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rixgroup.sharepoint.com/sites/Regulatory-Kentucky/Shared Documents/Kentucky/WSCKY 2022 Rate Case/Discovery/AG DR 2/"/>
    </mc:Choice>
  </mc:AlternateContent>
  <xr:revisionPtr revIDLastSave="155" documentId="8_{A0330DB4-E877-4555-99EE-22C2C9E37143}" xr6:coauthVersionLast="47" xr6:coauthVersionMax="47" xr10:uidLastSave="{195EE0F1-63D0-4EB4-9719-C6ED50AD4051}"/>
  <bookViews>
    <workbookView xWindow="28680" yWindow="-120" windowWidth="29040" windowHeight="15840" tabRatio="837" activeTab="1" xr2:uid="{BCB89810-F5C9-4C51-B45A-6A9F1DC7971E}"/>
  </bookViews>
  <sheets>
    <sheet name="AG DR 1-104" sheetId="13" r:id="rId1"/>
    <sheet name="AG DR 1-102" sheetId="12" r:id="rId2"/>
    <sheet name="Exh 41" sheetId="11" r:id="rId3"/>
    <sheet name="Quote and details" sheetId="1" r:id="rId4"/>
    <sheet name="Addresses" sheetId="9" r:id="rId5"/>
    <sheet name="All Middlesboro Meters" sheetId="6" r:id="rId6"/>
    <sheet name="Clinton" sheetId="2" state="hidden" r:id="rId7"/>
    <sheet name="Middlesboro" sheetId="3" state="hidden" r:id="rId8"/>
    <sheet name="Clinton Meters" sheetId="4" r:id="rId9"/>
    <sheet name="Middlesboro phase 1 meters" sheetId="5" r:id="rId10"/>
    <sheet name="Middlesboro Phase 2 meters" sheetId="7" r:id="rId11"/>
    <sheet name="Middlesboro Phase 3 Meters" sheetId="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\" hidden="1">#REF!</definedName>
    <definedName name="\\\" hidden="1">#REF!</definedName>
    <definedName name="\\\\" hidden="1">#REF!</definedName>
    <definedName name="\D">'[1]A-15'!#REF!</definedName>
    <definedName name="\G">'[1]A-15'!#REF!</definedName>
    <definedName name="\I">#REF!</definedName>
    <definedName name="\P">'[1]A-15'!#REF!</definedName>
    <definedName name="\S">'[1]A-15'!#REF!</definedName>
    <definedName name="_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IS2" hidden="1">{#N/A,#N/A,FALSE,"OUT  AREC"}</definedName>
    <definedName name="_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IS2" hidden="1">{#N/A,#N/A,FALSE,"OUT  AREC"}</definedName>
    <definedName name="_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IS2" hidden="1">{#N/A,#N/A,FALSE,"OUT  AREC"}</definedName>
    <definedName name="_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IS2" hidden="1">{#N/A,#N/A,FALSE,"OUT  AREC"}</definedName>
    <definedName name="_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IS2" hidden="1">{#N/A,#N/A,FALSE,"OUT  AREC"}</definedName>
    <definedName name="_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IS2" hidden="1">{#N/A,#N/A,FALSE,"OUT  AREC"}</definedName>
    <definedName name="_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a1" hidden="1">{#N/A,#N/A,FALSE,"Valuation";#N/A,#N/A,FALSE,"MLP Impact"}</definedName>
    <definedName name="___a2" hidden="1">{"Income Statement",#N/A,FALSE,"CFMODEL";"Balance Sheet",#N/A,FALSE,"CFMODEL"}</definedName>
    <definedName name="_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IS2" hidden="1">{#N/A,#N/A,FALSE,"OUT  AREC"}</definedName>
    <definedName name="___tst2" hidden="1">{"SourcesUses",#N/A,TRUE,"CFMODEL";"TransOverview",#N/A,TRUE,"CFMODEL"}</definedName>
    <definedName name="___tst3" hidden="1">{"SourcesUses",#N/A,TRUE,#N/A;"TransOverview",#N/A,TRUE,"CFMODEL"}</definedName>
    <definedName name="___tst4" hidden="1">{"SourcesUses",#N/A,TRUE,"FundsFlow";"TransOverview",#N/A,TRUE,"FundsFlow"}</definedName>
    <definedName name="_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123Graph_A" hidden="1">[2]TW!#REF!</definedName>
    <definedName name="__123Graph_B" hidden="1">[2]TW!#REF!</definedName>
    <definedName name="__123Graph_C" hidden="1">[2]TW!#REF!</definedName>
    <definedName name="__123Graph_D" hidden="1">[2]TW!#REF!</definedName>
    <definedName name="__123Graph_E" hidden="1">'[3]TGI-CONS.'!#REF!</definedName>
    <definedName name="__123Graph_F" hidden="1">'[3]TGI-CONS.'!#REF!</definedName>
    <definedName name="__123Graph_X" hidden="1">'[3]TGI-CONS.'!#REF!</definedName>
    <definedName name="__a1" hidden="1">{#N/A,#N/A,FALSE,"Valuation";#N/A,#N/A,FALSE,"MLP Impact"}</definedName>
    <definedName name="__a2" hidden="1">{"Income Statement",#N/A,FALSE,"CFMODEL";"Balance Sheet",#N/A,FALSE,"CFMODEL"}</definedName>
    <definedName name="_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FDS_HYPERLINK_TOGGLE_STATE__" hidden="1">"ON"</definedName>
    <definedName name="__IS2" hidden="1">{#N/A,#N/A,FALSE,"OUT  AREC"}</definedName>
    <definedName name="__pg1">#REF!</definedName>
    <definedName name="__pg2">#REF!</definedName>
    <definedName name="__tst2" hidden="1">{"SourcesUses",#N/A,TRUE,"CFMODEL";"TransOverview",#N/A,TRUE,"CFMODEL"}</definedName>
    <definedName name="__tst3" hidden="1">{"SourcesUses",#N/A,TRUE,#N/A;"TransOverview",#N/A,TRUE,"CFMODEL"}</definedName>
    <definedName name="__tst4" hidden="1">{"SourcesUses",#N/A,TRUE,"FundsFlow";"TransOverview",#N/A,TRUE,"FundsFlow"}</definedName>
    <definedName name="__xlfn.BAHTTEXT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1__123Graph_BCHART_1" hidden="1">'[4]HOSPICE OPSUM'!#REF!</definedName>
    <definedName name="_1__FDSAUDITLINK__" hidden="1">{"fdsup://directions/FAT Viewer?action=UPDATE&amp;creator=factset&amp;DYN_ARGS=TRUE&amp;DOC_NAME=FAT:FQL_AUDITING_CLIENT_TEMPLATE.FAT&amp;display_string=Audit&amp;VAR:KEY=QVCBONULIR&amp;VAR:QUERY=UkdGX1BGRF9TVEsoQU5OLDAsLCwsLCxOT0FVRElUKQ==&amp;WINDOW=FIRST_POPUP&amp;HEIGHT=450&amp;WIDTH=450&amp;","START_MAXIMIZED=FALSE&amp;VAR:CALENDAR=US&amp;VAR:SYMBOL=AWK&amp;VAR:INDEX=0"}</definedName>
    <definedName name="_123GraphB" hidden="1">'[5]2002 Sales Budget'!#REF!,'[5]2002 Sales Budget'!#REF!,'[5]2002 Sales Budget'!#REF!</definedName>
    <definedName name="_1CONTRACT_LABOR">#REF!</definedName>
    <definedName name="_1ISSUANCE_EXPENS">#REF!</definedName>
    <definedName name="_2__FDSAUDITLINK__" hidden="1">{"fdsup://directions/FAT Viewer?action=UPDATE&amp;creator=factset&amp;DYN_ARGS=TRUE&amp;DOC_NAME=FAT:FQL_AUDITING_CLIENT_TEMPLATE.FAT&amp;display_string=Audit&amp;VAR:KEY=BSTQXIDEBC&amp;VAR:QUERY=UkdGX1BGRF9TVEsoQU5OLDAsLCwsLCxOT0FVRElUKQ==&amp;WINDOW=FIRST_POPUP&amp;HEIGHT=450&amp;WIDTH=450&amp;","START_MAXIMIZED=FALSE&amp;VAR:CALENDAR=US&amp;VAR:SYMBOL=CTWS&amp;VAR:INDEX=0"}</definedName>
    <definedName name="_2LTD_EFFECTIVE">[6]A!$B$1:$T$36</definedName>
    <definedName name="_3__FDSAUDITLINK__" hidden="1">{"fdsup://directions/FAT Viewer?action=UPDATE&amp;creator=factset&amp;DYN_ARGS=TRUE&amp;DOC_NAME=FAT:FQL_AUDITING_CLIENT_TEMPLATE.FAT&amp;display_string=Audit&amp;VAR:KEY=OFCJQBGRGT&amp;VAR:QUERY=UkdGX1BGRF9TVEsoQU5OLDAsLCwsLCxOT0FVRElUKQ==&amp;WINDOW=FIRST_POPUP&amp;HEIGHT=450&amp;WIDTH=450&amp;","START_MAXIMIZED=FALSE&amp;VAR:CALENDAR=US&amp;VAR:SYMBOL=MSEX&amp;VAR:INDEX=0"}</definedName>
    <definedName name="_36__123Graph_BCHART_1" hidden="1">'[4]HOSPICE OPSUM'!#REF!</definedName>
    <definedName name="_3SERIES_R">#REF!</definedName>
    <definedName name="_4SERIES_T">#REF!</definedName>
    <definedName name="_8033Graph_B" hidden="1">'[7]TGI-CONS.'!#REF!</definedName>
    <definedName name="_a1" hidden="1">{#N/A,#N/A,FALSE,"Valuation";#N/A,#N/A,FALSE,"MLP Impact"}</definedName>
    <definedName name="_a2" hidden="1">{"Income Statement",#N/A,FALSE,"CFMODEL";"Balance Sheet",#N/A,FALSE,"CFMODEL"}</definedName>
    <definedName name="_bdm.02BC9EC907394BFAAC45F5B8DE6B5A0A.edm" hidden="1">[8]Sheet1!$A:$IV</definedName>
    <definedName name="_bdm.0A170BBF2866438FB5CE92A4D4D320D3.edm" hidden="1">'[9]Contribution Analysis'!$A:$IV</definedName>
    <definedName name="_bdm.0DBAAF4BFD464DCAB64CD42179290A5B.edm" hidden="1">'[9]Feeder IS'!$A:$IV</definedName>
    <definedName name="_bdm.159A40241D984E22B6E755BD37282CB3.edm" hidden="1">#REF!</definedName>
    <definedName name="_bdm.2796155C90354E9D9111DA249E1BE6EA.edm" hidden="1">[9]Synergies!$A:$IV</definedName>
    <definedName name="_bdm.2CA5B81104374999A87B7AADABED03CF.edm" hidden="1">'[9]Shine WACC'!$A:$IV</definedName>
    <definedName name="_bdm.2D6DF48284894662BE587DA9D66019C8.edm" hidden="1">#REF!</definedName>
    <definedName name="_bdm.2E7B545BEAF84FB6AD74432F0FCDAA48.edm" hidden="1">'[9]Sum P&amp;L'!$A:$IV</definedName>
    <definedName name="_bdm.3E4C61A130F84B989D3AB1828A4F2E0C.edm" hidden="1">[9]AVP!$A:$IV</definedName>
    <definedName name="_bdm.40CF370F7285455C9C36EF06A3E1937B.edm" hidden="1">#REF!</definedName>
    <definedName name="_bdm.45F7D114A6D84BECB95FE530DDBA15F7.edm" hidden="1">#REF!</definedName>
    <definedName name="_bdm.5B68D57F30474C0287024D1979E21D21.edm" hidden="1">#REF!</definedName>
    <definedName name="_bdm.5D7B31748CF245FEB0C20E5F257665A8.edm" hidden="1">[10]AVP!$A:$IV</definedName>
    <definedName name="_bdm.5ED7AEEF7C6345A488401DE974DBFFB5.edm" hidden="1">'[9]SU-Cap'!$A:$IV</definedName>
    <definedName name="_bdm.678FD0E4EDC143EFB42C430834B9F02D.edm" hidden="1">#REF!</definedName>
    <definedName name="_bdm.6C948BCAC656483A9D476A8A9E71EE1A.edm" hidden="1">[9]Inputs!$A:$IV</definedName>
    <definedName name="_bdm.6FAEE423EE824B2FBD0CF679DDF4C711.edm" hidden="1">'[11]Adj Combined IS'!$A:$IV</definedName>
    <definedName name="_bdm.7317FA0965BB429EA337AD9E02AC0386.edm" hidden="1">'[11]PV of Future Price'!$A:$IV</definedName>
    <definedName name="_bdm.76AD57D1CB1D43FB8FF4D680B78F4B3B.edm" hidden="1">'[11]DCF Output'!$A:$IV</definedName>
    <definedName name="_bdm.7C8DADF76681415C9B5BE1091E1E82E9.edm" hidden="1">'[8]Financing Outputs'!$A:$IV</definedName>
    <definedName name="_bdm.8249142CB5874BF5947E26128AE2C536.edm" hidden="1">[11]WACC!$A:$IV</definedName>
    <definedName name="_bdm.854467F959AF417EA8912F9EDE8C0A12.edm" hidden="1">'[9]PV of Future Price'!$A:$IV</definedName>
    <definedName name="_bdm.97597E0613E84D2497160C9062BC4093.edm" hidden="1">'[9]Rise WACC'!$A:$IV</definedName>
    <definedName name="_bdm.AC0546CDFAF14BC59CEF00CBA96908E2.edm" hidden="1">#REF!</definedName>
    <definedName name="_bdm.AD649BD32A964F32ADBDAA142E00340F.edm" hidden="1">#REF!</definedName>
    <definedName name="_bdm.AE70A3ADA84B4107AA85D4B1128351D9.edm" hidden="1">#REF!</definedName>
    <definedName name="_bdm.B11A7C87792B41DD911022A159DA9FA1.edm" hidden="1">[11]FF!$A:$IV</definedName>
    <definedName name="_bdm.B3E33F6956804297815AB015A0731C8C.edm" hidden="1">#REF!</definedName>
    <definedName name="_bdm.BE5DBB1534FB4C7EAE47A5D81D20E425.edm" hidden="1">'[10]Cont (not linked)'!$A:$IV</definedName>
    <definedName name="_bdm.D23C7ACBF21A40D793C65D25B50902AD.edm" hidden="1">'[9]Adj Combined IS'!$A:$IV</definedName>
    <definedName name="_bdm.E9D1D6F0D15A48E0A7C10FEB13081CE7.edm" hidden="1">'[11]Contribution Analysis'!$A:$IV</definedName>
    <definedName name="_bdm.EA870B5264F94FBE89EA90292A61304E.edm" hidden="1">'[11]SU-Cap'!$A:$IV</definedName>
    <definedName name="_bdm.FB4CE0249B9B4EDCA210A3E8FA11E480.edm" hidden="1">#REF!</definedName>
    <definedName name="_CNC2.CE2">'[12]Cust Eq Input'!#REF!</definedName>
    <definedName name="_Dist_Values" hidden="1">#REF!</definedName>
    <definedName name="_div1">#REF!</definedName>
    <definedName name="_div2">#REF!</definedName>
    <definedName name="_div3">#REF!</definedName>
    <definedName name="_div4">#REF!</definedName>
    <definedName name="_f18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Fill" hidden="1">#REF!</definedName>
    <definedName name="_xlnm._FilterDatabase" localSheetId="5" hidden="1">'All Middlesboro Meters'!$A$1:$F$6589</definedName>
    <definedName name="_IS2" hidden="1">{#N/A,#N/A,FALSE,"OUT  AREC"}</definedName>
    <definedName name="_Key1" hidden="1">#REF!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1a" hidden="1">0</definedName>
    <definedName name="_Order2" hidden="1">255</definedName>
    <definedName name="_Order2a" hidden="1">0</definedName>
    <definedName name="_pg1">#REF!</definedName>
    <definedName name="_pg2">#REF!</definedName>
    <definedName name="_pri0004">'[1]A-15'!#REF!</definedName>
    <definedName name="_pri0005">'[1]A-15'!#REF!</definedName>
    <definedName name="_pri0006">'[1]A-15'!#REF!</definedName>
    <definedName name="_pri0007">'[1]A-15'!#REF!</definedName>
    <definedName name="_pri0008">'[1]A-15'!#REF!</definedName>
    <definedName name="_pri0009">'[1]A-15'!#REF!</definedName>
    <definedName name="_pri0010">'[1]A-15'!#REF!</definedName>
    <definedName name="_pri0011">'[1]A-15'!#REF!</definedName>
    <definedName name="_pri0012">'[1]A-15'!#REF!</definedName>
    <definedName name="_pri0013">'[1]A-15'!#REF!</definedName>
    <definedName name="_pri0014">'[1]A-15'!#REF!</definedName>
    <definedName name="_pri0015">'[1]A-15'!#REF!</definedName>
    <definedName name="_pri0016">'[1]A-15'!#REF!</definedName>
    <definedName name="_pri0017">'[1]A-15'!#REF!</definedName>
    <definedName name="_pri0019">'[1]A-15'!#REF!</definedName>
    <definedName name="_R">'[13]Schedule RAM-2'!#REF!</definedName>
    <definedName name="_RMA1">#REF!</definedName>
    <definedName name="_RMA2">#REF!</definedName>
    <definedName name="_Sort" hidden="1">#REF!</definedName>
    <definedName name="_Table1_In1" hidden="1">#REF!</definedName>
    <definedName name="_Table1_Out" hidden="1">#REF!</definedName>
    <definedName name="_Table1_Out_2" hidden="1">#REF!</definedName>
    <definedName name="_Table2_In1" hidden="1">#REF!</definedName>
    <definedName name="_Table2_In2" hidden="1">'[14]Bank Model'!#REF!</definedName>
    <definedName name="_Table2_Out" hidden="1">#REF!</definedName>
    <definedName name="_Table2_Out_2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xlcn.WorksheetConnection_T9A2C161" hidden="1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>'[15]CUST.EQUIV'!#REF!</definedName>
    <definedName name="AAA_DOCTOPS" hidden="1">"AAA_SET"</definedName>
    <definedName name="AAA_duser" hidden="1">"OFF"</definedName>
    <definedName name="aaaaa" hidden="1">'[16]TGI-CONS.'!#REF!</definedName>
    <definedName name="AAB_Addin5" hidden="1">"AAB_Description for addin 5,Description for addin 5,Description for addin 5,Description for addin 5,Description for addin 5,Description for addin 5"</definedName>
    <definedName name="ab" hidden="1">#REF!</definedName>
    <definedName name="abc" hidden="1">#REF!</definedName>
    <definedName name="acbd" hidden="1">[17]Table!#REF!</definedName>
    <definedName name="Access_Button" hidden="1">"MKTTERM_DATA_List"</definedName>
    <definedName name="AccessDatabase" hidden="1">"S:\LO\EASTERN\Mktterm23.mdb"</definedName>
    <definedName name="Account_and_Adjustment_Information">OFFSET(#REF!,0,0,COUNTA(#REF!),COUNTA(#REF!))</definedName>
    <definedName name="Account_Balance">'[18]COPY ELECTRONIC TB HERE'!$L$2:$L$557</definedName>
    <definedName name="Account_Name">'[19]Chart of Accounts'!$B:$B</definedName>
    <definedName name="Account_Number">'[19]Chart of Accounts'!$A:$A</definedName>
    <definedName name="Accounts">#REF!</definedName>
    <definedName name="Acct1580Mainframe_depr">#REF!</definedName>
    <definedName name="Acct1585MiniComputers_depr">#REF!</definedName>
    <definedName name="Acct1590CompSysCost_depr">#REF!</definedName>
    <definedName name="Acct1595MicrosSysCost_depr">#REF!</definedName>
    <definedName name="AccumDepr">[20]Data!$I$13:$J$131</definedName>
    <definedName name="Actual_AsOf_Date">#REF!</definedName>
    <definedName name="actual_results_date">[21]Lead!$C$13</definedName>
    <definedName name="AFUDC">'[1]A-15'!#REF!</definedName>
    <definedName name="AIAC">[20]Data!$O$13:$P$131</definedName>
    <definedName name="ALL">[22]A!$P$10:$Q$117</definedName>
    <definedName name="allocation_data">OFFSET(#REF!,1,0,COUNTA(#REF!)-1,COUNTA(#REF!))</definedName>
    <definedName name="ALLOCATION_TABLE">'[19]Linked TB'!$B$830:$H$837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ORT">#REF!</definedName>
    <definedName name="ANNAACIAC">'[1]A-15'!#REF!</definedName>
    <definedName name="ANNAD">'[1]A-15'!#REF!</definedName>
    <definedName name="ANNAFC">'[1]A-15'!#REF!</definedName>
    <definedName name="ANNCIAC">'[1]A-15'!#REF!</definedName>
    <definedName name="ANNPL">'[1]A-15'!#REF!</definedName>
    <definedName name="applist">INDEX(('[23]INDEX MATCH'!$A$37:$A$51,'[23]INDEX MATCH'!$B$37:$B$51,'[23]INDEX MATCH'!$C$37:$C$51),,,'[23]INDEX MATCH'!$I$36)</definedName>
    <definedName name="ARB">'[1]A-15'!#REF!</definedName>
    <definedName name="as_of_date">[24]Lead!$C$10</definedName>
    <definedName name="AS2DocOpenMode" hidden="1">"AS2DocumentEdit"</definedName>
    <definedName name="AS2HasNoAutoHeaderFooter" hidden="1">" "</definedName>
    <definedName name="asdfasdfasdfas" hidden="1">#REF!</definedName>
    <definedName name="asdgsad" hidden="1">{#N/A,#N/A,FALSE,"GAF98"}</definedName>
    <definedName name="BACKUP">'[25]CAPM Backup (Sc 12 - p. 2)'!$A$18:$K$79</definedName>
    <definedName name="BALANCE">'[1]A-15'!#REF!</definedName>
    <definedName name="base_year_end_date">'[26]Input Schedule'!$C$8</definedName>
    <definedName name="bb_MDMyNTU0NDRBODY1NDVEQz" hidden="1">#REF!</definedName>
    <definedName name="bbb" hidden="1">{#N/A,#N/A,FALSE,"Aging Summary";#N/A,#N/A,FALSE,"Ratio Analysis";#N/A,#N/A,FALSE,"Test 120 Day Accts";#N/A,#N/A,FALSE,"Tickmarks"}</definedName>
    <definedName name="berry" hidden="1">{#N/A,#N/A,FALSE,"Taxblinc";#N/A,#N/A,FALSE,"Rsvsacls"}</definedName>
    <definedName name="BETA">#REF!</definedName>
    <definedName name="BETA_CURR_SELECTED">[27]Data!$K$8</definedName>
    <definedName name="BETA_OVERRIDE_FIELDS">[27]Data!$J$4:$J$7</definedName>
    <definedName name="BETA_OVERRIDE_VALUES">[27]Data!$K$4:$K$7</definedName>
    <definedName name="betaadj">#REF!</definedName>
    <definedName name="BEx3O85IKWARA6NCJOLRBRJFMEWW" hidden="1">[17]Table!#REF!</definedName>
    <definedName name="BEx5MLQZM68YQSKARVWTTPINFQ2C" hidden="1">[17]Table!#REF!</definedName>
    <definedName name="BExERWCEBKQRYWRQLYJ4UCMMKTHG" hidden="1">[17]Table!#REF!</definedName>
    <definedName name="BExMBYPQDG9AYDQ5E8IECVFREPO6" hidden="1">[17]Table!#REF!</definedName>
    <definedName name="BExQ9ZLYHWABXAA9NJDW8ZS0UQ9P" hidden="1">[17]Table!#REF!</definedName>
    <definedName name="BExTUY9WNSJ91GV8CP0SKJTEIV82" hidden="1">[17]Table!#REF!</definedName>
    <definedName name="BLPH1" hidden="1">'[28]Natural gas'!$A$3</definedName>
    <definedName name="BLPR1020040129204514642" hidden="1">'[29]Spread Sheet'!#REF!</definedName>
    <definedName name="BLPR1020040129204514642_1_5" hidden="1">'[29]Spread Sheet'!#REF!</definedName>
    <definedName name="BLPR1020040129204514642_2_5" hidden="1">'[29]Spread Sheet'!#REF!</definedName>
    <definedName name="BLPR1020040129204514642_3_5" hidden="1">'[29]Spread Sheet'!#REF!</definedName>
    <definedName name="BLPR1020040129204514642_4_5" hidden="1">'[29]Spread Sheet'!#REF!</definedName>
    <definedName name="BLPR1020040129204514642_5_5" hidden="1">'[29]Spread Sheet'!#REF!</definedName>
    <definedName name="BLPR1120040129204514642" hidden="1">'[29]Spread Sheet'!#REF!</definedName>
    <definedName name="BLPR1120040129204514642_1_5" hidden="1">'[29]Spread Sheet'!#REF!</definedName>
    <definedName name="BLPR1120040129204514642_2_5" hidden="1">'[29]Spread Sheet'!#REF!</definedName>
    <definedName name="BLPR1120040129204514642_3_5" hidden="1">'[29]Spread Sheet'!#REF!</definedName>
    <definedName name="BLPR1120040129204514642_4_5" hidden="1">'[29]Spread Sheet'!#REF!</definedName>
    <definedName name="BLPR1120040129204514642_5_5" hidden="1">'[29]Spread Sheet'!#REF!</definedName>
    <definedName name="BLPR120040129203645421" hidden="1">'[29]Spread Sheet'!#REF!</definedName>
    <definedName name="BLPR120040129203645421_1_4" hidden="1">'[29]Spread Sheet'!#REF!</definedName>
    <definedName name="BLPR120040129203645421_2_4" hidden="1">'[29]Spread Sheet'!#REF!</definedName>
    <definedName name="BLPR120040129203645421_3_4" hidden="1">'[29]Spread Sheet'!#REF!</definedName>
    <definedName name="BLPR120040129203645421_4_4" hidden="1">'[29]Spread Sheet'!#REF!</definedName>
    <definedName name="BLPR1220040129204514642" hidden="1">'[29]Spread Sheet'!#REF!</definedName>
    <definedName name="BLPR1220040129204514642_1_5" hidden="1">'[29]Spread Sheet'!#REF!</definedName>
    <definedName name="BLPR1220040129204514642_2_5" hidden="1">'[29]Spread Sheet'!#REF!</definedName>
    <definedName name="BLPR1220040129204514642_3_5" hidden="1">'[29]Spread Sheet'!#REF!</definedName>
    <definedName name="BLPR1220040129204514642_4_5" hidden="1">'[29]Spread Sheet'!#REF!</definedName>
    <definedName name="BLPR1220040129204514642_5_5" hidden="1">'[29]Spread Sheet'!#REF!</definedName>
    <definedName name="BLPR1320040129204514642" hidden="1">'[29]Spread Sheet'!#REF!</definedName>
    <definedName name="BLPR1320040129204514642_1_5" hidden="1">'[29]Spread Sheet'!#REF!</definedName>
    <definedName name="BLPR1320040129204514642_2_5" hidden="1">'[29]Spread Sheet'!#REF!</definedName>
    <definedName name="BLPR1320040129204514642_3_5" hidden="1">'[29]Spread Sheet'!#REF!</definedName>
    <definedName name="BLPR1320040129204514642_4_5" hidden="1">'[29]Spread Sheet'!#REF!</definedName>
    <definedName name="BLPR1320040129204514642_5_5" hidden="1">'[29]Spread Sheet'!#REF!</definedName>
    <definedName name="BLPR1420040129204514642" hidden="1">'[29]Spread Sheet'!#REF!</definedName>
    <definedName name="BLPR1420040129204514642_1_5" hidden="1">'[29]Spread Sheet'!#REF!</definedName>
    <definedName name="BLPR1420040129204514642_2_5" hidden="1">'[29]Spread Sheet'!#REF!</definedName>
    <definedName name="BLPR1420040129204514642_3_5" hidden="1">'[29]Spread Sheet'!#REF!</definedName>
    <definedName name="BLPR1420040129204514642_4_5" hidden="1">'[29]Spread Sheet'!#REF!</definedName>
    <definedName name="BLPR1420040129204514642_5_5" hidden="1">'[29]Spread Sheet'!#REF!</definedName>
    <definedName name="BLPR1520040129204514652" hidden="1">'[29]Spread Sheet'!#REF!</definedName>
    <definedName name="BLPR1520040129204514652_1_5" hidden="1">'[29]Spread Sheet'!#REF!</definedName>
    <definedName name="BLPR1520040129204514652_2_5" hidden="1">'[29]Spread Sheet'!#REF!</definedName>
    <definedName name="BLPR1520040129204514652_3_5" hidden="1">'[29]Spread Sheet'!#REF!</definedName>
    <definedName name="BLPR1520040129204514652_4_5" hidden="1">'[29]Spread Sheet'!#REF!</definedName>
    <definedName name="BLPR1520040129204514652_5_5" hidden="1">'[29]Spread Sheet'!#REF!</definedName>
    <definedName name="BLPR1620040129204514652" hidden="1">'[29]Spread Sheet'!#REF!</definedName>
    <definedName name="BLPR1620040129204514652_1_5" hidden="1">'[29]Spread Sheet'!#REF!</definedName>
    <definedName name="BLPR1620040129204514652_2_5" hidden="1">'[29]Spread Sheet'!#REF!</definedName>
    <definedName name="BLPR1620040129204514652_3_5" hidden="1">'[29]Spread Sheet'!#REF!</definedName>
    <definedName name="BLPR1620040129204514652_4_5" hidden="1">'[29]Spread Sheet'!#REF!</definedName>
    <definedName name="BLPR1620040129204514652_5_5" hidden="1">'[29]Spread Sheet'!#REF!</definedName>
    <definedName name="BLPR1720040129204514652" hidden="1">'[29]Spread Sheet'!#REF!</definedName>
    <definedName name="BLPR1720040129204514652_1_5" hidden="1">'[29]Spread Sheet'!#REF!</definedName>
    <definedName name="BLPR1720040129204514652_2_5" hidden="1">'[29]Spread Sheet'!#REF!</definedName>
    <definedName name="BLPR1720040129204514652_3_5" hidden="1">'[29]Spread Sheet'!#REF!</definedName>
    <definedName name="BLPR1720040129204514652_4_5" hidden="1">'[29]Spread Sheet'!#REF!</definedName>
    <definedName name="BLPR1720040129204514652_5_5" hidden="1">'[29]Spread Sheet'!#REF!</definedName>
    <definedName name="BLPR1820040129204514652" hidden="1">'[29]Spread Sheet'!#REF!</definedName>
    <definedName name="BLPR1820040129204514652_1_5" hidden="1">'[29]Spread Sheet'!#REF!</definedName>
    <definedName name="BLPR1820040129204514652_2_5" hidden="1">'[29]Spread Sheet'!#REF!</definedName>
    <definedName name="BLPR1820040129204514652_3_5" hidden="1">'[29]Spread Sheet'!#REF!</definedName>
    <definedName name="BLPR1820040129204514652_4_5" hidden="1">'[29]Spread Sheet'!#REF!</definedName>
    <definedName name="BLPR1820040129204514652_5_5" hidden="1">'[29]Spread Sheet'!#REF!</definedName>
    <definedName name="BLPR1920040129204514652" hidden="1">'[29]Spread Sheet'!#REF!</definedName>
    <definedName name="BLPR1920040129204514652_1_5" hidden="1">'[29]Spread Sheet'!#REF!</definedName>
    <definedName name="BLPR1920040129204514652_2_5" hidden="1">'[29]Spread Sheet'!#REF!</definedName>
    <definedName name="BLPR1920040129204514652_3_5" hidden="1">'[29]Spread Sheet'!#REF!</definedName>
    <definedName name="BLPR1920040129204514652_4_5" hidden="1">'[29]Spread Sheet'!#REF!</definedName>
    <definedName name="BLPR1920040129204514652_5_5" hidden="1">'[29]Spread Sheet'!#REF!</definedName>
    <definedName name="BLPR2020040129204514652" hidden="1">'[29]Spread Sheet'!#REF!</definedName>
    <definedName name="BLPR2020040129204514652_1_5" hidden="1">'[29]Spread Sheet'!#REF!</definedName>
    <definedName name="BLPR2020040129204514652_2_5" hidden="1">'[29]Spread Sheet'!#REF!</definedName>
    <definedName name="BLPR2020040129204514652_3_5" hidden="1">'[29]Spread Sheet'!#REF!</definedName>
    <definedName name="BLPR2020040129204514652_4_5" hidden="1">'[29]Spread Sheet'!#REF!</definedName>
    <definedName name="BLPR2020040129204514652_5_5" hidden="1">'[29]Spread Sheet'!#REF!</definedName>
    <definedName name="BLPR2120040129204514652" hidden="1">'[29]Spread Sheet'!#REF!</definedName>
    <definedName name="BLPR2120040129204514652_1_5" hidden="1">'[29]Spread Sheet'!#REF!</definedName>
    <definedName name="BLPR2120040129204514652_2_5" hidden="1">'[29]Spread Sheet'!#REF!</definedName>
    <definedName name="BLPR2120040129204514652_3_5" hidden="1">'[29]Spread Sheet'!#REF!</definedName>
    <definedName name="BLPR2120040129204514652_4_5" hidden="1">'[29]Spread Sheet'!#REF!</definedName>
    <definedName name="BLPR2120040129204514652_5_5" hidden="1">'[29]Spread Sheet'!#REF!</definedName>
    <definedName name="BLPR220040129203645421" hidden="1">'[29]Spread Sheet'!#REF!</definedName>
    <definedName name="BLPR220040129203645421_1_4" hidden="1">'[29]Spread Sheet'!#REF!</definedName>
    <definedName name="BLPR220040129203645421_2_4" hidden="1">'[29]Spread Sheet'!#REF!</definedName>
    <definedName name="BLPR220040129203645421_3_4" hidden="1">'[29]Spread Sheet'!#REF!</definedName>
    <definedName name="BLPR220040129203645421_4_4" hidden="1">'[29]Spread Sheet'!#REF!</definedName>
    <definedName name="BLPR2220040129204514652" hidden="1">'[29]Spread Sheet'!#REF!</definedName>
    <definedName name="BLPR2220040129204514652_1_5" hidden="1">'[29]Spread Sheet'!#REF!</definedName>
    <definedName name="BLPR2220040129204514652_2_5" hidden="1">'[29]Spread Sheet'!#REF!</definedName>
    <definedName name="BLPR2220040129204514652_3_5" hidden="1">'[29]Spread Sheet'!#REF!</definedName>
    <definedName name="BLPR2220040129204514652_4_5" hidden="1">'[29]Spread Sheet'!#REF!</definedName>
    <definedName name="BLPR2220040129204514652_5_5" hidden="1">'[29]Spread Sheet'!#REF!</definedName>
    <definedName name="BLPR2320040129204514662" hidden="1">'[29]Spread Sheet'!#REF!</definedName>
    <definedName name="BLPR2320040129204514662_1_5" hidden="1">'[29]Spread Sheet'!#REF!</definedName>
    <definedName name="BLPR2320040129204514662_2_5" hidden="1">'[29]Spread Sheet'!#REF!</definedName>
    <definedName name="BLPR2320040129204514662_3_5" hidden="1">'[29]Spread Sheet'!#REF!</definedName>
    <definedName name="BLPR2320040129204514662_4_5" hidden="1">'[29]Spread Sheet'!#REF!</definedName>
    <definedName name="BLPR2320040129204514662_5_5" hidden="1">'[29]Spread Sheet'!#REF!</definedName>
    <definedName name="BLPR2420040129204514662" hidden="1">'[29]Spread Sheet'!#REF!</definedName>
    <definedName name="BLPR2420040129204514662_1_5" hidden="1">'[29]Spread Sheet'!#REF!</definedName>
    <definedName name="BLPR2420040129204514662_2_5" hidden="1">'[29]Spread Sheet'!#REF!</definedName>
    <definedName name="BLPR2420040129204514662_3_5" hidden="1">'[29]Spread Sheet'!#REF!</definedName>
    <definedName name="BLPR2420040129204514662_4_5" hidden="1">'[29]Spread Sheet'!#REF!</definedName>
    <definedName name="BLPR2420040129204514662_5_5" hidden="1">'[29]Spread Sheet'!#REF!</definedName>
    <definedName name="BLPR2520040129204514662" hidden="1">'[29]Spread Sheet'!#REF!</definedName>
    <definedName name="BLPR2520040129204514662_1_5" hidden="1">'[29]Spread Sheet'!#REF!</definedName>
    <definedName name="BLPR2520040129204514662_2_5" hidden="1">'[29]Spread Sheet'!#REF!</definedName>
    <definedName name="BLPR2520040129204514662_3_5" hidden="1">'[29]Spread Sheet'!#REF!</definedName>
    <definedName name="BLPR2520040129204514662_4_5" hidden="1">'[29]Spread Sheet'!#REF!</definedName>
    <definedName name="BLPR2520040129204514662_5_5" hidden="1">'[29]Spread Sheet'!#REF!</definedName>
    <definedName name="BLPR2620040129204514662" hidden="1">'[29]Spread Sheet'!#REF!</definedName>
    <definedName name="BLPR2620040129204514662_1_5" hidden="1">'[29]Spread Sheet'!#REF!</definedName>
    <definedName name="BLPR2620040129204514662_2_5" hidden="1">'[29]Spread Sheet'!#REF!</definedName>
    <definedName name="BLPR2620040129204514662_3_5" hidden="1">'[29]Spread Sheet'!#REF!</definedName>
    <definedName name="BLPR2620040129204514662_4_5" hidden="1">'[29]Spread Sheet'!#REF!</definedName>
    <definedName name="BLPR2620040129204514662_5_5" hidden="1">'[29]Spread Sheet'!#REF!</definedName>
    <definedName name="BLPR2720040129204514662" hidden="1">'[29]Spread Sheet'!#REF!</definedName>
    <definedName name="BLPR2720040129204514662_1_5" hidden="1">'[29]Spread Sheet'!#REF!</definedName>
    <definedName name="BLPR2720040129204514662_2_5" hidden="1">'[29]Spread Sheet'!#REF!</definedName>
    <definedName name="BLPR2720040129204514662_3_5" hidden="1">'[29]Spread Sheet'!#REF!</definedName>
    <definedName name="BLPR2720040129204514662_4_5" hidden="1">'[29]Spread Sheet'!#REF!</definedName>
    <definedName name="BLPR2720040129204514662_5_5" hidden="1">'[29]Spread Sheet'!#REF!</definedName>
    <definedName name="BLPR2820040129204514662" hidden="1">'[29]Spread Sheet'!#REF!</definedName>
    <definedName name="BLPR2820040129204514662_1_5" hidden="1">'[29]Spread Sheet'!#REF!</definedName>
    <definedName name="BLPR2820040129204514662_2_5" hidden="1">'[29]Spread Sheet'!#REF!</definedName>
    <definedName name="BLPR2820040129204514662_3_5" hidden="1">'[29]Spread Sheet'!#REF!</definedName>
    <definedName name="BLPR2820040129204514662_4_5" hidden="1">'[29]Spread Sheet'!#REF!</definedName>
    <definedName name="BLPR2820040129204514662_5_5" hidden="1">'[29]Spread Sheet'!#REF!</definedName>
    <definedName name="BLPR2920040129204514662" hidden="1">'[29]Spread Sheet'!#REF!</definedName>
    <definedName name="BLPR2920040129204514662_1_5" hidden="1">'[29]Spread Sheet'!#REF!</definedName>
    <definedName name="BLPR2920040129204514662_2_5" hidden="1">'[29]Spread Sheet'!#REF!</definedName>
    <definedName name="BLPR2920040129204514662_3_5" hidden="1">'[29]Spread Sheet'!#REF!</definedName>
    <definedName name="BLPR2920040129204514662_4_5" hidden="1">'[29]Spread Sheet'!#REF!</definedName>
    <definedName name="BLPR2920040129204514662_5_5" hidden="1">'[29]Spread Sheet'!#REF!</definedName>
    <definedName name="BLPR3020040129204514672" hidden="1">'[29]Spread Sheet'!#REF!</definedName>
    <definedName name="BLPR3020040129204514672_1_5" hidden="1">'[29]Spread Sheet'!#REF!</definedName>
    <definedName name="BLPR3020040129204514672_2_5" hidden="1">'[29]Spread Sheet'!#REF!</definedName>
    <definedName name="BLPR3020040129204514672_3_5" hidden="1">'[29]Spread Sheet'!#REF!</definedName>
    <definedName name="BLPR3020040129204514672_4_5" hidden="1">'[29]Spread Sheet'!#REF!</definedName>
    <definedName name="BLPR3020040129204514672_5_5" hidden="1">'[29]Spread Sheet'!#REF!</definedName>
    <definedName name="BLPR3120040129204514692" hidden="1">'[29]Spread Sheet'!#REF!</definedName>
    <definedName name="BLPR3120040129204514692_1_1" hidden="1">'[29]Spread Sheet'!#REF!</definedName>
    <definedName name="BLPR320040129203645431" hidden="1">'[29]Spread Sheet'!#REF!</definedName>
    <definedName name="BLPR320040129203645431_1_4" hidden="1">'[29]Spread Sheet'!#REF!</definedName>
    <definedName name="BLPR320040129203645431_2_4" hidden="1">'[29]Spread Sheet'!#REF!</definedName>
    <definedName name="BLPR320040129203645431_3_4" hidden="1">'[29]Spread Sheet'!#REF!</definedName>
    <definedName name="BLPR320040129203645431_4_4" hidden="1">'[29]Spread Sheet'!#REF!</definedName>
    <definedName name="BLPR3220040129204514692" hidden="1">'[29]Spread Sheet'!#REF!</definedName>
    <definedName name="BLPR3220040129204514692_1_1" hidden="1">'[29]Spread Sheet'!#REF!</definedName>
    <definedName name="BLPR3320040129204514702" hidden="1">'[29]Spread Sheet'!#REF!</definedName>
    <definedName name="BLPR3320040129204514702_1_1" hidden="1">'[29]Spread Sheet'!#REF!</definedName>
    <definedName name="BLPR3420040129204514702" hidden="1">'[29]Spread Sheet'!#REF!</definedName>
    <definedName name="BLPR3420040129204514702_1_1" hidden="1">'[29]Spread Sheet'!#REF!</definedName>
    <definedName name="BLPR3520040129204514702" hidden="1">'[29]Spread Sheet'!#REF!</definedName>
    <definedName name="BLPR3520040129204514702_1_1" hidden="1">'[29]Spread Sheet'!#REF!</definedName>
    <definedName name="BLPR420040129203645431" hidden="1">'[29]Spread Sheet'!#REF!</definedName>
    <definedName name="BLPR420040129203645431_1_4" hidden="1">'[29]Spread Sheet'!#REF!</definedName>
    <definedName name="BLPR420040129203645431_2_4" hidden="1">'[29]Spread Sheet'!#REF!</definedName>
    <definedName name="BLPR420040129203645431_3_4" hidden="1">'[29]Spread Sheet'!#REF!</definedName>
    <definedName name="BLPR420040129203645431_4_4" hidden="1">'[29]Spread Sheet'!#REF!</definedName>
    <definedName name="BLPR520040129203645441" hidden="1">'[29]Spread Sheet'!#REF!</definedName>
    <definedName name="BLPR520040129203645441_1_4" hidden="1">'[29]Spread Sheet'!#REF!</definedName>
    <definedName name="BLPR520040129203645441_2_4" hidden="1">'[29]Spread Sheet'!#REF!</definedName>
    <definedName name="BLPR520040129203645441_3_4" hidden="1">'[29]Spread Sheet'!#REF!</definedName>
    <definedName name="BLPR520040129203645441_4_4" hidden="1">'[29]Spread Sheet'!#REF!</definedName>
    <definedName name="BLPR620040129204149993" hidden="1">'[29]Spread Sheet'!#REF!</definedName>
    <definedName name="BLPR620040129204149993_1_5" hidden="1">'[29]Spread Sheet'!#REF!</definedName>
    <definedName name="BLPR620040129204149993_2_5" hidden="1">'[29]Spread Sheet'!#REF!</definedName>
    <definedName name="BLPR620040129204149993_3_5" hidden="1">'[29]Spread Sheet'!#REF!</definedName>
    <definedName name="BLPR620040129204149993_4_5" hidden="1">'[29]Spread Sheet'!#REF!</definedName>
    <definedName name="BLPR620040129204149993_5_5" hidden="1">'[29]Spread Sheet'!#REF!</definedName>
    <definedName name="BLPR720040129204514631" hidden="1">'[29]Spread Sheet'!#REF!</definedName>
    <definedName name="BLPR720040129204514631_1_5" hidden="1">'[29]Spread Sheet'!#REF!</definedName>
    <definedName name="BLPR720040129204514631_2_5" hidden="1">'[29]Spread Sheet'!#REF!</definedName>
    <definedName name="BLPR720040129204514631_3_5" hidden="1">'[29]Spread Sheet'!#REF!</definedName>
    <definedName name="BLPR720040129204514631_4_5" hidden="1">'[29]Spread Sheet'!#REF!</definedName>
    <definedName name="BLPR720040129204514631_5_5" hidden="1">'[29]Spread Sheet'!#REF!</definedName>
    <definedName name="BLPR820040129204514642" hidden="1">'[29]Spread Sheet'!#REF!</definedName>
    <definedName name="BLPR820040129204514642_1_5" hidden="1">'[29]Spread Sheet'!#REF!</definedName>
    <definedName name="BLPR820040129204514642_2_5" hidden="1">'[29]Spread Sheet'!#REF!</definedName>
    <definedName name="BLPR820040129204514642_3_5" hidden="1">'[29]Spread Sheet'!#REF!</definedName>
    <definedName name="BLPR820040129204514642_4_5" hidden="1">'[29]Spread Sheet'!#REF!</definedName>
    <definedName name="BLPR820040129204514642_5_5" hidden="1">'[29]Spread Sheet'!#REF!</definedName>
    <definedName name="BLPR920040129204514642" hidden="1">'[29]Spread Sheet'!#REF!</definedName>
    <definedName name="BLPR920040129204514642_1_5" hidden="1">'[29]Spread Sheet'!#REF!</definedName>
    <definedName name="BLPR920040129204514642_2_5" hidden="1">'[29]Spread Sheet'!#REF!</definedName>
    <definedName name="BLPR920040129204514642_3_5" hidden="1">'[29]Spread Sheet'!#REF!</definedName>
    <definedName name="BLPR920040129204514642_4_5" hidden="1">'[29]Spread Sheet'!#REF!</definedName>
    <definedName name="BLPR920040129204514642_5_5" hidden="1">'[29]Spread Sheet'!#REF!</definedName>
    <definedName name="Bscrptold" hidden="1">{#N/A,#N/A,FALSE,"Valuation";#N/A,#N/A,FALSE,"Inputs";#N/A,#N/A,FALSE,"Financial Statements";#N/A,#N/A,FALSE,"MLP Impact";#N/A,#N/A,FALSE,"Revenues"}</definedName>
    <definedName name="budget_base_date">'[30]Lead Inputs and Calculations'!$G$26</definedName>
    <definedName name="budget_current_month">'[30]Lead Inputs and Calculations'!$G$29</definedName>
    <definedName name="budget_current_year_start">'[30]Lead Inputs and Calculations'!$G$30</definedName>
    <definedName name="budget_end_date">'[30]Lead Inputs and Calculations'!$G$27</definedName>
    <definedName name="business_unit">[31]Lead!$C$17</definedName>
    <definedName name="Calculate">'[32]General Data'!$A$42</definedName>
    <definedName name="CAM.CE">#REF!</definedName>
    <definedName name="capexexch2019">[33]Lead!$B$9</definedName>
    <definedName name="CapExExchange2020">[33]Lead!$B$8</definedName>
    <definedName name="Capital_Spending">#REF!</definedName>
    <definedName name="Captime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CCE.CAM.">#REF!</definedName>
    <definedName name="CCE.CB.">#REF!</definedName>
    <definedName name="CCE.CH.">#REF!</definedName>
    <definedName name="CCE.CHAR.">#REF!</definedName>
    <definedName name="CCE.CL.">#REF!</definedName>
    <definedName name="CCE.CLAR.">#REF!</definedName>
    <definedName name="CCE.DM.">#REF!</definedName>
    <definedName name="CCE.FC.">#REF!</definedName>
    <definedName name="CCE.GN.">#REF!</definedName>
    <definedName name="CCE.GT.">#REF!</definedName>
    <definedName name="CCE.HR.">#REF!</definedName>
    <definedName name="CCE.KILL.">#REF!</definedName>
    <definedName name="CCE.MED.">#REF!</definedName>
    <definedName name="CCE.VAL.">#REF!</definedName>
    <definedName name="CCE.WH.">#REF!</definedName>
    <definedName name="CCE.WUW.">#REF!</definedName>
    <definedName name="CH.CE">#REF!</definedName>
    <definedName name="CHAR.CE">#REF!</definedName>
    <definedName name="Charlotte_office_factor">'[18]Input Schedule'!#REF!</definedName>
    <definedName name="Charlotte_Warehouse_factor">'[18]Input Schedule'!#REF!</definedName>
    <definedName name="chik" hidden="1">{#N/A,#N/A,FALSE,"Summary";#N/A,#N/A,FALSE,"1991";#N/A,#N/A,FALSE,"91 AMT";#N/A,#N/A,FALSE,"1992";#N/A,#N/A,FALSE,"92 AMT";#N/A,#N/A,FALSE,"1993";#N/A,#N/A,FALSE,"93 AMT"}</definedName>
    <definedName name="CIAC">[20]Data!$R$13:$S$131</definedName>
    <definedName name="CIQWBGuid" hidden="1">"Atlantis Model Output_Extended.xls"</definedName>
    <definedName name="CL.CE">#REF!</definedName>
    <definedName name="CLAR.CE">#REF!</definedName>
    <definedName name="CNC.CE">#REF!</definedName>
    <definedName name="CNC2.CE">#REF!</definedName>
    <definedName name="CNC3.CE">'[34]Cust Eq Input'!#REF!</definedName>
    <definedName name="Co.">'[35]General Data'!$C$2</definedName>
    <definedName name="CO__02">#REF!</definedName>
    <definedName name="co_sub">'[18]Input Schedule'!$C$5</definedName>
    <definedName name="COL.CE">#REF!</definedName>
    <definedName name="comment" hidden="1">{#N/A,#N/A,FALSE,"OUT  AREC"}</definedName>
    <definedName name="Comment3" hidden="1">{#N/A,#N/A,FALSE,"OUT  AREC"}</definedName>
    <definedName name="Comment5" hidden="1">{#N/A,#N/A,FALSE,"OUT  AREC"}</definedName>
    <definedName name="Comment6" hidden="1">{#N/A,#N/A,FALSE,"OUT  AREC"}</definedName>
    <definedName name="Commentary" hidden="1">{#N/A,#N/A,FALSE,"OUT  AREC"}</definedName>
    <definedName name="Comments" hidden="1">{#N/A,#N/A,FALSE,"OUT  AREC"}</definedName>
    <definedName name="Company_Name">[36]Input!$B$5</definedName>
    <definedName name="company_title">'[19]Input Schedule'!$C$3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'[32]WSC Factor'!$C$101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'[32]WSC Factor'!$C$152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ltold" hidden="1">{#N/A,#N/A,FALSE,"VOLUMES";#N/A,#N/A,FALSE,"REVENUES";#N/A,#N/A,FALSE,"VALUATION"}</definedName>
    <definedName name="Composite">#REF!</definedName>
    <definedName name="Computers_rate">[37]Input!$B$20</definedName>
    <definedName name="CorpFCSTtabTY">'[38]Corp '!#REF!</definedName>
    <definedName name="corporate_cost_center">[31]Lead!$C$16</definedName>
    <definedName name="COST">#REF!</definedName>
    <definedName name="CPI">'[39]wp-t-Assumptions'!$C$26</definedName>
    <definedName name="CSI.CE">#REF!</definedName>
    <definedName name="current_month">'[30]Lead Inputs and Calculations'!$G$18</definedName>
    <definedName name="current_year">'[30]Lead Inputs and Calculations'!$G$19</definedName>
    <definedName name="CustomerDeposits">[20]Data!$AA$13:$AB$131</definedName>
    <definedName name="customers">'[26]Input Schedule'!$C$15</definedName>
    <definedName name="CWIP">[20]Data!$F$13:$G$131</definedName>
    <definedName name="CWS.CE">#REF!</definedName>
    <definedName name="cws_customers">'[19]Input Schedule'!$C$13</definedName>
    <definedName name="D" hidden="1">{#N/A,#N/A,FALSE,"OUT  AREC"}</definedName>
    <definedName name="DATE">#REF!</definedName>
    <definedName name="Date_budget">'[40]Budget Load'!$D$3:$AA$3</definedName>
    <definedName name="date_updated">[41]Inputs!$C$9</definedName>
    <definedName name="ddd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EBT">#REF!</definedName>
    <definedName name="DEBTCOST">#REF!</definedName>
    <definedName name="DebtService">#REF!</definedName>
    <definedName name="DebtServiceReserve">#REF!</definedName>
    <definedName name="DeferredCharges">[20]Data!$U$13:$V$131</definedName>
    <definedName name="DeferredIncomeTaxes">[20]Data!$X$13:$Y$131</definedName>
    <definedName name="dincewicvnwevoiwe" hidden="1">'[5]2002 Sales Budget'!#REF!,'[5]2002 Sales Budget'!#REF!,'[5]2002 Sales Budget'!#REF!</definedName>
    <definedName name="DIR">'[1]A-15'!#REF!</definedName>
    <definedName name="DisallowedPAA">[20]Data!$CF$13:$CG$131</definedName>
    <definedName name="div1a">#REF!</definedName>
    <definedName name="div2a">#REF!</definedName>
    <definedName name="DM.CE">#REF!</definedName>
    <definedName name="docket">[42]Inputs!$C$2</definedName>
    <definedName name="Docket_Number">'[19]Input Schedule'!$C$5:$C$5</definedName>
    <definedName name="Docket2">'[32]WSC Factor'!$C$102</definedName>
    <definedName name="Docket3">'[32]WSC Factor'!$C$153</definedName>
    <definedName name="dog" hidden="1">{#N/A,#N/A,FALSE,"91NOLCB";#N/A,#N/A,FALSE,"92NOLCB";#N/A,#N/A,FALSE,"93NOLCB"}</definedName>
    <definedName name="dsfsd">'[43]Credit Ratings-DO Not'!$E$5:$F$23</definedName>
    <definedName name="E" hidden="1">{#N/A,#N/A,FALSE,"OUT  AREC"}</definedName>
    <definedName name="EandR">#REF!</definedName>
    <definedName name="EBITDA_Breakout_Alaska">#REF!</definedName>
    <definedName name="EBITDA_Breakout_Atlantic">#REF!</definedName>
    <definedName name="EBITDA_Breakout_Florida">#REF!</definedName>
    <definedName name="EBITDA_Breakout_MidWest">#REF!</definedName>
    <definedName name="EBITDA_Breakout_South">#REF!</definedName>
    <definedName name="end_balance">OFFSET('[44]tb 2007 reformat'!$H$1,1,0,COUNTA('[44]tb 2007 reformat'!$A$1:$A$65536),1)</definedName>
    <definedName name="ERE">#REF!</definedName>
    <definedName name="esdateno.21">#REF!</definedName>
    <definedName name="ev.Calculation" hidden="1">-4105</definedName>
    <definedName name="ev.Initialized" hidden="1">FALSE</definedName>
    <definedName name="exdate">#REF!</definedName>
    <definedName name="EXECCOMP">#REF!</definedName>
    <definedName name="exp.div.a">[45]Calculate!$B$15:$B$180</definedName>
    <definedName name="exp.div.b">[45]Calculate!$F$15:$F$180</definedName>
    <definedName name="fact">#REF!</definedName>
    <definedName name="Factors">'[46]COS 1'!$K$195:$Z$230</definedName>
    <definedName name="FC.CE">#REF!</definedName>
    <definedName name="feb2017_">#REF!</definedName>
    <definedName name="FICA">'[39]wp-t-Assumptions'!$C$10</definedName>
    <definedName name="FICARate">'[39]wp-t-Assumptions'!$C$10</definedName>
    <definedName name="Finance__WSC.Work.Papers.WSC.Other.Prepayments">#REF!</definedName>
    <definedName name="first_month_of_forecast">[21]Lead!$C$14</definedName>
    <definedName name="FL.1">#REF!</definedName>
    <definedName name="FL.3">#REF!</definedName>
    <definedName name="FL.5">#REF!</definedName>
    <definedName name="FL.CE">#REF!</definedName>
    <definedName name="FL.CEP">#REF!</definedName>
    <definedName name="Florida_CSR_Allocation">'[18]Input Schedule'!#REF!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orecast_year">[24]Lead!$C$11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red">'[47]Sch 4'!$W$21</definedName>
    <definedName name="FT_Budget">'[40]Budget Load'!$D$7:$AA$60</definedName>
    <definedName name="FTYE">'[26]Input Schedule'!$C$10</definedName>
    <definedName name="func">'[46]COS 1'!$AH$199:$AY$219</definedName>
    <definedName name="FUTA">'[39]wp-t-Assumptions'!$C$18</definedName>
    <definedName name="GA.1">#REF!</definedName>
    <definedName name="GA.3">#REF!</definedName>
    <definedName name="GA.5">#REF!</definedName>
    <definedName name="GA.CE">#REF!</definedName>
    <definedName name="GA.CEP">#REF!</definedName>
    <definedName name="garbage" hidden="1">{#N/A,#N/A,FALSE,"GAF98"}</definedName>
    <definedName name="GN.CE">#REF!</definedName>
    <definedName name="Group">[48]Admin!$B$14:$U$22</definedName>
    <definedName name="GROWTH">#REF!</definedName>
    <definedName name="growthnum21">#REF!</definedName>
    <definedName name="GT.CE">#REF!</definedName>
    <definedName name="HB_ILConsol">#REF!</definedName>
    <definedName name="HB_InputSch">#REF!</definedName>
    <definedName name="HB_MonthlyConsumption">#REF!</definedName>
    <definedName name="HB_PIS_COSS">#REF!</definedName>
    <definedName name="HB_Post2007TaxDepr">#REF!</definedName>
    <definedName name="HB_Proforma">#REF!</definedName>
    <definedName name="HB_Report16">#REF!</definedName>
    <definedName name="HB_Report16_CY">#REF!</definedName>
    <definedName name="HB_Report17">#REF!</definedName>
    <definedName name="HB_SchD_Rev0717">#REF!</definedName>
    <definedName name="HB_SchE">#REF!</definedName>
    <definedName name="HB_SE3_2017">#REF!</definedName>
    <definedName name="HB_SE3_2018">#REF!</definedName>
    <definedName name="HB_TaxDepr">#REF!</definedName>
    <definedName name="HB_Vehicle">#REF!</definedName>
    <definedName name="HB_wpP2">#REF!</definedName>
    <definedName name="HB_wpP3">#REF!</definedName>
    <definedName name="HB_wpP4">#REF!</definedName>
    <definedName name="HB_wpT1">#REF!</definedName>
    <definedName name="HB_wpT2">#REF!</definedName>
    <definedName name="HB_wpT3">#REF!</definedName>
    <definedName name="HB_wpT4">#REF!</definedName>
    <definedName name="HB_wpT5">#REF!</definedName>
    <definedName name="HB_wpT6">#REF!</definedName>
    <definedName name="HB_wpT7">#REF!</definedName>
    <definedName name="HealthIns">'[39]wp-t-Assumptions'!$C$22</definedName>
    <definedName name="historical_base_date">'[30]Lead Inputs and Calculations'!$G$21</definedName>
    <definedName name="historical_current_month">'[30]Lead Inputs and Calculations'!$G$24</definedName>
    <definedName name="historical_current_year_start">'[30]Lead Inputs and Calculations'!$G$25</definedName>
    <definedName name="historical_end_date">'[30]Lead Inputs and Calculations'!$G$22</definedName>
    <definedName name="hldgpd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R.CE">#REF!</definedName>
    <definedName name="HTML_CodePage" hidden="1">1252</definedName>
    <definedName name="HTML_Control" hidden="1">{"'Sheet1'!$A$1:$I$28"}</definedName>
    <definedName name="HTML_Control2" hidden="1">{"'Sheet1'!$A$1:$I$28"}</definedName>
    <definedName name="HTML_Description" hidden="1">""</definedName>
    <definedName name="HTML_Email" hidden="1">""</definedName>
    <definedName name="HTML_Header" hidden="1">"Sheet1"</definedName>
    <definedName name="HTML_LastUpdate" hidden="1">"03/24/2000"</definedName>
    <definedName name="HTML_LineAfter" hidden="1">FALSE</definedName>
    <definedName name="HTML_LineBefore" hidden="1">FALSE</definedName>
    <definedName name="HTML_Name" hidden="1">"M.F.McCarthy"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"G:\Opsvcs\TXBUDGET\01BUDGET\MGE\GASREV\MyHTML.htm"</definedName>
    <definedName name="HTML_PathTemplate" hidden="1">"Z:\gochart.htm"</definedName>
    <definedName name="HTML_Title" hidden="1">"Check Sum for Rev Models"</definedName>
    <definedName name="HTML1_1" hidden="1">"[TB9.XLS]St_tot_94_95!$A$1:$J$428"</definedName>
    <definedName name="HTML1_10" hidden="1">""</definedName>
    <definedName name="HTML1_11" hidden="1">1</definedName>
    <definedName name="HTML1_12" hidden="1">"F:\USERS\ECON\Census95\Int\T9ST.htm"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"2/17/98"</definedName>
    <definedName name="HTML1_9" hidden="1">"BPH"</definedName>
    <definedName name="HTML2_1" hidden="1">"[TB9.XLS]St_tot_94_95!$A$1:$J$427"</definedName>
    <definedName name="HTML2_10" hidden="1">""</definedName>
    <definedName name="HTML2_11" hidden="1">1</definedName>
    <definedName name="HTML2_12" hidden="1">"F:\USERS\ECON\Census95\Int\T9ST.htm"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"2/17/98"</definedName>
    <definedName name="HTML2_9" hidden="1">"BPH"</definedName>
    <definedName name="HTML3_1" hidden="1">"[TB9.XLS]St_tot_94_95!$A$1:$H$427"</definedName>
    <definedName name="HTML3_10" hidden="1">""</definedName>
    <definedName name="HTML3_11" hidden="1">1</definedName>
    <definedName name="HTML3_12" hidden="1">"F:\USERS\ECON\Census95\Int\T9st.htm"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"2/17/98"</definedName>
    <definedName name="HTML3_9" hidden="1">"BPH"</definedName>
    <definedName name="HTMLCount" hidden="1">3</definedName>
    <definedName name="IDC">#REF!</definedName>
    <definedName name="IL.1">#REF!</definedName>
    <definedName name="IL.3">#REF!</definedName>
    <definedName name="IL.5">#REF!</definedName>
    <definedName name="IL.CE">#REF!</definedName>
    <definedName name="IL.CEP">#REF!</definedName>
    <definedName name="IN.3">#REF!</definedName>
    <definedName name="IN.5">#REF!</definedName>
    <definedName name="IN.CE">#REF!</definedName>
    <definedName name="IN.CEP">#REF!</definedName>
    <definedName name="INPUT">#REF!</definedName>
    <definedName name="InterestIncome">'[49]CUII Sch 3W-IS'!#REF!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SYNCH">'[50]summary:proforma int'!$A$2:$AB$414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"c189"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REUT" hidden="1">"c3843"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EST_CIQ" hidden="1">"c4959"</definedName>
    <definedName name="IQ_FFO_ADJ_GUIDANCE" hidden="1">"c4436"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"c4970"</definedName>
    <definedName name="IQ_FFO_EST_REUT" hidden="1">"c3837"</definedName>
    <definedName name="IQ_FFO_GUIDANCE" hidden="1">"c4443"</definedName>
    <definedName name="IQ_FFO_HIGH_EST" hidden="1">"c419"</definedName>
    <definedName name="IQ_FFO_HIGH_EST_CIQ" hidden="1">"c4977"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CIQ" hidden="1">"c4978"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CIQ" hidden="1">"c4979"</definedName>
    <definedName name="IQ_FFO_MEDIAN_EST_REUT" hidden="1">"c3838"</definedName>
    <definedName name="IQ_FFO_NUM_EST" hidden="1">"c421"</definedName>
    <definedName name="IQ_FFO_NUM_EST_CIQ" hidden="1">"c4980"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"c4452"</definedName>
    <definedName name="IQ_FFO_STDDEV_EST" hidden="1">"c422"</definedName>
    <definedName name="IQ_FFO_STDDEV_EST_CIQ" hidden="1">"c4981"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"c506"</definedName>
    <definedName name="IQ_GEO_SEG_EBT_ABS" hidden="1">"c4094"</definedName>
    <definedName name="IQ_GEO_SEG_EBT_TOTAL" hidden="1">"c4121"</definedName>
    <definedName name="IQ_GEO_SEG_GP" hidden="1">"c507"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"c508"</definedName>
    <definedName name="IQ_GEO_SEG_NI_ABS" hidden="1">"c4093"</definedName>
    <definedName name="IQ_GEO_SEG_NI_TOTAL" hidden="1">"c4122"</definedName>
    <definedName name="IQ_GEO_SEG_OPER_INC" hidden="1">"c509"</definedName>
    <definedName name="IQ_GEO_SEG_OPER_INC_ABS" hidden="1">"c4097"</definedName>
    <definedName name="IQ_GEO_SEG_OPER_INC_TOTAL" hidden="1">"c4118"</definedName>
    <definedName name="IQ_GEO_SEG_REV" hidden="1">"c510"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40847.5558101852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39114.3986689815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"c1204"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"$B$6:$B$35"</definedName>
    <definedName name="IsColHidden" hidden="1">FALSE</definedName>
    <definedName name="IsLTMColHidden" hidden="1">FALSE</definedName>
    <definedName name="IURCfee">[49]Inputs!#REF!</definedName>
    <definedName name="jan2017_">#REF!</definedName>
    <definedName name="k.1">[51]Calculate!$C$11</definedName>
    <definedName name="k.10">[51]Calculate!$G$83</definedName>
    <definedName name="k.11">[51]Calculate!$C$101</definedName>
    <definedName name="k.12">[51]Calculate!$G$101</definedName>
    <definedName name="k.13">[51]Calculate!$C$119</definedName>
    <definedName name="k.15">[51]Calculate!$C$137</definedName>
    <definedName name="k.16">[51]Calculate!$G$137</definedName>
    <definedName name="k.17">[51]Calculate!$C$155</definedName>
    <definedName name="k.18">[51]Calculate!$G$155</definedName>
    <definedName name="k.19">[51]Calculate!$C$173</definedName>
    <definedName name="k.2">[51]Calculate!$G$11</definedName>
    <definedName name="k.20">[51]Calculate!$G$173</definedName>
    <definedName name="k.21">[51]Calculate!$C$191</definedName>
    <definedName name="k.22">[51]Calculate!$G$191</definedName>
    <definedName name="k.23">[51]Calculate!$C$209</definedName>
    <definedName name="k.24">[51]Calculate!$G$209</definedName>
    <definedName name="k.25">[51]Calculate!$C$227</definedName>
    <definedName name="k.26">[51]Calculate!$G$227</definedName>
    <definedName name="k.27">[51]Calculate!$C$245</definedName>
    <definedName name="k.28">[51]Calculate!$G$245</definedName>
    <definedName name="k.29">[51]Calculate!$C$263</definedName>
    <definedName name="k.3">[51]Calculate!$C$29</definedName>
    <definedName name="k.30">[51]Calculate!$G$263</definedName>
    <definedName name="k.31">[51]Calculate!$C$281</definedName>
    <definedName name="k.32">[51]Calculate!$G$281</definedName>
    <definedName name="k.33">[51]Calculate!$C$299</definedName>
    <definedName name="k.4">[51]Calculate!$G$29</definedName>
    <definedName name="k.5">[51]Calculate!$C$47</definedName>
    <definedName name="k.6">[51]Calculate!$G$47</definedName>
    <definedName name="k.7">[51]Calculate!$C$65</definedName>
    <definedName name="k.8">[51]Calculate!$G$65</definedName>
    <definedName name="k.9">[51]Calculate!$C$83</definedName>
    <definedName name="KILL.CE">#REF!</definedName>
    <definedName name="l">#REF!</definedName>
    <definedName name="LA.1">#REF!</definedName>
    <definedName name="LA.3">#REF!</definedName>
    <definedName name="LA.5">#REF!</definedName>
    <definedName name="LA.CE">#REF!</definedName>
    <definedName name="LA.CEP">#REF!</definedName>
    <definedName name="LEX">#REF!</definedName>
    <definedName name="LEXINGTON">#REF!</definedName>
    <definedName name="LEXINGTON2">#REF!</definedName>
    <definedName name="LH.CE">#REF!</definedName>
    <definedName name="ListOffset" hidden="1">1</definedName>
    <definedName name="lll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LOV_oracle_apps_hcm_compensation_workbench_ui_DesktopRewardsDetailPageDef_PerfRating" hidden="1">[52]_ADFDI_LOV!$C$2:$F$2</definedName>
    <definedName name="LUI.CE">#REF!</definedName>
    <definedName name="LUS.CE">#REF!</definedName>
    <definedName name="LW.CE">#REF!</definedName>
    <definedName name="m">'[53]Credit Ratings-DO Not'!$E$5:$F$23</definedName>
    <definedName name="mar_1">#REF!</definedName>
    <definedName name="MASS.CE">#REF!</definedName>
    <definedName name="MB">[22]A!$I$125:$HH$180</definedName>
    <definedName name="MCSI.CE">#REF!</definedName>
    <definedName name="MD.1">#REF!</definedName>
    <definedName name="MD.3">#REF!</definedName>
    <definedName name="MD.5">#REF!</definedName>
    <definedName name="MD.CE">#REF!</definedName>
    <definedName name="MD.CEP">#REF!</definedName>
    <definedName name="MED.CE">#REF!</definedName>
    <definedName name="Medicare">'[39]wp-t-Assumptions'!$C$15</definedName>
    <definedName name="MG.CE">#REF!</definedName>
    <definedName name="MID.C.CE">#REF!</definedName>
    <definedName name="Moodys">#REF!</definedName>
    <definedName name="MS.1">#REF!</definedName>
    <definedName name="MS.3">#REF!</definedName>
    <definedName name="MS.5">#REF!</definedName>
    <definedName name="MS.CE">#REF!</definedName>
    <definedName name="MS.CEP">#REF!</definedName>
    <definedName name="MWR_1">#REF!</definedName>
    <definedName name="name">[42]Inputs!$C$1</definedName>
    <definedName name="NC.1">#REF!</definedName>
    <definedName name="NC.3">#REF!</definedName>
    <definedName name="NC.5">#REF!</definedName>
    <definedName name="NC.CE">#REF!</definedName>
    <definedName name="NC.CEP">#REF!</definedName>
    <definedName name="NEST">#REF!</definedName>
    <definedName name="NetRevenueIncrease">#REF!</definedName>
    <definedName name="New_Account_balance">'[54]COPY ELECTRONIC TB HERE'!$D$2:$D$329</definedName>
    <definedName name="New_Account_Name">'[54]COPY ELECTRONIC TB HERE'!$B$2:$B$329</definedName>
    <definedName name="New_Account_Number">'[54]COPY ELECTRONIC TB HERE'!$A$2:$A$329</definedName>
    <definedName name="NEW_ALLOCATION_TABLE">'[54]Linked TB'!$B$531:$H$537</definedName>
    <definedName name="NEW_COMPANY_NAME">[37]Input!$B$5</definedName>
    <definedName name="NEW_COMPANY_TITLE">'[54]Input Schedule'!$C$3</definedName>
    <definedName name="NEW_DOCKET_NUMBER">'[54]Input Schedule'!$C$5:$C$5</definedName>
    <definedName name="NEW_SEWER_CUSTOMERS">'[54]Input Schedule'!$C$12</definedName>
    <definedName name="NEW_TB">'[54]COPY ELECTRONIC TB HERE'!$A$1:$G$65536</definedName>
    <definedName name="NEW_TEST_YEAR_END_DATE">'[54]Input Schedule'!$C$7</definedName>
    <definedName name="NEW_WATER_CUSTOMER">'[54]Input Schedule'!$C$11</definedName>
    <definedName name="newes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newwrn" hidden="1">{#N/A,#N/A,FALSE,"Aging Summary";#N/A,#N/A,FALSE,"Ratio Analysis";#N/A,#N/A,FALSE,"Test 120 Day Accts";#N/A,#N/A,FALSE,"Tickmarks"}</definedName>
    <definedName name="NFY_Start_date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I">'[49]CUII Sch 4W'!$R$65</definedName>
    <definedName name="nol" hidden="1">{#N/A,#N/A,FALSE,"91NOLCB";#N/A,#N/A,FALSE,"92NOLCB";#N/A,#N/A,FALSE,"93NOLCB"}</definedName>
    <definedName name="Note">'[55]General Data'!$C$5</definedName>
    <definedName name="OCC.CE">#REF!</definedName>
    <definedName name="OH.1">#REF!</definedName>
    <definedName name="OH.3">#REF!</definedName>
    <definedName name="OH.5">#REF!</definedName>
    <definedName name="OH.CE">#REF!</definedName>
    <definedName name="OH.CEP">#REF!</definedName>
    <definedName name="OriginalCostRateBase">#REF!</definedName>
    <definedName name="OtherBenefits">'[39]wp-t-Assumptions'!$C$25</definedName>
    <definedName name="OUTPUT">[56]A!$C$11:$Z$98</definedName>
    <definedName name="p" hidden="1">{#N/A,#N/A,TRUE,"Acq-Ass";#N/A,#N/A,TRUE,"Acq-IS";#N/A,#N/A,TRUE,"Acq-BS";#N/A,#N/A,TRUE,"Acq-CF"}</definedName>
    <definedName name="P1_">#REF!</definedName>
    <definedName name="P2_">#REF!</definedName>
    <definedName name="PAA">[20]Data!$L$13:$M$131</definedName>
    <definedName name="page\x2dtotal">#REF!</definedName>
    <definedName name="page\x2dtotal\x2dmaster0">#REF!</definedName>
    <definedName name="Parump_CSR_Allocation">'[18]Input Schedule'!#REF!</definedName>
    <definedName name="paydate">#REF!</definedName>
    <definedName name="paydateno.7">#REF!</definedName>
    <definedName name="Pension">'[39]wp-t-Assumptions'!$C$23</definedName>
    <definedName name="Plant">[20]Data!$C$13:$D$131</definedName>
    <definedName name="PopCache_GL_INTERFACE_REFERENCE7" hidden="1">[57]PopCache!$A$1:$A$2</definedName>
    <definedName name="pre20USDtoCAD">[58]Classifications!#REF!</definedName>
    <definedName name="price">#REF!</definedName>
    <definedName name="_xlnm.Print_Area" localSheetId="1">'AG DR 1-102'!$A$1:$F$33</definedName>
    <definedName name="_xlnm.Print_Area" localSheetId="0">'AG DR 1-104'!$A$1:$F$33</definedName>
    <definedName name="_xlnm.Print_Area" localSheetId="2">'Exh 41'!$A$1:$M$87</definedName>
    <definedName name="_xlnm.Print_Area">[56]A!$A$11:$N$51</definedName>
    <definedName name="_xlnm.Print_Titles">#N/A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N">[22]A!$S$11</definedName>
    <definedName name="PRNGROWTH">[22]A!$S$11</definedName>
    <definedName name="ProformaOpExp">'[49]CUII Sch 4W'!$R$29</definedName>
    <definedName name="ProformaPresentRateRevenue">'[49]CUII Sch 4W'!$L$27</definedName>
    <definedName name="ProformaTaxes">'[49]CUII Sch 4W'!$R$60</definedName>
    <definedName name="projectlist">#REF!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T_Budget">'[40]Budget Load'!$D$68:$AA$121</definedName>
    <definedName name="Q" hidden="1">{#N/A,#N/A,FALSE,"OUT  AREC"}</definedName>
    <definedName name="qtr.a1">[45]Calculate!$A$15:$G$15</definedName>
    <definedName name="qtr.a2">[45]Calculate!$A$16:$G$16</definedName>
    <definedName name="qtr.a3">[45]Calculate!$A$17:$G$17</definedName>
    <definedName name="qtr.a4">[45]Calculate!$A$18:$G$18</definedName>
    <definedName name="qtr.b1">[45]Calculate!$A$33:$G$33</definedName>
    <definedName name="qtr.b2">[45]Calculate!$A$34:$G$34</definedName>
    <definedName name="qtr.b3">[45]Calculate!$A$35:$G$35</definedName>
    <definedName name="qtr.b4">[45]Calculate!$A$36:$G$36</definedName>
    <definedName name="qtr.c1">[45]Calculate!$A$51:$G$51</definedName>
    <definedName name="qtr.c2">[45]Calculate!$A$52:$G$52</definedName>
    <definedName name="qtr.c3">[45]Calculate!$A$53:$G$53</definedName>
    <definedName name="qtr.c4">[45]Calculate!$A$54:$G$54</definedName>
    <definedName name="qtr.d1">[45]Calculate!$A$69:$G$69</definedName>
    <definedName name="qtr.d2">[45]Calculate!$A$70:$G$70</definedName>
    <definedName name="qtr.d3">[45]Calculate!$A$71:$G$71</definedName>
    <definedName name="qtr.d4">[45]Calculate!$A$72:$G$72</definedName>
    <definedName name="qtr.e1">[59]Calculate!$A$87:$G$87</definedName>
    <definedName name="qtr.e2">[59]Calculate!$A$88:$G$88</definedName>
    <definedName name="qtr.e3">[59]Calculate!$A$89:$G$89</definedName>
    <definedName name="qtr.e4">[59]Calculate!$A$90:$G$90</definedName>
    <definedName name="qtr.f1">[59]Calculate!$A$105:$G$105</definedName>
    <definedName name="qtr.f2">[59]Calculate!$A$106:$G$106</definedName>
    <definedName name="qtr.f3">[59]Calculate!$A$107:$G$107</definedName>
    <definedName name="qtr.f4">[59]Calculate!$A$108:$G$108</definedName>
    <definedName name="Rankings">#REF!</definedName>
    <definedName name="Rate401k">'[39]wp-t-Assumptions'!$C$24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educed_acct">OFFSET('[44]tb 2007 reformat'!$A$1,1,0,COUNTA('[44]tb 2007 reformat'!$A$1:$A$65536),1)</definedName>
    <definedName name="Reg_factor">'[18]Input Schedule'!$D$20</definedName>
    <definedName name="REPORT">#REF!</definedName>
    <definedName name="report_as_of_date">'[30]Lead Inputs and Calculations'!$G$14</definedName>
    <definedName name="report_date">#REF!</definedName>
    <definedName name="report_name">[21]Lead!$C$11</definedName>
    <definedName name="Report_Pages">#REF!</definedName>
    <definedName name="report_start">#REF!</definedName>
    <definedName name="report_title">'[30]Lead Inputs and Calculations'!$G$13</definedName>
    <definedName name="report_updated">'[30]Lead Inputs and Calculations'!$G$15</definedName>
    <definedName name="ReportDate">[33]Lead!$B$3</definedName>
    <definedName name="ReportingPeriodMonth">8</definedName>
    <definedName name="RETURN">[22]A!$M$129:$M$143</definedName>
    <definedName name="RevenueConversionFactor">#REF!</definedName>
    <definedName name="revreqrma">#REF!</definedName>
    <definedName name="REVREQRMA2">#REF!</definedName>
    <definedName name="riskprem">#REF!</definedName>
    <definedName name="RMA3B">#REF!</definedName>
    <definedName name="RMA7B">#REF!</definedName>
    <definedName name="RPC.CE">#REF!</definedName>
    <definedName name="rvp_category">[21]Lead!$C$16</definedName>
    <definedName name="RVP_factor">'[18]Input Schedule'!$D$19</definedName>
    <definedName name="s">'[60]Credit Ratings-DO Not'!$B$5:$C$26</definedName>
    <definedName name="SADPRIM">'[1]A-15'!#REF!</definedName>
    <definedName name="SalaryIncrease">'[39]wp-t-Assumptions'!$C$9</definedName>
    <definedName name="SAP">#REF!</definedName>
    <definedName name="SAPBEXdnldView" hidden="1">"BTUWP3HOJZ37H3AQ9YYFGZZKX"</definedName>
    <definedName name="SAPBEXhrIndnt" hidden="1">"Wide"</definedName>
    <definedName name="SAPBEXsysID" hidden="1">"BPR"</definedName>
    <definedName name="SAPsysID" hidden="1">"708C5W7SBKP804JT78WJ0JNKI"</definedName>
    <definedName name="SAPwbID" hidden="1">"ARS"</definedName>
    <definedName name="SC.1">#REF!</definedName>
    <definedName name="SC.3">#REF!</definedName>
    <definedName name="SC.5">#REF!</definedName>
    <definedName name="SC.CE">#REF!</definedName>
    <definedName name="SC.CEP">#REF!</definedName>
    <definedName name="sch">#REF!</definedName>
    <definedName name="SCI.CE">#REF!</definedName>
    <definedName name="SCU.CE">#REF!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">#REF!</definedName>
    <definedName name="SE.SE60D.ALLOC.">#REF!</definedName>
    <definedName name="sencount" hidden="1">1</definedName>
    <definedName name="sewer_customers">'[19]Input Schedule'!$C$12</definedName>
    <definedName name="Sewer_distributions_of_costs_to_plant">[37]Input!$B$14</definedName>
    <definedName name="SL700_Data">#REF!</definedName>
    <definedName name="SocSec">'[39]wp-t-Assumptions'!$C$12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me" hidden="1">{#N/A,#N/A,FALSE,"Aging Summary";#N/A,#N/A,FALSE,"Ratio Analysis";#N/A,#N/A,FALSE,"Test 120 Day Accts";#N/A,#N/A,FALSE,"Tickmarks"}</definedName>
    <definedName name="SPPRIM">'[1]A-15'!#REF!</definedName>
    <definedName name="SPWS_WBID">"5C3BEB3C-3631-11D4-B07C-00104BC5D17F"</definedName>
    <definedName name="SRB">'[1]A-15'!#REF!</definedName>
    <definedName name="State_factor">'[18]Input Schedule'!$D$21</definedName>
    <definedName name="Sub_Names">#REF!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I.CE">#REF!</definedName>
    <definedName name="SUMMARY">[56]A!$A$1:$J$52</definedName>
    <definedName name="SUMU_U">'[1]A-15'!#REF!</definedName>
    <definedName name="support">#REF!</definedName>
    <definedName name="SUTA">'[39]wp-t-Assumptions'!$C$20</definedName>
    <definedName name="SUTALimit">'[39]wp-t-Assumptions'!$C$21</definedName>
    <definedName name="swr_comp_dep">#REF!</definedName>
    <definedName name="swr_cust_per">'[19]Input Schedule'!$D$12</definedName>
    <definedName name="swr_plt_dep">#REF!</definedName>
    <definedName name="swr_vhle_dep">#REF!</definedName>
    <definedName name="t">'[34]Cust Eq Input'!#REF!</definedName>
    <definedName name="tar10high">[51]Calculate!#REF!</definedName>
    <definedName name="tar10low">[51]Calculate!#REF!</definedName>
    <definedName name="tar11high">[51]Calculate!#REF!</definedName>
    <definedName name="tar11low">[51]Calculate!#REF!</definedName>
    <definedName name="tar12high">[51]Calculate!#REF!</definedName>
    <definedName name="tar12low">[51]Calculate!#REF!</definedName>
    <definedName name="tar13high">[51]Calculate!#REF!</definedName>
    <definedName name="tar13low">[51]Calculate!#REF!</definedName>
    <definedName name="tar14high">[51]Calculate!#REF!</definedName>
    <definedName name="tar14low">[51]Calculate!#REF!</definedName>
    <definedName name="tar15high">[51]Calculate!#REF!</definedName>
    <definedName name="tar15low">[51]Calculate!#REF!</definedName>
    <definedName name="tar16high">[51]Calculate!#REF!</definedName>
    <definedName name="tar16low">[51]Calculate!#REF!</definedName>
    <definedName name="tar17high">[51]Calculate!#REF!</definedName>
    <definedName name="tar17low">[51]Calculate!#REF!</definedName>
    <definedName name="tar18high">[51]Calculate!#REF!</definedName>
    <definedName name="tar18low">[51]Calculate!#REF!</definedName>
    <definedName name="tar19high">[51]Calculate!#REF!</definedName>
    <definedName name="tar19low">[51]Calculate!#REF!</definedName>
    <definedName name="tar1high">[51]Calculate!#REF!</definedName>
    <definedName name="tar20high">[51]Calculate!#REF!</definedName>
    <definedName name="tar20low">[51]Calculate!#REF!</definedName>
    <definedName name="tar2high">[51]Calculate!#REF!</definedName>
    <definedName name="tar3high">[51]Calculate!#REF!</definedName>
    <definedName name="tar4high">[51]Calculate!#REF!</definedName>
    <definedName name="tar5high">[51]Calculate!#REF!</definedName>
    <definedName name="tar6high">[51]Calculate!#REF!</definedName>
    <definedName name="tar7high">[51]Calculate!#REF!</definedName>
    <definedName name="tar8high">[51]Calculate!#REF!</definedName>
    <definedName name="tar9high">[51]Calculate!#REF!</definedName>
    <definedName name="tar9low">[51]Calculate!#REF!</definedName>
    <definedName name="TAXCALC2">[50]summary:fit!$A$1:$V$287</definedName>
    <definedName name="TAXRATES">#REF!</definedName>
    <definedName name="TB">'[19]COPY ELECTRONIC TB HERE'!$A:$E</definedName>
    <definedName name="TC.CE">#REF!</definedName>
    <definedName name="Test">'[32]WSC Factor'!$C$4</definedName>
    <definedName name="test_year_end_date">'[19]Input Schedule'!$C$7</definedName>
    <definedName name="test2" hidden="1">{"Income Statement",#N/A,FALSE,"CFMODEL";"Balance Sheet",#N/A,FALSE,"CFMODEL"}</definedName>
    <definedName name="test3" hidden="1">{"Income Statement",#N/A,FALSE,"CFMODEL";"Balance Sheet",#N/A,FALSE,"CFMODEL"}</definedName>
    <definedName name="TestYearEnded">'[61]Input Schedule'!$G$9</definedName>
    <definedName name="TestYr">'[35]General Data'!$C$4</definedName>
    <definedName name="Ticker">""</definedName>
    <definedName name="TN.1">#REF!</definedName>
    <definedName name="TN.3">#REF!</definedName>
    <definedName name="TN.5">#REF!</definedName>
    <definedName name="TN.CE">#REF!</definedName>
    <definedName name="TN.CEP">#REF!</definedName>
    <definedName name="TOT">'[34]Cust Eq Input'!#REF!</definedName>
    <definedName name="TOT.CNC.CE">#REF!</definedName>
    <definedName name="total_UI_ERC">'[62]Input Schedule'!$C$16</definedName>
    <definedName name="tst" hidden="1">{"Income Statement",#N/A,FALSE,"CFMODEL";"Balance Sheet",#N/A,FALSE,"CFMODEL"}</definedName>
    <definedName name="UIF.CE">#REF!</definedName>
    <definedName name="update_date">[21]Lead!$C$12</definedName>
    <definedName name="USDtoCAD">[58]Classifications!$B$6</definedName>
    <definedName name="UUC.CE">#REF!</definedName>
    <definedName name="v">'[63]Input Schedule'!$D$39</definedName>
    <definedName name="VA.1">#REF!</definedName>
    <definedName name="VA.3">#REF!</definedName>
    <definedName name="VA.5">#REF!</definedName>
    <definedName name="VA.CE">#REF!</definedName>
    <definedName name="VA.CEP">#REF!</definedName>
    <definedName name="vaffas" hidden="1">{#N/A,#N/A,FALSE,"New-RegularBevel";#N/A,#N/A,FALSE,"Optiva-Optiva2";#N/A,#N/A,FALSE,"Cathlon-Monoblok";#N/A,#N/A,FALSE,"Stylets"}</definedName>
    <definedName name="VAL.CE">#REF!</definedName>
    <definedName name="Vehicles_rate">[37]Input!$B$21</definedName>
    <definedName name="vlapp">'[25]CAPM VL Appr Pot. (Sc 12 - WP)'!$A$1:$J$51</definedName>
    <definedName name="vvvv" hidden="1">{#N/A,#N/A,FALSE,"New-RegularBevel";#N/A,#N/A,FALSE,"Optiva-Optiva2";#N/A,#N/A,FALSE,"Cathlon-Monoblok";#N/A,#N/A,FALSE,"Stylets"}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" hidden="1">{#N/A,#N/A,FALSE,"OUT  AREC"}</definedName>
    <definedName name="WADPRIM">'[1]A-15'!#REF!</definedName>
    <definedName name="water_customer">'[19]Input Schedule'!$C$11</definedName>
    <definedName name="Water_customers">[36]Input!$B$10</definedName>
    <definedName name="Water_distributions_of_costs_to_plant">[37]Input!$B$13</definedName>
    <definedName name="Water_Rates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D.CE">#REF!</definedName>
    <definedName name="web" hidden="1">{#N/A,#N/A,FALSE,"Taxblinc";#N/A,#N/A,FALSE,"Rsvsacls"}</definedName>
    <definedName name="wewpoijfcmewnfmws" hidden="1">'[5]2002 Sales Budget'!#REF!</definedName>
    <definedName name="WH.CE">#REF!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ork">'[64]CAPM Backup (Sc 12 - p. 2)'!$A$18:$K$79</definedName>
    <definedName name="WorkingCapital">#REF!</definedName>
    <definedName name="WP">#REF!</definedName>
    <definedName name="WPPRIM">'[1]A-15'!#REF!</definedName>
    <definedName name="WProjectBudget">'[65]Approved Budget'!$A$5:$AJ$163</definedName>
    <definedName name="WRB">'[1]A-15'!#REF!</definedName>
    <definedName name="wrn.9300." hidden="1">{#N/A,#N/A,FALSE,"721.919";#N/A,#N/A,FALSE,"Labour97"}</definedName>
    <definedName name="wrn.9310." hidden="1">{#N/A,#N/A,FALSE,"001";#N/A,#N/A,FALSE,"011";#N/A,#N/A,FALSE,"015";#N/A,#N/A,FALSE,"018";#N/A,#N/A,FALSE,"222";#N/A,#N/A,FALSE,"225";#N/A,#N/A,FALSE,"228";#N/A,#N/A,FALSE,"301";#N/A,#N/A,FALSE,"303";#N/A,#N/A,FALSE,"306";#N/A,#N/A,FALSE,"367";#N/A,#N/A,FALSE,"369";#N/A,#N/A,FALSE,"391";#N/A,#N/A,FALSE,"421";#N/A,#N/A,FALSE,"422";#N/A,#N/A,FALSE,"423";#N/A,#N/A,FALSE,"425";#N/A,#N/A,FALSE,"671"}</definedName>
    <definedName name="wrn.9330." hidden="1">{#N/A,#N/A,FALSE,"011";#N/A,#N/A,FALSE,"015";#N/A,#N/A,FALSE,"222";#N/A,#N/A,FALSE,"225";#N/A,#N/A,FALSE,"228";#N/A,#N/A,FALSE,"301";#N/A,#N/A,FALSE,"303";#N/A,#N/A,FALSE,"306";#N/A,#N/A,FALSE,"421";#N/A,#N/A,FALSE,"422";#N/A,#N/A,FALSE,"423";#N/A,#N/A,FALSE,"425"}</definedName>
    <definedName name="wrn.9350_JKT." hidden="1">{#N/A,#N/A,FALSE,"011";#N/A,#N/A,FALSE,"015";#N/A,#N/A,FALSE,"018";#N/A,#N/A,FALSE,"222";#N/A,#N/A,FALSE,"225";#N/A,#N/A,FALSE,"228";#N/A,#N/A,FALSE,"301";#N/A,#N/A,FALSE,"306";#N/A,#N/A,FALSE,"391";#N/A,#N/A,FALSE,"421";#N/A,#N/A,FALSE,"422";#N/A,#N/A,FALSE,"423";#N/A,#N/A,FALSE,"425"}</definedName>
    <definedName name="wrn.95PROV." hidden="1">{#N/A,#N/A,FALSE,"Taxblinc";#N/A,#N/A,FALSE,"Rsvsacls"}</definedName>
    <definedName name="wrn.AcqState.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hidden="1">{#N/A,#N/A,FALSE,"Acq-Val";#N/A,#N/A,FALSE,"Acq-Mult Val"}</definedName>
    <definedName name="wrn.AcqVal._2" hidden="1">{#N/A,#N/A,FALSE,"Acq-Val";#N/A,#N/A,FALSE,"Acq-Mult Val"}</definedName>
    <definedName name="wrn.AcqVal._22" hidden="1">{#N/A,#N/A,FALSE,"Acq-Val";#N/A,#N/A,FALSE,"Acq-Mult Val"}</definedName>
    <definedName name="wrn.AcqVal.2" hidden="1">{#N/A,#N/A,FALSE,"Acq-Val";#N/A,#N/A,FALSE,"Acq-Mult Val"}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rn.AMTNOL." hidden="1">{#N/A,#N/A,TRUE,"91AMTNOL";#N/A,#N/A,TRUE,"92AMTNOL";#N/A,#N/A,TRUE,"93AMTNOL"}</definedName>
    <definedName name="wrn.ar." hidden="1">{#N/A,#N/A,FALSE,"OUT  AREC"}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Balance._.Sheets." hidden="1">{#N/A,#N/A,FALSE,"Bal sht";"Qtrly Bal Sht",#N/A,FALSE,"Bal sht - QTR"}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hidden="1">{"BS",#N/A,FALSE;"RE",#N/A,FALSE;"IS",#N/A,FALSE;"CASH",#N/A,FALSE}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COMPLETE." hidden="1">{#N/A,#N/A,FALSE,"VOLUMES";#N/A,#N/A,FALSE,"REVENUES";#N/A,#N/A,FALSE,"VALUATION"}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DCF." hidden="1">{#N/A,#N/A,FALSE,"Brad_DCFM";#N/A,#N/A,FALSE,"Nick_DCFM";#N/A,#N/A,FALSE,"Mobile_DCFM"}</definedName>
    <definedName name="wrn.Depreciation." hidden="1">{"DE_asfiled",#N/A,TRUE,"Amort.";"IRS_addl",#N/A,TRUE,"Amort."}</definedName>
    <definedName name="wrn.Detail._.Income._.Statement." hidden="1">{"Facility Detail",#N/A,FALSE,"P&amp;L Detail"}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hidden="1">{"Income Statement",#N/A,FALSE,"P&amp;L - $";"Quarterly Income Statement",#N/A,FALSE,"P&amp;L Detail"}</definedName>
    <definedName name="wrn.LUXCOS." hidden="1">{"LUX_ASSET",#N/A,FALSE,"CII-Q494.XLS";"LUX_LIAB",#N/A,FALSE,"CII-Q494.XLS";"LUX_INC",#N/A,FALSE,"CII-Q494.XLS";"LUXje",#N/A,FALSE,"CII-Q494.XLS"}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N.O.L.." hidden="1">{#N/A,#N/A,FALSE,"91NOLCB";#N/A,#N/A,FALSE,"92NOLCB";#N/A,#N/A,FALSE,"93NOLCB"}</definedName>
    <definedName name="wrn.Phase._.in." hidden="1">{"Phase in summary",#N/A,FALSE,"P&amp;L Phased"}</definedName>
    <definedName name="wrn.PL._.Detail." hidden="1">{#N/A,#N/A,FALSE,"P&amp;L Detail";#N/A,#N/A,FALSE,"P&amp;L Detail";#N/A,#N/A,FALSE,"P&amp;L Detail"}</definedName>
    <definedName name="wrn.print." hidden="1">{#N/A,#N/A,FALSE,"Japan 2003";#N/A,#N/A,FALSE,"Sheet2"}</definedName>
    <definedName name="wrn.Print._.All." hidden="1">{#N/A,#N/A,FALSE,"Valuation";#N/A,#N/A,FALSE,"MLP Impact";#N/A,#N/A,FALSE,"Input Sheet";#N/A,#N/A,FALSE,"Financials";#N/A,#N/A,FALSE,"Taxes";#N/A,#N/A,FALSE,"Debt";#N/A,#N/A,FALSE,"DDA";#N/A,#N/A,FALSE,"Revenue-Mazeppa";#N/A,#N/A,FALSE,"Revenue- Gregg Lake";#N/A,#N/A,FALSE,"Op Ex- Mazeppa";#N/A,#N/A,FALSE,"Op Ex - Gregg Lake";#N/A,#N/A,FALSE,"Financials Gregg Lake"}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hidden="1">{"Quarterly Income Statement",#N/A,FALSE,"P&amp;L Detail"}</definedName>
    <definedName name="wrn.Report." hidden="1">{#N/A,#N/A,FALSE,"Cost Comparison";#N/A,#N/A,FALSE,"ICP Comparison "}</definedName>
    <definedName name="wrn.Report._.2." hidden="1">{#N/A,#N/A,TRUE,"Pivots-Employee";#N/A,"Scenerio2",TRUE,"Assumptions Summary"}</definedName>
    <definedName name="wrn.Report1." hidden="1">{#N/A,#N/A,TRUE,"Pivots-Employee";#N/A,"Scenario1",TRUE,"Assumptions Summary"}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hidden="1">{"review",#N/A,FALSE,"FACTSHT"}</definedName>
    <definedName name="wrn.review1." hidden="1">{"review",#N/A,FALSE,"FACTSHT"}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chedule1." hidden="1">{#N/A,#N/A,FALSE,"GAF98"}</definedName>
    <definedName name="wrn.Schedule2." hidden="1">{#N/A,#N/A,FALSE,"GAF98"}</definedName>
    <definedName name="wrn.Schedule3." hidden="1">{#N/A,#N/A,FALSE,"GAF98"}</definedName>
    <definedName name="wrn.Schedule4." hidden="1">{#N/A,#N/A,FALSE,"GAF98"}</definedName>
    <definedName name="wrn.Statistics." hidden="1">{"Std Poor",#N/A,FALSE,"S&amp;P";"Sum Stats",#N/A,FALSE,"Stats"}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SC_factor">'[18]Input Schedule'!$D$18</definedName>
    <definedName name="WSCBSAllocation">[20]Data!$BE$13:$BF$131</definedName>
    <definedName name="wtr_comp_dep">#REF!</definedName>
    <definedName name="wtr_cust_per">'[19]Input Schedule'!$D$11</definedName>
    <definedName name="wtr_plt_dep">#REF!</definedName>
    <definedName name="wtr_vhle_dep">#REF!</definedName>
    <definedName name="WUW.CE">#REF!</definedName>
    <definedName name="WV.CE">#REF!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x">#REF!</definedName>
    <definedName name="xxxx" hidden="1">{#N/A,#N/A,FALSE,"New-RegularBevel";#N/A,#N/A,FALSE,"Optiva-Optiva2";#N/A,#N/A,FALSE,"Cathlon-Monoblok";#N/A,#N/A,FALSE,"Stylets"}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year">[42]Inputs!$C$4</definedName>
    <definedName name="Year_End_Results_for_1997__1996____1995">#REF!</definedName>
    <definedName name="YIELDS">#REF!</definedName>
    <definedName name="Z_2A35EA00_019C_11D5_A0AE_00010323F649_.wvu.Cols" hidden="1">'[5]2002 Sales Budget'!#REF!,'[5]2002 Sales Budget'!#REF!,'[5]2002 Sales Budget'!#REF!</definedName>
    <definedName name="Z_2A35EA00_019C_11D5_A0AE_00010323F649_.wvu.PrintTitles" hidden="1">'[5]2002 Sales Budget'!$A$1:$B$65536,'[5]2002 Sales Budget'!$A$1:$IV$7</definedName>
    <definedName name="Z_2A35EA00_019C_11D5_A0AE_00010323F649_.wvu.Rows" hidden="1">'[5]2002 Sales Budget'!#REF!</definedName>
    <definedName name="Z_6A332BE0_F116_11D4_A40F_0000865805A8_.wvu.Cols" hidden="1">'[5]2002 Sales Budget'!#REF!,'[5]2002 Sales Budget'!#REF!,'[5]2002 Sales Budget'!#REF!</definedName>
    <definedName name="Z_FECB26A0_0F29_11D5_A5DE_0000863EE717_.wvu.Cols" hidden="1">'[5]2002 Sales Budget'!#REF!,'[5]2002 Sales Budget'!#REF!,'[5]2002 Sales Budget'!#REF!</definedName>
    <definedName name="Z_FECB26A0_0F29_11D5_A5DE_0000863EE717_.wvu.PrintTitles" hidden="1">'[5]2002 Sales Budget'!$A$1:$B$65536,'[5]2002 Sales Budget'!$A$1:$IV$7</definedName>
    <definedName name="Z_FECB26A0_0F29_11D5_A5DE_0000863EE717_.wvu.Rows" hidden="1">'[5]2002 Sales Budget'!#REF!</definedName>
    <definedName name="zshzh" hidden="1">#REF!</definedName>
  </definedNames>
  <calcPr calcId="191028"/>
  <pivotCaches>
    <pivotCache cacheId="11" r:id="rId78"/>
    <pivotCache cacheId="12" r:id="rId7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7" i="11" l="1"/>
  <c r="M74" i="11"/>
  <c r="E20" i="11"/>
  <c r="E20" i="12"/>
  <c r="E19" i="13"/>
  <c r="U8" i="13"/>
  <c r="V8" i="13" s="1"/>
  <c r="W8" i="13" s="1"/>
  <c r="X8" i="13" s="1"/>
  <c r="T8" i="13"/>
  <c r="S8" i="13"/>
  <c r="M8" i="12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M19" i="13"/>
  <c r="L19" i="13"/>
  <c r="M10" i="13"/>
  <c r="L10" i="13"/>
  <c r="L11" i="13" s="1"/>
  <c r="L12" i="13" s="1"/>
  <c r="L9" i="13"/>
  <c r="M9" i="13" s="1"/>
  <c r="N10" i="13"/>
  <c r="M19" i="12"/>
  <c r="L19" i="12"/>
  <c r="L10" i="12"/>
  <c r="L9" i="12"/>
  <c r="M9" i="12" s="1"/>
  <c r="E18" i="12"/>
  <c r="G60" i="1"/>
  <c r="K50" i="1"/>
  <c r="K49" i="1"/>
  <c r="M62" i="11"/>
  <c r="M84" i="11"/>
  <c r="M78" i="11"/>
  <c r="M72" i="11"/>
  <c r="M68" i="11"/>
  <c r="T37" i="11"/>
  <c r="I35" i="11"/>
  <c r="K35" i="11" s="1"/>
  <c r="I57" i="11"/>
  <c r="I51" i="11"/>
  <c r="I45" i="11"/>
  <c r="K45" i="11" s="1"/>
  <c r="M45" i="11" s="1"/>
  <c r="I41" i="11"/>
  <c r="X10" i="11"/>
  <c r="V10" i="11"/>
  <c r="M30" i="11"/>
  <c r="M24" i="11"/>
  <c r="M19" i="11"/>
  <c r="M22" i="11" s="1"/>
  <c r="M26" i="11" s="1"/>
  <c r="M18" i="11"/>
  <c r="M14" i="11"/>
  <c r="M9" i="11"/>
  <c r="M8" i="11"/>
  <c r="K84" i="11"/>
  <c r="K78" i="11"/>
  <c r="K72" i="11"/>
  <c r="K68" i="11"/>
  <c r="K62" i="11"/>
  <c r="K57" i="11"/>
  <c r="M57" i="11" s="1"/>
  <c r="K51" i="11"/>
  <c r="M51" i="11" s="1"/>
  <c r="K41" i="11"/>
  <c r="M41" i="11" s="1"/>
  <c r="K30" i="11"/>
  <c r="K24" i="11"/>
  <c r="K18" i="11"/>
  <c r="K14" i="11"/>
  <c r="K8" i="11"/>
  <c r="K9" i="11" s="1"/>
  <c r="J56" i="1"/>
  <c r="J42" i="1"/>
  <c r="J31" i="1"/>
  <c r="L11" i="12" l="1"/>
  <c r="N19" i="12"/>
  <c r="N10" i="12"/>
  <c r="M10" i="12"/>
  <c r="M11" i="12" s="1"/>
  <c r="M12" i="12" s="1"/>
  <c r="E22" i="13"/>
  <c r="E26" i="13" s="1"/>
  <c r="X10" i="13"/>
  <c r="X19" i="13"/>
  <c r="N19" i="13"/>
  <c r="N11" i="13" s="1"/>
  <c r="N12" i="13" s="1"/>
  <c r="M11" i="13"/>
  <c r="M12" i="13" s="1"/>
  <c r="P19" i="13"/>
  <c r="P10" i="13"/>
  <c r="O10" i="13"/>
  <c r="N9" i="13"/>
  <c r="O9" i="13" s="1"/>
  <c r="O19" i="13"/>
  <c r="L12" i="12"/>
  <c r="N9" i="12"/>
  <c r="O9" i="12" s="1"/>
  <c r="M73" i="11"/>
  <c r="M76" i="11" s="1"/>
  <c r="M80" i="11" s="1"/>
  <c r="K46" i="11"/>
  <c r="K49" i="11" s="1"/>
  <c r="K53" i="11" s="1"/>
  <c r="M35" i="11"/>
  <c r="I46" i="11"/>
  <c r="I49" i="11" s="1"/>
  <c r="I53" i="11" s="1"/>
  <c r="M46" i="11"/>
  <c r="M49" i="11" s="1"/>
  <c r="M53" i="11" s="1"/>
  <c r="M10" i="11"/>
  <c r="M12" i="11" s="1"/>
  <c r="M16" i="11" s="1"/>
  <c r="M28" i="11" s="1"/>
  <c r="M32" i="11" s="1"/>
  <c r="K10" i="11"/>
  <c r="K12" i="11" s="1"/>
  <c r="K16" i="11" s="1"/>
  <c r="K73" i="11"/>
  <c r="K76" i="11" s="1"/>
  <c r="K80" i="11" s="1"/>
  <c r="K19" i="11"/>
  <c r="K22" i="11" s="1"/>
  <c r="K26" i="11" s="1"/>
  <c r="G84" i="11"/>
  <c r="I84" i="11" s="1"/>
  <c r="G78" i="11"/>
  <c r="I78" i="11" s="1"/>
  <c r="E72" i="11"/>
  <c r="G72" i="11" s="1"/>
  <c r="I72" i="11" s="1"/>
  <c r="G68" i="11"/>
  <c r="I68" i="11" s="1"/>
  <c r="E62" i="11"/>
  <c r="G57" i="11"/>
  <c r="G51" i="11"/>
  <c r="E45" i="11"/>
  <c r="G45" i="11" s="1"/>
  <c r="G41" i="11"/>
  <c r="P37" i="11"/>
  <c r="R37" i="11" s="1"/>
  <c r="G24" i="11"/>
  <c r="I24" i="11" s="1"/>
  <c r="E18" i="11"/>
  <c r="G18" i="11" s="1"/>
  <c r="I18" i="11" s="1"/>
  <c r="E8" i="11"/>
  <c r="P10" i="11" s="1"/>
  <c r="G31" i="1"/>
  <c r="H6" i="1"/>
  <c r="F32" i="1"/>
  <c r="G14" i="11"/>
  <c r="I14" i="11" s="1"/>
  <c r="G30" i="11"/>
  <c r="I30" i="11" s="1"/>
  <c r="G58" i="1"/>
  <c r="G57" i="1"/>
  <c r="F57" i="1"/>
  <c r="G56" i="1"/>
  <c r="G55" i="1"/>
  <c r="G54" i="1"/>
  <c r="G53" i="1"/>
  <c r="G52" i="1"/>
  <c r="G51" i="1"/>
  <c r="G50" i="1"/>
  <c r="G44" i="1"/>
  <c r="G43" i="1"/>
  <c r="F43" i="1"/>
  <c r="G28" i="1"/>
  <c r="G24" i="1"/>
  <c r="G42" i="1"/>
  <c r="G41" i="1"/>
  <c r="G40" i="1"/>
  <c r="G39" i="1"/>
  <c r="A5602" i="6"/>
  <c r="A5603" i="6" s="1"/>
  <c r="A5604" i="6" s="1"/>
  <c r="A5605" i="6" s="1"/>
  <c r="A5606" i="6" s="1"/>
  <c r="A5469" i="6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67" i="6"/>
  <c r="A5463" i="6"/>
  <c r="A5464" i="6" s="1"/>
  <c r="A5465" i="6" s="1"/>
  <c r="H2" i="6"/>
  <c r="I2" i="6" s="1"/>
  <c r="J2" i="6" s="1"/>
  <c r="K2" i="6" s="1"/>
  <c r="L2" i="6" s="1"/>
  <c r="M2" i="6" s="1"/>
  <c r="G32" i="1"/>
  <c r="X11" i="13" l="1"/>
  <c r="X12" i="13" s="1"/>
  <c r="N11" i="12"/>
  <c r="N12" i="12" s="1"/>
  <c r="O19" i="12"/>
  <c r="O10" i="12"/>
  <c r="O11" i="12" s="1"/>
  <c r="P11" i="13"/>
  <c r="P12" i="13" s="1"/>
  <c r="O11" i="13"/>
  <c r="O12" i="13" s="1"/>
  <c r="P9" i="13"/>
  <c r="Q19" i="13"/>
  <c r="Q10" i="13"/>
  <c r="P9" i="12"/>
  <c r="K28" i="11"/>
  <c r="K32" i="11" s="1"/>
  <c r="E73" i="11"/>
  <c r="E76" i="11" s="1"/>
  <c r="E80" i="11" s="1"/>
  <c r="P64" i="11"/>
  <c r="E36" i="11"/>
  <c r="E46" i="11"/>
  <c r="E49" i="11" s="1"/>
  <c r="E53" i="11" s="1"/>
  <c r="G62" i="11"/>
  <c r="E63" i="11"/>
  <c r="G46" i="11"/>
  <c r="G49" i="11" s="1"/>
  <c r="G53" i="11" s="1"/>
  <c r="E9" i="11"/>
  <c r="E19" i="11"/>
  <c r="E22" i="11" s="1"/>
  <c r="G8" i="11"/>
  <c r="G30" i="1"/>
  <c r="G27" i="1"/>
  <c r="G26" i="1"/>
  <c r="Q11" i="13" l="1"/>
  <c r="Q12" i="13" s="1"/>
  <c r="P19" i="12"/>
  <c r="P10" i="12"/>
  <c r="Q9" i="13"/>
  <c r="R9" i="13" s="1"/>
  <c r="S9" i="13" s="1"/>
  <c r="R19" i="13"/>
  <c r="R10" i="13"/>
  <c r="Q9" i="12"/>
  <c r="O12" i="12"/>
  <c r="V37" i="11"/>
  <c r="R64" i="11"/>
  <c r="T64" i="11" s="1"/>
  <c r="V64" i="11" s="1"/>
  <c r="X64" i="11" s="1"/>
  <c r="G36" i="11"/>
  <c r="I36" i="11" s="1"/>
  <c r="K36" i="11" s="1"/>
  <c r="M36" i="11" s="1"/>
  <c r="E37" i="11"/>
  <c r="E39" i="11" s="1"/>
  <c r="E43" i="11" s="1"/>
  <c r="E55" i="11" s="1"/>
  <c r="E59" i="11" s="1"/>
  <c r="E64" i="11"/>
  <c r="E66" i="11" s="1"/>
  <c r="E70" i="11" s="1"/>
  <c r="E82" i="11" s="1"/>
  <c r="E86" i="11" s="1"/>
  <c r="G63" i="11"/>
  <c r="G73" i="11"/>
  <c r="G76" i="11" s="1"/>
  <c r="G80" i="11" s="1"/>
  <c r="G9" i="11"/>
  <c r="E10" i="11"/>
  <c r="E12" i="11" s="1"/>
  <c r="E16" i="11" s="1"/>
  <c r="G19" i="11"/>
  <c r="G22" i="11" s="1"/>
  <c r="I8" i="11"/>
  <c r="I19" i="11" s="1"/>
  <c r="I22" i="11" s="1"/>
  <c r="R10" i="11"/>
  <c r="F24" i="1"/>
  <c r="F27" i="1"/>
  <c r="G29" i="1"/>
  <c r="G25" i="1"/>
  <c r="F26" i="1"/>
  <c r="F25" i="1"/>
  <c r="P11" i="12" l="1"/>
  <c r="P12" i="12" s="1"/>
  <c r="Q10" i="12"/>
  <c r="Q19" i="12"/>
  <c r="R11" i="13"/>
  <c r="R12" i="13" s="1"/>
  <c r="S19" i="13"/>
  <c r="S10" i="13"/>
  <c r="I37" i="11"/>
  <c r="I39" i="11" s="1"/>
  <c r="I43" i="11" s="1"/>
  <c r="I55" i="11" s="1"/>
  <c r="I59" i="11" s="1"/>
  <c r="K37" i="11"/>
  <c r="K39" i="11" s="1"/>
  <c r="K43" i="11" s="1"/>
  <c r="K55" i="11" s="1"/>
  <c r="K59" i="11" s="1"/>
  <c r="X37" i="11"/>
  <c r="M37" i="11" s="1"/>
  <c r="M39" i="11" s="1"/>
  <c r="M43" i="11" s="1"/>
  <c r="M55" i="11" s="1"/>
  <c r="M59" i="11" s="1"/>
  <c r="T10" i="11"/>
  <c r="G37" i="11"/>
  <c r="G39" i="11" s="1"/>
  <c r="G43" i="11" s="1"/>
  <c r="G55" i="11" s="1"/>
  <c r="G59" i="11" s="1"/>
  <c r="I73" i="11"/>
  <c r="I76" i="11" s="1"/>
  <c r="I80" i="11" s="1"/>
  <c r="G64" i="11"/>
  <c r="G66" i="11" s="1"/>
  <c r="G70" i="11" s="1"/>
  <c r="G82" i="11" s="1"/>
  <c r="G86" i="11" s="1"/>
  <c r="I63" i="11"/>
  <c r="E26" i="11"/>
  <c r="E28" i="11" s="1"/>
  <c r="E32" i="11" s="1"/>
  <c r="E91" i="11" s="1"/>
  <c r="I9" i="11"/>
  <c r="G10" i="11"/>
  <c r="G12" i="11" s="1"/>
  <c r="G16" i="11" s="1"/>
  <c r="H20" i="1"/>
  <c r="R10" i="12" l="1"/>
  <c r="R19" i="12"/>
  <c r="Q11" i="12"/>
  <c r="Q12" i="12" s="1"/>
  <c r="R9" i="12"/>
  <c r="T9" i="13"/>
  <c r="T10" i="13"/>
  <c r="T19" i="13"/>
  <c r="S11" i="13"/>
  <c r="S12" i="13" s="1"/>
  <c r="I64" i="11"/>
  <c r="K63" i="11"/>
  <c r="I66" i="11"/>
  <c r="I70" i="11" s="1"/>
  <c r="I82" i="11" s="1"/>
  <c r="I86" i="11" s="1"/>
  <c r="G26" i="11"/>
  <c r="G28" i="11" s="1"/>
  <c r="G32" i="11" s="1"/>
  <c r="G91" i="11" s="1"/>
  <c r="I10" i="11"/>
  <c r="I12" i="11" s="1"/>
  <c r="I16" i="11" s="1"/>
  <c r="G35" i="1"/>
  <c r="G33" i="1"/>
  <c r="S10" i="12" l="1"/>
  <c r="S19" i="12"/>
  <c r="S9" i="12"/>
  <c r="T9" i="12" s="1"/>
  <c r="R11" i="12"/>
  <c r="R12" i="12" s="1"/>
  <c r="T11" i="13"/>
  <c r="T12" i="13" s="1"/>
  <c r="U10" i="13"/>
  <c r="U19" i="13"/>
  <c r="U9" i="13"/>
  <c r="K64" i="11"/>
  <c r="K66" i="11"/>
  <c r="K70" i="11" s="1"/>
  <c r="K82" i="11" s="1"/>
  <c r="K86" i="11" s="1"/>
  <c r="K91" i="11" s="1"/>
  <c r="M63" i="11"/>
  <c r="I26" i="11"/>
  <c r="I28" i="11" s="1"/>
  <c r="I32" i="11" s="1"/>
  <c r="I91" i="11" s="1"/>
  <c r="T10" i="12" l="1"/>
  <c r="T19" i="12"/>
  <c r="S11" i="12"/>
  <c r="S12" i="12" s="1"/>
  <c r="U11" i="13"/>
  <c r="U12" i="13" s="1"/>
  <c r="V10" i="13"/>
  <c r="V19" i="13"/>
  <c r="V9" i="13"/>
  <c r="M64" i="11"/>
  <c r="M66" i="11"/>
  <c r="M70" i="11" s="1"/>
  <c r="M82" i="11" s="1"/>
  <c r="M86" i="11" s="1"/>
  <c r="M91" i="11" s="1"/>
  <c r="T11" i="12" l="1"/>
  <c r="U19" i="12"/>
  <c r="U10" i="12"/>
  <c r="U11" i="12" s="1"/>
  <c r="U9" i="12"/>
  <c r="W19" i="13"/>
  <c r="W9" i="13"/>
  <c r="X9" i="13" s="1"/>
  <c r="E9" i="13" s="1"/>
  <c r="W10" i="13"/>
  <c r="E8" i="13"/>
  <c r="V11" i="13"/>
  <c r="V12" i="13" s="1"/>
  <c r="T12" i="12"/>
  <c r="V9" i="12" l="1"/>
  <c r="V19" i="12"/>
  <c r="V10" i="12"/>
  <c r="W11" i="13"/>
  <c r="W12" i="13" s="1"/>
  <c r="E10" i="13" s="1"/>
  <c r="E12" i="13" s="1"/>
  <c r="E16" i="13" s="1"/>
  <c r="E28" i="13" s="1"/>
  <c r="E32" i="13" s="1"/>
  <c r="U12" i="12"/>
  <c r="V11" i="12" l="1"/>
  <c r="W19" i="12"/>
  <c r="W10" i="12"/>
  <c r="E8" i="12"/>
  <c r="W9" i="12"/>
  <c r="V12" i="12"/>
  <c r="X9" i="12" l="1"/>
  <c r="E9" i="12"/>
  <c r="W11" i="12"/>
  <c r="W12" i="12" s="1"/>
  <c r="X19" i="12"/>
  <c r="X10" i="12"/>
  <c r="E19" i="12"/>
  <c r="E22" i="12" s="1"/>
  <c r="E26" i="12" s="1"/>
  <c r="X11" i="12" l="1"/>
  <c r="X12" i="12" s="1"/>
  <c r="E10" i="12"/>
  <c r="E12" i="12" s="1"/>
  <c r="E16" i="12" s="1"/>
  <c r="E28" i="12" s="1"/>
  <c r="E32" i="12" s="1"/>
</calcChain>
</file>

<file path=xl/sharedStrings.xml><?xml version="1.0" encoding="utf-8"?>
<sst xmlns="http://schemas.openxmlformats.org/spreadsheetml/2006/main" count="33280" uniqueCount="242">
  <si>
    <t>Water Service Corporation of Kentucky</t>
  </si>
  <si>
    <t>AG DR 1-104</t>
  </si>
  <si>
    <t>Requirement:</t>
  </si>
  <si>
    <t>Docket No. 2022-00147</t>
  </si>
  <si>
    <t>(f) An estimated annual cost of operation after the proposed facilities are placed into service.</t>
  </si>
  <si>
    <t>Forecast Period Impacts of Clinton Main Replacement</t>
  </si>
  <si>
    <t>Line No.</t>
  </si>
  <si>
    <t>Description</t>
  </si>
  <si>
    <t>13 Mo Avg 2023</t>
  </si>
  <si>
    <t>Phase 1:</t>
  </si>
  <si>
    <t>Utility Plant In-Service</t>
  </si>
  <si>
    <t>From Exhibit 28 Schedule A</t>
  </si>
  <si>
    <t>Net UPIS</t>
  </si>
  <si>
    <t>Accumulated Depreciation</t>
  </si>
  <si>
    <t>A/D</t>
  </si>
  <si>
    <t>Accumulated Deferred Income Taxes</t>
  </si>
  <si>
    <t>Tax Depr</t>
  </si>
  <si>
    <t>book/tax diff</t>
  </si>
  <si>
    <t>Rate Base</t>
  </si>
  <si>
    <t>times tax rate</t>
  </si>
  <si>
    <t>Gross Revenue Factor</t>
  </si>
  <si>
    <t>From Exhibit 34</t>
  </si>
  <si>
    <t>Revenue Requirement on Rate Base</t>
  </si>
  <si>
    <t>Operating Expense</t>
  </si>
  <si>
    <t>Depreciation Expense</t>
  </si>
  <si>
    <t>mo depr</t>
  </si>
  <si>
    <t>Total Operating Expense</t>
  </si>
  <si>
    <t>PSC Assessment Factor</t>
  </si>
  <si>
    <t>Revenue Requirement on Expense</t>
  </si>
  <si>
    <t>Gross Revenue Requirement (Line 9 + Line 19)</t>
  </si>
  <si>
    <t>Service Revenue Conversion Factor</t>
  </si>
  <si>
    <t>From Exhibit 37</t>
  </si>
  <si>
    <t>Service Revenue Requirement</t>
  </si>
  <si>
    <t>AG DR 1-102</t>
  </si>
  <si>
    <t>Forecast Period Impacts of AMI Program</t>
  </si>
  <si>
    <t>UPIS - additions/retirements are made monthly as meters are installed during the year</t>
  </si>
  <si>
    <t>Exhibit 41</t>
  </si>
  <si>
    <t>Annual Impacts of AMI Program</t>
  </si>
  <si>
    <t>Annualized Revenue Requirement as of December 31 balances</t>
  </si>
  <si>
    <t>tax depr</t>
  </si>
  <si>
    <t>Phase 2:</t>
  </si>
  <si>
    <t>Gross Revenue Requirement (Line 36 + Line 46)</t>
  </si>
  <si>
    <t>Phase 3:</t>
  </si>
  <si>
    <t>Gross Revenue Requirement (Line 63 + Line 73)</t>
  </si>
  <si>
    <t>Vendor Quote:</t>
  </si>
  <si>
    <t>QTY</t>
  </si>
  <si>
    <t>ITEM</t>
  </si>
  <si>
    <t>UNIT PRICE</t>
  </si>
  <si>
    <t>TOTAL</t>
  </si>
  <si>
    <t>O&amp;M</t>
  </si>
  <si>
    <t>360 AMI Training</t>
  </si>
  <si>
    <t xml:space="preserve">$    1,700.00 </t>
  </si>
  <si>
    <t>360 AMI Annual Subscription</t>
  </si>
  <si>
    <t xml:space="preserve">$    6,275.00 </t>
  </si>
  <si>
    <t>Gateway Collector Complete</t>
  </si>
  <si>
    <t xml:space="preserve">$  11,709.56 </t>
  </si>
  <si>
    <t>MRX920 Receiver</t>
  </si>
  <si>
    <t xml:space="preserve">$    7,222.00 </t>
  </si>
  <si>
    <t>Meter Retrofit Register</t>
  </si>
  <si>
    <t xml:space="preserve">$        169.00 </t>
  </si>
  <si>
    <t>5/8x3/4" T-10 ProCoder)R900i RF Meter</t>
  </si>
  <si>
    <t xml:space="preserve"> $  1,125,896.00 </t>
  </si>
  <si>
    <t>1 inch</t>
  </si>
  <si>
    <t>1.5 Inch</t>
  </si>
  <si>
    <t>2 inch</t>
  </si>
  <si>
    <t>3 inch</t>
  </si>
  <si>
    <t>4 inch</t>
  </si>
  <si>
    <t>6 inch</t>
  </si>
  <si>
    <t>Phase 1 Cost</t>
  </si>
  <si>
    <t>Meter Count</t>
  </si>
  <si>
    <t>Meter cost</t>
  </si>
  <si>
    <t>3/4 meters and other</t>
  </si>
  <si>
    <t>Clinton Count</t>
  </si>
  <si>
    <t>1.5 inch</t>
  </si>
  <si>
    <t>5/8 meters</t>
  </si>
  <si>
    <t>Middlesboro</t>
  </si>
  <si>
    <t xml:space="preserve">2 inch </t>
  </si>
  <si>
    <t>infrastructure</t>
  </si>
  <si>
    <t>Captime</t>
  </si>
  <si>
    <t>1 meter per hour</t>
  </si>
  <si>
    <t>Phase 1</t>
  </si>
  <si>
    <t>Total 2023</t>
  </si>
  <si>
    <t>Phase 2</t>
  </si>
  <si>
    <t>Meter size</t>
  </si>
  <si>
    <t>1 1/2"</t>
  </si>
  <si>
    <t>1"</t>
  </si>
  <si>
    <t>2"</t>
  </si>
  <si>
    <t>5/8"</t>
  </si>
  <si>
    <t>Total Phase 2</t>
  </si>
  <si>
    <t>Phase 3</t>
  </si>
  <si>
    <t>Meter Size</t>
  </si>
  <si>
    <t>3"</t>
  </si>
  <si>
    <t>4"</t>
  </si>
  <si>
    <t>6"</t>
  </si>
  <si>
    <t>Total Phase 3</t>
  </si>
  <si>
    <t>PREM_ID</t>
  </si>
  <si>
    <t>ADDRESS</t>
  </si>
  <si>
    <t>SP_ID</t>
  </si>
  <si>
    <t>MTR_CONFIG_ID</t>
  </si>
  <si>
    <t>METER_NO.</t>
  </si>
  <si>
    <t>MTR_ID</t>
  </si>
  <si>
    <t>METER_SIZE</t>
  </si>
  <si>
    <t xml:space="preserve">5/8"            </t>
  </si>
  <si>
    <t xml:space="preserve">1.5"            </t>
  </si>
  <si>
    <t xml:space="preserve">2"              </t>
  </si>
  <si>
    <t xml:space="preserve">1"              </t>
  </si>
  <si>
    <t xml:space="preserve">45827R                        </t>
  </si>
  <si>
    <t xml:space="preserve">45350KY                       </t>
  </si>
  <si>
    <t xml:space="preserve">45462KY                       </t>
  </si>
  <si>
    <t xml:space="preserve">4"              </t>
  </si>
  <si>
    <t xml:space="preserve">45728KY                       </t>
  </si>
  <si>
    <t xml:space="preserve">45257KY                       </t>
  </si>
  <si>
    <t xml:space="preserve">3"              </t>
  </si>
  <si>
    <t xml:space="preserve">45374KY                       </t>
  </si>
  <si>
    <t xml:space="preserve">45280KY                       </t>
  </si>
  <si>
    <t xml:space="preserve">45275KY                       </t>
  </si>
  <si>
    <t xml:space="preserve">43658KY                       </t>
  </si>
  <si>
    <t xml:space="preserve">45354KY                       </t>
  </si>
  <si>
    <t xml:space="preserve">46922KY                       </t>
  </si>
  <si>
    <t xml:space="preserve">46399KY                       </t>
  </si>
  <si>
    <t xml:space="preserve">43024KY                       </t>
  </si>
  <si>
    <t xml:space="preserve">3/4"            </t>
  </si>
  <si>
    <t xml:space="preserve">6991A                         </t>
  </si>
  <si>
    <t xml:space="preserve">6841A                         </t>
  </si>
  <si>
    <t xml:space="preserve">6794A                         </t>
  </si>
  <si>
    <t xml:space="preserve">6798KY                        </t>
  </si>
  <si>
    <t xml:space="preserve">6727A                         </t>
  </si>
  <si>
    <t xml:space="preserve">7193A                         </t>
  </si>
  <si>
    <t xml:space="preserve">7299A                         </t>
  </si>
  <si>
    <t xml:space="preserve">48176KY                       </t>
  </si>
  <si>
    <t xml:space="preserve">47612KY                       </t>
  </si>
  <si>
    <t xml:space="preserve">48151KY                       </t>
  </si>
  <si>
    <t xml:space="preserve">48152KY                       </t>
  </si>
  <si>
    <t xml:space="preserve">48154KY                       </t>
  </si>
  <si>
    <t xml:space="preserve">47910KY                       </t>
  </si>
  <si>
    <t xml:space="preserve">48040KY                       </t>
  </si>
  <si>
    <t xml:space="preserve">48012KY                       </t>
  </si>
  <si>
    <t xml:space="preserve">48442KY                       </t>
  </si>
  <si>
    <t xml:space="preserve">48444KY                       </t>
  </si>
  <si>
    <t xml:space="preserve">48269KY                       </t>
  </si>
  <si>
    <t xml:space="preserve">48820KY                       </t>
  </si>
  <si>
    <t xml:space="preserve">48973KY                       </t>
  </si>
  <si>
    <t xml:space="preserve">6951A                         </t>
  </si>
  <si>
    <t xml:space="preserve">49457KY                       </t>
  </si>
  <si>
    <t xml:space="preserve">49431KY                       </t>
  </si>
  <si>
    <t xml:space="preserve">49460KY                       </t>
  </si>
  <si>
    <t xml:space="preserve">45382KY                       </t>
  </si>
  <si>
    <t xml:space="preserve">45458KY                       </t>
  </si>
  <si>
    <t xml:space="preserve">45461KY                       </t>
  </si>
  <si>
    <t xml:space="preserve">6"              </t>
  </si>
  <si>
    <t xml:space="preserve">48189KY                       </t>
  </si>
  <si>
    <t xml:space="preserve">48153KY                       </t>
  </si>
  <si>
    <t xml:space="preserve">6795A                         </t>
  </si>
  <si>
    <t xml:space="preserve">7003A                         </t>
  </si>
  <si>
    <t xml:space="preserve">46536R                        </t>
  </si>
  <si>
    <t xml:space="preserve">45794KY                       </t>
  </si>
  <si>
    <t xml:space="preserve">45276KY                       </t>
  </si>
  <si>
    <t xml:space="preserve">50389KY                       </t>
  </si>
  <si>
    <t xml:space="preserve">50321A                        </t>
  </si>
  <si>
    <t xml:space="preserve">48631KY                       </t>
  </si>
  <si>
    <t xml:space="preserve">48819KY                       </t>
  </si>
  <si>
    <t xml:space="preserve">48818KY                       </t>
  </si>
  <si>
    <t xml:space="preserve">48813KY                       </t>
  </si>
  <si>
    <t xml:space="preserve">50439KY                       </t>
  </si>
  <si>
    <t xml:space="preserve">50453KY                       </t>
  </si>
  <si>
    <t xml:space="preserve">50413KY                       </t>
  </si>
  <si>
    <t xml:space="preserve">50385KY                       </t>
  </si>
  <si>
    <t xml:space="preserve">50386KY                       </t>
  </si>
  <si>
    <t xml:space="preserve">49425KY                       </t>
  </si>
  <si>
    <t xml:space="preserve">47785KY                       </t>
  </si>
  <si>
    <t xml:space="preserve">47787KY                       </t>
  </si>
  <si>
    <t xml:space="preserve">47788KY                       </t>
  </si>
  <si>
    <t xml:space="preserve">47598KY                       </t>
  </si>
  <si>
    <t xml:space="preserve">47686KY                       </t>
  </si>
  <si>
    <t xml:space="preserve">47781KY                       </t>
  </si>
  <si>
    <t xml:space="preserve">48232KY                       </t>
  </si>
  <si>
    <t xml:space="preserve">43663-1                       </t>
  </si>
  <si>
    <t xml:space="preserve">46215-1                       </t>
  </si>
  <si>
    <t xml:space="preserve">18048989-1                    </t>
  </si>
  <si>
    <t xml:space="preserve">49871-1                       </t>
  </si>
  <si>
    <t xml:space="preserve">48671-1                       </t>
  </si>
  <si>
    <t xml:space="preserve">7121A                         </t>
  </si>
  <si>
    <t xml:space="preserve">7200A                         </t>
  </si>
  <si>
    <t xml:space="preserve">7141A                         </t>
  </si>
  <si>
    <t xml:space="preserve">6789A                         </t>
  </si>
  <si>
    <t xml:space="preserve">50449744-1                    </t>
  </si>
  <si>
    <t xml:space="preserve">7280A                         </t>
  </si>
  <si>
    <t xml:space="preserve"> Meter # </t>
  </si>
  <si>
    <t>Last Test Date</t>
  </si>
  <si>
    <t>Type</t>
  </si>
  <si>
    <t>Phase</t>
  </si>
  <si>
    <t>Premise</t>
  </si>
  <si>
    <t>C/S</t>
  </si>
  <si>
    <t>Percission</t>
  </si>
  <si>
    <t>47598KY</t>
  </si>
  <si>
    <t>47788KY</t>
  </si>
  <si>
    <t>47787KY</t>
  </si>
  <si>
    <t>47612KY</t>
  </si>
  <si>
    <t>48012KY</t>
  </si>
  <si>
    <t>48189KY</t>
  </si>
  <si>
    <t>48153KY</t>
  </si>
  <si>
    <t>48151KY</t>
  </si>
  <si>
    <t>48152KY</t>
  </si>
  <si>
    <t>48154KY</t>
  </si>
  <si>
    <t>Percision</t>
  </si>
  <si>
    <t>48176KY</t>
  </si>
  <si>
    <t>47910KY</t>
  </si>
  <si>
    <t>48442KY</t>
  </si>
  <si>
    <t>Precission</t>
  </si>
  <si>
    <t>48269KY</t>
  </si>
  <si>
    <t>48813KY</t>
  </si>
  <si>
    <t>48818KY</t>
  </si>
  <si>
    <t>48820KY</t>
  </si>
  <si>
    <t>48819KY</t>
  </si>
  <si>
    <t>48444KY</t>
  </si>
  <si>
    <t>50413KY</t>
  </si>
  <si>
    <t>45275KY</t>
  </si>
  <si>
    <t>46399KY</t>
  </si>
  <si>
    <t>46172KY</t>
  </si>
  <si>
    <t>46215-1</t>
  </si>
  <si>
    <t>46155</t>
  </si>
  <si>
    <t xml:space="preserve"> </t>
  </si>
  <si>
    <t>46922KY</t>
  </si>
  <si>
    <t>43658KY</t>
  </si>
  <si>
    <t>2/12/2019</t>
  </si>
  <si>
    <t>Number</t>
  </si>
  <si>
    <t>1.5"</t>
  </si>
  <si>
    <t>3/4"</t>
  </si>
  <si>
    <t>5/8 In ch</t>
  </si>
  <si>
    <t xml:space="preserve">Meter # </t>
  </si>
  <si>
    <t>6951A</t>
  </si>
  <si>
    <t>Meter Testing Statistics</t>
  </si>
  <si>
    <t>This Year</t>
  </si>
  <si>
    <t>Past 5 Years</t>
  </si>
  <si>
    <t>5-8 Years Ago</t>
  </si>
  <si>
    <t>9 Years Ago</t>
  </si>
  <si>
    <t>10 Years Ago</t>
  </si>
  <si>
    <t>More than 10 Years Ago</t>
  </si>
  <si>
    <t>Row Labels</t>
  </si>
  <si>
    <t xml:space="preserve">Count of  Meter # </t>
  </si>
  <si>
    <t>Grand Total</t>
  </si>
  <si>
    <t>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</si>
</sst>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0\ ;\(#,##0\)"/>
    <numFmt numFmtId="167" formatCode="_(* #,##0.0000_);_(* \(#,##0.0000\);_(* &quot;-&quot;??_);_(@_)"/>
    <numFmt numFmtId="168" formatCode="0.0000%"/>
    <numFmt numFmtId="169" formatCode="_([$$-409]* #,##0.00_);_([$$-409]* \(#,##0.00\);_([$$-409]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Book Antiqua"/>
      <family val="1"/>
    </font>
    <font>
      <sz val="10"/>
      <name val="Book Antiqua"/>
      <family val="1"/>
    </font>
    <font>
      <b/>
      <sz val="10"/>
      <name val="Book Antiqua"/>
      <family val="1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</cellStyleXfs>
  <cellXfs count="122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2" fillId="0" borderId="0" xfId="0" applyFont="1"/>
    <xf numFmtId="43" fontId="0" fillId="0" borderId="0" xfId="1" applyFont="1"/>
    <xf numFmtId="43" fontId="0" fillId="0" borderId="0" xfId="0" applyNumberFormat="1"/>
    <xf numFmtId="164" fontId="0" fillId="0" borderId="0" xfId="1" applyNumberFormat="1" applyFont="1"/>
    <xf numFmtId="44" fontId="0" fillId="0" borderId="0" xfId="0" applyNumberFormat="1"/>
    <xf numFmtId="0" fontId="4" fillId="0" borderId="0" xfId="0" applyFont="1" applyAlignment="1">
      <alignment horizontal="center" vertical="center"/>
    </xf>
    <xf numFmtId="0" fontId="0" fillId="0" borderId="5" xfId="0" applyBorder="1"/>
    <xf numFmtId="165" fontId="0" fillId="0" borderId="5" xfId="2" applyNumberFormat="1" applyFont="1" applyBorder="1"/>
    <xf numFmtId="165" fontId="0" fillId="2" borderId="0" xfId="2" applyNumberFormat="1" applyFont="1" applyFill="1"/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7" fillId="0" borderId="0" xfId="0" applyFont="1"/>
    <xf numFmtId="0" fontId="5" fillId="0" borderId="0" xfId="0" applyFont="1"/>
    <xf numFmtId="14" fontId="5" fillId="0" borderId="0" xfId="0" applyNumberFormat="1" applyFont="1"/>
    <xf numFmtId="1" fontId="5" fillId="0" borderId="0" xfId="0" applyNumberFormat="1" applyFont="1"/>
    <xf numFmtId="49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9" fillId="0" borderId="0" xfId="0" applyFont="1"/>
    <xf numFmtId="0" fontId="0" fillId="3" borderId="5" xfId="0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14" fontId="0" fillId="3" borderId="5" xfId="0" applyNumberForma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12" fontId="0" fillId="0" borderId="5" xfId="0" applyNumberFormat="1" applyBorder="1" applyAlignment="1">
      <alignment horizontal="center"/>
    </xf>
    <xf numFmtId="12" fontId="8" fillId="0" borderId="5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0" fillId="4" borderId="5" xfId="0" applyFill="1" applyBorder="1" applyAlignment="1">
      <alignment horizontal="center"/>
    </xf>
    <xf numFmtId="49" fontId="0" fillId="4" borderId="5" xfId="0" applyNumberFormat="1" applyFill="1" applyBorder="1" applyAlignment="1">
      <alignment horizontal="center"/>
    </xf>
    <xf numFmtId="14" fontId="0" fillId="4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11" fillId="0" borderId="0" xfId="0" applyFont="1"/>
    <xf numFmtId="14" fontId="0" fillId="0" borderId="0" xfId="0" applyNumberFormat="1"/>
    <xf numFmtId="14" fontId="11" fillId="0" borderId="0" xfId="0" applyNumberFormat="1" applyFont="1"/>
    <xf numFmtId="14" fontId="12" fillId="0" borderId="5" xfId="0" applyNumberFormat="1" applyFont="1" applyBorder="1" applyAlignment="1">
      <alignment vertical="top"/>
    </xf>
    <xf numFmtId="0" fontId="11" fillId="0" borderId="5" xfId="0" applyFont="1" applyBorder="1" applyAlignment="1">
      <alignment horizontal="center"/>
    </xf>
    <xf numFmtId="14" fontId="11" fillId="0" borderId="5" xfId="0" applyNumberFormat="1" applyFont="1" applyBorder="1"/>
    <xf numFmtId="0" fontId="11" fillId="0" borderId="5" xfId="0" applyFont="1" applyBorder="1"/>
    <xf numFmtId="14" fontId="12" fillId="0" borderId="5" xfId="0" applyNumberFormat="1" applyFont="1" applyBorder="1" applyAlignment="1">
      <alignment horizontal="right" vertical="top"/>
    </xf>
    <xf numFmtId="0" fontId="11" fillId="6" borderId="5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6" xfId="0" applyBorder="1"/>
    <xf numFmtId="165" fontId="0" fillId="0" borderId="5" xfId="0" applyNumberFormat="1" applyBorder="1"/>
    <xf numFmtId="44" fontId="0" fillId="0" borderId="5" xfId="2" applyFont="1" applyBorder="1"/>
    <xf numFmtId="0" fontId="13" fillId="0" borderId="0" xfId="0" applyFont="1"/>
    <xf numFmtId="0" fontId="15" fillId="0" borderId="0" xfId="4" applyFont="1"/>
    <xf numFmtId="164" fontId="16" fillId="0" borderId="0" xfId="5" applyNumberFormat="1" applyFont="1" applyFill="1" applyBorder="1"/>
    <xf numFmtId="0" fontId="16" fillId="0" borderId="0" xfId="4" applyFont="1"/>
    <xf numFmtId="0" fontId="17" fillId="0" borderId="0" xfId="4" applyFont="1" applyAlignment="1">
      <alignment horizontal="right"/>
    </xf>
    <xf numFmtId="0" fontId="17" fillId="0" borderId="0" xfId="4" applyFont="1"/>
    <xf numFmtId="166" fontId="17" fillId="0" borderId="0" xfId="4" applyNumberFormat="1" applyFont="1"/>
    <xf numFmtId="9" fontId="16" fillId="0" borderId="0" xfId="7" applyFont="1" applyFill="1" applyBorder="1" applyAlignment="1">
      <alignment horizontal="center"/>
    </xf>
    <xf numFmtId="14" fontId="17" fillId="0" borderId="8" xfId="4" applyNumberFormat="1" applyFont="1" applyBorder="1" applyAlignment="1">
      <alignment horizontal="center" wrapText="1"/>
    </xf>
    <xf numFmtId="14" fontId="17" fillId="0" borderId="0" xfId="4" applyNumberFormat="1" applyFont="1" applyAlignment="1">
      <alignment horizontal="center" wrapText="1"/>
    </xf>
    <xf numFmtId="0" fontId="17" fillId="0" borderId="8" xfId="4" applyFont="1" applyBorder="1" applyAlignment="1">
      <alignment horizontal="center" wrapText="1"/>
    </xf>
    <xf numFmtId="0" fontId="17" fillId="0" borderId="0" xfId="4" applyFont="1" applyAlignment="1">
      <alignment horizontal="center" wrapText="1"/>
    </xf>
    <xf numFmtId="14" fontId="17" fillId="0" borderId="0" xfId="4" applyNumberFormat="1" applyFont="1" applyAlignment="1">
      <alignment horizontal="center"/>
    </xf>
    <xf numFmtId="0" fontId="18" fillId="0" borderId="0" xfId="4" applyFont="1"/>
    <xf numFmtId="0" fontId="16" fillId="0" borderId="0" xfId="4" applyFont="1" applyAlignment="1">
      <alignment horizontal="center"/>
    </xf>
    <xf numFmtId="43" fontId="16" fillId="0" borderId="0" xfId="5" applyFont="1" applyBorder="1"/>
    <xf numFmtId="14" fontId="16" fillId="0" borderId="0" xfId="4" applyNumberFormat="1" applyFont="1"/>
    <xf numFmtId="164" fontId="18" fillId="0" borderId="8" xfId="5" applyNumberFormat="1" applyFont="1" applyBorder="1"/>
    <xf numFmtId="14" fontId="17" fillId="0" borderId="0" xfId="4" applyNumberFormat="1" applyFont="1" applyAlignment="1">
      <alignment horizontal="left"/>
    </xf>
    <xf numFmtId="0" fontId="18" fillId="0" borderId="0" xfId="6" applyFont="1"/>
    <xf numFmtId="164" fontId="18" fillId="0" borderId="0" xfId="5" applyNumberFormat="1" applyFont="1" applyBorder="1"/>
    <xf numFmtId="165" fontId="18" fillId="0" borderId="0" xfId="8" applyNumberFormat="1" applyFont="1" applyBorder="1"/>
    <xf numFmtId="14" fontId="16" fillId="0" borderId="8" xfId="4" applyNumberFormat="1" applyFont="1" applyBorder="1"/>
    <xf numFmtId="164" fontId="18" fillId="0" borderId="0" xfId="4" applyNumberFormat="1" applyFont="1"/>
    <xf numFmtId="167" fontId="18" fillId="0" borderId="8" xfId="1" applyNumberFormat="1" applyFont="1" applyBorder="1"/>
    <xf numFmtId="10" fontId="18" fillId="0" borderId="0" xfId="4" applyNumberFormat="1" applyFont="1"/>
    <xf numFmtId="10" fontId="18" fillId="0" borderId="0" xfId="3" applyNumberFormat="1" applyFont="1"/>
    <xf numFmtId="165" fontId="0" fillId="0" borderId="5" xfId="2" applyNumberFormat="1" applyFont="1" applyFill="1" applyBorder="1"/>
    <xf numFmtId="44" fontId="0" fillId="0" borderId="5" xfId="0" applyNumberFormat="1" applyBorder="1"/>
    <xf numFmtId="44" fontId="4" fillId="0" borderId="4" xfId="2" applyFont="1" applyBorder="1" applyAlignment="1">
      <alignment vertical="center"/>
    </xf>
    <xf numFmtId="2" fontId="4" fillId="0" borderId="4" xfId="2" applyNumberFormat="1" applyFont="1" applyBorder="1" applyAlignment="1">
      <alignment vertical="center"/>
    </xf>
    <xf numFmtId="44" fontId="4" fillId="0" borderId="0" xfId="2" applyFont="1" applyAlignment="1">
      <alignment vertical="center"/>
    </xf>
    <xf numFmtId="44" fontId="4" fillId="0" borderId="0" xfId="2" applyFont="1" applyBorder="1" applyAlignment="1">
      <alignment vertical="center"/>
    </xf>
    <xf numFmtId="164" fontId="18" fillId="0" borderId="0" xfId="1" applyNumberFormat="1" applyFont="1"/>
    <xf numFmtId="164" fontId="16" fillId="0" borderId="0" xfId="4" applyNumberFormat="1" applyFont="1"/>
    <xf numFmtId="168" fontId="18" fillId="0" borderId="8" xfId="3" applyNumberFormat="1" applyFont="1" applyBorder="1"/>
    <xf numFmtId="168" fontId="18" fillId="0" borderId="0" xfId="5" applyNumberFormat="1" applyFont="1" applyBorder="1"/>
    <xf numFmtId="14" fontId="17" fillId="0" borderId="0" xfId="4" applyNumberFormat="1" applyFont="1"/>
    <xf numFmtId="164" fontId="15" fillId="0" borderId="0" xfId="1" applyNumberFormat="1" applyFont="1" applyBorder="1"/>
    <xf numFmtId="164" fontId="15" fillId="0" borderId="0" xfId="5" applyNumberFormat="1" applyFont="1" applyBorder="1"/>
    <xf numFmtId="164" fontId="15" fillId="0" borderId="8" xfId="1" applyNumberFormat="1" applyFont="1" applyBorder="1"/>
    <xf numFmtId="164" fontId="15" fillId="0" borderId="0" xfId="4" applyNumberFormat="1" applyFont="1"/>
    <xf numFmtId="165" fontId="0" fillId="0" borderId="0" xfId="0" applyNumberFormat="1"/>
    <xf numFmtId="164" fontId="18" fillId="0" borderId="0" xfId="1" applyNumberFormat="1" applyFont="1" applyBorder="1"/>
    <xf numFmtId="165" fontId="18" fillId="0" borderId="0" xfId="2" applyNumberFormat="1" applyFont="1" applyBorder="1"/>
    <xf numFmtId="165" fontId="15" fillId="0" borderId="11" xfId="2" applyNumberFormat="1" applyFont="1" applyBorder="1"/>
    <xf numFmtId="165" fontId="15" fillId="0" borderId="0" xfId="2" applyNumberFormat="1" applyFont="1" applyBorder="1"/>
    <xf numFmtId="169" fontId="4" fillId="2" borderId="4" xfId="0" applyNumberFormat="1" applyFont="1" applyFill="1" applyBorder="1" applyAlignment="1">
      <alignment vertical="center"/>
    </xf>
    <xf numFmtId="169" fontId="4" fillId="0" borderId="4" xfId="0" applyNumberFormat="1" applyFont="1" applyBorder="1" applyAlignment="1">
      <alignment vertical="center"/>
    </xf>
    <xf numFmtId="0" fontId="0" fillId="7" borderId="0" xfId="0" applyFill="1"/>
    <xf numFmtId="0" fontId="7" fillId="7" borderId="0" xfId="0" applyFont="1" applyFill="1"/>
    <xf numFmtId="14" fontId="18" fillId="0" borderId="0" xfId="4" applyNumberFormat="1" applyFont="1"/>
    <xf numFmtId="14" fontId="17" fillId="0" borderId="8" xfId="4" applyNumberFormat="1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8" fillId="2" borderId="0" xfId="4" applyFont="1" applyFill="1"/>
    <xf numFmtId="14" fontId="16" fillId="2" borderId="0" xfId="4" applyNumberFormat="1" applyFont="1" applyFill="1"/>
    <xf numFmtId="164" fontId="18" fillId="2" borderId="0" xfId="5" applyNumberFormat="1" applyFont="1" applyFill="1" applyBorder="1"/>
    <xf numFmtId="164" fontId="16" fillId="2" borderId="8" xfId="1" applyNumberFormat="1" applyFont="1" applyFill="1" applyBorder="1"/>
    <xf numFmtId="164" fontId="16" fillId="2" borderId="0" xfId="1" applyNumberFormat="1" applyFont="1" applyFill="1"/>
    <xf numFmtId="164" fontId="18" fillId="2" borderId="0" xfId="1" applyNumberFormat="1" applyFont="1" applyFill="1" applyBorder="1"/>
  </cellXfs>
  <cellStyles count="9">
    <cellStyle name="Comma" xfId="1" builtinId="3"/>
    <cellStyle name="Comma 2" xfId="5" xr:uid="{6BB20E78-15DD-4423-8F01-6A838A9D6C7C}"/>
    <cellStyle name="Currency" xfId="2" builtinId="4"/>
    <cellStyle name="Currency 2" xfId="8" xr:uid="{1E12A524-16AE-4223-B862-C1059FEA2186}"/>
    <cellStyle name="Normal" xfId="0" builtinId="0"/>
    <cellStyle name="Normal 2" xfId="4" xr:uid="{28A763AC-9E23-45F3-A9A6-7641FE938DCD}"/>
    <cellStyle name="Normal 6" xfId="6" xr:uid="{C9E3AD9C-1A66-407C-9329-3B55C6CF21D1}"/>
    <cellStyle name="Percent" xfId="3" builtinId="5"/>
    <cellStyle name="Percent 2" xfId="7" xr:uid="{E445BD54-B998-43F8-9D41-F37039EB29F6}"/>
  </cellStyles>
  <dxfs count="61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customXml" Target="../customXml/item1.xml"/><Relationship Id="rId16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pivotCacheDefinition" Target="pivotCache/pivotCacheDefinition1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49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case/Rate%20Case%20Dept/%20%20%20Transfer-Rate%20Case/%20*%20ELN/069-ELN-99%20Rate%20Case/6/30/99%20Filing/069-6/99-MFR's%20(A)%20Rate%20Base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shared\BHC\Projects\Public%20Projects\Rise%20and%20Shine%20(014690201)\4%20Excel\zArchive\Integrated%20M&amp;A%20Model%20(OLD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Tomahawk%20Training\Pfizer%20&amp;%20Wyeth%20Merger%20Model%20MASTER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IAL%20DEPT\ACCOUNTING\WSC%20Allocation\2006\123106\SE50%20063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uiwater.com\files.uiwater.com\files.uiwater.com\files.uiwater.com\files.uiwater.com\files.uiwater.com\files.uiwater.com\accounting\Documents%20and%20Settings\jqmischik\Desktop\Allocation\Upload%20Files\Dec%202007%20WSC%20Alloc%20For%20Upload.xls?8D8CAE99" TargetMode="External"/><Relationship Id="rId1" Type="http://schemas.openxmlformats.org/officeDocument/2006/relationships/externalLinkPath" Target="file:///\\8D8CAE99\Dec%202007%20WSC%20Alloc%20For%20Uploa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c/Corp%20Finance%20Inc/Financial%20Reporting/Consolidation/EXCEL/2005/3rdQTR05/Sept05R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GNOS%202007%207000%20CC_GL%20Expense%2012-30-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ayresm\Documents\02%20-%20Rate%20Case\056%20-%20Elk%20River\Elk%20River%20Template%20version%204%2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North%20Carolina/080-Carolina%20Water%20Service/2017%20WSIC-SSIC%20Filings/Q2%20Regulatroy%20Filings/Accounting/Q2%20Quarterly%20Earnings%20Report%20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CAPITAL\98\1stCE\TWCAPE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FINANCIAL%20DEPT\FPA\ROE%20Schedules\2005%2012%20December\123105%20ROE%202-3v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teams/MidwestMid-AtlanticFPA/Shared%20Documents/General/Budget/2A-OM-V18%2009.09.19%20MAR%20-MH-AMB%20w%20PANJ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5R8\NAMES.WK4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qil/Desktop/Excel%20Practice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finance/Forecast/July%202010/Master%20File/Master%20File%20v0%20070210%20SL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1%20-%20San%20Jose%20Water%20(09)(PMA)\13-0172%20-%20Missouri%20American%20(PMA)\Rebuttal\Janous'%20Corrected%20CAP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hared\DATA\Water%20&amp;%20Wastewater%20Division\IOU%20Rate%20Cases\44724%20-%20Community%20(CUII)\Case%20Documents\Petioner\Non-MSFR%20Workpapers\CUII%20Cause%20No.%2044724%20-%20Filing%20Template%20-%20Final%20(Schedules%20and%20WPs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Users/Dylan%20D'Ascendis/Box%20Sync/Return%20on%20Equity/ROE%20Models/Bloomberg/Bloomberg%20output/Beta%20Workbo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Leveraged%20Finance\Diversified%20Industries\Manufacturing%20and%20Ind.%20Tech\P&amp;L%20Coal\P&amp;L%20Coal%202002%20Deal\Credit\Natural%20Gas%20and%20GDP%20da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Inv_grad\Energy\RV%20Secondary%20Energy%202005%20Jan%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c\Corp%20Finance%20Inc\Financial%20Reporting\Consolidation\EXCEL\2005\3rdQTR05\Sept05R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Finance/Personal%20Folders/Sam/Revenue%20Analysis%20and%20Reconciliation/2012/08%20August/Revenue%20Reconciliation%20File%20new%208-2012%20-%20Used%20to%20Reconcile%20Recast%20Budget%20to%20FCST%20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2014/Corp%20Templates/Received/Loaded/2-OM-V2-102813-107-LS%20-%20by%20RH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wshrake\Local%20Settings\Temporary%20Internet%20Files\Content.Outlook\JJT6KL69\Copy%20of%20Copy%20of%20CWSS%20ws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ixgroup-my.sharepoint.com/personal/dennis_daniel_ad_corixgroup_com/Documents/1%20ECU/MonthlyReporting/03-2020%20Mar/FlashReportECU_Mar2020_v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0.0.1.157\Financial\Documents%20and%20Settings\Phyllis%20Dobbs\Desktop\SE50%2006300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TNG\BARNETT\Sub%20297\Schedules\Sub%20297%20Settle%20Sch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6-Carolina%20Trace%20Utilities\2008%20RC\Final%20Filing\Additional%20rate%20case%20schedule%20templates%20C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Additional%20rate%20case%20schedule%20templat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Monthly%20Variance\CapEx\2020\04%20Apr\2020%20CapEx%20Variance%20April%20-%20MWR_Priority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.0.85\Rate%20Case\Maryland\043-Provinces%20Utilities\Provinces%202007%20Rate%20Case\TY%202007.06.30\2007%20Provinces%20filing%20template%20r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HR/HR%20Shared/Headcount%20Verisons/2016/2016%2007%20Utilities%20Inc%20Headcount%20Report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Business%20Units/Midwest%20and%20Mid%20Atlantic/RC%20Summary/RC%20Summary%20and%20Tracking%2011_30_16%20-%20(2016%20BGT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North%20Carolina/083-CWS%20Systems,%20Inc/2015%20RC%20(2014062)/Settlement/Fernald%20Exhibits/Fernald%20CWSS%20Sub%2091%20Exhibit%2012-8-1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%20RC/Misc%20Input/2007%20Financial%20Statements/183%202007%20TB%20reconstructed%20032608%20AA%20UA%20U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Water%20Sample/09-0548-549%20UI%20water%20sample%20non-constant%20DCF%20-%20growth%20test%2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H-PROJ\UtilitiesIncKY\063888-COS\5-ProjWrkng\B-PrelimRpt\Util%20KY%20COS%202018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e.in.us\file1\OUCC\Home\rcorey\CUII%2044724\44450%20Indiana%20American%20Future%20Test%20Yearf%20OUCC%20Schedul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Indiana/IN%20Consolidation%202015%20Rate%20Case/Testimony/Direct%20Testimony/JPK/Expense%20Workbooks/Salaries%20and%20Wages%20Expense%20-%20CONFIDENTIAL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Indiana/IN%20Consolidation%202015%20Rate%20Case/Testimony/CUII%20Rebuttal/JPK/44724%20-%20Rebuttal%20CUII%20Schedules%20Fin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tephen%20&amp;%20Darren\2004%20Budget\Supply%20Budget%202004-Target%20%23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water.com\files\Business%20Units\Midwest%20and%20Mid%20Atlantic\Forecast\2021\2A-O&amp;M\2G-SAL\2021\FUSION%20Merit%20Increase%20Extract_SL_2021.03.24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083-CWS%20Systems,%20Inc\2008%20RC\CWS%20Systems%2008%20RC%20templat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Transylvania%20Sub%207/Trans.%20Sub%207%20stipula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8\NAMES.WK4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lufs\FolderRedirection\DEBT%20JOURNAL%20ENTRIES\2013\12-%20Dec%202013\KU\J043-0110-1213%20AMORT%20EXP%20AND%20LOSS%20ON%20DEBTwith%20error%20correction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-FinancialPlanningandAnalysis/Shared%20Documents/Financial%20Planning%20and%20Analysis/A)%20BU%20Monthly%20Reporting%20Files/2022/Capital%20Plan%20-%20MASTER%20VERS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rej/2009%20-%202010%20Utilities%20Inc%20rate%20cases/Utility%20Sample/09-0548-549%20UI%20utility%20sample%20non-constant%20DCF%20growth%20test%2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767\Exhibit\Selection%20-%20Wepc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Business%20Units/Midwest%20and%20Mid%20Atlantic/Forecast/2019/1A-REV/Other/Response%20to%20PSC%20DR%202-17%20(WSC%20Kentucky%20-%202018%20Historical%20TYE%202017%20Analysis%20-%20FINAL%20V23%20(April%20Tax%20Update)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Rate%20Case/Pennsylvania/003-2016%20CUPA%20Rate%20Case/Prior%20Filing%20Templates/Penn%20Estates%20UI%20RC%20Filing%203.31.13%20Test%20Year%20(Final%20with%20Links)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case\NC\121-Carolina%20Pines\2008%20RC\Filling%20Template\Carolina%20Pines%2008%20RC%20Final%20Filing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water.sharepoint.com/Documents%20and%20Settings/Debbie%20Fields/My%20Documents/Capital%20Budget/MasterPlan/West/West%202007/West%202007%20Capital%20from%20NB%200607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gservices.com\twwusdata\Inc\Corp%20Finance%20Inc\Financial%20Reporting\Consolidation\EXCEL\2005\3rdQTR05\Sept05R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ut146v1ibd\45ac6963\Models\Sellside%20M&amp;A%20Model\OpCo%20Tab\Model%20Outputs%20v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bna.msds.wachovia.net\root\Documents%20and%20Settings\a663928\Desktop\Utilities,%20Inc%20-%20HARD%20DRIVE\2011%20Memos%20&amp;%20Analysis\Project%20Hydro%20Star\Model\R&amp;S%20Model%20MA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5"/>
      <sheetName val="wp-b2 Payroll &amp; Benefits 2022"/>
      <sheetName val="wp-b2 Payroll &amp; Benefits 2023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Convert"/>
      <sheetName val="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Cont (not linked)"/>
      <sheetName val="AVP"/>
      <sheetName val="Summary Financials - Charts"/>
      <sheetName val="Credit Summary"/>
      <sheetName val="Sensitivities Input"/>
      <sheetName val="Sensitivities Output"/>
      <sheetName val="Reference"/>
      <sheetName val="Coin Financials"/>
      <sheetName val="April Presentation Comps"/>
      <sheetName val="Operating Metrics ILEC Only"/>
      <sheetName val="Operating Graphs"/>
      <sheetName val="ILEC DATA Output MADRIVER"/>
      <sheetName val="Y-O-Y Graphs"/>
      <sheetName val="EQ Output"/>
      <sheetName val="ILEC DATA Output Grayrock"/>
      <sheetName val="ILEC DATA Output"/>
      <sheetName val="High Dividend Output"/>
      <sheetName val="Relative Val"/>
      <sheetName val="Valuation Graphs"/>
      <sheetName val="Charts"/>
      <sheetName val="Weekly Update Output"/>
      <sheetName val="CTCI"/>
      <sheetName val="DECC"/>
      <sheetName val="EQ"/>
      <sheetName val="FRP"/>
      <sheetName val="IWA"/>
      <sheetName val="NPSI"/>
      <sheetName val="SURW"/>
      <sheetName val="WIN.old"/>
      <sheetName val="Cap Table"/>
      <sheetName val="S&amp;U"/>
      <sheetName val="S&amp;P500"/>
      <sheetName val="IPCM"/>
      <sheetName val="Valuation"/>
      <sheetName val="Healthcare Services"/>
      <sheetName val="Feeder_IS"/>
      <sheetName val="Feeder_BS"/>
      <sheetName val="Acq__LBO"/>
      <sheetName val="Sum_P&amp;L"/>
      <sheetName val="Adj_Combined_IS"/>
      <sheetName val="DCF_II"/>
      <sheetName val="PV_of_Future_Price"/>
      <sheetName val="Contribution_Analysis"/>
      <sheetName val="Cont_(not_linked)"/>
      <sheetName val="Summary_Financials_-_Charts"/>
      <sheetName val="Credit_Summary"/>
      <sheetName val="Sensitivities_Input"/>
      <sheetName val="Sensitivities_Output"/>
      <sheetName val="Avatar"/>
      <sheetName val="Synergies"/>
      <sheetName val="Shine WACC"/>
      <sheetName val="Rise WACC"/>
      <sheetName val="Ply Gem Cap"/>
      <sheetName val="Cap_Table"/>
      <sheetName val="Coin_Financials"/>
      <sheetName val="April_Presentation_Comps"/>
      <sheetName val="Operating_Metrics_ILEC_Only"/>
      <sheetName val="Operating_Graphs"/>
      <sheetName val="ILEC_DATA_Output_MADRIVER"/>
      <sheetName val="Y-O-Y_Graphs"/>
      <sheetName val="EQ_Output"/>
      <sheetName val="ILEC_DATA_Output_Grayrock"/>
      <sheetName val="ILEC_DATA_Output"/>
      <sheetName val="High_Dividend_Output"/>
      <sheetName val="Relative_Val"/>
      <sheetName val="Valuation_Graphs"/>
      <sheetName val="Weekly_Update_Output"/>
      <sheetName val="WIN_old"/>
      <sheetName val="Healthcare_Services"/>
      <sheetName val="ni ebitda bridge graph"/>
      <sheetName val="covenants"/>
      <sheetName val="p&amp;l"/>
      <sheetName val="Business Model"/>
      <sheetName val="Feeder_IS1"/>
      <sheetName val="Feeder_BS1"/>
      <sheetName val="Acq__LBO1"/>
      <sheetName val="Sum_P&amp;L1"/>
      <sheetName val="Adj_Combined_IS1"/>
      <sheetName val="DCF_II1"/>
      <sheetName val="PV_of_Future_Price1"/>
      <sheetName val="Contribution_Analysis1"/>
      <sheetName val="Cont_(not_linked)1"/>
      <sheetName val="Summary_Financials_-_Charts1"/>
      <sheetName val="Credit_Summary1"/>
      <sheetName val="Sensitivities_Input1"/>
      <sheetName val="Sensitivities_Outp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Rise ¹</v>
          </cell>
          <cell r="H5" t="str">
            <v>Shine ²</v>
          </cell>
          <cell r="J5" t="str">
            <v>Total</v>
          </cell>
          <cell r="L5" t="str">
            <v>Rise</v>
          </cell>
          <cell r="N5" t="str">
            <v>Shine</v>
          </cell>
          <cell r="P5" t="str">
            <v>Rise</v>
          </cell>
          <cell r="R5" t="str">
            <v>Shine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251.8</v>
          </cell>
          <cell r="H7">
            <v>138.298</v>
          </cell>
          <cell r="J7">
            <v>390.09800000000001</v>
          </cell>
          <cell r="L7">
            <v>0.64547882839696691</v>
          </cell>
          <cell r="N7">
            <v>0.35452117160303309</v>
          </cell>
          <cell r="P7">
            <v>0.4671074397516996</v>
          </cell>
          <cell r="R7">
            <v>0.53289256024830023</v>
          </cell>
          <cell r="T7">
            <v>1.5932692949417651</v>
          </cell>
        </row>
        <row r="8">
          <cell r="D8">
            <v>2009</v>
          </cell>
          <cell r="F8">
            <v>234.1</v>
          </cell>
          <cell r="H8">
            <v>154.28701249999997</v>
          </cell>
          <cell r="J8">
            <v>388.38701249999997</v>
          </cell>
          <cell r="L8">
            <v>0.60274930022280293</v>
          </cell>
          <cell r="N8">
            <v>0.39725069977719707</v>
          </cell>
          <cell r="P8">
            <v>0.34294960358092763</v>
          </cell>
          <cell r="R8">
            <v>0.65705039641907215</v>
          </cell>
          <cell r="T8">
            <v>2.6756831917998336</v>
          </cell>
        </row>
        <row r="9">
          <cell r="D9">
            <v>2010</v>
          </cell>
          <cell r="F9">
            <v>0</v>
          </cell>
          <cell r="H9">
            <v>0</v>
          </cell>
          <cell r="J9">
            <v>0</v>
          </cell>
          <cell r="L9" t="e">
            <v>#DIV/0!</v>
          </cell>
          <cell r="N9" t="e">
            <v>#DIV/0!</v>
          </cell>
          <cell r="P9" t="e">
            <v>#DIV/0!</v>
          </cell>
          <cell r="R9" t="e">
            <v>#DIV/0!</v>
          </cell>
          <cell r="T9" t="e">
            <v>#DIV/0!</v>
          </cell>
        </row>
        <row r="10">
          <cell r="J10" t="str">
            <v>Average</v>
          </cell>
          <cell r="L10">
            <v>0.62411406430988492</v>
          </cell>
          <cell r="N10">
            <v>0.37588593569011508</v>
          </cell>
          <cell r="P10">
            <v>0.40502852166631365</v>
          </cell>
          <cell r="R10">
            <v>0.59497147833368613</v>
          </cell>
          <cell r="T10">
            <v>2.1344762433707993</v>
          </cell>
        </row>
        <row r="12">
          <cell r="B12" t="str">
            <v>EBITDA</v>
          </cell>
          <cell r="D12">
            <v>2008</v>
          </cell>
          <cell r="F12">
            <v>33.419000000000004</v>
          </cell>
          <cell r="H12">
            <v>13.808999999999999</v>
          </cell>
          <cell r="J12">
            <v>47.228000000000002</v>
          </cell>
          <cell r="L12">
            <v>0.70760989243669015</v>
          </cell>
          <cell r="N12">
            <v>0.29239010756330985</v>
          </cell>
          <cell r="P12">
            <v>0.64763970396761761</v>
          </cell>
          <cell r="R12">
            <v>0.352360296032382</v>
          </cell>
          <cell r="T12">
            <v>0.75983591009411489</v>
          </cell>
        </row>
        <row r="13">
          <cell r="D13">
            <v>2009</v>
          </cell>
          <cell r="F13">
            <v>34.611999999999995</v>
          </cell>
          <cell r="H13">
            <v>16.8484516966667</v>
          </cell>
          <cell r="J13">
            <v>51.460451696666695</v>
          </cell>
          <cell r="L13">
            <v>0.6725941739497393</v>
          </cell>
          <cell r="N13">
            <v>0.3274058260502607</v>
          </cell>
          <cell r="P13">
            <v>0.54589564020017889</v>
          </cell>
          <cell r="R13">
            <v>0.45410435979982072</v>
          </cell>
          <cell r="T13">
            <v>1.1617491401762414</v>
          </cell>
        </row>
        <row r="14">
          <cell r="D14">
            <v>2010</v>
          </cell>
          <cell r="F14">
            <v>0</v>
          </cell>
          <cell r="H14">
            <v>0</v>
          </cell>
          <cell r="J14">
            <v>0</v>
          </cell>
          <cell r="L14" t="e">
            <v>#DIV/0!</v>
          </cell>
          <cell r="N14" t="e">
            <v>#DIV/0!</v>
          </cell>
          <cell r="P14" t="e">
            <v>#DIV/0!</v>
          </cell>
          <cell r="R14" t="e">
            <v>#DIV/0!</v>
          </cell>
          <cell r="T14" t="e">
            <v>#DIV/0!</v>
          </cell>
        </row>
        <row r="15">
          <cell r="J15" t="str">
            <v>Average</v>
          </cell>
          <cell r="L15">
            <v>0.69010203319321473</v>
          </cell>
          <cell r="N15">
            <v>0.30989796680678527</v>
          </cell>
          <cell r="P15">
            <v>0.59676767208389825</v>
          </cell>
          <cell r="R15">
            <v>0.40323232791610136</v>
          </cell>
          <cell r="T15">
            <v>0.9607925251351781</v>
          </cell>
        </row>
        <row r="17">
          <cell r="B17" t="str">
            <v>EBITDA - CAPEX</v>
          </cell>
          <cell r="D17">
            <v>2008</v>
          </cell>
          <cell r="F17">
            <v>33.419000000000004</v>
          </cell>
          <cell r="H17">
            <v>9.9459999999999997</v>
          </cell>
          <cell r="J17">
            <v>43.365000000000002</v>
          </cell>
          <cell r="L17">
            <v>0.77064452899803992</v>
          </cell>
          <cell r="N17">
            <v>0.22935547100196008</v>
          </cell>
          <cell r="P17">
            <v>0.83079745023078089</v>
          </cell>
          <cell r="R17">
            <v>0.16920254976921884</v>
          </cell>
          <cell r="T17">
            <v>0.28443174276873873</v>
          </cell>
        </row>
        <row r="18">
          <cell r="D18">
            <v>2009</v>
          </cell>
          <cell r="F18">
            <v>33.411999999999992</v>
          </cell>
          <cell r="H18">
            <v>13.598451696666665</v>
          </cell>
          <cell r="J18">
            <v>47.010451696666657</v>
          </cell>
          <cell r="L18">
            <v>0.71073556611601585</v>
          </cell>
          <cell r="N18">
            <v>0.28926443388398421</v>
          </cell>
          <cell r="P18">
            <v>0.6567218749436049</v>
          </cell>
          <cell r="R18">
            <v>0.3432781250563951</v>
          </cell>
          <cell r="T18">
            <v>0.73001361664757003</v>
          </cell>
        </row>
        <row r="19">
          <cell r="D19">
            <v>2010</v>
          </cell>
          <cell r="F19">
            <v>0</v>
          </cell>
          <cell r="H19">
            <v>0</v>
          </cell>
          <cell r="J19">
            <v>0</v>
          </cell>
          <cell r="L19" t="e">
            <v>#DIV/0!</v>
          </cell>
          <cell r="N19" t="e">
            <v>#DIV/0!</v>
          </cell>
          <cell r="P19" t="e">
            <v>#DIV/0!</v>
          </cell>
          <cell r="R19" t="e">
            <v>#DIV/0!</v>
          </cell>
          <cell r="T19" t="e">
            <v>#DIV/0!</v>
          </cell>
        </row>
        <row r="20">
          <cell r="J20" t="str">
            <v>Average</v>
          </cell>
          <cell r="L20">
            <v>0.74069004755702794</v>
          </cell>
          <cell r="N20">
            <v>0.25930995244297217</v>
          </cell>
          <cell r="P20">
            <v>0.74375966258719295</v>
          </cell>
          <cell r="R20">
            <v>0.25624033741280694</v>
          </cell>
          <cell r="T20">
            <v>0.50722267970815438</v>
          </cell>
        </row>
        <row r="22">
          <cell r="B22" t="str">
            <v>Net Income</v>
          </cell>
          <cell r="D22">
            <v>2008</v>
          </cell>
          <cell r="F22">
            <v>0</v>
          </cell>
          <cell r="H22">
            <v>0</v>
          </cell>
          <cell r="J22">
            <v>0</v>
          </cell>
          <cell r="L22" t="e">
            <v>#DIV/0!</v>
          </cell>
          <cell r="N22" t="e">
            <v>#DIV/0!</v>
          </cell>
          <cell r="P22" t="e">
            <v>#DIV/0!</v>
          </cell>
          <cell r="R22" t="e">
            <v>#DIV/0!</v>
          </cell>
          <cell r="T22" t="e">
            <v>#DIV/0!</v>
          </cell>
        </row>
        <row r="23">
          <cell r="D23">
            <v>2009</v>
          </cell>
          <cell r="F23">
            <v>0</v>
          </cell>
          <cell r="H23">
            <v>0</v>
          </cell>
          <cell r="J23">
            <v>0</v>
          </cell>
          <cell r="L23" t="e">
            <v>#DIV/0!</v>
          </cell>
          <cell r="N23" t="e">
            <v>#DIV/0!</v>
          </cell>
          <cell r="P23" t="e">
            <v>#DIV/0!</v>
          </cell>
          <cell r="R23" t="e">
            <v>#DIV/0!</v>
          </cell>
          <cell r="T23" t="e">
            <v>#DIV/0!</v>
          </cell>
        </row>
        <row r="24">
          <cell r="D24">
            <v>2010</v>
          </cell>
          <cell r="F24">
            <v>0</v>
          </cell>
          <cell r="H24">
            <v>0</v>
          </cell>
          <cell r="J24">
            <v>0</v>
          </cell>
          <cell r="L24" t="e">
            <v>#DIV/0!</v>
          </cell>
          <cell r="N24" t="e">
            <v>#DIV/0!</v>
          </cell>
          <cell r="P24" t="e">
            <v>#DIV/0!</v>
          </cell>
          <cell r="R24" t="e">
            <v>#DIV/0!</v>
          </cell>
          <cell r="T24" t="e">
            <v>#DIV/0!</v>
          </cell>
        </row>
        <row r="25">
          <cell r="J25" t="str">
            <v>Average</v>
          </cell>
          <cell r="L25" t="e">
            <v>#DIV/0!</v>
          </cell>
          <cell r="N25" t="e">
            <v>#DIV/0!</v>
          </cell>
          <cell r="P25" t="e">
            <v>#DIV/0!</v>
          </cell>
          <cell r="R25" t="e">
            <v>#DIV/0!</v>
          </cell>
          <cell r="T25" t="e">
            <v>#DIV/0!</v>
          </cell>
        </row>
        <row r="27">
          <cell r="B27" t="str">
            <v>Equity Market Value ³</v>
          </cell>
          <cell r="F27">
            <v>41.710261899999999</v>
          </cell>
          <cell r="H27">
            <v>41.669935310000007</v>
          </cell>
          <cell r="J27">
            <v>83.380197210000006</v>
          </cell>
          <cell r="L27">
            <v>0.50024182354653368</v>
          </cell>
          <cell r="N27">
            <v>0.49975817645346637</v>
          </cell>
          <cell r="P27">
            <v>0.50024182354653368</v>
          </cell>
          <cell r="R27">
            <v>0.49975817645346637</v>
          </cell>
          <cell r="T27">
            <v>1.3952313417384705</v>
          </cell>
        </row>
        <row r="30">
          <cell r="B30" t="str">
            <v>Source: Company filings, Rise Management, and Shine Management</v>
          </cell>
        </row>
        <row r="31">
          <cell r="B31" t="str">
            <v>Note: Assumes 12/31/2008 net debt of $117.4 million and $41.5 million for Rise and Shine, respectively</v>
          </cell>
        </row>
        <row r="32">
          <cell r="B32" t="str">
            <v>Net debt for Rise includes full payout of earnouts of $15.0 million to LaJobi and $4.0 million to CoCaLo</v>
          </cell>
        </row>
        <row r="33">
          <cell r="B33" t="str">
            <v>1 Pro forma for acquisitions of CoCaLo and LaJobi as of January 1, 2008; Pro forma for sale of gift business</v>
          </cell>
        </row>
        <row r="34">
          <cell r="B34" t="str">
            <v>2 Pro forma for acquisitions of Basic Comfort and Kiddopotamus as of January 1, 2008</v>
          </cell>
        </row>
        <row r="35">
          <cell r="B35" t="str">
            <v>3 Based on market cap as of 5/7/2009</v>
          </cell>
        </row>
        <row r="37">
          <cell r="B37" t="str">
            <v>Other Assumptions</v>
          </cell>
          <cell r="C37" t="str">
            <v>$</v>
          </cell>
          <cell r="D37" t="str">
            <v>% Prob.</v>
          </cell>
          <cell r="F37" t="str">
            <v>Rise</v>
          </cell>
          <cell r="H37" t="str">
            <v>Shine</v>
          </cell>
          <cell r="J37" t="str">
            <v>Total</v>
          </cell>
        </row>
        <row r="38">
          <cell r="B38" t="str">
            <v>Total Debt</v>
          </cell>
          <cell r="F38">
            <v>100.282</v>
          </cell>
          <cell r="H38">
            <v>42.271000000000001</v>
          </cell>
        </row>
        <row r="39">
          <cell r="B39" t="str">
            <v>LaJobi Earnout Liability</v>
          </cell>
          <cell r="C39">
            <v>15</v>
          </cell>
          <cell r="D39">
            <v>1</v>
          </cell>
          <cell r="F39">
            <v>15</v>
          </cell>
        </row>
        <row r="40">
          <cell r="B40" t="str">
            <v>CoCaLo</v>
          </cell>
          <cell r="C40">
            <v>4</v>
          </cell>
          <cell r="D40">
            <v>1</v>
          </cell>
          <cell r="F40">
            <v>4</v>
          </cell>
        </row>
        <row r="41">
          <cell r="B41" t="str">
            <v>Cash</v>
          </cell>
          <cell r="F41">
            <v>1.8460000000000001</v>
          </cell>
          <cell r="H41">
            <v>0.81200000000000006</v>
          </cell>
        </row>
        <row r="42">
          <cell r="B42" t="str">
            <v>Net Debt</v>
          </cell>
          <cell r="F42">
            <v>117.43599999999999</v>
          </cell>
          <cell r="H42">
            <v>41.459000000000003</v>
          </cell>
          <cell r="J42">
            <v>158.89499999999998</v>
          </cell>
        </row>
        <row r="43">
          <cell r="B43" t="str">
            <v>Equity Value</v>
          </cell>
          <cell r="F43">
            <v>41.710261899999999</v>
          </cell>
          <cell r="H43">
            <v>41.669935310000007</v>
          </cell>
          <cell r="J43">
            <v>83.380197210000006</v>
          </cell>
        </row>
        <row r="44">
          <cell r="B44" t="str">
            <v>Enterprise Value</v>
          </cell>
          <cell r="F44">
            <v>159.14626189999998</v>
          </cell>
          <cell r="H44">
            <v>83.128935310000003</v>
          </cell>
          <cell r="J44">
            <v>242.27519720999999</v>
          </cell>
        </row>
        <row r="45">
          <cell r="B45" t="str">
            <v>Fully Diluted Shares Out - Offer</v>
          </cell>
          <cell r="F45">
            <v>21.514035</v>
          </cell>
          <cell r="H45">
            <v>15.404782000000001</v>
          </cell>
        </row>
        <row r="46">
          <cell r="B46" t="str">
            <v>Fully Diluted Shares Out - Trading</v>
          </cell>
          <cell r="F46">
            <v>21.500135</v>
          </cell>
          <cell r="H46">
            <v>15.404782000000001</v>
          </cell>
        </row>
        <row r="47">
          <cell r="B47" t="str">
            <v>Share Price</v>
          </cell>
          <cell r="F47">
            <v>1.94</v>
          </cell>
          <cell r="H47">
            <v>2.7050000000000001</v>
          </cell>
        </row>
        <row r="50">
          <cell r="B50" t="str">
            <v>Calculation Steps (Based on 2009E EBITDA)</v>
          </cell>
        </row>
        <row r="52">
          <cell r="B52" t="str">
            <v>Combined Enterprise Value 1</v>
          </cell>
          <cell r="H52">
            <v>242.27519720999999</v>
          </cell>
        </row>
        <row r="53">
          <cell r="B53" t="str">
            <v>% Contributed by Shine</v>
          </cell>
          <cell r="H53">
            <v>0.3274058260502607</v>
          </cell>
          <cell r="L53" t="str">
            <v>% Combined Equity Value is calculated is as Enterprise Value times % Contribution minus company specific Net Debt, all divided by combined Equity Market Value</v>
          </cell>
        </row>
        <row r="54">
          <cell r="B54" t="str">
            <v>Shine Enterprise Value based on EBITDA Contribution</v>
          </cell>
          <cell r="H54">
            <v>79.322311074029855</v>
          </cell>
        </row>
        <row r="56">
          <cell r="B56" t="str">
            <v>Shine Net Debt of $41.5</v>
          </cell>
          <cell r="H56">
            <v>41.459000000000003</v>
          </cell>
        </row>
        <row r="57">
          <cell r="B57" t="str">
            <v>Implied Shine Equity Value</v>
          </cell>
          <cell r="H57">
            <v>37.863311074029852</v>
          </cell>
        </row>
        <row r="59">
          <cell r="B59" t="str">
            <v>Combined Equity Value</v>
          </cell>
          <cell r="H59">
            <v>83.380197210000006</v>
          </cell>
        </row>
        <row r="60">
          <cell r="B60" t="str">
            <v>Shine Equity Value as a % of Combined Equity Value</v>
          </cell>
          <cell r="H60">
            <v>0.45410435979982072</v>
          </cell>
        </row>
        <row r="62">
          <cell r="B62" t="str">
            <v>Fully Diluted Shine Share Count</v>
          </cell>
          <cell r="H62">
            <v>15.404782000000001</v>
          </cell>
        </row>
        <row r="63">
          <cell r="B63" t="str">
            <v>Pro Forma Share Count to Yield 45.4% Shine Ownership</v>
          </cell>
          <cell r="H63">
            <v>33.923439992495936</v>
          </cell>
        </row>
        <row r="64">
          <cell r="B64" t="str">
            <v>Implied Shares Issued</v>
          </cell>
          <cell r="H64">
            <v>18.518657992495935</v>
          </cell>
        </row>
        <row r="66">
          <cell r="B66" t="str">
            <v>Fully Diluted Rise Share Count</v>
          </cell>
          <cell r="H66">
            <v>21.514035</v>
          </cell>
        </row>
        <row r="68">
          <cell r="B68" t="str">
            <v>Implied Exchange Ratio</v>
          </cell>
          <cell r="H68">
            <v>1.1617491401762396</v>
          </cell>
        </row>
        <row r="71">
          <cell r="B71" t="str">
            <v xml:space="preserve">1 Based on current separate Enterprise Values; Rise net debt adjusted </v>
          </cell>
        </row>
        <row r="72">
          <cell r="B72" t="str">
            <v xml:space="preserve"> to include $19 million for future earnout commitments</v>
          </cell>
        </row>
        <row r="74">
          <cell r="B74" t="str">
            <v>Alternative Calculation Steps (Based on 2009P EBITDA)</v>
          </cell>
        </row>
        <row r="76">
          <cell r="B76" t="str">
            <v>Combined Enterprise Value</v>
          </cell>
          <cell r="H76">
            <v>242.27519720999999</v>
          </cell>
        </row>
        <row r="77">
          <cell r="B77" t="str">
            <v>% Contributed by Shine ²</v>
          </cell>
          <cell r="H77">
            <v>0.3274058260502607</v>
          </cell>
        </row>
        <row r="78">
          <cell r="B78" t="str">
            <v>Enterprise Value based on EBITDA Contribution</v>
          </cell>
          <cell r="H78">
            <v>79.322311074029855</v>
          </cell>
        </row>
        <row r="80">
          <cell r="B80" t="str">
            <v>Shine Net Debt of $041.5</v>
          </cell>
          <cell r="H80">
            <v>41.459000000000003</v>
          </cell>
        </row>
        <row r="81">
          <cell r="B81" t="str">
            <v>Implied Shine Equity Value</v>
          </cell>
          <cell r="H81">
            <v>37.863311074029852</v>
          </cell>
        </row>
        <row r="83">
          <cell r="B83" t="str">
            <v>Combined Equity Value</v>
          </cell>
          <cell r="H83">
            <v>83.380197210000006</v>
          </cell>
        </row>
        <row r="84">
          <cell r="B84" t="str">
            <v>Shine Equity Value as a % of Combined Equity Value</v>
          </cell>
          <cell r="H84">
            <v>0.45410435979982072</v>
          </cell>
        </row>
        <row r="86">
          <cell r="B86" t="str">
            <v>Fully Diluted Rise Share Count</v>
          </cell>
          <cell r="H86">
            <v>21.514035</v>
          </cell>
        </row>
        <row r="87">
          <cell r="B87" t="str">
            <v>Implied Rise Share Price (Based on Equity Value of $083.1 mm)</v>
          </cell>
          <cell r="H87">
            <v>1.7599353665655864</v>
          </cell>
        </row>
        <row r="89">
          <cell r="B89" t="str">
            <v>Implied Shares Issued (Based on Rise Price of $1.76)</v>
          </cell>
          <cell r="H89">
            <v>21.514035</v>
          </cell>
        </row>
        <row r="90">
          <cell r="B90" t="str">
            <v>Pro Forma Combined Share Count</v>
          </cell>
          <cell r="H90">
            <v>43.02807</v>
          </cell>
        </row>
        <row r="92">
          <cell r="B92" t="str">
            <v>Fully Diluted Shine ² Share Count</v>
          </cell>
          <cell r="H92">
            <v>15.404782000000001</v>
          </cell>
        </row>
        <row r="94">
          <cell r="B94" t="str">
            <v>Implied Exchange Ratio</v>
          </cell>
          <cell r="H94">
            <v>1.3965815939492034</v>
          </cell>
        </row>
        <row r="96">
          <cell r="B96" t="str">
            <v>Implied Rise Ownership</v>
          </cell>
          <cell r="H96">
            <v>0.5</v>
          </cell>
        </row>
        <row r="97">
          <cell r="B97" t="str">
            <v>Implied Shine Ownership</v>
          </cell>
          <cell r="H97">
            <v>0.5</v>
          </cell>
        </row>
        <row r="99">
          <cell r="A99" t="str">
            <v>x</v>
          </cell>
          <cell r="U99" t="str">
            <v>x</v>
          </cell>
          <cell r="AT99" t="str">
            <v>x</v>
          </cell>
          <cell r="BH99" t="str">
            <v>x</v>
          </cell>
        </row>
        <row r="101">
          <cell r="AC101" t="str">
            <v>Implied Enterprise Value of Combined Firm</v>
          </cell>
        </row>
        <row r="103">
          <cell r="V103" t="str">
            <v>Multiple</v>
          </cell>
          <cell r="Y103" t="str">
            <v>($ in Millions)</v>
          </cell>
          <cell r="AC103" t="str">
            <v>EV / EBITDA Multiple</v>
          </cell>
          <cell r="AI103" t="str">
            <v>EV / EBITDA Multiple</v>
          </cell>
          <cell r="AO103" t="str">
            <v>EV / EBITDA Multiple</v>
          </cell>
        </row>
        <row r="104">
          <cell r="V104" t="str">
            <v>Start</v>
          </cell>
          <cell r="W104">
            <v>6</v>
          </cell>
          <cell r="AC104">
            <v>6</v>
          </cell>
          <cell r="AE104">
            <v>6.5</v>
          </cell>
          <cell r="AG104">
            <v>7</v>
          </cell>
          <cell r="AI104">
            <v>6</v>
          </cell>
          <cell r="AK104">
            <v>6.5</v>
          </cell>
          <cell r="AM104">
            <v>7</v>
          </cell>
          <cell r="AO104">
            <v>6</v>
          </cell>
          <cell r="AQ104">
            <v>6.5</v>
          </cell>
          <cell r="AS104">
            <v>7</v>
          </cell>
        </row>
        <row r="105">
          <cell r="V105" t="str">
            <v>Step</v>
          </cell>
          <cell r="W105">
            <v>0.5</v>
          </cell>
          <cell r="Y105" t="str">
            <v>2008A EBITDA</v>
          </cell>
        </row>
        <row r="106">
          <cell r="Y106" t="str">
            <v>Rise ¹</v>
          </cell>
          <cell r="AA106">
            <v>33.419000000000004</v>
          </cell>
          <cell r="AC106">
            <v>200.51400000000001</v>
          </cell>
          <cell r="AE106">
            <v>217.22350000000003</v>
          </cell>
          <cell r="AG106">
            <v>233.93300000000002</v>
          </cell>
        </row>
        <row r="107">
          <cell r="Y107" t="str">
            <v>Shine ²</v>
          </cell>
          <cell r="AA107">
            <v>13.808999999999999</v>
          </cell>
          <cell r="AC107">
            <v>82.853999999999999</v>
          </cell>
          <cell r="AE107">
            <v>89.758499999999998</v>
          </cell>
          <cell r="AG107">
            <v>96.662999999999997</v>
          </cell>
        </row>
        <row r="108">
          <cell r="Y108" t="str">
            <v>Total</v>
          </cell>
          <cell r="AA108">
            <v>47.228000000000002</v>
          </cell>
          <cell r="AC108">
            <v>283.36799999999999</v>
          </cell>
          <cell r="AE108">
            <v>306.98200000000003</v>
          </cell>
          <cell r="AG108">
            <v>330.596</v>
          </cell>
        </row>
        <row r="110">
          <cell r="Y110" t="str">
            <v>2009P EBITDA</v>
          </cell>
        </row>
        <row r="111">
          <cell r="Y111" t="str">
            <v>Rise ¹</v>
          </cell>
          <cell r="AA111">
            <v>34.611999999999995</v>
          </cell>
          <cell r="AI111">
            <v>207.67199999999997</v>
          </cell>
          <cell r="AK111">
            <v>224.97799999999995</v>
          </cell>
          <cell r="AM111">
            <v>242.28399999999996</v>
          </cell>
        </row>
        <row r="112">
          <cell r="Y112" t="str">
            <v>Shine ²</v>
          </cell>
          <cell r="AA112">
            <v>16.8484516966667</v>
          </cell>
          <cell r="AI112">
            <v>101.0907101800002</v>
          </cell>
          <cell r="AK112">
            <v>109.51493602833355</v>
          </cell>
          <cell r="AM112">
            <v>117.9391618766669</v>
          </cell>
        </row>
        <row r="113">
          <cell r="Y113" t="str">
            <v>Total</v>
          </cell>
          <cell r="AA113">
            <v>51.460451696666695</v>
          </cell>
          <cell r="AI113">
            <v>308.76271018000017</v>
          </cell>
          <cell r="AK113">
            <v>334.49293602833347</v>
          </cell>
          <cell r="AM113">
            <v>360.22316187666684</v>
          </cell>
        </row>
        <row r="115">
          <cell r="Y115" t="str">
            <v>2010P EBITDA</v>
          </cell>
        </row>
        <row r="116">
          <cell r="Y116" t="str">
            <v>Rise ¹</v>
          </cell>
          <cell r="AA116">
            <v>0</v>
          </cell>
          <cell r="AO116">
            <v>0</v>
          </cell>
          <cell r="AQ116">
            <v>0</v>
          </cell>
          <cell r="AS116">
            <v>0</v>
          </cell>
        </row>
        <row r="117">
          <cell r="Y117" t="str">
            <v>Shine ²</v>
          </cell>
          <cell r="AA117">
            <v>0</v>
          </cell>
          <cell r="AO117">
            <v>0</v>
          </cell>
          <cell r="AQ117">
            <v>0</v>
          </cell>
          <cell r="AS117">
            <v>0</v>
          </cell>
        </row>
        <row r="118">
          <cell r="Y118" t="str">
            <v>Total</v>
          </cell>
          <cell r="AA118">
            <v>0</v>
          </cell>
          <cell r="AO118">
            <v>0</v>
          </cell>
          <cell r="AQ118">
            <v>0</v>
          </cell>
          <cell r="AS118">
            <v>0</v>
          </cell>
        </row>
        <row r="120">
          <cell r="AC120" t="str">
            <v>Implied % of Combined Equity Value 1</v>
          </cell>
        </row>
        <row r="122">
          <cell r="Y122" t="str">
            <v>($ in Millions)</v>
          </cell>
          <cell r="AC122" t="str">
            <v>EV / EBITDA Multiple</v>
          </cell>
          <cell r="AI122" t="str">
            <v>EV / EBITDA Multiple</v>
          </cell>
          <cell r="AO122" t="str">
            <v>EV / EBITDA Multiple</v>
          </cell>
        </row>
        <row r="123">
          <cell r="AC123">
            <v>6</v>
          </cell>
          <cell r="AE123">
            <v>6.5</v>
          </cell>
          <cell r="AG123">
            <v>7</v>
          </cell>
          <cell r="AI123">
            <v>6</v>
          </cell>
          <cell r="AK123">
            <v>6.5</v>
          </cell>
          <cell r="AM123">
            <v>7</v>
          </cell>
          <cell r="AO123">
            <v>6</v>
          </cell>
          <cell r="AQ123">
            <v>6.5</v>
          </cell>
          <cell r="AS123">
            <v>7</v>
          </cell>
        </row>
        <row r="124">
          <cell r="Y124" t="str">
            <v>Net Debt</v>
          </cell>
        </row>
        <row r="125">
          <cell r="Y125" t="str">
            <v>Rise ¹</v>
          </cell>
          <cell r="AA125">
            <v>117.43599999999999</v>
          </cell>
        </row>
        <row r="126">
          <cell r="Y126" t="str">
            <v>Shine ²</v>
          </cell>
          <cell r="AA126">
            <v>41.459000000000003</v>
          </cell>
        </row>
        <row r="127">
          <cell r="Y127" t="str">
            <v>Total</v>
          </cell>
          <cell r="AA127">
            <v>158.89499999999998</v>
          </cell>
        </row>
        <row r="129">
          <cell r="Y129" t="str">
            <v>Implied Equity Value of Combined Firm 1</v>
          </cell>
          <cell r="AC129">
            <v>124.47300000000001</v>
          </cell>
          <cell r="AE129">
            <v>148.08700000000005</v>
          </cell>
          <cell r="AG129">
            <v>171.70100000000002</v>
          </cell>
          <cell r="AI129">
            <v>149.86771018000019</v>
          </cell>
          <cell r="AK129">
            <v>175.59793602833349</v>
          </cell>
          <cell r="AM129">
            <v>201.32816187666685</v>
          </cell>
          <cell r="AO129">
            <v>-158.89499999999998</v>
          </cell>
          <cell r="AQ129">
            <v>-158.89499999999998</v>
          </cell>
          <cell r="AS129">
            <v>-158.89499999999998</v>
          </cell>
        </row>
        <row r="131">
          <cell r="Y131" t="str">
            <v>2008A EBITDA</v>
          </cell>
        </row>
        <row r="132">
          <cell r="Y132" t="str">
            <v>Rise ¹</v>
          </cell>
          <cell r="AA132">
            <v>0.70760989243669015</v>
          </cell>
          <cell r="AC132">
            <v>0.6674379182633986</v>
          </cell>
          <cell r="AE132">
            <v>0.6738437540094675</v>
          </cell>
          <cell r="AG132">
            <v>0.67848760345018377</v>
          </cell>
          <cell r="AI132">
            <v>0.67424495922148031</v>
          </cell>
          <cell r="AK132">
            <v>0.67913389633804977</v>
          </cell>
          <cell r="AM132">
            <v>0.68277319748720122</v>
          </cell>
          <cell r="AO132">
            <v>0.73907926618206998</v>
          </cell>
          <cell r="AQ132">
            <v>0.73907926618206998</v>
          </cell>
          <cell r="AS132">
            <v>0.73907926618206998</v>
          </cell>
        </row>
        <row r="133">
          <cell r="Y133" t="str">
            <v>Shine ²</v>
          </cell>
          <cell r="AA133">
            <v>0.29239010756330985</v>
          </cell>
          <cell r="AC133">
            <v>0.33256208173660134</v>
          </cell>
          <cell r="AE133">
            <v>0.32615624599053245</v>
          </cell>
          <cell r="AG133">
            <v>0.32151239654981612</v>
          </cell>
          <cell r="AI133">
            <v>0.32575504077851952</v>
          </cell>
          <cell r="AK133">
            <v>0.32086610366195012</v>
          </cell>
          <cell r="AM133">
            <v>0.31722680251279883</v>
          </cell>
          <cell r="AO133">
            <v>0.26092073381793013</v>
          </cell>
          <cell r="AQ133">
            <v>0.26092073381793013</v>
          </cell>
          <cell r="AS133">
            <v>0.26092073381793013</v>
          </cell>
        </row>
        <row r="135">
          <cell r="Y135" t="str">
            <v>2009P EBITDA</v>
          </cell>
        </row>
        <row r="136">
          <cell r="Y136" t="str">
            <v>Rise ¹</v>
          </cell>
          <cell r="AA136">
            <v>0.6725941739497393</v>
          </cell>
          <cell r="AC136">
            <v>0.58772316794637969</v>
          </cell>
          <cell r="AE136">
            <v>0.60125672548865794</v>
          </cell>
          <cell r="AG136">
            <v>0.611067748767264</v>
          </cell>
          <cell r="AI136">
            <v>0.60210434850589956</v>
          </cell>
          <cell r="AK136">
            <v>0.61243316654159075</v>
          </cell>
          <cell r="AM136">
            <v>0.62012188874242813</v>
          </cell>
          <cell r="AO136">
            <v>0.73907926618206998</v>
          </cell>
          <cell r="AQ136">
            <v>0.73907926618206998</v>
          </cell>
          <cell r="AS136">
            <v>0.73907926618206998</v>
          </cell>
        </row>
        <row r="137">
          <cell r="Y137" t="str">
            <v>Shine ²</v>
          </cell>
          <cell r="AA137">
            <v>0.3274058260502607</v>
          </cell>
          <cell r="AC137">
            <v>0.41227683205362009</v>
          </cell>
          <cell r="AE137">
            <v>0.39874327451134212</v>
          </cell>
          <cell r="AG137">
            <v>0.38893225123273578</v>
          </cell>
          <cell r="AI137">
            <v>0.39789565149410033</v>
          </cell>
          <cell r="AK137">
            <v>0.3875668334584092</v>
          </cell>
          <cell r="AM137">
            <v>0.37987811125757182</v>
          </cell>
          <cell r="AO137">
            <v>0.26092073381793013</v>
          </cell>
          <cell r="AQ137">
            <v>0.26092073381793013</v>
          </cell>
          <cell r="AS137">
            <v>0.26092073381793013</v>
          </cell>
        </row>
        <row r="139">
          <cell r="Y139" t="str">
            <v>2010P EBITDA</v>
          </cell>
        </row>
        <row r="140">
          <cell r="Y140" t="str">
            <v>Rise ¹</v>
          </cell>
          <cell r="AA140" t="e">
            <v>#DIV/0!</v>
          </cell>
          <cell r="AC140" t="e">
            <v>#DIV/0!</v>
          </cell>
          <cell r="AE140" t="e">
            <v>#DIV/0!</v>
          </cell>
          <cell r="AG140" t="e">
            <v>#DIV/0!</v>
          </cell>
          <cell r="AI140" t="e">
            <v>#DIV/0!</v>
          </cell>
          <cell r="AK140" t="e">
            <v>#DIV/0!</v>
          </cell>
          <cell r="AM140" t="e">
            <v>#DIV/0!</v>
          </cell>
          <cell r="AO140" t="e">
            <v>#DIV/0!</v>
          </cell>
          <cell r="AQ140" t="e">
            <v>#DIV/0!</v>
          </cell>
          <cell r="AS140" t="e">
            <v>#DIV/0!</v>
          </cell>
        </row>
        <row r="141">
          <cell r="Y141" t="str">
            <v>Shine ²</v>
          </cell>
          <cell r="AA141" t="e">
            <v>#DIV/0!</v>
          </cell>
          <cell r="AC141" t="e">
            <v>#DIV/0!</v>
          </cell>
          <cell r="AE141" t="e">
            <v>#DIV/0!</v>
          </cell>
          <cell r="AG141" t="e">
            <v>#DIV/0!</v>
          </cell>
          <cell r="AI141" t="e">
            <v>#DIV/0!</v>
          </cell>
          <cell r="AK141" t="e">
            <v>#DIV/0!</v>
          </cell>
          <cell r="AM141" t="e">
            <v>#DIV/0!</v>
          </cell>
          <cell r="AO141" t="e">
            <v>#DIV/0!</v>
          </cell>
          <cell r="AQ141" t="e">
            <v>#DIV/0!</v>
          </cell>
          <cell r="AS141" t="e">
            <v>#DIV/0!</v>
          </cell>
        </row>
        <row r="144">
          <cell r="Y144" t="str">
            <v>Rise ¹ - Average Equity %</v>
          </cell>
          <cell r="AC144" t="e">
            <v>#DIV/0!</v>
          </cell>
          <cell r="AE144" t="e">
            <v>#DIV/0!</v>
          </cell>
          <cell r="AG144" t="e">
            <v>#DIV/0!</v>
          </cell>
          <cell r="AI144" t="e">
            <v>#DIV/0!</v>
          </cell>
          <cell r="AK144" t="e">
            <v>#DIV/0!</v>
          </cell>
          <cell r="AM144" t="e">
            <v>#DIV/0!</v>
          </cell>
          <cell r="AO144" t="e">
            <v>#DIV/0!</v>
          </cell>
          <cell r="AQ144" t="e">
            <v>#DIV/0!</v>
          </cell>
          <cell r="AS144" t="e">
            <v>#DIV/0!</v>
          </cell>
        </row>
        <row r="145">
          <cell r="Y145" t="str">
            <v>Shine ² - Average Equity %</v>
          </cell>
          <cell r="AC145" t="e">
            <v>#DIV/0!</v>
          </cell>
          <cell r="AE145" t="e">
            <v>#DIV/0!</v>
          </cell>
          <cell r="AG145" t="e">
            <v>#DIV/0!</v>
          </cell>
          <cell r="AI145" t="e">
            <v>#DIV/0!</v>
          </cell>
          <cell r="AK145" t="e">
            <v>#DIV/0!</v>
          </cell>
          <cell r="AM145" t="e">
            <v>#DIV/0!</v>
          </cell>
          <cell r="AO145" t="e">
            <v>#DIV/0!</v>
          </cell>
          <cell r="AQ145" t="e">
            <v>#DIV/0!</v>
          </cell>
          <cell r="AS145" t="e">
            <v>#DIV/0!</v>
          </cell>
        </row>
        <row r="148">
          <cell r="Y148" t="str">
            <v>¹ Based on pro forma net debt of $117.4 and $41.5 for Rise ¹ and Shine ², respectively.  Net debt based on current capital structure</v>
          </cell>
        </row>
        <row r="149">
          <cell r="BV149" t="str">
            <v>Implied Contribution</v>
          </cell>
          <cell r="BY149" t="str">
            <v>% of Combined Equity Value 4</v>
          </cell>
        </row>
        <row r="150">
          <cell r="A150" t="str">
            <v>x</v>
          </cell>
          <cell r="U150" t="str">
            <v>x</v>
          </cell>
          <cell r="AT150" t="str">
            <v>x</v>
          </cell>
          <cell r="AV150" t="str">
            <v>* Delete entire row to remove from chart</v>
          </cell>
          <cell r="BO150" t="str">
            <v>x</v>
          </cell>
          <cell r="BR150" t="str">
            <v>Rise</v>
          </cell>
          <cell r="BS150" t="str">
            <v>Shine</v>
          </cell>
          <cell r="BV150" t="str">
            <v>Rise</v>
          </cell>
          <cell r="BW150" t="str">
            <v>Shine</v>
          </cell>
          <cell r="BY150" t="str">
            <v>Rise</v>
          </cell>
          <cell r="BZ150" t="str">
            <v>Shine</v>
          </cell>
        </row>
        <row r="151">
          <cell r="AW151" t="str">
            <v>Rise</v>
          </cell>
          <cell r="AY151" t="str">
            <v>Shine</v>
          </cell>
          <cell r="BQ151" t="str">
            <v>2008A Revenue</v>
          </cell>
          <cell r="BR151">
            <v>251.8</v>
          </cell>
          <cell r="BS151">
            <v>138.298</v>
          </cell>
          <cell r="BV151">
            <v>0.64547882839696691</v>
          </cell>
          <cell r="BW151">
            <v>0.35452117160303309</v>
          </cell>
          <cell r="BY151">
            <v>0.4671074397516996</v>
          </cell>
          <cell r="BZ151">
            <v>0.53289256024830023</v>
          </cell>
        </row>
        <row r="152">
          <cell r="AV152" t="str">
            <v>2008A Revenue</v>
          </cell>
          <cell r="AW152">
            <v>251.8</v>
          </cell>
          <cell r="AY152">
            <v>138.298</v>
          </cell>
          <cell r="BQ152" t="str">
            <v>2009P Revenue</v>
          </cell>
          <cell r="BR152">
            <v>234.1</v>
          </cell>
          <cell r="BS152">
            <v>154.28701249999997</v>
          </cell>
          <cell r="BV152">
            <v>0.60274930022280293</v>
          </cell>
          <cell r="BW152">
            <v>0.39725069977719707</v>
          </cell>
          <cell r="BY152">
            <v>0.34294960358092763</v>
          </cell>
          <cell r="BZ152">
            <v>0.65705039641907215</v>
          </cell>
        </row>
        <row r="153">
          <cell r="AV153" t="str">
            <v>2009P Revenue</v>
          </cell>
          <cell r="AW153">
            <v>234.1</v>
          </cell>
          <cell r="AY153">
            <v>154.28701249999997</v>
          </cell>
        </row>
        <row r="154">
          <cell r="BQ154" t="str">
            <v>2008A EBITDA</v>
          </cell>
          <cell r="BR154">
            <v>33.419000000000004</v>
          </cell>
          <cell r="BS154">
            <v>13.808999999999999</v>
          </cell>
          <cell r="BV154">
            <v>0.70760989243669015</v>
          </cell>
          <cell r="BW154">
            <v>0.29239010756330985</v>
          </cell>
          <cell r="BY154">
            <v>0.64763970396761761</v>
          </cell>
          <cell r="BZ154">
            <v>0.352360296032382</v>
          </cell>
        </row>
        <row r="155">
          <cell r="AV155" t="str">
            <v>2008A EBITDA</v>
          </cell>
          <cell r="AW155">
            <v>33.419000000000004</v>
          </cell>
          <cell r="AY155">
            <v>13.808999999999999</v>
          </cell>
          <cell r="BQ155" t="str">
            <v>2009P EBITDA</v>
          </cell>
          <cell r="BR155">
            <v>34.611999999999995</v>
          </cell>
          <cell r="BS155">
            <v>16.8484516966667</v>
          </cell>
          <cell r="BV155">
            <v>0.6725941739497393</v>
          </cell>
          <cell r="BW155">
            <v>0.3274058260502607</v>
          </cell>
          <cell r="BY155">
            <v>0.54589564020017889</v>
          </cell>
          <cell r="BZ155">
            <v>0.45410435979982072</v>
          </cell>
        </row>
        <row r="156">
          <cell r="AV156" t="str">
            <v>2009P EBITDA</v>
          </cell>
          <cell r="AW156">
            <v>34.611999999999995</v>
          </cell>
          <cell r="AY156">
            <v>16.8484516966667</v>
          </cell>
        </row>
        <row r="157">
          <cell r="BQ157" t="str">
            <v>2008A EBITDA - CAPEX</v>
          </cell>
          <cell r="BR157">
            <v>33.419000000000004</v>
          </cell>
          <cell r="BS157">
            <v>9.9459999999999997</v>
          </cell>
          <cell r="BV157">
            <v>0.77064452899803992</v>
          </cell>
          <cell r="BW157">
            <v>0.22935547100196008</v>
          </cell>
          <cell r="BY157">
            <v>0.83079745023078089</v>
          </cell>
          <cell r="BZ157">
            <v>0.16920254976921884</v>
          </cell>
        </row>
        <row r="158">
          <cell r="AV158" t="str">
            <v>2008A EBITDA - CAPEX</v>
          </cell>
          <cell r="AW158">
            <v>33.419000000000004</v>
          </cell>
          <cell r="AY158">
            <v>9.9459999999999997</v>
          </cell>
          <cell r="BQ158" t="str">
            <v>2009P EBITDA - CAPEX</v>
          </cell>
          <cell r="BR158">
            <v>33.411999999999992</v>
          </cell>
          <cell r="BS158">
            <v>13.598451696666665</v>
          </cell>
          <cell r="BV158">
            <v>0.71073556611601585</v>
          </cell>
          <cell r="BW158">
            <v>0.28926443388398421</v>
          </cell>
          <cell r="BY158">
            <v>0.6567218749436049</v>
          </cell>
          <cell r="BZ158">
            <v>0.3432781250563951</v>
          </cell>
        </row>
        <row r="159">
          <cell r="AV159" t="str">
            <v>2009P EBITDA - CAPEX</v>
          </cell>
          <cell r="AW159">
            <v>33.411999999999992</v>
          </cell>
          <cell r="AY159">
            <v>13.598451696666665</v>
          </cell>
        </row>
        <row r="160">
          <cell r="BQ160" t="str">
            <v>Equity Market Value ³</v>
          </cell>
          <cell r="BR160">
            <v>41.710261899999999</v>
          </cell>
          <cell r="BS160">
            <v>41.669935310000007</v>
          </cell>
          <cell r="BV160">
            <v>0.50024182354653368</v>
          </cell>
          <cell r="BW160">
            <v>0.49975817645346637</v>
          </cell>
          <cell r="BY160">
            <v>0.50024182354653368</v>
          </cell>
          <cell r="BZ160">
            <v>0.49975817645346637</v>
          </cell>
        </row>
        <row r="161">
          <cell r="AV161" t="str">
            <v>Equity Market Value ³</v>
          </cell>
          <cell r="AW161">
            <v>41.710261899999999</v>
          </cell>
          <cell r="AY161">
            <v>41.669935310000007</v>
          </cell>
          <cell r="BT161" t="str">
            <v>Median</v>
          </cell>
          <cell r="BV161">
            <v>0.6725941739497393</v>
          </cell>
          <cell r="BW161">
            <v>0.3274058260502607</v>
          </cell>
          <cell r="BY161">
            <v>0.54589564020017889</v>
          </cell>
          <cell r="BZ161">
            <v>0.45410435979982072</v>
          </cell>
        </row>
        <row r="162">
          <cell r="BH162" t="str">
            <v>Implied Contribution</v>
          </cell>
          <cell r="BL162" t="str">
            <v>% of Combined Equity Value 4</v>
          </cell>
        </row>
        <row r="163">
          <cell r="BH163" t="str">
            <v>Rise ¹</v>
          </cell>
          <cell r="BJ163" t="str">
            <v>Shine ²</v>
          </cell>
          <cell r="BL163" t="str">
            <v>Rise ¹</v>
          </cell>
          <cell r="BN163" t="str">
            <v>Shine ²</v>
          </cell>
          <cell r="BT163" t="str">
            <v>Rise 1</v>
          </cell>
          <cell r="BV163" t="str">
            <v>Shine 2</v>
          </cell>
          <cell r="BX163" t="str">
            <v>% Contribution</v>
          </cell>
          <cell r="CD163" t="str">
            <v>% of Combined Equity Value 4</v>
          </cell>
        </row>
        <row r="165">
          <cell r="BH165">
            <v>0.64547882839696691</v>
          </cell>
          <cell r="BJ165">
            <v>0.35452117160303309</v>
          </cell>
          <cell r="BL165">
            <v>0.4671074397516996</v>
          </cell>
          <cell r="BN165">
            <v>0.53289256024830023</v>
          </cell>
          <cell r="BQ165" t="str">
            <v>2008A Revenue</v>
          </cell>
          <cell r="BT165">
            <v>251.8</v>
          </cell>
          <cell r="BV165">
            <v>138.298</v>
          </cell>
        </row>
        <row r="166">
          <cell r="BH166">
            <v>0.60274930022280293</v>
          </cell>
          <cell r="BJ166">
            <v>0.39725069977719707</v>
          </cell>
          <cell r="BL166">
            <v>0.34294960358092763</v>
          </cell>
          <cell r="BN166">
            <v>0.65705039641907215</v>
          </cell>
          <cell r="BQ166" t="str">
            <v>2009P Revenue</v>
          </cell>
          <cell r="BT166">
            <v>234.1</v>
          </cell>
          <cell r="BV166">
            <v>154.28701249999997</v>
          </cell>
        </row>
        <row r="167">
          <cell r="BG167" t="str">
            <v>Average</v>
          </cell>
          <cell r="BH167">
            <v>0.62411406430988492</v>
          </cell>
          <cell r="BJ167">
            <v>0.37588593569011508</v>
          </cell>
          <cell r="BL167">
            <v>0.40502852166631365</v>
          </cell>
          <cell r="BN167">
            <v>0.59497147833368613</v>
          </cell>
        </row>
        <row r="169">
          <cell r="BH169">
            <v>0.70760989243669015</v>
          </cell>
          <cell r="BJ169">
            <v>0.29239010756330985</v>
          </cell>
          <cell r="BL169">
            <v>0.64763970396761761</v>
          </cell>
          <cell r="BN169">
            <v>0.352360296032382</v>
          </cell>
          <cell r="BQ169" t="str">
            <v>2008A EBITDA</v>
          </cell>
          <cell r="BT169">
            <v>33.419000000000004</v>
          </cell>
          <cell r="BV169">
            <v>13.808999999999999</v>
          </cell>
        </row>
        <row r="170">
          <cell r="BH170">
            <v>0.6725941739497393</v>
          </cell>
          <cell r="BJ170">
            <v>0.3274058260502607</v>
          </cell>
          <cell r="BL170">
            <v>0.54589564020017889</v>
          </cell>
          <cell r="BN170">
            <v>0.45410435979982072</v>
          </cell>
          <cell r="BQ170" t="str">
            <v>2009P EBITDA</v>
          </cell>
          <cell r="BT170">
            <v>34.611999999999995</v>
          </cell>
          <cell r="BV170">
            <v>16.8484516966667</v>
          </cell>
        </row>
        <row r="171">
          <cell r="BG171" t="str">
            <v>Average</v>
          </cell>
          <cell r="BH171">
            <v>0.69010203319321473</v>
          </cell>
          <cell r="BJ171">
            <v>0.30989796680678527</v>
          </cell>
          <cell r="BL171">
            <v>0.59676767208389825</v>
          </cell>
          <cell r="BN171">
            <v>0.40323232791610136</v>
          </cell>
        </row>
        <row r="173">
          <cell r="BH173">
            <v>0.77064452899803992</v>
          </cell>
          <cell r="BJ173">
            <v>0.22935547100196008</v>
          </cell>
          <cell r="BL173">
            <v>0.83079745023078089</v>
          </cell>
          <cell r="BN173">
            <v>0.16920254976921884</v>
          </cell>
          <cell r="BQ173" t="str">
            <v>2008A EBITDA - CAPEX</v>
          </cell>
          <cell r="BT173">
            <v>33.419000000000004</v>
          </cell>
          <cell r="BV173">
            <v>9.9459999999999997</v>
          </cell>
        </row>
        <row r="174">
          <cell r="BH174">
            <v>0.71073556611601585</v>
          </cell>
          <cell r="BJ174">
            <v>0.28926443388398421</v>
          </cell>
          <cell r="BL174">
            <v>0.6567218749436049</v>
          </cell>
          <cell r="BN174">
            <v>0.3432781250563951</v>
          </cell>
          <cell r="BQ174" t="str">
            <v>2009P EBITDA - CAPEX</v>
          </cell>
          <cell r="BT174">
            <v>33.411999999999992</v>
          </cell>
          <cell r="BV174">
            <v>13.598451696666665</v>
          </cell>
        </row>
        <row r="175">
          <cell r="BG175" t="str">
            <v>Average</v>
          </cell>
          <cell r="BH175">
            <v>0.74069004755702794</v>
          </cell>
          <cell r="BJ175">
            <v>0.25930995244297217</v>
          </cell>
          <cell r="BL175">
            <v>0.74375966258719295</v>
          </cell>
          <cell r="BN175">
            <v>0.25624033741280694</v>
          </cell>
        </row>
        <row r="177">
          <cell r="BH177">
            <v>0.50024182354653368</v>
          </cell>
          <cell r="BJ177">
            <v>0.49975817645346637</v>
          </cell>
          <cell r="BL177">
            <v>0.50024182354653368</v>
          </cell>
          <cell r="BN177">
            <v>0.49975817645346637</v>
          </cell>
          <cell r="BQ177" t="str">
            <v>Equity Market Value ³</v>
          </cell>
          <cell r="BT177">
            <v>41.710261899999999</v>
          </cell>
          <cell r="BV177">
            <v>41.669935310000007</v>
          </cell>
        </row>
        <row r="183">
          <cell r="AV183" t="str">
            <v>Source: Company filings, Rise Management, and Shine Management</v>
          </cell>
          <cell r="BQ183" t="str">
            <v>Source: Company filings, Rise Management and Shine Management</v>
          </cell>
        </row>
        <row r="184">
          <cell r="AV184" t="str">
            <v>Notes: Assumes 3/31/2009 Net Debt of $117.4 million and $41.5 million for Rise and Shine, respectively</v>
          </cell>
          <cell r="BQ184" t="str">
            <v>Notes: Assumes 3/31/2009 Net Debt of $117.4 million and $41.5 million for Rise and Shine, respectively</v>
          </cell>
        </row>
        <row r="185">
          <cell r="AV185" t="str">
            <v>Net Debt for Rise includes full payout of earnouts of $15.0 million to LaJobi and $4.0 million to CoCaLo</v>
          </cell>
          <cell r="BQ185" t="str">
            <v>Net debt for Rise includes full payout of earnouts of $15.0 million to LaJobi and $4.0 million to CoCaLo</v>
          </cell>
        </row>
        <row r="186">
          <cell r="AV186" t="str">
            <v>1 Pro forma for acquisitions of CoCaLo and LaJobi as of January 1, 2008; Pro forma for sale of gift business</v>
          </cell>
          <cell r="BQ186" t="str">
            <v>1 Pro forma for acquisitions of CoCaLo and LaJobi as of January 1, 2008; Pro forma for sale of Gift business</v>
          </cell>
        </row>
        <row r="187">
          <cell r="AV187" t="str">
            <v>2 Pro forma for acquisitions of Basic Comfort and Kiddopotamus as of January 1, 2008</v>
          </cell>
          <cell r="BQ187" t="str">
            <v>2 Pro forma for acquisitions of Basic Comfort and Kiddopotamus as of January 1, 2008</v>
          </cell>
        </row>
        <row r="188">
          <cell r="AV188" t="str">
            <v>3 Based on market cap as of 5/7/2009</v>
          </cell>
          <cell r="BQ188" t="str">
            <v>3 Based on market cap as of 5/12/2009</v>
          </cell>
        </row>
        <row r="189">
          <cell r="AV189" t="str">
            <v>4 % Combined Equity Value is calculated as combined Enterprise Value times % Contribution minus company specific Net Debt, all divided by combined Equity Market Value</v>
          </cell>
          <cell r="BQ189" t="str">
            <v>4 % Combined equity value is calculated as combined enterprise value times % contribution minus company specific net debt, all divided by combined equity market value</v>
          </cell>
        </row>
      </sheetData>
      <sheetData sheetId="18" refreshError="1">
        <row r="2">
          <cell r="E2" t="str">
            <v>Inputs / Links</v>
          </cell>
        </row>
        <row r="3">
          <cell r="F3" t="str">
            <v>Purchase Price Start</v>
          </cell>
          <cell r="G3">
            <v>1.5</v>
          </cell>
        </row>
        <row r="4">
          <cell r="F4" t="str">
            <v>Purchase Price Incraments</v>
          </cell>
          <cell r="G4">
            <v>0.25</v>
          </cell>
        </row>
        <row r="5">
          <cell r="F5" t="str">
            <v>Rise Closing Share Price:</v>
          </cell>
          <cell r="G5">
            <v>1.94</v>
          </cell>
        </row>
        <row r="6">
          <cell r="F6" t="str">
            <v>Rise Share Count</v>
          </cell>
          <cell r="G6">
            <v>21.514035</v>
          </cell>
        </row>
        <row r="7">
          <cell r="F7" t="str">
            <v>Summer Share Count</v>
          </cell>
          <cell r="G7">
            <v>15.404782000000001</v>
          </cell>
        </row>
        <row r="8">
          <cell r="F8" t="str">
            <v>Current Summer Infant Share Price</v>
          </cell>
          <cell r="G8">
            <v>2.7050000000000001</v>
          </cell>
        </row>
        <row r="10">
          <cell r="E10" t="str">
            <v>Analysis at Various Purchase Prices</v>
          </cell>
        </row>
        <row r="12">
          <cell r="E12" t="str">
            <v>Shine Current Share Price</v>
          </cell>
          <cell r="F12">
            <v>2.7050000000000001</v>
          </cell>
        </row>
        <row r="13">
          <cell r="E13" t="str">
            <v>Exchange Ratio (Shine Share Price/Rise Share Price)</v>
          </cell>
          <cell r="G13">
            <v>1.8033333333333335</v>
          </cell>
          <cell r="H13">
            <v>1.5457142857142858</v>
          </cell>
          <cell r="I13">
            <v>1.3525</v>
          </cell>
          <cell r="J13">
            <v>1.2022222222222223</v>
          </cell>
          <cell r="K13">
            <v>1.0820000000000001</v>
          </cell>
          <cell r="L13">
            <v>0.98363636363636364</v>
          </cell>
          <cell r="M13">
            <v>0.90166666666666673</v>
          </cell>
          <cell r="N13">
            <v>0.8323076923076923</v>
          </cell>
        </row>
        <row r="14">
          <cell r="E14" t="str">
            <v>Implied Rise Share Price</v>
          </cell>
          <cell r="G14">
            <v>1.5</v>
          </cell>
          <cell r="H14">
            <v>1.75</v>
          </cell>
          <cell r="I14">
            <v>2</v>
          </cell>
          <cell r="J14">
            <v>2.25</v>
          </cell>
          <cell r="K14">
            <v>2.5</v>
          </cell>
          <cell r="L14">
            <v>2.75</v>
          </cell>
          <cell r="M14">
            <v>3</v>
          </cell>
          <cell r="N14">
            <v>3.25</v>
          </cell>
        </row>
        <row r="16">
          <cell r="E16" t="str">
            <v>Rise Fully Diluted Share Count</v>
          </cell>
          <cell r="G16">
            <v>21.514035</v>
          </cell>
          <cell r="H16">
            <v>21.514035</v>
          </cell>
          <cell r="I16">
            <v>21.514035</v>
          </cell>
          <cell r="J16">
            <v>21.514035</v>
          </cell>
          <cell r="K16">
            <v>21.514035</v>
          </cell>
          <cell r="L16">
            <v>21.514035</v>
          </cell>
          <cell r="M16">
            <v>21.514035</v>
          </cell>
          <cell r="N16">
            <v>21.514035</v>
          </cell>
        </row>
        <row r="17">
          <cell r="E17" t="str">
            <v>Equity Value</v>
          </cell>
          <cell r="G17">
            <v>32.271052499999996</v>
          </cell>
          <cell r="H17">
            <v>37.649561249999998</v>
          </cell>
          <cell r="I17">
            <v>43.02807</v>
          </cell>
          <cell r="J17">
            <v>48.406578750000001</v>
          </cell>
          <cell r="K17">
            <v>53.785087500000003</v>
          </cell>
          <cell r="L17">
            <v>59.163596249999998</v>
          </cell>
          <cell r="M17">
            <v>64.542104999999992</v>
          </cell>
          <cell r="N17">
            <v>69.920613750000001</v>
          </cell>
        </row>
        <row r="19">
          <cell r="E19" t="str">
            <v>Plus: Net Debt</v>
          </cell>
          <cell r="G19">
            <v>117.43599999999999</v>
          </cell>
          <cell r="H19">
            <v>117.43599999999999</v>
          </cell>
          <cell r="I19">
            <v>117.43599999999999</v>
          </cell>
          <cell r="J19">
            <v>117.43599999999999</v>
          </cell>
          <cell r="K19">
            <v>117.43599999999999</v>
          </cell>
          <cell r="L19">
            <v>117.43599999999999</v>
          </cell>
          <cell r="M19">
            <v>117.43599999999999</v>
          </cell>
          <cell r="N19">
            <v>117.43599999999999</v>
          </cell>
        </row>
        <row r="20">
          <cell r="E20" t="str">
            <v>Total Enterprise Value</v>
          </cell>
          <cell r="G20">
            <v>149.70705249999997</v>
          </cell>
          <cell r="H20">
            <v>155.08556124999998</v>
          </cell>
          <cell r="I20">
            <v>160.46406999999999</v>
          </cell>
          <cell r="J20">
            <v>165.84257875</v>
          </cell>
          <cell r="K20">
            <v>171.22108750000001</v>
          </cell>
          <cell r="L20">
            <v>176.59959624999999</v>
          </cell>
          <cell r="M20">
            <v>181.97810499999997</v>
          </cell>
          <cell r="N20">
            <v>187.35661375000001</v>
          </cell>
        </row>
        <row r="22">
          <cell r="E22" t="str">
            <v>Rise Fully Diluted Share Count</v>
          </cell>
          <cell r="G22">
            <v>21.514035</v>
          </cell>
          <cell r="H22">
            <v>21.514035</v>
          </cell>
          <cell r="I22">
            <v>21.514035</v>
          </cell>
          <cell r="J22">
            <v>21.514035</v>
          </cell>
          <cell r="K22">
            <v>21.514035</v>
          </cell>
          <cell r="L22">
            <v>21.514035</v>
          </cell>
          <cell r="M22">
            <v>21.514035</v>
          </cell>
        </row>
        <row r="23">
          <cell r="E23" t="str">
            <v>Curent Shine Fully Diluted Shares Outstanding</v>
          </cell>
          <cell r="G23">
            <v>15.404782000000001</v>
          </cell>
          <cell r="H23">
            <v>15.404782000000001</v>
          </cell>
          <cell r="I23">
            <v>15.404782000000001</v>
          </cell>
          <cell r="J23">
            <v>15.404782000000001</v>
          </cell>
          <cell r="K23">
            <v>15.404782000000001</v>
          </cell>
          <cell r="L23">
            <v>15.404782000000001</v>
          </cell>
          <cell r="M23">
            <v>15.404782000000001</v>
          </cell>
          <cell r="N23" t="e">
            <v>#REF!</v>
          </cell>
        </row>
        <row r="24">
          <cell r="E24" t="str">
            <v>New Shares Issued</v>
          </cell>
          <cell r="G24">
            <v>11.930148798521255</v>
          </cell>
          <cell r="H24">
            <v>13.918506931608132</v>
          </cell>
          <cell r="I24">
            <v>15.906865064695008</v>
          </cell>
          <cell r="J24">
            <v>17.895223197781885</v>
          </cell>
          <cell r="K24">
            <v>19.883581330868761</v>
          </cell>
          <cell r="L24">
            <v>21.871939463955638</v>
          </cell>
          <cell r="M24">
            <v>23.860297597042511</v>
          </cell>
          <cell r="N24" t="e">
            <v>#REF!</v>
          </cell>
        </row>
        <row r="25">
          <cell r="E25" t="str">
            <v>Fully Diluted Shares Outstading for Combined Company</v>
          </cell>
          <cell r="G25">
            <v>27.334930798521256</v>
          </cell>
          <cell r="H25">
            <v>29.323288931608133</v>
          </cell>
          <cell r="I25">
            <v>31.311647064695009</v>
          </cell>
          <cell r="J25">
            <v>33.300005197781886</v>
          </cell>
          <cell r="K25">
            <v>35.288363330868762</v>
          </cell>
          <cell r="L25">
            <v>37.276721463955639</v>
          </cell>
          <cell r="M25">
            <v>39.265079597042515</v>
          </cell>
          <cell r="N25" t="e">
            <v>#REF!</v>
          </cell>
        </row>
        <row r="27">
          <cell r="E27" t="str">
            <v xml:space="preserve">Shine % Ownership of Combined Company </v>
          </cell>
          <cell r="G27">
            <v>0.56355664894653246</v>
          </cell>
          <cell r="H27">
            <v>0.52534291211088846</v>
          </cell>
          <cell r="I27">
            <v>0.49198248716112536</v>
          </cell>
          <cell r="J27">
            <v>0.46260599385810647</v>
          </cell>
          <cell r="K27">
            <v>0.4365399963597788</v>
          </cell>
          <cell r="L27">
            <v>0.41325474438237558</v>
          </cell>
          <cell r="M27">
            <v>0.39232779248358646</v>
          </cell>
          <cell r="N27" t="e">
            <v>#REF!</v>
          </cell>
        </row>
        <row r="28">
          <cell r="E28" t="str">
            <v>Rise % Ownership of Combined Company</v>
          </cell>
          <cell r="G28">
            <v>0.43644335105346754</v>
          </cell>
          <cell r="H28">
            <v>0.47465708788911154</v>
          </cell>
          <cell r="I28">
            <v>0.50801751283887464</v>
          </cell>
          <cell r="J28">
            <v>0.53739400614189359</v>
          </cell>
          <cell r="K28">
            <v>0.5634600036402212</v>
          </cell>
          <cell r="L28">
            <v>0.58674525561762447</v>
          </cell>
          <cell r="M28">
            <v>0.6076722075164136</v>
          </cell>
          <cell r="N28" t="e">
            <v>#REF!</v>
          </cell>
        </row>
        <row r="30">
          <cell r="F30" t="str">
            <v>Price</v>
          </cell>
        </row>
        <row r="31">
          <cell r="E31" t="str">
            <v>Premium to Current Share Price</v>
          </cell>
          <cell r="F31">
            <v>1.94</v>
          </cell>
          <cell r="G31">
            <v>-0.22680412371134018</v>
          </cell>
          <cell r="H31">
            <v>-9.7938144329896892E-2</v>
          </cell>
          <cell r="I31">
            <v>3.0927835051546504E-2</v>
          </cell>
          <cell r="J31">
            <v>0.15979381443298979</v>
          </cell>
          <cell r="K31">
            <v>0.28865979381443307</v>
          </cell>
          <cell r="L31">
            <v>0.41752577319587636</v>
          </cell>
          <cell r="M31">
            <v>0.54639175257731964</v>
          </cell>
          <cell r="N31">
            <v>0.67525773195876293</v>
          </cell>
        </row>
        <row r="32">
          <cell r="E32" t="str">
            <v>Premium to 30-Day Average Price</v>
          </cell>
          <cell r="F32">
            <v>1.5428571428571429</v>
          </cell>
          <cell r="G32">
            <v>-2.777777777777779E-2</v>
          </cell>
          <cell r="H32">
            <v>0.1342592592592593</v>
          </cell>
          <cell r="I32">
            <v>0.29629629629629628</v>
          </cell>
          <cell r="J32">
            <v>0.45833333333333326</v>
          </cell>
          <cell r="K32">
            <v>0.62037037037037024</v>
          </cell>
          <cell r="L32">
            <v>0.78240740740740722</v>
          </cell>
          <cell r="M32">
            <v>0.94444444444444442</v>
          </cell>
          <cell r="N32">
            <v>1.1064814814814814</v>
          </cell>
        </row>
        <row r="33">
          <cell r="E33" t="str">
            <v xml:space="preserve">Premium to 52-Week High Share Price </v>
          </cell>
          <cell r="F33">
            <v>13.9</v>
          </cell>
          <cell r="G33">
            <v>-0.8920863309352518</v>
          </cell>
          <cell r="H33">
            <v>-0.87410071942446044</v>
          </cell>
          <cell r="I33">
            <v>-0.85611510791366907</v>
          </cell>
          <cell r="J33">
            <v>-0.83812949640287771</v>
          </cell>
          <cell r="K33">
            <v>-0.82014388489208634</v>
          </cell>
          <cell r="L33">
            <v>-0.80215827338129497</v>
          </cell>
          <cell r="M33">
            <v>-0.78417266187050361</v>
          </cell>
          <cell r="N33">
            <v>-0.76618705035971224</v>
          </cell>
        </row>
        <row r="36">
          <cell r="E36" t="str">
            <v>Source: Capital IQ and Company filings</v>
          </cell>
        </row>
        <row r="37">
          <cell r="E37" t="str">
            <v>Note: Based on fully diluted share count of 21.514 and 15.405 milion shares for Rise and Shine, respectively</v>
          </cell>
        </row>
        <row r="39">
          <cell r="E39" t="str">
            <v>Revenue Multiple</v>
          </cell>
          <cell r="F39" t="str">
            <v xml:space="preserve">Metrics </v>
          </cell>
        </row>
        <row r="40">
          <cell r="B40">
            <v>226</v>
          </cell>
          <cell r="E40" t="str">
            <v>2008E</v>
          </cell>
          <cell r="F40">
            <v>226</v>
          </cell>
          <cell r="G40">
            <v>0.66242058628318568</v>
          </cell>
          <cell r="H40">
            <v>0.68621929756637157</v>
          </cell>
          <cell r="I40">
            <v>0.71001800884955746</v>
          </cell>
          <cell r="J40">
            <v>0.73381672013274335</v>
          </cell>
          <cell r="K40">
            <v>0.75761543141592924</v>
          </cell>
          <cell r="L40">
            <v>0.78141414269911502</v>
          </cell>
          <cell r="M40">
            <v>0.8052128539823008</v>
          </cell>
          <cell r="N40">
            <v>0.82901156526548681</v>
          </cell>
        </row>
        <row r="41">
          <cell r="B41">
            <v>247.3</v>
          </cell>
          <cell r="E41" t="str">
            <v>2009P</v>
          </cell>
          <cell r="F41">
            <v>247.3</v>
          </cell>
          <cell r="G41">
            <v>0.60536616457743619</v>
          </cell>
          <cell r="H41">
            <v>0.62711508794985837</v>
          </cell>
          <cell r="I41">
            <v>0.64886401132228055</v>
          </cell>
          <cell r="J41">
            <v>0.67061293469470273</v>
          </cell>
          <cell r="K41">
            <v>0.69236185806712491</v>
          </cell>
          <cell r="L41">
            <v>0.71411078143954698</v>
          </cell>
          <cell r="M41">
            <v>0.73585970481196916</v>
          </cell>
          <cell r="N41">
            <v>0.75760862818439145</v>
          </cell>
        </row>
        <row r="42">
          <cell r="B42">
            <v>266.60000000000002</v>
          </cell>
          <cell r="E42" t="str">
            <v>2010P</v>
          </cell>
          <cell r="F42">
            <v>266.60000000000002</v>
          </cell>
          <cell r="G42">
            <v>0.56154183233308308</v>
          </cell>
          <cell r="H42">
            <v>0.58171628375843953</v>
          </cell>
          <cell r="I42">
            <v>0.60189073518379588</v>
          </cell>
          <cell r="J42">
            <v>0.62206518660915222</v>
          </cell>
          <cell r="K42">
            <v>0.64223963803450856</v>
          </cell>
          <cell r="L42">
            <v>0.66241408945986491</v>
          </cell>
          <cell r="M42">
            <v>0.68258854088522114</v>
          </cell>
          <cell r="N42">
            <v>0.70276299231057759</v>
          </cell>
        </row>
        <row r="44">
          <cell r="E44" t="str">
            <v>EBITDA Multiple</v>
          </cell>
        </row>
        <row r="45">
          <cell r="B45">
            <v>41.7</v>
          </cell>
          <cell r="E45" t="str">
            <v>2008E</v>
          </cell>
          <cell r="F45">
            <v>41.7</v>
          </cell>
          <cell r="G45">
            <v>3.5900971822541958</v>
          </cell>
          <cell r="H45">
            <v>3.7190782074340523</v>
          </cell>
          <cell r="I45">
            <v>3.8480592326139083</v>
          </cell>
          <cell r="J45">
            <v>3.9770402577937647</v>
          </cell>
          <cell r="K45">
            <v>4.1060212829736207</v>
          </cell>
          <cell r="L45">
            <v>4.2350023081534767</v>
          </cell>
          <cell r="M45">
            <v>4.3639833333333327</v>
          </cell>
          <cell r="N45">
            <v>4.4929643585131895</v>
          </cell>
        </row>
        <row r="46">
          <cell r="B46">
            <v>46.3</v>
          </cell>
          <cell r="E46" t="str">
            <v>2009P</v>
          </cell>
          <cell r="F46">
            <v>46.3</v>
          </cell>
          <cell r="G46">
            <v>3.2334136609071269</v>
          </cell>
          <cell r="H46">
            <v>3.3495801565874728</v>
          </cell>
          <cell r="I46">
            <v>3.4657466522678186</v>
          </cell>
          <cell r="J46">
            <v>3.5819131479481645</v>
          </cell>
          <cell r="K46">
            <v>3.6980796436285104</v>
          </cell>
          <cell r="L46">
            <v>3.8142461393088554</v>
          </cell>
          <cell r="M46">
            <v>3.9304126349892003</v>
          </cell>
          <cell r="N46">
            <v>4.0465791306695467</v>
          </cell>
        </row>
        <row r="47">
          <cell r="B47">
            <v>49.8</v>
          </cell>
          <cell r="E47" t="str">
            <v>2010P</v>
          </cell>
          <cell r="F47">
            <v>49.8</v>
          </cell>
          <cell r="G47">
            <v>3.0061657128514052</v>
          </cell>
          <cell r="H47">
            <v>3.1141678965863453</v>
          </cell>
          <cell r="I47">
            <v>3.2221700803212854</v>
          </cell>
          <cell r="J47">
            <v>3.330172264056225</v>
          </cell>
          <cell r="K47">
            <v>3.4381744477911651</v>
          </cell>
          <cell r="L47">
            <v>3.5461766315261043</v>
          </cell>
          <cell r="M47">
            <v>3.6541788152610439</v>
          </cell>
          <cell r="N47">
            <v>3.7621809989959845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">
          <cell r="AT1" t="str">
            <v>x</v>
          </cell>
        </row>
      </sheetData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Feeder IS"/>
      <sheetName val="Feeder BS"/>
      <sheetName val="IS"/>
      <sheetName val="BS"/>
      <sheetName val="Acq. LBO"/>
      <sheetName val="WACC"/>
      <sheetName val="Convert"/>
      <sheetName val="Sum P&amp;L"/>
      <sheetName val="SU-Cap"/>
      <sheetName val="Adj Combined IS"/>
      <sheetName val="DCF"/>
      <sheetName val="DCF Output"/>
      <sheetName val="LBO"/>
      <sheetName val="PV of Future Price"/>
      <sheetName val="FF"/>
      <sheetName val="Contribution Analysis"/>
      <sheetName val="Summary Financials - Charts"/>
      <sheetName val="Credit Summary"/>
      <sheetName val="Sensitivities Input"/>
      <sheetName val="Sensitivities Output"/>
      <sheetName val="Synergies"/>
      <sheetName val="Shine WACC"/>
      <sheetName val="AVP"/>
      <sheetName val="Rise WACC"/>
      <sheetName val="No Tug Plug"/>
      <sheetName val="HOSPICE OPSUM"/>
      <sheetName val="Cont (not linked)"/>
      <sheetName val="Feeder_IS"/>
      <sheetName val="Feeder_BS"/>
      <sheetName val="Acq__LBO"/>
      <sheetName val="Sum_P&amp;L"/>
      <sheetName val="Adj_Combined_IS"/>
      <sheetName val="DCF_Output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  <sheetName val="PF Income Statement"/>
      <sheetName val="MGAM"/>
      <sheetName val="Service Offerings to Top-20"/>
      <sheetName val="Logistics Out. by Region"/>
      <sheetName val="Revenue by Segment"/>
      <sheetName val="Facilities Overview"/>
      <sheetName val="EV to EBITDA"/>
      <sheetName val="2003 to 2005 Debt Maturities"/>
      <sheetName val="PE"/>
      <sheetName val="ROIC"/>
      <sheetName val="Float vs Fixed Debt"/>
      <sheetName val="MDC"/>
      <sheetName val="EBIT Margin"/>
      <sheetName val="Price to BV"/>
      <sheetName val="Lookup tables"/>
      <sheetName val="Feeder_IS1"/>
      <sheetName val="Feeder_BS1"/>
      <sheetName val="Acq__LBO1"/>
      <sheetName val="Sum_P&amp;L1"/>
      <sheetName val="Adj_Combined_IS1"/>
      <sheetName val="DCF_Output1"/>
      <sheetName val="PV_of_Future_Price1"/>
      <sheetName val="Contribution_Analysis1"/>
      <sheetName val="Summary_Financials_-_Charts1"/>
      <sheetName val="Credit_Summary1"/>
      <sheetName val="Sensitivities_Input1"/>
      <sheetName val="Sensitivities_Output1"/>
      <sheetName val="Shine_WACC"/>
      <sheetName val="Rise_WACC"/>
      <sheetName val="No_Tug_Plug"/>
      <sheetName val="HOSPICE_OPSUM"/>
      <sheetName val="Cont_(not_linked)1"/>
      <sheetName val="PF_Income_Statement"/>
      <sheetName val="Service_Offerings_to_Top-20"/>
      <sheetName val="Logistics_Out__by_Region"/>
      <sheetName val="Revenue_by_Segment"/>
      <sheetName val="Facilities_Overview"/>
      <sheetName val="EV_to_EBITDA"/>
      <sheetName val="2003_to_2005_Debt_Maturities"/>
      <sheetName val="Float_vs_Fixed_Debt"/>
      <sheetName val="EBIT_Margin"/>
      <sheetName val="Price_to_BV"/>
      <sheetName val="Lookup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Date for WACC</v>
          </cell>
          <cell r="D2">
            <v>39836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Merck &amp; Co. Inc.</v>
          </cell>
          <cell r="D10" t="str">
            <v>MRK</v>
          </cell>
          <cell r="F10">
            <v>49615.022599999997</v>
          </cell>
          <cell r="H10">
            <v>6240.4</v>
          </cell>
          <cell r="J10">
            <v>0.20385799999999998</v>
          </cell>
          <cell r="L10">
            <v>0.11172415693082591</v>
          </cell>
          <cell r="N10">
            <v>0.88827584306917406</v>
          </cell>
          <cell r="P10">
            <v>0.12577642159534158</v>
          </cell>
          <cell r="R10">
            <v>0.94</v>
          </cell>
          <cell r="T10">
            <v>0.85443989871681036</v>
          </cell>
          <cell r="V10">
            <v>0.95374209992713666</v>
          </cell>
        </row>
        <row r="11">
          <cell r="B11" t="str">
            <v>Johnson &amp; Johnson</v>
          </cell>
          <cell r="D11" t="str">
            <v>JNJ</v>
          </cell>
          <cell r="F11">
            <v>145190.60423999999</v>
          </cell>
          <cell r="H11">
            <v>11852</v>
          </cell>
          <cell r="J11">
            <v>0.23509899999999997</v>
          </cell>
          <cell r="L11">
            <v>7.5469965983798945E-2</v>
          </cell>
          <cell r="N11">
            <v>0.92453003401620104</v>
          </cell>
          <cell r="P11">
            <v>8.1630626596254474E-2</v>
          </cell>
          <cell r="R11">
            <v>0.53</v>
          </cell>
          <cell r="T11">
            <v>0.49885200603738422</v>
          </cell>
          <cell r="V11">
            <v>0.5545531060431963</v>
          </cell>
        </row>
        <row r="12">
          <cell r="B12" t="str">
            <v>Abbott Laboratories</v>
          </cell>
          <cell r="D12" t="str">
            <v>ABT</v>
          </cell>
          <cell r="F12">
            <v>68568.643710000004</v>
          </cell>
          <cell r="H12">
            <v>11445.302</v>
          </cell>
          <cell r="J12">
            <v>0.19159999999999999</v>
          </cell>
          <cell r="L12">
            <v>0.14304133983695777</v>
          </cell>
          <cell r="N12">
            <v>0.85695866016304223</v>
          </cell>
          <cell r="P12">
            <v>0.16691743311135124</v>
          </cell>
          <cell r="R12">
            <v>0.43</v>
          </cell>
          <cell r="T12">
            <v>0.37887597181440141</v>
          </cell>
          <cell r="V12">
            <v>0.42358653993867035</v>
          </cell>
        </row>
        <row r="13">
          <cell r="B13" t="str">
            <v>Schering-Plough Corp.</v>
          </cell>
          <cell r="D13" t="str">
            <v>SGP</v>
          </cell>
          <cell r="F13">
            <v>35956.055849999997</v>
          </cell>
          <cell r="H13">
            <v>8176</v>
          </cell>
          <cell r="J13">
            <v>7.1253999999999998E-2</v>
          </cell>
          <cell r="L13">
            <v>0.18526216018101047</v>
          </cell>
          <cell r="N13">
            <v>0.81473783981898951</v>
          </cell>
          <cell r="P13">
            <v>0.22738867783797817</v>
          </cell>
          <cell r="R13">
            <v>1.08</v>
          </cell>
          <cell r="T13">
            <v>0.89168774260336436</v>
          </cell>
          <cell r="V13">
            <v>1.0125794672354695</v>
          </cell>
        </row>
        <row r="14">
          <cell r="B14" t="str">
            <v>Forest Laboratories Inc.</v>
          </cell>
          <cell r="D14" t="str">
            <v>FRX</v>
          </cell>
          <cell r="F14">
            <v>6505.79241</v>
          </cell>
          <cell r="H14">
            <v>0</v>
          </cell>
          <cell r="J14">
            <v>0.200317</v>
          </cell>
          <cell r="L14">
            <v>0</v>
          </cell>
          <cell r="N14">
            <v>1</v>
          </cell>
          <cell r="P14">
            <v>0</v>
          </cell>
          <cell r="R14">
            <v>0.89</v>
          </cell>
          <cell r="T14">
            <v>0.89</v>
          </cell>
          <cell r="V14">
            <v>0.99389501031136385</v>
          </cell>
        </row>
        <row r="15">
          <cell r="B15" t="str">
            <v>Bristol-Myers Squibb Co.</v>
          </cell>
          <cell r="D15" t="str">
            <v>BMY</v>
          </cell>
          <cell r="F15">
            <v>39597.26</v>
          </cell>
          <cell r="H15">
            <v>6739</v>
          </cell>
          <cell r="J15">
            <v>0.24127199999999999</v>
          </cell>
          <cell r="L15">
            <v>0.14543685657841179</v>
          </cell>
          <cell r="N15">
            <v>0.85456314342158823</v>
          </cell>
          <cell r="P15">
            <v>0.17018854334870645</v>
          </cell>
          <cell r="R15">
            <v>0.75</v>
          </cell>
          <cell r="T15">
            <v>0.66423008583864207</v>
          </cell>
          <cell r="V15">
            <v>0.73779851354361015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>
            <v>1.0875866812039134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>
            <v>1.0875866812039134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>
            <v>1.0875866812039134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>
            <v>1.0875866812039134</v>
          </cell>
        </row>
        <row r="21">
          <cell r="B21" t="str">
            <v>Median</v>
          </cell>
          <cell r="J21">
            <v>0.20208749999999998</v>
          </cell>
          <cell r="L21">
            <v>0.12738274838389185</v>
          </cell>
          <cell r="N21">
            <v>0.87261725161610815</v>
          </cell>
          <cell r="P21">
            <v>0.14634692735334642</v>
          </cell>
          <cell r="R21">
            <v>0.82000000000000006</v>
          </cell>
          <cell r="T21">
            <v>0.75933499227772616</v>
          </cell>
          <cell r="V21">
            <v>0.84577030673537346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0.03</v>
          </cell>
          <cell r="N24" t="str">
            <v>% Equity</v>
          </cell>
          <cell r="V24">
            <v>0.87261725161610815</v>
          </cell>
        </row>
        <row r="25">
          <cell r="B25" t="str">
            <v>Market Risk Premium 3</v>
          </cell>
          <cell r="H25">
            <v>7.0499999999999993E-2</v>
          </cell>
          <cell r="N25" t="str">
            <v>% Debt</v>
          </cell>
          <cell r="V25">
            <v>0.12738274838389185</v>
          </cell>
        </row>
        <row r="26">
          <cell r="B26" t="str">
            <v>Comparable Company Median Risk Factor</v>
          </cell>
          <cell r="H26">
            <v>0.84577030673537346</v>
          </cell>
          <cell r="N26" t="str">
            <v>Debt / Equity</v>
          </cell>
          <cell r="V26">
            <v>0.14634692735334642</v>
          </cell>
        </row>
        <row r="27">
          <cell r="B27" t="str">
            <v>Industry Specific Cost of Equity</v>
          </cell>
          <cell r="H27">
            <v>8.9626806624843819E-2</v>
          </cell>
        </row>
        <row r="28">
          <cell r="B28" t="str">
            <v>Small Size Company Premium</v>
          </cell>
          <cell r="H28">
            <v>-3.5999999999999999E-3</v>
          </cell>
        </row>
        <row r="29">
          <cell r="B29" t="str">
            <v>Company Specific Cost of Equity</v>
          </cell>
          <cell r="H29">
            <v>8.6026806624843813E-2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0.04</v>
          </cell>
          <cell r="N32" t="str">
            <v>Weighted Cost of Equity</v>
          </cell>
          <cell r="R32">
            <v>0.87261725161610815</v>
          </cell>
          <cell r="T32">
            <v>8.6026806624843813E-2</v>
          </cell>
          <cell r="V32">
            <v>7.506847556228162E-2</v>
          </cell>
        </row>
        <row r="33">
          <cell r="B33" t="str">
            <v>Less: 40.0% Tax Shield</v>
          </cell>
          <cell r="H33">
            <v>1.6E-2</v>
          </cell>
          <cell r="N33" t="str">
            <v>Weighted Cost of Debt</v>
          </cell>
          <cell r="R33">
            <v>0.12738274838389185</v>
          </cell>
          <cell r="T33">
            <v>2.4E-2</v>
          </cell>
          <cell r="V33">
            <v>3.0571859612134045E-3</v>
          </cell>
        </row>
        <row r="34">
          <cell r="B34" t="str">
            <v>Effective Company Specific Cost of Debt</v>
          </cell>
          <cell r="H34">
            <v>2.4E-2</v>
          </cell>
          <cell r="N34" t="str">
            <v>WACC</v>
          </cell>
          <cell r="V34">
            <v>7.8125661523495024E-2</v>
          </cell>
        </row>
        <row r="37">
          <cell r="B37" t="str">
            <v>1 Bloomberg Adjusted Betas</v>
          </cell>
          <cell r="AB37" t="str">
            <v>IBBOTSON ASSOCIATES 2009 YEARBOOK</v>
          </cell>
        </row>
        <row r="38">
          <cell r="B38" t="str">
            <v>2 Yield on the 10-year U.S. Government Bond</v>
          </cell>
          <cell r="AB38" t="str">
            <v>SMALL SIZE COMPANY PREMIUM</v>
          </cell>
        </row>
        <row r="39">
          <cell r="B39" t="str">
            <v>3 Based on Morningstar, Inc. SBBI 2009 Yearbook</v>
          </cell>
          <cell r="AB39" t="str">
            <v>($ in Millions)</v>
          </cell>
        </row>
        <row r="40">
          <cell r="B40" t="str">
            <v>4 Using median values from set of comparable companies</v>
          </cell>
        </row>
        <row r="42">
          <cell r="AF42" t="str">
            <v>MV</v>
          </cell>
          <cell r="AJ42" t="str">
            <v>VLOOKUP TABLE</v>
          </cell>
          <cell r="AM42" t="str">
            <v xml:space="preserve">VLOOKUP TABLE </v>
          </cell>
        </row>
        <row r="43">
          <cell r="B43" t="str">
            <v>****MEDIAN CALCULATION ASSUMES TEN COMPS.  CHANGE THE FORMULAS IF YOU HAVE A DIFFERENT NUMBER OF COMPS.****</v>
          </cell>
          <cell r="AB43" t="str">
            <v>Decile 1</v>
          </cell>
          <cell r="AF43" t="str">
            <v>Equity 2</v>
          </cell>
          <cell r="AH43" t="str">
            <v>Size Premium</v>
          </cell>
          <cell r="AM43" t="str">
            <v>Decile Group</v>
          </cell>
          <cell r="AO43" t="str">
            <v>MV of Equity 4</v>
          </cell>
          <cell r="AQ43" t="str">
            <v>Size Premium</v>
          </cell>
        </row>
        <row r="44">
          <cell r="AB44">
            <v>1</v>
          </cell>
          <cell r="AC44" t="str">
            <v>- Largest</v>
          </cell>
          <cell r="AF44">
            <v>465651.93800000002</v>
          </cell>
          <cell r="AH44">
            <v>-3.5999999999999999E-3</v>
          </cell>
          <cell r="AJ44">
            <v>0</v>
          </cell>
          <cell r="AK44">
            <v>10</v>
          </cell>
          <cell r="AM44" t="str">
            <v>Micro-cap (9 - 10)</v>
          </cell>
          <cell r="AO44">
            <v>0</v>
          </cell>
          <cell r="AQ44">
            <v>3.7400000000000003E-2</v>
          </cell>
        </row>
        <row r="45">
          <cell r="AB45">
            <v>2</v>
          </cell>
          <cell r="AF45">
            <v>18503.467000000001</v>
          </cell>
          <cell r="AH45">
            <v>6.1999999999999998E-3</v>
          </cell>
          <cell r="AJ45">
            <v>218.53299999999999</v>
          </cell>
          <cell r="AK45">
            <v>9</v>
          </cell>
          <cell r="AM45" t="str">
            <v>Low-cap (6 - 8)</v>
          </cell>
          <cell r="AO45">
            <v>453.25400000000002</v>
          </cell>
          <cell r="AQ45">
            <v>1.7399999999999999E-2</v>
          </cell>
        </row>
        <row r="46">
          <cell r="AB46">
            <v>3</v>
          </cell>
          <cell r="AF46">
            <v>7360.2709999999997</v>
          </cell>
          <cell r="AH46">
            <v>7.4000000000000003E-3</v>
          </cell>
          <cell r="AJ46">
            <v>453.25400000000002</v>
          </cell>
          <cell r="AK46">
            <v>8</v>
          </cell>
          <cell r="AM46" t="str">
            <v>Mid-cap (3-5)</v>
          </cell>
          <cell r="AO46">
            <v>1848.961</v>
          </cell>
          <cell r="AQ46">
            <v>9.4000000000000004E-3</v>
          </cell>
        </row>
        <row r="47">
          <cell r="AB47">
            <v>4</v>
          </cell>
          <cell r="AF47">
            <v>4225.152</v>
          </cell>
          <cell r="AH47">
            <v>9.7000000000000003E-3</v>
          </cell>
          <cell r="AJ47">
            <v>753.44799999999998</v>
          </cell>
          <cell r="AK47">
            <v>7</v>
          </cell>
          <cell r="AM47" t="str">
            <v>Decile 2</v>
          </cell>
          <cell r="AO47">
            <v>7360.2709999999997</v>
          </cell>
          <cell r="AQ47">
            <v>6.1999999999999998E-3</v>
          </cell>
        </row>
        <row r="48">
          <cell r="AB48">
            <v>5</v>
          </cell>
          <cell r="AF48">
            <v>2785.538</v>
          </cell>
          <cell r="AH48">
            <v>1.54E-2</v>
          </cell>
          <cell r="AJ48">
            <v>1197.133</v>
          </cell>
          <cell r="AK48">
            <v>6</v>
          </cell>
          <cell r="AM48" t="str">
            <v>Decile 1</v>
          </cell>
          <cell r="AO48">
            <v>18503.467000000001</v>
          </cell>
          <cell r="AQ48">
            <v>-3.5999999999999999E-3</v>
          </cell>
        </row>
        <row r="49">
          <cell r="AB49">
            <v>6</v>
          </cell>
          <cell r="AF49">
            <v>1848.961</v>
          </cell>
          <cell r="AH49">
            <v>1.6299999999999999E-2</v>
          </cell>
          <cell r="AJ49">
            <v>1848.961</v>
          </cell>
          <cell r="AK49">
            <v>5</v>
          </cell>
        </row>
        <row r="50">
          <cell r="AB50">
            <v>7</v>
          </cell>
          <cell r="AF50">
            <v>1197.133</v>
          </cell>
          <cell r="AH50">
            <v>1.6200000000000003E-2</v>
          </cell>
          <cell r="AJ50">
            <v>2785.538</v>
          </cell>
          <cell r="AK50">
            <v>4</v>
          </cell>
        </row>
        <row r="51">
          <cell r="AB51">
            <v>8</v>
          </cell>
          <cell r="AF51">
            <v>753.44799999999998</v>
          </cell>
          <cell r="AH51">
            <v>2.35E-2</v>
          </cell>
          <cell r="AJ51">
            <v>4225.152</v>
          </cell>
          <cell r="AK51">
            <v>3</v>
          </cell>
        </row>
        <row r="52">
          <cell r="AB52">
            <v>9</v>
          </cell>
          <cell r="AF52">
            <v>453.25400000000002</v>
          </cell>
          <cell r="AH52">
            <v>2.7099999999999999E-2</v>
          </cell>
          <cell r="AJ52">
            <v>7360.2709999999997</v>
          </cell>
          <cell r="AK52">
            <v>2</v>
          </cell>
        </row>
        <row r="53">
          <cell r="AB53">
            <v>10</v>
          </cell>
          <cell r="AC53" t="str">
            <v>- Smallest</v>
          </cell>
          <cell r="AF53">
            <v>218.53299999999999</v>
          </cell>
          <cell r="AH53">
            <v>5.8099999999999999E-2</v>
          </cell>
          <cell r="AJ53">
            <v>18503.467000000001</v>
          </cell>
          <cell r="AK53">
            <v>1</v>
          </cell>
        </row>
        <row r="54">
          <cell r="AJ54">
            <v>465651.93800000002</v>
          </cell>
          <cell r="AK54">
            <v>1</v>
          </cell>
        </row>
        <row r="56">
          <cell r="AB56" t="str">
            <v>Footnotes:</v>
          </cell>
        </row>
        <row r="57">
          <cell r="AB57" t="str">
            <v>1  Decile ranking based on market capitalization</v>
          </cell>
        </row>
        <row r="58">
          <cell r="AB58" t="str">
            <v>2 Largest market capitalization for a given decile</v>
          </cell>
        </row>
        <row r="59">
          <cell r="AB59" t="str">
            <v>3  Size premium based on historical data</v>
          </cell>
        </row>
        <row r="60">
          <cell r="AB60" t="str">
            <v>4  Smallest market capitalization for a given decile group</v>
          </cell>
        </row>
      </sheetData>
      <sheetData sheetId="7" refreshError="1"/>
      <sheetData sheetId="8" refreshError="1"/>
      <sheetData sheetId="9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Acquiror Cash</v>
          </cell>
          <cell r="F12">
            <v>15488.646868805117</v>
          </cell>
          <cell r="H12" t="str">
            <v>Purchase of Equity</v>
          </cell>
          <cell r="K12">
            <v>67230.097144314495</v>
          </cell>
        </row>
        <row r="13">
          <cell r="C13" t="str">
            <v>Term Loan B</v>
          </cell>
          <cell r="F13">
            <v>21500</v>
          </cell>
          <cell r="H13" t="str">
            <v>Debt Retirement</v>
          </cell>
          <cell r="K13">
            <v>11485.3</v>
          </cell>
        </row>
        <row r="14">
          <cell r="C14" t="str">
            <v>Convertible Debt</v>
          </cell>
          <cell r="F14">
            <v>5000</v>
          </cell>
          <cell r="H14" t="str">
            <v>Less: Target Excess Cash</v>
          </cell>
          <cell r="K14">
            <v>14925.900000000001</v>
          </cell>
        </row>
        <row r="15">
          <cell r="C15" t="str">
            <v>Common Stock</v>
          </cell>
          <cell r="F15">
            <v>23024.666475534883</v>
          </cell>
          <cell r="H15" t="str">
            <v>Fees and Expenses</v>
          </cell>
          <cell r="K15">
            <v>1223.8162000255036</v>
          </cell>
        </row>
        <row r="16">
          <cell r="C16"/>
          <cell r="F16"/>
        </row>
        <row r="17">
          <cell r="C17" t="str">
            <v>Total Sources</v>
          </cell>
          <cell r="F17">
            <v>65013.31334434</v>
          </cell>
          <cell r="H17" t="str">
            <v>Total Uses</v>
          </cell>
          <cell r="K17">
            <v>65013.31334434</v>
          </cell>
        </row>
        <row r="20">
          <cell r="B20" t="str">
            <v>DO NOT DELETE - USED FOR S&amp;U</v>
          </cell>
        </row>
        <row r="21">
          <cell r="B21">
            <v>15488.646868805117</v>
          </cell>
          <cell r="C21" t="str">
            <v>Acquiror Cash</v>
          </cell>
          <cell r="E21">
            <v>1</v>
          </cell>
          <cell r="F21">
            <v>1</v>
          </cell>
          <cell r="G21">
            <v>1</v>
          </cell>
        </row>
        <row r="22">
          <cell r="B22">
            <v>0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8</v>
          </cell>
        </row>
        <row r="24">
          <cell r="B24">
            <v>21500</v>
          </cell>
          <cell r="C24" t="str">
            <v>Term Loan B</v>
          </cell>
          <cell r="E24">
            <v>2</v>
          </cell>
          <cell r="F24">
            <v>4</v>
          </cell>
          <cell r="G24">
            <v>9</v>
          </cell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/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/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/>
        </row>
        <row r="28">
          <cell r="B28">
            <v>5000</v>
          </cell>
          <cell r="C28" t="str">
            <v>Convertible Debt</v>
          </cell>
          <cell r="E28">
            <v>3</v>
          </cell>
          <cell r="F28">
            <v>8</v>
          </cell>
          <cell r="G28"/>
        </row>
        <row r="29">
          <cell r="B29">
            <v>23024.666475534883</v>
          </cell>
          <cell r="C29" t="str">
            <v>Common Stock</v>
          </cell>
          <cell r="E29">
            <v>4</v>
          </cell>
          <cell r="F29">
            <v>9</v>
          </cell>
          <cell r="G29"/>
        </row>
        <row r="30">
          <cell r="B30">
            <v>0</v>
          </cell>
          <cell r="C30" t="str">
            <v>Management Rollover</v>
          </cell>
          <cell r="E30">
            <v>4</v>
          </cell>
          <cell r="F30">
            <v>10</v>
          </cell>
          <cell r="G30"/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</row>
        <row r="36">
          <cell r="P36" t="str">
            <v>Capitalization</v>
          </cell>
          <cell r="T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</row>
        <row r="39">
          <cell r="M39" t="str">
            <v>Cash</v>
          </cell>
          <cell r="P39">
            <v>-14930.488768792366</v>
          </cell>
        </row>
        <row r="41">
          <cell r="M41" t="str">
            <v>Revolver</v>
          </cell>
          <cell r="P41">
            <v>0</v>
          </cell>
          <cell r="R41">
            <v>0</v>
          </cell>
          <cell r="T41">
            <v>0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</v>
          </cell>
        </row>
        <row r="43">
          <cell r="M43" t="str">
            <v>Term Loan B</v>
          </cell>
          <cell r="P43">
            <v>21500</v>
          </cell>
          <cell r="R43">
            <v>0.43932739877424765</v>
          </cell>
          <cell r="T43">
            <v>2.6953839981947212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2.6953839981947212</v>
          </cell>
        </row>
        <row r="45">
          <cell r="M45" t="str">
            <v>Convertible Debt</v>
          </cell>
          <cell r="P45">
            <v>3534.4477798477501</v>
          </cell>
          <cell r="R45">
            <v>7.2222313917391937E-2</v>
          </cell>
          <cell r="T45">
            <v>3.138486044160139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3.138486044160139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3.138486044160139</v>
          </cell>
        </row>
        <row r="48">
          <cell r="M48" t="str">
            <v>Total Senior Debt</v>
          </cell>
          <cell r="P48">
            <v>25034.447779847749</v>
          </cell>
          <cell r="R48">
            <v>0.51154971269163951</v>
          </cell>
          <cell r="T48">
            <v>3.138486044160139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3.138486044160139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3.138486044160139</v>
          </cell>
        </row>
        <row r="52">
          <cell r="M52" t="str">
            <v>Total Debt</v>
          </cell>
          <cell r="P52">
            <v>25034.447779847749</v>
          </cell>
          <cell r="R52">
            <v>0.51154971269163951</v>
          </cell>
          <cell r="T52">
            <v>3.138486044160139</v>
          </cell>
        </row>
        <row r="54">
          <cell r="M54" t="str">
            <v>Total Equity</v>
          </cell>
          <cell r="P54">
            <v>23903.997807626234</v>
          </cell>
          <cell r="R54">
            <v>0.48845028730836054</v>
          </cell>
        </row>
        <row r="56">
          <cell r="M56" t="str">
            <v>Total Capitalization</v>
          </cell>
          <cell r="P56">
            <v>48938.44558747398</v>
          </cell>
          <cell r="R56">
            <v>1</v>
          </cell>
        </row>
        <row r="59">
          <cell r="M59">
            <v>1</v>
          </cell>
          <cell r="N59" t="str">
            <v>Pro Forma LTM 9/30/09 EBITDA of:</v>
          </cell>
          <cell r="T59">
            <v>7976.5999999999949</v>
          </cell>
        </row>
        <row r="62">
          <cell r="A62" t="str">
            <v>x</v>
          </cell>
          <cell r="M62" t="str">
            <v>Select EBITDA Metric:</v>
          </cell>
          <cell r="O62" t="str">
            <v>(E or P)</v>
          </cell>
          <cell r="T62" t="str">
            <v>LTM 9/30/09 EBITDA</v>
          </cell>
        </row>
        <row r="64">
          <cell r="N64">
            <v>40086</v>
          </cell>
          <cell r="R64" t="str">
            <v>LTM 9/30/09 EBITDA</v>
          </cell>
          <cell r="T64">
            <v>7976.5999999999949</v>
          </cell>
          <cell r="U64" t="str">
            <v>Including synergies</v>
          </cell>
        </row>
        <row r="65">
          <cell r="N65">
            <v>2008</v>
          </cell>
          <cell r="R65" t="str">
            <v>2008 EBITDA</v>
          </cell>
          <cell r="T65">
            <v>7895.9</v>
          </cell>
          <cell r="U65" t="str">
            <v>Including synergies</v>
          </cell>
        </row>
        <row r="66">
          <cell r="N66">
            <v>2009</v>
          </cell>
          <cell r="O66" t="str">
            <v>E</v>
          </cell>
          <cell r="R66" t="str">
            <v>2009E EBITDA</v>
          </cell>
          <cell r="T66">
            <v>8253.5</v>
          </cell>
          <cell r="U66" t="str">
            <v>Including synergies</v>
          </cell>
        </row>
        <row r="67">
          <cell r="N67">
            <v>2010</v>
          </cell>
          <cell r="O67" t="str">
            <v>P</v>
          </cell>
          <cell r="R67" t="str">
            <v>2010P EBITDA</v>
          </cell>
          <cell r="T67">
            <v>10000.299999999999</v>
          </cell>
          <cell r="U67" t="str">
            <v>Including synergies</v>
          </cell>
        </row>
        <row r="81">
          <cell r="A81" t="str">
            <v>x</v>
          </cell>
        </row>
      </sheetData>
      <sheetData sheetId="10" refreshError="1">
        <row r="1">
          <cell r="B1" t="str">
            <v>Wachovia Securities M&amp;A / Leveraged Finance</v>
          </cell>
        </row>
        <row r="2">
          <cell r="B2" t="str">
            <v>Leveraged Buyout Model</v>
          </cell>
        </row>
        <row r="3">
          <cell r="B3" t="str">
            <v>Wyeth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Pfizer</v>
          </cell>
          <cell r="I10" t="str">
            <v>Wyeth</v>
          </cell>
          <cell r="K10" t="str">
            <v>Acq. Adj.</v>
          </cell>
          <cell r="N10" t="str">
            <v>Combined</v>
          </cell>
          <cell r="R10" t="str">
            <v>Pfizer</v>
          </cell>
          <cell r="T10" t="str">
            <v>Wyeth</v>
          </cell>
          <cell r="V10" t="str">
            <v>Acq. Adj.</v>
          </cell>
          <cell r="Y10" t="str">
            <v>Combined</v>
          </cell>
          <cell r="AB10" t="str">
            <v>Pfizer</v>
          </cell>
          <cell r="AD10" t="str">
            <v>Wyeth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46093.3</v>
          </cell>
          <cell r="I11">
            <v>23060.6</v>
          </cell>
          <cell r="K11">
            <v>-46093.299999999996</v>
          </cell>
          <cell r="N11">
            <v>23060.6</v>
          </cell>
          <cell r="R11">
            <v>47370.2</v>
          </cell>
          <cell r="T11">
            <v>23050.6</v>
          </cell>
          <cell r="V11">
            <v>0</v>
          </cell>
          <cell r="Y11">
            <v>70420.799999999988</v>
          </cell>
          <cell r="AB11">
            <v>47940.1</v>
          </cell>
          <cell r="AD11">
            <v>23169.1</v>
          </cell>
          <cell r="AF11">
            <v>0</v>
          </cell>
          <cell r="AI11">
            <v>71109.2</v>
          </cell>
        </row>
        <row r="12">
          <cell r="C12" t="str">
            <v>Cost of Goods Sold (Excluding Depreciation)</v>
          </cell>
          <cell r="G12">
            <v>2353.6000000000004</v>
          </cell>
          <cell r="I12">
            <v>5064.5999999999995</v>
          </cell>
          <cell r="K12">
            <v>-2353.6000000000004</v>
          </cell>
          <cell r="N12">
            <v>5064.5999999999995</v>
          </cell>
          <cell r="R12">
            <v>2665.8</v>
          </cell>
          <cell r="T12">
            <v>4999.5</v>
          </cell>
          <cell r="V12">
            <v>0</v>
          </cell>
          <cell r="Y12">
            <v>7665.3</v>
          </cell>
          <cell r="AB12">
            <v>3707.4999999999991</v>
          </cell>
          <cell r="AD12">
            <v>4961.3</v>
          </cell>
          <cell r="AF12">
            <v>0</v>
          </cell>
          <cell r="AI12">
            <v>8668.7999999999993</v>
          </cell>
        </row>
        <row r="13">
          <cell r="B13" t="str">
            <v>Gross Profit</v>
          </cell>
          <cell r="G13">
            <v>43739.700000000004</v>
          </cell>
          <cell r="I13">
            <v>17996</v>
          </cell>
          <cell r="K13">
            <v>-43739.700000000004</v>
          </cell>
          <cell r="N13">
            <v>17996</v>
          </cell>
          <cell r="R13">
            <v>44704.399999999994</v>
          </cell>
          <cell r="T13">
            <v>18051.099999999999</v>
          </cell>
          <cell r="V13">
            <v>0</v>
          </cell>
          <cell r="Y13">
            <v>62755.499999999985</v>
          </cell>
          <cell r="AB13">
            <v>44232.6</v>
          </cell>
          <cell r="AD13">
            <v>18207.8</v>
          </cell>
          <cell r="AF13">
            <v>0</v>
          </cell>
          <cell r="AI13">
            <v>62440.399999999994</v>
          </cell>
        </row>
        <row r="14">
          <cell r="C14" t="str">
            <v>Total SG&amp;A (Excluding Amortization)</v>
          </cell>
          <cell r="G14">
            <v>13927.7</v>
          </cell>
          <cell r="I14">
            <v>6560.7</v>
          </cell>
          <cell r="K14">
            <v>-14177.7</v>
          </cell>
          <cell r="N14">
            <v>6310.7</v>
          </cell>
          <cell r="R14">
            <v>12801.9</v>
          </cell>
          <cell r="T14">
            <v>6506.1</v>
          </cell>
          <cell r="V14">
            <v>-2000</v>
          </cell>
          <cell r="Y14">
            <v>17308</v>
          </cell>
          <cell r="AB14">
            <v>11366.7</v>
          </cell>
          <cell r="AD14">
            <v>6641.4</v>
          </cell>
          <cell r="AF14">
            <v>-3000</v>
          </cell>
          <cell r="AI14">
            <v>15008.099999999999</v>
          </cell>
        </row>
        <row r="15">
          <cell r="B15" t="str">
            <v>Operating EBITDA</v>
          </cell>
          <cell r="G15">
            <v>29812.000000000004</v>
          </cell>
          <cell r="I15">
            <v>11435.3</v>
          </cell>
          <cell r="K15">
            <v>-29562.000000000004</v>
          </cell>
          <cell r="N15">
            <v>11685.3</v>
          </cell>
          <cell r="R15">
            <v>31902.499999999993</v>
          </cell>
          <cell r="T15">
            <v>11544.999999999998</v>
          </cell>
          <cell r="V15">
            <v>1999.9999999999927</v>
          </cell>
          <cell r="Y15">
            <v>45447.499999999985</v>
          </cell>
          <cell r="AB15">
            <v>32865.899999999994</v>
          </cell>
          <cell r="AD15">
            <v>11566.4</v>
          </cell>
          <cell r="AF15">
            <v>3000</v>
          </cell>
          <cell r="AI15">
            <v>47432.299999999996</v>
          </cell>
        </row>
        <row r="16">
          <cell r="C16" t="str">
            <v>Other (Income) Expense</v>
          </cell>
          <cell r="G16">
            <v>7948.5</v>
          </cell>
          <cell r="I16">
            <v>3431.8</v>
          </cell>
          <cell r="K16">
            <v>-7948.4999999999991</v>
          </cell>
          <cell r="N16">
            <v>3431.8</v>
          </cell>
          <cell r="R16">
            <v>7698.5</v>
          </cell>
          <cell r="T16">
            <v>3544.7</v>
          </cell>
          <cell r="V16">
            <v>0</v>
          </cell>
          <cell r="Y16">
            <v>11243.2</v>
          </cell>
          <cell r="AB16">
            <v>7187.9</v>
          </cell>
          <cell r="AD16">
            <v>3662.2</v>
          </cell>
          <cell r="AF16">
            <v>0</v>
          </cell>
          <cell r="AI16">
            <v>10850.099999999999</v>
          </cell>
        </row>
        <row r="17">
          <cell r="C17" t="str">
            <v>Corporate Overhead</v>
          </cell>
          <cell r="G17">
            <v>0</v>
          </cell>
          <cell r="I17">
            <v>0</v>
          </cell>
          <cell r="K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Y17">
            <v>0</v>
          </cell>
          <cell r="AB17">
            <v>0</v>
          </cell>
          <cell r="AD17">
            <v>0</v>
          </cell>
          <cell r="AF17">
            <v>0</v>
          </cell>
          <cell r="AI17">
            <v>0</v>
          </cell>
        </row>
        <row r="18">
          <cell r="B18" t="str">
            <v>EBITDA</v>
          </cell>
          <cell r="G18">
            <v>21863.500000000004</v>
          </cell>
          <cell r="I18">
            <v>8003.4999999999991</v>
          </cell>
          <cell r="K18">
            <v>-21613.500000000004</v>
          </cell>
          <cell r="N18">
            <v>8253.5</v>
          </cell>
          <cell r="R18">
            <v>24203.999999999993</v>
          </cell>
          <cell r="T18">
            <v>8000.2999999999984</v>
          </cell>
          <cell r="V18">
            <v>1999.9999999999964</v>
          </cell>
          <cell r="Y18">
            <v>34204.299999999988</v>
          </cell>
          <cell r="AB18">
            <v>25677.999999999993</v>
          </cell>
          <cell r="AD18">
            <v>7904.2</v>
          </cell>
          <cell r="AF18">
            <v>3000.0000000000073</v>
          </cell>
          <cell r="AI18">
            <v>36582.199999999997</v>
          </cell>
        </row>
        <row r="19">
          <cell r="C19" t="str">
            <v>Depreciation &amp; Amortization</v>
          </cell>
          <cell r="G19">
            <v>4823.3999999999996</v>
          </cell>
          <cell r="I19">
            <v>938.1</v>
          </cell>
          <cell r="K19">
            <v>-3225.7345396306064</v>
          </cell>
          <cell r="N19">
            <v>2535.7654603693936</v>
          </cell>
          <cell r="R19">
            <v>4790.3999999999996</v>
          </cell>
          <cell r="T19">
            <v>987.3</v>
          </cell>
          <cell r="V19">
            <v>1447.6654603693942</v>
          </cell>
          <cell r="Y19">
            <v>7225.365460369394</v>
          </cell>
          <cell r="AB19">
            <v>4861.8</v>
          </cell>
          <cell r="AD19">
            <v>1037</v>
          </cell>
          <cell r="AF19">
            <v>1447.6654603693942</v>
          </cell>
          <cell r="AI19">
            <v>7346.4654603693943</v>
          </cell>
        </row>
        <row r="20">
          <cell r="B20" t="str">
            <v>EBIT</v>
          </cell>
          <cell r="G20">
            <v>17040.100000000006</v>
          </cell>
          <cell r="I20">
            <v>7065.3999999999987</v>
          </cell>
          <cell r="K20">
            <v>-18387.765460369395</v>
          </cell>
          <cell r="N20">
            <v>5717.7345396306064</v>
          </cell>
          <cell r="R20">
            <v>19413.599999999991</v>
          </cell>
          <cell r="T20">
            <v>7012.9999999999982</v>
          </cell>
          <cell r="V20">
            <v>552.3345396306031</v>
          </cell>
          <cell r="Y20">
            <v>26978.934539630594</v>
          </cell>
          <cell r="AB20">
            <v>20816.199999999993</v>
          </cell>
          <cell r="AD20">
            <v>6867.2</v>
          </cell>
          <cell r="AF20">
            <v>1552.3345396306104</v>
          </cell>
          <cell r="AI20">
            <v>29235.734539630605</v>
          </cell>
        </row>
        <row r="21">
          <cell r="C21" t="str">
            <v>Interest (Income)</v>
          </cell>
          <cell r="G21">
            <v>-1095.2</v>
          </cell>
          <cell r="I21">
            <v>-529.29999999999995</v>
          </cell>
          <cell r="K21">
            <v>1773.8048876879236</v>
          </cell>
          <cell r="N21">
            <v>149.30488768792367</v>
          </cell>
          <cell r="R21">
            <v>-1318.8</v>
          </cell>
          <cell r="T21">
            <v>-586.4</v>
          </cell>
          <cell r="V21">
            <v>1818.5798986357524</v>
          </cell>
          <cell r="Y21">
            <v>-86.620101364247347</v>
          </cell>
          <cell r="AB21">
            <v>-1508.9</v>
          </cell>
          <cell r="AD21">
            <v>-609.4</v>
          </cell>
          <cell r="AF21">
            <v>1802.3302680796237</v>
          </cell>
          <cell r="AI21">
            <v>-315.96973192037649</v>
          </cell>
        </row>
        <row r="22">
          <cell r="C22" t="str">
            <v xml:space="preserve">Other (Income) </v>
          </cell>
          <cell r="G22">
            <v>-360</v>
          </cell>
          <cell r="I22">
            <v>-100</v>
          </cell>
          <cell r="K22">
            <v>360</v>
          </cell>
          <cell r="N22">
            <v>-100</v>
          </cell>
          <cell r="R22">
            <v>-360</v>
          </cell>
          <cell r="T22">
            <v>-120</v>
          </cell>
          <cell r="V22">
            <v>0</v>
          </cell>
          <cell r="Y22">
            <v>-480</v>
          </cell>
          <cell r="AB22">
            <v>-350</v>
          </cell>
          <cell r="AD22">
            <v>-120</v>
          </cell>
          <cell r="AF22">
            <v>0</v>
          </cell>
          <cell r="AI22">
            <v>-470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775.2</v>
          </cell>
          <cell r="I26">
            <v>597.9</v>
          </cell>
          <cell r="K26">
            <v>777.66624103160848</v>
          </cell>
          <cell r="N26">
            <v>2150.7662410316084</v>
          </cell>
          <cell r="R26">
            <v>732.7</v>
          </cell>
          <cell r="T26">
            <v>597.20000000000005</v>
          </cell>
          <cell r="V26">
            <v>-414.1259675911831</v>
          </cell>
          <cell r="Y26">
            <v>915.77403240881699</v>
          </cell>
          <cell r="AB26">
            <v>732.4</v>
          </cell>
          <cell r="AD26">
            <v>597.20000000000005</v>
          </cell>
          <cell r="AF26">
            <v>-934.37965334689954</v>
          </cell>
          <cell r="AI26">
            <v>395.22034665310036</v>
          </cell>
        </row>
        <row r="27">
          <cell r="B27" t="str">
            <v>Pre-Tax Income</v>
          </cell>
          <cell r="G27">
            <v>17720.100000000006</v>
          </cell>
          <cell r="I27">
            <v>7096.7999999999993</v>
          </cell>
          <cell r="K27">
            <v>-21299.23658908893</v>
          </cell>
          <cell r="N27">
            <v>3517.6634109110742</v>
          </cell>
          <cell r="R27">
            <v>20359.69999999999</v>
          </cell>
          <cell r="T27">
            <v>7122.199999999998</v>
          </cell>
          <cell r="V27">
            <v>-852.11939141396215</v>
          </cell>
          <cell r="Y27">
            <v>26629.780608586025</v>
          </cell>
          <cell r="AB27">
            <v>21942.699999999993</v>
          </cell>
          <cell r="AD27">
            <v>6999.4</v>
          </cell>
          <cell r="AF27">
            <v>684.38392489789112</v>
          </cell>
          <cell r="AI27">
            <v>29626.483924897882</v>
          </cell>
        </row>
        <row r="28">
          <cell r="C28" t="str">
            <v>Income Taxes Expense</v>
          </cell>
          <cell r="G28">
            <v>5316.1</v>
          </cell>
          <cell r="I28">
            <v>2129</v>
          </cell>
          <cell r="K28">
            <v>-6038.0346356355703</v>
          </cell>
          <cell r="N28">
            <v>1407.0653643644298</v>
          </cell>
          <cell r="R28">
            <v>6107.9</v>
          </cell>
          <cell r="T28">
            <v>2136.6</v>
          </cell>
          <cell r="V28">
            <v>2407.4122434344099</v>
          </cell>
          <cell r="Y28">
            <v>10651.91224343441</v>
          </cell>
          <cell r="AB28">
            <v>6582.7999999999993</v>
          </cell>
          <cell r="AD28">
            <v>2064.8000000000002</v>
          </cell>
          <cell r="AF28">
            <v>3202.9935699591551</v>
          </cell>
          <cell r="AI28">
            <v>11850.593569959154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12404.000000000005</v>
          </cell>
          <cell r="I30">
            <v>4967.7999999999993</v>
          </cell>
          <cell r="K30">
            <v>-15261.201953453357</v>
          </cell>
          <cell r="N30">
            <v>2110.5980465466446</v>
          </cell>
          <cell r="R30">
            <v>14251.79999999999</v>
          </cell>
          <cell r="T30">
            <v>4985.5999999999985</v>
          </cell>
          <cell r="V30">
            <v>-3259.5316348483721</v>
          </cell>
          <cell r="Y30">
            <v>15977.868365151615</v>
          </cell>
          <cell r="AB30">
            <v>15359.899999999994</v>
          </cell>
          <cell r="AD30">
            <v>4934.5999999999995</v>
          </cell>
          <cell r="AF30">
            <v>-2518.609645061264</v>
          </cell>
          <cell r="AI30">
            <v>17775.890354938729</v>
          </cell>
        </row>
        <row r="31">
          <cell r="C31" t="str">
            <v>Attributable to Non-Controlling Interests</v>
          </cell>
          <cell r="G31">
            <v>28</v>
          </cell>
          <cell r="I31">
            <v>0</v>
          </cell>
          <cell r="K31">
            <v>-28</v>
          </cell>
          <cell r="N31">
            <v>0</v>
          </cell>
          <cell r="R31">
            <v>28</v>
          </cell>
          <cell r="T31">
            <v>0</v>
          </cell>
          <cell r="V31">
            <v>-28</v>
          </cell>
          <cell r="Y31">
            <v>0</v>
          </cell>
          <cell r="AB31">
            <v>28</v>
          </cell>
          <cell r="AD31">
            <v>0</v>
          </cell>
          <cell r="AF31">
            <v>-28</v>
          </cell>
          <cell r="AI31">
            <v>0</v>
          </cell>
        </row>
        <row r="32">
          <cell r="B32" t="str">
            <v>Net Income Available to Common</v>
          </cell>
          <cell r="G32">
            <v>12376.000000000005</v>
          </cell>
          <cell r="I32">
            <v>4967.7999999999993</v>
          </cell>
          <cell r="K32">
            <v>-15233.201953453357</v>
          </cell>
          <cell r="N32">
            <v>2110.5980465466446</v>
          </cell>
          <cell r="R32">
            <v>14223.79999999999</v>
          </cell>
          <cell r="T32">
            <v>4985.5999999999985</v>
          </cell>
          <cell r="V32">
            <v>-3231.5316348483721</v>
          </cell>
          <cell r="Y32">
            <v>15977.868365151615</v>
          </cell>
          <cell r="AB32">
            <v>15331.899999999994</v>
          </cell>
          <cell r="AD32">
            <v>4934.5999999999995</v>
          </cell>
          <cell r="AF32">
            <v>-2490.609645061264</v>
          </cell>
          <cell r="AI32">
            <v>17775.890354938729</v>
          </cell>
        </row>
        <row r="34">
          <cell r="B34" t="str">
            <v>Weighted Average Fully Diluted Shares Outstanding</v>
          </cell>
          <cell r="G34">
            <v>6750</v>
          </cell>
          <cell r="I34">
            <v>1329</v>
          </cell>
          <cell r="K34">
            <v>1319.4651275378158</v>
          </cell>
          <cell r="N34">
            <v>8069.4651275378155</v>
          </cell>
          <cell r="R34">
            <v>6750</v>
          </cell>
          <cell r="T34">
            <v>1306.5</v>
          </cell>
          <cell r="V34">
            <v>1319.4651275378158</v>
          </cell>
          <cell r="Y34">
            <v>8069.4651275378155</v>
          </cell>
          <cell r="AB34">
            <v>6750</v>
          </cell>
          <cell r="AD34">
            <v>1301.5999999999999</v>
          </cell>
          <cell r="AF34">
            <v>1319.4651275378158</v>
          </cell>
          <cell r="AI34">
            <v>8069.4651275378155</v>
          </cell>
        </row>
        <row r="36">
          <cell r="B36" t="str">
            <v>Earnings per Share</v>
          </cell>
          <cell r="G36">
            <v>1.8334814814814824</v>
          </cell>
          <cell r="I36">
            <v>3.7379984951091041</v>
          </cell>
          <cell r="N36">
            <v>0.26155364862338004</v>
          </cell>
          <cell r="R36">
            <v>2.1072296296296282</v>
          </cell>
          <cell r="T36">
            <v>3.815996938384997</v>
          </cell>
          <cell r="Y36">
            <v>1.9800405742662699</v>
          </cell>
          <cell r="AB36">
            <v>2.2713925925925915</v>
          </cell>
          <cell r="AD36">
            <v>3.791180086047941</v>
          </cell>
          <cell r="AI36">
            <v>2.2028585629891153</v>
          </cell>
        </row>
        <row r="38">
          <cell r="I38" t="str">
            <v>Accretion (Dilution) - $</v>
          </cell>
          <cell r="N38">
            <v>-1.5719278328581023</v>
          </cell>
          <cell r="T38" t="str">
            <v>Accretion (Dilution) - $</v>
          </cell>
          <cell r="Y38">
            <v>-0.12718905536335834</v>
          </cell>
          <cell r="AD38" t="str">
            <v>Accretion (Dilution) - $</v>
          </cell>
          <cell r="AI38">
            <v>-6.853402960347621E-2</v>
          </cell>
        </row>
        <row r="40">
          <cell r="I40" t="str">
            <v>Accretion (Dilution) - %</v>
          </cell>
          <cell r="N40">
            <v>-0.8573459010821094</v>
          </cell>
          <cell r="T40" t="str">
            <v>Accretion (Dilution) - %</v>
          </cell>
          <cell r="Y40">
            <v>-6.0358422060396613E-2</v>
          </cell>
          <cell r="AD40" t="str">
            <v>Accretion (Dilution) - %</v>
          </cell>
          <cell r="AI40">
            <v>-3.0172692218411588E-2</v>
          </cell>
        </row>
        <row r="49">
          <cell r="B49" t="str">
            <v>Note:  Acquiror net income statement is pro forma for acquisitions entered on "Income Statement" tab.</v>
          </cell>
        </row>
        <row r="51">
          <cell r="A51" t="str">
            <v>x</v>
          </cell>
          <cell r="B51" t="str">
            <v xml:space="preserve"> "IF CONVERTED" METHOD</v>
          </cell>
        </row>
        <row r="52">
          <cell r="G52" t="str">
            <v>Pro Forma Fiscal Year Ending 2009</v>
          </cell>
          <cell r="R52" t="str">
            <v>Fiscal Year Ending 2010</v>
          </cell>
          <cell r="AB52" t="str">
            <v>Fiscal Year Ending 2011</v>
          </cell>
        </row>
        <row r="53">
          <cell r="G53" t="str">
            <v>Pfizer</v>
          </cell>
          <cell r="I53" t="str">
            <v>Wyeth</v>
          </cell>
          <cell r="K53" t="str">
            <v>Acq. Adj.</v>
          </cell>
          <cell r="N53" t="str">
            <v>Combined</v>
          </cell>
          <cell r="R53" t="str">
            <v>Pfizer</v>
          </cell>
          <cell r="T53" t="str">
            <v>Wyeth</v>
          </cell>
          <cell r="V53" t="str">
            <v>Acq. Adj.</v>
          </cell>
          <cell r="Y53" t="str">
            <v>Combined</v>
          </cell>
          <cell r="AB53" t="str">
            <v>Pfizer</v>
          </cell>
          <cell r="AD53" t="str">
            <v>Wyeth</v>
          </cell>
          <cell r="AF53" t="str">
            <v>Acq. Adj.</v>
          </cell>
          <cell r="AI53" t="str">
            <v>Combined</v>
          </cell>
        </row>
        <row r="54">
          <cell r="B54" t="str">
            <v>Total Net Sales</v>
          </cell>
          <cell r="G54">
            <v>46093.3</v>
          </cell>
          <cell r="I54">
            <v>23060.6</v>
          </cell>
          <cell r="K54">
            <v>-46093.299999999996</v>
          </cell>
          <cell r="N54">
            <v>23060.6</v>
          </cell>
          <cell r="R54">
            <v>47370.2</v>
          </cell>
          <cell r="T54">
            <v>23050.6</v>
          </cell>
          <cell r="V54">
            <v>0</v>
          </cell>
          <cell r="Y54">
            <v>70420.799999999988</v>
          </cell>
          <cell r="AB54">
            <v>47940.1</v>
          </cell>
          <cell r="AD54">
            <v>23169.1</v>
          </cell>
          <cell r="AF54">
            <v>0</v>
          </cell>
          <cell r="AI54">
            <v>71109.2</v>
          </cell>
        </row>
        <row r="55">
          <cell r="C55" t="str">
            <v>Cost of Goods Sold (Excluding Depreciation)</v>
          </cell>
          <cell r="G55">
            <v>2353.6000000000004</v>
          </cell>
          <cell r="I55">
            <v>5064.5999999999995</v>
          </cell>
          <cell r="K55">
            <v>-2353.6000000000004</v>
          </cell>
          <cell r="N55">
            <v>5064.5999999999995</v>
          </cell>
          <cell r="R55">
            <v>2665.8</v>
          </cell>
          <cell r="T55">
            <v>4999.5</v>
          </cell>
          <cell r="V55">
            <v>0</v>
          </cell>
          <cell r="Y55">
            <v>7665.3</v>
          </cell>
          <cell r="AB55">
            <v>3707.4999999999991</v>
          </cell>
          <cell r="AD55">
            <v>4961.3</v>
          </cell>
          <cell r="AF55">
            <v>0</v>
          </cell>
          <cell r="AI55">
            <v>8668.7999999999993</v>
          </cell>
        </row>
        <row r="56">
          <cell r="B56" t="str">
            <v>Gross Profit</v>
          </cell>
          <cell r="G56">
            <v>43739.700000000004</v>
          </cell>
          <cell r="I56">
            <v>17996</v>
          </cell>
          <cell r="K56">
            <v>-43739.700000000004</v>
          </cell>
          <cell r="N56">
            <v>17996</v>
          </cell>
          <cell r="R56">
            <v>44704.399999999994</v>
          </cell>
          <cell r="T56">
            <v>18051.099999999999</v>
          </cell>
          <cell r="V56">
            <v>0</v>
          </cell>
          <cell r="Y56">
            <v>62755.499999999985</v>
          </cell>
          <cell r="AB56">
            <v>44232.6</v>
          </cell>
          <cell r="AD56">
            <v>18207.8</v>
          </cell>
          <cell r="AF56">
            <v>0</v>
          </cell>
          <cell r="AI56">
            <v>62440.399999999994</v>
          </cell>
        </row>
        <row r="57">
          <cell r="C57" t="str">
            <v>Total SG&amp;A (Excluding Amortization)</v>
          </cell>
          <cell r="G57">
            <v>13927.7</v>
          </cell>
          <cell r="I57">
            <v>6560.7</v>
          </cell>
          <cell r="K57">
            <v>-14177.7</v>
          </cell>
          <cell r="N57">
            <v>6310.7</v>
          </cell>
          <cell r="R57">
            <v>12801.9</v>
          </cell>
          <cell r="T57">
            <v>6506.1</v>
          </cell>
          <cell r="V57">
            <v>-2000</v>
          </cell>
          <cell r="Y57">
            <v>17308</v>
          </cell>
          <cell r="AB57">
            <v>11366.7</v>
          </cell>
          <cell r="AD57">
            <v>6641.4</v>
          </cell>
          <cell r="AF57">
            <v>-3000</v>
          </cell>
          <cell r="AI57">
            <v>15008.099999999999</v>
          </cell>
        </row>
        <row r="58">
          <cell r="B58" t="str">
            <v>Operating EBITDA</v>
          </cell>
          <cell r="G58">
            <v>29812.000000000004</v>
          </cell>
          <cell r="I58">
            <v>11435.3</v>
          </cell>
          <cell r="K58">
            <v>-29562.000000000004</v>
          </cell>
          <cell r="N58">
            <v>11685.3</v>
          </cell>
          <cell r="R58">
            <v>31902.499999999993</v>
          </cell>
          <cell r="T58">
            <v>11544.999999999998</v>
          </cell>
          <cell r="V58">
            <v>1999.9999999999927</v>
          </cell>
          <cell r="Y58">
            <v>45447.499999999985</v>
          </cell>
          <cell r="AB58">
            <v>32865.899999999994</v>
          </cell>
          <cell r="AD58">
            <v>11566.4</v>
          </cell>
          <cell r="AF58">
            <v>3000</v>
          </cell>
          <cell r="AI58">
            <v>47432.299999999996</v>
          </cell>
        </row>
        <row r="59">
          <cell r="C59" t="str">
            <v>Other (Income) Expense</v>
          </cell>
          <cell r="G59">
            <v>7948.5</v>
          </cell>
          <cell r="I59">
            <v>3431.8</v>
          </cell>
          <cell r="K59">
            <v>-7948.4999999999991</v>
          </cell>
          <cell r="N59">
            <v>3431.8</v>
          </cell>
          <cell r="R59">
            <v>7698.5</v>
          </cell>
          <cell r="T59">
            <v>3544.7</v>
          </cell>
          <cell r="V59">
            <v>0</v>
          </cell>
          <cell r="Y59">
            <v>11243.2</v>
          </cell>
          <cell r="AB59">
            <v>7187.9</v>
          </cell>
          <cell r="AD59">
            <v>3662.2</v>
          </cell>
          <cell r="AF59">
            <v>0</v>
          </cell>
          <cell r="AI59">
            <v>10850.099999999999</v>
          </cell>
        </row>
        <row r="60">
          <cell r="C60" t="str">
            <v>Corporate Overhead</v>
          </cell>
          <cell r="G60">
            <v>0</v>
          </cell>
          <cell r="I60">
            <v>0</v>
          </cell>
          <cell r="K60">
            <v>0</v>
          </cell>
          <cell r="N60">
            <v>0</v>
          </cell>
          <cell r="R60">
            <v>0</v>
          </cell>
          <cell r="T60">
            <v>0</v>
          </cell>
          <cell r="V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</row>
        <row r="61">
          <cell r="B61" t="str">
            <v>EBITDA</v>
          </cell>
          <cell r="G61">
            <v>21863.500000000004</v>
          </cell>
          <cell r="I61">
            <v>8003.4999999999991</v>
          </cell>
          <cell r="K61">
            <v>-21613.500000000004</v>
          </cell>
          <cell r="N61">
            <v>8253.5</v>
          </cell>
          <cell r="R61">
            <v>24203.999999999993</v>
          </cell>
          <cell r="T61">
            <v>8000.2999999999984</v>
          </cell>
          <cell r="V61">
            <v>1999.9999999999964</v>
          </cell>
          <cell r="Y61">
            <v>34204.299999999988</v>
          </cell>
          <cell r="AB61">
            <v>25677.999999999993</v>
          </cell>
          <cell r="AD61">
            <v>7904.2</v>
          </cell>
          <cell r="AF61">
            <v>3000.0000000000073</v>
          </cell>
          <cell r="AI61">
            <v>36582.199999999997</v>
          </cell>
        </row>
        <row r="62">
          <cell r="C62" t="str">
            <v>Depreciation &amp; Amortization</v>
          </cell>
          <cell r="G62">
            <v>4823.3999999999996</v>
          </cell>
          <cell r="I62">
            <v>938.1</v>
          </cell>
          <cell r="K62">
            <v>-3225.7345396306064</v>
          </cell>
          <cell r="N62">
            <v>2535.7654603693936</v>
          </cell>
          <cell r="R62">
            <v>4790.3999999999996</v>
          </cell>
          <cell r="T62">
            <v>987.3</v>
          </cell>
          <cell r="V62">
            <v>1447.6654603693942</v>
          </cell>
          <cell r="Y62">
            <v>7225.365460369394</v>
          </cell>
          <cell r="AB62">
            <v>4861.8</v>
          </cell>
          <cell r="AD62">
            <v>1037</v>
          </cell>
          <cell r="AF62">
            <v>1447.6654603693942</v>
          </cell>
          <cell r="AI62">
            <v>7346.4654603693943</v>
          </cell>
        </row>
        <row r="63">
          <cell r="B63" t="str">
            <v>EBIT</v>
          </cell>
          <cell r="G63">
            <v>17040.100000000006</v>
          </cell>
          <cell r="I63">
            <v>7065.3999999999987</v>
          </cell>
          <cell r="K63">
            <v>-18387.765460369395</v>
          </cell>
          <cell r="N63">
            <v>5717.7345396306064</v>
          </cell>
          <cell r="R63">
            <v>19413.599999999991</v>
          </cell>
          <cell r="T63">
            <v>7012.9999999999982</v>
          </cell>
          <cell r="V63">
            <v>552.3345396306031</v>
          </cell>
          <cell r="Y63">
            <v>26978.934539630594</v>
          </cell>
          <cell r="AB63">
            <v>20816.199999999993</v>
          </cell>
          <cell r="AD63">
            <v>6867.2</v>
          </cell>
          <cell r="AF63">
            <v>1552.3345396306104</v>
          </cell>
          <cell r="AI63">
            <v>29235.734539630605</v>
          </cell>
        </row>
        <row r="64">
          <cell r="C64" t="str">
            <v>Interest (Income)</v>
          </cell>
          <cell r="G64">
            <v>-1095.2</v>
          </cell>
          <cell r="I64">
            <v>-529.29999999999995</v>
          </cell>
          <cell r="K64">
            <v>1773.8048876879236</v>
          </cell>
          <cell r="N64">
            <v>149.30488768792367</v>
          </cell>
          <cell r="R64">
            <v>-1318.8</v>
          </cell>
          <cell r="T64">
            <v>-586.4</v>
          </cell>
          <cell r="V64">
            <v>1818.5798986357524</v>
          </cell>
          <cell r="Y64">
            <v>-86.620101364247347</v>
          </cell>
          <cell r="AB64">
            <v>-1508.9</v>
          </cell>
          <cell r="AD64">
            <v>-609.4</v>
          </cell>
          <cell r="AF64">
            <v>1802.3302680796237</v>
          </cell>
          <cell r="AI64">
            <v>-315.96973192037649</v>
          </cell>
        </row>
        <row r="65">
          <cell r="C65" t="str">
            <v xml:space="preserve">Other (Income) </v>
          </cell>
          <cell r="G65">
            <v>-360</v>
          </cell>
          <cell r="I65">
            <v>-100</v>
          </cell>
          <cell r="K65">
            <v>360</v>
          </cell>
          <cell r="N65">
            <v>-100</v>
          </cell>
          <cell r="R65">
            <v>-360</v>
          </cell>
          <cell r="T65">
            <v>-120</v>
          </cell>
          <cell r="V65">
            <v>0</v>
          </cell>
          <cell r="Y65">
            <v>-480</v>
          </cell>
          <cell r="AB65">
            <v>-350</v>
          </cell>
          <cell r="AD65">
            <v>-120</v>
          </cell>
          <cell r="AF65">
            <v>0</v>
          </cell>
          <cell r="AI65">
            <v>-470</v>
          </cell>
        </row>
        <row r="66">
          <cell r="C66" t="str">
            <v>Other Expense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</row>
        <row r="67">
          <cell r="C67" t="str">
            <v>Deal Fees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Restructuring Costs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Interest Expense</v>
          </cell>
          <cell r="G69">
            <v>775.2</v>
          </cell>
          <cell r="I69">
            <v>597.9</v>
          </cell>
          <cell r="K69">
            <v>433.05758249645282</v>
          </cell>
          <cell r="N69">
            <v>1806.1575824964527</v>
          </cell>
          <cell r="R69">
            <v>732.7</v>
          </cell>
          <cell r="T69">
            <v>597.20000000000005</v>
          </cell>
          <cell r="V69">
            <v>-414.1259675911831</v>
          </cell>
          <cell r="Y69">
            <v>915.77403240881699</v>
          </cell>
          <cell r="AB69">
            <v>732.4</v>
          </cell>
          <cell r="AD69">
            <v>597.20000000000005</v>
          </cell>
          <cell r="AF69">
            <v>-934.37965334689954</v>
          </cell>
          <cell r="AI69">
            <v>395.22034665310036</v>
          </cell>
        </row>
        <row r="70">
          <cell r="B70" t="str">
            <v>Pre-Tax Income</v>
          </cell>
          <cell r="G70">
            <v>17720.100000000006</v>
          </cell>
          <cell r="I70">
            <v>7096.7999999999993</v>
          </cell>
          <cell r="K70">
            <v>-20954.627930553776</v>
          </cell>
          <cell r="N70">
            <v>3862.2720694462296</v>
          </cell>
          <cell r="R70">
            <v>20359.69999999999</v>
          </cell>
          <cell r="T70">
            <v>7122.199999999998</v>
          </cell>
          <cell r="V70">
            <v>-852.11939141396215</v>
          </cell>
          <cell r="Y70">
            <v>26629.780608586025</v>
          </cell>
          <cell r="AB70">
            <v>21942.699999999993</v>
          </cell>
          <cell r="AD70">
            <v>6999.4</v>
          </cell>
          <cell r="AF70">
            <v>684.38392489789112</v>
          </cell>
          <cell r="AI70">
            <v>29626.483924897882</v>
          </cell>
        </row>
        <row r="71">
          <cell r="C71" t="str">
            <v>Income Taxes Expense</v>
          </cell>
          <cell r="G71">
            <v>5316.1</v>
          </cell>
          <cell r="I71">
            <v>597.9</v>
          </cell>
          <cell r="K71">
            <v>-4369.0911722215078</v>
          </cell>
          <cell r="N71">
            <v>1544.908827778492</v>
          </cell>
          <cell r="R71">
            <v>6107.9</v>
          </cell>
          <cell r="T71">
            <v>2136.6</v>
          </cell>
          <cell r="V71">
            <v>2407.4122434344099</v>
          </cell>
          <cell r="Y71">
            <v>10651.91224343441</v>
          </cell>
          <cell r="AB71">
            <v>6582.7999999999993</v>
          </cell>
          <cell r="AD71">
            <v>2064.8000000000002</v>
          </cell>
          <cell r="AF71">
            <v>3202.9935699591551</v>
          </cell>
          <cell r="AI71">
            <v>11850.593569959154</v>
          </cell>
        </row>
        <row r="72">
          <cell r="C72" t="str">
            <v>Preferred Dividends</v>
          </cell>
          <cell r="G72">
            <v>0</v>
          </cell>
          <cell r="I72">
            <v>7694.699999999998</v>
          </cell>
          <cell r="K72">
            <v>-7694.699999999998</v>
          </cell>
          <cell r="N72">
            <v>0</v>
          </cell>
          <cell r="R72">
            <v>0</v>
          </cell>
          <cell r="T72">
            <v>0</v>
          </cell>
          <cell r="V72">
            <v>0</v>
          </cell>
          <cell r="Y72">
            <v>0</v>
          </cell>
          <cell r="AB72">
            <v>0</v>
          </cell>
          <cell r="AD72">
            <v>0</v>
          </cell>
          <cell r="AF72">
            <v>0</v>
          </cell>
          <cell r="AI72">
            <v>0</v>
          </cell>
        </row>
        <row r="73">
          <cell r="B73" t="str">
            <v>Consolidated Net Income</v>
          </cell>
          <cell r="G73">
            <v>12404.000000000005</v>
          </cell>
          <cell r="I73">
            <v>-1195.7999999999993</v>
          </cell>
          <cell r="K73">
            <v>-8890.8367583322688</v>
          </cell>
          <cell r="N73">
            <v>2317.3632416677374</v>
          </cell>
          <cell r="R73">
            <v>14251.79999999999</v>
          </cell>
          <cell r="T73">
            <v>4985.5999999999985</v>
          </cell>
          <cell r="V73">
            <v>-3259.5316348483721</v>
          </cell>
          <cell r="Y73">
            <v>15977.868365151615</v>
          </cell>
          <cell r="AB73">
            <v>15359.899999999994</v>
          </cell>
          <cell r="AD73">
            <v>4934.5999999999995</v>
          </cell>
          <cell r="AF73">
            <v>-2518.609645061264</v>
          </cell>
          <cell r="AI73">
            <v>17775.890354938729</v>
          </cell>
        </row>
        <row r="74">
          <cell r="C74" t="str">
            <v>Attributable to Non-Controlling Interests</v>
          </cell>
          <cell r="G74">
            <v>28</v>
          </cell>
          <cell r="I74">
            <v>0</v>
          </cell>
          <cell r="K74">
            <v>-28</v>
          </cell>
          <cell r="N74">
            <v>0</v>
          </cell>
          <cell r="R74">
            <v>28</v>
          </cell>
          <cell r="T74">
            <v>0</v>
          </cell>
          <cell r="V74">
            <v>-28</v>
          </cell>
          <cell r="Y74">
            <v>0</v>
          </cell>
          <cell r="AB74">
            <v>28</v>
          </cell>
          <cell r="AD74">
            <v>0</v>
          </cell>
          <cell r="AF74">
            <v>-28</v>
          </cell>
          <cell r="AI74">
            <v>0</v>
          </cell>
        </row>
        <row r="75">
          <cell r="B75" t="str">
            <v>Net Income Available to Common</v>
          </cell>
          <cell r="G75">
            <v>12376.000000000005</v>
          </cell>
          <cell r="I75">
            <v>-1195.7999999999993</v>
          </cell>
          <cell r="K75">
            <v>-8862.8367583322688</v>
          </cell>
          <cell r="N75">
            <v>2317.3632416677374</v>
          </cell>
          <cell r="R75">
            <v>14223.79999999999</v>
          </cell>
          <cell r="T75">
            <v>4985.5999999999985</v>
          </cell>
          <cell r="V75">
            <v>-3231.5316348483721</v>
          </cell>
          <cell r="Y75">
            <v>15977.868365151615</v>
          </cell>
          <cell r="AB75">
            <v>15331.899999999994</v>
          </cell>
          <cell r="AD75">
            <v>4934.5999999999995</v>
          </cell>
          <cell r="AF75">
            <v>-2490.609645061264</v>
          </cell>
          <cell r="AI75">
            <v>17775.890354938729</v>
          </cell>
        </row>
        <row r="77">
          <cell r="B77" t="str">
            <v>Existing Convertible Debt Shares</v>
          </cell>
          <cell r="N77">
            <v>0</v>
          </cell>
          <cell r="Y77">
            <v>0</v>
          </cell>
          <cell r="AI77">
            <v>0</v>
          </cell>
        </row>
        <row r="78">
          <cell r="B78" t="str">
            <v>New Convertible Debt Shares</v>
          </cell>
          <cell r="N78">
            <v>220.40996253030639</v>
          </cell>
          <cell r="Y78">
            <v>220.40996253030639</v>
          </cell>
          <cell r="AI78">
            <v>220.40996253030639</v>
          </cell>
        </row>
        <row r="79">
          <cell r="B79" t="str">
            <v>Fully Diluted Shares Outstanding - excluding Convts</v>
          </cell>
          <cell r="G79">
            <v>6750</v>
          </cell>
          <cell r="I79">
            <v>1329</v>
          </cell>
          <cell r="K79">
            <v>1319.4651275378158</v>
          </cell>
          <cell r="N79">
            <v>8069.4651275378155</v>
          </cell>
          <cell r="R79">
            <v>6750</v>
          </cell>
          <cell r="T79">
            <v>1306.5</v>
          </cell>
          <cell r="V79">
            <v>1319.4651275378158</v>
          </cell>
          <cell r="Y79">
            <v>8069.4651275378155</v>
          </cell>
          <cell r="AB79">
            <v>6750</v>
          </cell>
          <cell r="AD79">
            <v>1301.5999999999999</v>
          </cell>
          <cell r="AF79">
            <v>1319.4651275378158</v>
          </cell>
          <cell r="AI79">
            <v>8069.4651275378155</v>
          </cell>
        </row>
        <row r="80">
          <cell r="B80" t="str">
            <v>Total Shares</v>
          </cell>
          <cell r="G80">
            <v>6750</v>
          </cell>
          <cell r="N80">
            <v>8289.8750900681225</v>
          </cell>
          <cell r="R80">
            <v>6750</v>
          </cell>
          <cell r="Y80">
            <v>8289.8750900681225</v>
          </cell>
          <cell r="AB80">
            <v>6750</v>
          </cell>
          <cell r="AI80">
            <v>8289.8750900681225</v>
          </cell>
        </row>
        <row r="82">
          <cell r="B82" t="str">
            <v>Earnings per Share</v>
          </cell>
          <cell r="G82">
            <v>1.8334814814814824</v>
          </cell>
          <cell r="I82">
            <v>-0.89977426636568791</v>
          </cell>
          <cell r="N82">
            <v>0.27954139435033326</v>
          </cell>
          <cell r="R82">
            <v>2.1072296296296282</v>
          </cell>
          <cell r="T82">
            <v>3.815996938384997</v>
          </cell>
          <cell r="Y82">
            <v>1.927395550783904</v>
          </cell>
          <cell r="AB82">
            <v>2.2713925925925915</v>
          </cell>
          <cell r="AD82">
            <v>3.791180086047941</v>
          </cell>
          <cell r="AI82">
            <v>2.1442892880539959</v>
          </cell>
        </row>
        <row r="84">
          <cell r="I84" t="str">
            <v>Accretion (Dilution) - $</v>
          </cell>
          <cell r="N84">
            <v>-1.5539400871311491</v>
          </cell>
          <cell r="T84" t="str">
            <v>Accretion (Dilution) - $</v>
          </cell>
          <cell r="Y84">
            <v>-0.17983407884572422</v>
          </cell>
          <cell r="AD84" t="str">
            <v>Accretion (Dilution) - $</v>
          </cell>
          <cell r="AI84">
            <v>-0.12710330453859564</v>
          </cell>
        </row>
        <row r="86">
          <cell r="I86" t="str">
            <v>Accretion (Dilution) - %</v>
          </cell>
          <cell r="N86">
            <v>-0.84753519619709528</v>
          </cell>
          <cell r="T86" t="str">
            <v>Accretion (Dilution) - %</v>
          </cell>
          <cell r="Y86">
            <v>-8.53414721950983E-2</v>
          </cell>
          <cell r="AD86" t="str">
            <v>Accretion (Dilution) - %</v>
          </cell>
          <cell r="AI86">
            <v>-5.5958316036206927E-2</v>
          </cell>
        </row>
        <row r="93">
          <cell r="A93" t="str">
            <v>x</v>
          </cell>
          <cell r="E93" t="str">
            <v>Convert New Convertible Debt?</v>
          </cell>
          <cell r="G93" t="str">
            <v>Y</v>
          </cell>
        </row>
      </sheetData>
      <sheetData sheetId="11" refreshError="1"/>
      <sheetData sheetId="12" refreshError="1">
        <row r="2">
          <cell r="H2" t="str">
            <v>* Toggle "Include Acquiror" to OFF from Inputs tab for correct output</v>
          </cell>
        </row>
        <row r="4">
          <cell r="F4" t="str">
            <v>Timing Discount Factor</v>
          </cell>
          <cell r="G4">
            <v>0</v>
          </cell>
          <cell r="H4" t="str">
            <v>0.0 = Assumes cash flows are received at year end</v>
          </cell>
        </row>
        <row r="5">
          <cell r="H5" t="str">
            <v>0.5 = Assumes cash flows are received mid year (terminal value always discounted at year-end)</v>
          </cell>
        </row>
        <row r="6">
          <cell r="F6" t="str">
            <v>Show Stub?</v>
          </cell>
          <cell r="G6">
            <v>3</v>
          </cell>
          <cell r="H6"/>
        </row>
        <row r="7">
          <cell r="F7" t="str">
            <v>Terminal Value Method</v>
          </cell>
          <cell r="G7" t="str">
            <v>Growth</v>
          </cell>
        </row>
        <row r="9">
          <cell r="A9" t="str">
            <v>x</v>
          </cell>
          <cell r="C9" t="str">
            <v>Projected Free Cash Flow Summary</v>
          </cell>
        </row>
        <row r="10">
          <cell r="C10" t="str">
            <v>($ in Millions)</v>
          </cell>
          <cell r="H10">
            <v>3</v>
          </cell>
          <cell r="J10" t="str">
            <v>For the Years Ended December 31,</v>
          </cell>
          <cell r="P10" t="str">
            <v>Terminal</v>
          </cell>
        </row>
        <row r="11">
          <cell r="H11">
            <v>2009</v>
          </cell>
          <cell r="J11">
            <v>2010</v>
          </cell>
          <cell r="K11">
            <v>2011</v>
          </cell>
          <cell r="L11">
            <v>2012</v>
          </cell>
          <cell r="M11">
            <v>2013</v>
          </cell>
          <cell r="N11">
            <v>2014</v>
          </cell>
          <cell r="P11" t="str">
            <v>Value</v>
          </cell>
          <cell r="R11" t="str">
            <v>2014 Normalized</v>
          </cell>
          <cell r="U11">
            <v>2009</v>
          </cell>
        </row>
        <row r="12">
          <cell r="C12" t="str">
            <v>Net Revenue</v>
          </cell>
          <cell r="H12">
            <v>5765.1500000000015</v>
          </cell>
          <cell r="J12">
            <v>23050.6</v>
          </cell>
          <cell r="K12">
            <v>23169.1</v>
          </cell>
          <cell r="L12">
            <v>24367.3</v>
          </cell>
          <cell r="M12">
            <v>26043.8</v>
          </cell>
          <cell r="N12">
            <v>27835.645247524346</v>
          </cell>
          <cell r="P12">
            <v>28392.358152474833</v>
          </cell>
          <cell r="R12">
            <v>27835.645247524346</v>
          </cell>
          <cell r="U12">
            <v>23060.6</v>
          </cell>
        </row>
        <row r="13">
          <cell r="C13" t="str">
            <v>% Growth</v>
          </cell>
          <cell r="H13" t="str">
            <v xml:space="preserve">NM </v>
          </cell>
          <cell r="J13">
            <v>-4.3364006140345079E-4</v>
          </cell>
          <cell r="K13">
            <v>5.1408640122165838E-3</v>
          </cell>
          <cell r="L13">
            <v>5.1715431328795747E-2</v>
          </cell>
          <cell r="M13">
            <v>6.880122130888533E-2</v>
          </cell>
          <cell r="N13">
            <v>6.880122130888533E-2</v>
          </cell>
          <cell r="P13">
            <v>2.0000000000000018E-2</v>
          </cell>
        </row>
        <row r="15">
          <cell r="C15" t="str">
            <v>EBITDA</v>
          </cell>
          <cell r="H15">
            <v>2000.8750000000027</v>
          </cell>
          <cell r="J15">
            <v>8000.2999999999984</v>
          </cell>
          <cell r="K15">
            <v>7904.2</v>
          </cell>
          <cell r="L15">
            <v>8455.1999999999989</v>
          </cell>
          <cell r="M15">
            <v>9442</v>
          </cell>
          <cell r="N15">
            <v>10091.621131598495</v>
          </cell>
          <cell r="P15">
            <v>10293.453554230464</v>
          </cell>
          <cell r="R15">
            <v>10091.621131598495</v>
          </cell>
        </row>
        <row r="16">
          <cell r="C16" t="str">
            <v>% Margin</v>
          </cell>
          <cell r="H16">
            <v>0.34706382314423773</v>
          </cell>
          <cell r="J16">
            <v>0.34707556419355673</v>
          </cell>
          <cell r="K16">
            <v>0.34115265590808447</v>
          </cell>
          <cell r="L16">
            <v>0.34698961312907051</v>
          </cell>
          <cell r="M16">
            <v>0.36254310046920957</v>
          </cell>
          <cell r="N16">
            <v>0.36254310046920957</v>
          </cell>
          <cell r="P16">
            <v>0.36254310046920951</v>
          </cell>
          <cell r="R16">
            <v>0.36254310046920957</v>
          </cell>
        </row>
        <row r="18">
          <cell r="C18" t="str">
            <v>EBIT (Excluding Synergies)</v>
          </cell>
          <cell r="H18">
            <v>1766.3500000000026</v>
          </cell>
          <cell r="J18">
            <v>7012.9999999999982</v>
          </cell>
          <cell r="K18">
            <v>6867.2</v>
          </cell>
          <cell r="L18">
            <v>7389.1999999999989</v>
          </cell>
          <cell r="M18">
            <v>8327.2000000000007</v>
          </cell>
          <cell r="N18">
            <v>8900.1215300833501</v>
          </cell>
          <cell r="P18">
            <v>9078.1239606850177</v>
          </cell>
          <cell r="R18">
            <v>8900.1215300833501</v>
          </cell>
        </row>
        <row r="19">
          <cell r="D19" t="str">
            <v>Less: Taxes 1</v>
          </cell>
          <cell r="H19">
            <v>706.5400000000011</v>
          </cell>
          <cell r="J19">
            <v>2805.1999999999994</v>
          </cell>
          <cell r="K19">
            <v>2746.88</v>
          </cell>
          <cell r="L19">
            <v>2955.68</v>
          </cell>
          <cell r="M19">
            <v>3330.8800000000006</v>
          </cell>
          <cell r="N19">
            <v>3560.0486120333403</v>
          </cell>
          <cell r="P19">
            <v>3631.2495842740072</v>
          </cell>
          <cell r="R19">
            <v>3560.0486120333403</v>
          </cell>
        </row>
        <row r="20">
          <cell r="D20" t="str">
            <v>Plus: Depreciation &amp; Amortization</v>
          </cell>
          <cell r="H20">
            <v>234.52499999999998</v>
          </cell>
          <cell r="J20">
            <v>987.3</v>
          </cell>
          <cell r="K20">
            <v>1037</v>
          </cell>
          <cell r="L20">
            <v>1066</v>
          </cell>
          <cell r="M20">
            <v>1114.8</v>
          </cell>
          <cell r="N20">
            <v>1191.4996015151453</v>
          </cell>
          <cell r="P20">
            <v>1191.4996015151453</v>
          </cell>
          <cell r="R20">
            <v>1191.4996015151453</v>
          </cell>
        </row>
        <row r="21">
          <cell r="D21" t="str">
            <v>Less: Capital Expenditures</v>
          </cell>
          <cell r="H21">
            <v>250</v>
          </cell>
          <cell r="J21">
            <v>1000</v>
          </cell>
          <cell r="K21">
            <v>1000</v>
          </cell>
          <cell r="L21">
            <v>1000</v>
          </cell>
          <cell r="M21">
            <v>1000</v>
          </cell>
          <cell r="N21">
            <v>1000</v>
          </cell>
          <cell r="P21">
            <v>1191.4996015151453</v>
          </cell>
          <cell r="R21">
            <v>1191.4996015151453</v>
          </cell>
        </row>
        <row r="22">
          <cell r="D22" t="str">
            <v>Less: Incremental Working Capital</v>
          </cell>
          <cell r="H22">
            <v>1.4027770022885306</v>
          </cell>
          <cell r="J22">
            <v>-21.833798594190739</v>
          </cell>
          <cell r="K22">
            <v>-11.362395224487955</v>
          </cell>
          <cell r="L22">
            <v>84.420435009898029</v>
          </cell>
          <cell r="M22">
            <v>98.234677583744997</v>
          </cell>
          <cell r="N22">
            <v>145.01657889756098</v>
          </cell>
          <cell r="P22">
            <v>147.9169104755122</v>
          </cell>
          <cell r="R22">
            <v>145.01657889756098</v>
          </cell>
        </row>
        <row r="23">
          <cell r="C23" t="str">
            <v>Unlevered Free Cash Flow</v>
          </cell>
          <cell r="H23">
            <v>1042.9322229977129</v>
          </cell>
          <cell r="J23">
            <v>4216.9337985941902</v>
          </cell>
          <cell r="K23">
            <v>4168.6823952244877</v>
          </cell>
          <cell r="L23">
            <v>4415.0995649901006</v>
          </cell>
          <cell r="M23">
            <v>5012.8853224162549</v>
          </cell>
          <cell r="N23">
            <v>5386.5559406675939</v>
          </cell>
          <cell r="P23">
            <v>5298.9574659354985</v>
          </cell>
          <cell r="R23">
            <v>5195.0563391524483</v>
          </cell>
        </row>
        <row r="25">
          <cell r="A25" t="str">
            <v>x</v>
          </cell>
          <cell r="C25" t="str">
            <v>PV of Cash Flows @ 7.8% Discount Rate</v>
          </cell>
          <cell r="H25">
            <v>1023.5021046636699</v>
          </cell>
          <cell r="J25">
            <v>3838.4868229424333</v>
          </cell>
          <cell r="K25">
            <v>3519.5950316252997</v>
          </cell>
          <cell r="L25">
            <v>3457.522430922696</v>
          </cell>
          <cell r="M25">
            <v>3641.1862229192952</v>
          </cell>
          <cell r="N25">
            <v>3629.0830962885998</v>
          </cell>
          <cell r="P25">
            <v>61419.780910208639</v>
          </cell>
          <cell r="R25">
            <v>3500.0641137588304</v>
          </cell>
        </row>
        <row r="27">
          <cell r="C27" t="str">
            <v>PV of Future Cash Flows</v>
          </cell>
          <cell r="H27">
            <v>19109.375709361993</v>
          </cell>
        </row>
        <row r="28">
          <cell r="C28" t="str">
            <v>PV of Terminal Value (Perpetuity Growth of 2.0%)</v>
          </cell>
          <cell r="H28">
            <v>61419.780910208639</v>
          </cell>
        </row>
        <row r="29">
          <cell r="C29" t="str">
            <v>Standalone Enterprise Value</v>
          </cell>
          <cell r="H29">
            <v>80529.156619570625</v>
          </cell>
        </row>
        <row r="30">
          <cell r="C30" t="str">
            <v>Less Net Debt</v>
          </cell>
          <cell r="H30">
            <v>-3440.6000000000022</v>
          </cell>
        </row>
        <row r="31">
          <cell r="C31" t="str">
            <v>Implied Equity Value</v>
          </cell>
          <cell r="H31">
            <v>83969.756619570631</v>
          </cell>
        </row>
        <row r="32">
          <cell r="C32" t="str">
            <v>Implied Price Per Share</v>
          </cell>
          <cell r="H32">
            <v>62.946107977645973</v>
          </cell>
        </row>
        <row r="34">
          <cell r="C34" t="str">
            <v>Implied EV / LTM 9/30/09 EBITDA</v>
          </cell>
          <cell r="H34">
            <v>8.0526740817346116</v>
          </cell>
        </row>
        <row r="36">
          <cell r="D36" t="str">
            <v>Pre-Tax Synergies (Perpetuity Growth of 2.0%)</v>
          </cell>
          <cell r="H36">
            <v>250</v>
          </cell>
          <cell r="J36">
            <v>2000</v>
          </cell>
          <cell r="K36">
            <v>3000</v>
          </cell>
          <cell r="L36">
            <v>4000</v>
          </cell>
          <cell r="M36">
            <v>4000</v>
          </cell>
          <cell r="N36">
            <v>4000</v>
          </cell>
          <cell r="P36">
            <v>4080</v>
          </cell>
        </row>
        <row r="37">
          <cell r="D37" t="str">
            <v>Tax-Affected Synergies @ 40.0% Tax Rate</v>
          </cell>
          <cell r="H37">
            <v>150</v>
          </cell>
          <cell r="J37">
            <v>1200</v>
          </cell>
          <cell r="K37">
            <v>1800</v>
          </cell>
          <cell r="L37">
            <v>2400</v>
          </cell>
          <cell r="M37">
            <v>2400</v>
          </cell>
          <cell r="N37">
            <v>2400</v>
          </cell>
          <cell r="P37">
            <v>2448</v>
          </cell>
        </row>
        <row r="39">
          <cell r="A39" t="str">
            <v>x</v>
          </cell>
          <cell r="C39" t="str">
            <v>PV of Synergies @ 7.8% Discount Rate</v>
          </cell>
          <cell r="H39">
            <v>147.20545814403047</v>
          </cell>
          <cell r="J39">
            <v>1092.3064974523659</v>
          </cell>
          <cell r="K39">
            <v>1519.7298465776687</v>
          </cell>
          <cell r="L39">
            <v>1879.4715072825488</v>
          </cell>
          <cell r="M39">
            <v>1743.2768501462763</v>
          </cell>
          <cell r="N39">
            <v>1616.9514485749819</v>
          </cell>
          <cell r="P39">
            <v>28374.567003935441</v>
          </cell>
        </row>
        <row r="41">
          <cell r="C41" t="str">
            <v>Standalone Enterprise Value</v>
          </cell>
          <cell r="H41">
            <v>80529.156619570625</v>
          </cell>
        </row>
        <row r="42">
          <cell r="C42" t="str">
            <v>PV of Synergies</v>
          </cell>
          <cell r="H42">
            <v>36373.508612113314</v>
          </cell>
        </row>
        <row r="43">
          <cell r="C43" t="str">
            <v>Enterprise Value w/ Synergies</v>
          </cell>
          <cell r="H43">
            <v>116902.66523168393</v>
          </cell>
        </row>
        <row r="44">
          <cell r="C44" t="str">
            <v>Less Net Debt</v>
          </cell>
          <cell r="H44">
            <v>-3440.6000000000022</v>
          </cell>
        </row>
        <row r="45">
          <cell r="C45" t="str">
            <v>Implied Equity Value</v>
          </cell>
          <cell r="H45">
            <v>120343.26523168394</v>
          </cell>
        </row>
        <row r="46">
          <cell r="C46" t="str">
            <v>Implied Price Per Share</v>
          </cell>
          <cell r="H46">
            <v>90.212720300901125</v>
          </cell>
        </row>
        <row r="48">
          <cell r="C48" t="str">
            <v>Implied EV / LTM 9/30/09 EBITDA</v>
          </cell>
          <cell r="H48">
            <v>11.689915825693623</v>
          </cell>
        </row>
        <row r="50">
          <cell r="C50" t="str">
            <v>Source: Company projections and Wachovia estimates</v>
          </cell>
        </row>
        <row r="51">
          <cell r="C51" t="str">
            <v>Note: Cash flows are discounted back to September 30, 2009</v>
          </cell>
        </row>
        <row r="52">
          <cell r="C52">
            <v>1</v>
          </cell>
          <cell r="D52" t="str">
            <v>Based on an effective tax rate of 40.0%</v>
          </cell>
        </row>
        <row r="53">
          <cell r="H53">
            <v>1190.1376811417433</v>
          </cell>
          <cell r="I53">
            <v>0</v>
          </cell>
          <cell r="J53">
            <v>5416.9337985941902</v>
          </cell>
          <cell r="K53">
            <v>5968.6823952244877</v>
          </cell>
          <cell r="L53">
            <v>6815.0995649901006</v>
          </cell>
          <cell r="M53">
            <v>7412.8853224162549</v>
          </cell>
          <cell r="N53">
            <v>7786.5559406675939</v>
          </cell>
          <cell r="O53">
            <v>0</v>
          </cell>
        </row>
        <row r="55">
          <cell r="A55" t="str">
            <v>x</v>
          </cell>
          <cell r="E55" t="str">
            <v>Discount Period:</v>
          </cell>
          <cell r="H55">
            <v>0.25</v>
          </cell>
          <cell r="J55">
            <v>1.25</v>
          </cell>
          <cell r="K55">
            <v>2.25</v>
          </cell>
          <cell r="L55">
            <v>3.25</v>
          </cell>
          <cell r="M55">
            <v>4.25</v>
          </cell>
          <cell r="N55">
            <v>5.25</v>
          </cell>
          <cell r="P55">
            <v>5.25</v>
          </cell>
        </row>
        <row r="56">
          <cell r="R56" t="str">
            <v>Stub Period</v>
          </cell>
          <cell r="S56" t="str">
            <v>+1 Disc. Per.</v>
          </cell>
        </row>
        <row r="57">
          <cell r="E57" t="str">
            <v>DCF Assumptions:</v>
          </cell>
          <cell r="R57">
            <v>0</v>
          </cell>
          <cell r="S57">
            <v>0.5</v>
          </cell>
        </row>
        <row r="58">
          <cell r="E58" t="str">
            <v>Terminal Mult.</v>
          </cell>
          <cell r="G58">
            <v>6</v>
          </cell>
          <cell r="R58">
            <v>3</v>
          </cell>
          <cell r="S58">
            <v>0.75</v>
          </cell>
        </row>
        <row r="59">
          <cell r="E59" t="str">
            <v>LT Growth Rate</v>
          </cell>
          <cell r="G59">
            <v>0.02</v>
          </cell>
          <cell r="R59">
            <v>6</v>
          </cell>
          <cell r="S59">
            <v>1</v>
          </cell>
        </row>
        <row r="60">
          <cell r="E60" t="str">
            <v>Tax Rate</v>
          </cell>
          <cell r="G60">
            <v>0.4</v>
          </cell>
          <cell r="R60">
            <v>9</v>
          </cell>
          <cell r="S60">
            <v>1.25</v>
          </cell>
        </row>
        <row r="61">
          <cell r="E61" t="str">
            <v>WACC</v>
          </cell>
          <cell r="G61">
            <v>7.8125661523495024E-2</v>
          </cell>
        </row>
        <row r="62">
          <cell r="E62" t="str">
            <v>FD Shares Outstanding - Trading</v>
          </cell>
          <cell r="G62">
            <v>1333.9944170875629</v>
          </cell>
        </row>
        <row r="63">
          <cell r="E63" t="str">
            <v>Net Debt</v>
          </cell>
          <cell r="G63">
            <v>-3440.6000000000022</v>
          </cell>
        </row>
        <row r="64">
          <cell r="E64" t="str">
            <v>Synergies - 2009 (3 Months)</v>
          </cell>
          <cell r="G64">
            <v>250</v>
          </cell>
        </row>
        <row r="65">
          <cell r="E65" t="str">
            <v>Synergies - 2010</v>
          </cell>
          <cell r="G65">
            <v>2000</v>
          </cell>
        </row>
        <row r="66">
          <cell r="E66" t="str">
            <v>Synergies - 2011</v>
          </cell>
          <cell r="G66">
            <v>3000</v>
          </cell>
        </row>
        <row r="67">
          <cell r="E67" t="str">
            <v>Synergies - 2012</v>
          </cell>
          <cell r="G67">
            <v>4000</v>
          </cell>
        </row>
        <row r="68">
          <cell r="E68" t="str">
            <v>Synergies - 2013</v>
          </cell>
          <cell r="G68">
            <v>4000</v>
          </cell>
        </row>
        <row r="69">
          <cell r="E69" t="str">
            <v>Synergies - 2014</v>
          </cell>
          <cell r="G69">
            <v>4000</v>
          </cell>
        </row>
        <row r="72">
          <cell r="A72" t="str">
            <v>x</v>
          </cell>
          <cell r="E72" t="str">
            <v>Select EBITDA Metric:</v>
          </cell>
          <cell r="F72" t="str">
            <v>(E or P)</v>
          </cell>
          <cell r="J72" t="str">
            <v>LTM 9/30/09 EBITDA</v>
          </cell>
        </row>
        <row r="74">
          <cell r="E74">
            <v>40086</v>
          </cell>
          <cell r="H74" t="str">
            <v>LTM 9/30/09 EBITDA</v>
          </cell>
          <cell r="J74">
            <v>7976.5999999999949</v>
          </cell>
          <cell r="K74" t="str">
            <v>Including synergies</v>
          </cell>
        </row>
        <row r="75">
          <cell r="E75">
            <v>2008</v>
          </cell>
          <cell r="H75" t="str">
            <v>2008 EBITDA</v>
          </cell>
          <cell r="J75">
            <v>7895.9</v>
          </cell>
          <cell r="K75" t="str">
            <v>Including synergies</v>
          </cell>
        </row>
        <row r="76">
          <cell r="E76">
            <v>2009</v>
          </cell>
          <cell r="F76" t="str">
            <v>E</v>
          </cell>
          <cell r="H76" t="str">
            <v>2009E EBITDA</v>
          </cell>
          <cell r="J76">
            <v>8253.5</v>
          </cell>
          <cell r="K76" t="str">
            <v>Including synergies</v>
          </cell>
        </row>
        <row r="77">
          <cell r="E77">
            <v>2010</v>
          </cell>
          <cell r="F77" t="str">
            <v>P</v>
          </cell>
          <cell r="H77" t="str">
            <v>2010P EBITDA</v>
          </cell>
          <cell r="J77">
            <v>10000.299999999999</v>
          </cell>
          <cell r="K77" t="str">
            <v>Including synergies</v>
          </cell>
        </row>
        <row r="78">
          <cell r="E78" t="str">
            <v>Active</v>
          </cell>
          <cell r="H78" t="str">
            <v>LTM 9/30/09 EBITDA</v>
          </cell>
          <cell r="J78">
            <v>10000.299999999999</v>
          </cell>
        </row>
        <row r="79">
          <cell r="A79" t="str">
            <v>x</v>
          </cell>
          <cell r="T79" t="str">
            <v>Discounted Cash Flow Sensitivity Analysis - Wyeth</v>
          </cell>
        </row>
        <row r="81">
          <cell r="V81" t="str">
            <v>Enterprise Value</v>
          </cell>
          <cell r="AD81" t="str">
            <v>Enterprise Value</v>
          </cell>
        </row>
        <row r="82">
          <cell r="V82" t="str">
            <v>Free Cash Flow Growth After 2014</v>
          </cell>
          <cell r="AD82" t="str">
            <v>Multiple of 2014 EBITDA</v>
          </cell>
        </row>
        <row r="83">
          <cell r="U83">
            <v>80529.156619570625</v>
          </cell>
          <cell r="V83">
            <v>1.4999999999999999E-2</v>
          </cell>
          <cell r="W83">
            <v>0.02</v>
          </cell>
          <cell r="X83">
            <v>2.5000000000000001E-2</v>
          </cell>
          <cell r="Y83">
            <v>3.0000000000000002E-2</v>
          </cell>
          <cell r="Z83">
            <v>3.5000000000000003E-2</v>
          </cell>
          <cell r="AC83">
            <v>80529.156619570625</v>
          </cell>
          <cell r="AD83">
            <v>6</v>
          </cell>
          <cell r="AE83">
            <v>6.5</v>
          </cell>
          <cell r="AF83">
            <v>7</v>
          </cell>
          <cell r="AG83">
            <v>7.5</v>
          </cell>
          <cell r="AH83">
            <v>8</v>
          </cell>
          <cell r="AJ83" t="str">
            <v>Perpetuity Assumptions</v>
          </cell>
        </row>
        <row r="84">
          <cell r="T84" t="str">
            <v>WACC</v>
          </cell>
          <cell r="U84">
            <v>0.08</v>
          </cell>
          <cell r="AB84" t="str">
            <v>WACC</v>
          </cell>
          <cell r="AC84">
            <v>0.08</v>
          </cell>
          <cell r="AL84" t="str">
            <v>%/x</v>
          </cell>
          <cell r="AM84" t="str">
            <v>Step</v>
          </cell>
        </row>
        <row r="85">
          <cell r="U85">
            <v>0.09</v>
          </cell>
          <cell r="AC85">
            <v>0.09</v>
          </cell>
          <cell r="AJ85" t="str">
            <v>Growth Rate</v>
          </cell>
          <cell r="AL85">
            <v>1.4999999999999999E-2</v>
          </cell>
          <cell r="AM85">
            <v>5.0000000000000001E-3</v>
          </cell>
        </row>
        <row r="86">
          <cell r="U86">
            <v>9.9999999999999992E-2</v>
          </cell>
          <cell r="AC86">
            <v>9.9999999999999992E-2</v>
          </cell>
          <cell r="AJ86" t="str">
            <v>WACC Start</v>
          </cell>
          <cell r="AL86">
            <v>0.08</v>
          </cell>
          <cell r="AM86">
            <v>0.01</v>
          </cell>
        </row>
        <row r="87">
          <cell r="G87" t="str">
            <v>At Closing</v>
          </cell>
          <cell r="H87">
            <v>2009</v>
          </cell>
          <cell r="J87" t="str">
            <v>Projected</v>
          </cell>
          <cell r="U87">
            <v>0.10999999999999999</v>
          </cell>
          <cell r="AC87">
            <v>0.10999999999999999</v>
          </cell>
        </row>
        <row r="88">
          <cell r="C88" t="str">
            <v>FYE December 31,</v>
          </cell>
          <cell r="F88">
            <v>2008</v>
          </cell>
          <cell r="G88">
            <v>40086</v>
          </cell>
          <cell r="H88">
            <v>3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U88">
            <v>0.11999999999999998</v>
          </cell>
          <cell r="AC88">
            <v>0.11999999999999998</v>
          </cell>
        </row>
        <row r="89">
          <cell r="AJ89" t="str">
            <v>Multiple Assumptions</v>
          </cell>
        </row>
        <row r="90">
          <cell r="C90" t="str">
            <v>Accounts Receivable</v>
          </cell>
          <cell r="F90">
            <v>3450.5</v>
          </cell>
          <cell r="G90">
            <v>3450.5</v>
          </cell>
          <cell r="H90">
            <v>3459.0010313457383</v>
          </cell>
          <cell r="J90">
            <v>3457.5010699261111</v>
          </cell>
          <cell r="K90">
            <v>3475.275612748695</v>
          </cell>
          <cell r="L90">
            <v>3655.0009900484383</v>
          </cell>
          <cell r="M90">
            <v>3906.4695220489562</v>
          </cell>
          <cell r="N90">
            <v>4175.2393961718608</v>
          </cell>
          <cell r="AL90" t="str">
            <v>%/x</v>
          </cell>
          <cell r="AM90" t="str">
            <v>Step</v>
          </cell>
        </row>
        <row r="91">
          <cell r="C91" t="str">
            <v>Inventory</v>
          </cell>
          <cell r="F91">
            <v>2560.6</v>
          </cell>
          <cell r="G91">
            <v>2560.6</v>
          </cell>
          <cell r="H91">
            <v>2561.7254272945011</v>
          </cell>
          <cell r="J91">
            <v>2528.797194992469</v>
          </cell>
          <cell r="K91">
            <v>2509.4752522284502</v>
          </cell>
          <cell r="L91">
            <v>2616.3023284525543</v>
          </cell>
          <cell r="M91">
            <v>2735.6229121706706</v>
          </cell>
          <cell r="N91">
            <v>2923.837109568582</v>
          </cell>
          <cell r="V91" t="str">
            <v>Equity Value</v>
          </cell>
          <cell r="AD91" t="str">
            <v>Equity Value</v>
          </cell>
          <cell r="AJ91" t="str">
            <v>Multiple</v>
          </cell>
          <cell r="AL91">
            <v>6</v>
          </cell>
          <cell r="AM91">
            <v>0.5</v>
          </cell>
        </row>
        <row r="92">
          <cell r="C92" t="str">
            <v>Prepaid Expenses and Other</v>
          </cell>
          <cell r="F92">
            <v>1959.8</v>
          </cell>
          <cell r="G92">
            <v>1959.8</v>
          </cell>
          <cell r="H92">
            <v>1964.6283788527396</v>
          </cell>
          <cell r="J92">
            <v>1963.776437281899</v>
          </cell>
          <cell r="K92">
            <v>1973.8719448963604</v>
          </cell>
          <cell r="L92">
            <v>2075.9515839144847</v>
          </cell>
          <cell r="M92">
            <v>2218.7795882659161</v>
          </cell>
          <cell r="N92">
            <v>2371.4343337538367</v>
          </cell>
          <cell r="V92" t="str">
            <v>Free Cash Flow Growth After 2014</v>
          </cell>
          <cell r="AD92" t="str">
            <v>Multiple of 2014 EBITDA</v>
          </cell>
          <cell r="AJ92" t="str">
            <v>WACC Start</v>
          </cell>
          <cell r="AL92">
            <v>0.08</v>
          </cell>
          <cell r="AM92">
            <v>0.01</v>
          </cell>
        </row>
        <row r="93">
          <cell r="C93" t="str">
            <v>Deferred Income Taxes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U93">
            <v>80529.156619570625</v>
          </cell>
          <cell r="V93">
            <v>1.4999999999999999E-2</v>
          </cell>
          <cell r="W93">
            <v>0.02</v>
          </cell>
          <cell r="X93">
            <v>2.5000000000000001E-2</v>
          </cell>
          <cell r="Y93">
            <v>3.0000000000000002E-2</v>
          </cell>
          <cell r="Z93">
            <v>3.5000000000000003E-2</v>
          </cell>
          <cell r="AC93">
            <v>80529.156619570625</v>
          </cell>
          <cell r="AD93">
            <v>6</v>
          </cell>
          <cell r="AE93">
            <v>6.5</v>
          </cell>
          <cell r="AF93">
            <v>7</v>
          </cell>
          <cell r="AG93">
            <v>7.5</v>
          </cell>
          <cell r="AH93">
            <v>8</v>
          </cell>
        </row>
        <row r="94">
          <cell r="C94" t="str">
            <v>Total</v>
          </cell>
          <cell r="F94">
            <v>7970.9000000000005</v>
          </cell>
          <cell r="G94">
            <v>7970.9000000000005</v>
          </cell>
          <cell r="H94">
            <v>7985.3548374929796</v>
          </cell>
          <cell r="J94">
            <v>7950.0747022004789</v>
          </cell>
          <cell r="K94">
            <v>7958.6228098735055</v>
          </cell>
          <cell r="L94">
            <v>8347.2549024154778</v>
          </cell>
          <cell r="M94">
            <v>8860.8720224855424</v>
          </cell>
          <cell r="N94">
            <v>9470.5108394942799</v>
          </cell>
          <cell r="T94" t="str">
            <v>WACC</v>
          </cell>
          <cell r="U94">
            <v>0.08</v>
          </cell>
          <cell r="V94">
            <v>3440.6000000000022</v>
          </cell>
          <cell r="W94">
            <v>3440.6000000000022</v>
          </cell>
          <cell r="X94">
            <v>3440.6000000000022</v>
          </cell>
          <cell r="Y94">
            <v>3440.6000000000022</v>
          </cell>
          <cell r="Z94">
            <v>3440.6000000000022</v>
          </cell>
          <cell r="AB94" t="str">
            <v>WACC</v>
          </cell>
          <cell r="AC94">
            <v>0.08</v>
          </cell>
          <cell r="AD94">
            <v>3440.6000000000022</v>
          </cell>
          <cell r="AE94">
            <v>3440.6000000000022</v>
          </cell>
          <cell r="AF94">
            <v>3440.6000000000022</v>
          </cell>
          <cell r="AG94">
            <v>3440.6000000000022</v>
          </cell>
          <cell r="AH94">
            <v>3440.6000000000022</v>
          </cell>
        </row>
        <row r="95">
          <cell r="U95">
            <v>0.09</v>
          </cell>
          <cell r="V95">
            <v>3440.6000000000022</v>
          </cell>
          <cell r="W95">
            <v>3440.6000000000022</v>
          </cell>
          <cell r="X95">
            <v>3440.6000000000022</v>
          </cell>
          <cell r="Y95">
            <v>3440.6000000000022</v>
          </cell>
          <cell r="Z95">
            <v>3440.6000000000022</v>
          </cell>
          <cell r="AC95">
            <v>0.09</v>
          </cell>
          <cell r="AD95">
            <v>3440.6000000000022</v>
          </cell>
          <cell r="AE95">
            <v>3440.6000000000022</v>
          </cell>
          <cell r="AF95">
            <v>3440.6000000000022</v>
          </cell>
          <cell r="AG95">
            <v>3440.6000000000022</v>
          </cell>
          <cell r="AH95">
            <v>3440.6000000000022</v>
          </cell>
        </row>
        <row r="96">
          <cell r="C96" t="str">
            <v xml:space="preserve">Accounts Payable </v>
          </cell>
          <cell r="F96">
            <v>871.8</v>
          </cell>
          <cell r="G96">
            <v>871.8</v>
          </cell>
          <cell r="H96">
            <v>872.18317094249232</v>
          </cell>
          <cell r="J96">
            <v>860.97219190597286</v>
          </cell>
          <cell r="K96">
            <v>854.39370651127194</v>
          </cell>
          <cell r="L96">
            <v>890.76480900762976</v>
          </cell>
          <cell r="M96">
            <v>931.38953949480231</v>
          </cell>
          <cell r="N96">
            <v>995.47027732636491</v>
          </cell>
          <cell r="U96">
            <v>9.9999999999999992E-2</v>
          </cell>
          <cell r="V96">
            <v>3440.6000000000022</v>
          </cell>
          <cell r="W96">
            <v>3440.6000000000022</v>
          </cell>
          <cell r="X96">
            <v>3440.6000000000022</v>
          </cell>
          <cell r="Y96">
            <v>3440.6000000000022</v>
          </cell>
          <cell r="Z96">
            <v>3440.6000000000022</v>
          </cell>
          <cell r="AC96">
            <v>9.9999999999999992E-2</v>
          </cell>
          <cell r="AD96">
            <v>3440.6000000000022</v>
          </cell>
          <cell r="AE96">
            <v>3440.6000000000022</v>
          </cell>
          <cell r="AF96">
            <v>3440.6000000000022</v>
          </cell>
          <cell r="AG96">
            <v>3440.6000000000022</v>
          </cell>
          <cell r="AH96">
            <v>3440.6000000000022</v>
          </cell>
        </row>
        <row r="97">
          <cell r="C97" t="str">
            <v xml:space="preserve">Accrued Liabilities </v>
          </cell>
          <cell r="F97">
            <v>4356.5</v>
          </cell>
          <cell r="G97">
            <v>4356.5</v>
          </cell>
          <cell r="H97">
            <v>4367.2331526033067</v>
          </cell>
          <cell r="J97">
            <v>4365.3393453508488</v>
          </cell>
          <cell r="K97">
            <v>4387.7809612924757</v>
          </cell>
          <cell r="L97">
            <v>4614.6969462819943</v>
          </cell>
          <cell r="M97">
            <v>4932.1937321565783</v>
          </cell>
          <cell r="N97">
            <v>5271.53468466098</v>
          </cell>
          <cell r="U97">
            <v>0.10999999999999999</v>
          </cell>
          <cell r="V97">
            <v>3440.6000000000022</v>
          </cell>
          <cell r="W97">
            <v>3440.6000000000022</v>
          </cell>
          <cell r="X97">
            <v>3440.6000000000022</v>
          </cell>
          <cell r="Y97">
            <v>3440.6000000000022</v>
          </cell>
          <cell r="Z97">
            <v>3440.6000000000022</v>
          </cell>
          <cell r="AC97">
            <v>0.10999999999999999</v>
          </cell>
          <cell r="AD97">
            <v>3440.6000000000022</v>
          </cell>
          <cell r="AE97">
            <v>3440.6000000000022</v>
          </cell>
          <cell r="AF97">
            <v>3440.6000000000022</v>
          </cell>
          <cell r="AG97">
            <v>3440.6000000000022</v>
          </cell>
          <cell r="AH97">
            <v>3440.6000000000022</v>
          </cell>
        </row>
        <row r="98">
          <cell r="C98" t="str">
            <v>Taxes Payable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U98">
            <v>0.11999999999999998</v>
          </cell>
          <cell r="V98">
            <v>3440.6000000000022</v>
          </cell>
          <cell r="W98">
            <v>3440.6000000000022</v>
          </cell>
          <cell r="X98">
            <v>3440.6000000000022</v>
          </cell>
          <cell r="Y98">
            <v>3440.6000000000022</v>
          </cell>
          <cell r="Z98">
            <v>3440.6000000000022</v>
          </cell>
          <cell r="AC98">
            <v>0.11999999999999998</v>
          </cell>
          <cell r="AD98">
            <v>3440.6000000000022</v>
          </cell>
          <cell r="AE98">
            <v>3440.6000000000022</v>
          </cell>
          <cell r="AF98">
            <v>3440.6000000000022</v>
          </cell>
          <cell r="AG98">
            <v>3440.6000000000022</v>
          </cell>
          <cell r="AH98">
            <v>3440.6000000000022</v>
          </cell>
        </row>
        <row r="99">
          <cell r="C99" t="str">
            <v>Other Current Liabilities</v>
          </cell>
          <cell r="F99">
            <v>785.7</v>
          </cell>
          <cell r="G99">
            <v>785.7</v>
          </cell>
          <cell r="H99">
            <v>787.63573694489105</v>
          </cell>
          <cell r="J99">
            <v>787.29418653555865</v>
          </cell>
          <cell r="K99">
            <v>791.34155888614669</v>
          </cell>
          <cell r="L99">
            <v>832.2661289323454</v>
          </cell>
          <cell r="M99">
            <v>889.52705505690892</v>
          </cell>
          <cell r="N99">
            <v>950.72760283212028</v>
          </cell>
        </row>
        <row r="100">
          <cell r="C100" t="str">
            <v>Total</v>
          </cell>
          <cell r="F100">
            <v>6014</v>
          </cell>
          <cell r="G100">
            <v>6014</v>
          </cell>
          <cell r="H100">
            <v>6027.0520604906906</v>
          </cell>
          <cell r="J100">
            <v>6013.6057237923806</v>
          </cell>
          <cell r="K100">
            <v>6033.5162266898951</v>
          </cell>
          <cell r="L100">
            <v>6337.7278842219694</v>
          </cell>
          <cell r="M100">
            <v>6753.110326708289</v>
          </cell>
          <cell r="N100">
            <v>7217.7325648194656</v>
          </cell>
        </row>
        <row r="101">
          <cell r="V101" t="str">
            <v>Price Per Share</v>
          </cell>
          <cell r="AD101" t="str">
            <v>Price Per Share</v>
          </cell>
        </row>
        <row r="102">
          <cell r="C102" t="str">
            <v>Total Working Capital</v>
          </cell>
          <cell r="F102">
            <v>1956.9000000000005</v>
          </cell>
          <cell r="G102">
            <v>1956.9000000000005</v>
          </cell>
          <cell r="H102">
            <v>1958.3027770022891</v>
          </cell>
          <cell r="J102">
            <v>1936.4689784080983</v>
          </cell>
          <cell r="K102">
            <v>1925.1065831836104</v>
          </cell>
          <cell r="L102">
            <v>2009.5270181935084</v>
          </cell>
          <cell r="M102">
            <v>2107.7616957772534</v>
          </cell>
          <cell r="N102">
            <v>2252.7782746748144</v>
          </cell>
          <cell r="V102" t="str">
            <v>Free Cash Flow Growth After 2014</v>
          </cell>
          <cell r="AD102" t="str">
            <v>Multiple of 2014 EBITDA</v>
          </cell>
        </row>
        <row r="103">
          <cell r="C103" t="str">
            <v>Total Incremental Working Capital Needs</v>
          </cell>
          <cell r="G103">
            <v>0</v>
          </cell>
          <cell r="H103">
            <v>1.4027770022885306</v>
          </cell>
          <cell r="J103">
            <v>-21.833798594190739</v>
          </cell>
          <cell r="K103">
            <v>-11.362395224487955</v>
          </cell>
          <cell r="L103">
            <v>84.420435009898029</v>
          </cell>
          <cell r="M103">
            <v>98.234677583744997</v>
          </cell>
          <cell r="N103">
            <v>145.01657889756098</v>
          </cell>
          <cell r="U103">
            <v>62.946107977645973</v>
          </cell>
          <cell r="V103">
            <v>1.4999999999999999E-2</v>
          </cell>
          <cell r="W103">
            <v>0.02</v>
          </cell>
          <cell r="X103">
            <v>2.5000000000000001E-2</v>
          </cell>
          <cell r="Y103">
            <v>3.0000000000000002E-2</v>
          </cell>
          <cell r="Z103">
            <v>3.5000000000000003E-2</v>
          </cell>
          <cell r="AC103">
            <v>62.946107977645973</v>
          </cell>
          <cell r="AD103">
            <v>6</v>
          </cell>
          <cell r="AE103">
            <v>6.5</v>
          </cell>
          <cell r="AF103">
            <v>7</v>
          </cell>
          <cell r="AG103">
            <v>7.5</v>
          </cell>
          <cell r="AH103">
            <v>8</v>
          </cell>
        </row>
        <row r="104">
          <cell r="T104" t="str">
            <v>WACC</v>
          </cell>
          <cell r="U104">
            <v>0.08</v>
          </cell>
          <cell r="V104">
            <v>2.5791712138583578</v>
          </cell>
          <cell r="W104">
            <v>2.5791712138583578</v>
          </cell>
          <cell r="X104">
            <v>2.5791712138583578</v>
          </cell>
          <cell r="Y104">
            <v>2.5791712138583578</v>
          </cell>
          <cell r="Z104">
            <v>2.5791712138583578</v>
          </cell>
          <cell r="AB104" t="str">
            <v>WACC</v>
          </cell>
          <cell r="AC104">
            <v>0.08</v>
          </cell>
          <cell r="AD104">
            <v>2.5791712138583578</v>
          </cell>
          <cell r="AE104">
            <v>2.5791712138583578</v>
          </cell>
          <cell r="AF104">
            <v>2.5791712138583578</v>
          </cell>
          <cell r="AG104">
            <v>2.5791712138583578</v>
          </cell>
          <cell r="AH104">
            <v>2.5791712138583578</v>
          </cell>
        </row>
        <row r="105">
          <cell r="U105">
            <v>0.09</v>
          </cell>
          <cell r="V105">
            <v>2.5791712138583578</v>
          </cell>
          <cell r="W105">
            <v>2.5791712138583578</v>
          </cell>
          <cell r="X105">
            <v>2.5791712138583578</v>
          </cell>
          <cell r="Y105">
            <v>2.5791712138583578</v>
          </cell>
          <cell r="Z105">
            <v>2.5791712138583578</v>
          </cell>
          <cell r="AC105">
            <v>0.09</v>
          </cell>
          <cell r="AD105">
            <v>2.5791712138583578</v>
          </cell>
          <cell r="AE105">
            <v>2.5791712138583578</v>
          </cell>
          <cell r="AF105">
            <v>2.5791712138583578</v>
          </cell>
          <cell r="AG105">
            <v>2.5791712138583578</v>
          </cell>
          <cell r="AH105">
            <v>2.5791712138583578</v>
          </cell>
        </row>
        <row r="106">
          <cell r="U106">
            <v>9.9999999999999992E-2</v>
          </cell>
          <cell r="V106">
            <v>2.5791712138583578</v>
          </cell>
          <cell r="W106">
            <v>2.5791712138583578</v>
          </cell>
          <cell r="X106">
            <v>2.5791712138583578</v>
          </cell>
          <cell r="Y106">
            <v>2.5791712138583578</v>
          </cell>
          <cell r="Z106">
            <v>2.5791712138583578</v>
          </cell>
          <cell r="AC106">
            <v>9.9999999999999992E-2</v>
          </cell>
          <cell r="AD106">
            <v>2.5791712138583578</v>
          </cell>
          <cell r="AE106">
            <v>2.5791712138583578</v>
          </cell>
          <cell r="AF106">
            <v>2.5791712138583578</v>
          </cell>
          <cell r="AG106">
            <v>2.5791712138583578</v>
          </cell>
          <cell r="AH106">
            <v>2.5791712138583578</v>
          </cell>
        </row>
        <row r="107">
          <cell r="U107">
            <v>0.10999999999999999</v>
          </cell>
          <cell r="V107">
            <v>2.5791712138583578</v>
          </cell>
          <cell r="W107">
            <v>2.5791712138583578</v>
          </cell>
          <cell r="X107">
            <v>2.5791712138583578</v>
          </cell>
          <cell r="Y107">
            <v>2.5791712138583578</v>
          </cell>
          <cell r="Z107">
            <v>2.5791712138583578</v>
          </cell>
          <cell r="AC107">
            <v>0.10999999999999999</v>
          </cell>
          <cell r="AD107">
            <v>2.5791712138583578</v>
          </cell>
          <cell r="AE107">
            <v>2.5791712138583578</v>
          </cell>
          <cell r="AF107">
            <v>2.5791712138583578</v>
          </cell>
          <cell r="AG107">
            <v>2.5791712138583578</v>
          </cell>
          <cell r="AH107">
            <v>2.5791712138583578</v>
          </cell>
        </row>
        <row r="108">
          <cell r="U108">
            <v>0.11999999999999998</v>
          </cell>
          <cell r="V108">
            <v>2.5791712138583578</v>
          </cell>
          <cell r="W108">
            <v>2.5791712138583578</v>
          </cell>
          <cell r="X108">
            <v>2.5791712138583578</v>
          </cell>
          <cell r="Y108">
            <v>2.5791712138583578</v>
          </cell>
          <cell r="Z108">
            <v>2.5791712138583578</v>
          </cell>
          <cell r="AC108">
            <v>0.11999999999999998</v>
          </cell>
          <cell r="AD108">
            <v>2.5791712138583578</v>
          </cell>
          <cell r="AE108">
            <v>2.5791712138583578</v>
          </cell>
          <cell r="AF108">
            <v>2.5791712138583578</v>
          </cell>
          <cell r="AG108">
            <v>2.5791712138583578</v>
          </cell>
          <cell r="AH108">
            <v>2.5791712138583578</v>
          </cell>
        </row>
        <row r="112">
          <cell r="V112" t="str">
            <v>Implied Terminal Multiple</v>
          </cell>
          <cell r="AD112" t="str">
            <v>Implied Growth Rate of FCF</v>
          </cell>
        </row>
        <row r="113">
          <cell r="V113" t="str">
            <v>Free Cash Flow Growth After 2014</v>
          </cell>
          <cell r="AD113" t="str">
            <v>Multiple of 2014 EBITDA</v>
          </cell>
        </row>
        <row r="114">
          <cell r="V114">
            <v>1.4999999999999999E-2</v>
          </cell>
          <cell r="W114">
            <v>0.02</v>
          </cell>
          <cell r="X114">
            <v>2.5000000000000001E-2</v>
          </cell>
          <cell r="Y114">
            <v>3.0000000000000002E-2</v>
          </cell>
          <cell r="Z114">
            <v>3.5000000000000003E-2</v>
          </cell>
          <cell r="AD114">
            <v>6</v>
          </cell>
          <cell r="AE114">
            <v>6.5</v>
          </cell>
          <cell r="AF114">
            <v>7</v>
          </cell>
          <cell r="AG114">
            <v>7.5</v>
          </cell>
          <cell r="AH114">
            <v>8</v>
          </cell>
        </row>
        <row r="115">
          <cell r="T115" t="str">
            <v>WACC</v>
          </cell>
          <cell r="U115">
            <v>0.08</v>
          </cell>
          <cell r="V115">
            <v>8.0386294507677114</v>
          </cell>
          <cell r="W115">
            <v>8.7514143281756898</v>
          </cell>
          <cell r="X115">
            <v>9.5937964560214759</v>
          </cell>
          <cell r="Y115">
            <v>10.604655009436422</v>
          </cell>
          <cell r="Z115">
            <v>11.840148796943577</v>
          </cell>
          <cell r="AB115" t="str">
            <v>WACC</v>
          </cell>
          <cell r="AC115">
            <v>0.08</v>
          </cell>
          <cell r="AD115">
            <v>-5.340016032871828E-3</v>
          </cell>
          <cell r="AE115">
            <v>7.4284797646531175E-4</v>
          </cell>
          <cell r="AF115">
            <v>6.0162595918501595E-3</v>
          </cell>
          <cell r="AG115">
            <v>1.0631711083271721E-2</v>
          </cell>
          <cell r="AH115">
            <v>1.4705111391854535E-2</v>
          </cell>
        </row>
        <row r="116">
          <cell r="U116">
            <v>0.09</v>
          </cell>
          <cell r="V116">
            <v>6.9668121906653511</v>
          </cell>
          <cell r="W116">
            <v>7.5012122812934487</v>
          </cell>
          <cell r="X116">
            <v>8.1178277704797104</v>
          </cell>
          <cell r="Y116">
            <v>8.8372125078636863</v>
          </cell>
          <cell r="Z116">
            <v>9.6873944702265646</v>
          </cell>
          <cell r="AC116">
            <v>0.09</v>
          </cell>
          <cell r="AD116">
            <v>3.8697986334904652E-3</v>
          </cell>
          <cell r="AE116">
            <v>1.0008985457728877E-2</v>
          </cell>
          <cell r="AF116">
            <v>1.5331224958441367E-2</v>
          </cell>
          <cell r="AG116">
            <v>1.9989412111820527E-2</v>
          </cell>
          <cell r="AH116">
            <v>2.4100529089927259E-2</v>
          </cell>
        </row>
        <row r="117">
          <cell r="U117">
            <v>9.9999999999999992E-2</v>
          </cell>
          <cell r="V117">
            <v>6.1471872270576631</v>
          </cell>
          <cell r="W117">
            <v>6.5635607461317678</v>
          </cell>
          <cell r="X117">
            <v>7.0354507344157504</v>
          </cell>
          <cell r="Y117">
            <v>7.574753578168874</v>
          </cell>
          <cell r="Z117">
            <v>8.1970260901917094</v>
          </cell>
          <cell r="AC117">
            <v>9.9999999999999992E-2</v>
          </cell>
          <cell r="AD117">
            <v>1.3079613299852759E-2</v>
          </cell>
          <cell r="AE117">
            <v>1.9275122938992445E-2</v>
          </cell>
          <cell r="AF117">
            <v>2.4646190325032565E-2</v>
          </cell>
          <cell r="AG117">
            <v>2.9347113140369332E-2</v>
          </cell>
          <cell r="AH117">
            <v>3.3495946787999976E-2</v>
          </cell>
        </row>
        <row r="118">
          <cell r="U118">
            <v>0.10999999999999999</v>
          </cell>
          <cell r="V118">
            <v>5.5001148873673831</v>
          </cell>
          <cell r="W118">
            <v>5.8342762187837938</v>
          </cell>
          <cell r="X118">
            <v>6.2077506480138966</v>
          </cell>
          <cell r="Y118">
            <v>6.6279093808977647</v>
          </cell>
          <cell r="Z118">
            <v>7.1040892781661471</v>
          </cell>
          <cell r="AC118">
            <v>0.10999999999999999</v>
          </cell>
          <cell r="AD118">
            <v>2.2289427966215067E-2</v>
          </cell>
          <cell r="AE118">
            <v>2.8541260420255999E-2</v>
          </cell>
          <cell r="AF118">
            <v>3.3961155691623758E-2</v>
          </cell>
          <cell r="AG118">
            <v>3.8704814168918147E-2</v>
          </cell>
          <cell r="AH118">
            <v>4.2891364486072697E-2</v>
          </cell>
        </row>
        <row r="119">
          <cell r="A119" t="str">
            <v>x</v>
          </cell>
          <cell r="U119">
            <v>0.11999999999999998</v>
          </cell>
          <cell r="V119">
            <v>4.9762944219038223</v>
          </cell>
          <cell r="W119">
            <v>5.2508485969054144</v>
          </cell>
          <cell r="X119">
            <v>5.5543032113808559</v>
          </cell>
          <cell r="Y119">
            <v>5.8914750052424578</v>
          </cell>
          <cell r="Z119">
            <v>6.2683140689701302</v>
          </cell>
          <cell r="AC119">
            <v>0.11999999999999998</v>
          </cell>
          <cell r="AD119">
            <v>3.1499242632577362E-2</v>
          </cell>
          <cell r="AE119">
            <v>3.7807397901519567E-2</v>
          </cell>
          <cell r="AF119">
            <v>4.3276121058214968E-2</v>
          </cell>
          <cell r="AG119">
            <v>4.806251519746696E-2</v>
          </cell>
          <cell r="AH119">
            <v>5.2286782184145411E-2</v>
          </cell>
        </row>
        <row r="128">
          <cell r="A128" t="str">
            <v>x</v>
          </cell>
        </row>
      </sheetData>
      <sheetData sheetId="13" refreshError="1"/>
      <sheetData sheetId="14" refreshError="1">
        <row r="2">
          <cell r="A2" t="str">
            <v>x</v>
          </cell>
          <cell r="C2" t="str">
            <v>Inputs</v>
          </cell>
          <cell r="I2" t="str">
            <v>EPS Metrics</v>
          </cell>
        </row>
        <row r="4">
          <cell r="C4" t="str">
            <v>Discount Period to</v>
          </cell>
          <cell r="E4">
            <v>40086</v>
          </cell>
          <cell r="I4" t="str">
            <v>Consensus</v>
          </cell>
          <cell r="J4">
            <v>3.5</v>
          </cell>
        </row>
        <row r="5">
          <cell r="C5" t="str">
            <v>P/E Multiple Range</v>
          </cell>
          <cell r="I5">
            <v>2009</v>
          </cell>
          <cell r="J5">
            <v>3.7379984951091032</v>
          </cell>
        </row>
        <row r="6">
          <cell r="D6" t="str">
            <v>Start</v>
          </cell>
          <cell r="E6">
            <v>12</v>
          </cell>
          <cell r="I6">
            <v>2010</v>
          </cell>
          <cell r="J6">
            <v>3.815996938384997</v>
          </cell>
        </row>
        <row r="7">
          <cell r="D7" t="str">
            <v>Step</v>
          </cell>
          <cell r="E7">
            <v>2</v>
          </cell>
          <cell r="I7">
            <v>2011</v>
          </cell>
          <cell r="J7">
            <v>3.791180086047941</v>
          </cell>
        </row>
        <row r="8">
          <cell r="C8" t="str">
            <v>LT Growth Rate</v>
          </cell>
          <cell r="E8">
            <v>0.15</v>
          </cell>
          <cell r="I8">
            <v>2012</v>
          </cell>
          <cell r="J8">
            <v>4.146711635750421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2</v>
          </cell>
          <cell r="I11" t="str">
            <v>EBITDA Metrics</v>
          </cell>
          <cell r="L11" t="str">
            <v xml:space="preserve"> &lt;- Linked to "EBITDA"; not "Operating EBITDA"</v>
          </cell>
        </row>
        <row r="12">
          <cell r="I12" t="str">
            <v>Current LTM</v>
          </cell>
          <cell r="J12">
            <v>7976.5999999999949</v>
          </cell>
        </row>
        <row r="13">
          <cell r="C13" t="str">
            <v>Use Current Debt (No =  Each Yr. Status Quo Debt)?</v>
          </cell>
          <cell r="F13" t="str">
            <v>Y</v>
          </cell>
          <cell r="I13">
            <v>2009</v>
          </cell>
          <cell r="J13">
            <v>8003.4999999999991</v>
          </cell>
        </row>
        <row r="14">
          <cell r="I14">
            <v>2010</v>
          </cell>
          <cell r="J14">
            <v>8000.2999999999984</v>
          </cell>
        </row>
        <row r="15">
          <cell r="C15" t="str">
            <v>Link below to model Status Quo Net Debt</v>
          </cell>
          <cell r="I15">
            <v>2011</v>
          </cell>
          <cell r="J15">
            <v>7904.2</v>
          </cell>
        </row>
        <row r="16">
          <cell r="D16">
            <v>2009</v>
          </cell>
          <cell r="I16">
            <v>2012</v>
          </cell>
          <cell r="J16">
            <v>8455.1999999999989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</row>
        <row r="21">
          <cell r="C21" t="str">
            <v>Cost of Equity</v>
          </cell>
          <cell r="E21">
            <v>8.6026806624843813E-2</v>
          </cell>
        </row>
        <row r="22">
          <cell r="C22" t="str">
            <v>Offer Price</v>
          </cell>
          <cell r="E22">
            <v>50.188249999999996</v>
          </cell>
        </row>
        <row r="23">
          <cell r="C23" t="str">
            <v>Shares Outstanding</v>
          </cell>
          <cell r="E23">
            <v>1333.9944170875629</v>
          </cell>
        </row>
        <row r="24">
          <cell r="C24" t="str">
            <v>Current Net Debt</v>
          </cell>
          <cell r="E24">
            <v>-3440.6000000000022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S29" t="str">
            <v xml:space="preserve"> </v>
          </cell>
          <cell r="W29" t="str">
            <v xml:space="preserve"> </v>
          </cell>
        </row>
        <row r="30">
          <cell r="F30" t="str">
            <v>Current 1</v>
          </cell>
          <cell r="H30">
            <v>2009</v>
          </cell>
          <cell r="L30">
            <v>2010</v>
          </cell>
          <cell r="P30">
            <v>2011</v>
          </cell>
          <cell r="S30" t="str">
            <v xml:space="preserve"> </v>
          </cell>
          <cell r="T30">
            <v>2012</v>
          </cell>
        </row>
        <row r="32">
          <cell r="C32" t="str">
            <v>Forward P/E</v>
          </cell>
          <cell r="F32">
            <v>14.339499999999999</v>
          </cell>
          <cell r="H32">
            <v>12</v>
          </cell>
          <cell r="I32">
            <v>14</v>
          </cell>
          <cell r="J32">
            <v>16</v>
          </cell>
          <cell r="L32">
            <v>12</v>
          </cell>
          <cell r="M32">
            <v>14</v>
          </cell>
          <cell r="N32">
            <v>16</v>
          </cell>
          <cell r="P32">
            <v>12</v>
          </cell>
          <cell r="Q32">
            <v>14</v>
          </cell>
          <cell r="R32">
            <v>16</v>
          </cell>
          <cell r="T32">
            <v>12</v>
          </cell>
          <cell r="U32">
            <v>14</v>
          </cell>
          <cell r="V32">
            <v>16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I33">
            <v>0.15</v>
          </cell>
          <cell r="J33">
            <v>0.15</v>
          </cell>
          <cell r="L33">
            <v>0.15</v>
          </cell>
          <cell r="M33">
            <v>0.15</v>
          </cell>
          <cell r="N33">
            <v>0.15</v>
          </cell>
          <cell r="P33">
            <v>0.15</v>
          </cell>
          <cell r="Q33">
            <v>0.15</v>
          </cell>
          <cell r="R33">
            <v>0.15</v>
          </cell>
        </row>
        <row r="34">
          <cell r="C34" t="str">
            <v>Forward PEG</v>
          </cell>
          <cell r="F34">
            <v>0.95596666666666663</v>
          </cell>
          <cell r="H34">
            <v>0.8</v>
          </cell>
          <cell r="I34">
            <v>0.93333333333333346</v>
          </cell>
          <cell r="J34">
            <v>1.0666666666666667</v>
          </cell>
          <cell r="L34">
            <v>0.8</v>
          </cell>
          <cell r="M34">
            <v>0.93333333333333346</v>
          </cell>
          <cell r="N34">
            <v>1.0666666666666667</v>
          </cell>
          <cell r="P34">
            <v>0.8</v>
          </cell>
          <cell r="Q34">
            <v>0.93333333333333346</v>
          </cell>
          <cell r="R34">
            <v>1.0666666666666667</v>
          </cell>
        </row>
        <row r="36">
          <cell r="C36" t="str">
            <v>EPS</v>
          </cell>
          <cell r="F36">
            <v>3.5</v>
          </cell>
          <cell r="H36">
            <v>3.7379984951091032</v>
          </cell>
          <cell r="I36">
            <v>3.7379984951091032</v>
          </cell>
          <cell r="J36">
            <v>3.7379984951091032</v>
          </cell>
          <cell r="L36">
            <v>3.815996938384997</v>
          </cell>
          <cell r="M36">
            <v>3.815996938384997</v>
          </cell>
          <cell r="N36">
            <v>3.815996938384997</v>
          </cell>
          <cell r="P36">
            <v>3.791180086047941</v>
          </cell>
          <cell r="Q36">
            <v>3.791180086047941</v>
          </cell>
          <cell r="R36">
            <v>3.791180086047941</v>
          </cell>
          <cell r="T36">
            <v>4.146711635750421</v>
          </cell>
          <cell r="U36">
            <v>4.146711635750421</v>
          </cell>
          <cell r="V36">
            <v>4.146711635750421</v>
          </cell>
        </row>
        <row r="37">
          <cell r="C37" t="str">
            <v>Implied Fiscal Year-End Share Price 2</v>
          </cell>
          <cell r="F37">
            <v>50.188249999999996</v>
          </cell>
          <cell r="H37">
            <v>45.791963260619966</v>
          </cell>
          <cell r="I37">
            <v>53.423957137389955</v>
          </cell>
          <cell r="J37">
            <v>61.055951014159952</v>
          </cell>
          <cell r="L37">
            <v>45.494161032575292</v>
          </cell>
          <cell r="M37">
            <v>53.076521204671174</v>
          </cell>
          <cell r="N37">
            <v>60.658881376767056</v>
          </cell>
          <cell r="P37">
            <v>49.760539629005052</v>
          </cell>
          <cell r="Q37">
            <v>58.053962900505894</v>
          </cell>
          <cell r="R37">
            <v>66.347386172006736</v>
          </cell>
        </row>
        <row r="38">
          <cell r="C38" t="str">
            <v>FD Shares Outstanding</v>
          </cell>
          <cell r="F38">
            <v>1333.9944170875629</v>
          </cell>
          <cell r="H38">
            <v>1333.9944170875629</v>
          </cell>
          <cell r="I38">
            <v>1333.9944170875629</v>
          </cell>
          <cell r="J38">
            <v>1333.9944170875629</v>
          </cell>
          <cell r="L38">
            <v>1333.9944170875629</v>
          </cell>
          <cell r="M38">
            <v>1333.9944170875629</v>
          </cell>
          <cell r="N38">
            <v>1333.9944170875629</v>
          </cell>
          <cell r="P38">
            <v>1333.9944170875629</v>
          </cell>
          <cell r="Q38">
            <v>1333.9944170875629</v>
          </cell>
          <cell r="R38">
            <v>1333.9944170875629</v>
          </cell>
        </row>
        <row r="39">
          <cell r="C39" t="str">
            <v>Net Debt</v>
          </cell>
          <cell r="F39">
            <v>-3440.6000000000022</v>
          </cell>
          <cell r="H39">
            <v>-3440.6000000000022</v>
          </cell>
          <cell r="I39">
            <v>-3440.6000000000022</v>
          </cell>
          <cell r="J39">
            <v>-3440.6000000000022</v>
          </cell>
          <cell r="L39">
            <v>-3440.6000000000022</v>
          </cell>
          <cell r="M39">
            <v>-3440.6000000000022</v>
          </cell>
          <cell r="N39">
            <v>-3440.6000000000022</v>
          </cell>
          <cell r="P39">
            <v>-3440.6000000000022</v>
          </cell>
          <cell r="Q39">
            <v>-3440.6000000000022</v>
          </cell>
          <cell r="R39">
            <v>-3440.6000000000022</v>
          </cell>
        </row>
        <row r="40">
          <cell r="C40" t="str">
            <v>Enterprise Value</v>
          </cell>
          <cell r="F40">
            <v>63510.24530339487</v>
          </cell>
          <cell r="H40">
            <v>57645.623337145822</v>
          </cell>
          <cell r="I40">
            <v>67826.660560003453</v>
          </cell>
          <cell r="J40">
            <v>78007.697782861098</v>
          </cell>
          <cell r="L40">
            <v>57248.356827537995</v>
          </cell>
          <cell r="M40">
            <v>67363.18296546099</v>
          </cell>
          <cell r="N40">
            <v>77478.009103383985</v>
          </cell>
          <cell r="P40">
            <v>62939.682056357153</v>
          </cell>
          <cell r="Q40">
            <v>74003.062399083356</v>
          </cell>
          <cell r="R40">
            <v>85066.442741809544</v>
          </cell>
        </row>
        <row r="41">
          <cell r="C41" t="str">
            <v>LTM EBITDA</v>
          </cell>
          <cell r="F41">
            <v>7976.5999999999949</v>
          </cell>
          <cell r="H41">
            <v>8003.4999999999991</v>
          </cell>
          <cell r="I41">
            <v>8003.4999999999991</v>
          </cell>
          <cell r="J41">
            <v>8003.4999999999991</v>
          </cell>
          <cell r="L41">
            <v>8000.2999999999984</v>
          </cell>
          <cell r="M41">
            <v>8000.2999999999984</v>
          </cell>
          <cell r="N41">
            <v>8000.2999999999984</v>
          </cell>
          <cell r="P41">
            <v>7904.2</v>
          </cell>
          <cell r="Q41">
            <v>7904.2</v>
          </cell>
          <cell r="R41">
            <v>7904.2</v>
          </cell>
        </row>
        <row r="42">
          <cell r="C42" t="str">
            <v>Implied EV / LTM EBITDA</v>
          </cell>
          <cell r="F42">
            <v>7.9620697168461385</v>
          </cell>
          <cell r="H42">
            <v>7.2025518007304088</v>
          </cell>
          <cell r="I42">
            <v>8.4746249215972345</v>
          </cell>
          <cell r="J42">
            <v>9.746698042464061</v>
          </cell>
          <cell r="L42">
            <v>7.1557762618324325</v>
          </cell>
          <cell r="M42">
            <v>8.420082117603215</v>
          </cell>
          <cell r="N42">
            <v>9.6843879733739993</v>
          </cell>
          <cell r="P42">
            <v>7.9628149662656753</v>
          </cell>
          <cell r="Q42">
            <v>9.3624987220823552</v>
          </cell>
          <cell r="R42">
            <v>10.762182477899033</v>
          </cell>
        </row>
        <row r="45">
          <cell r="C45" t="str">
            <v>Present Value of Future Share Price 3</v>
          </cell>
          <cell r="H45">
            <v>44.856886631848788</v>
          </cell>
          <cell r="I45">
            <v>52.333034403823582</v>
          </cell>
          <cell r="J45">
            <v>59.809182175798384</v>
          </cell>
          <cell r="L45">
            <v>41.035051146315553</v>
          </cell>
          <cell r="M45">
            <v>47.874226337368142</v>
          </cell>
          <cell r="N45">
            <v>54.713401528420732</v>
          </cell>
          <cell r="P45">
            <v>41.327949181040211</v>
          </cell>
          <cell r="Q45">
            <v>48.215940711213577</v>
          </cell>
          <cell r="R45">
            <v>55.103932241386943</v>
          </cell>
        </row>
        <row r="48">
          <cell r="C48" t="str">
            <v>Note: Share prices are discounted to 9/30/2009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8.6%</v>
          </cell>
        </row>
        <row r="54">
          <cell r="F54" t="str">
            <v>Discount Period</v>
          </cell>
          <cell r="H54">
            <v>0.25</v>
          </cell>
          <cell r="I54">
            <v>0.25</v>
          </cell>
          <cell r="J54">
            <v>0.25</v>
          </cell>
          <cell r="L54">
            <v>1.25</v>
          </cell>
          <cell r="M54">
            <v>1.25</v>
          </cell>
          <cell r="N54">
            <v>1.25</v>
          </cell>
          <cell r="P54">
            <v>2.25</v>
          </cell>
          <cell r="Q54">
            <v>2.25</v>
          </cell>
          <cell r="R54">
            <v>2.25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2">
          <cell r="H62" t="str">
            <v>Fiscal Year Ending December 31,</v>
          </cell>
        </row>
        <row r="63">
          <cell r="F63" t="str">
            <v>Current</v>
          </cell>
          <cell r="H63">
            <v>2009</v>
          </cell>
          <cell r="L63">
            <v>2010</v>
          </cell>
          <cell r="P63">
            <v>2011</v>
          </cell>
        </row>
        <row r="65">
          <cell r="C65" t="str">
            <v>EV / LTM EBITDA</v>
          </cell>
          <cell r="F65">
            <v>7.9620697168461385</v>
          </cell>
          <cell r="H65">
            <v>6</v>
          </cell>
          <cell r="I65">
            <v>8</v>
          </cell>
          <cell r="J65">
            <v>10</v>
          </cell>
          <cell r="L65">
            <v>6</v>
          </cell>
          <cell r="M65">
            <v>8</v>
          </cell>
          <cell r="N65">
            <v>10</v>
          </cell>
          <cell r="P65">
            <v>6</v>
          </cell>
          <cell r="Q65">
            <v>8</v>
          </cell>
          <cell r="R65">
            <v>10</v>
          </cell>
        </row>
        <row r="66">
          <cell r="C66" t="str">
            <v>LTM EBITDA</v>
          </cell>
          <cell r="F66">
            <v>7976.5999999999949</v>
          </cell>
          <cell r="H66">
            <v>8003.4999999999991</v>
          </cell>
          <cell r="I66">
            <v>8003.4999999999991</v>
          </cell>
          <cell r="J66">
            <v>8003.4999999999991</v>
          </cell>
          <cell r="L66">
            <v>8000.2999999999984</v>
          </cell>
          <cell r="M66">
            <v>8000.2999999999984</v>
          </cell>
          <cell r="N66">
            <v>8000.2999999999984</v>
          </cell>
          <cell r="P66">
            <v>7904.2</v>
          </cell>
          <cell r="Q66">
            <v>7904.2</v>
          </cell>
          <cell r="R66">
            <v>7904.2</v>
          </cell>
        </row>
        <row r="67">
          <cell r="C67" t="str">
            <v>Enterprise Value</v>
          </cell>
          <cell r="F67">
            <v>63510.24530339487</v>
          </cell>
          <cell r="H67">
            <v>48020.999999999993</v>
          </cell>
          <cell r="I67">
            <v>64027.999999999993</v>
          </cell>
          <cell r="J67">
            <v>80034.999999999985</v>
          </cell>
          <cell r="L67">
            <v>48001.799999999988</v>
          </cell>
          <cell r="M67">
            <v>64002.399999999987</v>
          </cell>
          <cell r="N67">
            <v>80002.999999999985</v>
          </cell>
          <cell r="P67">
            <v>47425.2</v>
          </cell>
          <cell r="Q67">
            <v>63233.599999999999</v>
          </cell>
          <cell r="R67">
            <v>79042</v>
          </cell>
        </row>
        <row r="68">
          <cell r="C68" t="str">
            <v>Net Debt</v>
          </cell>
          <cell r="F68">
            <v>-3440.6000000000022</v>
          </cell>
          <cell r="H68">
            <v>-3440.6000000000022</v>
          </cell>
          <cell r="I68">
            <v>-3440.6000000000022</v>
          </cell>
          <cell r="J68">
            <v>-3440.6000000000022</v>
          </cell>
          <cell r="L68">
            <v>-3440.6000000000022</v>
          </cell>
          <cell r="M68">
            <v>-3440.6000000000022</v>
          </cell>
          <cell r="N68">
            <v>-3440.6000000000022</v>
          </cell>
          <cell r="P68">
            <v>-3440.6000000000022</v>
          </cell>
          <cell r="Q68">
            <v>-3440.6000000000022</v>
          </cell>
          <cell r="R68">
            <v>-3440.6000000000022</v>
          </cell>
        </row>
        <row r="69">
          <cell r="C69" t="str">
            <v>Equity Value</v>
          </cell>
          <cell r="F69">
            <v>66950.845303394875</v>
          </cell>
          <cell r="H69">
            <v>51461.599999999991</v>
          </cell>
          <cell r="I69">
            <v>67468.599999999991</v>
          </cell>
          <cell r="J69">
            <v>83475.599999999991</v>
          </cell>
          <cell r="L69">
            <v>51442.399999999994</v>
          </cell>
          <cell r="M69">
            <v>67442.999999999985</v>
          </cell>
          <cell r="N69">
            <v>83443.599999999991</v>
          </cell>
          <cell r="P69">
            <v>50865.8</v>
          </cell>
          <cell r="Q69">
            <v>66674.2</v>
          </cell>
          <cell r="R69">
            <v>82482.600000000006</v>
          </cell>
        </row>
        <row r="70">
          <cell r="C70" t="str">
            <v>FD Shares Outstanding</v>
          </cell>
          <cell r="F70">
            <v>1333.9944170875629</v>
          </cell>
          <cell r="H70">
            <v>1333.9944170875629</v>
          </cell>
          <cell r="I70">
            <v>1333.9944170875629</v>
          </cell>
          <cell r="J70">
            <v>1333.9944170875629</v>
          </cell>
          <cell r="L70">
            <v>1333.9944170875629</v>
          </cell>
          <cell r="M70">
            <v>1333.9944170875629</v>
          </cell>
          <cell r="N70">
            <v>1333.9944170875629</v>
          </cell>
          <cell r="P70">
            <v>1333.9944170875629</v>
          </cell>
          <cell r="Q70">
            <v>1333.9944170875629</v>
          </cell>
          <cell r="R70">
            <v>1333.9944170875629</v>
          </cell>
        </row>
        <row r="72">
          <cell r="C72" t="str">
            <v>Implied Fiscal Year-End Share Price 1</v>
          </cell>
          <cell r="F72">
            <v>50.188249999999996</v>
          </cell>
          <cell r="H72">
            <v>38.577072992819033</v>
          </cell>
          <cell r="I72">
            <v>50.576373585805932</v>
          </cell>
          <cell r="J72">
            <v>62.575674178792823</v>
          </cell>
          <cell r="L72">
            <v>38.562680128985377</v>
          </cell>
          <cell r="M72">
            <v>50.557183100694381</v>
          </cell>
          <cell r="N72">
            <v>62.551686072403399</v>
          </cell>
          <cell r="P72">
            <v>38.130444436980873</v>
          </cell>
          <cell r="Q72">
            <v>49.980868844688374</v>
          </cell>
          <cell r="R72">
            <v>61.831293252395888</v>
          </cell>
        </row>
        <row r="74">
          <cell r="C74" t="str">
            <v>EPS</v>
          </cell>
          <cell r="F74">
            <v>3.5</v>
          </cell>
          <cell r="H74">
            <v>3.7379984951091032</v>
          </cell>
          <cell r="I74">
            <v>3.7379984951091032</v>
          </cell>
          <cell r="J74">
            <v>3.7379984951091032</v>
          </cell>
          <cell r="L74">
            <v>3.815996938384997</v>
          </cell>
          <cell r="M74">
            <v>3.815996938384997</v>
          </cell>
          <cell r="N74">
            <v>3.815996938384997</v>
          </cell>
          <cell r="P74">
            <v>3.791180086047941</v>
          </cell>
          <cell r="Q74">
            <v>3.791180086047941</v>
          </cell>
          <cell r="R74">
            <v>3.791180086047941</v>
          </cell>
        </row>
        <row r="75">
          <cell r="C75" t="str">
            <v>Implied Forward P/E</v>
          </cell>
          <cell r="F75">
            <v>14.339499999999999</v>
          </cell>
          <cell r="H75">
            <v>10.320248401194998</v>
          </cell>
          <cell r="I75">
            <v>13.530335459466183</v>
          </cell>
          <cell r="J75">
            <v>16.740422517737368</v>
          </cell>
          <cell r="L75">
            <v>10.105532250585568</v>
          </cell>
          <cell r="M75">
            <v>13.248748339429001</v>
          </cell>
          <cell r="N75">
            <v>16.391964428272438</v>
          </cell>
          <cell r="P75">
            <v>10.057671640897805</v>
          </cell>
          <cell r="Q75">
            <v>13.183459426953833</v>
          </cell>
          <cell r="R75">
            <v>16.309247213009865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I76">
            <v>0.15</v>
          </cell>
          <cell r="J76">
            <v>0.15</v>
          </cell>
          <cell r="L76">
            <v>0.15</v>
          </cell>
          <cell r="M76">
            <v>0.15</v>
          </cell>
          <cell r="N76">
            <v>0.15</v>
          </cell>
          <cell r="P76">
            <v>0.15</v>
          </cell>
          <cell r="Q76">
            <v>0.15</v>
          </cell>
          <cell r="R76">
            <v>0.15</v>
          </cell>
        </row>
        <row r="77">
          <cell r="C77" t="str">
            <v>Forward PEG</v>
          </cell>
          <cell r="F77">
            <v>0.95596666666666663</v>
          </cell>
          <cell r="H77">
            <v>0.68801656007966661</v>
          </cell>
          <cell r="I77">
            <v>0.90202236396441227</v>
          </cell>
          <cell r="J77">
            <v>1.1160281678491579</v>
          </cell>
          <cell r="L77">
            <v>0.67370215003903799</v>
          </cell>
          <cell r="M77">
            <v>0.88324988929526682</v>
          </cell>
          <cell r="N77">
            <v>1.0927976285514958</v>
          </cell>
          <cell r="P77">
            <v>0.67051144272652041</v>
          </cell>
          <cell r="Q77">
            <v>0.87889729513025561</v>
          </cell>
          <cell r="R77">
            <v>1.087283147533991</v>
          </cell>
        </row>
        <row r="80">
          <cell r="C80" t="str">
            <v>Present Value of Future Share Price 2</v>
          </cell>
          <cell r="H80">
            <v>37.789325169982042</v>
          </cell>
          <cell r="I80">
            <v>49.543598803058025</v>
          </cell>
          <cell r="J80">
            <v>61.297872436133993</v>
          </cell>
          <cell r="L80">
            <v>34.782959296663506</v>
          </cell>
          <cell r="M80">
            <v>45.601821140632566</v>
          </cell>
          <cell r="N80">
            <v>56.420682984601633</v>
          </cell>
          <cell r="P80">
            <v>31.668729513203864</v>
          </cell>
          <cell r="Q80">
            <v>41.510940657755448</v>
          </cell>
          <cell r="R80">
            <v>51.353151802307039</v>
          </cell>
        </row>
        <row r="83">
          <cell r="C83" t="str">
            <v>Note: Share prices are discounted to 9/30/2009</v>
          </cell>
        </row>
        <row r="84">
          <cell r="C84">
            <v>1</v>
          </cell>
          <cell r="D84" t="str">
            <v>Calculated as EV / LTM EBITDA Multiple X LTM EBITDA minus Net Debt, divided by Shares Outstanding</v>
          </cell>
        </row>
        <row r="85">
          <cell r="C85">
            <v>2</v>
          </cell>
          <cell r="D85" t="str">
            <v>Implied future share prices discounted using estimated cost of equity of 8.6%</v>
          </cell>
        </row>
        <row r="89">
          <cell r="F89" t="str">
            <v>Discount Period</v>
          </cell>
          <cell r="H89">
            <v>0.25</v>
          </cell>
          <cell r="I89">
            <v>0.25</v>
          </cell>
          <cell r="J89">
            <v>0.25</v>
          </cell>
          <cell r="L89">
            <v>1.25</v>
          </cell>
          <cell r="M89">
            <v>1.25</v>
          </cell>
          <cell r="N89">
            <v>1.25</v>
          </cell>
          <cell r="P89">
            <v>2.25</v>
          </cell>
          <cell r="Q89">
            <v>2.25</v>
          </cell>
          <cell r="R89">
            <v>2.25</v>
          </cell>
        </row>
        <row r="97">
          <cell r="A97" t="str">
            <v>x</v>
          </cell>
        </row>
      </sheetData>
      <sheetData sheetId="15" refreshError="1">
        <row r="2">
          <cell r="A2" t="str">
            <v>x</v>
          </cell>
          <cell r="B2" t="str">
            <v>Inputs &amp; Links</v>
          </cell>
        </row>
        <row r="4">
          <cell r="B4" t="str">
            <v>Current Price</v>
          </cell>
          <cell r="C4">
            <v>43.74</v>
          </cell>
          <cell r="E4">
            <v>40086</v>
          </cell>
          <cell r="F4" t="str">
            <v>LTM 9/30/09 EBITDA</v>
          </cell>
          <cell r="G4">
            <v>7976.5999999999949</v>
          </cell>
          <cell r="H4" t="str">
            <v>&lt;- Links to Sum P&amp;L "EBITDA" line</v>
          </cell>
        </row>
        <row r="5">
          <cell r="B5" t="str">
            <v>FD Offer Shares</v>
          </cell>
          <cell r="C5">
            <v>1339.5585051145338</v>
          </cell>
          <cell r="E5">
            <v>2008</v>
          </cell>
          <cell r="F5" t="str">
            <v>2008 EBITDA</v>
          </cell>
          <cell r="G5">
            <v>7895.9</v>
          </cell>
        </row>
        <row r="6">
          <cell r="B6" t="str">
            <v>Net Debt</v>
          </cell>
          <cell r="C6">
            <v>-3440.6000000000022</v>
          </cell>
          <cell r="E6">
            <v>2009</v>
          </cell>
          <cell r="F6" t="str">
            <v>2009E EBITDA</v>
          </cell>
          <cell r="G6">
            <v>8003.4999999999991</v>
          </cell>
        </row>
        <row r="7">
          <cell r="B7" t="str">
            <v>(at Close)</v>
          </cell>
          <cell r="E7">
            <v>2010</v>
          </cell>
          <cell r="F7" t="str">
            <v>2010P EBITDA</v>
          </cell>
          <cell r="G7">
            <v>8000.2999999999984</v>
          </cell>
        </row>
        <row r="9">
          <cell r="E9">
            <v>40086</v>
          </cell>
          <cell r="F9" t="str">
            <v>LTM 9/30/09 Revenue</v>
          </cell>
          <cell r="G9">
            <v>23003.924999999996</v>
          </cell>
          <cell r="H9" t="str">
            <v>&lt;- Links to Sum P&amp;L "Revenue" line</v>
          </cell>
        </row>
        <row r="10">
          <cell r="B10" t="str">
            <v>Metric #1:</v>
          </cell>
          <cell r="C10" t="str">
            <v>EBITDA</v>
          </cell>
          <cell r="E10">
            <v>2008</v>
          </cell>
          <cell r="F10" t="str">
            <v>2008 Revenue</v>
          </cell>
          <cell r="G10">
            <v>22833.9</v>
          </cell>
        </row>
        <row r="11">
          <cell r="B11" t="str">
            <v>Metric #2:</v>
          </cell>
          <cell r="C11" t="str">
            <v>Revenue</v>
          </cell>
          <cell r="E11">
            <v>2009</v>
          </cell>
          <cell r="F11" t="str">
            <v>2009E Revenue</v>
          </cell>
          <cell r="G11">
            <v>23060.6</v>
          </cell>
        </row>
        <row r="12">
          <cell r="E12">
            <v>2010</v>
          </cell>
          <cell r="F12" t="str">
            <v>2010P Revenue</v>
          </cell>
          <cell r="G12">
            <v>23050.6</v>
          </cell>
        </row>
        <row r="14">
          <cell r="E14">
            <v>2009</v>
          </cell>
          <cell r="F14" t="str">
            <v>2009E Forward EPS</v>
          </cell>
          <cell r="G14">
            <v>3.7379984951091032</v>
          </cell>
          <cell r="H14" t="str">
            <v>&lt;- Links to Sum P&amp;L "EBITDA" line</v>
          </cell>
        </row>
        <row r="15">
          <cell r="E15">
            <v>2010</v>
          </cell>
          <cell r="F15" t="str">
            <v>2010P Forward EPS</v>
          </cell>
          <cell r="G15">
            <v>3.815996938384997</v>
          </cell>
        </row>
        <row r="17">
          <cell r="K17" t="str">
            <v>Football Field</v>
          </cell>
        </row>
        <row r="19">
          <cell r="F19" t="str">
            <v>Start Price:</v>
          </cell>
          <cell r="G19">
            <v>28</v>
          </cell>
          <cell r="M19" t="str">
            <v>Valuation Summary</v>
          </cell>
        </row>
        <row r="20">
          <cell r="F20" t="str">
            <v>Increment:</v>
          </cell>
          <cell r="G20">
            <v>5</v>
          </cell>
          <cell r="K20" t="str">
            <v>Implied Offer Price Per Share</v>
          </cell>
          <cell r="M20">
            <v>28</v>
          </cell>
          <cell r="R20">
            <v>33</v>
          </cell>
          <cell r="W20">
            <v>38</v>
          </cell>
          <cell r="AB20">
            <v>43</v>
          </cell>
          <cell r="AG20">
            <v>48</v>
          </cell>
          <cell r="AL20">
            <v>53</v>
          </cell>
          <cell r="AQ20">
            <v>58</v>
          </cell>
          <cell r="AV20">
            <v>63</v>
          </cell>
          <cell r="BA20">
            <v>68</v>
          </cell>
          <cell r="BF20">
            <v>73</v>
          </cell>
          <cell r="BK20">
            <v>78</v>
          </cell>
          <cell r="BP20">
            <v>83</v>
          </cell>
        </row>
        <row r="21">
          <cell r="F21" t="str">
            <v>Share count diluted based on each Implied Price:</v>
          </cell>
          <cell r="G21" t="str">
            <v>No</v>
          </cell>
          <cell r="K21" t="str">
            <v>Implied Premium / (Discount) to Current Price</v>
          </cell>
          <cell r="M21">
            <v>-0.35985368084133518</v>
          </cell>
          <cell r="R21">
            <v>-0.24554183813443076</v>
          </cell>
          <cell r="W21">
            <v>-0.13122999542752634</v>
          </cell>
          <cell r="AB21">
            <v>-1.6918152720621915E-2</v>
          </cell>
          <cell r="AG21">
            <v>9.7393689986282617E-2</v>
          </cell>
          <cell r="AL21">
            <v>0.21170553269318693</v>
          </cell>
          <cell r="AQ21">
            <v>0.32601737540009146</v>
          </cell>
          <cell r="AV21">
            <v>0.44032921810699577</v>
          </cell>
          <cell r="BA21">
            <v>0.5546410608139003</v>
          </cell>
          <cell r="BF21">
            <v>0.66895290352080461</v>
          </cell>
          <cell r="BK21">
            <v>0.78326474622770914</v>
          </cell>
          <cell r="BP21">
            <v>0.89757658893461345</v>
          </cell>
        </row>
        <row r="22">
          <cell r="K22" t="str">
            <v>Implied Enterprise Value</v>
          </cell>
          <cell r="M22">
            <v>34067.038143206941</v>
          </cell>
          <cell r="R22">
            <v>40764.830668779614</v>
          </cell>
          <cell r="W22">
            <v>47462.623194352287</v>
          </cell>
          <cell r="AB22">
            <v>54160.415719924946</v>
          </cell>
          <cell r="AG22">
            <v>60858.208245497619</v>
          </cell>
          <cell r="AL22">
            <v>67556.000771070278</v>
          </cell>
          <cell r="AQ22">
            <v>74253.793296642951</v>
          </cell>
          <cell r="AV22">
            <v>80951.585822215624</v>
          </cell>
          <cell r="BA22">
            <v>87649.378347788297</v>
          </cell>
          <cell r="BF22">
            <v>94347.170873360956</v>
          </cell>
          <cell r="BK22">
            <v>101044.96339893363</v>
          </cell>
          <cell r="BP22">
            <v>107742.7559245063</v>
          </cell>
          <cell r="BV22" t="str">
            <v>* Boxes below can be aligned with their respective ranges</v>
          </cell>
        </row>
        <row r="23">
          <cell r="A23" t="str">
            <v>x</v>
          </cell>
          <cell r="B23" t="str">
            <v>Per Share</v>
          </cell>
          <cell r="G23" t="str">
            <v>Enterprise Value / Share Price</v>
          </cell>
          <cell r="BV23" t="str">
            <v>Implied Price</v>
          </cell>
        </row>
        <row r="24">
          <cell r="B24" t="str">
            <v>Low</v>
          </cell>
          <cell r="C24" t="str">
            <v>High</v>
          </cell>
          <cell r="G24" t="str">
            <v>Low</v>
          </cell>
          <cell r="H24" t="str">
            <v>High</v>
          </cell>
          <cell r="BV24" t="str">
            <v>Low</v>
          </cell>
          <cell r="BW24" t="str">
            <v>High</v>
          </cell>
        </row>
        <row r="25">
          <cell r="B25">
            <v>28</v>
          </cell>
          <cell r="C25">
            <v>50</v>
          </cell>
          <cell r="G25">
            <v>34067.038143206941</v>
          </cell>
          <cell r="H25">
            <v>63537.325255726682</v>
          </cell>
          <cell r="K25" t="str">
            <v>52-Week High / Low</v>
          </cell>
          <cell r="N25">
            <v>0</v>
          </cell>
          <cell r="O25">
            <v>34067.038143206941</v>
          </cell>
          <cell r="P25">
            <v>35406.596648321472</v>
          </cell>
          <cell r="Q25">
            <v>36746.155153436004</v>
          </cell>
          <cell r="R25">
            <v>38085.713658550536</v>
          </cell>
          <cell r="S25">
            <v>39425.272163665068</v>
          </cell>
          <cell r="T25">
            <v>40764.830668779599</v>
          </cell>
          <cell r="U25">
            <v>42104.389173894131</v>
          </cell>
          <cell r="V25">
            <v>43443.947679008663</v>
          </cell>
          <cell r="W25">
            <v>44783.506184123195</v>
          </cell>
          <cell r="X25">
            <v>46123.064689237726</v>
          </cell>
          <cell r="Y25">
            <v>47462.623194352258</v>
          </cell>
          <cell r="Z25">
            <v>48802.18169946679</v>
          </cell>
          <cell r="AA25">
            <v>50141.740204581321</v>
          </cell>
          <cell r="AB25">
            <v>51481.298709695853</v>
          </cell>
          <cell r="AC25">
            <v>52820.857214810385</v>
          </cell>
          <cell r="AD25">
            <v>54160.415719924917</v>
          </cell>
          <cell r="AE25">
            <v>55499.974225039448</v>
          </cell>
          <cell r="AF25">
            <v>56839.53273015398</v>
          </cell>
          <cell r="AG25">
            <v>58179.091235268512</v>
          </cell>
          <cell r="AH25">
            <v>59518.649740383044</v>
          </cell>
          <cell r="AI25">
            <v>60858.208245497575</v>
          </cell>
          <cell r="AJ25">
            <v>62197.766750612107</v>
          </cell>
          <cell r="AK25">
            <v>63537.325255726639</v>
          </cell>
          <cell r="AL25">
            <v>64876.88376084117</v>
          </cell>
          <cell r="AM25">
            <v>66216.442265955702</v>
          </cell>
          <cell r="AN25">
            <v>67556.000771070234</v>
          </cell>
          <cell r="AO25">
            <v>68895.559276184766</v>
          </cell>
          <cell r="AP25">
            <v>70235.117781299297</v>
          </cell>
          <cell r="AQ25">
            <v>71574.676286413829</v>
          </cell>
          <cell r="AR25">
            <v>72914.234791528361</v>
          </cell>
          <cell r="AS25">
            <v>74253.793296642893</v>
          </cell>
          <cell r="AT25">
            <v>75593.351801757424</v>
          </cell>
          <cell r="AU25">
            <v>76932.910306871956</v>
          </cell>
          <cell r="AV25">
            <v>78272.468811986488</v>
          </cell>
          <cell r="AW25">
            <v>79612.027317101019</v>
          </cell>
          <cell r="AX25">
            <v>80951.585822215551</v>
          </cell>
          <cell r="AY25">
            <v>82291.144327330083</v>
          </cell>
          <cell r="AZ25">
            <v>83630.702832444615</v>
          </cell>
          <cell r="BA25">
            <v>84970.261337559146</v>
          </cell>
          <cell r="BB25">
            <v>86309.819842673678</v>
          </cell>
          <cell r="BC25">
            <v>87649.37834778821</v>
          </cell>
          <cell r="BD25">
            <v>88988.936852902742</v>
          </cell>
          <cell r="BE25">
            <v>90328.495358017273</v>
          </cell>
          <cell r="BF25">
            <v>91668.053863131805</v>
          </cell>
          <cell r="BG25">
            <v>93007.612368246337</v>
          </cell>
          <cell r="BH25">
            <v>94347.170873360868</v>
          </cell>
          <cell r="BI25">
            <v>95686.7293784754</v>
          </cell>
          <cell r="BJ25">
            <v>97026.287883589932</v>
          </cell>
          <cell r="BK25">
            <v>98365.846388704464</v>
          </cell>
          <cell r="BL25">
            <v>99705.404893818995</v>
          </cell>
          <cell r="BM25">
            <v>101044.96339893353</v>
          </cell>
          <cell r="BN25">
            <v>102384.52190404806</v>
          </cell>
          <cell r="BO25">
            <v>103724.08040916259</v>
          </cell>
          <cell r="BP25">
            <v>105063.63891427712</v>
          </cell>
          <cell r="BQ25">
            <v>106403.19741939165</v>
          </cell>
          <cell r="BR25">
            <v>107742.75592450619</v>
          </cell>
          <cell r="BS25">
            <v>109082.31442962072</v>
          </cell>
        </row>
        <row r="26">
          <cell r="B26" t="str">
            <v>#CIQINACTIVE</v>
          </cell>
          <cell r="C26" t="str">
            <v>#CIQINACTIVE</v>
          </cell>
          <cell r="G26">
            <v>28</v>
          </cell>
          <cell r="H26">
            <v>50</v>
          </cell>
          <cell r="K26" t="str">
            <v>($28.00 - $50.00)</v>
          </cell>
          <cell r="N26">
            <v>0</v>
          </cell>
          <cell r="O26">
            <v>34067.038143206941</v>
          </cell>
          <cell r="P26">
            <v>35406.596648321472</v>
          </cell>
          <cell r="Q26">
            <v>36746.155153436004</v>
          </cell>
          <cell r="R26">
            <v>38085.713658550536</v>
          </cell>
          <cell r="S26">
            <v>39425.272163665068</v>
          </cell>
          <cell r="T26">
            <v>40764.830668779599</v>
          </cell>
          <cell r="U26">
            <v>42104.389173894131</v>
          </cell>
          <cell r="V26">
            <v>43443.947679008663</v>
          </cell>
          <cell r="W26">
            <v>44783.506184123195</v>
          </cell>
          <cell r="X26">
            <v>46123.064689237726</v>
          </cell>
          <cell r="Y26">
            <v>47462.623194352258</v>
          </cell>
          <cell r="Z26">
            <v>48802.18169946679</v>
          </cell>
          <cell r="AA26">
            <v>50141.740204581321</v>
          </cell>
          <cell r="AB26">
            <v>51481.298709695853</v>
          </cell>
          <cell r="AC26">
            <v>52820.857214810385</v>
          </cell>
          <cell r="AD26">
            <v>54160.415719924917</v>
          </cell>
          <cell r="AE26">
            <v>55499.974225039448</v>
          </cell>
          <cell r="AF26">
            <v>56839.53273015398</v>
          </cell>
          <cell r="AG26">
            <v>58179.091235268512</v>
          </cell>
          <cell r="AH26">
            <v>59518.649740383044</v>
          </cell>
          <cell r="AI26">
            <v>60858.208245497575</v>
          </cell>
          <cell r="AJ26">
            <v>62197.766750612107</v>
          </cell>
          <cell r="AK26">
            <v>63537.325255726639</v>
          </cell>
          <cell r="AL26">
            <v>64876.88376084117</v>
          </cell>
          <cell r="AM26">
            <v>66216.442265955702</v>
          </cell>
          <cell r="AN26">
            <v>67556.000771070234</v>
          </cell>
          <cell r="AO26">
            <v>68895.559276184766</v>
          </cell>
          <cell r="AP26">
            <v>70235.117781299297</v>
          </cell>
          <cell r="AQ26">
            <v>71574.676286413829</v>
          </cell>
          <cell r="AR26">
            <v>72914.234791528361</v>
          </cell>
          <cell r="AS26">
            <v>74253.793296642893</v>
          </cell>
          <cell r="AT26">
            <v>75593.351801757424</v>
          </cell>
          <cell r="AU26">
            <v>76932.910306871956</v>
          </cell>
          <cell r="AV26">
            <v>78272.468811986488</v>
          </cell>
          <cell r="AW26">
            <v>79612.027317101019</v>
          </cell>
          <cell r="AX26">
            <v>80951.585822215551</v>
          </cell>
          <cell r="AY26">
            <v>82291.144327330083</v>
          </cell>
          <cell r="AZ26">
            <v>83630.702832444615</v>
          </cell>
          <cell r="BA26">
            <v>84970.261337559146</v>
          </cell>
          <cell r="BB26">
            <v>86309.819842673678</v>
          </cell>
          <cell r="BC26">
            <v>87649.37834778821</v>
          </cell>
          <cell r="BD26">
            <v>88988.936852902742</v>
          </cell>
          <cell r="BE26">
            <v>90328.495358017273</v>
          </cell>
          <cell r="BF26">
            <v>91668.053863131805</v>
          </cell>
          <cell r="BG26">
            <v>93007.612368246337</v>
          </cell>
          <cell r="BH26">
            <v>94347.170873360868</v>
          </cell>
          <cell r="BI26">
            <v>95686.7293784754</v>
          </cell>
          <cell r="BJ26">
            <v>97026.287883589932</v>
          </cell>
          <cell r="BK26">
            <v>98365.846388704464</v>
          </cell>
          <cell r="BL26">
            <v>99705.404893818995</v>
          </cell>
          <cell r="BM26">
            <v>101044.96339893353</v>
          </cell>
          <cell r="BN26">
            <v>102384.52190404806</v>
          </cell>
          <cell r="BO26">
            <v>103724.08040916259</v>
          </cell>
          <cell r="BP26">
            <v>105063.63891427712</v>
          </cell>
          <cell r="BQ26">
            <v>106403.19741939165</v>
          </cell>
          <cell r="BR26">
            <v>107742.75592450619</v>
          </cell>
          <cell r="BS26">
            <v>109082.31442962072</v>
          </cell>
        </row>
        <row r="27">
          <cell r="P27">
            <v>35406.596648321472</v>
          </cell>
          <cell r="Q27">
            <v>36746.155153436004</v>
          </cell>
          <cell r="R27">
            <v>38085.713658550536</v>
          </cell>
          <cell r="S27">
            <v>39425.272163665068</v>
          </cell>
          <cell r="T27">
            <v>40764.830668779599</v>
          </cell>
          <cell r="U27">
            <v>42104.389173894131</v>
          </cell>
          <cell r="V27">
            <v>43443.947679008663</v>
          </cell>
          <cell r="W27">
            <v>44783.506184123195</v>
          </cell>
          <cell r="X27">
            <v>46123.064689237726</v>
          </cell>
          <cell r="Y27">
            <v>47462.623194352258</v>
          </cell>
          <cell r="Z27">
            <v>48802.18169946679</v>
          </cell>
          <cell r="AA27">
            <v>50141.740204581321</v>
          </cell>
          <cell r="AB27">
            <v>51481.298709695853</v>
          </cell>
          <cell r="AC27">
            <v>52820.857214810385</v>
          </cell>
          <cell r="AD27">
            <v>54160.415719924917</v>
          </cell>
          <cell r="AE27">
            <v>55499.974225039448</v>
          </cell>
          <cell r="AF27">
            <v>56839.53273015398</v>
          </cell>
          <cell r="AG27">
            <v>58179.091235268512</v>
          </cell>
          <cell r="AH27">
            <v>59518.649740383044</v>
          </cell>
          <cell r="AI27">
            <v>60858.208245497575</v>
          </cell>
          <cell r="AJ27">
            <v>62197.766750612107</v>
          </cell>
          <cell r="AK27">
            <v>63537.325255726639</v>
          </cell>
          <cell r="AL27">
            <v>64876.88376084117</v>
          </cell>
          <cell r="AM27">
            <v>66216.442265955702</v>
          </cell>
          <cell r="AN27">
            <v>67556.000771070234</v>
          </cell>
          <cell r="AO27">
            <v>68895.559276184766</v>
          </cell>
          <cell r="AP27">
            <v>70235.117781299297</v>
          </cell>
          <cell r="AQ27">
            <v>71574.676286413829</v>
          </cell>
          <cell r="AR27">
            <v>72914.234791528361</v>
          </cell>
          <cell r="AS27">
            <v>74253.793296642893</v>
          </cell>
          <cell r="AT27">
            <v>75593.351801757424</v>
          </cell>
          <cell r="AU27">
            <v>76932.910306871956</v>
          </cell>
          <cell r="AV27">
            <v>78272.468811986488</v>
          </cell>
          <cell r="AW27">
            <v>79612.027317101019</v>
          </cell>
          <cell r="AX27">
            <v>80951.585822215551</v>
          </cell>
          <cell r="AY27">
            <v>82291.144327330083</v>
          </cell>
          <cell r="AZ27">
            <v>83630.702832444615</v>
          </cell>
          <cell r="BA27">
            <v>84970.261337559146</v>
          </cell>
          <cell r="BB27">
            <v>86309.819842673678</v>
          </cell>
          <cell r="BC27">
            <v>87649.37834778821</v>
          </cell>
          <cell r="BD27">
            <v>88988.936852902742</v>
          </cell>
          <cell r="BE27">
            <v>90328.495358017273</v>
          </cell>
          <cell r="BF27">
            <v>91668.053863131805</v>
          </cell>
          <cell r="BG27">
            <v>93007.612368246337</v>
          </cell>
          <cell r="BH27">
            <v>94347.170873360868</v>
          </cell>
          <cell r="BI27">
            <v>95686.7293784754</v>
          </cell>
          <cell r="BJ27">
            <v>97026.287883589932</v>
          </cell>
          <cell r="BK27">
            <v>98365.846388704464</v>
          </cell>
          <cell r="BL27">
            <v>99705.404893818995</v>
          </cell>
          <cell r="BM27">
            <v>101044.96339893353</v>
          </cell>
          <cell r="BN27">
            <v>102384.52190404806</v>
          </cell>
          <cell r="BO27">
            <v>103724.08040916259</v>
          </cell>
          <cell r="BP27">
            <v>105063.63891427712</v>
          </cell>
          <cell r="BQ27">
            <v>106403.19741939165</v>
          </cell>
          <cell r="BR27">
            <v>107742.75592450619</v>
          </cell>
          <cell r="BS27">
            <v>109082.31442962072</v>
          </cell>
        </row>
        <row r="28">
          <cell r="B28">
            <v>42</v>
          </cell>
          <cell r="C28">
            <v>48</v>
          </cell>
          <cell r="G28">
            <v>52820.857214810414</v>
          </cell>
          <cell r="H28">
            <v>60858.208245497619</v>
          </cell>
          <cell r="K28" t="str">
            <v>Equity Analysts' Price Targets</v>
          </cell>
          <cell r="N28">
            <v>0</v>
          </cell>
          <cell r="O28">
            <v>34067.038143206941</v>
          </cell>
          <cell r="P28">
            <v>35406.596648321472</v>
          </cell>
          <cell r="Q28">
            <v>36746.155153436004</v>
          </cell>
          <cell r="R28">
            <v>38085.713658550536</v>
          </cell>
          <cell r="S28">
            <v>39425.272163665068</v>
          </cell>
          <cell r="T28">
            <v>40764.830668779599</v>
          </cell>
          <cell r="U28">
            <v>42104.389173894131</v>
          </cell>
          <cell r="V28">
            <v>43443.947679008663</v>
          </cell>
          <cell r="W28">
            <v>44783.506184123195</v>
          </cell>
          <cell r="X28">
            <v>46123.064689237726</v>
          </cell>
          <cell r="Y28">
            <v>47462.623194352258</v>
          </cell>
          <cell r="Z28">
            <v>48802.18169946679</v>
          </cell>
          <cell r="AA28">
            <v>50141.740204581321</v>
          </cell>
          <cell r="AB28">
            <v>51481.298709695853</v>
          </cell>
          <cell r="AC28">
            <v>52820.857214810385</v>
          </cell>
          <cell r="AD28">
            <v>54160.415719924917</v>
          </cell>
          <cell r="AE28">
            <v>55499.974225039448</v>
          </cell>
          <cell r="AF28">
            <v>56839.53273015398</v>
          </cell>
          <cell r="AG28">
            <v>58179.091235268512</v>
          </cell>
          <cell r="AH28">
            <v>59518.649740383044</v>
          </cell>
          <cell r="AI28">
            <v>60858.208245497575</v>
          </cell>
          <cell r="AJ28">
            <v>62197.766750612107</v>
          </cell>
          <cell r="AK28">
            <v>63537.325255726639</v>
          </cell>
          <cell r="AL28">
            <v>64876.88376084117</v>
          </cell>
          <cell r="AM28">
            <v>66216.442265955702</v>
          </cell>
          <cell r="AN28">
            <v>67556.000771070234</v>
          </cell>
          <cell r="AO28">
            <v>68895.559276184766</v>
          </cell>
          <cell r="AP28">
            <v>70235.117781299297</v>
          </cell>
          <cell r="AQ28">
            <v>71574.676286413829</v>
          </cell>
          <cell r="AR28">
            <v>72914.234791528361</v>
          </cell>
          <cell r="AS28">
            <v>74253.793296642893</v>
          </cell>
          <cell r="AT28">
            <v>75593.351801757424</v>
          </cell>
          <cell r="AU28">
            <v>76932.910306871956</v>
          </cell>
          <cell r="AV28">
            <v>78272.468811986488</v>
          </cell>
          <cell r="AW28">
            <v>79612.027317101019</v>
          </cell>
          <cell r="AX28">
            <v>80951.585822215551</v>
          </cell>
          <cell r="AY28">
            <v>82291.144327330083</v>
          </cell>
          <cell r="AZ28">
            <v>83630.702832444615</v>
          </cell>
          <cell r="BA28">
            <v>84970.261337559146</v>
          </cell>
          <cell r="BB28">
            <v>86309.819842673678</v>
          </cell>
          <cell r="BC28">
            <v>87649.37834778821</v>
          </cell>
          <cell r="BD28">
            <v>88988.936852902742</v>
          </cell>
          <cell r="BE28">
            <v>90328.495358017273</v>
          </cell>
          <cell r="BF28">
            <v>91668.053863131805</v>
          </cell>
          <cell r="BG28">
            <v>93007.612368246337</v>
          </cell>
          <cell r="BH28">
            <v>94347.170873360868</v>
          </cell>
          <cell r="BI28">
            <v>95686.7293784754</v>
          </cell>
          <cell r="BJ28">
            <v>97026.287883589932</v>
          </cell>
          <cell r="BK28">
            <v>98365.846388704464</v>
          </cell>
          <cell r="BL28">
            <v>99705.404893818995</v>
          </cell>
          <cell r="BM28">
            <v>101044.96339893353</v>
          </cell>
          <cell r="BN28">
            <v>102384.52190404806</v>
          </cell>
          <cell r="BO28">
            <v>103724.08040916259</v>
          </cell>
          <cell r="BP28">
            <v>105063.63891427712</v>
          </cell>
          <cell r="BQ28">
            <v>106403.19741939165</v>
          </cell>
          <cell r="BR28">
            <v>107742.75592450619</v>
          </cell>
          <cell r="BS28">
            <v>109082.31442962072</v>
          </cell>
        </row>
        <row r="29">
          <cell r="G29">
            <v>42</v>
          </cell>
          <cell r="H29">
            <v>48</v>
          </cell>
          <cell r="K29" t="str">
            <v>($42.00 - $48.00)</v>
          </cell>
          <cell r="N29">
            <v>0</v>
          </cell>
          <cell r="O29">
            <v>34067.038143206941</v>
          </cell>
          <cell r="P29">
            <v>35406.596648321472</v>
          </cell>
          <cell r="Q29">
            <v>36746.155153436004</v>
          </cell>
          <cell r="R29">
            <v>38085.713658550536</v>
          </cell>
          <cell r="S29">
            <v>39425.272163665068</v>
          </cell>
          <cell r="T29">
            <v>40764.830668779599</v>
          </cell>
          <cell r="U29">
            <v>42104.389173894131</v>
          </cell>
          <cell r="V29">
            <v>43443.947679008663</v>
          </cell>
          <cell r="W29">
            <v>44783.506184123195</v>
          </cell>
          <cell r="X29">
            <v>46123.064689237726</v>
          </cell>
          <cell r="Y29">
            <v>47462.623194352258</v>
          </cell>
          <cell r="Z29">
            <v>48802.18169946679</v>
          </cell>
          <cell r="AA29">
            <v>50141.740204581321</v>
          </cell>
          <cell r="AB29">
            <v>51481.298709695853</v>
          </cell>
          <cell r="AC29">
            <v>52820.857214810385</v>
          </cell>
          <cell r="AD29">
            <v>54160.415719924917</v>
          </cell>
          <cell r="AE29">
            <v>55499.974225039448</v>
          </cell>
          <cell r="AF29">
            <v>56839.53273015398</v>
          </cell>
          <cell r="AG29">
            <v>58179.091235268512</v>
          </cell>
          <cell r="AH29">
            <v>59518.649740383044</v>
          </cell>
          <cell r="AI29">
            <v>60858.208245497575</v>
          </cell>
          <cell r="AJ29">
            <v>62197.766750612107</v>
          </cell>
          <cell r="AK29">
            <v>63537.325255726639</v>
          </cell>
          <cell r="AL29">
            <v>64876.88376084117</v>
          </cell>
          <cell r="AM29">
            <v>66216.442265955702</v>
          </cell>
          <cell r="AN29">
            <v>67556.000771070234</v>
          </cell>
          <cell r="AO29">
            <v>68895.559276184766</v>
          </cell>
          <cell r="AP29">
            <v>70235.117781299297</v>
          </cell>
          <cell r="AQ29">
            <v>71574.676286413829</v>
          </cell>
          <cell r="AR29">
            <v>72914.234791528361</v>
          </cell>
          <cell r="AS29">
            <v>74253.793296642893</v>
          </cell>
          <cell r="AT29">
            <v>75593.351801757424</v>
          </cell>
          <cell r="AU29">
            <v>76932.910306871956</v>
          </cell>
          <cell r="AV29">
            <v>78272.468811986488</v>
          </cell>
          <cell r="AW29">
            <v>79612.027317101019</v>
          </cell>
          <cell r="AX29">
            <v>80951.585822215551</v>
          </cell>
          <cell r="AY29">
            <v>82291.144327330083</v>
          </cell>
          <cell r="AZ29">
            <v>83630.702832444615</v>
          </cell>
          <cell r="BA29">
            <v>84970.261337559146</v>
          </cell>
          <cell r="BB29">
            <v>86309.819842673678</v>
          </cell>
          <cell r="BC29">
            <v>87649.37834778821</v>
          </cell>
          <cell r="BD29">
            <v>88988.936852902742</v>
          </cell>
          <cell r="BE29">
            <v>90328.495358017273</v>
          </cell>
          <cell r="BF29">
            <v>91668.053863131805</v>
          </cell>
          <cell r="BG29">
            <v>93007.612368246337</v>
          </cell>
          <cell r="BH29">
            <v>94347.170873360868</v>
          </cell>
          <cell r="BI29">
            <v>95686.7293784754</v>
          </cell>
          <cell r="BJ29">
            <v>97026.287883589932</v>
          </cell>
          <cell r="BK29">
            <v>98365.846388704464</v>
          </cell>
          <cell r="BL29">
            <v>99705.404893818995</v>
          </cell>
          <cell r="BM29">
            <v>101044.96339893353</v>
          </cell>
          <cell r="BN29">
            <v>102384.52190404806</v>
          </cell>
          <cell r="BO29">
            <v>103724.08040916259</v>
          </cell>
          <cell r="BP29">
            <v>105063.63891427712</v>
          </cell>
          <cell r="BQ29">
            <v>106403.19741939165</v>
          </cell>
          <cell r="BR29">
            <v>107742.75592450619</v>
          </cell>
          <cell r="BS29">
            <v>109082.31442962072</v>
          </cell>
        </row>
        <row r="30">
          <cell r="E30" t="str">
            <v>Select Metric:</v>
          </cell>
        </row>
        <row r="31">
          <cell r="B31">
            <v>8</v>
          </cell>
          <cell r="C31">
            <v>10</v>
          </cell>
          <cell r="E31" t="str">
            <v>LTM 9/30/09 EBITDA</v>
          </cell>
          <cell r="G31">
            <v>63812.799999999959</v>
          </cell>
          <cell r="H31">
            <v>79765.999999999942</v>
          </cell>
          <cell r="K31" t="str">
            <v>Comparable Public Company Analysis</v>
          </cell>
          <cell r="N31">
            <v>0</v>
          </cell>
          <cell r="O31">
            <v>34067.038143206941</v>
          </cell>
          <cell r="P31">
            <v>35406.596648321472</v>
          </cell>
          <cell r="Q31">
            <v>36746.155153436004</v>
          </cell>
          <cell r="R31">
            <v>38085.713658550536</v>
          </cell>
          <cell r="S31">
            <v>39425.272163665068</v>
          </cell>
          <cell r="T31">
            <v>40764.830668779599</v>
          </cell>
          <cell r="U31">
            <v>42104.389173894131</v>
          </cell>
          <cell r="V31">
            <v>43443.947679008663</v>
          </cell>
          <cell r="W31">
            <v>44783.506184123195</v>
          </cell>
          <cell r="X31">
            <v>46123.064689237726</v>
          </cell>
          <cell r="Y31">
            <v>47462.623194352258</v>
          </cell>
          <cell r="Z31">
            <v>48802.18169946679</v>
          </cell>
          <cell r="AA31">
            <v>50141.740204581321</v>
          </cell>
          <cell r="AB31">
            <v>51481.298709695853</v>
          </cell>
          <cell r="AC31">
            <v>52820.857214810385</v>
          </cell>
          <cell r="AD31">
            <v>54160.415719924917</v>
          </cell>
          <cell r="AE31">
            <v>55499.974225039448</v>
          </cell>
          <cell r="AF31">
            <v>56839.53273015398</v>
          </cell>
          <cell r="AG31">
            <v>58179.091235268512</v>
          </cell>
          <cell r="AH31">
            <v>59518.649740383044</v>
          </cell>
          <cell r="AI31">
            <v>60858.208245497575</v>
          </cell>
          <cell r="AJ31">
            <v>62197.766750612107</v>
          </cell>
          <cell r="AK31">
            <v>63537.325255726639</v>
          </cell>
          <cell r="AL31">
            <v>64876.88376084117</v>
          </cell>
          <cell r="AM31">
            <v>66216.442265955702</v>
          </cell>
          <cell r="AN31">
            <v>67556.000771070234</v>
          </cell>
          <cell r="AO31">
            <v>68895.559276184766</v>
          </cell>
          <cell r="AP31">
            <v>70235.117781299297</v>
          </cell>
          <cell r="AQ31">
            <v>71574.676286413829</v>
          </cell>
          <cell r="AR31">
            <v>72914.234791528361</v>
          </cell>
          <cell r="AS31">
            <v>74253.793296642893</v>
          </cell>
          <cell r="AT31">
            <v>75593.351801757424</v>
          </cell>
          <cell r="AU31">
            <v>76932.910306871956</v>
          </cell>
          <cell r="AV31">
            <v>78272.468811986488</v>
          </cell>
          <cell r="AW31">
            <v>79612.027317101019</v>
          </cell>
          <cell r="AX31">
            <v>80951.585822215551</v>
          </cell>
          <cell r="AY31">
            <v>82291.144327330083</v>
          </cell>
          <cell r="AZ31">
            <v>83630.702832444615</v>
          </cell>
          <cell r="BA31">
            <v>84970.261337559146</v>
          </cell>
          <cell r="BB31">
            <v>86309.819842673678</v>
          </cell>
          <cell r="BC31">
            <v>87649.37834778821</v>
          </cell>
          <cell r="BD31">
            <v>88988.936852902742</v>
          </cell>
          <cell r="BE31">
            <v>90328.495358017273</v>
          </cell>
          <cell r="BF31">
            <v>91668.053863131805</v>
          </cell>
          <cell r="BG31">
            <v>93007.612368246337</v>
          </cell>
          <cell r="BH31">
            <v>94347.170873360868</v>
          </cell>
          <cell r="BI31">
            <v>95686.7293784754</v>
          </cell>
          <cell r="BJ31">
            <v>97026.287883589932</v>
          </cell>
          <cell r="BK31">
            <v>98365.846388704464</v>
          </cell>
          <cell r="BL31">
            <v>99705.404893818995</v>
          </cell>
          <cell r="BM31">
            <v>101044.96339893353</v>
          </cell>
          <cell r="BN31">
            <v>102384.52190404806</v>
          </cell>
          <cell r="BO31">
            <v>103724.08040916259</v>
          </cell>
          <cell r="BP31">
            <v>105063.63891427712</v>
          </cell>
          <cell r="BQ31">
            <v>106403.19741939165</v>
          </cell>
          <cell r="BR31">
            <v>107742.75592450619</v>
          </cell>
          <cell r="BS31">
            <v>109082.31442962072</v>
          </cell>
        </row>
        <row r="32">
          <cell r="E32">
            <v>7976.5999999999949</v>
          </cell>
          <cell r="G32">
            <v>50.205645922310595</v>
          </cell>
          <cell r="H32">
            <v>62.114942857897567</v>
          </cell>
          <cell r="K32" t="str">
            <v>8.0x - 10.0x LTM 9/30/09 EBITDA ($7,976.6 mm)</v>
          </cell>
          <cell r="N32">
            <v>0</v>
          </cell>
          <cell r="O32">
            <v>34067.038143206941</v>
          </cell>
          <cell r="P32">
            <v>35406.596648321472</v>
          </cell>
          <cell r="Q32">
            <v>36746.155153436004</v>
          </cell>
          <cell r="R32">
            <v>38085.713658550536</v>
          </cell>
          <cell r="S32">
            <v>39425.272163665068</v>
          </cell>
          <cell r="T32">
            <v>40764.830668779599</v>
          </cell>
          <cell r="U32">
            <v>42104.389173894131</v>
          </cell>
          <cell r="V32">
            <v>43443.947679008663</v>
          </cell>
          <cell r="W32">
            <v>44783.506184123195</v>
          </cell>
          <cell r="X32">
            <v>46123.064689237726</v>
          </cell>
          <cell r="Y32">
            <v>47462.623194352258</v>
          </cell>
          <cell r="Z32">
            <v>48802.18169946679</v>
          </cell>
          <cell r="AA32">
            <v>50141.740204581321</v>
          </cell>
          <cell r="AB32">
            <v>51481.298709695853</v>
          </cell>
          <cell r="AC32">
            <v>52820.857214810385</v>
          </cell>
          <cell r="AD32">
            <v>54160.415719924917</v>
          </cell>
          <cell r="AE32">
            <v>55499.974225039448</v>
          </cell>
          <cell r="AF32">
            <v>56839.53273015398</v>
          </cell>
          <cell r="AG32">
            <v>58179.091235268512</v>
          </cell>
          <cell r="AH32">
            <v>59518.649740383044</v>
          </cell>
          <cell r="AI32">
            <v>60858.208245497575</v>
          </cell>
          <cell r="AJ32">
            <v>62197.766750612107</v>
          </cell>
          <cell r="AK32">
            <v>63537.325255726639</v>
          </cell>
          <cell r="AL32">
            <v>64876.88376084117</v>
          </cell>
          <cell r="AM32">
            <v>66216.442265955702</v>
          </cell>
          <cell r="AN32">
            <v>67556.000771070234</v>
          </cell>
          <cell r="AO32">
            <v>68895.559276184766</v>
          </cell>
          <cell r="AP32">
            <v>70235.117781299297</v>
          </cell>
          <cell r="AQ32">
            <v>71574.676286413829</v>
          </cell>
          <cell r="AR32">
            <v>72914.234791528361</v>
          </cell>
          <cell r="AS32">
            <v>74253.793296642893</v>
          </cell>
          <cell r="AT32">
            <v>75593.351801757424</v>
          </cell>
          <cell r="AU32">
            <v>76932.910306871956</v>
          </cell>
          <cell r="AV32">
            <v>78272.468811986488</v>
          </cell>
          <cell r="AW32">
            <v>79612.027317101019</v>
          </cell>
          <cell r="AX32">
            <v>80951.585822215551</v>
          </cell>
          <cell r="AY32">
            <v>82291.144327330083</v>
          </cell>
          <cell r="AZ32">
            <v>83630.702832444615</v>
          </cell>
          <cell r="BA32">
            <v>84970.261337559146</v>
          </cell>
          <cell r="BB32">
            <v>86309.819842673678</v>
          </cell>
          <cell r="BC32">
            <v>87649.37834778821</v>
          </cell>
          <cell r="BD32">
            <v>88988.936852902742</v>
          </cell>
          <cell r="BE32">
            <v>90328.495358017273</v>
          </cell>
          <cell r="BF32">
            <v>91668.053863131805</v>
          </cell>
          <cell r="BG32">
            <v>93007.612368246337</v>
          </cell>
          <cell r="BH32">
            <v>94347.170873360868</v>
          </cell>
          <cell r="BI32">
            <v>95686.7293784754</v>
          </cell>
          <cell r="BJ32">
            <v>97026.287883589932</v>
          </cell>
          <cell r="BK32">
            <v>98365.846388704464</v>
          </cell>
          <cell r="BL32">
            <v>99705.404893818995</v>
          </cell>
          <cell r="BM32">
            <v>101044.96339893353</v>
          </cell>
          <cell r="BN32">
            <v>102384.52190404806</v>
          </cell>
          <cell r="BO32">
            <v>103724.08040916259</v>
          </cell>
          <cell r="BP32">
            <v>105063.63891427712</v>
          </cell>
          <cell r="BQ32">
            <v>106403.19741939165</v>
          </cell>
          <cell r="BR32">
            <v>107742.75592450619</v>
          </cell>
          <cell r="BS32">
            <v>109082.31442962072</v>
          </cell>
        </row>
        <row r="34">
          <cell r="B34">
            <v>7</v>
          </cell>
          <cell r="C34">
            <v>9</v>
          </cell>
          <cell r="E34" t="str">
            <v>2009E EBITDA</v>
          </cell>
          <cell r="G34">
            <v>56024.499999999993</v>
          </cell>
          <cell r="H34">
            <v>72031.499999999985</v>
          </cell>
          <cell r="K34" t="str">
            <v>Comparable Public Company Analysis</v>
          </cell>
          <cell r="N34">
            <v>0</v>
          </cell>
          <cell r="O34">
            <v>34067.038143206941</v>
          </cell>
          <cell r="P34">
            <v>35406.596648321472</v>
          </cell>
          <cell r="Q34">
            <v>36746.155153436004</v>
          </cell>
          <cell r="R34">
            <v>38085.713658550536</v>
          </cell>
          <cell r="S34">
            <v>39425.272163665068</v>
          </cell>
          <cell r="T34">
            <v>40764.830668779599</v>
          </cell>
          <cell r="U34">
            <v>42104.389173894131</v>
          </cell>
          <cell r="V34">
            <v>43443.947679008663</v>
          </cell>
          <cell r="W34">
            <v>44783.506184123195</v>
          </cell>
          <cell r="X34">
            <v>46123.064689237726</v>
          </cell>
          <cell r="Y34">
            <v>47462.623194352258</v>
          </cell>
          <cell r="Z34">
            <v>48802.18169946679</v>
          </cell>
          <cell r="AA34">
            <v>50141.740204581321</v>
          </cell>
          <cell r="AB34">
            <v>51481.298709695853</v>
          </cell>
          <cell r="AC34">
            <v>52820.857214810385</v>
          </cell>
          <cell r="AD34">
            <v>54160.415719924917</v>
          </cell>
          <cell r="AE34">
            <v>55499.974225039448</v>
          </cell>
          <cell r="AF34">
            <v>56839.53273015398</v>
          </cell>
          <cell r="AG34">
            <v>58179.091235268512</v>
          </cell>
          <cell r="AH34">
            <v>59518.649740383044</v>
          </cell>
          <cell r="AI34">
            <v>60858.208245497575</v>
          </cell>
          <cell r="AJ34">
            <v>62197.766750612107</v>
          </cell>
          <cell r="AK34">
            <v>63537.325255726639</v>
          </cell>
          <cell r="AL34">
            <v>64876.88376084117</v>
          </cell>
          <cell r="AM34">
            <v>66216.442265955702</v>
          </cell>
          <cell r="AN34">
            <v>67556.000771070234</v>
          </cell>
          <cell r="AO34">
            <v>68895.559276184766</v>
          </cell>
          <cell r="AP34">
            <v>70235.117781299297</v>
          </cell>
          <cell r="AQ34">
            <v>71574.676286413829</v>
          </cell>
          <cell r="AR34">
            <v>72914.234791528361</v>
          </cell>
          <cell r="AS34">
            <v>74253.793296642893</v>
          </cell>
          <cell r="AT34">
            <v>75593.351801757424</v>
          </cell>
          <cell r="AU34">
            <v>76932.910306871956</v>
          </cell>
          <cell r="AV34">
            <v>78272.468811986488</v>
          </cell>
          <cell r="AW34">
            <v>79612.027317101019</v>
          </cell>
          <cell r="AX34">
            <v>80951.585822215551</v>
          </cell>
          <cell r="AY34">
            <v>82291.144327330083</v>
          </cell>
          <cell r="AZ34">
            <v>83630.702832444615</v>
          </cell>
          <cell r="BA34">
            <v>84970.261337559146</v>
          </cell>
          <cell r="BB34">
            <v>86309.819842673678</v>
          </cell>
          <cell r="BC34">
            <v>87649.37834778821</v>
          </cell>
          <cell r="BD34">
            <v>88988.936852902742</v>
          </cell>
          <cell r="BE34">
            <v>90328.495358017273</v>
          </cell>
          <cell r="BF34">
            <v>91668.053863131805</v>
          </cell>
          <cell r="BG34">
            <v>93007.612368246337</v>
          </cell>
          <cell r="BH34">
            <v>94347.170873360868</v>
          </cell>
          <cell r="BI34">
            <v>95686.7293784754</v>
          </cell>
          <cell r="BJ34">
            <v>97026.287883589932</v>
          </cell>
          <cell r="BK34">
            <v>98365.846388704464</v>
          </cell>
          <cell r="BL34">
            <v>99705.404893818995</v>
          </cell>
          <cell r="BM34">
            <v>101044.96339893353</v>
          </cell>
          <cell r="BN34">
            <v>102384.52190404806</v>
          </cell>
          <cell r="BO34">
            <v>103724.08040916259</v>
          </cell>
          <cell r="BP34">
            <v>105063.63891427712</v>
          </cell>
          <cell r="BQ34">
            <v>106403.19741939165</v>
          </cell>
          <cell r="BR34">
            <v>107742.75592450619</v>
          </cell>
          <cell r="BS34">
            <v>109082.31442962072</v>
          </cell>
        </row>
        <row r="35">
          <cell r="E35">
            <v>8003.4999999999991</v>
          </cell>
          <cell r="G35">
            <v>44.391566156280469</v>
          </cell>
          <cell r="H35">
            <v>56.341025578085549</v>
          </cell>
          <cell r="K35" t="str">
            <v>7.0x - 9.0x 2009E EBITDA ($8,003.5 mm)</v>
          </cell>
          <cell r="N35">
            <v>0</v>
          </cell>
          <cell r="O35">
            <v>34067.038143206941</v>
          </cell>
          <cell r="P35">
            <v>35406.596648321472</v>
          </cell>
          <cell r="Q35">
            <v>36746.155153436004</v>
          </cell>
          <cell r="R35">
            <v>38085.713658550536</v>
          </cell>
          <cell r="S35">
            <v>39425.272163665068</v>
          </cell>
          <cell r="T35">
            <v>40764.830668779599</v>
          </cell>
          <cell r="U35">
            <v>42104.389173894131</v>
          </cell>
          <cell r="V35">
            <v>43443.947679008663</v>
          </cell>
          <cell r="W35">
            <v>44783.506184123195</v>
          </cell>
          <cell r="X35">
            <v>46123.064689237726</v>
          </cell>
          <cell r="Y35">
            <v>47462.623194352258</v>
          </cell>
          <cell r="Z35">
            <v>48802.18169946679</v>
          </cell>
          <cell r="AA35">
            <v>50141.740204581321</v>
          </cell>
          <cell r="AB35">
            <v>51481.298709695853</v>
          </cell>
          <cell r="AC35">
            <v>52820.857214810385</v>
          </cell>
          <cell r="AD35">
            <v>54160.415719924917</v>
          </cell>
          <cell r="AE35">
            <v>55499.974225039448</v>
          </cell>
          <cell r="AF35">
            <v>56839.53273015398</v>
          </cell>
          <cell r="AG35">
            <v>58179.091235268512</v>
          </cell>
          <cell r="AH35">
            <v>59518.649740383044</v>
          </cell>
          <cell r="AI35">
            <v>60858.208245497575</v>
          </cell>
          <cell r="AJ35">
            <v>62197.766750612107</v>
          </cell>
          <cell r="AK35">
            <v>63537.325255726639</v>
          </cell>
          <cell r="AL35">
            <v>64876.88376084117</v>
          </cell>
          <cell r="AM35">
            <v>66216.442265955702</v>
          </cell>
          <cell r="AN35">
            <v>67556.000771070234</v>
          </cell>
          <cell r="AO35">
            <v>68895.559276184766</v>
          </cell>
          <cell r="AP35">
            <v>70235.117781299297</v>
          </cell>
          <cell r="AQ35">
            <v>71574.676286413829</v>
          </cell>
          <cell r="AR35">
            <v>72914.234791528361</v>
          </cell>
          <cell r="AS35">
            <v>74253.793296642893</v>
          </cell>
          <cell r="AT35">
            <v>75593.351801757424</v>
          </cell>
          <cell r="AU35">
            <v>76932.910306871956</v>
          </cell>
          <cell r="AV35">
            <v>78272.468811986488</v>
          </cell>
          <cell r="AW35">
            <v>79612.027317101019</v>
          </cell>
          <cell r="AX35">
            <v>80951.585822215551</v>
          </cell>
          <cell r="AY35">
            <v>82291.144327330083</v>
          </cell>
          <cell r="AZ35">
            <v>83630.702832444615</v>
          </cell>
          <cell r="BA35">
            <v>84970.261337559146</v>
          </cell>
          <cell r="BB35">
            <v>86309.819842673678</v>
          </cell>
          <cell r="BC35">
            <v>87649.37834778821</v>
          </cell>
          <cell r="BD35">
            <v>88988.936852902742</v>
          </cell>
          <cell r="BE35">
            <v>90328.495358017273</v>
          </cell>
          <cell r="BF35">
            <v>91668.053863131805</v>
          </cell>
          <cell r="BG35">
            <v>93007.612368246337</v>
          </cell>
          <cell r="BH35">
            <v>94347.170873360868</v>
          </cell>
          <cell r="BI35">
            <v>95686.7293784754</v>
          </cell>
          <cell r="BJ35">
            <v>97026.287883589932</v>
          </cell>
          <cell r="BK35">
            <v>98365.846388704464</v>
          </cell>
          <cell r="BL35">
            <v>99705.404893818995</v>
          </cell>
          <cell r="BM35">
            <v>101044.96339893353</v>
          </cell>
          <cell r="BN35">
            <v>102384.52190404806</v>
          </cell>
          <cell r="BO35">
            <v>103724.08040916259</v>
          </cell>
          <cell r="BP35">
            <v>105063.63891427712</v>
          </cell>
          <cell r="BQ35">
            <v>106403.19741939165</v>
          </cell>
          <cell r="BR35">
            <v>107742.75592450619</v>
          </cell>
          <cell r="BS35">
            <v>109082.31442962072</v>
          </cell>
        </row>
        <row r="37">
          <cell r="B37">
            <v>11</v>
          </cell>
          <cell r="C37">
            <v>16</v>
          </cell>
          <cell r="E37" t="str">
            <v>2010P Forward EPS</v>
          </cell>
          <cell r="G37">
            <v>52788.662697351087</v>
          </cell>
          <cell r="H37">
            <v>78347.418468874297</v>
          </cell>
          <cell r="K37" t="str">
            <v>Comparable Public Company Analysis</v>
          </cell>
          <cell r="N37">
            <v>0</v>
          </cell>
          <cell r="O37">
            <v>34067.038143206941</v>
          </cell>
          <cell r="P37">
            <v>35406.596648321472</v>
          </cell>
          <cell r="Q37">
            <v>36746.155153436004</v>
          </cell>
          <cell r="R37">
            <v>38085.713658550536</v>
          </cell>
          <cell r="S37">
            <v>39425.272163665068</v>
          </cell>
          <cell r="T37">
            <v>40764.830668779599</v>
          </cell>
          <cell r="U37">
            <v>42104.389173894131</v>
          </cell>
          <cell r="V37">
            <v>43443.947679008663</v>
          </cell>
          <cell r="W37">
            <v>44783.506184123195</v>
          </cell>
          <cell r="X37">
            <v>46123.064689237726</v>
          </cell>
          <cell r="Y37">
            <v>47462.623194352258</v>
          </cell>
          <cell r="Z37">
            <v>48802.18169946679</v>
          </cell>
          <cell r="AA37">
            <v>50141.740204581321</v>
          </cell>
          <cell r="AB37">
            <v>51481.298709695853</v>
          </cell>
          <cell r="AC37">
            <v>52820.857214810385</v>
          </cell>
          <cell r="AD37">
            <v>54160.415719924917</v>
          </cell>
          <cell r="AE37">
            <v>55499.974225039448</v>
          </cell>
          <cell r="AF37">
            <v>56839.53273015398</v>
          </cell>
          <cell r="AG37">
            <v>58179.091235268512</v>
          </cell>
          <cell r="AH37">
            <v>59518.649740383044</v>
          </cell>
          <cell r="AI37">
            <v>60858.208245497575</v>
          </cell>
          <cell r="AJ37">
            <v>62197.766750612107</v>
          </cell>
          <cell r="AK37">
            <v>63537.325255726639</v>
          </cell>
          <cell r="AL37">
            <v>64876.88376084117</v>
          </cell>
          <cell r="AM37">
            <v>66216.442265955702</v>
          </cell>
          <cell r="AN37">
            <v>67556.000771070234</v>
          </cell>
          <cell r="AO37">
            <v>68895.559276184766</v>
          </cell>
          <cell r="AP37">
            <v>70235.117781299297</v>
          </cell>
          <cell r="AQ37">
            <v>71574.676286413829</v>
          </cell>
          <cell r="AR37">
            <v>72914.234791528361</v>
          </cell>
          <cell r="AS37">
            <v>74253.793296642893</v>
          </cell>
          <cell r="AT37">
            <v>75593.351801757424</v>
          </cell>
          <cell r="AU37">
            <v>76932.910306871956</v>
          </cell>
          <cell r="AV37">
            <v>78272.468811986488</v>
          </cell>
          <cell r="AW37">
            <v>79612.027317101019</v>
          </cell>
          <cell r="AX37">
            <v>80951.585822215551</v>
          </cell>
          <cell r="AY37">
            <v>82291.144327330083</v>
          </cell>
          <cell r="AZ37">
            <v>83630.702832444615</v>
          </cell>
          <cell r="BA37">
            <v>84970.261337559146</v>
          </cell>
          <cell r="BB37">
            <v>86309.819842673678</v>
          </cell>
          <cell r="BC37">
            <v>87649.37834778821</v>
          </cell>
          <cell r="BD37">
            <v>88988.936852902742</v>
          </cell>
          <cell r="BE37">
            <v>90328.495358017273</v>
          </cell>
          <cell r="BF37">
            <v>91668.053863131805</v>
          </cell>
          <cell r="BG37">
            <v>93007.612368246337</v>
          </cell>
          <cell r="BH37">
            <v>94347.170873360868</v>
          </cell>
          <cell r="BI37">
            <v>95686.7293784754</v>
          </cell>
          <cell r="BJ37">
            <v>97026.287883589932</v>
          </cell>
          <cell r="BK37">
            <v>98365.846388704464</v>
          </cell>
          <cell r="BL37">
            <v>99705.404893818995</v>
          </cell>
          <cell r="BM37">
            <v>101044.96339893353</v>
          </cell>
          <cell r="BN37">
            <v>102384.52190404806</v>
          </cell>
          <cell r="BO37">
            <v>103724.08040916259</v>
          </cell>
          <cell r="BP37">
            <v>105063.63891427712</v>
          </cell>
          <cell r="BQ37">
            <v>106403.19741939165</v>
          </cell>
          <cell r="BR37">
            <v>107742.75592450619</v>
          </cell>
          <cell r="BS37">
            <v>109082.31442962072</v>
          </cell>
        </row>
        <row r="38">
          <cell r="E38">
            <v>3.815996938384997</v>
          </cell>
          <cell r="G38">
            <v>41.975966322234974</v>
          </cell>
          <cell r="H38">
            <v>61.055951014159952</v>
          </cell>
          <cell r="K38" t="str">
            <v>11.0x - 16.0x 2010P Forward EPS ($3.82)</v>
          </cell>
          <cell r="N38">
            <v>0</v>
          </cell>
          <cell r="O38">
            <v>34067.038143206941</v>
          </cell>
          <cell r="P38">
            <v>35406.596648321472</v>
          </cell>
          <cell r="Q38">
            <v>36746.155153436004</v>
          </cell>
          <cell r="R38">
            <v>38085.713658550536</v>
          </cell>
          <cell r="S38">
            <v>39425.272163665068</v>
          </cell>
          <cell r="T38">
            <v>40764.830668779599</v>
          </cell>
          <cell r="U38">
            <v>42104.389173894131</v>
          </cell>
          <cell r="V38">
            <v>43443.947679008663</v>
          </cell>
          <cell r="W38">
            <v>44783.506184123195</v>
          </cell>
          <cell r="X38">
            <v>46123.064689237726</v>
          </cell>
          <cell r="Y38">
            <v>47462.623194352258</v>
          </cell>
          <cell r="Z38">
            <v>48802.18169946679</v>
          </cell>
          <cell r="AA38">
            <v>50141.740204581321</v>
          </cell>
          <cell r="AB38">
            <v>51481.298709695853</v>
          </cell>
          <cell r="AC38">
            <v>52820.857214810385</v>
          </cell>
          <cell r="AD38">
            <v>54160.415719924917</v>
          </cell>
          <cell r="AE38">
            <v>55499.974225039448</v>
          </cell>
          <cell r="AF38">
            <v>56839.53273015398</v>
          </cell>
          <cell r="AG38">
            <v>58179.091235268512</v>
          </cell>
          <cell r="AH38">
            <v>59518.649740383044</v>
          </cell>
          <cell r="AI38">
            <v>60858.208245497575</v>
          </cell>
          <cell r="AJ38">
            <v>62197.766750612107</v>
          </cell>
          <cell r="AK38">
            <v>63537.325255726639</v>
          </cell>
          <cell r="AL38">
            <v>64876.88376084117</v>
          </cell>
          <cell r="AM38">
            <v>66216.442265955702</v>
          </cell>
          <cell r="AN38">
            <v>67556.000771070234</v>
          </cell>
          <cell r="AO38">
            <v>68895.559276184766</v>
          </cell>
          <cell r="AP38">
            <v>70235.117781299297</v>
          </cell>
          <cell r="AQ38">
            <v>71574.676286413829</v>
          </cell>
          <cell r="AR38">
            <v>72914.234791528361</v>
          </cell>
          <cell r="AS38">
            <v>74253.793296642893</v>
          </cell>
          <cell r="AT38">
            <v>75593.351801757424</v>
          </cell>
          <cell r="AU38">
            <v>76932.910306871956</v>
          </cell>
          <cell r="AV38">
            <v>78272.468811986488</v>
          </cell>
          <cell r="AW38">
            <v>79612.027317101019</v>
          </cell>
          <cell r="AX38">
            <v>80951.585822215551</v>
          </cell>
          <cell r="AY38">
            <v>82291.144327330083</v>
          </cell>
          <cell r="AZ38">
            <v>83630.702832444615</v>
          </cell>
          <cell r="BA38">
            <v>84970.261337559146</v>
          </cell>
          <cell r="BB38">
            <v>86309.819842673678</v>
          </cell>
          <cell r="BC38">
            <v>87649.37834778821</v>
          </cell>
          <cell r="BD38">
            <v>88988.936852902742</v>
          </cell>
          <cell r="BE38">
            <v>90328.495358017273</v>
          </cell>
          <cell r="BF38">
            <v>91668.053863131805</v>
          </cell>
          <cell r="BG38">
            <v>93007.612368246337</v>
          </cell>
          <cell r="BH38">
            <v>94347.170873360868</v>
          </cell>
          <cell r="BI38">
            <v>95686.7293784754</v>
          </cell>
          <cell r="BJ38">
            <v>97026.287883589932</v>
          </cell>
          <cell r="BK38">
            <v>98365.846388704464</v>
          </cell>
          <cell r="BL38">
            <v>99705.404893818995</v>
          </cell>
          <cell r="BM38">
            <v>101044.96339893353</v>
          </cell>
          <cell r="BN38">
            <v>102384.52190404806</v>
          </cell>
          <cell r="BO38">
            <v>103724.08040916259</v>
          </cell>
          <cell r="BP38">
            <v>105063.63891427712</v>
          </cell>
          <cell r="BQ38">
            <v>106403.19741939165</v>
          </cell>
          <cell r="BR38">
            <v>107742.75592450619</v>
          </cell>
          <cell r="BS38">
            <v>109082.31442962072</v>
          </cell>
        </row>
        <row r="40">
          <cell r="B40">
            <v>9</v>
          </cell>
          <cell r="C40">
            <v>11</v>
          </cell>
          <cell r="E40" t="str">
            <v>LTM 9/30/09 EBITDA</v>
          </cell>
          <cell r="G40">
            <v>71789.399999999951</v>
          </cell>
          <cell r="H40">
            <v>87742.599999999948</v>
          </cell>
          <cell r="K40" t="str">
            <v>Precedent Transactions Analysis</v>
          </cell>
          <cell r="N40">
            <v>0</v>
          </cell>
          <cell r="O40">
            <v>34067.038143206941</v>
          </cell>
          <cell r="P40">
            <v>35406.596648321472</v>
          </cell>
          <cell r="Q40">
            <v>36746.155153436004</v>
          </cell>
          <cell r="R40">
            <v>38085.713658550536</v>
          </cell>
          <cell r="S40">
            <v>39425.272163665068</v>
          </cell>
          <cell r="T40">
            <v>40764.830668779599</v>
          </cell>
          <cell r="U40">
            <v>42104.389173894131</v>
          </cell>
          <cell r="V40">
            <v>43443.947679008663</v>
          </cell>
          <cell r="W40">
            <v>44783.506184123195</v>
          </cell>
          <cell r="X40">
            <v>46123.064689237726</v>
          </cell>
          <cell r="Y40">
            <v>47462.623194352258</v>
          </cell>
          <cell r="Z40">
            <v>48802.18169946679</v>
          </cell>
          <cell r="AA40">
            <v>50141.740204581321</v>
          </cell>
          <cell r="AB40">
            <v>51481.298709695853</v>
          </cell>
          <cell r="AC40">
            <v>52820.857214810385</v>
          </cell>
          <cell r="AD40">
            <v>54160.415719924917</v>
          </cell>
          <cell r="AE40">
            <v>55499.974225039448</v>
          </cell>
          <cell r="AF40">
            <v>56839.53273015398</v>
          </cell>
          <cell r="AG40">
            <v>58179.091235268512</v>
          </cell>
          <cell r="AH40">
            <v>59518.649740383044</v>
          </cell>
          <cell r="AI40">
            <v>60858.208245497575</v>
          </cell>
          <cell r="AJ40">
            <v>62197.766750612107</v>
          </cell>
          <cell r="AK40">
            <v>63537.325255726639</v>
          </cell>
          <cell r="AL40">
            <v>64876.88376084117</v>
          </cell>
          <cell r="AM40">
            <v>66216.442265955702</v>
          </cell>
          <cell r="AN40">
            <v>67556.000771070234</v>
          </cell>
          <cell r="AO40">
            <v>68895.559276184766</v>
          </cell>
          <cell r="AP40">
            <v>70235.117781299297</v>
          </cell>
          <cell r="AQ40">
            <v>71574.676286413829</v>
          </cell>
          <cell r="AR40">
            <v>72914.234791528361</v>
          </cell>
          <cell r="AS40">
            <v>74253.793296642893</v>
          </cell>
          <cell r="AT40">
            <v>75593.351801757424</v>
          </cell>
          <cell r="AU40">
            <v>76932.910306871956</v>
          </cell>
          <cell r="AV40">
            <v>78272.468811986488</v>
          </cell>
          <cell r="AW40">
            <v>79612.027317101019</v>
          </cell>
          <cell r="AX40">
            <v>80951.585822215551</v>
          </cell>
          <cell r="AY40">
            <v>82291.144327330083</v>
          </cell>
          <cell r="AZ40">
            <v>83630.702832444615</v>
          </cell>
          <cell r="BA40">
            <v>84970.261337559146</v>
          </cell>
          <cell r="BB40">
            <v>86309.819842673678</v>
          </cell>
          <cell r="BC40">
            <v>87649.37834778821</v>
          </cell>
          <cell r="BD40">
            <v>88988.936852902742</v>
          </cell>
          <cell r="BE40">
            <v>90328.495358017273</v>
          </cell>
          <cell r="BF40">
            <v>91668.053863131805</v>
          </cell>
          <cell r="BG40">
            <v>93007.612368246337</v>
          </cell>
          <cell r="BH40">
            <v>94347.170873360868</v>
          </cell>
          <cell r="BI40">
            <v>95686.7293784754</v>
          </cell>
          <cell r="BJ40">
            <v>97026.287883589932</v>
          </cell>
          <cell r="BK40">
            <v>98365.846388704464</v>
          </cell>
          <cell r="BL40">
            <v>99705.404893818995</v>
          </cell>
          <cell r="BM40">
            <v>101044.96339893353</v>
          </cell>
          <cell r="BN40">
            <v>102384.52190404806</v>
          </cell>
          <cell r="BO40">
            <v>103724.08040916259</v>
          </cell>
          <cell r="BP40">
            <v>105063.63891427712</v>
          </cell>
          <cell r="BQ40">
            <v>106403.19741939165</v>
          </cell>
          <cell r="BR40">
            <v>107742.75592450619</v>
          </cell>
          <cell r="BS40">
            <v>109082.31442962072</v>
          </cell>
        </row>
        <row r="41">
          <cell r="E41">
            <v>7976.5999999999949</v>
          </cell>
          <cell r="G41">
            <v>56.160294390104077</v>
          </cell>
          <cell r="H41">
            <v>68.069591325691064</v>
          </cell>
          <cell r="K41" t="str">
            <v>9.0x - 11.0x LTM 9/30/09 EBITDA ($7,976.6 mm)</v>
          </cell>
          <cell r="N41">
            <v>0</v>
          </cell>
          <cell r="O41">
            <v>34067.038143206941</v>
          </cell>
          <cell r="P41">
            <v>35406.596648321472</v>
          </cell>
          <cell r="Q41">
            <v>36746.155153436004</v>
          </cell>
          <cell r="R41">
            <v>38085.713658550536</v>
          </cell>
          <cell r="S41">
            <v>39425.272163665068</v>
          </cell>
          <cell r="T41">
            <v>40764.830668779599</v>
          </cell>
          <cell r="U41">
            <v>42104.389173894131</v>
          </cell>
          <cell r="V41">
            <v>43443.947679008663</v>
          </cell>
          <cell r="W41">
            <v>44783.506184123195</v>
          </cell>
          <cell r="X41">
            <v>46123.064689237726</v>
          </cell>
          <cell r="Y41">
            <v>47462.623194352258</v>
          </cell>
          <cell r="Z41">
            <v>48802.18169946679</v>
          </cell>
          <cell r="AA41">
            <v>50141.740204581321</v>
          </cell>
          <cell r="AB41">
            <v>51481.298709695853</v>
          </cell>
          <cell r="AC41">
            <v>52820.857214810385</v>
          </cell>
          <cell r="AD41">
            <v>54160.415719924917</v>
          </cell>
          <cell r="AE41">
            <v>55499.974225039448</v>
          </cell>
          <cell r="AF41">
            <v>56839.53273015398</v>
          </cell>
          <cell r="AG41">
            <v>58179.091235268512</v>
          </cell>
          <cell r="AH41">
            <v>59518.649740383044</v>
          </cell>
          <cell r="AI41">
            <v>60858.208245497575</v>
          </cell>
          <cell r="AJ41">
            <v>62197.766750612107</v>
          </cell>
          <cell r="AK41">
            <v>63537.325255726639</v>
          </cell>
          <cell r="AL41">
            <v>64876.88376084117</v>
          </cell>
          <cell r="AM41">
            <v>66216.442265955702</v>
          </cell>
          <cell r="AN41">
            <v>67556.000771070234</v>
          </cell>
          <cell r="AO41">
            <v>68895.559276184766</v>
          </cell>
          <cell r="AP41">
            <v>70235.117781299297</v>
          </cell>
          <cell r="AQ41">
            <v>71574.676286413829</v>
          </cell>
          <cell r="AR41">
            <v>72914.234791528361</v>
          </cell>
          <cell r="AS41">
            <v>74253.793296642893</v>
          </cell>
          <cell r="AT41">
            <v>75593.351801757424</v>
          </cell>
          <cell r="AU41">
            <v>76932.910306871956</v>
          </cell>
          <cell r="AV41">
            <v>78272.468811986488</v>
          </cell>
          <cell r="AW41">
            <v>79612.027317101019</v>
          </cell>
          <cell r="AX41">
            <v>80951.585822215551</v>
          </cell>
          <cell r="AY41">
            <v>82291.144327330083</v>
          </cell>
          <cell r="AZ41">
            <v>83630.702832444615</v>
          </cell>
          <cell r="BA41">
            <v>84970.261337559146</v>
          </cell>
          <cell r="BB41">
            <v>86309.819842673678</v>
          </cell>
          <cell r="BC41">
            <v>87649.37834778821</v>
          </cell>
          <cell r="BD41">
            <v>88988.936852902742</v>
          </cell>
          <cell r="BE41">
            <v>90328.495358017273</v>
          </cell>
          <cell r="BF41">
            <v>91668.053863131805</v>
          </cell>
          <cell r="BG41">
            <v>93007.612368246337</v>
          </cell>
          <cell r="BH41">
            <v>94347.170873360868</v>
          </cell>
          <cell r="BI41">
            <v>95686.7293784754</v>
          </cell>
          <cell r="BJ41">
            <v>97026.287883589932</v>
          </cell>
          <cell r="BK41">
            <v>98365.846388704464</v>
          </cell>
          <cell r="BL41">
            <v>99705.404893818995</v>
          </cell>
          <cell r="BM41">
            <v>101044.96339893353</v>
          </cell>
          <cell r="BN41">
            <v>102384.52190404806</v>
          </cell>
          <cell r="BO41">
            <v>103724.08040916259</v>
          </cell>
          <cell r="BP41">
            <v>105063.63891427712</v>
          </cell>
          <cell r="BQ41">
            <v>106403.19741939165</v>
          </cell>
          <cell r="BR41">
            <v>107742.75592450619</v>
          </cell>
          <cell r="BS41">
            <v>109082.31442962072</v>
          </cell>
        </row>
        <row r="42">
          <cell r="P42">
            <v>35406.596648321472</v>
          </cell>
          <cell r="Q42">
            <v>36746.155153436004</v>
          </cell>
          <cell r="R42">
            <v>38085.713658550536</v>
          </cell>
          <cell r="S42">
            <v>39425.272163665068</v>
          </cell>
          <cell r="T42">
            <v>40764.830668779599</v>
          </cell>
          <cell r="U42">
            <v>42104.389173894131</v>
          </cell>
          <cell r="V42">
            <v>43443.947679008663</v>
          </cell>
          <cell r="W42">
            <v>44783.506184123195</v>
          </cell>
          <cell r="X42">
            <v>46123.064689237726</v>
          </cell>
          <cell r="Y42">
            <v>47462.623194352258</v>
          </cell>
          <cell r="Z42">
            <v>48802.18169946679</v>
          </cell>
          <cell r="AA42">
            <v>50141.740204581321</v>
          </cell>
          <cell r="AB42">
            <v>51481.298709695853</v>
          </cell>
          <cell r="AC42">
            <v>52820.857214810385</v>
          </cell>
          <cell r="AD42">
            <v>54160.415719924917</v>
          </cell>
          <cell r="AE42">
            <v>55499.974225039448</v>
          </cell>
          <cell r="AF42">
            <v>56839.53273015398</v>
          </cell>
          <cell r="AG42">
            <v>58179.091235268512</v>
          </cell>
          <cell r="AH42">
            <v>59518.649740383044</v>
          </cell>
          <cell r="AI42">
            <v>60858.208245497575</v>
          </cell>
          <cell r="AJ42">
            <v>62197.766750612107</v>
          </cell>
          <cell r="AK42">
            <v>63537.325255726639</v>
          </cell>
          <cell r="AL42">
            <v>64876.88376084117</v>
          </cell>
          <cell r="AM42">
            <v>66216.442265955702</v>
          </cell>
          <cell r="AN42">
            <v>67556.000771070234</v>
          </cell>
          <cell r="AO42">
            <v>68895.559276184766</v>
          </cell>
          <cell r="AP42">
            <v>70235.117781299297</v>
          </cell>
          <cell r="AQ42">
            <v>71574.676286413829</v>
          </cell>
          <cell r="AR42">
            <v>72914.234791528361</v>
          </cell>
          <cell r="AS42">
            <v>74253.793296642893</v>
          </cell>
          <cell r="AT42">
            <v>75593.351801757424</v>
          </cell>
          <cell r="AU42">
            <v>76932.910306871956</v>
          </cell>
          <cell r="AV42">
            <v>78272.468811986488</v>
          </cell>
          <cell r="AW42">
            <v>79612.027317101019</v>
          </cell>
          <cell r="AX42">
            <v>80951.585822215551</v>
          </cell>
          <cell r="AY42">
            <v>82291.144327330083</v>
          </cell>
          <cell r="AZ42">
            <v>83630.702832444615</v>
          </cell>
          <cell r="BA42">
            <v>84970.261337559146</v>
          </cell>
          <cell r="BB42">
            <v>86309.819842673678</v>
          </cell>
          <cell r="BC42">
            <v>87649.37834778821</v>
          </cell>
          <cell r="BD42">
            <v>88988.936852902742</v>
          </cell>
          <cell r="BE42">
            <v>90328.495358017273</v>
          </cell>
          <cell r="BF42">
            <v>91668.053863131805</v>
          </cell>
          <cell r="BG42">
            <v>93007.612368246337</v>
          </cell>
          <cell r="BH42">
            <v>94347.170873360868</v>
          </cell>
          <cell r="BI42">
            <v>95686.7293784754</v>
          </cell>
          <cell r="BJ42">
            <v>97026.287883589932</v>
          </cell>
          <cell r="BK42">
            <v>98365.846388704464</v>
          </cell>
          <cell r="BL42">
            <v>99705.404893818995</v>
          </cell>
          <cell r="BM42">
            <v>101044.96339893353</v>
          </cell>
          <cell r="BN42">
            <v>102384.52190404806</v>
          </cell>
          <cell r="BO42">
            <v>103724.08040916259</v>
          </cell>
          <cell r="BP42">
            <v>105063.63891427712</v>
          </cell>
          <cell r="BQ42">
            <v>106403.19741939165</v>
          </cell>
          <cell r="BR42">
            <v>107742.75592450619</v>
          </cell>
          <cell r="BS42">
            <v>109082.31442962072</v>
          </cell>
        </row>
        <row r="43">
          <cell r="B43" t="str">
            <v>Discount:</v>
          </cell>
          <cell r="C43">
            <v>8.6026806624843813E-2</v>
          </cell>
          <cell r="G43">
            <v>51920.605824403639</v>
          </cell>
          <cell r="H43">
            <v>70374.341099204845</v>
          </cell>
          <cell r="K43" t="str">
            <v>Future Share Price (Discounted at 8.6%)</v>
          </cell>
          <cell r="N43">
            <v>0</v>
          </cell>
          <cell r="O43">
            <v>34067.038143206941</v>
          </cell>
          <cell r="P43">
            <v>35406.596648321472</v>
          </cell>
          <cell r="Q43">
            <v>36746.155153436004</v>
          </cell>
          <cell r="R43">
            <v>38085.713658550536</v>
          </cell>
          <cell r="S43">
            <v>39425.272163665068</v>
          </cell>
          <cell r="T43">
            <v>40764.830668779599</v>
          </cell>
          <cell r="U43">
            <v>42104.389173894131</v>
          </cell>
          <cell r="V43">
            <v>43443.947679008663</v>
          </cell>
          <cell r="W43">
            <v>44783.506184123195</v>
          </cell>
          <cell r="X43">
            <v>46123.064689237726</v>
          </cell>
          <cell r="Y43">
            <v>47462.623194352258</v>
          </cell>
          <cell r="Z43">
            <v>48802.18169946679</v>
          </cell>
          <cell r="AA43">
            <v>50141.740204581321</v>
          </cell>
          <cell r="AB43">
            <v>51481.298709695853</v>
          </cell>
          <cell r="AC43">
            <v>52820.857214810385</v>
          </cell>
          <cell r="AD43">
            <v>54160.415719924917</v>
          </cell>
          <cell r="AE43">
            <v>55499.974225039448</v>
          </cell>
          <cell r="AF43">
            <v>56839.53273015398</v>
          </cell>
          <cell r="AG43">
            <v>58179.091235268512</v>
          </cell>
          <cell r="AH43">
            <v>59518.649740383044</v>
          </cell>
          <cell r="AI43">
            <v>60858.208245497575</v>
          </cell>
          <cell r="AJ43">
            <v>62197.766750612107</v>
          </cell>
          <cell r="AK43">
            <v>63537.325255726639</v>
          </cell>
          <cell r="AL43">
            <v>64876.88376084117</v>
          </cell>
          <cell r="AM43">
            <v>66216.442265955702</v>
          </cell>
          <cell r="AN43">
            <v>67556.000771070234</v>
          </cell>
          <cell r="AO43">
            <v>68895.559276184766</v>
          </cell>
          <cell r="AP43">
            <v>70235.117781299297</v>
          </cell>
          <cell r="AQ43">
            <v>71574.676286413829</v>
          </cell>
          <cell r="AR43">
            <v>72914.234791528361</v>
          </cell>
          <cell r="AS43">
            <v>74253.793296642893</v>
          </cell>
          <cell r="AT43">
            <v>75593.351801757424</v>
          </cell>
          <cell r="AU43">
            <v>76932.910306871956</v>
          </cell>
          <cell r="AV43">
            <v>78272.468811986488</v>
          </cell>
          <cell r="AW43">
            <v>79612.027317101019</v>
          </cell>
          <cell r="AX43">
            <v>80951.585822215551</v>
          </cell>
          <cell r="AY43">
            <v>82291.144327330083</v>
          </cell>
          <cell r="AZ43">
            <v>83630.702832444615</v>
          </cell>
          <cell r="BA43">
            <v>84970.261337559146</v>
          </cell>
          <cell r="BB43">
            <v>86309.819842673678</v>
          </cell>
          <cell r="BC43">
            <v>87649.37834778821</v>
          </cell>
          <cell r="BD43">
            <v>88988.936852902742</v>
          </cell>
          <cell r="BE43">
            <v>90328.495358017273</v>
          </cell>
          <cell r="BF43">
            <v>91668.053863131805</v>
          </cell>
          <cell r="BG43">
            <v>93007.612368246337</v>
          </cell>
          <cell r="BH43">
            <v>94347.170873360868</v>
          </cell>
          <cell r="BI43">
            <v>95686.7293784754</v>
          </cell>
          <cell r="BJ43">
            <v>97026.287883589932</v>
          </cell>
          <cell r="BK43">
            <v>98365.846388704464</v>
          </cell>
          <cell r="BL43">
            <v>99705.404893818995</v>
          </cell>
          <cell r="BM43">
            <v>101044.96339893353</v>
          </cell>
          <cell r="BN43">
            <v>102384.52190404806</v>
          </cell>
          <cell r="BO43">
            <v>103724.08040916259</v>
          </cell>
          <cell r="BP43">
            <v>105063.63891427712</v>
          </cell>
          <cell r="BQ43">
            <v>106403.19741939165</v>
          </cell>
          <cell r="BR43">
            <v>107742.75592450619</v>
          </cell>
          <cell r="BS43">
            <v>109082.31442962072</v>
          </cell>
        </row>
        <row r="44">
          <cell r="G44">
            <v>41.327949181040211</v>
          </cell>
          <cell r="H44">
            <v>55.103932241386943</v>
          </cell>
          <cell r="K44" t="str">
            <v>($41.33 - $55.10)</v>
          </cell>
          <cell r="N44">
            <v>0</v>
          </cell>
          <cell r="O44">
            <v>34067.038143206941</v>
          </cell>
          <cell r="P44">
            <v>35406.596648321472</v>
          </cell>
          <cell r="Q44">
            <v>36746.155153436004</v>
          </cell>
          <cell r="R44">
            <v>38085.713658550536</v>
          </cell>
          <cell r="S44">
            <v>39425.272163665068</v>
          </cell>
          <cell r="T44">
            <v>40764.830668779599</v>
          </cell>
          <cell r="U44">
            <v>42104.389173894131</v>
          </cell>
          <cell r="V44">
            <v>43443.947679008663</v>
          </cell>
          <cell r="W44">
            <v>44783.506184123195</v>
          </cell>
          <cell r="X44">
            <v>46123.064689237726</v>
          </cell>
          <cell r="Y44">
            <v>47462.623194352258</v>
          </cell>
          <cell r="Z44">
            <v>48802.18169946679</v>
          </cell>
          <cell r="AA44">
            <v>50141.740204581321</v>
          </cell>
          <cell r="AB44">
            <v>51481.298709695853</v>
          </cell>
          <cell r="AC44">
            <v>52820.857214810385</v>
          </cell>
          <cell r="AD44">
            <v>54160.415719924917</v>
          </cell>
          <cell r="AE44">
            <v>55499.974225039448</v>
          </cell>
          <cell r="AF44">
            <v>56839.53273015398</v>
          </cell>
          <cell r="AG44">
            <v>58179.091235268512</v>
          </cell>
          <cell r="AH44">
            <v>59518.649740383044</v>
          </cell>
          <cell r="AI44">
            <v>60858.208245497575</v>
          </cell>
          <cell r="AJ44">
            <v>62197.766750612107</v>
          </cell>
          <cell r="AK44">
            <v>63537.325255726639</v>
          </cell>
          <cell r="AL44">
            <v>64876.88376084117</v>
          </cell>
          <cell r="AM44">
            <v>66216.442265955702</v>
          </cell>
          <cell r="AN44">
            <v>67556.000771070234</v>
          </cell>
          <cell r="AO44">
            <v>68895.559276184766</v>
          </cell>
          <cell r="AP44">
            <v>70235.117781299297</v>
          </cell>
          <cell r="AQ44">
            <v>71574.676286413829</v>
          </cell>
          <cell r="AR44">
            <v>72914.234791528361</v>
          </cell>
          <cell r="AS44">
            <v>74253.793296642893</v>
          </cell>
          <cell r="AT44">
            <v>75593.351801757424</v>
          </cell>
          <cell r="AU44">
            <v>76932.910306871956</v>
          </cell>
          <cell r="AV44">
            <v>78272.468811986488</v>
          </cell>
          <cell r="AW44">
            <v>79612.027317101019</v>
          </cell>
          <cell r="AX44">
            <v>80951.585822215551</v>
          </cell>
          <cell r="AY44">
            <v>82291.144327330083</v>
          </cell>
          <cell r="AZ44">
            <v>83630.702832444615</v>
          </cell>
          <cell r="BA44">
            <v>84970.261337559146</v>
          </cell>
          <cell r="BB44">
            <v>86309.819842673678</v>
          </cell>
          <cell r="BC44">
            <v>87649.37834778821</v>
          </cell>
          <cell r="BD44">
            <v>88988.936852902742</v>
          </cell>
          <cell r="BE44">
            <v>90328.495358017273</v>
          </cell>
          <cell r="BF44">
            <v>91668.053863131805</v>
          </cell>
          <cell r="BG44">
            <v>93007.612368246337</v>
          </cell>
          <cell r="BH44">
            <v>94347.170873360868</v>
          </cell>
          <cell r="BI44">
            <v>95686.7293784754</v>
          </cell>
          <cell r="BJ44">
            <v>97026.287883589932</v>
          </cell>
          <cell r="BK44">
            <v>98365.846388704464</v>
          </cell>
          <cell r="BL44">
            <v>99705.404893818995</v>
          </cell>
          <cell r="BM44">
            <v>101044.96339893353</v>
          </cell>
          <cell r="BN44">
            <v>102384.52190404806</v>
          </cell>
          <cell r="BO44">
            <v>103724.08040916259</v>
          </cell>
          <cell r="BP44">
            <v>105063.63891427712</v>
          </cell>
          <cell r="BQ44">
            <v>106403.19741939165</v>
          </cell>
          <cell r="BR44">
            <v>107742.75592450619</v>
          </cell>
          <cell r="BS44">
            <v>109082.31442962072</v>
          </cell>
        </row>
        <row r="46">
          <cell r="B46">
            <v>0.1</v>
          </cell>
          <cell r="C46">
            <v>0.3</v>
          </cell>
          <cell r="G46">
            <v>61010.917915080689</v>
          </cell>
          <cell r="H46">
            <v>72729.375717822622</v>
          </cell>
          <cell r="K46" t="str">
            <v>Premiums Paid Analysis (10.0% - 30.0%)</v>
          </cell>
          <cell r="N46">
            <v>0</v>
          </cell>
          <cell r="O46">
            <v>34067.038143206941</v>
          </cell>
          <cell r="P46">
            <v>35406.596648321472</v>
          </cell>
          <cell r="Q46">
            <v>36746.155153436004</v>
          </cell>
          <cell r="R46">
            <v>38085.713658550536</v>
          </cell>
          <cell r="S46">
            <v>39425.272163665068</v>
          </cell>
          <cell r="T46">
            <v>40764.830668779599</v>
          </cell>
          <cell r="U46">
            <v>42104.389173894131</v>
          </cell>
          <cell r="V46">
            <v>43443.947679008663</v>
          </cell>
          <cell r="W46">
            <v>44783.506184123195</v>
          </cell>
          <cell r="X46">
            <v>46123.064689237726</v>
          </cell>
          <cell r="Y46">
            <v>47462.623194352258</v>
          </cell>
          <cell r="Z46">
            <v>48802.18169946679</v>
          </cell>
          <cell r="AA46">
            <v>50141.740204581321</v>
          </cell>
          <cell r="AB46">
            <v>51481.298709695853</v>
          </cell>
          <cell r="AC46">
            <v>52820.857214810385</v>
          </cell>
          <cell r="AD46">
            <v>54160.415719924917</v>
          </cell>
          <cell r="AE46">
            <v>55499.974225039448</v>
          </cell>
          <cell r="AF46">
            <v>56839.53273015398</v>
          </cell>
          <cell r="AG46">
            <v>58179.091235268512</v>
          </cell>
          <cell r="AH46">
            <v>59518.649740383044</v>
          </cell>
          <cell r="AI46">
            <v>60858.208245497575</v>
          </cell>
          <cell r="AJ46">
            <v>62197.766750612107</v>
          </cell>
          <cell r="AK46">
            <v>63537.325255726639</v>
          </cell>
          <cell r="AL46">
            <v>64876.88376084117</v>
          </cell>
          <cell r="AM46">
            <v>66216.442265955702</v>
          </cell>
          <cell r="AN46">
            <v>67556.000771070234</v>
          </cell>
          <cell r="AO46">
            <v>68895.559276184766</v>
          </cell>
          <cell r="AP46">
            <v>70235.117781299297</v>
          </cell>
          <cell r="AQ46">
            <v>71574.676286413829</v>
          </cell>
          <cell r="AR46">
            <v>72914.234791528361</v>
          </cell>
          <cell r="AS46">
            <v>74253.793296642893</v>
          </cell>
          <cell r="AT46">
            <v>75593.351801757424</v>
          </cell>
          <cell r="AU46">
            <v>76932.910306871956</v>
          </cell>
          <cell r="AV46">
            <v>78272.468811986488</v>
          </cell>
          <cell r="AW46">
            <v>79612.027317101019</v>
          </cell>
          <cell r="AX46">
            <v>80951.585822215551</v>
          </cell>
          <cell r="AY46">
            <v>82291.144327330083</v>
          </cell>
          <cell r="AZ46">
            <v>83630.702832444615</v>
          </cell>
          <cell r="BA46">
            <v>84970.261337559146</v>
          </cell>
          <cell r="BB46">
            <v>86309.819842673678</v>
          </cell>
          <cell r="BC46">
            <v>87649.37834778821</v>
          </cell>
          <cell r="BD46">
            <v>88988.936852902742</v>
          </cell>
          <cell r="BE46">
            <v>90328.495358017273</v>
          </cell>
          <cell r="BF46">
            <v>91668.053863131805</v>
          </cell>
          <cell r="BG46">
            <v>93007.612368246337</v>
          </cell>
          <cell r="BH46">
            <v>94347.170873360868</v>
          </cell>
          <cell r="BI46">
            <v>95686.7293784754</v>
          </cell>
          <cell r="BJ46">
            <v>97026.287883589932</v>
          </cell>
          <cell r="BK46">
            <v>98365.846388704464</v>
          </cell>
          <cell r="BL46">
            <v>99705.404893818995</v>
          </cell>
          <cell r="BM46">
            <v>101044.96339893353</v>
          </cell>
          <cell r="BN46">
            <v>102384.52190404806</v>
          </cell>
          <cell r="BO46">
            <v>103724.08040916259</v>
          </cell>
          <cell r="BP46">
            <v>105063.63891427712</v>
          </cell>
          <cell r="BQ46">
            <v>106403.19741939165</v>
          </cell>
          <cell r="BR46">
            <v>107742.75592450619</v>
          </cell>
          <cell r="BS46">
            <v>109082.31442962072</v>
          </cell>
        </row>
        <row r="47">
          <cell r="G47">
            <v>48.114000000000004</v>
          </cell>
          <cell r="H47">
            <v>56.862000000000002</v>
          </cell>
          <cell r="K47" t="str">
            <v>($48.11 - $56.86)</v>
          </cell>
          <cell r="N47">
            <v>0</v>
          </cell>
          <cell r="O47">
            <v>34067.038143206941</v>
          </cell>
          <cell r="P47">
            <v>35406.596648321472</v>
          </cell>
          <cell r="Q47">
            <v>36746.155153436004</v>
          </cell>
          <cell r="R47">
            <v>38085.713658550536</v>
          </cell>
          <cell r="S47">
            <v>39425.272163665068</v>
          </cell>
          <cell r="T47">
            <v>40764.830668779599</v>
          </cell>
          <cell r="U47">
            <v>42104.389173894131</v>
          </cell>
          <cell r="V47">
            <v>43443.947679008663</v>
          </cell>
          <cell r="W47">
            <v>44783.506184123195</v>
          </cell>
          <cell r="X47">
            <v>46123.064689237726</v>
          </cell>
          <cell r="Y47">
            <v>47462.623194352258</v>
          </cell>
          <cell r="Z47">
            <v>48802.18169946679</v>
          </cell>
          <cell r="AA47">
            <v>50141.740204581321</v>
          </cell>
          <cell r="AB47">
            <v>51481.298709695853</v>
          </cell>
          <cell r="AC47">
            <v>52820.857214810385</v>
          </cell>
          <cell r="AD47">
            <v>54160.415719924917</v>
          </cell>
          <cell r="AE47">
            <v>55499.974225039448</v>
          </cell>
          <cell r="AF47">
            <v>56839.53273015398</v>
          </cell>
          <cell r="AG47">
            <v>58179.091235268512</v>
          </cell>
          <cell r="AH47">
            <v>59518.649740383044</v>
          </cell>
          <cell r="AI47">
            <v>60858.208245497575</v>
          </cell>
          <cell r="AJ47">
            <v>62197.766750612107</v>
          </cell>
          <cell r="AK47">
            <v>63537.325255726639</v>
          </cell>
          <cell r="AL47">
            <v>64876.88376084117</v>
          </cell>
          <cell r="AM47">
            <v>66216.442265955702</v>
          </cell>
          <cell r="AN47">
            <v>67556.000771070234</v>
          </cell>
          <cell r="AO47">
            <v>68895.559276184766</v>
          </cell>
          <cell r="AP47">
            <v>70235.117781299297</v>
          </cell>
          <cell r="AQ47">
            <v>71574.676286413829</v>
          </cell>
          <cell r="AR47">
            <v>72914.234791528361</v>
          </cell>
          <cell r="AS47">
            <v>74253.793296642893</v>
          </cell>
          <cell r="AT47">
            <v>75593.351801757424</v>
          </cell>
          <cell r="AU47">
            <v>76932.910306871956</v>
          </cell>
          <cell r="AV47">
            <v>78272.468811986488</v>
          </cell>
          <cell r="AW47">
            <v>79612.027317101019</v>
          </cell>
          <cell r="AX47">
            <v>80951.585822215551</v>
          </cell>
          <cell r="AY47">
            <v>82291.144327330083</v>
          </cell>
          <cell r="AZ47">
            <v>83630.702832444615</v>
          </cell>
          <cell r="BA47">
            <v>84970.261337559146</v>
          </cell>
          <cell r="BB47">
            <v>86309.819842673678</v>
          </cell>
          <cell r="BC47">
            <v>87649.37834778821</v>
          </cell>
          <cell r="BD47">
            <v>88988.936852902742</v>
          </cell>
          <cell r="BE47">
            <v>90328.495358017273</v>
          </cell>
          <cell r="BF47">
            <v>91668.053863131805</v>
          </cell>
          <cell r="BG47">
            <v>93007.612368246337</v>
          </cell>
          <cell r="BH47">
            <v>94347.170873360868</v>
          </cell>
          <cell r="BI47">
            <v>95686.7293784754</v>
          </cell>
          <cell r="BJ47">
            <v>97026.287883589932</v>
          </cell>
          <cell r="BK47">
            <v>98365.846388704464</v>
          </cell>
          <cell r="BL47">
            <v>99705.404893818995</v>
          </cell>
          <cell r="BM47">
            <v>101044.96339893353</v>
          </cell>
          <cell r="BN47">
            <v>102384.52190404806</v>
          </cell>
          <cell r="BO47">
            <v>103724.08040916259</v>
          </cell>
          <cell r="BP47">
            <v>105063.63891427712</v>
          </cell>
          <cell r="BQ47">
            <v>106403.19741939165</v>
          </cell>
          <cell r="BR47">
            <v>107742.75592450619</v>
          </cell>
          <cell r="BS47">
            <v>109082.31442962072</v>
          </cell>
        </row>
        <row r="48">
          <cell r="P48">
            <v>35406.596648321472</v>
          </cell>
          <cell r="Q48">
            <v>36746.155153436004</v>
          </cell>
          <cell r="R48">
            <v>38085.713658550536</v>
          </cell>
          <cell r="S48">
            <v>39425.272163665068</v>
          </cell>
          <cell r="T48">
            <v>40764.830668779599</v>
          </cell>
          <cell r="U48">
            <v>42104.389173894131</v>
          </cell>
          <cell r="V48">
            <v>43443.947679008663</v>
          </cell>
          <cell r="W48">
            <v>44783.506184123195</v>
          </cell>
          <cell r="X48">
            <v>46123.064689237726</v>
          </cell>
          <cell r="Y48">
            <v>47462.623194352258</v>
          </cell>
          <cell r="Z48">
            <v>48802.18169946679</v>
          </cell>
          <cell r="AA48">
            <v>50141.740204581321</v>
          </cell>
          <cell r="AB48">
            <v>51481.298709695853</v>
          </cell>
          <cell r="AC48">
            <v>52820.857214810385</v>
          </cell>
          <cell r="AD48">
            <v>54160.415719924917</v>
          </cell>
          <cell r="AE48">
            <v>55499.974225039448</v>
          </cell>
          <cell r="AF48">
            <v>56839.53273015398</v>
          </cell>
          <cell r="AG48">
            <v>58179.091235268512</v>
          </cell>
          <cell r="AH48">
            <v>59518.649740383044</v>
          </cell>
          <cell r="AI48">
            <v>60858.208245497575</v>
          </cell>
          <cell r="AJ48">
            <v>62197.766750612107</v>
          </cell>
          <cell r="AK48">
            <v>63537.325255726639</v>
          </cell>
          <cell r="AL48">
            <v>64876.88376084117</v>
          </cell>
          <cell r="AM48">
            <v>66216.442265955702</v>
          </cell>
          <cell r="AN48">
            <v>67556.000771070234</v>
          </cell>
          <cell r="AO48">
            <v>68895.559276184766</v>
          </cell>
          <cell r="AP48">
            <v>70235.117781299297</v>
          </cell>
          <cell r="AQ48">
            <v>71574.676286413829</v>
          </cell>
          <cell r="AR48">
            <v>72914.234791528361</v>
          </cell>
          <cell r="AS48">
            <v>74253.793296642893</v>
          </cell>
          <cell r="AT48">
            <v>75593.351801757424</v>
          </cell>
          <cell r="AU48">
            <v>76932.910306871956</v>
          </cell>
          <cell r="AV48">
            <v>78272.468811986488</v>
          </cell>
          <cell r="AW48">
            <v>79612.027317101019</v>
          </cell>
          <cell r="AX48">
            <v>80951.585822215551</v>
          </cell>
          <cell r="AY48">
            <v>82291.144327330083</v>
          </cell>
          <cell r="AZ48">
            <v>83630.702832444615</v>
          </cell>
          <cell r="BA48">
            <v>84970.261337559146</v>
          </cell>
          <cell r="BB48">
            <v>86309.819842673678</v>
          </cell>
          <cell r="BC48">
            <v>87649.37834778821</v>
          </cell>
          <cell r="BD48">
            <v>88988.936852902742</v>
          </cell>
          <cell r="BE48">
            <v>90328.495358017273</v>
          </cell>
          <cell r="BF48">
            <v>91668.053863131805</v>
          </cell>
          <cell r="BG48">
            <v>93007.612368246337</v>
          </cell>
          <cell r="BH48">
            <v>94347.170873360868</v>
          </cell>
          <cell r="BI48">
            <v>95686.7293784754</v>
          </cell>
          <cell r="BJ48">
            <v>97026.287883589932</v>
          </cell>
          <cell r="BK48">
            <v>98365.846388704464</v>
          </cell>
          <cell r="BL48">
            <v>99705.404893818995</v>
          </cell>
          <cell r="BM48">
            <v>101044.96339893353</v>
          </cell>
          <cell r="BN48">
            <v>102384.52190404806</v>
          </cell>
          <cell r="BO48">
            <v>103724.08040916259</v>
          </cell>
          <cell r="BP48">
            <v>105063.63891427712</v>
          </cell>
          <cell r="BQ48">
            <v>106403.19741939165</v>
          </cell>
          <cell r="BR48">
            <v>107742.75592450619</v>
          </cell>
          <cell r="BS48">
            <v>109082.31442962072</v>
          </cell>
        </row>
        <row r="49">
          <cell r="B49">
            <v>5.5</v>
          </cell>
          <cell r="C49">
            <v>6.5</v>
          </cell>
          <cell r="G49">
            <v>76409.994702970129</v>
          </cell>
          <cell r="H49">
            <v>93126.137384893009</v>
          </cell>
          <cell r="K49" t="str">
            <v>Discounted Cash Flow Analysis</v>
          </cell>
          <cell r="N49">
            <v>0</v>
          </cell>
          <cell r="O49">
            <v>34067.038143206941</v>
          </cell>
          <cell r="P49">
            <v>35406.596648321472</v>
          </cell>
          <cell r="Q49">
            <v>36746.155153436004</v>
          </cell>
          <cell r="R49">
            <v>38085.713658550536</v>
          </cell>
          <cell r="S49">
            <v>39425.272163665068</v>
          </cell>
          <cell r="T49">
            <v>40764.830668779599</v>
          </cell>
          <cell r="U49">
            <v>42104.389173894131</v>
          </cell>
          <cell r="V49">
            <v>43443.947679008663</v>
          </cell>
          <cell r="W49">
            <v>44783.506184123195</v>
          </cell>
          <cell r="X49">
            <v>46123.064689237726</v>
          </cell>
          <cell r="Y49">
            <v>47462.623194352258</v>
          </cell>
          <cell r="Z49">
            <v>48802.18169946679</v>
          </cell>
          <cell r="AA49">
            <v>50141.740204581321</v>
          </cell>
          <cell r="AB49">
            <v>51481.298709695853</v>
          </cell>
          <cell r="AC49">
            <v>52820.857214810385</v>
          </cell>
          <cell r="AD49">
            <v>54160.415719924917</v>
          </cell>
          <cell r="AE49">
            <v>55499.974225039448</v>
          </cell>
          <cell r="AF49">
            <v>56839.53273015398</v>
          </cell>
          <cell r="AG49">
            <v>58179.091235268512</v>
          </cell>
          <cell r="AH49">
            <v>59518.649740383044</v>
          </cell>
          <cell r="AI49">
            <v>60858.208245497575</v>
          </cell>
          <cell r="AJ49">
            <v>62197.766750612107</v>
          </cell>
          <cell r="AK49">
            <v>63537.325255726639</v>
          </cell>
          <cell r="AL49">
            <v>64876.88376084117</v>
          </cell>
          <cell r="AM49">
            <v>66216.442265955702</v>
          </cell>
          <cell r="AN49">
            <v>67556.000771070234</v>
          </cell>
          <cell r="AO49">
            <v>68895.559276184766</v>
          </cell>
          <cell r="AP49">
            <v>70235.117781299297</v>
          </cell>
          <cell r="AQ49">
            <v>71574.676286413829</v>
          </cell>
          <cell r="AR49">
            <v>72914.234791528361</v>
          </cell>
          <cell r="AS49">
            <v>74253.793296642893</v>
          </cell>
          <cell r="AT49">
            <v>75593.351801757424</v>
          </cell>
          <cell r="AU49">
            <v>76932.910306871956</v>
          </cell>
          <cell r="AV49">
            <v>78272.468811986488</v>
          </cell>
          <cell r="AW49">
            <v>79612.027317101019</v>
          </cell>
          <cell r="AX49">
            <v>80951.585822215551</v>
          </cell>
          <cell r="AY49">
            <v>82291.144327330083</v>
          </cell>
          <cell r="AZ49">
            <v>83630.702832444615</v>
          </cell>
          <cell r="BA49">
            <v>84970.261337559146</v>
          </cell>
          <cell r="BB49">
            <v>86309.819842673678</v>
          </cell>
          <cell r="BC49">
            <v>87649.37834778821</v>
          </cell>
          <cell r="BD49">
            <v>88988.936852902742</v>
          </cell>
          <cell r="BE49">
            <v>90328.495358017273</v>
          </cell>
          <cell r="BF49">
            <v>91668.053863131805</v>
          </cell>
          <cell r="BG49">
            <v>93007.612368246337</v>
          </cell>
          <cell r="BH49">
            <v>94347.170873360868</v>
          </cell>
          <cell r="BI49">
            <v>95686.7293784754</v>
          </cell>
          <cell r="BJ49">
            <v>97026.287883589932</v>
          </cell>
          <cell r="BK49">
            <v>98365.846388704464</v>
          </cell>
          <cell r="BL49">
            <v>99705.404893818995</v>
          </cell>
          <cell r="BM49">
            <v>101044.96339893353</v>
          </cell>
          <cell r="BN49">
            <v>102384.52190404806</v>
          </cell>
          <cell r="BO49">
            <v>103724.08040916259</v>
          </cell>
          <cell r="BP49">
            <v>105063.63891427712</v>
          </cell>
          <cell r="BQ49">
            <v>106403.19741939165</v>
          </cell>
          <cell r="BR49">
            <v>107742.75592450619</v>
          </cell>
          <cell r="BS49">
            <v>109082.31442962072</v>
          </cell>
        </row>
        <row r="50">
          <cell r="B50">
            <v>6.8125661523495029E-2</v>
          </cell>
          <cell r="C50">
            <v>8.8125661523495019E-2</v>
          </cell>
          <cell r="G50">
            <v>59.609635859945378</v>
          </cell>
          <cell r="H50">
            <v>72.088480657017996</v>
          </cell>
          <cell r="K50" t="str">
            <v>5.5x - 6.5x Exit Multiple Discounted at a WACC of 6.8% - 8.8%</v>
          </cell>
          <cell r="N50">
            <v>0</v>
          </cell>
          <cell r="O50">
            <v>34067.038143206941</v>
          </cell>
          <cell r="P50">
            <v>35406.596648321472</v>
          </cell>
          <cell r="Q50">
            <v>36746.155153436004</v>
          </cell>
          <cell r="R50">
            <v>38085.713658550536</v>
          </cell>
          <cell r="S50">
            <v>39425.272163665068</v>
          </cell>
          <cell r="T50">
            <v>40764.830668779599</v>
          </cell>
          <cell r="U50">
            <v>42104.389173894131</v>
          </cell>
          <cell r="V50">
            <v>43443.947679008663</v>
          </cell>
          <cell r="W50">
            <v>44783.506184123195</v>
          </cell>
          <cell r="X50">
            <v>46123.064689237726</v>
          </cell>
          <cell r="Y50">
            <v>47462.623194352258</v>
          </cell>
          <cell r="Z50">
            <v>48802.18169946679</v>
          </cell>
          <cell r="AA50">
            <v>50141.740204581321</v>
          </cell>
          <cell r="AB50">
            <v>51481.298709695853</v>
          </cell>
          <cell r="AC50">
            <v>52820.857214810385</v>
          </cell>
          <cell r="AD50">
            <v>54160.415719924917</v>
          </cell>
          <cell r="AE50">
            <v>55499.974225039448</v>
          </cell>
          <cell r="AF50">
            <v>56839.53273015398</v>
          </cell>
          <cell r="AG50">
            <v>58179.091235268512</v>
          </cell>
          <cell r="AH50">
            <v>59518.649740383044</v>
          </cell>
          <cell r="AI50">
            <v>60858.208245497575</v>
          </cell>
          <cell r="AJ50">
            <v>62197.766750612107</v>
          </cell>
          <cell r="AK50">
            <v>63537.325255726639</v>
          </cell>
          <cell r="AL50">
            <v>64876.88376084117</v>
          </cell>
          <cell r="AM50">
            <v>66216.442265955702</v>
          </cell>
          <cell r="AN50">
            <v>67556.000771070234</v>
          </cell>
          <cell r="AO50">
            <v>68895.559276184766</v>
          </cell>
          <cell r="AP50">
            <v>70235.117781299297</v>
          </cell>
          <cell r="AQ50">
            <v>71574.676286413829</v>
          </cell>
          <cell r="AR50">
            <v>72914.234791528361</v>
          </cell>
          <cell r="AS50">
            <v>74253.793296642893</v>
          </cell>
          <cell r="AT50">
            <v>75593.351801757424</v>
          </cell>
          <cell r="AU50">
            <v>76932.910306871956</v>
          </cell>
          <cell r="AV50">
            <v>78272.468811986488</v>
          </cell>
          <cell r="AW50">
            <v>79612.027317101019</v>
          </cell>
          <cell r="AX50">
            <v>80951.585822215551</v>
          </cell>
          <cell r="AY50">
            <v>82291.144327330083</v>
          </cell>
          <cell r="AZ50">
            <v>83630.702832444615</v>
          </cell>
          <cell r="BA50">
            <v>84970.261337559146</v>
          </cell>
          <cell r="BB50">
            <v>86309.819842673678</v>
          </cell>
          <cell r="BC50">
            <v>87649.37834778821</v>
          </cell>
          <cell r="BD50">
            <v>88988.936852902742</v>
          </cell>
          <cell r="BE50">
            <v>90328.495358017273</v>
          </cell>
          <cell r="BF50">
            <v>91668.053863131805</v>
          </cell>
          <cell r="BG50">
            <v>93007.612368246337</v>
          </cell>
          <cell r="BH50">
            <v>94347.170873360868</v>
          </cell>
          <cell r="BI50">
            <v>95686.7293784754</v>
          </cell>
          <cell r="BJ50">
            <v>97026.287883589932</v>
          </cell>
          <cell r="BK50">
            <v>98365.846388704464</v>
          </cell>
          <cell r="BL50">
            <v>99705.404893818995</v>
          </cell>
          <cell r="BM50">
            <v>101044.96339893353</v>
          </cell>
          <cell r="BN50">
            <v>102384.52190404806</v>
          </cell>
          <cell r="BO50">
            <v>103724.08040916259</v>
          </cell>
          <cell r="BP50">
            <v>105063.63891427712</v>
          </cell>
          <cell r="BQ50">
            <v>106403.19741939165</v>
          </cell>
          <cell r="BR50">
            <v>107742.75592450619</v>
          </cell>
          <cell r="BS50">
            <v>109082.31442962072</v>
          </cell>
        </row>
        <row r="52">
          <cell r="B52">
            <v>0.09</v>
          </cell>
          <cell r="C52">
            <v>0.1101</v>
          </cell>
          <cell r="G52">
            <v>49200.125327830974</v>
          </cell>
          <cell r="H52">
            <v>60188.15331771323</v>
          </cell>
          <cell r="K52" t="str">
            <v>ROIC Analysis</v>
          </cell>
          <cell r="N52">
            <v>0</v>
          </cell>
          <cell r="O52">
            <v>34067.038143206941</v>
          </cell>
          <cell r="P52">
            <v>35406.596648321472</v>
          </cell>
          <cell r="Q52">
            <v>36746.155153436004</v>
          </cell>
          <cell r="R52">
            <v>38085.713658550536</v>
          </cell>
          <cell r="S52">
            <v>39425.272163665068</v>
          </cell>
          <cell r="T52">
            <v>40764.830668779599</v>
          </cell>
          <cell r="U52">
            <v>42104.389173894131</v>
          </cell>
          <cell r="V52">
            <v>43443.947679008663</v>
          </cell>
          <cell r="W52">
            <v>44783.506184123195</v>
          </cell>
          <cell r="X52">
            <v>46123.064689237726</v>
          </cell>
          <cell r="Y52">
            <v>47462.623194352258</v>
          </cell>
          <cell r="Z52">
            <v>48802.18169946679</v>
          </cell>
          <cell r="AA52">
            <v>50141.740204581321</v>
          </cell>
          <cell r="AB52">
            <v>51481.298709695853</v>
          </cell>
          <cell r="AC52">
            <v>52820.857214810385</v>
          </cell>
          <cell r="AD52">
            <v>54160.415719924917</v>
          </cell>
          <cell r="AE52">
            <v>55499.974225039448</v>
          </cell>
          <cell r="AF52">
            <v>56839.53273015398</v>
          </cell>
          <cell r="AG52">
            <v>58179.091235268512</v>
          </cell>
          <cell r="AH52">
            <v>59518.649740383044</v>
          </cell>
          <cell r="AI52">
            <v>60858.208245497575</v>
          </cell>
          <cell r="AJ52">
            <v>62197.766750612107</v>
          </cell>
          <cell r="AK52">
            <v>63537.325255726639</v>
          </cell>
          <cell r="AL52">
            <v>64876.88376084117</v>
          </cell>
          <cell r="AM52">
            <v>66216.442265955702</v>
          </cell>
          <cell r="AN52">
            <v>67556.000771070234</v>
          </cell>
          <cell r="AO52">
            <v>68895.559276184766</v>
          </cell>
          <cell r="AP52">
            <v>70235.117781299297</v>
          </cell>
          <cell r="AQ52">
            <v>71574.676286413829</v>
          </cell>
          <cell r="AR52">
            <v>72914.234791528361</v>
          </cell>
          <cell r="AS52">
            <v>74253.793296642893</v>
          </cell>
          <cell r="AT52">
            <v>75593.351801757424</v>
          </cell>
          <cell r="AU52">
            <v>76932.910306871956</v>
          </cell>
          <cell r="AV52">
            <v>78272.468811986488</v>
          </cell>
          <cell r="AW52">
            <v>79612.027317101019</v>
          </cell>
          <cell r="AX52">
            <v>80951.585822215551</v>
          </cell>
          <cell r="AY52">
            <v>82291.144327330083</v>
          </cell>
          <cell r="AZ52">
            <v>83630.702832444615</v>
          </cell>
          <cell r="BA52">
            <v>84970.261337559146</v>
          </cell>
          <cell r="BB52">
            <v>86309.819842673678</v>
          </cell>
          <cell r="BC52">
            <v>87649.37834778821</v>
          </cell>
          <cell r="BD52">
            <v>88988.936852902742</v>
          </cell>
          <cell r="BE52">
            <v>90328.495358017273</v>
          </cell>
          <cell r="BF52">
            <v>91668.053863131805</v>
          </cell>
          <cell r="BG52">
            <v>93007.612368246337</v>
          </cell>
          <cell r="BH52">
            <v>94347.170873360868</v>
          </cell>
          <cell r="BI52">
            <v>95686.7293784754</v>
          </cell>
          <cell r="BJ52">
            <v>97026.287883589932</v>
          </cell>
          <cell r="BK52">
            <v>98365.846388704464</v>
          </cell>
          <cell r="BL52">
            <v>99705.404893818995</v>
          </cell>
          <cell r="BM52">
            <v>101044.96339893353</v>
          </cell>
          <cell r="BN52">
            <v>102384.52190404806</v>
          </cell>
          <cell r="BO52">
            <v>103724.08040916259</v>
          </cell>
          <cell r="BP52">
            <v>105063.63891427712</v>
          </cell>
          <cell r="BQ52">
            <v>106403.19741939165</v>
          </cell>
          <cell r="BR52">
            <v>107742.75592450619</v>
          </cell>
          <cell r="BS52">
            <v>109082.31442962072</v>
          </cell>
        </row>
        <row r="53">
          <cell r="B53" t="str">
            <v>2010</v>
          </cell>
          <cell r="C53">
            <v>5416.9337985941902</v>
          </cell>
          <cell r="G53">
            <v>39.297070734010333</v>
          </cell>
          <cell r="H53">
            <v>47.499794204414307</v>
          </cell>
          <cell r="K53" t="str">
            <v>Target ROIC of 9.0% - 11.0% by 2010</v>
          </cell>
          <cell r="N53">
            <v>0</v>
          </cell>
          <cell r="O53">
            <v>34067.038143206941</v>
          </cell>
          <cell r="P53">
            <v>35406.596648321472</v>
          </cell>
          <cell r="Q53">
            <v>36746.155153436004</v>
          </cell>
          <cell r="R53">
            <v>38085.713658550536</v>
          </cell>
          <cell r="S53">
            <v>39425.272163665068</v>
          </cell>
          <cell r="T53">
            <v>40764.830668779599</v>
          </cell>
          <cell r="U53">
            <v>42104.389173894131</v>
          </cell>
          <cell r="V53">
            <v>43443.947679008663</v>
          </cell>
          <cell r="W53">
            <v>44783.506184123195</v>
          </cell>
          <cell r="X53">
            <v>46123.064689237726</v>
          </cell>
          <cell r="Y53">
            <v>47462.623194352258</v>
          </cell>
          <cell r="Z53">
            <v>48802.18169946679</v>
          </cell>
          <cell r="AA53">
            <v>50141.740204581321</v>
          </cell>
          <cell r="AB53">
            <v>51481.298709695853</v>
          </cell>
          <cell r="AC53">
            <v>52820.857214810385</v>
          </cell>
          <cell r="AD53">
            <v>54160.415719924917</v>
          </cell>
          <cell r="AE53">
            <v>55499.974225039448</v>
          </cell>
          <cell r="AF53">
            <v>56839.53273015398</v>
          </cell>
          <cell r="AG53">
            <v>58179.091235268512</v>
          </cell>
          <cell r="AH53">
            <v>59518.649740383044</v>
          </cell>
          <cell r="AI53">
            <v>60858.208245497575</v>
          </cell>
          <cell r="AJ53">
            <v>62197.766750612107</v>
          </cell>
          <cell r="AK53">
            <v>63537.325255726639</v>
          </cell>
          <cell r="AL53">
            <v>64876.88376084117</v>
          </cell>
          <cell r="AM53">
            <v>66216.442265955702</v>
          </cell>
          <cell r="AN53">
            <v>67556.000771070234</v>
          </cell>
          <cell r="AO53">
            <v>68895.559276184766</v>
          </cell>
          <cell r="AP53">
            <v>70235.117781299297</v>
          </cell>
          <cell r="AQ53">
            <v>71574.676286413829</v>
          </cell>
          <cell r="AR53">
            <v>72914.234791528361</v>
          </cell>
          <cell r="AS53">
            <v>74253.793296642893</v>
          </cell>
          <cell r="AT53">
            <v>75593.351801757424</v>
          </cell>
          <cell r="AU53">
            <v>76932.910306871956</v>
          </cell>
          <cell r="AV53">
            <v>78272.468811986488</v>
          </cell>
          <cell r="AW53">
            <v>79612.027317101019</v>
          </cell>
          <cell r="AX53">
            <v>80951.585822215551</v>
          </cell>
          <cell r="AY53">
            <v>82291.144327330083</v>
          </cell>
          <cell r="AZ53">
            <v>83630.702832444615</v>
          </cell>
          <cell r="BA53">
            <v>84970.261337559146</v>
          </cell>
          <cell r="BB53">
            <v>86309.819842673678</v>
          </cell>
          <cell r="BC53">
            <v>87649.37834778821</v>
          </cell>
          <cell r="BD53">
            <v>88988.936852902742</v>
          </cell>
          <cell r="BE53">
            <v>90328.495358017273</v>
          </cell>
          <cell r="BF53">
            <v>91668.053863131805</v>
          </cell>
          <cell r="BG53">
            <v>93007.612368246337</v>
          </cell>
          <cell r="BH53">
            <v>94347.170873360868</v>
          </cell>
          <cell r="BI53">
            <v>95686.7293784754</v>
          </cell>
          <cell r="BJ53">
            <v>97026.287883589932</v>
          </cell>
          <cell r="BK53">
            <v>98365.846388704464</v>
          </cell>
          <cell r="BL53">
            <v>99705.404893818995</v>
          </cell>
          <cell r="BM53">
            <v>101044.96339893353</v>
          </cell>
          <cell r="BN53">
            <v>102384.52190404806</v>
          </cell>
          <cell r="BO53">
            <v>103724.08040916259</v>
          </cell>
          <cell r="BP53">
            <v>105063.63891427712</v>
          </cell>
          <cell r="BQ53">
            <v>106403.19741939165</v>
          </cell>
          <cell r="BR53">
            <v>107742.75592450619</v>
          </cell>
          <cell r="BS53">
            <v>109082.31442962072</v>
          </cell>
        </row>
        <row r="55">
          <cell r="B55">
            <v>9</v>
          </cell>
          <cell r="C55">
            <v>10</v>
          </cell>
          <cell r="E55" t="str">
            <v>LTM 9/30/09 EBITDA</v>
          </cell>
          <cell r="G55">
            <v>71789.399999999951</v>
          </cell>
          <cell r="H55">
            <v>79765.999999999942</v>
          </cell>
          <cell r="K55" t="str">
            <v>Leveraged Buyout Analysis</v>
          </cell>
          <cell r="N55">
            <v>0</v>
          </cell>
          <cell r="O55">
            <v>34067.038143206941</v>
          </cell>
          <cell r="P55">
            <v>35406.596648321472</v>
          </cell>
          <cell r="Q55">
            <v>36746.155153436004</v>
          </cell>
          <cell r="R55">
            <v>38085.713658550536</v>
          </cell>
          <cell r="S55">
            <v>39425.272163665068</v>
          </cell>
          <cell r="T55">
            <v>40764.830668779599</v>
          </cell>
          <cell r="U55">
            <v>42104.389173894131</v>
          </cell>
          <cell r="V55">
            <v>43443.947679008663</v>
          </cell>
          <cell r="W55">
            <v>44783.506184123195</v>
          </cell>
          <cell r="X55">
            <v>46123.064689237726</v>
          </cell>
          <cell r="Y55">
            <v>47462.623194352258</v>
          </cell>
          <cell r="Z55">
            <v>48802.18169946679</v>
          </cell>
          <cell r="AA55">
            <v>50141.740204581321</v>
          </cell>
          <cell r="AB55">
            <v>51481.298709695853</v>
          </cell>
          <cell r="AC55">
            <v>52820.857214810385</v>
          </cell>
          <cell r="AD55">
            <v>54160.415719924917</v>
          </cell>
          <cell r="AE55">
            <v>55499.974225039448</v>
          </cell>
          <cell r="AF55">
            <v>56839.53273015398</v>
          </cell>
          <cell r="AG55">
            <v>58179.091235268512</v>
          </cell>
          <cell r="AH55">
            <v>59518.649740383044</v>
          </cell>
          <cell r="AI55">
            <v>60858.208245497575</v>
          </cell>
          <cell r="AJ55">
            <v>62197.766750612107</v>
          </cell>
          <cell r="AK55">
            <v>63537.325255726639</v>
          </cell>
          <cell r="AL55">
            <v>64876.88376084117</v>
          </cell>
          <cell r="AM55">
            <v>66216.442265955702</v>
          </cell>
          <cell r="AN55">
            <v>67556.000771070234</v>
          </cell>
          <cell r="AO55">
            <v>68895.559276184766</v>
          </cell>
          <cell r="AP55">
            <v>70235.117781299297</v>
          </cell>
          <cell r="AQ55">
            <v>71574.676286413829</v>
          </cell>
          <cell r="AR55">
            <v>72914.234791528361</v>
          </cell>
          <cell r="AS55">
            <v>74253.793296642893</v>
          </cell>
          <cell r="AT55">
            <v>75593.351801757424</v>
          </cell>
          <cell r="AU55">
            <v>76932.910306871956</v>
          </cell>
          <cell r="AV55">
            <v>78272.468811986488</v>
          </cell>
          <cell r="AW55">
            <v>79612.027317101019</v>
          </cell>
          <cell r="AX55">
            <v>80951.585822215551</v>
          </cell>
          <cell r="AY55">
            <v>82291.144327330083</v>
          </cell>
          <cell r="AZ55">
            <v>83630.702832444615</v>
          </cell>
          <cell r="BA55">
            <v>84970.261337559146</v>
          </cell>
          <cell r="BB55">
            <v>86309.819842673678</v>
          </cell>
          <cell r="BC55">
            <v>87649.37834778821</v>
          </cell>
          <cell r="BD55">
            <v>88988.936852902742</v>
          </cell>
          <cell r="BE55">
            <v>90328.495358017273</v>
          </cell>
          <cell r="BF55">
            <v>91668.053863131805</v>
          </cell>
          <cell r="BG55">
            <v>93007.612368246337</v>
          </cell>
          <cell r="BH55">
            <v>94347.170873360868</v>
          </cell>
          <cell r="BI55">
            <v>95686.7293784754</v>
          </cell>
          <cell r="BJ55">
            <v>97026.287883589932</v>
          </cell>
          <cell r="BK55">
            <v>98365.846388704464</v>
          </cell>
          <cell r="BL55">
            <v>99705.404893818995</v>
          </cell>
          <cell r="BM55">
            <v>101044.96339893353</v>
          </cell>
          <cell r="BN55">
            <v>102384.52190404806</v>
          </cell>
          <cell r="BO55">
            <v>103724.08040916259</v>
          </cell>
          <cell r="BP55">
            <v>105063.63891427712</v>
          </cell>
          <cell r="BQ55">
            <v>106403.19741939165</v>
          </cell>
          <cell r="BR55">
            <v>107742.75592450619</v>
          </cell>
          <cell r="BS55">
            <v>109082.31442962072</v>
          </cell>
        </row>
        <row r="56">
          <cell r="E56">
            <v>7976.5999999999949</v>
          </cell>
          <cell r="G56">
            <v>56.160294390104077</v>
          </cell>
          <cell r="H56">
            <v>62.114942857897567</v>
          </cell>
          <cell r="K56" t="str">
            <v>9.0x - 10.0x LTM 9/30/09 EBITDA EBITDA ($7,976.6 mm)</v>
          </cell>
          <cell r="N56">
            <v>0</v>
          </cell>
          <cell r="O56">
            <v>34067.038143206941</v>
          </cell>
          <cell r="P56">
            <v>35406.596648321472</v>
          </cell>
          <cell r="Q56">
            <v>36746.155153436004</v>
          </cell>
          <cell r="R56">
            <v>38085.713658550536</v>
          </cell>
          <cell r="S56">
            <v>39425.272163665068</v>
          </cell>
          <cell r="T56">
            <v>40764.830668779599</v>
          </cell>
          <cell r="U56">
            <v>42104.389173894131</v>
          </cell>
          <cell r="V56">
            <v>43443.947679008663</v>
          </cell>
          <cell r="W56">
            <v>44783.506184123195</v>
          </cell>
          <cell r="X56">
            <v>46123.064689237726</v>
          </cell>
          <cell r="Y56">
            <v>47462.623194352258</v>
          </cell>
          <cell r="Z56">
            <v>48802.18169946679</v>
          </cell>
          <cell r="AA56">
            <v>50141.740204581321</v>
          </cell>
          <cell r="AB56">
            <v>51481.298709695853</v>
          </cell>
          <cell r="AC56">
            <v>52820.857214810385</v>
          </cell>
          <cell r="AD56">
            <v>54160.415719924917</v>
          </cell>
          <cell r="AE56">
            <v>55499.974225039448</v>
          </cell>
          <cell r="AF56">
            <v>56839.53273015398</v>
          </cell>
          <cell r="AG56">
            <v>58179.091235268512</v>
          </cell>
          <cell r="AH56">
            <v>59518.649740383044</v>
          </cell>
          <cell r="AI56">
            <v>60858.208245497575</v>
          </cell>
          <cell r="AJ56">
            <v>62197.766750612107</v>
          </cell>
          <cell r="AK56">
            <v>63537.325255726639</v>
          </cell>
          <cell r="AL56">
            <v>64876.88376084117</v>
          </cell>
          <cell r="AM56">
            <v>66216.442265955702</v>
          </cell>
          <cell r="AN56">
            <v>67556.000771070234</v>
          </cell>
          <cell r="AO56">
            <v>68895.559276184766</v>
          </cell>
          <cell r="AP56">
            <v>70235.117781299297</v>
          </cell>
          <cell r="AQ56">
            <v>71574.676286413829</v>
          </cell>
          <cell r="AR56">
            <v>72914.234791528361</v>
          </cell>
          <cell r="AS56">
            <v>74253.793296642893</v>
          </cell>
          <cell r="AT56">
            <v>75593.351801757424</v>
          </cell>
          <cell r="AU56">
            <v>76932.910306871956</v>
          </cell>
          <cell r="AV56">
            <v>78272.468811986488</v>
          </cell>
          <cell r="AW56">
            <v>79612.027317101019</v>
          </cell>
          <cell r="AX56">
            <v>80951.585822215551</v>
          </cell>
          <cell r="AY56">
            <v>82291.144327330083</v>
          </cell>
          <cell r="AZ56">
            <v>83630.702832444615</v>
          </cell>
          <cell r="BA56">
            <v>84970.261337559146</v>
          </cell>
          <cell r="BB56">
            <v>86309.819842673678</v>
          </cell>
          <cell r="BC56">
            <v>87649.37834778821</v>
          </cell>
          <cell r="BD56">
            <v>88988.936852902742</v>
          </cell>
          <cell r="BE56">
            <v>90328.495358017273</v>
          </cell>
          <cell r="BF56">
            <v>91668.053863131805</v>
          </cell>
          <cell r="BG56">
            <v>93007.612368246337</v>
          </cell>
          <cell r="BH56">
            <v>94347.170873360868</v>
          </cell>
          <cell r="BI56">
            <v>95686.7293784754</v>
          </cell>
          <cell r="BJ56">
            <v>97026.287883589932</v>
          </cell>
          <cell r="BK56">
            <v>98365.846388704464</v>
          </cell>
          <cell r="BL56">
            <v>99705.404893818995</v>
          </cell>
          <cell r="BM56">
            <v>101044.96339893353</v>
          </cell>
          <cell r="BN56">
            <v>102384.52190404806</v>
          </cell>
          <cell r="BO56">
            <v>103724.08040916259</v>
          </cell>
          <cell r="BP56">
            <v>105063.63891427712</v>
          </cell>
          <cell r="BQ56">
            <v>106403.19741939165</v>
          </cell>
          <cell r="BR56">
            <v>107742.75592450619</v>
          </cell>
          <cell r="BS56">
            <v>109082.31442962072</v>
          </cell>
        </row>
        <row r="57">
          <cell r="A57" t="str">
            <v>x</v>
          </cell>
        </row>
        <row r="59">
          <cell r="E59" t="str">
            <v>LTM 9/30/09 EBITDA</v>
          </cell>
          <cell r="F59">
            <v>7976.5999999999949</v>
          </cell>
          <cell r="K59" t="str">
            <v>Implied EV / LTM 9/30/09 EBITDA Multiple ($7976.6 mm)</v>
          </cell>
          <cell r="M59">
            <v>4.2708720687018236</v>
          </cell>
          <cell r="R59">
            <v>5.1105521987788833</v>
          </cell>
          <cell r="W59">
            <v>5.9502323288559431</v>
          </cell>
          <cell r="AB59">
            <v>6.789912458933002</v>
          </cell>
          <cell r="AG59">
            <v>7.6295925890100618</v>
          </cell>
          <cell r="AL59">
            <v>8.4692727190871206</v>
          </cell>
          <cell r="AQ59">
            <v>9.3089528491641804</v>
          </cell>
          <cell r="AV59">
            <v>10.14863297924124</v>
          </cell>
          <cell r="BA59">
            <v>10.9883131093183</v>
          </cell>
          <cell r="BF59">
            <v>11.827993239395358</v>
          </cell>
          <cell r="BK59">
            <v>12.667673369472418</v>
          </cell>
          <cell r="BP59">
            <v>13.507353499549479</v>
          </cell>
        </row>
        <row r="61">
          <cell r="E61" t="str">
            <v>2009E EBITDA</v>
          </cell>
          <cell r="F61">
            <v>8003.4999999999991</v>
          </cell>
          <cell r="K61" t="str">
            <v>Implied EV / 2009E EBITDA Multiple ($8003.5 mm)</v>
          </cell>
          <cell r="M61">
            <v>4.2565175414764722</v>
          </cell>
          <cell r="R61">
            <v>5.0933754818241539</v>
          </cell>
          <cell r="W61">
            <v>5.9302334221718365</v>
          </cell>
          <cell r="AB61">
            <v>6.7670913625195164</v>
          </cell>
          <cell r="AG61">
            <v>7.6039493028671989</v>
          </cell>
          <cell r="AL61">
            <v>8.4408072432148789</v>
          </cell>
          <cell r="AQ61">
            <v>9.2776651835625614</v>
          </cell>
          <cell r="AV61">
            <v>10.114523123910244</v>
          </cell>
          <cell r="BA61">
            <v>10.951381064257925</v>
          </cell>
          <cell r="BF61">
            <v>11.788239004605606</v>
          </cell>
          <cell r="BK61">
            <v>12.625096944953288</v>
          </cell>
          <cell r="BP61">
            <v>13.461954885300971</v>
          </cell>
        </row>
        <row r="63">
          <cell r="E63" t="str">
            <v>2009E Forward EPS</v>
          </cell>
          <cell r="F63">
            <v>3.7379984951091032</v>
          </cell>
          <cell r="K63" t="str">
            <v>Implied 2009E Forward EPS P/E Multiple ($3.74)</v>
          </cell>
          <cell r="M63">
            <v>7.4906397197954853</v>
          </cell>
          <cell r="R63">
            <v>8.8282539554732509</v>
          </cell>
          <cell r="W63">
            <v>10.165868191151016</v>
          </cell>
          <cell r="AB63">
            <v>11.503482426828782</v>
          </cell>
          <cell r="AG63">
            <v>12.841096662506548</v>
          </cell>
          <cell r="AL63">
            <v>14.178710898184312</v>
          </cell>
          <cell r="AQ63">
            <v>15.516325133862077</v>
          </cell>
          <cell r="AV63">
            <v>16.853939369539845</v>
          </cell>
          <cell r="BA63">
            <v>18.191553605217607</v>
          </cell>
          <cell r="BF63">
            <v>19.529167840895372</v>
          </cell>
          <cell r="BK63">
            <v>20.866782076573138</v>
          </cell>
          <cell r="BP63">
            <v>22.204396312250903</v>
          </cell>
        </row>
        <row r="65">
          <cell r="E65" t="str">
            <v>2010P Forward EPS</v>
          </cell>
          <cell r="F65">
            <v>3.815996938384997</v>
          </cell>
          <cell r="K65" t="str">
            <v>Implied 2010P Forward EPS P/E Multiple ($3.82)</v>
          </cell>
          <cell r="M65">
            <v>7.3375320924261898</v>
          </cell>
          <cell r="R65">
            <v>8.6478056803594381</v>
          </cell>
          <cell r="W65">
            <v>9.9580792682926855</v>
          </cell>
          <cell r="AB65">
            <v>11.268352856225935</v>
          </cell>
          <cell r="AG65">
            <v>12.578626444159182</v>
          </cell>
          <cell r="AL65">
            <v>13.88890003209243</v>
          </cell>
          <cell r="AQ65">
            <v>15.199173620025679</v>
          </cell>
          <cell r="AV65">
            <v>16.509447207958928</v>
          </cell>
          <cell r="BA65">
            <v>17.819720795892174</v>
          </cell>
          <cell r="BF65">
            <v>19.129994383825423</v>
          </cell>
          <cell r="BK65">
            <v>20.440267971758672</v>
          </cell>
          <cell r="BP65">
            <v>21.750541559691918</v>
          </cell>
        </row>
        <row r="73">
          <cell r="A73" t="str">
            <v>x</v>
          </cell>
        </row>
        <row r="74">
          <cell r="F74" t="str">
            <v>Start</v>
          </cell>
          <cell r="G74">
            <v>34067.038143206941</v>
          </cell>
          <cell r="O74">
            <v>34067.038143206941</v>
          </cell>
          <cell r="P74">
            <v>35406.596648321472</v>
          </cell>
          <cell r="Q74">
            <v>36746.155153436004</v>
          </cell>
          <cell r="R74">
            <v>38085.713658550536</v>
          </cell>
          <cell r="S74">
            <v>39425.272163665068</v>
          </cell>
          <cell r="T74">
            <v>40764.830668779599</v>
          </cell>
          <cell r="U74">
            <v>42104.389173894131</v>
          </cell>
          <cell r="V74">
            <v>43443.947679008663</v>
          </cell>
          <cell r="W74">
            <v>44783.506184123195</v>
          </cell>
          <cell r="X74">
            <v>46123.064689237726</v>
          </cell>
          <cell r="Y74">
            <v>47462.623194352258</v>
          </cell>
          <cell r="Z74">
            <v>48802.18169946679</v>
          </cell>
          <cell r="AA74">
            <v>50141.740204581321</v>
          </cell>
          <cell r="AB74">
            <v>51481.298709695853</v>
          </cell>
          <cell r="AC74">
            <v>52820.857214810385</v>
          </cell>
          <cell r="AD74">
            <v>54160.415719924917</v>
          </cell>
          <cell r="AE74">
            <v>55499.974225039448</v>
          </cell>
          <cell r="AF74">
            <v>56839.53273015398</v>
          </cell>
          <cell r="AG74">
            <v>58179.091235268512</v>
          </cell>
          <cell r="AH74">
            <v>59518.649740383044</v>
          </cell>
          <cell r="AI74">
            <v>60858.208245497575</v>
          </cell>
          <cell r="AJ74">
            <v>62197.766750612107</v>
          </cell>
          <cell r="AK74">
            <v>63537.325255726639</v>
          </cell>
          <cell r="AL74">
            <v>64876.88376084117</v>
          </cell>
          <cell r="AM74">
            <v>66216.442265955702</v>
          </cell>
          <cell r="AN74">
            <v>67556.000771070234</v>
          </cell>
          <cell r="AO74">
            <v>68895.559276184766</v>
          </cell>
          <cell r="AP74">
            <v>70235.117781299297</v>
          </cell>
          <cell r="AQ74">
            <v>71574.676286413829</v>
          </cell>
          <cell r="AR74">
            <v>72914.234791528361</v>
          </cell>
          <cell r="AS74">
            <v>74253.793296642893</v>
          </cell>
          <cell r="AT74">
            <v>75593.351801757424</v>
          </cell>
          <cell r="AU74">
            <v>76932.910306871956</v>
          </cell>
          <cell r="AV74">
            <v>78272.468811986488</v>
          </cell>
          <cell r="AW74">
            <v>79612.027317101019</v>
          </cell>
          <cell r="AX74">
            <v>80951.585822215551</v>
          </cell>
          <cell r="AY74">
            <v>82291.144327330083</v>
          </cell>
          <cell r="AZ74">
            <v>83630.702832444615</v>
          </cell>
          <cell r="BA74">
            <v>84970.261337559146</v>
          </cell>
          <cell r="BB74">
            <v>86309.819842673678</v>
          </cell>
          <cell r="BC74">
            <v>87649.37834778821</v>
          </cell>
          <cell r="BD74">
            <v>88988.936852902742</v>
          </cell>
          <cell r="BE74">
            <v>90328.495358017273</v>
          </cell>
          <cell r="BF74">
            <v>91668.053863131805</v>
          </cell>
          <cell r="BG74">
            <v>93007.612368246337</v>
          </cell>
          <cell r="BH74">
            <v>94347.170873360868</v>
          </cell>
          <cell r="BI74">
            <v>95686.7293784754</v>
          </cell>
          <cell r="BJ74">
            <v>97026.287883589932</v>
          </cell>
          <cell r="BK74">
            <v>98365.846388704464</v>
          </cell>
          <cell r="BL74">
            <v>99705.404893818995</v>
          </cell>
          <cell r="BM74">
            <v>101044.96339893353</v>
          </cell>
          <cell r="BN74">
            <v>102384.52190404806</v>
          </cell>
          <cell r="BO74">
            <v>103724.08040916259</v>
          </cell>
          <cell r="BP74">
            <v>105063.63891427712</v>
          </cell>
          <cell r="BQ74">
            <v>106403.19741939165</v>
          </cell>
          <cell r="BR74">
            <v>107742.75592450619</v>
          </cell>
          <cell r="BS74">
            <v>109082.31442962072</v>
          </cell>
        </row>
        <row r="75">
          <cell r="F75" t="str">
            <v>End</v>
          </cell>
          <cell r="G75">
            <v>107742.7559245063</v>
          </cell>
          <cell r="O75">
            <v>1339.5585051145347</v>
          </cell>
          <cell r="P75">
            <v>1339.5585051145347</v>
          </cell>
          <cell r="Q75">
            <v>1339.5585051145347</v>
          </cell>
          <cell r="R75">
            <v>1339.5585051145347</v>
          </cell>
          <cell r="S75">
            <v>1339.5585051145347</v>
          </cell>
          <cell r="T75">
            <v>1339.5585051145347</v>
          </cell>
          <cell r="U75">
            <v>1339.5585051145347</v>
          </cell>
          <cell r="V75">
            <v>1339.5585051145347</v>
          </cell>
          <cell r="W75">
            <v>1339.5585051145347</v>
          </cell>
          <cell r="X75">
            <v>1339.5585051145347</v>
          </cell>
          <cell r="Y75">
            <v>1339.5585051145317</v>
          </cell>
          <cell r="Z75">
            <v>1339.5585051145317</v>
          </cell>
          <cell r="AA75">
            <v>1339.5585051145317</v>
          </cell>
          <cell r="AB75">
            <v>1339.5585051145317</v>
          </cell>
          <cell r="AC75">
            <v>1339.5585051145317</v>
          </cell>
          <cell r="AD75">
            <v>1339.5585051145347</v>
          </cell>
          <cell r="AE75">
            <v>1339.5585051145347</v>
          </cell>
          <cell r="AF75">
            <v>1339.5585051145347</v>
          </cell>
          <cell r="AG75">
            <v>1339.5585051145347</v>
          </cell>
          <cell r="AH75">
            <v>1339.5585051145347</v>
          </cell>
          <cell r="AI75">
            <v>1339.5585051145317</v>
          </cell>
          <cell r="AJ75">
            <v>1339.5585051145317</v>
          </cell>
          <cell r="AK75">
            <v>1339.5585051145317</v>
          </cell>
          <cell r="AL75">
            <v>1339.5585051145317</v>
          </cell>
          <cell r="AM75">
            <v>1339.5585051145317</v>
          </cell>
          <cell r="AN75">
            <v>1339.5585051145347</v>
          </cell>
          <cell r="AO75">
            <v>1339.5585051145347</v>
          </cell>
          <cell r="AP75">
            <v>1339.5585051145347</v>
          </cell>
          <cell r="AQ75">
            <v>1339.5585051145347</v>
          </cell>
          <cell r="AR75">
            <v>1339.5585051145347</v>
          </cell>
          <cell r="AS75">
            <v>1339.5585051145347</v>
          </cell>
          <cell r="AT75">
            <v>1339.5585051145347</v>
          </cell>
          <cell r="AU75">
            <v>1339.5585051145347</v>
          </cell>
          <cell r="AV75">
            <v>1339.5585051145347</v>
          </cell>
          <cell r="AW75">
            <v>1339.5585051145347</v>
          </cell>
          <cell r="AX75">
            <v>1339.5585051145347</v>
          </cell>
          <cell r="AY75">
            <v>1339.5585051145347</v>
          </cell>
          <cell r="AZ75">
            <v>1339.5585051145347</v>
          </cell>
          <cell r="BA75">
            <v>1339.5585051145347</v>
          </cell>
          <cell r="BB75">
            <v>1339.5585051145347</v>
          </cell>
          <cell r="BC75">
            <v>1339.5585051145317</v>
          </cell>
          <cell r="BD75">
            <v>1339.5585051145317</v>
          </cell>
          <cell r="BE75">
            <v>1339.5585051145317</v>
          </cell>
          <cell r="BF75">
            <v>1339.5585051145317</v>
          </cell>
          <cell r="BG75">
            <v>1339.5585051145317</v>
          </cell>
          <cell r="BH75">
            <v>1339.5585051145347</v>
          </cell>
          <cell r="BI75">
            <v>1339.5585051145347</v>
          </cell>
          <cell r="BJ75">
            <v>1339.5585051145347</v>
          </cell>
          <cell r="BK75">
            <v>1339.5585051145347</v>
          </cell>
          <cell r="BL75">
            <v>1339.5585051145347</v>
          </cell>
          <cell r="BM75">
            <v>1339.5585051145347</v>
          </cell>
          <cell r="BN75">
            <v>1339.5585051145347</v>
          </cell>
          <cell r="BO75">
            <v>1339.5585051145347</v>
          </cell>
          <cell r="BP75">
            <v>1339.5585051145347</v>
          </cell>
          <cell r="BQ75">
            <v>1339.5585051145347</v>
          </cell>
          <cell r="BR75">
            <v>1339.5585051145347</v>
          </cell>
          <cell r="BS75">
            <v>1339.5585051145347</v>
          </cell>
        </row>
        <row r="76">
          <cell r="F76" t="str">
            <v>Increment</v>
          </cell>
          <cell r="G76">
            <v>1339.5585051145338</v>
          </cell>
        </row>
        <row r="78">
          <cell r="F78" t="str">
            <v>Fully Diluted Share Count based on implied price</v>
          </cell>
          <cell r="M78">
            <v>1331.486979</v>
          </cell>
          <cell r="R78">
            <v>1331.486979</v>
          </cell>
          <cell r="W78">
            <v>1331.8672945557894</v>
          </cell>
          <cell r="AB78">
            <v>1333.2491405620931</v>
          </cell>
          <cell r="AG78">
            <v>1337.8378786285416</v>
          </cell>
          <cell r="AL78">
            <v>1341.5608170598114</v>
          </cell>
          <cell r="AQ78">
            <v>1346.1086162056897</v>
          </cell>
          <cell r="AV78">
            <v>1351.9626565817462</v>
          </cell>
          <cell r="BA78">
            <v>1358.6560755095588</v>
          </cell>
          <cell r="BF78">
            <v>1364.4325877349315</v>
          </cell>
          <cell r="BK78">
            <v>1369.4685214698718</v>
          </cell>
          <cell r="BP78">
            <v>1373.8977162006024</v>
          </cell>
        </row>
        <row r="79">
          <cell r="A79" t="str">
            <v>*Football Field increments hidden</v>
          </cell>
        </row>
        <row r="86">
          <cell r="A86" t="str">
            <v>x</v>
          </cell>
        </row>
      </sheetData>
      <sheetData sheetId="16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Pfizer</v>
          </cell>
          <cell r="H5" t="str">
            <v>Wyeth</v>
          </cell>
          <cell r="J5" t="str">
            <v>Total</v>
          </cell>
          <cell r="L5" t="str">
            <v>Pfizer</v>
          </cell>
          <cell r="N5" t="str">
            <v>Wyeth</v>
          </cell>
          <cell r="P5" t="str">
            <v>Pfizer</v>
          </cell>
          <cell r="R5" t="str">
            <v>Wyeth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48341</v>
          </cell>
          <cell r="H7">
            <v>22833.9</v>
          </cell>
          <cell r="J7">
            <v>71174.899999999994</v>
          </cell>
          <cell r="L7">
            <v>0.67918606137837922</v>
          </cell>
          <cell r="N7">
            <v>0.32081393862162089</v>
          </cell>
          <cell r="P7">
            <v>0.69938854677060391</v>
          </cell>
          <cell r="R7">
            <v>0.30061145322939636</v>
          </cell>
          <cell r="T7">
            <v>2.1726111016918392</v>
          </cell>
        </row>
        <row r="8">
          <cell r="D8">
            <v>2009</v>
          </cell>
          <cell r="F8">
            <v>46093.3</v>
          </cell>
          <cell r="H8">
            <v>23060.6</v>
          </cell>
          <cell r="J8">
            <v>69153.899999999994</v>
          </cell>
          <cell r="L8">
            <v>0.66653218401276004</v>
          </cell>
          <cell r="N8">
            <v>0.33346781598724007</v>
          </cell>
          <cell r="P8">
            <v>0.6883025259415958</v>
          </cell>
          <cell r="R8">
            <v>0.31169747405840448</v>
          </cell>
          <cell r="T8">
            <v>2.2890164134177304</v>
          </cell>
        </row>
        <row r="9">
          <cell r="D9">
            <v>2010</v>
          </cell>
          <cell r="F9">
            <v>47370.2</v>
          </cell>
          <cell r="H9">
            <v>23050.6</v>
          </cell>
          <cell r="J9">
            <v>70420.799999999988</v>
          </cell>
          <cell r="L9">
            <v>0.67267341467293762</v>
          </cell>
          <cell r="N9">
            <v>0.32732658532706249</v>
          </cell>
          <cell r="P9">
            <v>0.69368283816110976</v>
          </cell>
          <cell r="R9">
            <v>0.30631716183889052</v>
          </cell>
          <cell r="T9">
            <v>2.2320574401280591</v>
          </cell>
        </row>
        <row r="10">
          <cell r="J10" t="str">
            <v>Average</v>
          </cell>
          <cell r="L10">
            <v>0.67279722002135889</v>
          </cell>
          <cell r="N10">
            <v>0.32720277997864117</v>
          </cell>
          <cell r="P10">
            <v>0.69379130362443642</v>
          </cell>
          <cell r="R10">
            <v>0.30620869637556375</v>
          </cell>
          <cell r="T10">
            <v>2.2312283184125428</v>
          </cell>
        </row>
        <row r="12">
          <cell r="B12" t="str">
            <v>EBITDA</v>
          </cell>
          <cell r="D12">
            <v>2008</v>
          </cell>
          <cell r="F12">
            <v>25043</v>
          </cell>
          <cell r="H12">
            <v>7895.9</v>
          </cell>
          <cell r="J12">
            <v>32938.9</v>
          </cell>
          <cell r="L12">
            <v>0.76028646979710912</v>
          </cell>
          <cell r="N12">
            <v>0.2397135302028908</v>
          </cell>
          <cell r="P12">
            <v>0.7704403509720511</v>
          </cell>
          <cell r="R12">
            <v>0.22955964902794893</v>
          </cell>
          <cell r="T12">
            <v>1.5060920600112342</v>
          </cell>
        </row>
        <row r="13">
          <cell r="D13">
            <v>2009</v>
          </cell>
          <cell r="F13">
            <v>21863.500000000004</v>
          </cell>
          <cell r="H13">
            <v>8003.4999999999991</v>
          </cell>
          <cell r="J13">
            <v>29867.000000000004</v>
          </cell>
          <cell r="L13">
            <v>0.73202866039441528</v>
          </cell>
          <cell r="N13">
            <v>0.26797133960558467</v>
          </cell>
          <cell r="P13">
            <v>0.74568377600542834</v>
          </cell>
          <cell r="R13">
            <v>0.25431622399457182</v>
          </cell>
          <cell r="T13">
            <v>1.7239090906379879</v>
          </cell>
        </row>
        <row r="14">
          <cell r="D14">
            <v>2010</v>
          </cell>
          <cell r="F14">
            <v>24203.999999999993</v>
          </cell>
          <cell r="H14">
            <v>8000.2999999999984</v>
          </cell>
          <cell r="J14">
            <v>32204.299999999992</v>
          </cell>
          <cell r="L14">
            <v>0.75157665280723374</v>
          </cell>
          <cell r="N14">
            <v>0.24842334719276618</v>
          </cell>
          <cell r="P14">
            <v>0.76280970861819408</v>
          </cell>
          <cell r="R14">
            <v>0.237190291381806</v>
          </cell>
          <cell r="T14">
            <v>1.5717218257053003</v>
          </cell>
        </row>
        <row r="15">
          <cell r="J15" t="str">
            <v>Average</v>
          </cell>
          <cell r="L15">
            <v>0.74796392766625264</v>
          </cell>
          <cell r="N15">
            <v>0.2520360723337472</v>
          </cell>
          <cell r="P15">
            <v>0.75964461186522447</v>
          </cell>
          <cell r="R15">
            <v>0.24035538813477561</v>
          </cell>
          <cell r="T15">
            <v>1.6005743254515075</v>
          </cell>
        </row>
        <row r="17">
          <cell r="B17" t="str">
            <v>EBIT</v>
          </cell>
          <cell r="D17">
            <v>2008</v>
          </cell>
          <cell r="F17">
            <v>19769</v>
          </cell>
          <cell r="H17">
            <v>6946.2</v>
          </cell>
          <cell r="J17">
            <v>26715.200000000001</v>
          </cell>
          <cell r="L17">
            <v>0.73999071689525064</v>
          </cell>
          <cell r="N17">
            <v>0.26000928310474936</v>
          </cell>
          <cell r="P17">
            <v>0.75265930782540813</v>
          </cell>
          <cell r="R17">
            <v>0.24734069217459198</v>
          </cell>
          <cell r="T17">
            <v>1.6610860170034287</v>
          </cell>
        </row>
        <row r="18">
          <cell r="D18">
            <v>2009</v>
          </cell>
          <cell r="F18">
            <v>17040.100000000006</v>
          </cell>
          <cell r="H18">
            <v>7065.3999999999987</v>
          </cell>
          <cell r="J18">
            <v>24105.500000000004</v>
          </cell>
          <cell r="L18">
            <v>0.7068967662981479</v>
          </cell>
          <cell r="N18">
            <v>0.29310323370185215</v>
          </cell>
          <cell r="P18">
            <v>0.72366580527808111</v>
          </cell>
          <cell r="R18">
            <v>0.27633419472191911</v>
          </cell>
          <cell r="T18">
            <v>1.9301522397824813</v>
          </cell>
        </row>
        <row r="19">
          <cell r="D19">
            <v>2010</v>
          </cell>
          <cell r="F19">
            <v>19413.599999999991</v>
          </cell>
          <cell r="H19">
            <v>7012.9999999999982</v>
          </cell>
          <cell r="J19">
            <v>26426.599999999991</v>
          </cell>
          <cell r="L19">
            <v>0.73462344758690101</v>
          </cell>
          <cell r="N19">
            <v>0.26537655241309893</v>
          </cell>
          <cell r="P19">
            <v>0.74795706063049494</v>
          </cell>
          <cell r="R19">
            <v>0.25204293936950517</v>
          </cell>
          <cell r="T19">
            <v>1.7033067083447155</v>
          </cell>
        </row>
        <row r="20">
          <cell r="J20" t="str">
            <v>Average</v>
          </cell>
          <cell r="L20">
            <v>0.72717031026009982</v>
          </cell>
          <cell r="N20">
            <v>0.27282968973990013</v>
          </cell>
          <cell r="P20">
            <v>0.74142739124466139</v>
          </cell>
          <cell r="R20">
            <v>0.25857260875533877</v>
          </cell>
          <cell r="T20">
            <v>1.7648483217102084</v>
          </cell>
        </row>
        <row r="22">
          <cell r="B22" t="str">
            <v>Net Income</v>
          </cell>
          <cell r="D22">
            <v>2008</v>
          </cell>
          <cell r="F22">
            <v>16366</v>
          </cell>
          <cell r="H22">
            <v>4766.6000000000004</v>
          </cell>
          <cell r="J22">
            <v>21132.6</v>
          </cell>
          <cell r="L22">
            <v>0.77444327721151207</v>
          </cell>
          <cell r="N22">
            <v>0.22555672278848796</v>
          </cell>
          <cell r="P22">
            <v>0.78284308393157409</v>
          </cell>
          <cell r="R22">
            <v>0.21715691606842605</v>
          </cell>
          <cell r="T22">
            <v>1.4021482477948253</v>
          </cell>
        </row>
        <row r="23">
          <cell r="D23">
            <v>2009</v>
          </cell>
          <cell r="F23">
            <v>12376.000000000005</v>
          </cell>
          <cell r="H23">
            <v>4967.7999999999984</v>
          </cell>
          <cell r="J23">
            <v>17343.800000000003</v>
          </cell>
          <cell r="L23">
            <v>0.7135691140349868</v>
          </cell>
          <cell r="N23">
            <v>0.28643088596501332</v>
          </cell>
          <cell r="P23">
            <v>0.72951142744207942</v>
          </cell>
          <cell r="R23">
            <v>0.2704885725579208</v>
          </cell>
          <cell r="T23">
            <v>1.874182204948426</v>
          </cell>
        </row>
        <row r="24">
          <cell r="D24">
            <v>2010</v>
          </cell>
          <cell r="F24">
            <v>14223.79999999999</v>
          </cell>
          <cell r="H24">
            <v>4985.5999999999985</v>
          </cell>
          <cell r="J24">
            <v>19209.399999999987</v>
          </cell>
          <cell r="L24">
            <v>0.74046039959603105</v>
          </cell>
          <cell r="N24">
            <v>0.25953960040396901</v>
          </cell>
          <cell r="P24">
            <v>0.75307079531287369</v>
          </cell>
          <cell r="R24">
            <v>0.24692920468712645</v>
          </cell>
          <cell r="T24">
            <v>1.657416428397789</v>
          </cell>
        </row>
        <row r="25">
          <cell r="J25" t="str">
            <v>Average</v>
          </cell>
          <cell r="L25">
            <v>0.74282426361417675</v>
          </cell>
          <cell r="N25">
            <v>0.25717573638582342</v>
          </cell>
          <cell r="P25">
            <v>0.7551417688955091</v>
          </cell>
          <cell r="R25">
            <v>0.24485823110449109</v>
          </cell>
          <cell r="T25">
            <v>1.64458229371368</v>
          </cell>
        </row>
        <row r="27">
          <cell r="B27" t="str">
            <v>Equity Market Value</v>
          </cell>
          <cell r="F27">
            <v>117664.22281725</v>
          </cell>
          <cell r="H27">
            <v>58348.915803410004</v>
          </cell>
          <cell r="J27">
            <v>176013.13862066</v>
          </cell>
          <cell r="L27">
            <v>0.6684968164270827</v>
          </cell>
          <cell r="N27">
            <v>0.33150318357291736</v>
          </cell>
          <cell r="P27">
            <v>0.69002373401381101</v>
          </cell>
          <cell r="R27">
            <v>0.3099762659861891</v>
          </cell>
          <cell r="T27">
            <v>2.2706981217702165</v>
          </cell>
        </row>
        <row r="31">
          <cell r="B31" t="str">
            <v>Other Assumptions</v>
          </cell>
          <cell r="F31" t="str">
            <v>Pfizer</v>
          </cell>
          <cell r="H31" t="str">
            <v>Wyeth</v>
          </cell>
          <cell r="J31" t="str">
            <v>Total</v>
          </cell>
        </row>
        <row r="32">
          <cell r="B32" t="str">
            <v>Net Debt</v>
          </cell>
          <cell r="F32">
            <v>-18368</v>
          </cell>
          <cell r="H32">
            <v>-3440.6000000000022</v>
          </cell>
          <cell r="J32">
            <v>-21808.600000000002</v>
          </cell>
        </row>
        <row r="33">
          <cell r="B33" t="str">
            <v>Equity Value</v>
          </cell>
          <cell r="F33">
            <v>117664.22281725</v>
          </cell>
          <cell r="H33">
            <v>58348.915803410004</v>
          </cell>
          <cell r="J33">
            <v>176013.13862066</v>
          </cell>
        </row>
        <row r="34">
          <cell r="B34" t="str">
            <v>Enterprise Value</v>
          </cell>
          <cell r="F34">
            <v>99296.222817250004</v>
          </cell>
          <cell r="H34">
            <v>54908.315803410005</v>
          </cell>
          <cell r="J34">
            <v>154204.53862066002</v>
          </cell>
        </row>
        <row r="35">
          <cell r="B35" t="str">
            <v>Fully Diluted Shares Out</v>
          </cell>
          <cell r="F35">
            <v>6742.9354050000002</v>
          </cell>
          <cell r="H35">
            <v>1333.9944170875629</v>
          </cell>
        </row>
        <row r="36">
          <cell r="B36" t="str">
            <v>Share Price</v>
          </cell>
          <cell r="F36">
            <v>17.45</v>
          </cell>
          <cell r="H36">
            <v>43.74</v>
          </cell>
        </row>
        <row r="39">
          <cell r="B39" t="str">
            <v>Calculation Steps (Based on 2009P EBITDA)</v>
          </cell>
        </row>
        <row r="41">
          <cell r="B41" t="str">
            <v>Combined Enterprise Value</v>
          </cell>
          <cell r="H41">
            <v>154204.53862066002</v>
          </cell>
        </row>
        <row r="42">
          <cell r="B42" t="str">
            <v>% Contributed by Pfizer</v>
          </cell>
          <cell r="H42">
            <v>0.73202866039441528</v>
          </cell>
        </row>
        <row r="43">
          <cell r="B43" t="str">
            <v>Pfizer Enterprise Value based on EBITDA Contribution</v>
          </cell>
          <cell r="H43">
            <v>112882.14183322064</v>
          </cell>
        </row>
        <row r="45">
          <cell r="B45" t="str">
            <v>Pfizer Net Debt of ($18,368.0)</v>
          </cell>
          <cell r="H45">
            <v>-18368</v>
          </cell>
        </row>
        <row r="46">
          <cell r="B46" t="str">
            <v>Implied Pfizer Equity Value</v>
          </cell>
          <cell r="H46">
            <v>131250.14183322064</v>
          </cell>
        </row>
        <row r="48">
          <cell r="B48" t="str">
            <v>Combined Equity Value</v>
          </cell>
          <cell r="H48">
            <v>176013.13862066</v>
          </cell>
        </row>
        <row r="49">
          <cell r="B49" t="str">
            <v>Pfizer Equity Value as a % of Combined Equity Value</v>
          </cell>
          <cell r="H49">
            <v>0.74568377600542834</v>
          </cell>
        </row>
        <row r="51">
          <cell r="B51" t="str">
            <v>Pfizer Fully Diluted Pfizer Share Count</v>
          </cell>
          <cell r="H51">
            <v>6742.9354050000002</v>
          </cell>
        </row>
        <row r="52">
          <cell r="B52" t="str">
            <v>Pro Forma Share Count to Yield 74.6% Pfizer Ownership</v>
          </cell>
          <cell r="H52">
            <v>9042.6205074775735</v>
          </cell>
        </row>
        <row r="53">
          <cell r="B53" t="str">
            <v>Implied Shares Issued</v>
          </cell>
          <cell r="H53">
            <v>2299.6851024775733</v>
          </cell>
        </row>
        <row r="55">
          <cell r="B55" t="str">
            <v>Fully Diluted Wyeth Share Count</v>
          </cell>
          <cell r="H55">
            <v>1333.9944170875629</v>
          </cell>
        </row>
        <row r="57">
          <cell r="B57" t="str">
            <v>Implied Exchange Ratio</v>
          </cell>
          <cell r="H57">
            <v>1.7239090906379879</v>
          </cell>
        </row>
        <row r="60">
          <cell r="B60" t="str">
            <v>Alternative Calculation Steps (Based on 2009P EBITDA)</v>
          </cell>
        </row>
        <row r="62">
          <cell r="B62" t="str">
            <v>Combined Enterprise Value</v>
          </cell>
          <cell r="H62">
            <v>154204.53862066002</v>
          </cell>
        </row>
        <row r="63">
          <cell r="B63" t="str">
            <v>% Contributed by Wyeth</v>
          </cell>
          <cell r="H63">
            <v>0.26797133960558467</v>
          </cell>
        </row>
        <row r="64">
          <cell r="B64" t="str">
            <v>Enterprise Value based on EBITDA Contribution</v>
          </cell>
          <cell r="H64">
            <v>41322.396787439386</v>
          </cell>
        </row>
        <row r="66">
          <cell r="B66" t="str">
            <v>Wyeth Net Debt of ($3,440.6)</v>
          </cell>
          <cell r="H66">
            <v>-3440.6000000000022</v>
          </cell>
        </row>
        <row r="67">
          <cell r="B67" t="str">
            <v>Implied Wyeth Equity Value</v>
          </cell>
          <cell r="H67">
            <v>44762.996787439391</v>
          </cell>
        </row>
        <row r="69">
          <cell r="B69" t="str">
            <v>Combined Equity Value</v>
          </cell>
          <cell r="H69">
            <v>176013.13862066</v>
          </cell>
        </row>
        <row r="70">
          <cell r="B70" t="str">
            <v>Wyeth Equity Value as a % of Combined Equity Value</v>
          </cell>
          <cell r="H70">
            <v>0.25431622399457182</v>
          </cell>
        </row>
        <row r="72">
          <cell r="B72" t="str">
            <v>Fully Diluted Pfizer Share Count</v>
          </cell>
          <cell r="H72">
            <v>6742.9354050000002</v>
          </cell>
        </row>
        <row r="73">
          <cell r="B73" t="str">
            <v>Implied Pfizer Share Price (Based on Equity Value of $54,908.3 mm)</v>
          </cell>
          <cell r="H73">
            <v>19.464837485451284</v>
          </cell>
        </row>
        <row r="75">
          <cell r="B75" t="str">
            <v>Implied Shares Issued (Based on Pfizer Price of $19.46)</v>
          </cell>
          <cell r="H75">
            <v>2299.6851024775756</v>
          </cell>
        </row>
        <row r="76">
          <cell r="B76" t="str">
            <v>Pro Forma Combined Share Count</v>
          </cell>
          <cell r="H76">
            <v>9042.6205074775753</v>
          </cell>
        </row>
        <row r="78">
          <cell r="B78" t="str">
            <v>Fully Diluted Wyeth Share Count</v>
          </cell>
          <cell r="H78">
            <v>1333.9944170875629</v>
          </cell>
        </row>
        <row r="80">
          <cell r="B80" t="str">
            <v>Implied Exchange Ratio</v>
          </cell>
          <cell r="H80">
            <v>1.7239090906379897</v>
          </cell>
        </row>
        <row r="82">
          <cell r="B82" t="str">
            <v>Implied Pfizer Ownership</v>
          </cell>
          <cell r="H82">
            <v>0.74568377600542823</v>
          </cell>
        </row>
        <row r="83">
          <cell r="B83" t="str">
            <v>Implied Wyeth Ownership</v>
          </cell>
          <cell r="H83">
            <v>0.25431622399457182</v>
          </cell>
        </row>
        <row r="85">
          <cell r="A85" t="str">
            <v>x</v>
          </cell>
          <cell r="U85" t="str">
            <v>x</v>
          </cell>
          <cell r="AT85" t="str">
            <v>x</v>
          </cell>
          <cell r="BH85" t="str">
            <v>x</v>
          </cell>
        </row>
        <row r="87">
          <cell r="AC87" t="str">
            <v>Implied Enterprise Value of Combined Firm</v>
          </cell>
        </row>
        <row r="89">
          <cell r="V89" t="str">
            <v>Multiple</v>
          </cell>
          <cell r="Y89" t="str">
            <v>($ in Millions)</v>
          </cell>
          <cell r="AC89" t="str">
            <v>EV / EBITDA Multiple</v>
          </cell>
          <cell r="AI89" t="str">
            <v>EV / EBITDA Multiple</v>
          </cell>
          <cell r="AO89" t="str">
            <v>EV / EBITDA Multiple</v>
          </cell>
        </row>
        <row r="90">
          <cell r="V90" t="str">
            <v>Start</v>
          </cell>
          <cell r="W90">
            <v>6</v>
          </cell>
          <cell r="AC90">
            <v>6</v>
          </cell>
          <cell r="AE90">
            <v>6.5</v>
          </cell>
          <cell r="AG90">
            <v>7</v>
          </cell>
          <cell r="AI90">
            <v>6</v>
          </cell>
          <cell r="AK90">
            <v>6.5</v>
          </cell>
          <cell r="AM90">
            <v>7</v>
          </cell>
          <cell r="AO90">
            <v>6</v>
          </cell>
          <cell r="AQ90">
            <v>6.5</v>
          </cell>
          <cell r="AS90">
            <v>7</v>
          </cell>
        </row>
        <row r="91">
          <cell r="V91" t="str">
            <v>Step</v>
          </cell>
          <cell r="W91">
            <v>0.5</v>
          </cell>
          <cell r="Y91" t="str">
            <v>2008A EBITDA</v>
          </cell>
        </row>
        <row r="92">
          <cell r="Y92" t="str">
            <v>Pfizer</v>
          </cell>
          <cell r="AA92">
            <v>25043</v>
          </cell>
          <cell r="AC92">
            <v>150258</v>
          </cell>
          <cell r="AE92">
            <v>162779.5</v>
          </cell>
          <cell r="AG92">
            <v>175301</v>
          </cell>
        </row>
        <row r="93">
          <cell r="Y93" t="str">
            <v>Wyeth</v>
          </cell>
          <cell r="AA93">
            <v>7895.9</v>
          </cell>
          <cell r="AC93">
            <v>47375.399999999994</v>
          </cell>
          <cell r="AE93">
            <v>51323.35</v>
          </cell>
          <cell r="AG93">
            <v>55271.299999999996</v>
          </cell>
        </row>
        <row r="94">
          <cell r="Y94" t="str">
            <v>Total</v>
          </cell>
          <cell r="AA94">
            <v>32938.9</v>
          </cell>
          <cell r="AC94">
            <v>197633.4</v>
          </cell>
          <cell r="AE94">
            <v>214102.85</v>
          </cell>
          <cell r="AG94">
            <v>230572.3</v>
          </cell>
        </row>
        <row r="96">
          <cell r="Y96" t="str">
            <v>2009P EBITDA</v>
          </cell>
        </row>
        <row r="97">
          <cell r="Y97" t="str">
            <v>Pfizer</v>
          </cell>
          <cell r="AA97">
            <v>21863.500000000004</v>
          </cell>
          <cell r="AI97">
            <v>131181.00000000003</v>
          </cell>
          <cell r="AK97">
            <v>142112.75000000003</v>
          </cell>
          <cell r="AM97">
            <v>153044.50000000003</v>
          </cell>
        </row>
        <row r="98">
          <cell r="Y98" t="str">
            <v>Wyeth</v>
          </cell>
          <cell r="AA98">
            <v>8003.4999999999991</v>
          </cell>
          <cell r="AI98">
            <v>48020.999999999993</v>
          </cell>
          <cell r="AK98">
            <v>52022.749999999993</v>
          </cell>
          <cell r="AM98">
            <v>56024.499999999993</v>
          </cell>
        </row>
        <row r="99">
          <cell r="Y99" t="str">
            <v>Total</v>
          </cell>
          <cell r="AA99">
            <v>29867.000000000004</v>
          </cell>
          <cell r="AI99">
            <v>179202.00000000003</v>
          </cell>
          <cell r="AK99">
            <v>194135.50000000003</v>
          </cell>
          <cell r="AM99">
            <v>209069.00000000003</v>
          </cell>
        </row>
        <row r="101">
          <cell r="Y101" t="str">
            <v>2010P EBITDA</v>
          </cell>
        </row>
        <row r="102">
          <cell r="Y102" t="str">
            <v>Pfizer</v>
          </cell>
          <cell r="AA102">
            <v>24203.999999999993</v>
          </cell>
          <cell r="AO102">
            <v>145223.99999999994</v>
          </cell>
          <cell r="AQ102">
            <v>157325.99999999994</v>
          </cell>
          <cell r="AS102">
            <v>169427.99999999994</v>
          </cell>
        </row>
        <row r="103">
          <cell r="Y103" t="str">
            <v>Wyeth</v>
          </cell>
          <cell r="AA103">
            <v>8000.2999999999984</v>
          </cell>
          <cell r="AO103">
            <v>48001.799999999988</v>
          </cell>
          <cell r="AQ103">
            <v>52001.94999999999</v>
          </cell>
          <cell r="AS103">
            <v>56002.099999999991</v>
          </cell>
        </row>
        <row r="104">
          <cell r="Y104" t="str">
            <v>Total</v>
          </cell>
          <cell r="AA104">
            <v>32204.299999999992</v>
          </cell>
          <cell r="AO104">
            <v>193225.79999999993</v>
          </cell>
          <cell r="AQ104">
            <v>209327.94999999992</v>
          </cell>
          <cell r="AS104">
            <v>225430.09999999992</v>
          </cell>
        </row>
        <row r="106">
          <cell r="AC106" t="str">
            <v>Implied % of Combined Equity Value 1</v>
          </cell>
        </row>
        <row r="108">
          <cell r="Y108" t="str">
            <v>($ in Millions)</v>
          </cell>
          <cell r="AC108" t="str">
            <v>EV / EBITDA Multiple</v>
          </cell>
          <cell r="AI108" t="str">
            <v>EV / EBITDA Multiple</v>
          </cell>
          <cell r="AO108" t="str">
            <v>EV / EBITDA Multiple</v>
          </cell>
        </row>
        <row r="109">
          <cell r="AC109">
            <v>6</v>
          </cell>
          <cell r="AE109">
            <v>6.5</v>
          </cell>
          <cell r="AG109">
            <v>7</v>
          </cell>
          <cell r="AI109">
            <v>6</v>
          </cell>
          <cell r="AK109">
            <v>6.5</v>
          </cell>
          <cell r="AM109">
            <v>7</v>
          </cell>
          <cell r="AO109">
            <v>6</v>
          </cell>
          <cell r="AQ109">
            <v>6.5</v>
          </cell>
          <cell r="AS109">
            <v>7</v>
          </cell>
        </row>
        <row r="110">
          <cell r="Y110" t="str">
            <v>Net Debt</v>
          </cell>
        </row>
        <row r="111">
          <cell r="Y111" t="str">
            <v>Pfizer</v>
          </cell>
          <cell r="AA111">
            <v>-18368</v>
          </cell>
        </row>
        <row r="112">
          <cell r="Y112" t="str">
            <v>Wyeth</v>
          </cell>
          <cell r="AA112">
            <v>-3440.6000000000022</v>
          </cell>
        </row>
        <row r="113">
          <cell r="Y113" t="str">
            <v>Total</v>
          </cell>
          <cell r="AA113">
            <v>-21808.600000000002</v>
          </cell>
        </row>
        <row r="115">
          <cell r="Y115" t="str">
            <v>Implied Equity Value of Combined Firm 1</v>
          </cell>
          <cell r="AC115">
            <v>219442</v>
          </cell>
          <cell r="AE115">
            <v>235911.45</v>
          </cell>
          <cell r="AG115">
            <v>252380.9</v>
          </cell>
          <cell r="AI115">
            <v>201010.60000000003</v>
          </cell>
          <cell r="AK115">
            <v>215944.10000000003</v>
          </cell>
          <cell r="AM115">
            <v>230877.60000000003</v>
          </cell>
          <cell r="AO115">
            <v>215034.39999999994</v>
          </cell>
          <cell r="AQ115">
            <v>231136.54999999993</v>
          </cell>
          <cell r="AS115">
            <v>247238.69999999992</v>
          </cell>
        </row>
        <row r="117">
          <cell r="Y117" t="str">
            <v>2008A EBITDA</v>
          </cell>
        </row>
        <row r="118">
          <cell r="Y118" t="str">
            <v>Pfizer</v>
          </cell>
          <cell r="AA118">
            <v>0.76028646979710912</v>
          </cell>
          <cell r="AC118">
            <v>0.76843083821693192</v>
          </cell>
          <cell r="AE118">
            <v>0.76786226357389598</v>
          </cell>
          <cell r="AG118">
            <v>0.76736789511409131</v>
          </cell>
          <cell r="AI118">
            <v>0.76917762526245648</v>
          </cell>
          <cell r="AK118">
            <v>0.76856276210971575</v>
          </cell>
          <cell r="AM118">
            <v>0.76802743944848617</v>
          </cell>
          <cell r="AO118">
            <v>0.76859777484775571</v>
          </cell>
          <cell r="AQ118">
            <v>0.76801876698153437</v>
          </cell>
          <cell r="AS118">
            <v>0.76751517830747895</v>
          </cell>
        </row>
        <row r="119">
          <cell r="Y119" t="str">
            <v>Wyeth</v>
          </cell>
          <cell r="AA119">
            <v>0.2397135302028908</v>
          </cell>
          <cell r="AC119">
            <v>0.23156916178306797</v>
          </cell>
          <cell r="AE119">
            <v>0.23213773642610391</v>
          </cell>
          <cell r="AG119">
            <v>0.23263210488590855</v>
          </cell>
          <cell r="AI119">
            <v>0.23082237473754341</v>
          </cell>
          <cell r="AK119">
            <v>0.23143723789028414</v>
          </cell>
          <cell r="AM119">
            <v>0.23197256055151375</v>
          </cell>
          <cell r="AO119">
            <v>0.23140222515224415</v>
          </cell>
          <cell r="AQ119">
            <v>0.23198123301846557</v>
          </cell>
          <cell r="AS119">
            <v>0.23248482169252099</v>
          </cell>
        </row>
        <row r="121">
          <cell r="Y121" t="str">
            <v>2009P EBITDA</v>
          </cell>
        </row>
        <row r="122">
          <cell r="Y122" t="str">
            <v>Pfizer</v>
          </cell>
          <cell r="AA122">
            <v>0.73202866039441528</v>
          </cell>
          <cell r="AC122">
            <v>0.74298134837995289</v>
          </cell>
          <cell r="AE122">
            <v>0.74221671933314992</v>
          </cell>
          <cell r="AG122">
            <v>0.74155188404930494</v>
          </cell>
          <cell r="AI122">
            <v>0.74398564055825911</v>
          </cell>
          <cell r="AK122">
            <v>0.74315876192033037</v>
          </cell>
          <cell r="AM122">
            <v>0.74243885071570392</v>
          </cell>
          <cell r="AO122">
            <v>0.74320584765804543</v>
          </cell>
          <cell r="AQ122">
            <v>0.74242718783164818</v>
          </cell>
          <cell r="AS122">
            <v>0.7417499530436743</v>
          </cell>
        </row>
        <row r="123">
          <cell r="Y123" t="str">
            <v>Wyeth</v>
          </cell>
          <cell r="AA123">
            <v>0.26797133960558467</v>
          </cell>
          <cell r="AC123">
            <v>0.257018651620047</v>
          </cell>
          <cell r="AE123">
            <v>0.25778328066685002</v>
          </cell>
          <cell r="AG123">
            <v>0.25844811595069495</v>
          </cell>
          <cell r="AI123">
            <v>0.25601435944174078</v>
          </cell>
          <cell r="AK123">
            <v>0.25684123807966963</v>
          </cell>
          <cell r="AM123">
            <v>0.25756114928429602</v>
          </cell>
          <cell r="AO123">
            <v>0.25679415234195452</v>
          </cell>
          <cell r="AQ123">
            <v>0.25757281216835176</v>
          </cell>
          <cell r="AS123">
            <v>0.25825004695632564</v>
          </cell>
        </row>
        <row r="125">
          <cell r="Y125" t="str">
            <v>2010P EBITDA</v>
          </cell>
        </row>
        <row r="126">
          <cell r="Y126" t="str">
            <v>Pfizer</v>
          </cell>
          <cell r="AA126">
            <v>0.75157665280723374</v>
          </cell>
          <cell r="AC126">
            <v>0.76058662086069739</v>
          </cell>
          <cell r="AE126">
            <v>0.75995761697657838</v>
          </cell>
          <cell r="AG126">
            <v>0.75941070605606575</v>
          </cell>
          <cell r="AI126">
            <v>0.76141277791500495</v>
          </cell>
          <cell r="AK126">
            <v>0.76073256588653604</v>
          </cell>
          <cell r="AM126">
            <v>0.76014034807081998</v>
          </cell>
          <cell r="AO126">
            <v>0.7607712998478382</v>
          </cell>
          <cell r="AQ126">
            <v>0.76013075387687479</v>
          </cell>
          <cell r="AS126">
            <v>0.75957364279944839</v>
          </cell>
        </row>
        <row r="127">
          <cell r="Y127" t="str">
            <v>Wyeth</v>
          </cell>
          <cell r="AA127">
            <v>0.24842334719276618</v>
          </cell>
          <cell r="AC127">
            <v>0.23941337913930258</v>
          </cell>
          <cell r="AE127">
            <v>0.24004238302342146</v>
          </cell>
          <cell r="AG127">
            <v>0.24058929394393413</v>
          </cell>
          <cell r="AI127">
            <v>0.23858722208499497</v>
          </cell>
          <cell r="AK127">
            <v>0.23926743411346391</v>
          </cell>
          <cell r="AM127">
            <v>0.23985965192917993</v>
          </cell>
          <cell r="AO127">
            <v>0.23922870015216169</v>
          </cell>
          <cell r="AQ127">
            <v>0.23986924612312507</v>
          </cell>
          <cell r="AS127">
            <v>0.24042635720055153</v>
          </cell>
        </row>
        <row r="130">
          <cell r="Y130" t="str">
            <v>Pfizer - Average Equity %</v>
          </cell>
          <cell r="AC130">
            <v>0.75733293581919403</v>
          </cell>
          <cell r="AE130">
            <v>0.75667886662787476</v>
          </cell>
          <cell r="AG130">
            <v>0.75611016173982071</v>
          </cell>
          <cell r="AI130">
            <v>0.75819201457857355</v>
          </cell>
          <cell r="AK130">
            <v>0.75748469663886075</v>
          </cell>
          <cell r="AM130">
            <v>0.75686887941167003</v>
          </cell>
          <cell r="AO130">
            <v>0.75752497411787978</v>
          </cell>
          <cell r="AQ130">
            <v>0.75685890289668578</v>
          </cell>
          <cell r="AS130">
            <v>0.75627959138353384</v>
          </cell>
        </row>
        <row r="131">
          <cell r="Y131" t="str">
            <v>Wyeth - Average Equity %</v>
          </cell>
          <cell r="AC131">
            <v>0.24266706418080586</v>
          </cell>
          <cell r="AE131">
            <v>0.24332113337212513</v>
          </cell>
          <cell r="AG131">
            <v>0.24388983826017921</v>
          </cell>
          <cell r="AI131">
            <v>0.24180798542142637</v>
          </cell>
          <cell r="AK131">
            <v>0.24251530336113922</v>
          </cell>
          <cell r="AM131">
            <v>0.24313112058832989</v>
          </cell>
          <cell r="AO131">
            <v>0.24247502588212011</v>
          </cell>
          <cell r="AQ131">
            <v>0.24314109710331411</v>
          </cell>
          <cell r="AS131">
            <v>0.24372040861646607</v>
          </cell>
        </row>
        <row r="134">
          <cell r="Y134" t="str">
            <v>¹ Based on pro forma net debt of ($18,368.0) and ($3,440.6) for Pfizer and Wyeth, respectively.  Net debt based on current capital structure</v>
          </cell>
        </row>
        <row r="136">
          <cell r="A136" t="str">
            <v>x</v>
          </cell>
          <cell r="U136" t="str">
            <v>x</v>
          </cell>
          <cell r="AT136" t="str">
            <v>x</v>
          </cell>
          <cell r="AV136" t="str">
            <v>* Delete entire row to remove from chart</v>
          </cell>
          <cell r="BN136" t="str">
            <v>x</v>
          </cell>
        </row>
        <row r="137">
          <cell r="AW137" t="str">
            <v>Pfizer</v>
          </cell>
          <cell r="AY137" t="str">
            <v>Wyeth</v>
          </cell>
        </row>
        <row r="138">
          <cell r="AV138" t="str">
            <v>2008A Revenue</v>
          </cell>
          <cell r="AW138">
            <v>48341</v>
          </cell>
          <cell r="AY138">
            <v>22833.9</v>
          </cell>
        </row>
        <row r="139">
          <cell r="AV139" t="str">
            <v>2009P Revenue</v>
          </cell>
          <cell r="AW139">
            <v>46093.3</v>
          </cell>
          <cell r="AY139">
            <v>23060.6</v>
          </cell>
        </row>
        <row r="140">
          <cell r="AV140" t="str">
            <v>2010P Revenue</v>
          </cell>
          <cell r="AW140">
            <v>47370.2</v>
          </cell>
          <cell r="AY140">
            <v>23050.6</v>
          </cell>
        </row>
        <row r="142">
          <cell r="AV142" t="str">
            <v>2008A EBITDA</v>
          </cell>
          <cell r="AW142">
            <v>25043</v>
          </cell>
          <cell r="AY142">
            <v>7895.9</v>
          </cell>
        </row>
        <row r="143">
          <cell r="AV143" t="str">
            <v>2009P EBITDA</v>
          </cell>
          <cell r="AW143">
            <v>21863.500000000004</v>
          </cell>
          <cell r="AY143">
            <v>8003.4999999999991</v>
          </cell>
        </row>
        <row r="144">
          <cell r="AV144" t="str">
            <v>2010P EBITDA</v>
          </cell>
          <cell r="AW144">
            <v>24203.999999999993</v>
          </cell>
          <cell r="AY144">
            <v>8000.2999999999984</v>
          </cell>
        </row>
        <row r="146">
          <cell r="AV146" t="str">
            <v>2008A EBIT</v>
          </cell>
          <cell r="AW146">
            <v>19769</v>
          </cell>
          <cell r="AY146">
            <v>6946.2</v>
          </cell>
        </row>
        <row r="147">
          <cell r="AV147" t="str">
            <v>2009P EBIT</v>
          </cell>
          <cell r="AW147">
            <v>17040.100000000006</v>
          </cell>
          <cell r="AY147">
            <v>7065.3999999999987</v>
          </cell>
        </row>
        <row r="148">
          <cell r="AV148" t="str">
            <v>2010P EBIT</v>
          </cell>
          <cell r="AW148">
            <v>19413.599999999991</v>
          </cell>
          <cell r="AY148">
            <v>7012.9999999999982</v>
          </cell>
        </row>
        <row r="150">
          <cell r="AV150" t="str">
            <v>2008A Net Income</v>
          </cell>
          <cell r="AW150">
            <v>16366</v>
          </cell>
          <cell r="AY150">
            <v>4766.6000000000004</v>
          </cell>
        </row>
        <row r="151">
          <cell r="AV151" t="str">
            <v>2009P Net Income</v>
          </cell>
          <cell r="AW151">
            <v>12376.000000000005</v>
          </cell>
          <cell r="AY151">
            <v>4967.7999999999984</v>
          </cell>
        </row>
        <row r="152">
          <cell r="AV152" t="str">
            <v>2010P Net Income</v>
          </cell>
          <cell r="AW152">
            <v>14223.79999999999</v>
          </cell>
          <cell r="AY152">
            <v>4985.5999999999985</v>
          </cell>
        </row>
        <row r="154">
          <cell r="AV154" t="str">
            <v>Equity Market Value</v>
          </cell>
          <cell r="AW154">
            <v>117664.22281725</v>
          </cell>
          <cell r="AY154">
            <v>58348.915803410004</v>
          </cell>
        </row>
        <row r="155">
          <cell r="BH155" t="str">
            <v>Implied Contribution</v>
          </cell>
        </row>
        <row r="156">
          <cell r="BH156" t="str">
            <v>Pfizer</v>
          </cell>
          <cell r="BJ156" t="str">
            <v>Wyeth</v>
          </cell>
        </row>
        <row r="158">
          <cell r="BH158">
            <v>0.67918606137837922</v>
          </cell>
          <cell r="BJ158">
            <v>0.32081393862162089</v>
          </cell>
        </row>
        <row r="159">
          <cell r="BH159">
            <v>0.66653218401276004</v>
          </cell>
          <cell r="BJ159">
            <v>0.33346781598724007</v>
          </cell>
        </row>
        <row r="160">
          <cell r="BH160">
            <v>0.67267341467293762</v>
          </cell>
          <cell r="BJ160">
            <v>0.32732658532706249</v>
          </cell>
        </row>
        <row r="161">
          <cell r="BG161" t="str">
            <v>Average</v>
          </cell>
          <cell r="BH161">
            <v>0.67279722002135889</v>
          </cell>
          <cell r="BJ161">
            <v>0.32720277997864117</v>
          </cell>
        </row>
        <row r="163">
          <cell r="BH163">
            <v>0.76028646979710912</v>
          </cell>
          <cell r="BJ163">
            <v>0.2397135302028908</v>
          </cell>
        </row>
        <row r="164">
          <cell r="BH164">
            <v>0.73202866039441528</v>
          </cell>
          <cell r="BJ164">
            <v>0.26797133960558467</v>
          </cell>
        </row>
        <row r="165">
          <cell r="BH165">
            <v>0.75157665280723374</v>
          </cell>
          <cell r="BJ165">
            <v>0.24842334719276618</v>
          </cell>
        </row>
        <row r="166">
          <cell r="BG166" t="str">
            <v>Average</v>
          </cell>
          <cell r="BH166">
            <v>0.74796392766625264</v>
          </cell>
          <cell r="BJ166">
            <v>0.2520360723337472</v>
          </cell>
        </row>
        <row r="168">
          <cell r="BH168">
            <v>0.73999071689525064</v>
          </cell>
          <cell r="BJ168">
            <v>0.26000928310474936</v>
          </cell>
        </row>
        <row r="169">
          <cell r="BH169">
            <v>0.7068967662981479</v>
          </cell>
          <cell r="BJ169">
            <v>0.29310323370185215</v>
          </cell>
        </row>
        <row r="170">
          <cell r="BH170">
            <v>0.73462344758690101</v>
          </cell>
          <cell r="BJ170">
            <v>0.26537655241309893</v>
          </cell>
        </row>
        <row r="171">
          <cell r="BG171" t="str">
            <v>Average</v>
          </cell>
          <cell r="BH171">
            <v>0.72717031026009982</v>
          </cell>
          <cell r="BJ171">
            <v>0.27282968973990013</v>
          </cell>
        </row>
        <row r="173">
          <cell r="BH173">
            <v>0.77444327721151207</v>
          </cell>
          <cell r="BJ173">
            <v>0.22555672278848796</v>
          </cell>
        </row>
        <row r="174">
          <cell r="BH174">
            <v>0.7135691140349868</v>
          </cell>
          <cell r="BJ174">
            <v>0.28643088596501332</v>
          </cell>
        </row>
        <row r="175">
          <cell r="BH175">
            <v>0.74046039959603105</v>
          </cell>
          <cell r="BJ175">
            <v>0.25953960040396901</v>
          </cell>
        </row>
        <row r="176">
          <cell r="BG176" t="str">
            <v>Average</v>
          </cell>
          <cell r="BH176">
            <v>0.74282426361417675</v>
          </cell>
          <cell r="BJ176">
            <v>0.25717573638582342</v>
          </cell>
        </row>
        <row r="178">
          <cell r="BH178">
            <v>0.6684968164270827</v>
          </cell>
          <cell r="BJ178">
            <v>0.33150318357291736</v>
          </cell>
        </row>
        <row r="183">
          <cell r="A183" t="str">
            <v>x</v>
          </cell>
          <cell r="U183" t="str">
            <v>x</v>
          </cell>
          <cell r="AT183" t="str">
            <v>x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>
        <row r="1">
          <cell r="B1" t="str">
            <v>Wachovia Securities M&amp;A / Leveraged Finance</v>
          </cell>
        </row>
      </sheetData>
      <sheetData sheetId="33">
        <row r="2">
          <cell r="H2" t="str">
            <v>* Toggle "Include Acquiror" to OFF from Inputs tab for correct output</v>
          </cell>
        </row>
      </sheetData>
      <sheetData sheetId="34">
        <row r="2">
          <cell r="A2" t="str">
            <v>x</v>
          </cell>
        </row>
      </sheetData>
      <sheetData sheetId="35">
        <row r="1">
          <cell r="AT1" t="str">
            <v>x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  <sheetName val="Schedule_RAM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SC Cleanup"/>
      <sheetName val="WSC Cleanup (2)"/>
      <sheetName val="Title "/>
      <sheetName val="WSC Gen Ledger"/>
      <sheetName val="WSC Ratebase"/>
      <sheetName val="WSC RB JE"/>
      <sheetName val="SE.60"/>
      <sheetName val="SE.60Rev"/>
      <sheetName val="SE.60.JE"/>
      <sheetName val="SE.60.A"/>
      <sheetName val="SE.60.ARev"/>
      <sheetName val="SE.60.A.JE"/>
      <sheetName val="SE.51Computer"/>
      <sheetName val="SE.51.JE"/>
      <sheetName val="SE.52 Summ"/>
      <sheetName val="SE.52.JE"/>
      <sheetName val="SE.52 Gen Prop Ins."/>
      <sheetName val="SE.52 Excess Liab"/>
      <sheetName val="SE.52 Work Comp"/>
      <sheetName val="SE.52 Auto"/>
      <sheetName val="Health Ins Dist"/>
      <sheetName val="Codes 1-3"/>
      <sheetName val="Code 4"/>
      <sheetName val="Code 5"/>
      <sheetName val="Code 6"/>
      <sheetName val="Code 11"/>
      <sheetName val="CUST.EQUIV"/>
      <sheetName val="Inactives input"/>
      <sheetName val="Billing 583 No Inactives"/>
      <sheetName val="Subs"/>
      <sheetName val="WSC SE 60 Sorted"/>
      <sheetName val="WSC SE 60.A Sorted"/>
      <sheetName val="WSC SE 51 Sorted"/>
      <sheetName val="SE 60 Recalc"/>
      <sheetName val="WSC RB Sorted"/>
      <sheetName val="For WSC RB JE Load"/>
      <sheetName val="WSC RB JE Proj Phoen."/>
      <sheetName val="WSC60.60A.90 Clean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heet1"/>
      <sheetName val="Table"/>
      <sheetName val="Graph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12.31.15 ERC avail adjust  "/>
      <sheetName val="Control Panel"/>
      <sheetName val="TB Worksheet"/>
      <sheetName val="Trial Balance Schedules&gt;&gt;"/>
      <sheetName val="Trial Balance- AA &amp; UA"/>
      <sheetName val="Linked TB-AA"/>
      <sheetName val="Linked TB-UA"/>
      <sheetName val="Table"/>
      <sheetName val="COPY ELECTRONIC TB HERE"/>
      <sheetName val="Lead Schedules&gt;&gt;&gt;"/>
      <sheetName val="Rate Base"/>
      <sheetName val="Income Statement"/>
      <sheetName val="Balance Sheet"/>
      <sheetName val="Sapphire Valley Bill Sheet"/>
      <sheetName val="Rate Base Supporting Sched&gt;&gt;&gt;"/>
      <sheetName val="Direct Plant in Service"/>
      <sheetName val="Direct Depreciation"/>
      <sheetName val="Allocated Plant in Service"/>
      <sheetName val="Cash Working Capital"/>
      <sheetName val="CIAC"/>
      <sheetName val="AIAC"/>
      <sheetName val="ADIT"/>
      <sheetName val="ADIT-1"/>
      <sheetName val="ADIT-2"/>
      <sheetName val="Customer Deposits"/>
      <sheetName val="Gain on Sale &amp; Flow Back Taxes"/>
      <sheetName val="PAA"/>
      <sheetName val="Excess Book Value"/>
      <sheetName val="Cost Free Capital"/>
      <sheetName val="Average Tax Accruals"/>
      <sheetName val="Deferred Charges"/>
      <sheetName val="Proforma Plant"/>
      <sheetName val="Alloc of State computers"/>
      <sheetName val="Alloc of WSC computers"/>
      <sheetName val="wp-c3d-diff between tax and boo"/>
      <sheetName val="Inc State Supporting Schedl&gt;&gt;"/>
      <sheetName val="Revenue Schedules&gt;&gt;"/>
      <sheetName val="Present &amp; Proposed Revenues"/>
      <sheetName val="Avarage Bill Calculation"/>
      <sheetName val="Uncollectibles"/>
      <sheetName val="wp-appendix"/>
      <sheetName val="Wp-b Salary"/>
      <sheetName val="wp b1- Allocation of Staff"/>
      <sheetName val="Wp-b2 Salary Captime"/>
      <sheetName val="wp-b3 Calc of Health and Other "/>
      <sheetName val="WSC Salaries"/>
      <sheetName val="wp-b4 office salaries"/>
      <sheetName val="wp-d-rc.exp"/>
      <sheetName val="TOTI"/>
      <sheetName val="Income Taxes"/>
      <sheetName val="WP g-2 Calculation of DPFD %"/>
      <sheetName val="WP g-3 Calculation of DPFD"/>
      <sheetName val="wp k Water Ex. Cap."/>
      <sheetName val="Penalities"/>
      <sheetName val="wp-n-CPI"/>
      <sheetName val="Wp-o-repression adjustment"/>
      <sheetName val="Allocation of Expenses"/>
      <sheetName val="Wp-p1 foot notes"/>
      <sheetName val="wp-p1a foot notes"/>
      <sheetName val="Allocation of Vehicles"/>
      <sheetName val="Allocation of Trans Exp"/>
      <sheetName val="wp-p5 WSC Salary Allocation"/>
      <sheetName val="wp-p6 wsc legal fees"/>
      <sheetName val="wp-p7 WSC outside services"/>
      <sheetName val="Insurance"/>
      <sheetName val="Revenue Requirement Calc&gt;&gt;&gt;"/>
      <sheetName val="Rentention Factors"/>
      <sheetName val="Return"/>
      <sheetName val="Capital Structure"/>
      <sheetName val="Revenue Requirement"/>
      <sheetName val="Sheet2"/>
      <sheetName val="Cover Page"/>
      <sheetName val="Table of Contents"/>
      <sheetName val="ERC Adjustment "/>
      <sheetName val="Plant in Service"/>
      <sheetName val="Depreciation"/>
      <sheetName val="Forfeited Discounts"/>
      <sheetName val="Maintenance Expenses&gt;&gt;&gt;"/>
      <sheetName val="Salaries and Wages&gt;&gt;"/>
      <sheetName val="Salary Inputs"/>
      <sheetName val="Allocation of Staff Calculation"/>
      <sheetName val="Maintenance Salaries"/>
      <sheetName val="General Salaries&gt;&gt;"/>
      <sheetName val="Customer Service Salaries"/>
      <sheetName val="NorthBrook"/>
      <sheetName val="North Carolina Leadership"/>
      <sheetName val="Salary Captime"/>
      <sheetName val="Purchase Power"/>
      <sheetName val="Purchased Water &amp; Sewer"/>
      <sheetName val="Maintenance &amp; Repair"/>
      <sheetName val="Maintenance Testing"/>
      <sheetName val="Meter Reading"/>
      <sheetName val="Chemicals"/>
      <sheetName val="Transportation Expense Summary"/>
      <sheetName val="Alloc of Transportation Exp"/>
      <sheetName val="Outside Service"/>
      <sheetName val="General Expenses&gt;&gt;"/>
      <sheetName val="Office Supplies &amp; Other Exp"/>
      <sheetName val="Regulatory Commission Exp"/>
      <sheetName val="Rate Case Expense"/>
      <sheetName val="Pension &amp; Other Benefit Summary"/>
      <sheetName val="Pension &amp; Other Benefits"/>
      <sheetName val="Rent"/>
      <sheetName val="Office Utilities"/>
      <sheetName val="Miscellaneous"/>
      <sheetName val="Depreciation Expense"/>
      <sheetName val="PAA Amortization"/>
      <sheetName val="CIAC Amortization"/>
      <sheetName val="ITC Amortization"/>
      <sheetName val="ROE Percentages"/>
      <sheetName val="Service Revenues Requirement"/>
      <sheetName val="Billing Analysis"/>
    </sheetNames>
    <sheetDataSet>
      <sheetData sheetId="0">
        <row r="5">
          <cell r="C5" t="str">
            <v>Elk River</v>
          </cell>
        </row>
        <row r="18">
          <cell r="D18">
            <v>1.4543520063223616E-3</v>
          </cell>
        </row>
        <row r="19">
          <cell r="D19">
            <v>7.3314605980443507E-3</v>
          </cell>
        </row>
        <row r="20">
          <cell r="D20">
            <v>7.3314605980443507E-3</v>
          </cell>
        </row>
        <row r="21">
          <cell r="D21">
            <v>7.4128085033602258E-3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L2">
            <v>6940.37</v>
          </cell>
        </row>
        <row r="3">
          <cell r="L3">
            <v>0</v>
          </cell>
        </row>
        <row r="4">
          <cell r="L4">
            <v>0</v>
          </cell>
        </row>
        <row r="5">
          <cell r="L5">
            <v>0</v>
          </cell>
        </row>
        <row r="6">
          <cell r="L6">
            <v>1914.1</v>
          </cell>
        </row>
        <row r="7">
          <cell r="L7">
            <v>-1276.67</v>
          </cell>
        </row>
        <row r="8">
          <cell r="L8">
            <v>105057.23</v>
          </cell>
        </row>
        <row r="9">
          <cell r="L9">
            <v>8622.9699999999993</v>
          </cell>
        </row>
        <row r="10">
          <cell r="L10">
            <v>0</v>
          </cell>
        </row>
        <row r="11">
          <cell r="L11">
            <v>2944.23</v>
          </cell>
        </row>
        <row r="12">
          <cell r="L12">
            <v>66378.37</v>
          </cell>
        </row>
        <row r="13">
          <cell r="L13">
            <v>0</v>
          </cell>
        </row>
        <row r="14">
          <cell r="L14">
            <v>6404.72</v>
          </cell>
        </row>
        <row r="15">
          <cell r="L15">
            <v>0</v>
          </cell>
        </row>
        <row r="16">
          <cell r="L16">
            <v>24183.18</v>
          </cell>
        </row>
        <row r="17">
          <cell r="L17">
            <v>236162.72</v>
          </cell>
        </row>
        <row r="18">
          <cell r="L18">
            <v>3163.03</v>
          </cell>
        </row>
        <row r="19">
          <cell r="L19">
            <v>18721.23</v>
          </cell>
        </row>
        <row r="20">
          <cell r="L20">
            <v>4781.09</v>
          </cell>
        </row>
        <row r="21">
          <cell r="L21">
            <v>484273.45</v>
          </cell>
        </row>
        <row r="22">
          <cell r="L22">
            <v>62624.3</v>
          </cell>
        </row>
        <row r="23">
          <cell r="L23">
            <v>2472.62</v>
          </cell>
        </row>
        <row r="24">
          <cell r="L24">
            <v>11954.36</v>
          </cell>
        </row>
        <row r="25">
          <cell r="L25">
            <v>3407.49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3990.55</v>
          </cell>
        </row>
        <row r="33">
          <cell r="L33">
            <v>0</v>
          </cell>
        </row>
        <row r="34">
          <cell r="L34">
            <v>161.25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11011.51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23372.26</v>
          </cell>
        </row>
        <row r="45">
          <cell r="L45">
            <v>4381.59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2166.15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9515.14</v>
          </cell>
        </row>
        <row r="53">
          <cell r="L53">
            <v>39179.15</v>
          </cell>
        </row>
        <row r="54">
          <cell r="L54">
            <v>2222.9899999999998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642.76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14400.08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150626.07999999999</v>
          </cell>
        </row>
        <row r="65">
          <cell r="L65">
            <v>0</v>
          </cell>
        </row>
        <row r="66">
          <cell r="L66">
            <v>1229.79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271.58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0</v>
          </cell>
        </row>
        <row r="77">
          <cell r="L77">
            <v>0</v>
          </cell>
        </row>
        <row r="78">
          <cell r="L78">
            <v>117.64</v>
          </cell>
        </row>
        <row r="79">
          <cell r="L79">
            <v>528.12</v>
          </cell>
        </row>
        <row r="80">
          <cell r="L80">
            <v>0</v>
          </cell>
        </row>
        <row r="81">
          <cell r="L81">
            <v>397.84</v>
          </cell>
        </row>
        <row r="82">
          <cell r="L82">
            <v>0</v>
          </cell>
        </row>
        <row r="83">
          <cell r="L83">
            <v>0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324.77999999999997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20823.956323530787</v>
          </cell>
        </row>
        <row r="90">
          <cell r="L90">
            <v>3251.4921481678666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3908.32</v>
          </cell>
        </row>
        <row r="96">
          <cell r="L96">
            <v>0</v>
          </cell>
        </row>
        <row r="97">
          <cell r="L97">
            <v>-42948.62</v>
          </cell>
        </row>
        <row r="98">
          <cell r="L98">
            <v>-2956.36</v>
          </cell>
        </row>
        <row r="99">
          <cell r="L99">
            <v>0</v>
          </cell>
        </row>
        <row r="100">
          <cell r="L100">
            <v>-422.26</v>
          </cell>
        </row>
        <row r="101">
          <cell r="L101">
            <v>-31923.93</v>
          </cell>
        </row>
        <row r="102">
          <cell r="L102">
            <v>0</v>
          </cell>
        </row>
        <row r="103">
          <cell r="L103">
            <v>-419.16</v>
          </cell>
        </row>
        <row r="104">
          <cell r="L104">
            <v>0</v>
          </cell>
        </row>
        <row r="105">
          <cell r="L105">
            <v>48916.56</v>
          </cell>
        </row>
        <row r="106">
          <cell r="L106">
            <v>-103623.81</v>
          </cell>
        </row>
        <row r="107">
          <cell r="L107">
            <v>-102.35</v>
          </cell>
        </row>
        <row r="108">
          <cell r="L108">
            <v>1411.16</v>
          </cell>
        </row>
        <row r="109">
          <cell r="L109">
            <v>39790.379999999997</v>
          </cell>
        </row>
        <row r="110">
          <cell r="L110">
            <v>-214550.52</v>
          </cell>
        </row>
        <row r="111">
          <cell r="L111">
            <v>-8050.12</v>
          </cell>
        </row>
        <row r="112">
          <cell r="L112">
            <v>-705.13</v>
          </cell>
        </row>
        <row r="113">
          <cell r="L113">
            <v>-2045.71</v>
          </cell>
        </row>
        <row r="114">
          <cell r="L114">
            <v>-195.65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-1585.98</v>
          </cell>
        </row>
        <row r="122">
          <cell r="L122">
            <v>0</v>
          </cell>
        </row>
        <row r="123">
          <cell r="L123">
            <v>-8.1999999999999993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0</v>
          </cell>
        </row>
        <row r="127">
          <cell r="L127">
            <v>-3322.22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-136.71</v>
          </cell>
        </row>
        <row r="131">
          <cell r="L131">
            <v>959.29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-334.19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-4150.16</v>
          </cell>
        </row>
        <row r="139">
          <cell r="L139">
            <v>12709.582439999989</v>
          </cell>
        </row>
        <row r="140">
          <cell r="L140">
            <v>-204.61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-55.24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7989.39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-61047.1</v>
          </cell>
        </row>
        <row r="151">
          <cell r="L151">
            <v>0</v>
          </cell>
        </row>
        <row r="152">
          <cell r="L152">
            <v>319.64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-14.93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-0.4</v>
          </cell>
        </row>
        <row r="165">
          <cell r="L165">
            <v>-37.56</v>
          </cell>
        </row>
        <row r="166">
          <cell r="L166">
            <v>0</v>
          </cell>
        </row>
        <row r="167">
          <cell r="L167">
            <v>-48.18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-43.31</v>
          </cell>
        </row>
        <row r="172">
          <cell r="L172">
            <v>-56749</v>
          </cell>
        </row>
        <row r="173">
          <cell r="L173">
            <v>-27575</v>
          </cell>
        </row>
        <row r="174">
          <cell r="L174">
            <v>45275.62</v>
          </cell>
        </row>
        <row r="175">
          <cell r="L175">
            <v>29336.29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88503.027928557407</v>
          </cell>
        </row>
        <row r="181">
          <cell r="L181">
            <v>65982.640710497522</v>
          </cell>
        </row>
        <row r="182">
          <cell r="L182">
            <v>-830.50947961388454</v>
          </cell>
        </row>
        <row r="183">
          <cell r="L183">
            <v>-41091.409868956427</v>
          </cell>
        </row>
        <row r="184">
          <cell r="L184">
            <v>2200505.2260649046</v>
          </cell>
        </row>
        <row r="185">
          <cell r="L185">
            <v>3337.5548540374702</v>
          </cell>
        </row>
        <row r="186">
          <cell r="L186">
            <v>5.0732852559605659</v>
          </cell>
        </row>
        <row r="187">
          <cell r="L187">
            <v>1562.6048351900181</v>
          </cell>
        </row>
        <row r="188">
          <cell r="L188">
            <v>2140.4190494897625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5100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6813.65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-768.49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-4259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-202340</v>
          </cell>
        </row>
        <row r="228">
          <cell r="L228">
            <v>-42000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-33173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-8400</v>
          </cell>
        </row>
        <row r="240">
          <cell r="L240">
            <v>0</v>
          </cell>
        </row>
        <row r="241">
          <cell r="L241">
            <v>0</v>
          </cell>
        </row>
        <row r="242">
          <cell r="L242">
            <v>-156805.94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0</v>
          </cell>
        </row>
        <row r="254">
          <cell r="L254">
            <v>0</v>
          </cell>
        </row>
        <row r="255">
          <cell r="L255">
            <v>0</v>
          </cell>
        </row>
        <row r="256">
          <cell r="L256">
            <v>395698.1</v>
          </cell>
        </row>
        <row r="257">
          <cell r="L257">
            <v>7304.14</v>
          </cell>
        </row>
        <row r="258">
          <cell r="L258">
            <v>0</v>
          </cell>
        </row>
        <row r="259">
          <cell r="L259">
            <v>0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13144.27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1552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0</v>
          </cell>
        </row>
        <row r="278">
          <cell r="L278">
            <v>0</v>
          </cell>
        </row>
        <row r="279">
          <cell r="L279">
            <v>0</v>
          </cell>
        </row>
        <row r="280">
          <cell r="L280">
            <v>0</v>
          </cell>
        </row>
        <row r="281">
          <cell r="L281">
            <v>0</v>
          </cell>
        </row>
        <row r="282">
          <cell r="L282">
            <v>0</v>
          </cell>
        </row>
        <row r="283">
          <cell r="L283">
            <v>21774.068879722388</v>
          </cell>
        </row>
        <row r="284">
          <cell r="L284">
            <v>249017.54470232248</v>
          </cell>
        </row>
        <row r="285">
          <cell r="L285">
            <v>-12547.197416355661</v>
          </cell>
        </row>
        <row r="286">
          <cell r="L286">
            <v>-28741.072282786619</v>
          </cell>
        </row>
        <row r="287">
          <cell r="L287">
            <v>-22219.374432939549</v>
          </cell>
        </row>
        <row r="288">
          <cell r="L288">
            <v>18142.056738782729</v>
          </cell>
        </row>
        <row r="289">
          <cell r="L289">
            <v>-811621.60925891623</v>
          </cell>
        </row>
        <row r="290">
          <cell r="L290">
            <v>83128.02655012114</v>
          </cell>
        </row>
        <row r="291">
          <cell r="L291">
            <v>5325.9196013506562</v>
          </cell>
        </row>
        <row r="292">
          <cell r="L292">
            <v>58468.754689882247</v>
          </cell>
        </row>
        <row r="293">
          <cell r="L293">
            <v>-2736.6990742767348</v>
          </cell>
        </row>
        <row r="294">
          <cell r="L294">
            <v>-5886.571366323391</v>
          </cell>
        </row>
        <row r="295">
          <cell r="L295">
            <v>1563.8604727296538</v>
          </cell>
        </row>
        <row r="296">
          <cell r="L296">
            <v>1208.744020727521</v>
          </cell>
        </row>
        <row r="297">
          <cell r="L297">
            <v>-110123.18933613006</v>
          </cell>
        </row>
        <row r="298">
          <cell r="L298">
            <v>12906.047988513812</v>
          </cell>
        </row>
        <row r="299">
          <cell r="L299">
            <v>-1014.1497226665171</v>
          </cell>
        </row>
        <row r="300">
          <cell r="L300">
            <v>-11307.585868666461</v>
          </cell>
        </row>
        <row r="301">
          <cell r="L301">
            <v>-22066.122207303273</v>
          </cell>
        </row>
        <row r="302">
          <cell r="L302">
            <v>-4479.3963373273091</v>
          </cell>
        </row>
        <row r="303">
          <cell r="L303">
            <v>3689541.6968195043</v>
          </cell>
        </row>
        <row r="304">
          <cell r="L304">
            <v>-6071.9133356717275</v>
          </cell>
        </row>
        <row r="305">
          <cell r="L305">
            <v>-1537679.4912113347</v>
          </cell>
        </row>
        <row r="306">
          <cell r="L306">
            <v>-15307.733226002063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-377.86162247102732</v>
          </cell>
        </row>
        <row r="310">
          <cell r="L310">
            <v>0</v>
          </cell>
        </row>
        <row r="311">
          <cell r="L311">
            <v>-2.993238301016734</v>
          </cell>
        </row>
        <row r="312">
          <cell r="L312">
            <v>-55.820374610657474</v>
          </cell>
        </row>
        <row r="313">
          <cell r="L313">
            <v>42027.09459962025</v>
          </cell>
        </row>
        <row r="314">
          <cell r="L314">
            <v>11121.929990459354</v>
          </cell>
        </row>
        <row r="315">
          <cell r="L315">
            <v>-1164.8521539411288</v>
          </cell>
        </row>
        <row r="316">
          <cell r="L316">
            <v>0</v>
          </cell>
        </row>
        <row r="317">
          <cell r="L317">
            <v>-1000</v>
          </cell>
        </row>
        <row r="318">
          <cell r="L318">
            <v>-659527.08327487356</v>
          </cell>
        </row>
        <row r="319">
          <cell r="L319">
            <v>-440266.49</v>
          </cell>
        </row>
        <row r="320">
          <cell r="L320">
            <v>-900533.95</v>
          </cell>
        </row>
        <row r="321">
          <cell r="L321">
            <v>-2898478.5742744417</v>
          </cell>
        </row>
        <row r="322">
          <cell r="L322">
            <v>-112130.4</v>
          </cell>
        </row>
        <row r="323">
          <cell r="L323">
            <v>2.4300000000000002</v>
          </cell>
        </row>
        <row r="324">
          <cell r="L324">
            <v>43</v>
          </cell>
        </row>
        <row r="325">
          <cell r="L325">
            <v>0.35</v>
          </cell>
        </row>
        <row r="326">
          <cell r="L326">
            <v>0</v>
          </cell>
        </row>
        <row r="327">
          <cell r="L327">
            <v>0</v>
          </cell>
        </row>
        <row r="328">
          <cell r="L328">
            <v>-40734.6</v>
          </cell>
        </row>
        <row r="329">
          <cell r="L329">
            <v>19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-66.08</v>
          </cell>
        </row>
        <row r="334">
          <cell r="L334">
            <v>-217.46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17445.509999999998</v>
          </cell>
        </row>
        <row r="340">
          <cell r="L340">
            <v>12126.6</v>
          </cell>
        </row>
        <row r="341">
          <cell r="L341">
            <v>2371.73</v>
          </cell>
        </row>
        <row r="342">
          <cell r="L342">
            <v>0</v>
          </cell>
        </row>
        <row r="343">
          <cell r="L343">
            <v>9742.85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48.63</v>
          </cell>
        </row>
        <row r="347">
          <cell r="L347">
            <v>6225.3607205993776</v>
          </cell>
        </row>
        <row r="348">
          <cell r="L348">
            <v>0</v>
          </cell>
        </row>
        <row r="349">
          <cell r="L349">
            <v>95.259999999999991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8.627121577760942</v>
          </cell>
        </row>
        <row r="361">
          <cell r="L361">
            <v>221.95622994827474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3.59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0</v>
          </cell>
        </row>
        <row r="369">
          <cell r="L369">
            <v>0</v>
          </cell>
        </row>
        <row r="370">
          <cell r="L370">
            <v>0</v>
          </cell>
        </row>
        <row r="371">
          <cell r="L371">
            <v>602.79543148039033</v>
          </cell>
        </row>
        <row r="372">
          <cell r="L372">
            <v>37.910124075165321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675</v>
          </cell>
        </row>
        <row r="378">
          <cell r="L378">
            <v>0</v>
          </cell>
        </row>
        <row r="379">
          <cell r="L379">
            <v>12.07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118.8567449093171</v>
          </cell>
        </row>
        <row r="388">
          <cell r="L388">
            <v>15203.040363900816</v>
          </cell>
        </row>
        <row r="389">
          <cell r="L389">
            <v>0</v>
          </cell>
        </row>
        <row r="390">
          <cell r="L390">
            <v>2018.4572719364705</v>
          </cell>
        </row>
        <row r="391">
          <cell r="L391">
            <v>0</v>
          </cell>
        </row>
        <row r="392">
          <cell r="L392">
            <v>2652.9553115207977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31722.739999999998</v>
          </cell>
        </row>
        <row r="396">
          <cell r="L396">
            <v>136.24</v>
          </cell>
        </row>
        <row r="397">
          <cell r="L397">
            <v>-14406.565311520797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560.11</v>
          </cell>
        </row>
        <row r="408">
          <cell r="L408">
            <v>1067.8699999999999</v>
          </cell>
        </row>
        <row r="409">
          <cell r="L409">
            <v>0</v>
          </cell>
        </row>
        <row r="410">
          <cell r="L410">
            <v>2954.8</v>
          </cell>
        </row>
        <row r="411">
          <cell r="L411">
            <v>143.22999999999999</v>
          </cell>
        </row>
        <row r="412">
          <cell r="L412">
            <v>300</v>
          </cell>
        </row>
        <row r="413">
          <cell r="L413">
            <v>0</v>
          </cell>
        </row>
        <row r="414">
          <cell r="L414">
            <v>254</v>
          </cell>
        </row>
        <row r="415">
          <cell r="L415">
            <v>4077.6354163743677</v>
          </cell>
        </row>
        <row r="416">
          <cell r="L416">
            <v>916.12</v>
          </cell>
        </row>
        <row r="417">
          <cell r="L417">
            <v>11.36</v>
          </cell>
        </row>
        <row r="418">
          <cell r="L418">
            <v>752.13</v>
          </cell>
        </row>
        <row r="419">
          <cell r="L419">
            <v>0</v>
          </cell>
        </row>
        <row r="420">
          <cell r="L420">
            <v>185.63</v>
          </cell>
        </row>
        <row r="421">
          <cell r="L421">
            <v>860</v>
          </cell>
        </row>
        <row r="422">
          <cell r="L422">
            <v>72.72</v>
          </cell>
        </row>
        <row r="423">
          <cell r="L423">
            <v>2065.77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114.39497259402683</v>
          </cell>
        </row>
        <row r="430">
          <cell r="L430">
            <v>0</v>
          </cell>
        </row>
        <row r="431">
          <cell r="L431">
            <v>450</v>
          </cell>
        </row>
        <row r="432">
          <cell r="L432">
            <v>10080</v>
          </cell>
        </row>
        <row r="433">
          <cell r="L433">
            <v>567.88773409658506</v>
          </cell>
        </row>
        <row r="434">
          <cell r="L434">
            <v>0</v>
          </cell>
        </row>
        <row r="435">
          <cell r="L435">
            <v>2107.1276159609392</v>
          </cell>
        </row>
        <row r="436">
          <cell r="L436">
            <v>172.44</v>
          </cell>
        </row>
        <row r="437">
          <cell r="L437">
            <v>0</v>
          </cell>
        </row>
        <row r="438">
          <cell r="L438">
            <v>58.92</v>
          </cell>
        </row>
        <row r="439">
          <cell r="L439">
            <v>1327.56</v>
          </cell>
        </row>
        <row r="440">
          <cell r="L440">
            <v>0</v>
          </cell>
        </row>
        <row r="441">
          <cell r="L441">
            <v>95.87</v>
          </cell>
        </row>
        <row r="442">
          <cell r="L442">
            <v>0</v>
          </cell>
        </row>
        <row r="443">
          <cell r="L443">
            <v>468.3512195190392</v>
          </cell>
        </row>
        <row r="444">
          <cell r="L444">
            <v>4723.32</v>
          </cell>
        </row>
        <row r="445">
          <cell r="L445">
            <v>39.863785672194631</v>
          </cell>
        </row>
        <row r="446">
          <cell r="L446">
            <v>362.64</v>
          </cell>
        </row>
        <row r="447">
          <cell r="L447">
            <v>95.64</v>
          </cell>
        </row>
        <row r="448">
          <cell r="L448">
            <v>9583.0519855767889</v>
          </cell>
        </row>
        <row r="449">
          <cell r="L449">
            <v>1241.9334455762269</v>
          </cell>
        </row>
        <row r="450">
          <cell r="L450">
            <v>60.763572691303978</v>
          </cell>
        </row>
        <row r="451">
          <cell r="L451">
            <v>239.04</v>
          </cell>
        </row>
        <row r="452">
          <cell r="L452">
            <v>68.125276538429162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111.69193759295115</v>
          </cell>
        </row>
        <row r="460">
          <cell r="L460">
            <v>0</v>
          </cell>
        </row>
        <row r="461">
          <cell r="L461">
            <v>2.4</v>
          </cell>
        </row>
        <row r="462">
          <cell r="L462">
            <v>9.7407076914442854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248.23513729665635</v>
          </cell>
        </row>
        <row r="466">
          <cell r="L466">
            <v>0</v>
          </cell>
        </row>
        <row r="467">
          <cell r="L467">
            <v>0</v>
          </cell>
        </row>
        <row r="468">
          <cell r="L468">
            <v>469.99876272693723</v>
          </cell>
        </row>
        <row r="469">
          <cell r="L469">
            <v>87.6</v>
          </cell>
        </row>
        <row r="470">
          <cell r="L470">
            <v>0</v>
          </cell>
        </row>
        <row r="471">
          <cell r="L471">
            <v>0</v>
          </cell>
        </row>
        <row r="472">
          <cell r="L472">
            <v>42.69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190.32</v>
          </cell>
        </row>
        <row r="477">
          <cell r="L477">
            <v>783.6</v>
          </cell>
        </row>
        <row r="478">
          <cell r="L478">
            <v>44.4</v>
          </cell>
        </row>
        <row r="479">
          <cell r="L479">
            <v>0</v>
          </cell>
        </row>
        <row r="480">
          <cell r="L480">
            <v>0</v>
          </cell>
        </row>
        <row r="481">
          <cell r="L481">
            <v>9.6</v>
          </cell>
        </row>
        <row r="482">
          <cell r="L482">
            <v>0</v>
          </cell>
        </row>
        <row r="483">
          <cell r="L483">
            <v>0</v>
          </cell>
        </row>
        <row r="484">
          <cell r="L484">
            <v>209.09</v>
          </cell>
        </row>
        <row r="485">
          <cell r="L485">
            <v>0</v>
          </cell>
        </row>
        <row r="486">
          <cell r="L486">
            <v>0</v>
          </cell>
        </row>
        <row r="487">
          <cell r="L487">
            <v>0</v>
          </cell>
        </row>
        <row r="488">
          <cell r="L488">
            <v>2991.62</v>
          </cell>
        </row>
        <row r="489">
          <cell r="L489">
            <v>0</v>
          </cell>
        </row>
        <row r="490">
          <cell r="L490">
            <v>18.48</v>
          </cell>
        </row>
        <row r="491">
          <cell r="L491">
            <v>0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5.4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0.4</v>
          </cell>
        </row>
        <row r="503">
          <cell r="L503">
            <v>10.56</v>
          </cell>
        </row>
        <row r="504">
          <cell r="L504">
            <v>0</v>
          </cell>
        </row>
        <row r="505">
          <cell r="L505">
            <v>7.92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6.48</v>
          </cell>
        </row>
        <row r="510">
          <cell r="L510">
            <v>-1152.2850848462483</v>
          </cell>
        </row>
        <row r="511">
          <cell r="L511">
            <v>-551.52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-1048.1914667340125</v>
          </cell>
        </row>
        <row r="524">
          <cell r="L524">
            <v>0</v>
          </cell>
        </row>
        <row r="525">
          <cell r="L525">
            <v>-4046.76</v>
          </cell>
        </row>
        <row r="526">
          <cell r="L526">
            <v>-840.12</v>
          </cell>
        </row>
        <row r="527">
          <cell r="L527">
            <v>0</v>
          </cell>
        </row>
        <row r="528">
          <cell r="L528">
            <v>0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-663.48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-168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1387.0732852559606</v>
          </cell>
        </row>
        <row r="541">
          <cell r="L541">
            <v>20471.75364120624</v>
          </cell>
        </row>
        <row r="542">
          <cell r="L542">
            <v>3285.4816946338547</v>
          </cell>
        </row>
        <row r="543">
          <cell r="L543">
            <v>0</v>
          </cell>
        </row>
        <row r="544">
          <cell r="L544">
            <v>3157.7502757433749</v>
          </cell>
        </row>
        <row r="545">
          <cell r="L545">
            <v>0</v>
          </cell>
        </row>
        <row r="546">
          <cell r="L546">
            <v>1600.9100836677237</v>
          </cell>
        </row>
        <row r="547">
          <cell r="L547">
            <v>0</v>
          </cell>
        </row>
        <row r="548">
          <cell r="L548">
            <v>21987.618299333091</v>
          </cell>
        </row>
        <row r="549">
          <cell r="L549">
            <v>4398.5383169178103</v>
          </cell>
        </row>
        <row r="550">
          <cell r="L550">
            <v>0</v>
          </cell>
        </row>
        <row r="551">
          <cell r="L551">
            <v>-3195.4087184667624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2368.5607654965347</v>
          </cell>
        </row>
        <row r="557">
          <cell r="L557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Schedule"/>
      <sheetName val="COPY ELECTRONIC TB HERE"/>
      <sheetName val="Linked TB"/>
      <sheetName val="Sch.A-B.S"/>
      <sheetName val="Sch.B-I.S"/>
      <sheetName val="Nags Head Sch.B-I.S"/>
      <sheetName val="CL &amp; MS Sch.B-I.S"/>
      <sheetName val="Supporting TBs "/>
      <sheetName val="Sch.C-R.B"/>
      <sheetName val="Nags Head Sch.C-R.B"/>
      <sheetName val="CL &amp; MS Sch.C-R.B"/>
      <sheetName val="EBV"/>
      <sheetName val="Gain on Sale"/>
      <sheetName val="wp-i-wc"/>
      <sheetName val="9.30.15 ERC with avail adjst  "/>
      <sheetName val="3.31.2017 ERC avail adjust  "/>
      <sheetName val="Flow back taxes"/>
      <sheetName val="Chart of Accounts"/>
    </sheetNames>
    <sheetDataSet>
      <sheetData sheetId="0"/>
      <sheetData sheetId="1">
        <row r="3">
          <cell r="C3" t="str">
            <v>Carolina Water Service, Inc. of North Carolina</v>
          </cell>
        </row>
        <row r="5">
          <cell r="C5" t="str">
            <v>W-354, Sub 344A</v>
          </cell>
        </row>
        <row r="7">
          <cell r="C7">
            <v>42916</v>
          </cell>
        </row>
        <row r="11">
          <cell r="C11">
            <v>19392.150000000001</v>
          </cell>
          <cell r="D11">
            <v>0.60395595565667093</v>
          </cell>
        </row>
        <row r="12">
          <cell r="C12">
            <v>12716.4</v>
          </cell>
          <cell r="D12">
            <v>0.39604404434332907</v>
          </cell>
        </row>
        <row r="13">
          <cell r="C13">
            <v>32108.550000000003</v>
          </cell>
        </row>
      </sheetData>
      <sheetData sheetId="2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UE Balance DR/(CR)</v>
          </cell>
        </row>
        <row r="2">
          <cell r="A2">
            <v>1020</v>
          </cell>
          <cell r="B2" t="str">
            <v>ORGANIZATION</v>
          </cell>
          <cell r="C2" t="str">
            <v>BS</v>
          </cell>
          <cell r="D2">
            <v>266186.27</v>
          </cell>
          <cell r="E2" t="b">
            <v>0</v>
          </cell>
        </row>
        <row r="3">
          <cell r="A3">
            <v>1025</v>
          </cell>
          <cell r="B3" t="str">
            <v>FRANCHISES</v>
          </cell>
          <cell r="C3" t="str">
            <v>BS</v>
          </cell>
          <cell r="D3">
            <v>111898.33</v>
          </cell>
          <cell r="E3" t="b">
            <v>0</v>
          </cell>
        </row>
        <row r="4">
          <cell r="A4">
            <v>1030</v>
          </cell>
          <cell r="B4" t="str">
            <v>LAND &amp; LAND RIGHTS PUMP</v>
          </cell>
          <cell r="C4" t="str">
            <v>BS</v>
          </cell>
          <cell r="D4">
            <v>501.59</v>
          </cell>
          <cell r="E4" t="b">
            <v>0</v>
          </cell>
        </row>
        <row r="5">
          <cell r="A5">
            <v>1035</v>
          </cell>
          <cell r="B5" t="str">
            <v>LAND &amp; LAND RIGHTS WTR TR</v>
          </cell>
          <cell r="C5" t="str">
            <v>BS</v>
          </cell>
          <cell r="D5">
            <v>357109.05</v>
          </cell>
          <cell r="E5" t="b">
            <v>0</v>
          </cell>
        </row>
        <row r="6">
          <cell r="A6">
            <v>1045</v>
          </cell>
          <cell r="B6" t="str">
            <v>LAND &amp; LAND RIGHTS GEN PL</v>
          </cell>
          <cell r="C6" t="str">
            <v>BS</v>
          </cell>
          <cell r="D6">
            <v>508043.47</v>
          </cell>
          <cell r="E6" t="b">
            <v>0</v>
          </cell>
        </row>
        <row r="7">
          <cell r="A7">
            <v>1050</v>
          </cell>
          <cell r="B7" t="str">
            <v>STRUCT &amp; IMPRV SRC SUPPLY</v>
          </cell>
          <cell r="C7" t="str">
            <v>BS</v>
          </cell>
          <cell r="D7">
            <v>3222829.34</v>
          </cell>
          <cell r="E7" t="b">
            <v>0</v>
          </cell>
        </row>
        <row r="8">
          <cell r="A8">
            <v>1055</v>
          </cell>
          <cell r="B8" t="str">
            <v>STRUCT &amp; IMPRV WTR TRT PL</v>
          </cell>
          <cell r="C8" t="str">
            <v>BS</v>
          </cell>
          <cell r="D8">
            <v>989694.43</v>
          </cell>
          <cell r="E8" t="b">
            <v>0</v>
          </cell>
        </row>
        <row r="9">
          <cell r="A9">
            <v>1060</v>
          </cell>
          <cell r="B9" t="str">
            <v>STRUCT &amp; IMPRV TRANS DIST</v>
          </cell>
          <cell r="C9" t="str">
            <v>BS</v>
          </cell>
          <cell r="D9">
            <v>38905.9</v>
          </cell>
          <cell r="E9" t="b">
            <v>0</v>
          </cell>
        </row>
        <row r="10">
          <cell r="A10">
            <v>1065</v>
          </cell>
          <cell r="B10" t="str">
            <v>STRUCT &amp; IMPRV GEN PLT</v>
          </cell>
          <cell r="C10" t="str">
            <v>BS</v>
          </cell>
          <cell r="D10">
            <v>311740.79999999999</v>
          </cell>
          <cell r="E10" t="b">
            <v>0</v>
          </cell>
        </row>
        <row r="11">
          <cell r="A11">
            <v>1070</v>
          </cell>
          <cell r="B11" t="str">
            <v>COLLECTING RESERVOIRS</v>
          </cell>
          <cell r="C11" t="str">
            <v>BS</v>
          </cell>
          <cell r="D11">
            <v>1290</v>
          </cell>
          <cell r="E11" t="b">
            <v>0</v>
          </cell>
        </row>
        <row r="12">
          <cell r="A12">
            <v>1080</v>
          </cell>
          <cell r="B12" t="str">
            <v>WELLS &amp; SPRINGS</v>
          </cell>
          <cell r="C12" t="str">
            <v>BS</v>
          </cell>
          <cell r="D12">
            <v>9390028.4000000004</v>
          </cell>
          <cell r="E12" t="b">
            <v>0</v>
          </cell>
        </row>
        <row r="13">
          <cell r="A13">
            <v>1085</v>
          </cell>
          <cell r="B13" t="str">
            <v>INFILTRATION GALLERY</v>
          </cell>
          <cell r="C13" t="str">
            <v>BS</v>
          </cell>
          <cell r="D13">
            <v>45185.16</v>
          </cell>
          <cell r="E13" t="b">
            <v>0</v>
          </cell>
        </row>
        <row r="14">
          <cell r="A14">
            <v>1090</v>
          </cell>
          <cell r="B14" t="str">
            <v>SUPPLY MAINS</v>
          </cell>
          <cell r="C14" t="str">
            <v>BS</v>
          </cell>
          <cell r="D14">
            <v>401588.54</v>
          </cell>
          <cell r="E14" t="b">
            <v>0</v>
          </cell>
        </row>
        <row r="15">
          <cell r="A15">
            <v>1095</v>
          </cell>
          <cell r="B15" t="str">
            <v>POWER GENERATION EQUIP</v>
          </cell>
          <cell r="C15" t="str">
            <v>BS</v>
          </cell>
          <cell r="D15">
            <v>104175.47</v>
          </cell>
          <cell r="E15" t="b">
            <v>0</v>
          </cell>
        </row>
        <row r="16">
          <cell r="A16">
            <v>1100</v>
          </cell>
          <cell r="B16" t="str">
            <v>ELECTRIC PUMP EQUIP SRC P</v>
          </cell>
          <cell r="C16" t="str">
            <v>BS</v>
          </cell>
          <cell r="D16">
            <v>2265399.77</v>
          </cell>
          <cell r="E16" t="b">
            <v>0</v>
          </cell>
        </row>
        <row r="17">
          <cell r="A17">
            <v>1105</v>
          </cell>
          <cell r="B17" t="str">
            <v>ELECTRIC PUMP EQUIP WTP</v>
          </cell>
          <cell r="C17" t="str">
            <v>BS</v>
          </cell>
          <cell r="D17">
            <v>5728422.0300000003</v>
          </cell>
          <cell r="E17" t="b">
            <v>0</v>
          </cell>
        </row>
        <row r="18">
          <cell r="A18">
            <v>1110</v>
          </cell>
          <cell r="B18" t="str">
            <v>ELECTRIC PUMP EQUIP TRANS</v>
          </cell>
          <cell r="C18" t="str">
            <v>BS</v>
          </cell>
          <cell r="D18">
            <v>1455836.42</v>
          </cell>
          <cell r="E18" t="b">
            <v>0</v>
          </cell>
        </row>
        <row r="19">
          <cell r="A19">
            <v>1115</v>
          </cell>
          <cell r="B19" t="str">
            <v>WATER TREATMENT EQPT</v>
          </cell>
          <cell r="C19" t="str">
            <v>BS</v>
          </cell>
          <cell r="D19">
            <v>3063385.17</v>
          </cell>
          <cell r="E19" t="b">
            <v>0</v>
          </cell>
        </row>
        <row r="20">
          <cell r="A20">
            <v>1120</v>
          </cell>
          <cell r="B20" t="str">
            <v>DIST RESV &amp; STANDPIPES</v>
          </cell>
          <cell r="C20" t="str">
            <v>BS</v>
          </cell>
          <cell r="D20">
            <v>5827060.4000000004</v>
          </cell>
          <cell r="E20" t="b">
            <v>0</v>
          </cell>
        </row>
        <row r="21">
          <cell r="A21">
            <v>1125</v>
          </cell>
          <cell r="B21" t="str">
            <v>TRANS &amp; DISTR MAINS</v>
          </cell>
          <cell r="C21" t="str">
            <v>BS</v>
          </cell>
          <cell r="D21">
            <v>19456071.940000001</v>
          </cell>
          <cell r="E21" t="b">
            <v>0</v>
          </cell>
        </row>
        <row r="22">
          <cell r="A22">
            <v>1130</v>
          </cell>
          <cell r="B22" t="str">
            <v>SERVICE LINES</v>
          </cell>
          <cell r="C22" t="str">
            <v>BS</v>
          </cell>
          <cell r="D22">
            <v>6686985.1200000001</v>
          </cell>
          <cell r="E22" t="b">
            <v>0</v>
          </cell>
        </row>
        <row r="23">
          <cell r="A23">
            <v>1135</v>
          </cell>
          <cell r="B23" t="str">
            <v>METERS</v>
          </cell>
          <cell r="C23" t="str">
            <v>BS</v>
          </cell>
          <cell r="D23">
            <v>2467636.2799999998</v>
          </cell>
          <cell r="E23" t="b">
            <v>0</v>
          </cell>
        </row>
        <row r="24">
          <cell r="A24">
            <v>1140</v>
          </cell>
          <cell r="B24" t="str">
            <v>METER INSTALLATIONS</v>
          </cell>
          <cell r="C24" t="str">
            <v>BS</v>
          </cell>
          <cell r="D24">
            <v>983016.15</v>
          </cell>
          <cell r="E24" t="b">
            <v>0</v>
          </cell>
        </row>
        <row r="25">
          <cell r="A25">
            <v>1145</v>
          </cell>
          <cell r="B25" t="str">
            <v>HYDRANTS</v>
          </cell>
          <cell r="C25" t="str">
            <v>BS</v>
          </cell>
          <cell r="D25">
            <v>851812.51</v>
          </cell>
          <cell r="E25" t="b">
            <v>0</v>
          </cell>
        </row>
        <row r="26">
          <cell r="A26">
            <v>1150</v>
          </cell>
          <cell r="B26" t="str">
            <v>BACKFLOW PREVENTION DEVIC</v>
          </cell>
          <cell r="C26" t="str">
            <v>BS</v>
          </cell>
          <cell r="D26">
            <v>20707.07</v>
          </cell>
          <cell r="E26" t="b">
            <v>0</v>
          </cell>
        </row>
        <row r="27">
          <cell r="A27">
            <v>1160</v>
          </cell>
          <cell r="B27" t="str">
            <v>OTH PLT&amp;MISC EQUIP SRC SU</v>
          </cell>
          <cell r="C27" t="str">
            <v>BS</v>
          </cell>
          <cell r="D27">
            <v>260</v>
          </cell>
          <cell r="E27" t="b">
            <v>0</v>
          </cell>
        </row>
        <row r="28">
          <cell r="A28">
            <v>1165</v>
          </cell>
          <cell r="B28" t="str">
            <v>OTH PLT&amp;MISC EQUIP WTP</v>
          </cell>
          <cell r="C28" t="str">
            <v>BS</v>
          </cell>
          <cell r="D28">
            <v>5804.16</v>
          </cell>
          <cell r="E28" t="b">
            <v>0</v>
          </cell>
        </row>
        <row r="29">
          <cell r="A29">
            <v>1175</v>
          </cell>
          <cell r="B29" t="str">
            <v>OFFICE STRUCT &amp; IMPRV</v>
          </cell>
          <cell r="C29" t="str">
            <v>BS</v>
          </cell>
          <cell r="D29">
            <v>444143.93</v>
          </cell>
          <cell r="E29" t="b">
            <v>0</v>
          </cell>
        </row>
        <row r="30">
          <cell r="A30">
            <v>1180</v>
          </cell>
          <cell r="B30" t="str">
            <v>OFFICE FURN &amp; EQPT</v>
          </cell>
          <cell r="C30" t="str">
            <v>BS</v>
          </cell>
          <cell r="D30">
            <v>508735.01</v>
          </cell>
          <cell r="E30" t="b">
            <v>0</v>
          </cell>
        </row>
        <row r="31">
          <cell r="A31">
            <v>1185</v>
          </cell>
          <cell r="B31" t="str">
            <v>STORES EQUIPMENT</v>
          </cell>
          <cell r="C31" t="str">
            <v>BS</v>
          </cell>
          <cell r="D31">
            <v>808.66</v>
          </cell>
          <cell r="E31" t="b">
            <v>0</v>
          </cell>
        </row>
        <row r="32">
          <cell r="A32">
            <v>1190</v>
          </cell>
          <cell r="B32" t="str">
            <v>TOOL SHOP &amp; MISC EQPT</v>
          </cell>
          <cell r="C32" t="str">
            <v>BS</v>
          </cell>
          <cell r="D32">
            <v>1174831.18</v>
          </cell>
          <cell r="E32" t="b">
            <v>0</v>
          </cell>
        </row>
        <row r="33">
          <cell r="A33">
            <v>1195</v>
          </cell>
          <cell r="B33" t="str">
            <v>LABORATORY EQUIPMENT</v>
          </cell>
          <cell r="C33" t="str">
            <v>BS</v>
          </cell>
          <cell r="D33">
            <v>135340.62</v>
          </cell>
          <cell r="E33" t="b">
            <v>0</v>
          </cell>
        </row>
        <row r="34">
          <cell r="A34">
            <v>1200</v>
          </cell>
          <cell r="B34" t="str">
            <v>POWER OPERATED EQUIP</v>
          </cell>
          <cell r="C34" t="str">
            <v>BS</v>
          </cell>
          <cell r="D34">
            <v>244954.98</v>
          </cell>
          <cell r="E34" t="b">
            <v>0</v>
          </cell>
        </row>
        <row r="35">
          <cell r="A35">
            <v>1205</v>
          </cell>
          <cell r="B35" t="str">
            <v>COMMUNICATION EQPT</v>
          </cell>
          <cell r="C35" t="str">
            <v>BS</v>
          </cell>
          <cell r="D35">
            <v>308913.41000000003</v>
          </cell>
          <cell r="E35" t="b">
            <v>0</v>
          </cell>
        </row>
        <row r="36">
          <cell r="A36">
            <v>1210</v>
          </cell>
          <cell r="B36" t="str">
            <v>MISC EQUIPMENT</v>
          </cell>
          <cell r="C36" t="str">
            <v>BS</v>
          </cell>
          <cell r="D36">
            <v>17609.599999999999</v>
          </cell>
          <cell r="E36" t="b">
            <v>0</v>
          </cell>
        </row>
        <row r="37">
          <cell r="A37">
            <v>1215</v>
          </cell>
          <cell r="B37" t="str">
            <v>WATER PLANT ALLOCATED</v>
          </cell>
          <cell r="C37" t="str">
            <v>BS</v>
          </cell>
          <cell r="D37">
            <v>207808.87</v>
          </cell>
          <cell r="E37" t="b">
            <v>0</v>
          </cell>
        </row>
        <row r="38">
          <cell r="A38">
            <v>1220</v>
          </cell>
          <cell r="B38" t="str">
            <v>OTHER TANGIBLE PLT WATER</v>
          </cell>
          <cell r="C38" t="str">
            <v>BS</v>
          </cell>
          <cell r="D38">
            <v>36650.44</v>
          </cell>
          <cell r="E38" t="b">
            <v>0</v>
          </cell>
        </row>
        <row r="39">
          <cell r="A39">
            <v>1245</v>
          </cell>
          <cell r="B39" t="str">
            <v>ORGANIZATION</v>
          </cell>
          <cell r="C39" t="str">
            <v>BS</v>
          </cell>
          <cell r="D39">
            <v>829245.60000000009</v>
          </cell>
          <cell r="E39" t="b">
            <v>0</v>
          </cell>
        </row>
        <row r="40">
          <cell r="A40">
            <v>1250</v>
          </cell>
          <cell r="B40" t="str">
            <v>FRANCHISES INTANG PLT</v>
          </cell>
          <cell r="C40" t="str">
            <v>BS</v>
          </cell>
          <cell r="D40">
            <v>127476.21</v>
          </cell>
          <cell r="E40" t="b">
            <v>0</v>
          </cell>
        </row>
        <row r="41">
          <cell r="A41">
            <v>1270</v>
          </cell>
          <cell r="B41" t="str">
            <v>LAND &amp; LAND RIGHTS TRTMNT</v>
          </cell>
          <cell r="C41" t="str">
            <v>BS</v>
          </cell>
          <cell r="D41">
            <v>37417.18</v>
          </cell>
          <cell r="E41" t="b">
            <v>0</v>
          </cell>
        </row>
        <row r="42">
          <cell r="A42">
            <v>1275</v>
          </cell>
          <cell r="B42" t="str">
            <v>LAND &amp; LAND RIGHTS RECLAI</v>
          </cell>
          <cell r="C42" t="str">
            <v>BS</v>
          </cell>
          <cell r="D42">
            <v>1149.8399999999999</v>
          </cell>
          <cell r="E42" t="b">
            <v>0</v>
          </cell>
        </row>
        <row r="43">
          <cell r="A43">
            <v>1285</v>
          </cell>
          <cell r="B43" t="str">
            <v>LAND &amp; LAND RIGHTS GEN PL</v>
          </cell>
          <cell r="C43" t="str">
            <v>BS</v>
          </cell>
          <cell r="D43">
            <v>132109.29999999999</v>
          </cell>
          <cell r="E43" t="b">
            <v>0</v>
          </cell>
        </row>
        <row r="44">
          <cell r="A44">
            <v>1290</v>
          </cell>
          <cell r="B44" t="str">
            <v>STRUCT/IMPRV COLL PLT</v>
          </cell>
          <cell r="C44" t="str">
            <v>BS</v>
          </cell>
          <cell r="D44">
            <v>27769.68</v>
          </cell>
          <cell r="E44" t="b">
            <v>0</v>
          </cell>
        </row>
        <row r="45">
          <cell r="A45">
            <v>1295</v>
          </cell>
          <cell r="B45" t="str">
            <v>STRUCT/IMPRV PUMP PLT LS</v>
          </cell>
          <cell r="C45" t="str">
            <v>BS</v>
          </cell>
          <cell r="D45">
            <v>3534736.2200000007</v>
          </cell>
          <cell r="E45" t="b">
            <v>0</v>
          </cell>
        </row>
        <row r="46">
          <cell r="A46">
            <v>1300</v>
          </cell>
          <cell r="B46" t="str">
            <v>STRUCT/IMPRV TREAT PLT</v>
          </cell>
          <cell r="C46" t="str">
            <v>BS</v>
          </cell>
          <cell r="D46">
            <v>16708009.33</v>
          </cell>
          <cell r="E46" t="b">
            <v>0</v>
          </cell>
        </row>
        <row r="47">
          <cell r="A47">
            <v>1305</v>
          </cell>
          <cell r="B47" t="str">
            <v>STRUCT/IMPRV RECLAIM WTP</v>
          </cell>
          <cell r="C47" t="str">
            <v>BS</v>
          </cell>
          <cell r="D47">
            <v>3270.93</v>
          </cell>
          <cell r="E47" t="b">
            <v>0</v>
          </cell>
        </row>
        <row r="48">
          <cell r="A48">
            <v>1310</v>
          </cell>
          <cell r="B48" t="str">
            <v>STRUCT/IMPRV RECLAIM WTR</v>
          </cell>
          <cell r="C48" t="str">
            <v>BS</v>
          </cell>
          <cell r="D48">
            <v>177365.1</v>
          </cell>
          <cell r="E48" t="b">
            <v>0</v>
          </cell>
        </row>
        <row r="49">
          <cell r="A49">
            <v>1315</v>
          </cell>
          <cell r="B49" t="str">
            <v>STRUCT/IMPRV GEN PLT</v>
          </cell>
          <cell r="C49" t="str">
            <v>BS</v>
          </cell>
          <cell r="D49">
            <v>1374725.2600000002</v>
          </cell>
          <cell r="E49" t="b">
            <v>0</v>
          </cell>
        </row>
        <row r="50">
          <cell r="A50">
            <v>1320</v>
          </cell>
          <cell r="B50" t="str">
            <v>POWER GEN EQUIP COLL PLT</v>
          </cell>
          <cell r="C50" t="str">
            <v>BS</v>
          </cell>
          <cell r="D50">
            <v>0</v>
          </cell>
          <cell r="E50" t="b">
            <v>0</v>
          </cell>
        </row>
        <row r="51">
          <cell r="A51">
            <v>1325</v>
          </cell>
          <cell r="B51" t="str">
            <v>POWER GEN EQUIP PUMP PLT</v>
          </cell>
          <cell r="C51" t="str">
            <v>BS</v>
          </cell>
          <cell r="D51">
            <v>52159.11</v>
          </cell>
          <cell r="E51" t="b">
            <v>0</v>
          </cell>
        </row>
        <row r="52">
          <cell r="A52">
            <v>1330</v>
          </cell>
          <cell r="B52" t="str">
            <v>POWER GEN EQUIP TREAT PLT</v>
          </cell>
          <cell r="C52" t="str">
            <v>BS</v>
          </cell>
          <cell r="D52">
            <v>170772.31</v>
          </cell>
          <cell r="E52" t="b">
            <v>0</v>
          </cell>
        </row>
        <row r="53">
          <cell r="A53">
            <v>1345</v>
          </cell>
          <cell r="B53" t="str">
            <v>SEWER FORCE MAIN</v>
          </cell>
          <cell r="C53" t="str">
            <v>BS</v>
          </cell>
          <cell r="D53">
            <v>2316166</v>
          </cell>
          <cell r="E53" t="b">
            <v>0</v>
          </cell>
        </row>
        <row r="54">
          <cell r="A54">
            <v>1350</v>
          </cell>
          <cell r="B54" t="str">
            <v>SEWER GRAVITY MAIN</v>
          </cell>
          <cell r="C54" t="str">
            <v>BS</v>
          </cell>
          <cell r="D54">
            <v>13092173.960000001</v>
          </cell>
          <cell r="E54" t="b">
            <v>0</v>
          </cell>
        </row>
        <row r="55">
          <cell r="A55">
            <v>1353</v>
          </cell>
          <cell r="B55" t="str">
            <v>MANHOLES</v>
          </cell>
          <cell r="C55" t="str">
            <v>BS</v>
          </cell>
          <cell r="D55">
            <v>282157.58</v>
          </cell>
          <cell r="E55" t="b">
            <v>0</v>
          </cell>
        </row>
        <row r="56">
          <cell r="A56">
            <v>1355</v>
          </cell>
          <cell r="B56" t="str">
            <v>SPECIAL COLL STRUCTURES</v>
          </cell>
          <cell r="C56" t="str">
            <v>BS</v>
          </cell>
          <cell r="D56">
            <v>6501.82</v>
          </cell>
          <cell r="E56" t="b">
            <v>0</v>
          </cell>
        </row>
        <row r="57">
          <cell r="A57">
            <v>1360</v>
          </cell>
          <cell r="B57" t="str">
            <v>SERVICES TO CUSTOMERS</v>
          </cell>
          <cell r="C57" t="str">
            <v>BS</v>
          </cell>
          <cell r="D57">
            <v>698127.49</v>
          </cell>
          <cell r="E57" t="b">
            <v>0</v>
          </cell>
        </row>
        <row r="58">
          <cell r="A58">
            <v>1365</v>
          </cell>
          <cell r="B58" t="str">
            <v>FLOW MEASURE DEVICES</v>
          </cell>
          <cell r="C58" t="str">
            <v>BS</v>
          </cell>
          <cell r="D58">
            <v>90110.560000000012</v>
          </cell>
          <cell r="E58" t="b">
            <v>0</v>
          </cell>
        </row>
        <row r="59">
          <cell r="A59">
            <v>1370</v>
          </cell>
          <cell r="B59" t="str">
            <v>FLOW MEASURE INSTALL</v>
          </cell>
          <cell r="C59" t="str">
            <v>BS</v>
          </cell>
          <cell r="D59">
            <v>968.12</v>
          </cell>
          <cell r="E59" t="b">
            <v>0</v>
          </cell>
        </row>
        <row r="60">
          <cell r="A60">
            <v>1375</v>
          </cell>
          <cell r="B60" t="str">
            <v>RECEIVING WELLS</v>
          </cell>
          <cell r="C60" t="str">
            <v>BS</v>
          </cell>
          <cell r="D60">
            <v>1698.27</v>
          </cell>
          <cell r="E60" t="b">
            <v>0</v>
          </cell>
        </row>
        <row r="61">
          <cell r="A61">
            <v>1380</v>
          </cell>
          <cell r="B61" t="str">
            <v>PUMPING EQUIPMENT PUMP PL</v>
          </cell>
          <cell r="C61" t="str">
            <v>BS</v>
          </cell>
          <cell r="D61">
            <v>2212775.06</v>
          </cell>
          <cell r="E61" t="b">
            <v>0</v>
          </cell>
        </row>
        <row r="62">
          <cell r="A62">
            <v>1385</v>
          </cell>
          <cell r="B62" t="str">
            <v>PUMPING EQUIPMENT RECLAIM</v>
          </cell>
          <cell r="C62" t="str">
            <v>BS</v>
          </cell>
          <cell r="D62">
            <v>21719.31</v>
          </cell>
          <cell r="E62" t="b">
            <v>0</v>
          </cell>
        </row>
        <row r="63">
          <cell r="A63">
            <v>1390</v>
          </cell>
          <cell r="B63" t="str">
            <v>PUMPING EQUIPMENT RCL WTR</v>
          </cell>
          <cell r="C63" t="str">
            <v>BS</v>
          </cell>
          <cell r="D63">
            <v>21884.14</v>
          </cell>
          <cell r="E63" t="b">
            <v>0</v>
          </cell>
        </row>
        <row r="64">
          <cell r="A64">
            <v>1395</v>
          </cell>
          <cell r="B64" t="str">
            <v>TREAT/DISP EQUIP LAGOON</v>
          </cell>
          <cell r="C64" t="str">
            <v>BS</v>
          </cell>
          <cell r="D64">
            <v>565297.09</v>
          </cell>
          <cell r="E64" t="b">
            <v>0</v>
          </cell>
        </row>
        <row r="65">
          <cell r="A65">
            <v>1400</v>
          </cell>
          <cell r="B65" t="str">
            <v>TREAT/DISP EQUIP TRT PLT</v>
          </cell>
          <cell r="C65" t="str">
            <v>BS</v>
          </cell>
          <cell r="D65">
            <v>16652758.83</v>
          </cell>
          <cell r="E65" t="b">
            <v>0</v>
          </cell>
        </row>
        <row r="66">
          <cell r="A66">
            <v>1405</v>
          </cell>
          <cell r="B66" t="str">
            <v>TREAT/DISP EQUIP RCL WTP</v>
          </cell>
          <cell r="C66" t="str">
            <v>BS</v>
          </cell>
          <cell r="D66">
            <v>11091.85</v>
          </cell>
          <cell r="E66" t="b">
            <v>0</v>
          </cell>
        </row>
        <row r="67">
          <cell r="A67">
            <v>1410</v>
          </cell>
          <cell r="B67" t="str">
            <v>PLANT SEWERS TRTMT PLT</v>
          </cell>
          <cell r="C67" t="str">
            <v>BS</v>
          </cell>
          <cell r="D67">
            <v>386988.55</v>
          </cell>
          <cell r="E67" t="b">
            <v>0</v>
          </cell>
        </row>
        <row r="68">
          <cell r="A68">
            <v>1415</v>
          </cell>
          <cell r="B68" t="str">
            <v>PLANT SEWERS RECLAIM WTP</v>
          </cell>
          <cell r="C68" t="str">
            <v>BS</v>
          </cell>
          <cell r="D68">
            <v>4906.5600000000004</v>
          </cell>
          <cell r="E68" t="b">
            <v>0</v>
          </cell>
        </row>
        <row r="69">
          <cell r="A69">
            <v>1420</v>
          </cell>
          <cell r="B69" t="str">
            <v>OUTFALL LINES</v>
          </cell>
          <cell r="C69" t="str">
            <v>BS</v>
          </cell>
          <cell r="D69">
            <v>94964.58</v>
          </cell>
          <cell r="E69" t="b">
            <v>0</v>
          </cell>
        </row>
        <row r="70">
          <cell r="A70">
            <v>1425</v>
          </cell>
          <cell r="B70" t="str">
            <v>OTHER PLT TANGIBLE</v>
          </cell>
          <cell r="C70" t="str">
            <v>BS</v>
          </cell>
          <cell r="D70">
            <v>1863.09</v>
          </cell>
          <cell r="E70" t="b">
            <v>0</v>
          </cell>
        </row>
        <row r="71">
          <cell r="A71">
            <v>1430</v>
          </cell>
          <cell r="B71" t="str">
            <v>OTHER PLT COLLECTION</v>
          </cell>
          <cell r="C71" t="str">
            <v>BS</v>
          </cell>
          <cell r="D71">
            <v>21142.38</v>
          </cell>
          <cell r="E71" t="b">
            <v>0</v>
          </cell>
        </row>
        <row r="72">
          <cell r="A72">
            <v>1435</v>
          </cell>
          <cell r="B72" t="str">
            <v>OTHER PLT PUMP</v>
          </cell>
          <cell r="C72" t="str">
            <v>BS</v>
          </cell>
          <cell r="D72">
            <v>46928.2</v>
          </cell>
          <cell r="E72" t="b">
            <v>0</v>
          </cell>
        </row>
        <row r="73">
          <cell r="A73">
            <v>1440</v>
          </cell>
          <cell r="B73" t="str">
            <v>OTHER PLT TREATMENT</v>
          </cell>
          <cell r="C73" t="str">
            <v>BS</v>
          </cell>
          <cell r="D73">
            <v>34217.89</v>
          </cell>
          <cell r="E73" t="b">
            <v>0</v>
          </cell>
        </row>
        <row r="74">
          <cell r="A74">
            <v>1445</v>
          </cell>
          <cell r="B74" t="str">
            <v>OTHER PLT RECLAIM WTR TRT</v>
          </cell>
          <cell r="C74" t="str">
            <v>BS</v>
          </cell>
          <cell r="D74">
            <v>650</v>
          </cell>
          <cell r="E74" t="b">
            <v>0</v>
          </cell>
        </row>
        <row r="75">
          <cell r="A75">
            <v>1450</v>
          </cell>
          <cell r="B75" t="str">
            <v>OTHER PLT RECLAIM WTR DIS</v>
          </cell>
          <cell r="C75" t="str">
            <v>BS</v>
          </cell>
          <cell r="D75">
            <v>459.67</v>
          </cell>
          <cell r="E75" t="b">
            <v>0</v>
          </cell>
        </row>
        <row r="76">
          <cell r="A76">
            <v>1455</v>
          </cell>
          <cell r="B76" t="str">
            <v>OFFICE STRUCT &amp; IMPRV</v>
          </cell>
          <cell r="C76" t="str">
            <v>BS</v>
          </cell>
          <cell r="D76">
            <v>17609.099999999999</v>
          </cell>
          <cell r="E76" t="b">
            <v>0</v>
          </cell>
        </row>
        <row r="77">
          <cell r="A77">
            <v>1460</v>
          </cell>
          <cell r="B77" t="str">
            <v>OFFICE FURN &amp; EQPT</v>
          </cell>
          <cell r="C77" t="str">
            <v>BS</v>
          </cell>
          <cell r="D77">
            <v>25719.72</v>
          </cell>
          <cell r="E77" t="b">
            <v>0</v>
          </cell>
        </row>
        <row r="78">
          <cell r="A78">
            <v>1465</v>
          </cell>
          <cell r="B78" t="str">
            <v>STORES EQUIPMENT</v>
          </cell>
          <cell r="C78" t="str">
            <v>BS</v>
          </cell>
          <cell r="D78">
            <v>3605.55</v>
          </cell>
          <cell r="E78" t="b">
            <v>0</v>
          </cell>
        </row>
        <row r="79">
          <cell r="A79">
            <v>1470</v>
          </cell>
          <cell r="B79" t="str">
            <v>TOOL SHOP &amp; MISC EQPT</v>
          </cell>
          <cell r="C79" t="str">
            <v>BS</v>
          </cell>
          <cell r="D79">
            <v>124677.03000000001</v>
          </cell>
          <cell r="E79" t="b">
            <v>0</v>
          </cell>
        </row>
        <row r="80">
          <cell r="A80">
            <v>1475</v>
          </cell>
          <cell r="B80" t="str">
            <v>LABORATORY EQPT</v>
          </cell>
          <cell r="C80" t="str">
            <v>BS</v>
          </cell>
          <cell r="D80">
            <v>99478.86</v>
          </cell>
          <cell r="E80" t="b">
            <v>0</v>
          </cell>
        </row>
        <row r="81">
          <cell r="A81">
            <v>1480</v>
          </cell>
          <cell r="B81" t="str">
            <v>POWER OPERATED EQUIP</v>
          </cell>
          <cell r="C81" t="str">
            <v>BS</v>
          </cell>
          <cell r="D81">
            <v>141359.16999999998</v>
          </cell>
          <cell r="E81" t="b">
            <v>0</v>
          </cell>
        </row>
        <row r="82">
          <cell r="A82">
            <v>1485</v>
          </cell>
          <cell r="B82" t="str">
            <v>COMMUNICATION EQPT</v>
          </cell>
          <cell r="C82" t="str">
            <v>BS</v>
          </cell>
          <cell r="D82">
            <v>67139.98</v>
          </cell>
          <cell r="E82" t="b">
            <v>0</v>
          </cell>
        </row>
        <row r="83">
          <cell r="A83">
            <v>1490</v>
          </cell>
          <cell r="B83" t="str">
            <v>MISC EQUIP SEWER</v>
          </cell>
          <cell r="C83" t="str">
            <v>BS</v>
          </cell>
          <cell r="D83">
            <v>9814.73</v>
          </cell>
          <cell r="E83" t="b">
            <v>0</v>
          </cell>
        </row>
        <row r="84">
          <cell r="A84">
            <v>1495</v>
          </cell>
          <cell r="B84" t="str">
            <v>SEWER PLANT ALLOCATED</v>
          </cell>
          <cell r="C84" t="str">
            <v>BS</v>
          </cell>
          <cell r="D84">
            <v>526951.88</v>
          </cell>
          <cell r="E84" t="b">
            <v>0</v>
          </cell>
        </row>
        <row r="85">
          <cell r="A85">
            <v>1500</v>
          </cell>
          <cell r="B85" t="str">
            <v>OTHER TANGIBLE PLT SEWER</v>
          </cell>
          <cell r="C85" t="str">
            <v>BS</v>
          </cell>
          <cell r="D85">
            <v>1775.73</v>
          </cell>
          <cell r="E85" t="b">
            <v>0</v>
          </cell>
        </row>
        <row r="86">
          <cell r="A86">
            <v>1535</v>
          </cell>
          <cell r="B86" t="str">
            <v>REUSE DIST RESERVOIRS</v>
          </cell>
          <cell r="C86" t="str">
            <v>BS</v>
          </cell>
          <cell r="D86">
            <v>3109.5</v>
          </cell>
          <cell r="E86" t="b">
            <v>0</v>
          </cell>
        </row>
        <row r="87">
          <cell r="A87">
            <v>1540</v>
          </cell>
          <cell r="B87" t="str">
            <v>REUSE TRANMISSION &amp; DIST</v>
          </cell>
          <cell r="C87" t="str">
            <v>BS</v>
          </cell>
          <cell r="D87">
            <v>50278.98</v>
          </cell>
          <cell r="E87" t="b">
            <v>0</v>
          </cell>
        </row>
        <row r="88">
          <cell r="A88">
            <v>1555</v>
          </cell>
          <cell r="B88" t="str">
            <v>TRANSPORTATION EQPT WTR</v>
          </cell>
          <cell r="C88" t="str">
            <v>BS</v>
          </cell>
          <cell r="D88">
            <v>2244742.23</v>
          </cell>
          <cell r="E88" t="b">
            <v>0</v>
          </cell>
        </row>
        <row r="89">
          <cell r="A89">
            <v>1580</v>
          </cell>
          <cell r="B89" t="str">
            <v>MAINFRAME COMPUTER WTR</v>
          </cell>
          <cell r="C89" t="str">
            <v>BS</v>
          </cell>
          <cell r="D89">
            <v>153524.39000000001</v>
          </cell>
          <cell r="E89" t="b">
            <v>0</v>
          </cell>
        </row>
        <row r="90">
          <cell r="A90">
            <v>1585</v>
          </cell>
          <cell r="B90" t="str">
            <v>MINI COMPUTERS WTR</v>
          </cell>
          <cell r="C90" t="str">
            <v>BS</v>
          </cell>
          <cell r="D90">
            <v>785932.53</v>
          </cell>
          <cell r="E90" t="b">
            <v>0</v>
          </cell>
        </row>
        <row r="91">
          <cell r="A91">
            <v>1590</v>
          </cell>
          <cell r="B91" t="str">
            <v>COMP SYS COST WTR</v>
          </cell>
          <cell r="C91" t="str">
            <v>BS</v>
          </cell>
          <cell r="D91">
            <v>2978061.98</v>
          </cell>
          <cell r="E91" t="b">
            <v>0</v>
          </cell>
        </row>
        <row r="92">
          <cell r="A92">
            <v>1595</v>
          </cell>
          <cell r="B92" t="str">
            <v>MICRO SYS COST WTR</v>
          </cell>
          <cell r="C92" t="str">
            <v>BS</v>
          </cell>
          <cell r="D92">
            <v>75621.429999999993</v>
          </cell>
          <cell r="E92" t="b">
            <v>0</v>
          </cell>
        </row>
        <row r="93">
          <cell r="A93">
            <v>1665</v>
          </cell>
          <cell r="B93" t="str">
            <v>CAPITALIZED TIME</v>
          </cell>
          <cell r="C93" t="str">
            <v>BS</v>
          </cell>
          <cell r="D93">
            <v>0</v>
          </cell>
          <cell r="E93" t="b">
            <v>1</v>
          </cell>
        </row>
        <row r="94">
          <cell r="A94">
            <v>1666</v>
          </cell>
          <cell r="B94" t="str">
            <v>INTEREST DURING CONSTRUCTION</v>
          </cell>
          <cell r="C94" t="str">
            <v>BS</v>
          </cell>
          <cell r="D94">
            <v>0</v>
          </cell>
          <cell r="E94" t="b">
            <v>1</v>
          </cell>
        </row>
        <row r="95">
          <cell r="A95">
            <v>1667</v>
          </cell>
          <cell r="B95" t="str">
            <v>ENGINEERING</v>
          </cell>
          <cell r="C95" t="str">
            <v>BS</v>
          </cell>
          <cell r="D95">
            <v>0</v>
          </cell>
          <cell r="E95" t="b">
            <v>1</v>
          </cell>
        </row>
        <row r="96">
          <cell r="A96">
            <v>1668</v>
          </cell>
          <cell r="B96" t="str">
            <v>LABOR/INSTALLATION</v>
          </cell>
          <cell r="C96" t="str">
            <v>BS</v>
          </cell>
          <cell r="D96">
            <v>0</v>
          </cell>
          <cell r="E96" t="b">
            <v>1</v>
          </cell>
        </row>
        <row r="97">
          <cell r="A97">
            <v>1669</v>
          </cell>
          <cell r="B97" t="str">
            <v>EQUIPMENT</v>
          </cell>
          <cell r="C97" t="str">
            <v>BS</v>
          </cell>
          <cell r="D97">
            <v>0</v>
          </cell>
          <cell r="E97" t="b">
            <v>1</v>
          </cell>
        </row>
        <row r="98">
          <cell r="A98">
            <v>1670</v>
          </cell>
          <cell r="B98" t="str">
            <v>MATERIAL</v>
          </cell>
          <cell r="C98" t="str">
            <v>BS</v>
          </cell>
          <cell r="D98">
            <v>0</v>
          </cell>
          <cell r="E98" t="b">
            <v>1</v>
          </cell>
        </row>
        <row r="99">
          <cell r="A99">
            <v>1671</v>
          </cell>
          <cell r="B99" t="str">
            <v>ELECTRICAL</v>
          </cell>
          <cell r="C99" t="str">
            <v>BS</v>
          </cell>
          <cell r="D99">
            <v>0</v>
          </cell>
          <cell r="E99" t="b">
            <v>1</v>
          </cell>
        </row>
        <row r="100">
          <cell r="A100">
            <v>1672</v>
          </cell>
          <cell r="B100" t="str">
            <v>PIPING</v>
          </cell>
          <cell r="C100" t="str">
            <v>BS</v>
          </cell>
          <cell r="D100">
            <v>0</v>
          </cell>
          <cell r="E100" t="b">
            <v>1</v>
          </cell>
        </row>
        <row r="101">
          <cell r="A101">
            <v>1673</v>
          </cell>
          <cell r="B101" t="str">
            <v>SITE WORK</v>
          </cell>
          <cell r="C101" t="str">
            <v>BS</v>
          </cell>
          <cell r="D101">
            <v>0</v>
          </cell>
          <cell r="E101" t="b">
            <v>1</v>
          </cell>
        </row>
        <row r="102">
          <cell r="A102">
            <v>1676</v>
          </cell>
          <cell r="B102" t="str">
            <v>CRANE</v>
          </cell>
          <cell r="C102" t="str">
            <v>BS</v>
          </cell>
          <cell r="D102">
            <v>0</v>
          </cell>
          <cell r="E102" t="b">
            <v>1</v>
          </cell>
        </row>
        <row r="103">
          <cell r="A103">
            <v>1677</v>
          </cell>
          <cell r="B103" t="str">
            <v>DRILLING COSTS</v>
          </cell>
          <cell r="C103" t="str">
            <v>BS</v>
          </cell>
          <cell r="D103">
            <v>0</v>
          </cell>
          <cell r="E103" t="b">
            <v>1</v>
          </cell>
        </row>
        <row r="104">
          <cell r="A104">
            <v>1679</v>
          </cell>
          <cell r="B104" t="str">
            <v>LAND/LEASE</v>
          </cell>
          <cell r="C104" t="str">
            <v>BS</v>
          </cell>
          <cell r="D104">
            <v>0</v>
          </cell>
          <cell r="E104" t="b">
            <v>1</v>
          </cell>
        </row>
        <row r="105">
          <cell r="A105">
            <v>1687</v>
          </cell>
          <cell r="B105" t="str">
            <v>TANK/COST OF</v>
          </cell>
          <cell r="C105" t="str">
            <v>BS</v>
          </cell>
          <cell r="D105">
            <v>0</v>
          </cell>
          <cell r="E105" t="b">
            <v>1</v>
          </cell>
        </row>
        <row r="106">
          <cell r="A106">
            <v>1689</v>
          </cell>
          <cell r="B106" t="str">
            <v>TANK/PNEUMATIC</v>
          </cell>
          <cell r="C106" t="str">
            <v>BS</v>
          </cell>
          <cell r="D106">
            <v>0</v>
          </cell>
          <cell r="E106" t="b">
            <v>1</v>
          </cell>
        </row>
        <row r="107">
          <cell r="A107">
            <v>1690</v>
          </cell>
          <cell r="B107" t="str">
            <v>TESTS/DRAWDOWN</v>
          </cell>
          <cell r="C107" t="str">
            <v>BS</v>
          </cell>
          <cell r="D107">
            <v>0</v>
          </cell>
          <cell r="E107" t="b">
            <v>1</v>
          </cell>
        </row>
        <row r="108">
          <cell r="A108">
            <v>1692</v>
          </cell>
          <cell r="B108" t="str">
            <v>WELL HOUSE</v>
          </cell>
          <cell r="C108" t="str">
            <v>BS</v>
          </cell>
          <cell r="D108">
            <v>0</v>
          </cell>
          <cell r="E108" t="b">
            <v>1</v>
          </cell>
        </row>
        <row r="109">
          <cell r="A109">
            <v>1699</v>
          </cell>
          <cell r="B109" t="str">
            <v>WATER PLANT IN PROCESS</v>
          </cell>
          <cell r="C109" t="str">
            <v>BS</v>
          </cell>
          <cell r="D109">
            <v>1429352.7</v>
          </cell>
          <cell r="E109" t="b">
            <v>0</v>
          </cell>
        </row>
        <row r="110">
          <cell r="A110">
            <v>1705</v>
          </cell>
          <cell r="B110" t="str">
            <v>CAPITALIZED TIME</v>
          </cell>
          <cell r="C110" t="str">
            <v>BS</v>
          </cell>
          <cell r="D110">
            <v>0</v>
          </cell>
          <cell r="E110" t="b">
            <v>1</v>
          </cell>
        </row>
        <row r="111">
          <cell r="A111">
            <v>1706</v>
          </cell>
          <cell r="B111" t="str">
            <v>INTEREST DURING CONSTR</v>
          </cell>
          <cell r="C111" t="str">
            <v>BS</v>
          </cell>
          <cell r="D111">
            <v>0</v>
          </cell>
          <cell r="E111" t="b">
            <v>1</v>
          </cell>
        </row>
        <row r="112">
          <cell r="A112">
            <v>1707</v>
          </cell>
          <cell r="B112" t="str">
            <v>ENGINEERING</v>
          </cell>
          <cell r="C112" t="str">
            <v>BS</v>
          </cell>
          <cell r="D112">
            <v>0</v>
          </cell>
          <cell r="E112" t="b">
            <v>1</v>
          </cell>
        </row>
        <row r="113">
          <cell r="A113">
            <v>1708</v>
          </cell>
          <cell r="B113" t="str">
            <v>LABOR/INSTALLATION</v>
          </cell>
          <cell r="C113" t="str">
            <v>BS</v>
          </cell>
          <cell r="D113">
            <v>0</v>
          </cell>
          <cell r="E113" t="b">
            <v>1</v>
          </cell>
        </row>
        <row r="114">
          <cell r="A114">
            <v>1709</v>
          </cell>
          <cell r="B114" t="str">
            <v>EQUIPMENT</v>
          </cell>
          <cell r="C114" t="str">
            <v>BS</v>
          </cell>
          <cell r="D114">
            <v>0</v>
          </cell>
          <cell r="E114" t="b">
            <v>1</v>
          </cell>
        </row>
        <row r="115">
          <cell r="A115">
            <v>1710</v>
          </cell>
          <cell r="B115" t="str">
            <v>MATERIAL</v>
          </cell>
          <cell r="C115" t="str">
            <v>BS</v>
          </cell>
          <cell r="D115">
            <v>0</v>
          </cell>
          <cell r="E115" t="b">
            <v>1</v>
          </cell>
        </row>
        <row r="116">
          <cell r="A116">
            <v>1711</v>
          </cell>
          <cell r="B116" t="str">
            <v>ELECTRICAL</v>
          </cell>
          <cell r="C116" t="str">
            <v>BS</v>
          </cell>
          <cell r="D116">
            <v>0</v>
          </cell>
          <cell r="E116" t="b">
            <v>1</v>
          </cell>
        </row>
        <row r="117">
          <cell r="A117">
            <v>1712</v>
          </cell>
          <cell r="B117" t="str">
            <v>PIPING</v>
          </cell>
          <cell r="C117" t="str">
            <v>BS</v>
          </cell>
          <cell r="D117">
            <v>0</v>
          </cell>
          <cell r="E117" t="b">
            <v>1</v>
          </cell>
        </row>
        <row r="118">
          <cell r="A118">
            <v>1713</v>
          </cell>
          <cell r="B118" t="str">
            <v>SITE WORK</v>
          </cell>
          <cell r="C118" t="str">
            <v>BS</v>
          </cell>
          <cell r="D118">
            <v>0</v>
          </cell>
          <cell r="E118" t="b">
            <v>1</v>
          </cell>
        </row>
        <row r="119">
          <cell r="A119">
            <v>1714</v>
          </cell>
          <cell r="B119" t="str">
            <v>BUILDING ADDITION</v>
          </cell>
          <cell r="C119" t="str">
            <v>BS</v>
          </cell>
          <cell r="D119">
            <v>0</v>
          </cell>
          <cell r="E119" t="b">
            <v>1</v>
          </cell>
        </row>
        <row r="120">
          <cell r="A120">
            <v>1715</v>
          </cell>
          <cell r="B120" t="str">
            <v>BUILDING/BLOWER MODS</v>
          </cell>
          <cell r="C120" t="str">
            <v>BS</v>
          </cell>
          <cell r="D120">
            <v>0</v>
          </cell>
          <cell r="E120" t="b">
            <v>1</v>
          </cell>
        </row>
        <row r="121">
          <cell r="A121">
            <v>1719</v>
          </cell>
          <cell r="B121" t="str">
            <v>FOUNDATION</v>
          </cell>
          <cell r="C121" t="str">
            <v>BS</v>
          </cell>
          <cell r="D121">
            <v>0</v>
          </cell>
          <cell r="E121" t="b">
            <v>1</v>
          </cell>
        </row>
        <row r="122">
          <cell r="A122">
            <v>1720</v>
          </cell>
          <cell r="B122" t="str">
            <v>CONSTRUCTION MANAGEMENT</v>
          </cell>
          <cell r="C122" t="str">
            <v>BS</v>
          </cell>
          <cell r="D122">
            <v>0</v>
          </cell>
          <cell r="E122" t="b">
            <v>1</v>
          </cell>
        </row>
        <row r="123">
          <cell r="A123">
            <v>1722</v>
          </cell>
          <cell r="B123" t="str">
            <v>MODIFICATION/LIFT STN</v>
          </cell>
          <cell r="C123" t="str">
            <v>BS</v>
          </cell>
          <cell r="D123">
            <v>0</v>
          </cell>
          <cell r="E123" t="b">
            <v>1</v>
          </cell>
        </row>
        <row r="124">
          <cell r="A124">
            <v>1726</v>
          </cell>
          <cell r="B124" t="str">
            <v>PUMPS/EQUIPMENT</v>
          </cell>
          <cell r="C124" t="str">
            <v>BS</v>
          </cell>
          <cell r="D124">
            <v>0</v>
          </cell>
          <cell r="E124" t="b">
            <v>1</v>
          </cell>
        </row>
        <row r="125">
          <cell r="A125">
            <v>1728</v>
          </cell>
          <cell r="B125" t="str">
            <v>SAND</v>
          </cell>
          <cell r="C125" t="str">
            <v>BS</v>
          </cell>
          <cell r="D125">
            <v>0</v>
          </cell>
          <cell r="E125" t="b">
            <v>1</v>
          </cell>
        </row>
        <row r="126">
          <cell r="A126">
            <v>1739</v>
          </cell>
          <cell r="B126" t="str">
            <v>SEWER PLANT IN PROCESS</v>
          </cell>
          <cell r="C126" t="str">
            <v>BS</v>
          </cell>
          <cell r="D126">
            <v>1161883.25</v>
          </cell>
          <cell r="E126" t="b">
            <v>0</v>
          </cell>
        </row>
        <row r="127">
          <cell r="A127">
            <v>1745</v>
          </cell>
          <cell r="B127" t="str">
            <v>CAPITALIZED TIME</v>
          </cell>
          <cell r="C127" t="str">
            <v>BS</v>
          </cell>
          <cell r="D127">
            <v>0</v>
          </cell>
          <cell r="E127" t="b">
            <v>1</v>
          </cell>
        </row>
        <row r="128">
          <cell r="A128">
            <v>1746</v>
          </cell>
          <cell r="B128" t="str">
            <v>INTEREST DURING CONSTRUCTION</v>
          </cell>
          <cell r="C128" t="str">
            <v>BS</v>
          </cell>
          <cell r="D128">
            <v>0</v>
          </cell>
          <cell r="E128" t="b">
            <v>1</v>
          </cell>
        </row>
        <row r="129">
          <cell r="A129">
            <v>1748</v>
          </cell>
          <cell r="B129" t="str">
            <v>EQUIPMENT</v>
          </cell>
          <cell r="C129" t="str">
            <v>BS</v>
          </cell>
          <cell r="D129">
            <v>0</v>
          </cell>
          <cell r="E129" t="b">
            <v>1</v>
          </cell>
        </row>
        <row r="130">
          <cell r="A130">
            <v>1751</v>
          </cell>
          <cell r="B130" t="str">
            <v>SITE WORK</v>
          </cell>
          <cell r="C130" t="str">
            <v>BS</v>
          </cell>
          <cell r="D130">
            <v>0</v>
          </cell>
          <cell r="E130" t="b">
            <v>1</v>
          </cell>
        </row>
        <row r="131">
          <cell r="A131">
            <v>1753</v>
          </cell>
          <cell r="B131" t="str">
            <v>ARCHITECT/DESIGNER</v>
          </cell>
          <cell r="C131" t="str">
            <v>BS</v>
          </cell>
          <cell r="D131">
            <v>0</v>
          </cell>
          <cell r="E131" t="b">
            <v>1</v>
          </cell>
        </row>
        <row r="132">
          <cell r="A132">
            <v>1769</v>
          </cell>
          <cell r="B132" t="str">
            <v>OTHER PLANT IN PROCESS</v>
          </cell>
          <cell r="C132" t="str">
            <v>BS</v>
          </cell>
          <cell r="D132">
            <v>73878.28</v>
          </cell>
          <cell r="E132" t="b">
            <v>0</v>
          </cell>
        </row>
        <row r="133">
          <cell r="A133">
            <v>1775</v>
          </cell>
          <cell r="B133" t="str">
            <v>CAPITALIZED TIME</v>
          </cell>
          <cell r="C133" t="str">
            <v>BS</v>
          </cell>
          <cell r="D133">
            <v>0</v>
          </cell>
          <cell r="E133" t="b">
            <v>1</v>
          </cell>
        </row>
        <row r="134">
          <cell r="A134">
            <v>1778</v>
          </cell>
          <cell r="B134" t="str">
            <v>LABOR/INSTALLATION</v>
          </cell>
          <cell r="C134" t="str">
            <v>BS</v>
          </cell>
          <cell r="D134">
            <v>0</v>
          </cell>
          <cell r="E134" t="b">
            <v>1</v>
          </cell>
        </row>
        <row r="135">
          <cell r="A135">
            <v>1799</v>
          </cell>
          <cell r="B135" t="str">
            <v>TRANSFER TO FIXED ASSE</v>
          </cell>
          <cell r="C135" t="str">
            <v>BS</v>
          </cell>
          <cell r="D135">
            <v>0</v>
          </cell>
          <cell r="E135" t="b">
            <v>1</v>
          </cell>
        </row>
        <row r="136">
          <cell r="A136">
            <v>1805</v>
          </cell>
          <cell r="B136" t="str">
            <v>PLT HELD FUTURE USE-WTR</v>
          </cell>
          <cell r="C136" t="str">
            <v>BS</v>
          </cell>
          <cell r="D136">
            <v>-95528</v>
          </cell>
          <cell r="E136" t="b">
            <v>0</v>
          </cell>
        </row>
        <row r="137">
          <cell r="A137">
            <v>1810</v>
          </cell>
          <cell r="B137" t="str">
            <v>PLT HELD FUTURE USE-SWR</v>
          </cell>
          <cell r="C137" t="str">
            <v>BS</v>
          </cell>
          <cell r="D137">
            <v>-514608</v>
          </cell>
          <cell r="E137" t="b">
            <v>0</v>
          </cell>
        </row>
        <row r="138">
          <cell r="A138">
            <v>1835</v>
          </cell>
          <cell r="B138" t="str">
            <v>ACC DEPR-ORGANIZATION</v>
          </cell>
          <cell r="C138" t="str">
            <v>BS</v>
          </cell>
          <cell r="D138">
            <v>-98727.3</v>
          </cell>
          <cell r="E138" t="b">
            <v>0</v>
          </cell>
        </row>
        <row r="139">
          <cell r="A139">
            <v>1840</v>
          </cell>
          <cell r="B139" t="str">
            <v>ACC DEPR-FRANCHISES</v>
          </cell>
          <cell r="C139" t="str">
            <v>BS</v>
          </cell>
          <cell r="D139">
            <v>-41216.69</v>
          </cell>
          <cell r="E139" t="b">
            <v>0</v>
          </cell>
        </row>
        <row r="140">
          <cell r="A140">
            <v>1845</v>
          </cell>
          <cell r="B140" t="str">
            <v>ACC DEPR-STRUCT&amp;IMPRV SRC</v>
          </cell>
          <cell r="C140" t="str">
            <v>BS</v>
          </cell>
          <cell r="D140">
            <v>-681871.57</v>
          </cell>
          <cell r="E140" t="b">
            <v>0</v>
          </cell>
        </row>
        <row r="141">
          <cell r="A141">
            <v>1850</v>
          </cell>
          <cell r="B141" t="str">
            <v>ACC DEPR-STRUCT&amp;IMPRV WTP</v>
          </cell>
          <cell r="C141" t="str">
            <v>BS</v>
          </cell>
          <cell r="D141">
            <v>-203262.65</v>
          </cell>
          <cell r="E141" t="b">
            <v>0</v>
          </cell>
        </row>
        <row r="142">
          <cell r="A142">
            <v>1855</v>
          </cell>
          <cell r="B142" t="str">
            <v>ACC DEPR-STRUCT&amp;IMPRV TRN</v>
          </cell>
          <cell r="C142" t="str">
            <v>BS</v>
          </cell>
          <cell r="D142">
            <v>11115.21</v>
          </cell>
          <cell r="E142" t="b">
            <v>0</v>
          </cell>
        </row>
        <row r="143">
          <cell r="A143">
            <v>1860</v>
          </cell>
          <cell r="B143" t="str">
            <v>ACC DEPR-STRUCT&amp;IMPRV GEN</v>
          </cell>
          <cell r="C143" t="str">
            <v>BS</v>
          </cell>
          <cell r="D143">
            <v>-61390.71</v>
          </cell>
          <cell r="E143" t="b">
            <v>0</v>
          </cell>
        </row>
        <row r="144">
          <cell r="A144">
            <v>1865</v>
          </cell>
          <cell r="B144" t="str">
            <v>ACC DEPR-COLLECTING RESER</v>
          </cell>
          <cell r="C144" t="str">
            <v>BS</v>
          </cell>
          <cell r="D144">
            <v>-10.75</v>
          </cell>
          <cell r="E144" t="b">
            <v>0</v>
          </cell>
        </row>
        <row r="145">
          <cell r="A145">
            <v>1875</v>
          </cell>
          <cell r="B145" t="str">
            <v>ACC DEPR-WELLS &amp; SPRINGS</v>
          </cell>
          <cell r="C145" t="str">
            <v>BS</v>
          </cell>
          <cell r="D145">
            <v>-3268684.52</v>
          </cell>
          <cell r="E145" t="b">
            <v>0</v>
          </cell>
        </row>
        <row r="146">
          <cell r="A146">
            <v>1880</v>
          </cell>
          <cell r="B146" t="str">
            <v>ACC DEPR-INFILTRATION GAL</v>
          </cell>
          <cell r="C146" t="str">
            <v>BS</v>
          </cell>
          <cell r="D146">
            <v>-7663.76</v>
          </cell>
          <cell r="E146" t="b">
            <v>0</v>
          </cell>
        </row>
        <row r="147">
          <cell r="A147">
            <v>1885</v>
          </cell>
          <cell r="B147" t="str">
            <v>ACC DEPR-SUPPLY MAINS</v>
          </cell>
          <cell r="C147" t="str">
            <v>BS</v>
          </cell>
          <cell r="D147">
            <v>-34808.480000000003</v>
          </cell>
          <cell r="E147" t="b">
            <v>0</v>
          </cell>
        </row>
        <row r="148">
          <cell r="A148">
            <v>1890</v>
          </cell>
          <cell r="B148" t="str">
            <v>ACC DEPR-POWER GENERATION</v>
          </cell>
          <cell r="C148" t="str">
            <v>BS</v>
          </cell>
          <cell r="D148">
            <v>-8393.08</v>
          </cell>
          <cell r="E148" t="b">
            <v>0</v>
          </cell>
        </row>
        <row r="149">
          <cell r="A149">
            <v>1895</v>
          </cell>
          <cell r="B149" t="str">
            <v>ACC DEPR-ELECT PUMP EQUIP</v>
          </cell>
          <cell r="C149" t="str">
            <v>BS</v>
          </cell>
          <cell r="D149">
            <v>-422925.82</v>
          </cell>
          <cell r="E149" t="b">
            <v>0</v>
          </cell>
        </row>
        <row r="150">
          <cell r="A150">
            <v>1900</v>
          </cell>
          <cell r="B150" t="str">
            <v>ACC DEPR-ELECT PUMP EQUIP</v>
          </cell>
          <cell r="C150" t="str">
            <v>BS</v>
          </cell>
          <cell r="D150">
            <v>-1126307.3799999999</v>
          </cell>
          <cell r="E150" t="b">
            <v>0</v>
          </cell>
        </row>
        <row r="151">
          <cell r="A151">
            <v>1905</v>
          </cell>
          <cell r="B151" t="str">
            <v>ACC DEPR-ELECT PUMP EQUIP</v>
          </cell>
          <cell r="C151" t="str">
            <v>BS</v>
          </cell>
          <cell r="D151">
            <v>-292381.58</v>
          </cell>
          <cell r="E151" t="b">
            <v>0</v>
          </cell>
        </row>
        <row r="152">
          <cell r="A152">
            <v>1910</v>
          </cell>
          <cell r="B152" t="str">
            <v>ACC DEPR-WATER TREATMENT</v>
          </cell>
          <cell r="C152" t="str">
            <v>BS</v>
          </cell>
          <cell r="D152">
            <v>-419723.7</v>
          </cell>
          <cell r="E152" t="b">
            <v>0</v>
          </cell>
        </row>
        <row r="153">
          <cell r="A153">
            <v>1915</v>
          </cell>
          <cell r="B153" t="str">
            <v>ACC DEPR-DIST RESV &amp; STAN</v>
          </cell>
          <cell r="C153" t="str">
            <v>BS</v>
          </cell>
          <cell r="D153">
            <v>-1515658.1600000001</v>
          </cell>
          <cell r="E153" t="b">
            <v>0</v>
          </cell>
        </row>
        <row r="154">
          <cell r="A154">
            <v>1920</v>
          </cell>
          <cell r="B154" t="str">
            <v>ACC DEPR-TRANS &amp; DISTR MA</v>
          </cell>
          <cell r="C154" t="str">
            <v>BS</v>
          </cell>
          <cell r="D154">
            <v>-4596988.47</v>
          </cell>
          <cell r="E154" t="b">
            <v>0</v>
          </cell>
        </row>
        <row r="155">
          <cell r="A155">
            <v>1925</v>
          </cell>
          <cell r="B155" t="str">
            <v>ACC DEPR-SERVICE LINES</v>
          </cell>
          <cell r="C155" t="str">
            <v>BS</v>
          </cell>
          <cell r="D155">
            <v>-1141495.97</v>
          </cell>
          <cell r="E155" t="b">
            <v>0</v>
          </cell>
        </row>
        <row r="156">
          <cell r="A156">
            <v>1930</v>
          </cell>
          <cell r="B156" t="str">
            <v>ACC DEPR-METERS</v>
          </cell>
          <cell r="C156" t="str">
            <v>BS</v>
          </cell>
          <cell r="D156">
            <v>-461144.14</v>
          </cell>
          <cell r="E156" t="b">
            <v>0</v>
          </cell>
        </row>
        <row r="157">
          <cell r="A157">
            <v>1935</v>
          </cell>
          <cell r="B157" t="str">
            <v>ACC DEPR-METER INSTALLS</v>
          </cell>
          <cell r="C157" t="str">
            <v>BS</v>
          </cell>
          <cell r="D157">
            <v>-429859.98</v>
          </cell>
          <cell r="E157" t="b">
            <v>0</v>
          </cell>
        </row>
        <row r="158">
          <cell r="A158">
            <v>1940</v>
          </cell>
          <cell r="B158" t="str">
            <v>ACC DEPR-HYDRANTS</v>
          </cell>
          <cell r="C158" t="str">
            <v>BS</v>
          </cell>
          <cell r="D158">
            <v>-170720.77</v>
          </cell>
          <cell r="E158" t="b">
            <v>0</v>
          </cell>
        </row>
        <row r="159">
          <cell r="A159">
            <v>1945</v>
          </cell>
          <cell r="B159" t="str">
            <v>ACC DEPR-BACKFLOW PREVENT</v>
          </cell>
          <cell r="C159" t="str">
            <v>BS</v>
          </cell>
          <cell r="D159">
            <v>-4950.8999999999996</v>
          </cell>
          <cell r="E159" t="b">
            <v>0</v>
          </cell>
        </row>
        <row r="160">
          <cell r="A160">
            <v>1955</v>
          </cell>
          <cell r="B160" t="str">
            <v>ACC DEPR-OTH PLANT&amp;MISC S</v>
          </cell>
          <cell r="C160" t="str">
            <v>BS</v>
          </cell>
          <cell r="D160">
            <v>-55.88</v>
          </cell>
          <cell r="E160" t="b">
            <v>0</v>
          </cell>
        </row>
        <row r="161">
          <cell r="A161">
            <v>1960</v>
          </cell>
          <cell r="B161" t="str">
            <v>ACC DEPR-OTH PLANT&amp;MISC W</v>
          </cell>
          <cell r="C161" t="str">
            <v>BS</v>
          </cell>
          <cell r="D161">
            <v>-1220.3499999999999</v>
          </cell>
          <cell r="E161" t="b">
            <v>0</v>
          </cell>
        </row>
        <row r="162">
          <cell r="A162">
            <v>1970</v>
          </cell>
          <cell r="B162" t="str">
            <v>ACC DEPR-OFFICE STRUCTURE</v>
          </cell>
          <cell r="C162" t="str">
            <v>BS</v>
          </cell>
          <cell r="D162">
            <v>-228329.78</v>
          </cell>
          <cell r="E162" t="b">
            <v>0</v>
          </cell>
        </row>
        <row r="163">
          <cell r="A163">
            <v>1975</v>
          </cell>
          <cell r="B163" t="str">
            <v>ACC DEPR-OFFICE FURN/EQPT</v>
          </cell>
          <cell r="C163" t="str">
            <v>BS</v>
          </cell>
          <cell r="D163">
            <v>-369813.03</v>
          </cell>
          <cell r="E163" t="b">
            <v>0</v>
          </cell>
        </row>
        <row r="164">
          <cell r="A164">
            <v>1980</v>
          </cell>
          <cell r="B164" t="str">
            <v xml:space="preserve">     ACC DEPR-STORES EQUIPMENT</v>
          </cell>
          <cell r="C164" t="str">
            <v>BS</v>
          </cell>
          <cell r="D164">
            <v>-33.4</v>
          </cell>
          <cell r="E164" t="b">
            <v>0</v>
          </cell>
        </row>
        <row r="165">
          <cell r="A165">
            <v>1985</v>
          </cell>
          <cell r="B165" t="str">
            <v>ACC DEPR-TOOL SHOP &amp; MISC</v>
          </cell>
          <cell r="C165" t="str">
            <v>BS</v>
          </cell>
          <cell r="D165">
            <v>-507251.9</v>
          </cell>
          <cell r="E165" t="b">
            <v>0</v>
          </cell>
        </row>
        <row r="166">
          <cell r="A166">
            <v>1990</v>
          </cell>
          <cell r="B166" t="str">
            <v>ACC DEPR-LABORATORY EQUIP</v>
          </cell>
          <cell r="C166" t="str">
            <v>BS</v>
          </cell>
          <cell r="D166">
            <v>-68718.61</v>
          </cell>
          <cell r="E166" t="b">
            <v>0</v>
          </cell>
        </row>
        <row r="167">
          <cell r="A167">
            <v>1995</v>
          </cell>
          <cell r="B167" t="str">
            <v>ACC DEPR-POWER OPERATED E</v>
          </cell>
          <cell r="C167" t="str">
            <v>BS</v>
          </cell>
          <cell r="D167">
            <v>-47914.22</v>
          </cell>
          <cell r="E167" t="b">
            <v>0</v>
          </cell>
        </row>
        <row r="168">
          <cell r="A168">
            <v>2000</v>
          </cell>
          <cell r="B168" t="str">
            <v>ACC DEPR-COMMUNICATION EQ</v>
          </cell>
          <cell r="C168" t="str">
            <v>BS</v>
          </cell>
          <cell r="D168">
            <v>-191132.16</v>
          </cell>
          <cell r="E168" t="b">
            <v>0</v>
          </cell>
        </row>
        <row r="169">
          <cell r="A169">
            <v>2005</v>
          </cell>
          <cell r="B169" t="str">
            <v>ACC DEPR-MISC EQUIPMENT</v>
          </cell>
          <cell r="C169" t="str">
            <v>BS</v>
          </cell>
          <cell r="D169">
            <v>-4081.47</v>
          </cell>
          <cell r="E169" t="b">
            <v>0</v>
          </cell>
        </row>
        <row r="170">
          <cell r="A170">
            <v>2010</v>
          </cell>
          <cell r="B170" t="str">
            <v>ACC DEPR-OTHER TANG PLT W</v>
          </cell>
          <cell r="C170" t="str">
            <v>BS</v>
          </cell>
          <cell r="D170">
            <v>-98469.98</v>
          </cell>
          <cell r="E170" t="b">
            <v>0</v>
          </cell>
        </row>
        <row r="171">
          <cell r="A171">
            <v>2030</v>
          </cell>
          <cell r="B171" t="str">
            <v>ACC DEPR-ORGANIZATION</v>
          </cell>
          <cell r="C171" t="str">
            <v>BS</v>
          </cell>
          <cell r="D171">
            <v>-241887.9</v>
          </cell>
          <cell r="E171" t="b">
            <v>0</v>
          </cell>
        </row>
        <row r="172">
          <cell r="A172">
            <v>2040</v>
          </cell>
          <cell r="B172" t="str">
            <v>ACC DEPR FRANCHISES INTAN</v>
          </cell>
          <cell r="C172" t="str">
            <v>BS</v>
          </cell>
          <cell r="D172">
            <v>-94929.19</v>
          </cell>
          <cell r="E172" t="b">
            <v>0</v>
          </cell>
        </row>
        <row r="173">
          <cell r="A173">
            <v>2050</v>
          </cell>
          <cell r="B173" t="str">
            <v>ACC DEPR-STRUCT/IMPRV COL</v>
          </cell>
          <cell r="C173" t="str">
            <v>BS</v>
          </cell>
          <cell r="D173">
            <v>-1809.67</v>
          </cell>
          <cell r="E173" t="b">
            <v>0</v>
          </cell>
        </row>
        <row r="174">
          <cell r="A174">
            <v>2055</v>
          </cell>
          <cell r="B174" t="str">
            <v>ACC DEPR-STRUCT/IMPRV PUM</v>
          </cell>
          <cell r="C174" t="str">
            <v>BS</v>
          </cell>
          <cell r="D174">
            <v>-797443.14</v>
          </cell>
          <cell r="E174" t="b">
            <v>0</v>
          </cell>
        </row>
        <row r="175">
          <cell r="A175">
            <v>2060</v>
          </cell>
          <cell r="B175" t="str">
            <v>ACC DEPR-STRUCT/IMPRV TRE</v>
          </cell>
          <cell r="C175" t="str">
            <v>BS</v>
          </cell>
          <cell r="D175">
            <v>-1637167.32</v>
          </cell>
          <cell r="E175" t="b">
            <v>0</v>
          </cell>
        </row>
        <row r="176">
          <cell r="A176">
            <v>2065</v>
          </cell>
          <cell r="B176" t="str">
            <v>ACC DEPR-STRUCT/IMPRV RCL</v>
          </cell>
          <cell r="C176" t="str">
            <v>BS</v>
          </cell>
          <cell r="D176">
            <v>-643.66999999999996</v>
          </cell>
          <cell r="E176" t="b">
            <v>0</v>
          </cell>
        </row>
        <row r="177">
          <cell r="A177">
            <v>2070</v>
          </cell>
          <cell r="B177" t="str">
            <v>ACC DEPR-STRUCT/IMPRV RCL</v>
          </cell>
          <cell r="C177" t="str">
            <v>BS</v>
          </cell>
          <cell r="D177">
            <v>-61751.39</v>
          </cell>
          <cell r="E177" t="b">
            <v>0</v>
          </cell>
        </row>
        <row r="178">
          <cell r="A178">
            <v>2075</v>
          </cell>
          <cell r="B178" t="str">
            <v>ACC DEPR-STRUCT/IMPRV GEN</v>
          </cell>
          <cell r="C178" t="str">
            <v>BS</v>
          </cell>
          <cell r="D178">
            <v>-353941.94</v>
          </cell>
          <cell r="E178" t="b">
            <v>0</v>
          </cell>
        </row>
        <row r="179">
          <cell r="A179">
            <v>2080</v>
          </cell>
          <cell r="B179" t="str">
            <v>ACC DEPR-PWR GEN EQP COLL</v>
          </cell>
          <cell r="C179" t="str">
            <v>BS</v>
          </cell>
          <cell r="D179">
            <v>0</v>
          </cell>
          <cell r="E179" t="b">
            <v>0</v>
          </cell>
        </row>
        <row r="180">
          <cell r="A180">
            <v>2085</v>
          </cell>
          <cell r="B180" t="str">
            <v>ACC DEPR-PWR GEN EQP PUMP</v>
          </cell>
          <cell r="C180" t="str">
            <v>BS</v>
          </cell>
          <cell r="D180">
            <v>-9806.8700000000008</v>
          </cell>
          <cell r="E180" t="b">
            <v>0</v>
          </cell>
        </row>
        <row r="181">
          <cell r="A181">
            <v>2090</v>
          </cell>
          <cell r="B181" t="str">
            <v>ACC DEPR-PWR GEN EQP TRT</v>
          </cell>
          <cell r="C181" t="str">
            <v>BS</v>
          </cell>
          <cell r="D181">
            <v>-35647.089999999997</v>
          </cell>
          <cell r="E181" t="b">
            <v>0</v>
          </cell>
        </row>
        <row r="182">
          <cell r="A182">
            <v>2105</v>
          </cell>
          <cell r="B182" t="str">
            <v>ACC DEPR-SEWER FORCE MAIN</v>
          </cell>
          <cell r="C182" t="str">
            <v>BS</v>
          </cell>
          <cell r="D182">
            <v>-595944.43000000017</v>
          </cell>
          <cell r="E182" t="b">
            <v>0</v>
          </cell>
        </row>
        <row r="183">
          <cell r="A183">
            <v>2110</v>
          </cell>
          <cell r="B183" t="str">
            <v>ACC DEPR-SEWER GRAVITY MA</v>
          </cell>
          <cell r="C183" t="str">
            <v>BS</v>
          </cell>
          <cell r="D183">
            <v>-4464456.92</v>
          </cell>
          <cell r="E183" t="b">
            <v>0</v>
          </cell>
        </row>
        <row r="184">
          <cell r="A184">
            <v>2113</v>
          </cell>
          <cell r="B184" t="str">
            <v>ACC DEPR-MANHOLES</v>
          </cell>
          <cell r="C184" t="str">
            <v>BS</v>
          </cell>
          <cell r="D184">
            <v>28255.52</v>
          </cell>
          <cell r="E184" t="b">
            <v>0</v>
          </cell>
        </row>
        <row r="185">
          <cell r="A185">
            <v>2115</v>
          </cell>
          <cell r="B185" t="str">
            <v>ACC DEPR-SPECIAL COLL STR</v>
          </cell>
          <cell r="C185" t="str">
            <v>BS</v>
          </cell>
          <cell r="D185">
            <v>-855.1</v>
          </cell>
          <cell r="E185" t="b">
            <v>0</v>
          </cell>
        </row>
        <row r="186">
          <cell r="A186">
            <v>2120</v>
          </cell>
          <cell r="B186" t="str">
            <v>ACC DEPR-SERVICES TO CUST</v>
          </cell>
          <cell r="C186" t="str">
            <v>BS</v>
          </cell>
          <cell r="D186">
            <v>154363.73000000001</v>
          </cell>
          <cell r="E186" t="b">
            <v>0</v>
          </cell>
        </row>
        <row r="187">
          <cell r="A187">
            <v>2125</v>
          </cell>
          <cell r="B187" t="str">
            <v>ACC DEPR-FLOW MEASURE DEV</v>
          </cell>
          <cell r="C187" t="str">
            <v>BS</v>
          </cell>
          <cell r="D187">
            <v>33080.050000000003</v>
          </cell>
          <cell r="E187" t="b">
            <v>0</v>
          </cell>
        </row>
        <row r="188">
          <cell r="A188">
            <v>2130</v>
          </cell>
          <cell r="B188" t="str">
            <v>ACC DEPR-FLOW MEASURE INS</v>
          </cell>
          <cell r="C188" t="str">
            <v>BS</v>
          </cell>
          <cell r="D188">
            <v>-143.62</v>
          </cell>
          <cell r="E188" t="b">
            <v>0</v>
          </cell>
        </row>
        <row r="189">
          <cell r="A189">
            <v>2135</v>
          </cell>
          <cell r="B189" t="str">
            <v>ACC DEPR-RECEIVING WELLS</v>
          </cell>
          <cell r="C189" t="str">
            <v>BS</v>
          </cell>
          <cell r="D189">
            <v>844.35</v>
          </cell>
          <cell r="E189" t="b">
            <v>0</v>
          </cell>
        </row>
        <row r="190">
          <cell r="A190">
            <v>2140</v>
          </cell>
          <cell r="B190" t="str">
            <v>ACC DEPR-PUMP EQP PUMP PL</v>
          </cell>
          <cell r="C190" t="str">
            <v>BS</v>
          </cell>
          <cell r="D190">
            <v>217209.98</v>
          </cell>
          <cell r="E190" t="b">
            <v>0</v>
          </cell>
        </row>
        <row r="191">
          <cell r="A191">
            <v>2145</v>
          </cell>
          <cell r="B191" t="str">
            <v>ACC DEPR-PUMP EQP RCLM WT</v>
          </cell>
          <cell r="C191" t="str">
            <v>BS</v>
          </cell>
          <cell r="D191">
            <v>9600.41</v>
          </cell>
          <cell r="E191" t="b">
            <v>0</v>
          </cell>
        </row>
        <row r="192">
          <cell r="A192">
            <v>2150</v>
          </cell>
          <cell r="B192" t="str">
            <v>ACC DEPR-PUMP EQP RCLM DI</v>
          </cell>
          <cell r="C192" t="str">
            <v>BS</v>
          </cell>
          <cell r="D192">
            <v>-7445.85</v>
          </cell>
          <cell r="E192" t="b">
            <v>0</v>
          </cell>
        </row>
        <row r="193">
          <cell r="A193">
            <v>2155</v>
          </cell>
          <cell r="B193" t="str">
            <v>ACC DEPR-TREAT/DISP EQP L</v>
          </cell>
          <cell r="C193" t="str">
            <v>BS</v>
          </cell>
          <cell r="D193">
            <v>-193569.82</v>
          </cell>
          <cell r="E193" t="b">
            <v>0</v>
          </cell>
        </row>
        <row r="194">
          <cell r="A194">
            <v>2160</v>
          </cell>
          <cell r="B194" t="str">
            <v>ACC DEPR-TREAT/DISP EQP T</v>
          </cell>
          <cell r="C194" t="str">
            <v>BS</v>
          </cell>
          <cell r="D194">
            <v>-4910841.01</v>
          </cell>
          <cell r="E194" t="b">
            <v>0</v>
          </cell>
        </row>
        <row r="195">
          <cell r="A195">
            <v>2165</v>
          </cell>
          <cell r="B195" t="str">
            <v>ACC DEPR-TREAT/DISP EQP R</v>
          </cell>
          <cell r="C195" t="str">
            <v>BS</v>
          </cell>
          <cell r="D195">
            <v>-1782.0500000000002</v>
          </cell>
          <cell r="E195" t="b">
            <v>0</v>
          </cell>
        </row>
        <row r="196">
          <cell r="A196">
            <v>2170</v>
          </cell>
          <cell r="B196" t="str">
            <v>ACC DEPR-PLANT SEWERS TRT</v>
          </cell>
          <cell r="C196" t="str">
            <v>BS</v>
          </cell>
          <cell r="D196">
            <v>-5780.7800000000007</v>
          </cell>
          <cell r="E196" t="b">
            <v>0</v>
          </cell>
        </row>
        <row r="197">
          <cell r="A197">
            <v>2175</v>
          </cell>
          <cell r="B197" t="str">
            <v>ACC DEPR-PLANT SEWERS REC</v>
          </cell>
          <cell r="C197" t="str">
            <v>BS</v>
          </cell>
          <cell r="D197">
            <v>-583.66999999999996</v>
          </cell>
          <cell r="E197" t="b">
            <v>0</v>
          </cell>
        </row>
        <row r="198">
          <cell r="A198">
            <v>2180</v>
          </cell>
          <cell r="B198" t="str">
            <v>ACC DEPR-OUTFALL LINES</v>
          </cell>
          <cell r="C198" t="str">
            <v>BS</v>
          </cell>
          <cell r="D198">
            <v>9703.69</v>
          </cell>
          <cell r="E198" t="b">
            <v>0</v>
          </cell>
        </row>
        <row r="199">
          <cell r="A199">
            <v>2185</v>
          </cell>
          <cell r="B199" t="str">
            <v>ACC DEPR-OTHER PLT TANGIB</v>
          </cell>
          <cell r="C199" t="str">
            <v>BS</v>
          </cell>
          <cell r="D199">
            <v>-72.42</v>
          </cell>
          <cell r="E199" t="b">
            <v>0</v>
          </cell>
        </row>
        <row r="200">
          <cell r="A200">
            <v>2190</v>
          </cell>
          <cell r="B200" t="str">
            <v>ACC DEPR-OTHER PLT COLLEC</v>
          </cell>
          <cell r="C200" t="str">
            <v>BS</v>
          </cell>
          <cell r="D200">
            <v>-4286.3500000000004</v>
          </cell>
          <cell r="E200" t="b">
            <v>0</v>
          </cell>
        </row>
        <row r="201">
          <cell r="A201">
            <v>2195</v>
          </cell>
          <cell r="B201" t="str">
            <v>ACC DEPR-OTHER PLT PUMP</v>
          </cell>
          <cell r="C201" t="str">
            <v>BS</v>
          </cell>
          <cell r="D201">
            <v>-8660.01</v>
          </cell>
          <cell r="E201" t="b">
            <v>0</v>
          </cell>
        </row>
        <row r="202">
          <cell r="A202">
            <v>2200</v>
          </cell>
          <cell r="B202" t="str">
            <v>ACC DEPR-OTHER PLT TREATM</v>
          </cell>
          <cell r="C202" t="str">
            <v>BS</v>
          </cell>
          <cell r="D202">
            <v>-6105.67</v>
          </cell>
          <cell r="E202" t="b">
            <v>0</v>
          </cell>
        </row>
        <row r="203">
          <cell r="A203">
            <v>2205</v>
          </cell>
          <cell r="B203" t="str">
            <v>ACC DEPR-OTHER PLT RCLM W</v>
          </cell>
          <cell r="C203" t="str">
            <v>BS</v>
          </cell>
          <cell r="D203">
            <v>-135.44</v>
          </cell>
          <cell r="E203" t="b">
            <v>0</v>
          </cell>
        </row>
        <row r="204">
          <cell r="A204">
            <v>2210</v>
          </cell>
          <cell r="B204" t="str">
            <v>ACC DEPR-OTHER PLT RCLM D</v>
          </cell>
          <cell r="C204" t="str">
            <v>BS</v>
          </cell>
          <cell r="D204">
            <v>-92.11</v>
          </cell>
          <cell r="E204" t="b">
            <v>0</v>
          </cell>
        </row>
        <row r="205">
          <cell r="A205">
            <v>2215</v>
          </cell>
          <cell r="B205" t="str">
            <v>ACC DEPR-OFFICE STRUCTURE</v>
          </cell>
          <cell r="C205" t="str">
            <v>BS</v>
          </cell>
          <cell r="D205">
            <v>-2540.4499999999998</v>
          </cell>
          <cell r="E205" t="b">
            <v>0</v>
          </cell>
        </row>
        <row r="206">
          <cell r="A206">
            <v>2220</v>
          </cell>
          <cell r="B206" t="str">
            <v>ACC DEPR-OFFICE FURN/EQPT</v>
          </cell>
          <cell r="C206" t="str">
            <v>BS</v>
          </cell>
          <cell r="D206">
            <v>-9946.0700000000015</v>
          </cell>
          <cell r="E206" t="b">
            <v>0</v>
          </cell>
        </row>
        <row r="207">
          <cell r="A207">
            <v>2225</v>
          </cell>
          <cell r="B207" t="str">
            <v>ACC DEPR-STORES EQUIPMENT</v>
          </cell>
          <cell r="C207" t="str">
            <v>BS</v>
          </cell>
          <cell r="D207">
            <v>-624.26</v>
          </cell>
          <cell r="E207" t="b">
            <v>0</v>
          </cell>
        </row>
        <row r="208">
          <cell r="A208">
            <v>2230</v>
          </cell>
          <cell r="B208" t="str">
            <v>ACC DEPR-TOOL SHOP &amp; MISC</v>
          </cell>
          <cell r="C208" t="str">
            <v>BS</v>
          </cell>
          <cell r="D208">
            <v>-24264.86</v>
          </cell>
          <cell r="E208" t="b">
            <v>0</v>
          </cell>
        </row>
        <row r="209">
          <cell r="A209">
            <v>2235</v>
          </cell>
          <cell r="B209" t="str">
            <v>ACC DEPR-LABORATORY EQPT</v>
          </cell>
          <cell r="C209" t="str">
            <v>BS</v>
          </cell>
          <cell r="D209">
            <v>6075.5399999999991</v>
          </cell>
          <cell r="E209" t="b">
            <v>0</v>
          </cell>
        </row>
        <row r="210">
          <cell r="A210">
            <v>2240</v>
          </cell>
          <cell r="B210" t="str">
            <v>ACC DEPR-POWER OPERATED E</v>
          </cell>
          <cell r="C210" t="str">
            <v>BS</v>
          </cell>
          <cell r="D210">
            <v>23499.97</v>
          </cell>
          <cell r="E210" t="b">
            <v>0</v>
          </cell>
        </row>
        <row r="211">
          <cell r="A211">
            <v>2245</v>
          </cell>
          <cell r="B211" t="str">
            <v>ACC DEPR-COMMUNICATION EQ</v>
          </cell>
          <cell r="C211" t="str">
            <v>BS</v>
          </cell>
          <cell r="D211">
            <v>-32078.35</v>
          </cell>
          <cell r="E211" t="b">
            <v>0</v>
          </cell>
        </row>
        <row r="212">
          <cell r="A212">
            <v>2250</v>
          </cell>
          <cell r="B212" t="str">
            <v>ACC DEPR-MISC EQUIP SEWER</v>
          </cell>
          <cell r="C212" t="str">
            <v>BS</v>
          </cell>
          <cell r="D212">
            <v>-3406.94</v>
          </cell>
          <cell r="E212" t="b">
            <v>0</v>
          </cell>
        </row>
        <row r="213">
          <cell r="A213">
            <v>2255</v>
          </cell>
          <cell r="B213" t="str">
            <v>ACC DEPR-OTHER TANG PLT S</v>
          </cell>
          <cell r="C213" t="str">
            <v>BS</v>
          </cell>
          <cell r="D213">
            <v>-274480.98</v>
          </cell>
          <cell r="E213" t="b">
            <v>0</v>
          </cell>
        </row>
        <row r="214">
          <cell r="A214">
            <v>2280</v>
          </cell>
          <cell r="B214" t="str">
            <v>ACC DEPR-REUSE DIST RESER</v>
          </cell>
          <cell r="C214" t="str">
            <v>BS</v>
          </cell>
          <cell r="D214">
            <v>-482.04</v>
          </cell>
          <cell r="E214" t="b">
            <v>0</v>
          </cell>
        </row>
        <row r="215">
          <cell r="A215">
            <v>2285</v>
          </cell>
          <cell r="B215" t="str">
            <v>ACC DEPR-REUSE TRANS/DIST</v>
          </cell>
          <cell r="C215" t="str">
            <v>BS</v>
          </cell>
          <cell r="D215">
            <v>-6668.97</v>
          </cell>
          <cell r="E215" t="b">
            <v>0</v>
          </cell>
        </row>
        <row r="216">
          <cell r="A216">
            <v>2300</v>
          </cell>
          <cell r="B216" t="str">
            <v>ACC DEPR-TRANSPORTATION W</v>
          </cell>
          <cell r="C216" t="str">
            <v>BS</v>
          </cell>
          <cell r="D216">
            <v>-1377832.45</v>
          </cell>
          <cell r="E216" t="b">
            <v>0</v>
          </cell>
        </row>
        <row r="217">
          <cell r="A217">
            <v>2320</v>
          </cell>
          <cell r="B217" t="str">
            <v>ACC DEPR-MAINFRAME COMP W</v>
          </cell>
          <cell r="C217" t="str">
            <v>BS</v>
          </cell>
          <cell r="D217">
            <v>-153500.21</v>
          </cell>
          <cell r="E217" t="b">
            <v>0</v>
          </cell>
        </row>
        <row r="218">
          <cell r="A218">
            <v>2325</v>
          </cell>
          <cell r="B218" t="str">
            <v>ACC DEPR-MINI COMP WTR</v>
          </cell>
          <cell r="C218" t="str">
            <v>BS</v>
          </cell>
          <cell r="D218">
            <v>-605805.39</v>
          </cell>
          <cell r="E218" t="b">
            <v>0</v>
          </cell>
        </row>
        <row r="219">
          <cell r="A219">
            <v>2330</v>
          </cell>
          <cell r="B219" t="str">
            <v>COMP SYS AMORTIZATION WTR</v>
          </cell>
          <cell r="C219" t="str">
            <v>BS</v>
          </cell>
          <cell r="D219">
            <v>-2896848.3800000004</v>
          </cell>
          <cell r="E219" t="b">
            <v>0</v>
          </cell>
        </row>
        <row r="220">
          <cell r="A220">
            <v>2335</v>
          </cell>
          <cell r="B220" t="str">
            <v>MICRO SYS AMORTIZATION WT</v>
          </cell>
          <cell r="C220" t="str">
            <v>BS</v>
          </cell>
          <cell r="D220">
            <v>-75621.429999999993</v>
          </cell>
          <cell r="E220" t="b">
            <v>0</v>
          </cell>
        </row>
        <row r="221">
          <cell r="A221">
            <v>2400</v>
          </cell>
          <cell r="B221" t="str">
            <v>UTILITY PAA WTR PLANT AMOR</v>
          </cell>
          <cell r="C221" t="str">
            <v>BS</v>
          </cell>
          <cell r="D221">
            <v>-3567164.2</v>
          </cell>
          <cell r="E221" t="b">
            <v>0</v>
          </cell>
        </row>
        <row r="222">
          <cell r="A222">
            <v>2410</v>
          </cell>
          <cell r="B222" t="str">
            <v>UTILITY PAA SWR PLANT AMOR</v>
          </cell>
          <cell r="C222" t="str">
            <v>BS</v>
          </cell>
          <cell r="D222">
            <v>-971193.54</v>
          </cell>
          <cell r="E222" t="b">
            <v>0</v>
          </cell>
        </row>
        <row r="223">
          <cell r="A223">
            <v>2420</v>
          </cell>
          <cell r="B223" t="str">
            <v>ACC AMORT UTIL PAA-WATER</v>
          </cell>
          <cell r="C223" t="str">
            <v>BS</v>
          </cell>
          <cell r="D223">
            <v>1426669.66</v>
          </cell>
          <cell r="E223" t="b">
            <v>0</v>
          </cell>
        </row>
        <row r="224">
          <cell r="A224">
            <v>2425</v>
          </cell>
          <cell r="B224" t="str">
            <v>ACC AMORT UTIL PAA-SEWER</v>
          </cell>
          <cell r="C224" t="str">
            <v>BS</v>
          </cell>
          <cell r="D224">
            <v>698287.2</v>
          </cell>
          <cell r="E224" t="b">
            <v>0</v>
          </cell>
        </row>
        <row r="225">
          <cell r="A225">
            <v>2640</v>
          </cell>
          <cell r="B225" t="str">
            <v>CASH-CHASE-WSC DISBURSEME</v>
          </cell>
          <cell r="C225" t="str">
            <v>BS</v>
          </cell>
          <cell r="D225">
            <v>39398.78</v>
          </cell>
          <cell r="E225" t="b">
            <v>0</v>
          </cell>
        </row>
        <row r="226">
          <cell r="A226">
            <v>2650</v>
          </cell>
          <cell r="B226" t="str">
            <v>CASH-CNC PETTY CASH-BOA</v>
          </cell>
          <cell r="C226" t="str">
            <v>BS</v>
          </cell>
          <cell r="D226">
            <v>6000</v>
          </cell>
          <cell r="E226" t="b">
            <v>0</v>
          </cell>
        </row>
        <row r="227">
          <cell r="A227">
            <v>2675</v>
          </cell>
          <cell r="B227" t="str">
            <v>A/R-CUSTOMER TRADE CC&amp;B</v>
          </cell>
          <cell r="C227" t="str">
            <v>BS</v>
          </cell>
          <cell r="D227">
            <v>1740120.42</v>
          </cell>
          <cell r="E227" t="b">
            <v>0</v>
          </cell>
        </row>
        <row r="228">
          <cell r="A228">
            <v>2680</v>
          </cell>
          <cell r="B228" t="str">
            <v>A/R-CUSTOMER ACCRUAL</v>
          </cell>
          <cell r="C228" t="str">
            <v>BS</v>
          </cell>
          <cell r="D228">
            <v>949630.96</v>
          </cell>
          <cell r="E228" t="b">
            <v>0</v>
          </cell>
        </row>
        <row r="229">
          <cell r="A229">
            <v>2685</v>
          </cell>
          <cell r="B229" t="str">
            <v>A/R-CUSTOMER REFUNDS</v>
          </cell>
          <cell r="C229" t="str">
            <v>BS</v>
          </cell>
          <cell r="D229">
            <v>0</v>
          </cell>
          <cell r="E229" t="b">
            <v>0</v>
          </cell>
        </row>
        <row r="230">
          <cell r="A230">
            <v>2690</v>
          </cell>
          <cell r="B230" t="str">
            <v>ACCUM PROV UNCOLLECT ACCTS</v>
          </cell>
          <cell r="C230" t="str">
            <v>BS</v>
          </cell>
          <cell r="D230">
            <v>-280466</v>
          </cell>
          <cell r="E230" t="b">
            <v>0</v>
          </cell>
        </row>
        <row r="231">
          <cell r="A231">
            <v>2700</v>
          </cell>
          <cell r="B231" t="str">
            <v>A/R-OTHER</v>
          </cell>
          <cell r="C231" t="str">
            <v>BS</v>
          </cell>
          <cell r="D231">
            <v>42118.7</v>
          </cell>
          <cell r="E231" t="b">
            <v>0</v>
          </cell>
        </row>
        <row r="232">
          <cell r="A232">
            <v>2710</v>
          </cell>
          <cell r="B232" t="str">
            <v>A/R ASSOC COS</v>
          </cell>
          <cell r="C232" t="str">
            <v>BS</v>
          </cell>
          <cell r="D232">
            <v>8088006.2999999961</v>
          </cell>
          <cell r="E232" t="b">
            <v>0</v>
          </cell>
        </row>
        <row r="233">
          <cell r="A233">
            <v>2755</v>
          </cell>
          <cell r="B233" t="str">
            <v>INVENTORY</v>
          </cell>
          <cell r="C233" t="str">
            <v>BS</v>
          </cell>
          <cell r="D233">
            <v>238473.95</v>
          </cell>
          <cell r="E233" t="b">
            <v>0</v>
          </cell>
        </row>
        <row r="234">
          <cell r="A234">
            <v>2775</v>
          </cell>
          <cell r="B234" t="str">
            <v>SPECIAL DEPOSITS</v>
          </cell>
          <cell r="C234" t="str">
            <v>BS</v>
          </cell>
          <cell r="D234">
            <v>0</v>
          </cell>
          <cell r="E234" t="b">
            <v>0</v>
          </cell>
        </row>
        <row r="235">
          <cell r="A235">
            <v>2785</v>
          </cell>
          <cell r="B235" t="str">
            <v>PREPAYMENTS</v>
          </cell>
          <cell r="C235" t="str">
            <v>BS</v>
          </cell>
          <cell r="D235">
            <v>5266.5</v>
          </cell>
          <cell r="E235" t="b">
            <v>0</v>
          </cell>
        </row>
        <row r="236">
          <cell r="A236">
            <v>2825</v>
          </cell>
          <cell r="B236" t="str">
            <v>MISC CURRENT ASSETS</v>
          </cell>
          <cell r="C236" t="str">
            <v>BS</v>
          </cell>
          <cell r="D236">
            <v>-100642.11</v>
          </cell>
          <cell r="E236" t="b">
            <v>0</v>
          </cell>
        </row>
        <row r="237">
          <cell r="A237">
            <v>2856</v>
          </cell>
          <cell r="B237" t="str">
            <v>PRELIMINARY SURVEY</v>
          </cell>
          <cell r="C237" t="str">
            <v>BS</v>
          </cell>
          <cell r="D237">
            <v>0</v>
          </cell>
          <cell r="E237" t="b">
            <v>0</v>
          </cell>
        </row>
        <row r="238">
          <cell r="A238">
            <v>2905</v>
          </cell>
          <cell r="B238" t="str">
            <v>Rate Case In Progress</v>
          </cell>
          <cell r="C238" t="str">
            <v>BS</v>
          </cell>
          <cell r="D238">
            <v>0</v>
          </cell>
          <cell r="E238" t="b">
            <v>0</v>
          </cell>
        </row>
        <row r="239">
          <cell r="A239">
            <v>2906</v>
          </cell>
          <cell r="B239" t="str">
            <v>ATTORNEY FEES</v>
          </cell>
          <cell r="C239" t="str">
            <v>BS</v>
          </cell>
          <cell r="D239">
            <v>0</v>
          </cell>
          <cell r="E239" t="b">
            <v>0</v>
          </cell>
        </row>
        <row r="240">
          <cell r="A240">
            <v>2907</v>
          </cell>
          <cell r="B240" t="str">
            <v>CAPITALIZED TIME</v>
          </cell>
          <cell r="C240" t="str">
            <v>BS</v>
          </cell>
          <cell r="D240">
            <v>0</v>
          </cell>
          <cell r="E240" t="b">
            <v>0</v>
          </cell>
        </row>
        <row r="241">
          <cell r="A241">
            <v>2908</v>
          </cell>
          <cell r="B241" t="str">
            <v>ADMINISTRATIVE</v>
          </cell>
          <cell r="C241" t="str">
            <v>BS</v>
          </cell>
          <cell r="D241">
            <v>0</v>
          </cell>
          <cell r="E241" t="b">
            <v>0</v>
          </cell>
        </row>
        <row r="242">
          <cell r="A242">
            <v>2909</v>
          </cell>
          <cell r="B242" t="str">
            <v>TRAVEL</v>
          </cell>
          <cell r="C242" t="str">
            <v>BS</v>
          </cell>
          <cell r="D242">
            <v>0</v>
          </cell>
          <cell r="E242" t="b">
            <v>0</v>
          </cell>
        </row>
        <row r="243">
          <cell r="A243">
            <v>2910</v>
          </cell>
          <cell r="B243" t="str">
            <v>CONSULTING FEES</v>
          </cell>
          <cell r="C243" t="str">
            <v>BS</v>
          </cell>
          <cell r="D243">
            <v>0</v>
          </cell>
          <cell r="E243" t="b">
            <v>0</v>
          </cell>
        </row>
        <row r="244">
          <cell r="A244">
            <v>2914</v>
          </cell>
          <cell r="B244" t="str">
            <v>Rate Case In Progress</v>
          </cell>
          <cell r="C244" t="str">
            <v>BS</v>
          </cell>
          <cell r="D244">
            <v>128768.32000000001</v>
          </cell>
          <cell r="E244" t="b">
            <v>0</v>
          </cell>
        </row>
        <row r="245">
          <cell r="A245">
            <v>2915</v>
          </cell>
          <cell r="B245" t="str">
            <v>REG EXP BEING AMORT</v>
          </cell>
          <cell r="C245" t="str">
            <v>BS</v>
          </cell>
          <cell r="D245">
            <v>182837.76000000001</v>
          </cell>
          <cell r="E245" t="b">
            <v>0</v>
          </cell>
        </row>
        <row r="246">
          <cell r="A246">
            <v>2920</v>
          </cell>
          <cell r="B246" t="str">
            <v>RATE CASE BEING AMORT</v>
          </cell>
          <cell r="C246" t="str">
            <v>BS</v>
          </cell>
          <cell r="D246">
            <v>844683.02</v>
          </cell>
          <cell r="E246" t="b">
            <v>0</v>
          </cell>
        </row>
        <row r="247">
          <cell r="A247">
            <v>2925</v>
          </cell>
          <cell r="B247" t="str">
            <v>MISC REGULATORY COMM EXP</v>
          </cell>
          <cell r="C247" t="str">
            <v>BS</v>
          </cell>
          <cell r="D247">
            <v>3093</v>
          </cell>
          <cell r="E247" t="b">
            <v>0</v>
          </cell>
        </row>
        <row r="248">
          <cell r="A248">
            <v>2930</v>
          </cell>
          <cell r="B248" t="str">
            <v>RATE CASE ACCUM AMORT</v>
          </cell>
          <cell r="C248" t="str">
            <v>BS</v>
          </cell>
          <cell r="D248">
            <v>-819324.28</v>
          </cell>
          <cell r="E248" t="b">
            <v>0</v>
          </cell>
        </row>
        <row r="249">
          <cell r="A249">
            <v>2960</v>
          </cell>
          <cell r="B249" t="str">
            <v>DEF CHGS-TANK MAINT&amp;REP W</v>
          </cell>
          <cell r="C249" t="str">
            <v>BS</v>
          </cell>
          <cell r="D249">
            <v>1267432.5</v>
          </cell>
          <cell r="E249" t="b">
            <v>0</v>
          </cell>
        </row>
        <row r="250">
          <cell r="A250">
            <v>2965</v>
          </cell>
          <cell r="B250" t="str">
            <v>DEF CHGS-RELOCATION EXPEN</v>
          </cell>
          <cell r="C250" t="str">
            <v>BS</v>
          </cell>
          <cell r="D250">
            <v>439.55</v>
          </cell>
          <cell r="E250" t="b">
            <v>0</v>
          </cell>
        </row>
        <row r="251">
          <cell r="A251">
            <v>2985</v>
          </cell>
          <cell r="B251" t="str">
            <v>DEF CHGS-OTHER</v>
          </cell>
          <cell r="C251" t="str">
            <v>BS</v>
          </cell>
          <cell r="D251">
            <v>2562970.77</v>
          </cell>
          <cell r="E251" t="b">
            <v>0</v>
          </cell>
        </row>
        <row r="252">
          <cell r="A252">
            <v>3005</v>
          </cell>
          <cell r="B252" t="str">
            <v>DEF CHGS-VOC TESTING</v>
          </cell>
          <cell r="C252" t="str">
            <v>BS</v>
          </cell>
          <cell r="D252">
            <v>346213.86</v>
          </cell>
          <cell r="E252" t="b">
            <v>0</v>
          </cell>
        </row>
        <row r="253">
          <cell r="A253">
            <v>3020</v>
          </cell>
          <cell r="B253" t="str">
            <v>DEF CHGS-SLUDGE HAULING</v>
          </cell>
          <cell r="C253" t="str">
            <v>BS</v>
          </cell>
          <cell r="D253">
            <v>93918.66</v>
          </cell>
          <cell r="E253" t="b">
            <v>0</v>
          </cell>
        </row>
        <row r="254">
          <cell r="A254">
            <v>3040</v>
          </cell>
          <cell r="B254" t="str">
            <v>DEF CHGS-TANK MAINT&amp;REP S</v>
          </cell>
          <cell r="C254" t="str">
            <v>BS</v>
          </cell>
          <cell r="D254">
            <v>1022760.52</v>
          </cell>
          <cell r="E254" t="b">
            <v>0</v>
          </cell>
        </row>
        <row r="255">
          <cell r="A255">
            <v>3110</v>
          </cell>
          <cell r="B255" t="str">
            <v>AMORT - TANK MAINT&amp;REP WT</v>
          </cell>
          <cell r="C255" t="str">
            <v>BS</v>
          </cell>
          <cell r="D255">
            <v>-606971.77</v>
          </cell>
          <cell r="E255" t="b">
            <v>0</v>
          </cell>
        </row>
        <row r="256">
          <cell r="A256">
            <v>3120</v>
          </cell>
          <cell r="B256" t="str">
            <v>AMORT - RELOCATION EXP</v>
          </cell>
          <cell r="C256" t="str">
            <v>BS</v>
          </cell>
          <cell r="D256">
            <v>-439.55</v>
          </cell>
          <cell r="E256" t="b">
            <v>0</v>
          </cell>
        </row>
        <row r="257">
          <cell r="A257">
            <v>3140</v>
          </cell>
          <cell r="B257" t="str">
            <v>AMORT - OTHER</v>
          </cell>
          <cell r="C257" t="str">
            <v>BS</v>
          </cell>
          <cell r="D257">
            <v>-1201773.76</v>
          </cell>
          <cell r="E257" t="b">
            <v>0</v>
          </cell>
        </row>
        <row r="258">
          <cell r="A258">
            <v>3160</v>
          </cell>
          <cell r="B258" t="str">
            <v>AMORT - VOC TESTING</v>
          </cell>
          <cell r="C258" t="str">
            <v>BS</v>
          </cell>
          <cell r="D258">
            <v>-282512.55</v>
          </cell>
          <cell r="E258" t="b">
            <v>0</v>
          </cell>
        </row>
        <row r="259">
          <cell r="A259">
            <v>3175</v>
          </cell>
          <cell r="B259" t="str">
            <v>AMORT - SLUDGE HAULING</v>
          </cell>
          <cell r="C259" t="str">
            <v>BS</v>
          </cell>
          <cell r="D259">
            <v>-93918.66</v>
          </cell>
          <cell r="E259" t="b">
            <v>0</v>
          </cell>
        </row>
        <row r="260">
          <cell r="A260">
            <v>3195</v>
          </cell>
          <cell r="B260" t="str">
            <v>AMORT - TANK MAINT&amp;REP SW</v>
          </cell>
          <cell r="C260" t="str">
            <v>BS</v>
          </cell>
          <cell r="D260">
            <v>-290304.34000000003</v>
          </cell>
          <cell r="E260" t="b">
            <v>0</v>
          </cell>
        </row>
        <row r="261">
          <cell r="A261">
            <v>3225</v>
          </cell>
          <cell r="B261" t="str">
            <v>ADV-IN-AID OF CONST-WATER</v>
          </cell>
          <cell r="C261" t="str">
            <v>BS</v>
          </cell>
          <cell r="D261">
            <v>-23760</v>
          </cell>
          <cell r="E261" t="b">
            <v>0</v>
          </cell>
        </row>
        <row r="262">
          <cell r="A262">
            <v>3230</v>
          </cell>
          <cell r="B262" t="str">
            <v>ADV-IN-AID OF CONST-SEWER</v>
          </cell>
          <cell r="C262" t="str">
            <v>BS</v>
          </cell>
          <cell r="D262">
            <v>-9180</v>
          </cell>
          <cell r="E262" t="b">
            <v>0</v>
          </cell>
        </row>
        <row r="263">
          <cell r="A263">
            <v>3295</v>
          </cell>
          <cell r="B263" t="str">
            <v>CIAC-WELLS &amp; SPRINGS</v>
          </cell>
          <cell r="C263" t="str">
            <v>BS</v>
          </cell>
          <cell r="D263">
            <v>-737033</v>
          </cell>
          <cell r="E263" t="b">
            <v>0</v>
          </cell>
        </row>
        <row r="264">
          <cell r="A264">
            <v>3335</v>
          </cell>
          <cell r="B264" t="str">
            <v>CIAC-DIST RESV &amp; STANDPIP</v>
          </cell>
          <cell r="C264" t="str">
            <v>BS</v>
          </cell>
          <cell r="D264">
            <v>29700</v>
          </cell>
          <cell r="E264" t="b">
            <v>0</v>
          </cell>
        </row>
        <row r="265">
          <cell r="A265">
            <v>3340</v>
          </cell>
          <cell r="B265" t="str">
            <v>CIAC-TRANS &amp; DISTR MAINS</v>
          </cell>
          <cell r="C265" t="str">
            <v>BS</v>
          </cell>
          <cell r="D265">
            <v>-541722.48</v>
          </cell>
          <cell r="E265" t="b">
            <v>0</v>
          </cell>
        </row>
        <row r="266">
          <cell r="A266">
            <v>3345</v>
          </cell>
          <cell r="B266" t="str">
            <v>CIAC-SERVICE LINES</v>
          </cell>
          <cell r="C266" t="str">
            <v>BS</v>
          </cell>
          <cell r="D266">
            <v>-147311.28</v>
          </cell>
          <cell r="E266" t="b">
            <v>0</v>
          </cell>
        </row>
        <row r="267">
          <cell r="A267">
            <v>3350</v>
          </cell>
          <cell r="B267" t="str">
            <v>CIAC-METERS</v>
          </cell>
          <cell r="C267" t="str">
            <v>BS</v>
          </cell>
          <cell r="D267">
            <v>-16000</v>
          </cell>
          <cell r="E267" t="b">
            <v>0</v>
          </cell>
        </row>
        <row r="268">
          <cell r="A268">
            <v>3360</v>
          </cell>
          <cell r="B268" t="str">
            <v>CIAC-HYDRANTS</v>
          </cell>
          <cell r="C268" t="str">
            <v>BS</v>
          </cell>
          <cell r="D268">
            <v>-38406</v>
          </cell>
          <cell r="E268" t="b">
            <v>0</v>
          </cell>
        </row>
        <row r="269">
          <cell r="A269">
            <v>3365</v>
          </cell>
          <cell r="B269" t="str">
            <v>CIAC-BACKFLOW PREVENT DEV</v>
          </cell>
          <cell r="C269" t="str">
            <v>BS</v>
          </cell>
          <cell r="D269">
            <v>-4000</v>
          </cell>
          <cell r="E269" t="b">
            <v>0</v>
          </cell>
        </row>
        <row r="270">
          <cell r="A270">
            <v>3430</v>
          </cell>
          <cell r="B270" t="str">
            <v>CIAC-OTHER TANGIBLE PLT W</v>
          </cell>
          <cell r="C270" t="str">
            <v>BS</v>
          </cell>
          <cell r="D270">
            <v>-14756337.390000001</v>
          </cell>
          <cell r="E270" t="b">
            <v>0</v>
          </cell>
        </row>
        <row r="271">
          <cell r="A271">
            <v>3435</v>
          </cell>
          <cell r="B271" t="str">
            <v>CIAC-WATER-TAP</v>
          </cell>
          <cell r="C271" t="str">
            <v>BS</v>
          </cell>
          <cell r="D271">
            <v>-2253292.54</v>
          </cell>
          <cell r="E271" t="b">
            <v>0</v>
          </cell>
        </row>
        <row r="272">
          <cell r="A272">
            <v>3440</v>
          </cell>
          <cell r="B272" t="str">
            <v>CIAC-WTR MGMT FEE</v>
          </cell>
          <cell r="C272" t="str">
            <v>BS</v>
          </cell>
          <cell r="D272">
            <v>-18650</v>
          </cell>
          <cell r="E272" t="b">
            <v>0</v>
          </cell>
        </row>
        <row r="273">
          <cell r="A273">
            <v>3450</v>
          </cell>
          <cell r="B273" t="str">
            <v>CIAC-WTR PLT MOD FEE</v>
          </cell>
          <cell r="C273" t="str">
            <v>BS</v>
          </cell>
          <cell r="D273">
            <v>-512558</v>
          </cell>
          <cell r="E273" t="b">
            <v>0</v>
          </cell>
        </row>
        <row r="274">
          <cell r="A274">
            <v>3455</v>
          </cell>
          <cell r="B274" t="str">
            <v>CIAC-WTR PLT MTR FEE</v>
          </cell>
          <cell r="C274" t="str">
            <v>BS</v>
          </cell>
          <cell r="D274">
            <v>-99023.24</v>
          </cell>
          <cell r="E274" t="b">
            <v>0</v>
          </cell>
        </row>
        <row r="275">
          <cell r="A275">
            <v>3500</v>
          </cell>
          <cell r="B275" t="str">
            <v>CIAC-STRUCT/IMPRV PUMP PL</v>
          </cell>
          <cell r="C275" t="str">
            <v>BS</v>
          </cell>
          <cell r="D275">
            <v>-437068.41</v>
          </cell>
          <cell r="E275" t="b">
            <v>0</v>
          </cell>
        </row>
        <row r="276">
          <cell r="A276">
            <v>3505</v>
          </cell>
          <cell r="B276" t="str">
            <v>CIAC-STRUCT/IMPRV TREAT P</v>
          </cell>
          <cell r="C276" t="str">
            <v>BS</v>
          </cell>
          <cell r="D276">
            <v>-369919.73</v>
          </cell>
          <cell r="E276" t="b">
            <v>0</v>
          </cell>
        </row>
        <row r="277">
          <cell r="A277">
            <v>3520</v>
          </cell>
          <cell r="B277" t="str">
            <v>CIAC-STRUCT/IMPRV GEN PLT</v>
          </cell>
          <cell r="C277" t="str">
            <v>BS</v>
          </cell>
          <cell r="D277">
            <v>-14040340.529999999</v>
          </cell>
          <cell r="E277" t="b">
            <v>0</v>
          </cell>
        </row>
        <row r="278">
          <cell r="A278">
            <v>3550</v>
          </cell>
          <cell r="B278" t="str">
            <v>CIAC-SEWER FORCE MAIN</v>
          </cell>
          <cell r="C278" t="str">
            <v>BS</v>
          </cell>
          <cell r="D278">
            <v>-143694.06</v>
          </cell>
          <cell r="E278" t="b">
            <v>0</v>
          </cell>
        </row>
        <row r="279">
          <cell r="A279">
            <v>3555</v>
          </cell>
          <cell r="B279" t="str">
            <v>CIAC-SEWER GRAVITY MAIN</v>
          </cell>
          <cell r="C279" t="str">
            <v>BS</v>
          </cell>
          <cell r="D279">
            <v>-1129599.3899999999</v>
          </cell>
          <cell r="E279" t="b">
            <v>0</v>
          </cell>
        </row>
        <row r="280">
          <cell r="A280">
            <v>3557</v>
          </cell>
          <cell r="B280" t="str">
            <v>CIAC-MANHOLES</v>
          </cell>
          <cell r="C280" t="str">
            <v>BS</v>
          </cell>
          <cell r="D280">
            <v>-152804</v>
          </cell>
          <cell r="E280" t="b">
            <v>0</v>
          </cell>
        </row>
        <row r="281">
          <cell r="A281">
            <v>3565</v>
          </cell>
          <cell r="B281" t="str">
            <v>CIAC-SERVICES TO CUSTOMER</v>
          </cell>
          <cell r="C281" t="str">
            <v>BS</v>
          </cell>
          <cell r="D281">
            <v>-138751.38</v>
          </cell>
          <cell r="E281" t="b">
            <v>0</v>
          </cell>
        </row>
        <row r="282">
          <cell r="A282">
            <v>3605</v>
          </cell>
          <cell r="B282" t="str">
            <v>CIAC-TREAT/DISP EQUIP TRT</v>
          </cell>
          <cell r="C282" t="str">
            <v>BS</v>
          </cell>
          <cell r="D282">
            <v>67200</v>
          </cell>
          <cell r="E282" t="b">
            <v>0</v>
          </cell>
        </row>
        <row r="283">
          <cell r="A283">
            <v>3700</v>
          </cell>
          <cell r="B283" t="str">
            <v>CIAC-OTHER TANGIBLE PLT S</v>
          </cell>
          <cell r="C283" t="str">
            <v>BS</v>
          </cell>
          <cell r="D283">
            <v>372</v>
          </cell>
          <cell r="E283" t="b">
            <v>0</v>
          </cell>
        </row>
        <row r="284">
          <cell r="A284">
            <v>3705</v>
          </cell>
          <cell r="B284" t="str">
            <v>CIAC-SEWER-TAP</v>
          </cell>
          <cell r="C284" t="str">
            <v>BS</v>
          </cell>
          <cell r="D284">
            <v>-2310151.66</v>
          </cell>
          <cell r="E284" t="b">
            <v>0</v>
          </cell>
        </row>
        <row r="285">
          <cell r="A285">
            <v>3720</v>
          </cell>
          <cell r="B285" t="str">
            <v>CIAC-SWR PLT MOD FEE</v>
          </cell>
          <cell r="C285" t="str">
            <v>BS</v>
          </cell>
          <cell r="D285">
            <v>-5723455.1699999999</v>
          </cell>
          <cell r="E285" t="b">
            <v>0</v>
          </cell>
        </row>
        <row r="286">
          <cell r="A286">
            <v>3800</v>
          </cell>
          <cell r="B286" t="str">
            <v>ACC AMORT ORGANIZATION</v>
          </cell>
          <cell r="C286" t="str">
            <v>BS</v>
          </cell>
          <cell r="D286">
            <v>-6183.03</v>
          </cell>
          <cell r="E286" t="b">
            <v>0</v>
          </cell>
        </row>
        <row r="287">
          <cell r="A287">
            <v>3825</v>
          </cell>
          <cell r="B287" t="str">
            <v>ACC AMORT STRUCT &amp; IMPRV</v>
          </cell>
          <cell r="C287" t="str">
            <v>BS</v>
          </cell>
          <cell r="D287">
            <v>341.98</v>
          </cell>
          <cell r="E287" t="b">
            <v>0</v>
          </cell>
        </row>
        <row r="288">
          <cell r="A288">
            <v>3840</v>
          </cell>
          <cell r="B288" t="str">
            <v>ACC AMORT WELLS &amp; SPRINGS</v>
          </cell>
          <cell r="C288" t="str">
            <v>BS</v>
          </cell>
          <cell r="D288">
            <v>275269.94</v>
          </cell>
          <cell r="E288" t="b">
            <v>0</v>
          </cell>
        </row>
        <row r="289">
          <cell r="A289">
            <v>3880</v>
          </cell>
          <cell r="B289" t="str">
            <v>ACC AMORT DIST RESV &amp; STA</v>
          </cell>
          <cell r="C289" t="str">
            <v>BS</v>
          </cell>
          <cell r="D289">
            <v>-4489.6499999999996</v>
          </cell>
          <cell r="E289" t="b">
            <v>0</v>
          </cell>
        </row>
        <row r="290">
          <cell r="A290">
            <v>3885</v>
          </cell>
          <cell r="B290" t="str">
            <v>ACC AMORT TRANS &amp; DISTR M</v>
          </cell>
          <cell r="C290" t="str">
            <v>BS</v>
          </cell>
          <cell r="D290">
            <v>45880</v>
          </cell>
          <cell r="E290" t="b">
            <v>0</v>
          </cell>
        </row>
        <row r="291">
          <cell r="A291">
            <v>3890</v>
          </cell>
          <cell r="B291" t="str">
            <v>ACC AMORT SERVICE LINES</v>
          </cell>
          <cell r="C291" t="str">
            <v>BS</v>
          </cell>
          <cell r="D291">
            <v>19115.12</v>
          </cell>
          <cell r="E291" t="b">
            <v>0</v>
          </cell>
        </row>
        <row r="292">
          <cell r="A292">
            <v>3895</v>
          </cell>
          <cell r="B292" t="str">
            <v>ACC AMORT METERS</v>
          </cell>
          <cell r="C292" t="str">
            <v>BS</v>
          </cell>
          <cell r="D292">
            <v>533.28</v>
          </cell>
          <cell r="E292" t="b">
            <v>0</v>
          </cell>
        </row>
        <row r="293">
          <cell r="A293">
            <v>3905</v>
          </cell>
          <cell r="B293" t="str">
            <v>ACC AMORT HYDRANTS</v>
          </cell>
          <cell r="C293" t="str">
            <v>BS</v>
          </cell>
          <cell r="D293">
            <v>5497.49</v>
          </cell>
          <cell r="E293" t="b">
            <v>0</v>
          </cell>
        </row>
        <row r="294">
          <cell r="A294">
            <v>3910</v>
          </cell>
          <cell r="B294" t="str">
            <v>ACC AMORT BACKFLOW PREVEN</v>
          </cell>
          <cell r="C294" t="str">
            <v>BS</v>
          </cell>
          <cell r="D294">
            <v>1538.19</v>
          </cell>
          <cell r="E294" t="b">
            <v>0</v>
          </cell>
        </row>
        <row r="295">
          <cell r="A295">
            <v>3975</v>
          </cell>
          <cell r="B295" t="str">
            <v>ACC AMORT OTHER TANG PLT</v>
          </cell>
          <cell r="C295" t="str">
            <v>BS</v>
          </cell>
          <cell r="D295">
            <v>6049271.2000000002</v>
          </cell>
          <cell r="E295" t="b">
            <v>0</v>
          </cell>
        </row>
        <row r="296">
          <cell r="A296">
            <v>3980</v>
          </cell>
          <cell r="B296" t="str">
            <v>ACC AMORT WATER-CIAC TAP</v>
          </cell>
          <cell r="C296" t="str">
            <v>BS</v>
          </cell>
          <cell r="D296">
            <v>489134.27</v>
          </cell>
          <cell r="E296" t="b">
            <v>0</v>
          </cell>
        </row>
        <row r="297">
          <cell r="A297">
            <v>3990</v>
          </cell>
          <cell r="B297" t="str">
            <v>ACC AMORT WTR MGMT FEE -</v>
          </cell>
          <cell r="C297" t="str">
            <v>BS</v>
          </cell>
          <cell r="D297">
            <v>3585.78</v>
          </cell>
          <cell r="E297" t="b">
            <v>0</v>
          </cell>
        </row>
        <row r="298">
          <cell r="A298">
            <v>4000</v>
          </cell>
          <cell r="B298" t="str">
            <v>ACC AMORT WTR PLT MOD FEE</v>
          </cell>
          <cell r="C298" t="str">
            <v>BS</v>
          </cell>
          <cell r="D298">
            <v>82940.89</v>
          </cell>
          <cell r="E298" t="b">
            <v>0</v>
          </cell>
        </row>
        <row r="299">
          <cell r="A299">
            <v>4005</v>
          </cell>
          <cell r="B299" t="str">
            <v>ACC AMORT WTR PLT MTR FEE</v>
          </cell>
          <cell r="C299" t="str">
            <v>BS</v>
          </cell>
          <cell r="D299">
            <v>17092.240000000002</v>
          </cell>
          <cell r="E299" t="b">
            <v>0</v>
          </cell>
        </row>
        <row r="300">
          <cell r="A300">
            <v>4030</v>
          </cell>
          <cell r="B300" t="str">
            <v>ACC AMORT ORGANIZATION</v>
          </cell>
          <cell r="C300" t="str">
            <v>BS</v>
          </cell>
          <cell r="D300">
            <v>50770.21</v>
          </cell>
          <cell r="E300" t="b">
            <v>0</v>
          </cell>
        </row>
        <row r="301">
          <cell r="A301">
            <v>4050</v>
          </cell>
          <cell r="B301" t="str">
            <v>ACC AMORTSTRUCT/IMPRV PUM</v>
          </cell>
          <cell r="C301" t="str">
            <v>BS</v>
          </cell>
          <cell r="D301">
            <v>68923.23</v>
          </cell>
          <cell r="E301" t="b">
            <v>0</v>
          </cell>
        </row>
        <row r="302">
          <cell r="A302">
            <v>4055</v>
          </cell>
          <cell r="B302" t="str">
            <v>ACC AMORTSTRUCT/IMPRV TRE</v>
          </cell>
          <cell r="C302" t="str">
            <v>BS</v>
          </cell>
          <cell r="D302">
            <v>65991.72</v>
          </cell>
          <cell r="E302" t="b">
            <v>0</v>
          </cell>
        </row>
        <row r="303">
          <cell r="A303">
            <v>4070</v>
          </cell>
          <cell r="B303" t="str">
            <v>ACC AMORTSTRUCT/IMPRV GEN</v>
          </cell>
          <cell r="C303" t="str">
            <v>BS</v>
          </cell>
          <cell r="D303">
            <v>6041940.5699999994</v>
          </cell>
          <cell r="E303" t="b">
            <v>0</v>
          </cell>
        </row>
        <row r="304">
          <cell r="A304">
            <v>4100</v>
          </cell>
          <cell r="B304" t="str">
            <v>ACC AMORT SWR FORCE MAIN/</v>
          </cell>
          <cell r="C304" t="str">
            <v>BS</v>
          </cell>
          <cell r="D304">
            <v>6661.06</v>
          </cell>
          <cell r="E304" t="b">
            <v>0</v>
          </cell>
        </row>
        <row r="305">
          <cell r="A305">
            <v>4105</v>
          </cell>
          <cell r="B305" t="str">
            <v>ACC AMORT SEWER GRAVITY M</v>
          </cell>
          <cell r="C305" t="str">
            <v>BS</v>
          </cell>
          <cell r="D305">
            <v>111316.14</v>
          </cell>
          <cell r="E305" t="b">
            <v>0</v>
          </cell>
        </row>
        <row r="306">
          <cell r="A306">
            <v>4107</v>
          </cell>
          <cell r="B306" t="str">
            <v>ACC AMORT MANHOLES</v>
          </cell>
          <cell r="C306" t="str">
            <v>BS</v>
          </cell>
          <cell r="D306">
            <v>7371.59</v>
          </cell>
          <cell r="E306" t="b">
            <v>0</v>
          </cell>
        </row>
        <row r="307">
          <cell r="A307">
            <v>4115</v>
          </cell>
          <cell r="B307" t="str">
            <v>ACC AMORT SERVICES TO CUS</v>
          </cell>
          <cell r="C307" t="str">
            <v>BS</v>
          </cell>
          <cell r="D307">
            <v>10023.36</v>
          </cell>
          <cell r="E307" t="b">
            <v>0</v>
          </cell>
        </row>
        <row r="308">
          <cell r="A308">
            <v>4155</v>
          </cell>
          <cell r="B308" t="str">
            <v>ACC AMORT TREAT/DISP EQUI</v>
          </cell>
          <cell r="C308" t="str">
            <v>BS</v>
          </cell>
          <cell r="D308">
            <v>-11085.2</v>
          </cell>
          <cell r="E308" t="b">
            <v>0</v>
          </cell>
        </row>
        <row r="309">
          <cell r="A309">
            <v>4260</v>
          </cell>
          <cell r="B309" t="str">
            <v>ACC AMORT OTHER TANG PLT</v>
          </cell>
          <cell r="C309" t="str">
            <v>BS</v>
          </cell>
          <cell r="D309">
            <v>-93.24</v>
          </cell>
          <cell r="E309" t="b">
            <v>0</v>
          </cell>
        </row>
        <row r="310">
          <cell r="A310">
            <v>4265</v>
          </cell>
          <cell r="B310" t="str">
            <v>ACC AMORT SEWER-TAP</v>
          </cell>
          <cell r="C310" t="str">
            <v>BS</v>
          </cell>
          <cell r="D310">
            <v>461928.20000000007</v>
          </cell>
          <cell r="E310" t="b">
            <v>0</v>
          </cell>
        </row>
        <row r="311">
          <cell r="A311">
            <v>4280</v>
          </cell>
          <cell r="B311" t="str">
            <v>ACC AMORT SWR PLT MOD FEE</v>
          </cell>
          <cell r="C311" t="str">
            <v>BS</v>
          </cell>
          <cell r="D311">
            <v>1058524.55</v>
          </cell>
          <cell r="E311" t="b">
            <v>0</v>
          </cell>
        </row>
        <row r="312">
          <cell r="A312">
            <v>4356</v>
          </cell>
          <cell r="B312" t="str">
            <v>COST FREE CAPITAL-WATER</v>
          </cell>
          <cell r="C312" t="str">
            <v>BS</v>
          </cell>
          <cell r="D312">
            <v>0</v>
          </cell>
          <cell r="E312" t="b">
            <v>0</v>
          </cell>
        </row>
        <row r="313">
          <cell r="A313">
            <v>4357</v>
          </cell>
          <cell r="B313" t="str">
            <v>COST FREE CAPITAL-SEWER</v>
          </cell>
          <cell r="C313" t="str">
            <v>BS</v>
          </cell>
          <cell r="D313">
            <v>0</v>
          </cell>
          <cell r="E313" t="b">
            <v>0</v>
          </cell>
        </row>
        <row r="314">
          <cell r="A314">
            <v>4358</v>
          </cell>
          <cell r="B314" t="str">
            <v>GOS &amp; FLOW BACK TAXES-WAT</v>
          </cell>
          <cell r="C314" t="str">
            <v>BS</v>
          </cell>
          <cell r="D314">
            <v>0</v>
          </cell>
          <cell r="E314" t="b">
            <v>0</v>
          </cell>
        </row>
        <row r="315">
          <cell r="A315">
            <v>4367</v>
          </cell>
          <cell r="B315" t="str">
            <v>ACCUM DEF INCOME TAX-FED</v>
          </cell>
          <cell r="C315" t="str">
            <v>BS</v>
          </cell>
          <cell r="D315">
            <v>-353277.55</v>
          </cell>
          <cell r="E315" t="b">
            <v>0</v>
          </cell>
        </row>
        <row r="316">
          <cell r="A316">
            <v>4369</v>
          </cell>
          <cell r="B316" t="str">
            <v>DEF FED TAX - CIAC PRE 19</v>
          </cell>
          <cell r="C316" t="str">
            <v>BS</v>
          </cell>
          <cell r="D316">
            <v>396029</v>
          </cell>
          <cell r="E316" t="b">
            <v>0</v>
          </cell>
        </row>
        <row r="317">
          <cell r="A317">
            <v>4371</v>
          </cell>
          <cell r="B317" t="str">
            <v>DEF FED TAX - TAP FEE POS</v>
          </cell>
          <cell r="C317" t="str">
            <v>BS</v>
          </cell>
          <cell r="D317">
            <v>3044789.09</v>
          </cell>
          <cell r="E317" t="b">
            <v>0</v>
          </cell>
        </row>
        <row r="318">
          <cell r="A318">
            <v>4375</v>
          </cell>
          <cell r="B318" t="str">
            <v>DEF FED TAX - RATE CASE</v>
          </cell>
          <cell r="C318" t="str">
            <v>BS</v>
          </cell>
          <cell r="D318">
            <v>-130291.81</v>
          </cell>
          <cell r="E318" t="b">
            <v>0</v>
          </cell>
        </row>
        <row r="319">
          <cell r="A319">
            <v>4377</v>
          </cell>
          <cell r="B319" t="str">
            <v>DEF FED TAX - DEF MAINT</v>
          </cell>
          <cell r="C319" t="str">
            <v>BS</v>
          </cell>
          <cell r="D319">
            <v>-770823.22</v>
          </cell>
          <cell r="E319" t="b">
            <v>0</v>
          </cell>
        </row>
        <row r="320">
          <cell r="A320">
            <v>4383</v>
          </cell>
          <cell r="B320" t="str">
            <v>DEF FED TAX - ORGN EXP</v>
          </cell>
          <cell r="C320" t="str">
            <v>BS</v>
          </cell>
          <cell r="D320">
            <v>-304975.46000000002</v>
          </cell>
          <cell r="E320" t="b">
            <v>0</v>
          </cell>
        </row>
        <row r="321">
          <cell r="A321">
            <v>4385</v>
          </cell>
          <cell r="B321" t="str">
            <v>DEF FED TAX - BAD DEBT</v>
          </cell>
          <cell r="C321" t="str">
            <v>BS</v>
          </cell>
          <cell r="D321">
            <v>76519.95</v>
          </cell>
          <cell r="E321" t="b">
            <v>0</v>
          </cell>
        </row>
        <row r="322">
          <cell r="A322">
            <v>4387</v>
          </cell>
          <cell r="B322" t="str">
            <v>DEF FED TAX - DEPRECIATIO</v>
          </cell>
          <cell r="C322" t="str">
            <v>BS</v>
          </cell>
          <cell r="D322">
            <v>-10294652.43</v>
          </cell>
          <cell r="E322" t="b">
            <v>0</v>
          </cell>
        </row>
        <row r="323">
          <cell r="A323">
            <v>4389</v>
          </cell>
          <cell r="B323" t="str">
            <v>DEF FED TAX - NOL</v>
          </cell>
          <cell r="C323" t="str">
            <v>BS</v>
          </cell>
          <cell r="D323">
            <v>3100879.94</v>
          </cell>
          <cell r="E323" t="b">
            <v>0</v>
          </cell>
        </row>
        <row r="324">
          <cell r="A324">
            <v>4417</v>
          </cell>
          <cell r="B324" t="str">
            <v>ACCUM DEF INCOME TAX - ST</v>
          </cell>
          <cell r="C324" t="str">
            <v>BS</v>
          </cell>
          <cell r="D324">
            <v>-64414.479999999996</v>
          </cell>
          <cell r="E324" t="b">
            <v>0</v>
          </cell>
        </row>
        <row r="325">
          <cell r="A325">
            <v>4419</v>
          </cell>
          <cell r="B325" t="str">
            <v>DEF ST TAX - CIAC PRE 198</v>
          </cell>
          <cell r="C325" t="str">
            <v>BS</v>
          </cell>
          <cell r="D325">
            <v>354259</v>
          </cell>
          <cell r="E325" t="b">
            <v>0</v>
          </cell>
        </row>
        <row r="326">
          <cell r="A326">
            <v>4421</v>
          </cell>
          <cell r="B326" t="str">
            <v>DEF ST TAX - TAP FEE POST</v>
          </cell>
          <cell r="C326" t="str">
            <v>BS</v>
          </cell>
          <cell r="D326">
            <v>676779.95</v>
          </cell>
          <cell r="E326" t="b">
            <v>0</v>
          </cell>
        </row>
        <row r="327">
          <cell r="A327">
            <v>4425</v>
          </cell>
          <cell r="B327" t="str">
            <v>DEF ST TAX - RATE CASE</v>
          </cell>
          <cell r="C327" t="str">
            <v>BS</v>
          </cell>
          <cell r="D327">
            <v>-28182.22</v>
          </cell>
          <cell r="E327" t="b">
            <v>0</v>
          </cell>
        </row>
        <row r="328">
          <cell r="A328">
            <v>4427</v>
          </cell>
          <cell r="B328" t="str">
            <v>DEF ST TAX - DEF MAINT</v>
          </cell>
          <cell r="C328" t="str">
            <v>BS</v>
          </cell>
          <cell r="D328">
            <v>-177113.52</v>
          </cell>
          <cell r="E328" t="b">
            <v>0</v>
          </cell>
        </row>
        <row r="329">
          <cell r="A329">
            <v>4433</v>
          </cell>
          <cell r="B329" t="str">
            <v>DEF ST TAX - ORGN EXP</v>
          </cell>
          <cell r="C329" t="str">
            <v>BS</v>
          </cell>
          <cell r="D329">
            <v>-141836.10999999999</v>
          </cell>
          <cell r="E329" t="b">
            <v>0</v>
          </cell>
        </row>
        <row r="330">
          <cell r="A330">
            <v>4435</v>
          </cell>
          <cell r="B330" t="str">
            <v>DEF ST TAX - BAD DEBT</v>
          </cell>
          <cell r="C330" t="str">
            <v>BS</v>
          </cell>
          <cell r="D330">
            <v>8929</v>
          </cell>
          <cell r="E330" t="b">
            <v>0</v>
          </cell>
        </row>
        <row r="331">
          <cell r="A331">
            <v>4437</v>
          </cell>
          <cell r="B331" t="str">
            <v>DEF ST TAX - DEPRECIATION</v>
          </cell>
          <cell r="C331" t="str">
            <v>BS</v>
          </cell>
          <cell r="D331">
            <v>-1338091.8499999999</v>
          </cell>
          <cell r="E331" t="b">
            <v>0</v>
          </cell>
        </row>
        <row r="332">
          <cell r="A332">
            <v>4439</v>
          </cell>
          <cell r="B332" t="str">
            <v>DEF ST TAX - NOL</v>
          </cell>
          <cell r="C332" t="str">
            <v>BS</v>
          </cell>
          <cell r="D332">
            <v>242700.43</v>
          </cell>
          <cell r="E332" t="b">
            <v>0</v>
          </cell>
        </row>
        <row r="333">
          <cell r="A333">
            <v>4460</v>
          </cell>
          <cell r="B333" t="str">
            <v>UNAMORT INVEST TAX CREDIT</v>
          </cell>
          <cell r="C333" t="str">
            <v>BS</v>
          </cell>
          <cell r="D333">
            <v>-56908.22</v>
          </cell>
          <cell r="E333" t="b">
            <v>0</v>
          </cell>
        </row>
        <row r="334">
          <cell r="A334">
            <v>4515</v>
          </cell>
          <cell r="B334" t="str">
            <v>A/P TRADE</v>
          </cell>
          <cell r="C334" t="str">
            <v>BS</v>
          </cell>
          <cell r="D334">
            <v>-698850.24</v>
          </cell>
          <cell r="E334" t="b">
            <v>0</v>
          </cell>
        </row>
        <row r="335">
          <cell r="A335">
            <v>4525</v>
          </cell>
          <cell r="B335" t="str">
            <v>A/P TRADE - ACCRUAL</v>
          </cell>
          <cell r="C335" t="str">
            <v>BS</v>
          </cell>
          <cell r="D335">
            <v>-330144.53000000003</v>
          </cell>
          <cell r="E335" t="b">
            <v>0</v>
          </cell>
        </row>
        <row r="336">
          <cell r="A336">
            <v>4527</v>
          </cell>
          <cell r="B336" t="str">
            <v>A/P TRADE - RECD NOT VOUC</v>
          </cell>
          <cell r="C336" t="str">
            <v>BS</v>
          </cell>
          <cell r="D336">
            <v>-152562.23999999999</v>
          </cell>
          <cell r="E336" t="b">
            <v>0</v>
          </cell>
        </row>
        <row r="337">
          <cell r="A337">
            <v>4535</v>
          </cell>
          <cell r="B337" t="str">
            <v>A/P-ASSOC COMPANIES</v>
          </cell>
          <cell r="C337" t="str">
            <v>BS</v>
          </cell>
          <cell r="D337">
            <v>-11781756.68</v>
          </cell>
          <cell r="E337" t="b">
            <v>0</v>
          </cell>
        </row>
        <row r="338">
          <cell r="A338">
            <v>4545</v>
          </cell>
          <cell r="B338" t="str">
            <v>A/P MISCELLANEOUS</v>
          </cell>
          <cell r="C338" t="str">
            <v>BS</v>
          </cell>
          <cell r="D338">
            <v>-32474.880000000001</v>
          </cell>
          <cell r="E338" t="b">
            <v>0</v>
          </cell>
        </row>
        <row r="339">
          <cell r="A339">
            <v>4560</v>
          </cell>
          <cell r="B339" t="str">
            <v>AMORT DEF CREDITS</v>
          </cell>
          <cell r="C339" t="str">
            <v>BS</v>
          </cell>
          <cell r="D339">
            <v>-656176.63</v>
          </cell>
          <cell r="E339" t="b">
            <v>0</v>
          </cell>
        </row>
        <row r="340">
          <cell r="A340">
            <v>4565</v>
          </cell>
          <cell r="B340" t="str">
            <v>ADVANCES FROM UTILITIES IN</v>
          </cell>
          <cell r="C340" t="str">
            <v>BS</v>
          </cell>
          <cell r="D340">
            <v>4312689.8600000003</v>
          </cell>
          <cell r="E340" t="b">
            <v>0</v>
          </cell>
        </row>
        <row r="341">
          <cell r="A341">
            <v>4595</v>
          </cell>
          <cell r="B341" t="str">
            <v>CUSTOMER DEPOSITS</v>
          </cell>
          <cell r="C341" t="str">
            <v>BS</v>
          </cell>
          <cell r="D341">
            <v>-221342.31</v>
          </cell>
          <cell r="E341" t="b">
            <v>0</v>
          </cell>
        </row>
        <row r="342">
          <cell r="A342">
            <v>4612</v>
          </cell>
          <cell r="B342" t="str">
            <v>ACCRUED TAXES GENERAL</v>
          </cell>
          <cell r="C342" t="str">
            <v>BS</v>
          </cell>
          <cell r="D342">
            <v>-123285.97</v>
          </cell>
          <cell r="E342" t="b">
            <v>0</v>
          </cell>
        </row>
        <row r="343">
          <cell r="A343">
            <v>4614</v>
          </cell>
          <cell r="B343" t="str">
            <v>ACCRUED GROSS RECEIPT TAX</v>
          </cell>
          <cell r="C343" t="str">
            <v>BS</v>
          </cell>
          <cell r="D343">
            <v>0</v>
          </cell>
          <cell r="E343" t="b">
            <v>0</v>
          </cell>
        </row>
        <row r="344">
          <cell r="A344">
            <v>4616</v>
          </cell>
          <cell r="B344" t="str">
            <v>ACCRUED FRANCHISE TAX A</v>
          </cell>
          <cell r="C344" t="str">
            <v>BS</v>
          </cell>
          <cell r="D344">
            <v>0</v>
          </cell>
          <cell r="E344" t="b">
            <v>0</v>
          </cell>
        </row>
        <row r="345">
          <cell r="A345">
            <v>4618</v>
          </cell>
          <cell r="B345" t="str">
            <v>ACCRUED UTIL OR COMM TAX</v>
          </cell>
          <cell r="C345" t="str">
            <v>BS</v>
          </cell>
          <cell r="D345">
            <v>0</v>
          </cell>
          <cell r="E345" t="b">
            <v>0</v>
          </cell>
        </row>
        <row r="346">
          <cell r="A346">
            <v>4628</v>
          </cell>
          <cell r="B346" t="str">
            <v>ACCRUED REAL EST TAX</v>
          </cell>
          <cell r="C346" t="str">
            <v>BS</v>
          </cell>
          <cell r="D346">
            <v>-10157.01</v>
          </cell>
          <cell r="E346" t="b">
            <v>0</v>
          </cell>
        </row>
        <row r="347">
          <cell r="A347">
            <v>4630</v>
          </cell>
          <cell r="B347" t="str">
            <v>ACCRUED PERS PROP &amp; ICT T</v>
          </cell>
          <cell r="C347" t="str">
            <v>BS</v>
          </cell>
          <cell r="D347">
            <v>0</v>
          </cell>
          <cell r="E347" t="b">
            <v>0</v>
          </cell>
        </row>
        <row r="348">
          <cell r="A348">
            <v>4634</v>
          </cell>
          <cell r="B348" t="str">
            <v>ACCRUED SALES TAX</v>
          </cell>
          <cell r="C348" t="str">
            <v>BS</v>
          </cell>
          <cell r="D348">
            <v>-401.6</v>
          </cell>
          <cell r="E348" t="b">
            <v>0</v>
          </cell>
        </row>
        <row r="349">
          <cell r="A349">
            <v>4635</v>
          </cell>
          <cell r="B349" t="str">
            <v>ACCRUED USE TAX</v>
          </cell>
          <cell r="C349" t="str">
            <v>BS</v>
          </cell>
          <cell r="D349">
            <v>-991.5</v>
          </cell>
          <cell r="E349" t="b">
            <v>0</v>
          </cell>
        </row>
        <row r="350">
          <cell r="A350">
            <v>4659</v>
          </cell>
          <cell r="B350" t="str">
            <v>ACCRUED FED INCOME TAX</v>
          </cell>
          <cell r="C350" t="str">
            <v>BS</v>
          </cell>
          <cell r="D350">
            <v>0</v>
          </cell>
          <cell r="E350" t="b">
            <v>0</v>
          </cell>
        </row>
        <row r="351">
          <cell r="A351">
            <v>4661</v>
          </cell>
          <cell r="B351" t="str">
            <v>ACCRUED ST INCOME TAX</v>
          </cell>
          <cell r="C351" t="str">
            <v>BS</v>
          </cell>
          <cell r="D351">
            <v>254259.85000000003</v>
          </cell>
          <cell r="E351" t="b">
            <v>0</v>
          </cell>
        </row>
        <row r="352">
          <cell r="A352">
            <v>4685</v>
          </cell>
          <cell r="B352" t="str">
            <v>ACCRUED CUST DEP INTEREST</v>
          </cell>
          <cell r="C352" t="str">
            <v>BS</v>
          </cell>
          <cell r="D352">
            <v>-30325.75</v>
          </cell>
          <cell r="E352" t="b">
            <v>0</v>
          </cell>
        </row>
        <row r="353">
          <cell r="A353">
            <v>4715</v>
          </cell>
          <cell r="B353" t="str">
            <v>DEFERRED REVENUE</v>
          </cell>
          <cell r="C353" t="str">
            <v>BS</v>
          </cell>
          <cell r="D353">
            <v>-9155.77</v>
          </cell>
          <cell r="E353" t="b">
            <v>0</v>
          </cell>
        </row>
        <row r="354">
          <cell r="A354">
            <v>4760</v>
          </cell>
          <cell r="B354" t="str">
            <v>COMMON STOCK</v>
          </cell>
          <cell r="C354" t="str">
            <v>BS</v>
          </cell>
          <cell r="D354">
            <v>-1000</v>
          </cell>
          <cell r="E354" t="b">
            <v>0</v>
          </cell>
        </row>
        <row r="355">
          <cell r="A355">
            <v>4780</v>
          </cell>
          <cell r="B355" t="str">
            <v>PAID IN CAPITAL</v>
          </cell>
          <cell r="C355" t="str">
            <v>BS</v>
          </cell>
          <cell r="D355">
            <v>-4401060.2300000004</v>
          </cell>
          <cell r="E355" t="b">
            <v>0</v>
          </cell>
        </row>
        <row r="356">
          <cell r="A356">
            <v>4785</v>
          </cell>
          <cell r="B356" t="str">
            <v>MISC PAID IN CAPITAL</v>
          </cell>
          <cell r="C356" t="str">
            <v>BS</v>
          </cell>
          <cell r="D356">
            <v>-38599006.210000001</v>
          </cell>
          <cell r="E356" t="b">
            <v>0</v>
          </cell>
        </row>
        <row r="357">
          <cell r="A357">
            <v>4998</v>
          </cell>
          <cell r="B357" t="str">
            <v>RETAINED EARN-PRIOR YEARS</v>
          </cell>
          <cell r="C357" t="str">
            <v>BS</v>
          </cell>
          <cell r="D357">
            <v>-25080559.819999997</v>
          </cell>
          <cell r="E357" t="b">
            <v>0</v>
          </cell>
        </row>
        <row r="358">
          <cell r="A358">
            <v>5020</v>
          </cell>
          <cell r="B358" t="str">
            <v>WATER REVENUE UNMETERED</v>
          </cell>
          <cell r="C358" t="str">
            <v>IS</v>
          </cell>
          <cell r="D358">
            <v>-52379.83</v>
          </cell>
          <cell r="E358" t="b">
            <v>0</v>
          </cell>
        </row>
        <row r="359">
          <cell r="A359">
            <v>5025</v>
          </cell>
          <cell r="B359" t="str">
            <v>WATER REVENUE-RESIDENTIAL</v>
          </cell>
          <cell r="C359" t="str">
            <v>IS</v>
          </cell>
          <cell r="D359">
            <v>-4506181.84</v>
          </cell>
          <cell r="E359" t="b">
            <v>0</v>
          </cell>
        </row>
        <row r="360">
          <cell r="A360">
            <v>5030</v>
          </cell>
          <cell r="B360" t="str">
            <v>WATER REVENUE-ACCRUALS</v>
          </cell>
          <cell r="C360" t="str">
            <v>IS</v>
          </cell>
          <cell r="D360">
            <v>-27599.919999999998</v>
          </cell>
          <cell r="E360" t="b">
            <v>0</v>
          </cell>
        </row>
        <row r="361">
          <cell r="A361">
            <v>5035</v>
          </cell>
          <cell r="B361" t="str">
            <v>WATER REVENUE-COMMERCIAL</v>
          </cell>
          <cell r="C361" t="str">
            <v>IS</v>
          </cell>
          <cell r="D361">
            <v>-268640.88</v>
          </cell>
          <cell r="E361" t="b">
            <v>0</v>
          </cell>
        </row>
        <row r="362">
          <cell r="A362">
            <v>5050</v>
          </cell>
          <cell r="B362" t="str">
            <v>WATER REVENUE-MULT FAM DWE</v>
          </cell>
          <cell r="C362" t="str">
            <v>IS</v>
          </cell>
          <cell r="D362">
            <v>-11</v>
          </cell>
          <cell r="E362" t="b">
            <v>0</v>
          </cell>
        </row>
        <row r="363">
          <cell r="A363">
            <v>5100</v>
          </cell>
          <cell r="B363" t="str">
            <v>SEWER REVENUE-RESIDENTIAL</v>
          </cell>
          <cell r="C363" t="str">
            <v>IS</v>
          </cell>
          <cell r="D363">
            <v>-3382539.41</v>
          </cell>
          <cell r="E363" t="b">
            <v>0</v>
          </cell>
        </row>
        <row r="364">
          <cell r="A364">
            <v>5105</v>
          </cell>
          <cell r="B364" t="str">
            <v>SEWER REVENUE-ACCRUALS</v>
          </cell>
          <cell r="C364" t="str">
            <v>IS</v>
          </cell>
          <cell r="D364">
            <v>-19851.53</v>
          </cell>
          <cell r="E364" t="b">
            <v>0</v>
          </cell>
        </row>
        <row r="365">
          <cell r="A365">
            <v>5110</v>
          </cell>
          <cell r="B365" t="str">
            <v>SEWER REVENUE-COMMERCIA</v>
          </cell>
          <cell r="C365" t="str">
            <v>IS</v>
          </cell>
          <cell r="D365">
            <v>-3731.25</v>
          </cell>
          <cell r="E365" t="b">
            <v>0</v>
          </cell>
        </row>
        <row r="366">
          <cell r="A366">
            <v>5140</v>
          </cell>
          <cell r="B366" t="str">
            <v>SEWER REVENUE-RESIDENTIAL</v>
          </cell>
          <cell r="C366" t="str">
            <v>IS</v>
          </cell>
          <cell r="D366">
            <v>-520278.84</v>
          </cell>
          <cell r="E366" t="b">
            <v>0</v>
          </cell>
        </row>
        <row r="367">
          <cell r="A367">
            <v>5155</v>
          </cell>
          <cell r="B367" t="str">
            <v>SEWER REVENUE-COMMERCIAL</v>
          </cell>
          <cell r="C367" t="str">
            <v>IS</v>
          </cell>
          <cell r="D367">
            <v>-415776.1</v>
          </cell>
          <cell r="E367" t="b">
            <v>0</v>
          </cell>
        </row>
        <row r="368">
          <cell r="A368">
            <v>5180</v>
          </cell>
          <cell r="B368" t="str">
            <v>REVENUES FROM OTHER SYSTEMS</v>
          </cell>
          <cell r="C368" t="str">
            <v>IS</v>
          </cell>
          <cell r="D368">
            <v>-61128.480000000003</v>
          </cell>
          <cell r="E368" t="b">
            <v>0</v>
          </cell>
        </row>
        <row r="369">
          <cell r="A369">
            <v>5265</v>
          </cell>
          <cell r="B369" t="str">
            <v>FORFEITED DISCOUNTS</v>
          </cell>
          <cell r="C369" t="str">
            <v>IS</v>
          </cell>
          <cell r="D369">
            <v>-25009.16</v>
          </cell>
          <cell r="E369" t="b">
            <v>0</v>
          </cell>
        </row>
        <row r="370">
          <cell r="A370">
            <v>5285</v>
          </cell>
          <cell r="B370" t="str">
            <v>OTHER W/S REVENUES</v>
          </cell>
          <cell r="C370" t="str">
            <v>IS</v>
          </cell>
          <cell r="D370">
            <v>-64690.98</v>
          </cell>
          <cell r="E370" t="b">
            <v>0</v>
          </cell>
        </row>
        <row r="371">
          <cell r="A371">
            <v>5405</v>
          </cell>
          <cell r="B371" t="str">
            <v>REV FROM MGMT SERVICES</v>
          </cell>
          <cell r="C371" t="str">
            <v>IS</v>
          </cell>
          <cell r="D371">
            <v>0</v>
          </cell>
          <cell r="E371" t="b">
            <v>0</v>
          </cell>
        </row>
        <row r="372">
          <cell r="A372">
            <v>5435</v>
          </cell>
          <cell r="B372" t="str">
            <v>PURCHASED WATER-WATER SYS</v>
          </cell>
          <cell r="C372" t="str">
            <v>IS</v>
          </cell>
          <cell r="D372">
            <v>480793.82</v>
          </cell>
          <cell r="E372" t="b">
            <v>0</v>
          </cell>
        </row>
        <row r="373">
          <cell r="A373">
            <v>5445</v>
          </cell>
          <cell r="B373" t="str">
            <v>PURCHASED WATER - BILLINGS</v>
          </cell>
          <cell r="C373" t="str">
            <v>IS</v>
          </cell>
          <cell r="D373">
            <v>-267853.49</v>
          </cell>
          <cell r="E373" t="b">
            <v>0</v>
          </cell>
        </row>
        <row r="374">
          <cell r="A374">
            <v>5455</v>
          </cell>
          <cell r="B374" t="str">
            <v>PURCHASED SEWER TREATMENT</v>
          </cell>
          <cell r="C374" t="str">
            <v>IS</v>
          </cell>
          <cell r="D374">
            <v>142946.76</v>
          </cell>
          <cell r="E374" t="b">
            <v>0</v>
          </cell>
        </row>
        <row r="375">
          <cell r="A375">
            <v>5460</v>
          </cell>
          <cell r="B375" t="str">
            <v>PURCHASED SEWER - BILLINGS</v>
          </cell>
          <cell r="C375" t="str">
            <v>IS</v>
          </cell>
          <cell r="D375">
            <v>-70443.490000000005</v>
          </cell>
          <cell r="E375" t="b">
            <v>0</v>
          </cell>
        </row>
        <row r="376">
          <cell r="A376">
            <v>5465</v>
          </cell>
          <cell r="B376" t="str">
            <v>ELEC PWR - WTR SYSTEM SRC</v>
          </cell>
          <cell r="C376" t="str">
            <v>IS</v>
          </cell>
          <cell r="D376">
            <v>343553.3</v>
          </cell>
          <cell r="E376" t="b">
            <v>0</v>
          </cell>
        </row>
        <row r="377">
          <cell r="A377">
            <v>5470</v>
          </cell>
          <cell r="B377" t="str">
            <v>ELEC PWR - SWR SYSTEM COLL</v>
          </cell>
          <cell r="C377" t="str">
            <v>IS</v>
          </cell>
          <cell r="D377">
            <v>270312.53000000003</v>
          </cell>
          <cell r="E377" t="b">
            <v>0</v>
          </cell>
        </row>
        <row r="378">
          <cell r="A378">
            <v>5480</v>
          </cell>
          <cell r="B378" t="str">
            <v>CHLORINE</v>
          </cell>
          <cell r="C378" t="str">
            <v>IS</v>
          </cell>
          <cell r="D378">
            <v>38958.170000000006</v>
          </cell>
          <cell r="E378" t="b">
            <v>0</v>
          </cell>
        </row>
        <row r="379">
          <cell r="A379">
            <v>5485</v>
          </cell>
          <cell r="B379" t="str">
            <v>ODOR CONTROL CHEMICALS</v>
          </cell>
          <cell r="C379" t="str">
            <v>IS</v>
          </cell>
          <cell r="D379">
            <v>777.73</v>
          </cell>
          <cell r="E379" t="b">
            <v>0</v>
          </cell>
        </row>
        <row r="380">
          <cell r="A380">
            <v>5490</v>
          </cell>
          <cell r="B380" t="str">
            <v>OTHER TREATMENT CHEMICALS</v>
          </cell>
          <cell r="C380" t="str">
            <v>IS</v>
          </cell>
          <cell r="D380">
            <v>174811</v>
          </cell>
          <cell r="E380" t="b">
            <v>0</v>
          </cell>
        </row>
        <row r="381">
          <cell r="A381">
            <v>5495</v>
          </cell>
          <cell r="B381" t="str">
            <v>METER READING</v>
          </cell>
          <cell r="C381" t="str">
            <v>IS</v>
          </cell>
          <cell r="D381">
            <v>65064.01</v>
          </cell>
          <cell r="E381" t="b">
            <v>0</v>
          </cell>
        </row>
        <row r="382">
          <cell r="A382">
            <v>5505</v>
          </cell>
          <cell r="B382" t="str">
            <v>AGENCY EXPENSE</v>
          </cell>
          <cell r="C382" t="str">
            <v>IS</v>
          </cell>
          <cell r="D382">
            <v>890.21999999999889</v>
          </cell>
          <cell r="E382" t="b">
            <v>0</v>
          </cell>
        </row>
        <row r="383">
          <cell r="A383">
            <v>5510</v>
          </cell>
          <cell r="B383" t="str">
            <v>UNCOLLECTIBLE ACCOUNTS</v>
          </cell>
          <cell r="C383" t="str">
            <v>IS</v>
          </cell>
          <cell r="D383">
            <v>40574.43</v>
          </cell>
          <cell r="E383" t="b">
            <v>0</v>
          </cell>
        </row>
        <row r="384">
          <cell r="A384">
            <v>5515</v>
          </cell>
          <cell r="B384" t="str">
            <v>UNCOLL ACCOUNTS ACCRUAL</v>
          </cell>
          <cell r="C384" t="str">
            <v>IS</v>
          </cell>
          <cell r="D384">
            <v>14235</v>
          </cell>
          <cell r="E384" t="b">
            <v>0</v>
          </cell>
        </row>
        <row r="385">
          <cell r="A385">
            <v>5525</v>
          </cell>
          <cell r="B385" t="str">
            <v>BILL STOCK</v>
          </cell>
          <cell r="C385" t="str">
            <v>IS</v>
          </cell>
          <cell r="D385">
            <v>1697.2299999999998</v>
          </cell>
          <cell r="E385" t="b">
            <v>0</v>
          </cell>
        </row>
        <row r="386">
          <cell r="A386">
            <v>5535</v>
          </cell>
          <cell r="B386" t="str">
            <v>BILLING ENVELOPES</v>
          </cell>
          <cell r="C386" t="str">
            <v>IS</v>
          </cell>
          <cell r="D386">
            <v>2619.9600000000046</v>
          </cell>
          <cell r="E386" t="b">
            <v>0</v>
          </cell>
        </row>
        <row r="387">
          <cell r="A387">
            <v>5540</v>
          </cell>
          <cell r="B387" t="str">
            <v>BILLING POSTAGE</v>
          </cell>
          <cell r="C387" t="str">
            <v>IS</v>
          </cell>
          <cell r="D387">
            <v>42482.98</v>
          </cell>
          <cell r="E387" t="b">
            <v>0</v>
          </cell>
        </row>
        <row r="388">
          <cell r="A388">
            <v>5545</v>
          </cell>
          <cell r="B388" t="str">
            <v>CUSTOMER SERVICE PRINTING</v>
          </cell>
          <cell r="C388" t="str">
            <v>IS</v>
          </cell>
          <cell r="D388">
            <v>21364.039999999997</v>
          </cell>
          <cell r="E388" t="b">
            <v>0</v>
          </cell>
        </row>
        <row r="389">
          <cell r="A389">
            <v>5625</v>
          </cell>
          <cell r="B389" t="str">
            <v>401K PROFIT SHARING</v>
          </cell>
          <cell r="C389" t="str">
            <v>IS</v>
          </cell>
          <cell r="D389">
            <v>53995.209999999977</v>
          </cell>
          <cell r="E389" t="b">
            <v>0</v>
          </cell>
        </row>
        <row r="390">
          <cell r="A390">
            <v>5630</v>
          </cell>
          <cell r="B390" t="str">
            <v>HEALTH ADMIN AND STOP LOSS</v>
          </cell>
          <cell r="C390" t="str">
            <v>IS</v>
          </cell>
          <cell r="D390">
            <v>52679.610000000022</v>
          </cell>
          <cell r="E390" t="b">
            <v>0</v>
          </cell>
        </row>
        <row r="391">
          <cell r="A391">
            <v>5635</v>
          </cell>
          <cell r="B391" t="str">
            <v>DENTAL</v>
          </cell>
          <cell r="C391" t="str">
            <v>IS</v>
          </cell>
          <cell r="D391">
            <v>9292.6900000000041</v>
          </cell>
          <cell r="E391" t="b">
            <v>0</v>
          </cell>
        </row>
        <row r="392">
          <cell r="A392">
            <v>5645</v>
          </cell>
          <cell r="B392" t="str">
            <v>EMPLOYEE INS DEDUCTIONS</v>
          </cell>
          <cell r="C392" t="str">
            <v>IS</v>
          </cell>
          <cell r="D392">
            <v>-74102.509999999995</v>
          </cell>
          <cell r="E392" t="b">
            <v>0</v>
          </cell>
        </row>
        <row r="393">
          <cell r="A393">
            <v>5650</v>
          </cell>
          <cell r="B393" t="str">
            <v>HEALTH COSTS &amp; OTHER</v>
          </cell>
          <cell r="C393" t="str">
            <v>IS</v>
          </cell>
          <cell r="D393">
            <v>7.7499999999999876</v>
          </cell>
          <cell r="E393" t="b">
            <v>0</v>
          </cell>
        </row>
        <row r="394">
          <cell r="A394">
            <v>5655</v>
          </cell>
          <cell r="B394" t="str">
            <v>HEALTH INS CLAIMS</v>
          </cell>
          <cell r="C394" t="str">
            <v>IS</v>
          </cell>
          <cell r="D394">
            <v>324646.61999999982</v>
          </cell>
          <cell r="E394" t="b">
            <v>0</v>
          </cell>
        </row>
        <row r="395">
          <cell r="A395">
            <v>5660</v>
          </cell>
          <cell r="B395" t="str">
            <v>OTHER EMP BENEFITS</v>
          </cell>
          <cell r="C395" t="str">
            <v>IS</v>
          </cell>
          <cell r="D395">
            <v>3651.0600000000013</v>
          </cell>
          <cell r="E395" t="b">
            <v>0</v>
          </cell>
        </row>
        <row r="396">
          <cell r="A396">
            <v>5665</v>
          </cell>
          <cell r="B396" t="str">
            <v>PENSION / 401K MATCH</v>
          </cell>
          <cell r="C396" t="str">
            <v>IS</v>
          </cell>
          <cell r="D396">
            <v>38300.620000000017</v>
          </cell>
          <cell r="E396" t="b">
            <v>0</v>
          </cell>
        </row>
        <row r="397">
          <cell r="A397">
            <v>5670</v>
          </cell>
          <cell r="B397" t="str">
            <v>TERM LIFE INS</v>
          </cell>
          <cell r="C397" t="str">
            <v>IS</v>
          </cell>
          <cell r="D397">
            <v>12886.91</v>
          </cell>
          <cell r="E397" t="b">
            <v>0</v>
          </cell>
        </row>
        <row r="398">
          <cell r="A398">
            <v>5675</v>
          </cell>
          <cell r="B398" t="str">
            <v>TERM LIFE INS-OPT</v>
          </cell>
          <cell r="C398" t="str">
            <v>IS</v>
          </cell>
          <cell r="D398">
            <v>-4843.6700000000019</v>
          </cell>
          <cell r="E398" t="b">
            <v>0</v>
          </cell>
        </row>
        <row r="399">
          <cell r="A399">
            <v>5680</v>
          </cell>
          <cell r="B399" t="str">
            <v>DEPEND LIFE INS-OPT</v>
          </cell>
          <cell r="C399" t="str">
            <v>IS</v>
          </cell>
          <cell r="D399">
            <v>-982.02</v>
          </cell>
          <cell r="E399" t="b">
            <v>0</v>
          </cell>
        </row>
        <row r="400">
          <cell r="A400">
            <v>5690</v>
          </cell>
          <cell r="B400" t="str">
            <v>TUITION</v>
          </cell>
          <cell r="C400" t="str">
            <v>IS</v>
          </cell>
          <cell r="D400">
            <v>0</v>
          </cell>
          <cell r="E400" t="b">
            <v>0</v>
          </cell>
        </row>
        <row r="401">
          <cell r="A401">
            <v>5705</v>
          </cell>
          <cell r="B401" t="str">
            <v>INSURANCE-GEN LIAB</v>
          </cell>
          <cell r="C401" t="str">
            <v>IS</v>
          </cell>
          <cell r="D401">
            <v>144307.20000000013</v>
          </cell>
          <cell r="E401" t="b">
            <v>0</v>
          </cell>
        </row>
        <row r="402">
          <cell r="A402">
            <v>5715</v>
          </cell>
          <cell r="B402" t="str">
            <v>INSURANCE-OTHER</v>
          </cell>
          <cell r="C402" t="str">
            <v>IS</v>
          </cell>
          <cell r="D402">
            <v>26098.310000000009</v>
          </cell>
          <cell r="E402" t="b">
            <v>0</v>
          </cell>
        </row>
        <row r="403">
          <cell r="A403">
            <v>5735</v>
          </cell>
          <cell r="B403" t="str">
            <v>COMPUTER MAINTENANCE</v>
          </cell>
          <cell r="C403" t="str">
            <v>IS</v>
          </cell>
          <cell r="D403">
            <v>53402.149999999994</v>
          </cell>
          <cell r="E403" t="b">
            <v>0</v>
          </cell>
        </row>
        <row r="404">
          <cell r="A404">
            <v>5740</v>
          </cell>
          <cell r="B404" t="str">
            <v>COMPUTER SUPPLIES</v>
          </cell>
          <cell r="C404" t="str">
            <v>IS</v>
          </cell>
          <cell r="D404">
            <v>770.67</v>
          </cell>
          <cell r="E404" t="b">
            <v>0</v>
          </cell>
        </row>
        <row r="405">
          <cell r="A405">
            <v>5745</v>
          </cell>
          <cell r="B405" t="str">
            <v>COMPUTER AMORT &amp; PROG COST</v>
          </cell>
          <cell r="C405" t="str">
            <v>IS</v>
          </cell>
          <cell r="D405">
            <v>0</v>
          </cell>
          <cell r="E405" t="b">
            <v>0</v>
          </cell>
        </row>
        <row r="406">
          <cell r="A406">
            <v>5750</v>
          </cell>
          <cell r="B406" t="str">
            <v>INTERNET SUPPLIER</v>
          </cell>
          <cell r="C406" t="str">
            <v>IS</v>
          </cell>
          <cell r="D406">
            <v>8997.6700000000055</v>
          </cell>
          <cell r="E406" t="b">
            <v>0</v>
          </cell>
        </row>
        <row r="407">
          <cell r="A407">
            <v>5760</v>
          </cell>
          <cell r="B407" t="str">
            <v>WEBSITE DEVELOPMENT</v>
          </cell>
          <cell r="C407" t="str">
            <v>IS</v>
          </cell>
          <cell r="D407">
            <v>0</v>
          </cell>
          <cell r="E407" t="b">
            <v>0</v>
          </cell>
        </row>
        <row r="408">
          <cell r="A408">
            <v>5785</v>
          </cell>
          <cell r="B408" t="str">
            <v>ADVERTISING/MARKETING</v>
          </cell>
          <cell r="C408" t="str">
            <v>IS</v>
          </cell>
          <cell r="D408">
            <v>1421.6000000000001</v>
          </cell>
          <cell r="E408" t="b">
            <v>0</v>
          </cell>
        </row>
        <row r="409">
          <cell r="A409">
            <v>5790</v>
          </cell>
          <cell r="B409" t="str">
            <v>BANK SERVICE CHARGE</v>
          </cell>
          <cell r="C409" t="str">
            <v>IS</v>
          </cell>
          <cell r="D409">
            <v>8006.4499999999953</v>
          </cell>
          <cell r="E409" t="b">
            <v>0</v>
          </cell>
        </row>
        <row r="410">
          <cell r="A410">
            <v>5795</v>
          </cell>
          <cell r="B410" t="str">
            <v>CONTRIBUTIONS</v>
          </cell>
          <cell r="C410" t="str">
            <v>IS</v>
          </cell>
          <cell r="D410">
            <v>1099.8500000000008</v>
          </cell>
          <cell r="E410" t="b">
            <v>0</v>
          </cell>
        </row>
        <row r="411">
          <cell r="A411">
            <v>5800</v>
          </cell>
          <cell r="B411" t="str">
            <v>LETTER OF CREDIT FEE</v>
          </cell>
          <cell r="C411" t="str">
            <v>IS</v>
          </cell>
          <cell r="D411">
            <v>0</v>
          </cell>
          <cell r="E411" t="b">
            <v>0</v>
          </cell>
        </row>
        <row r="412">
          <cell r="A412">
            <v>5805</v>
          </cell>
          <cell r="B412" t="str">
            <v>LICENSE FEES</v>
          </cell>
          <cell r="C412" t="str">
            <v>IS</v>
          </cell>
          <cell r="D412">
            <v>875.43000000000029</v>
          </cell>
          <cell r="E412" t="b">
            <v>0</v>
          </cell>
        </row>
        <row r="413">
          <cell r="A413">
            <v>5810</v>
          </cell>
          <cell r="B413" t="str">
            <v>MEMBERSHIPS</v>
          </cell>
          <cell r="C413" t="str">
            <v>IS</v>
          </cell>
          <cell r="D413">
            <v>25171.580000000016</v>
          </cell>
          <cell r="E413" t="b">
            <v>0</v>
          </cell>
        </row>
        <row r="414">
          <cell r="A414">
            <v>5815</v>
          </cell>
          <cell r="B414" t="str">
            <v>PENALTIES/FINES</v>
          </cell>
          <cell r="C414" t="str">
            <v>IS</v>
          </cell>
          <cell r="D414">
            <v>2683.87</v>
          </cell>
          <cell r="E414" t="b">
            <v>0</v>
          </cell>
        </row>
        <row r="415">
          <cell r="A415">
            <v>5820</v>
          </cell>
          <cell r="B415" t="str">
            <v>TRAINING EXPENSE</v>
          </cell>
          <cell r="C415" t="str">
            <v>IS</v>
          </cell>
          <cell r="D415">
            <v>12538.819999999996</v>
          </cell>
          <cell r="E415" t="b">
            <v>0</v>
          </cell>
        </row>
        <row r="416">
          <cell r="A416">
            <v>5825</v>
          </cell>
          <cell r="B416" t="str">
            <v>OTHER MISC EXPENSE</v>
          </cell>
          <cell r="C416" t="str">
            <v>IS</v>
          </cell>
          <cell r="D416">
            <v>-3617.5899999999606</v>
          </cell>
          <cell r="E416" t="b">
            <v>0</v>
          </cell>
        </row>
        <row r="417">
          <cell r="A417">
            <v>5855</v>
          </cell>
          <cell r="B417" t="str">
            <v>ANSWERING SERVICE</v>
          </cell>
          <cell r="C417" t="str">
            <v>IS</v>
          </cell>
          <cell r="D417">
            <v>3285.0500000000056</v>
          </cell>
          <cell r="E417" t="b">
            <v>0</v>
          </cell>
        </row>
        <row r="418">
          <cell r="A418">
            <v>5860</v>
          </cell>
          <cell r="B418" t="str">
            <v>CLEANING SUPPLIES</v>
          </cell>
          <cell r="C418" t="str">
            <v>IS</v>
          </cell>
          <cell r="D418">
            <v>3888.1699999999996</v>
          </cell>
          <cell r="E418" t="b">
            <v>0</v>
          </cell>
        </row>
        <row r="419">
          <cell r="A419">
            <v>5865</v>
          </cell>
          <cell r="B419" t="str">
            <v>COPY MACHINE</v>
          </cell>
          <cell r="C419" t="str">
            <v>IS</v>
          </cell>
          <cell r="D419">
            <v>8113.1</v>
          </cell>
          <cell r="E419" t="b">
            <v>0</v>
          </cell>
        </row>
        <row r="420">
          <cell r="A420">
            <v>5870</v>
          </cell>
          <cell r="B420" t="str">
            <v>HOLIDAY EVENTS/PICNICS</v>
          </cell>
          <cell r="C420" t="str">
            <v>IS</v>
          </cell>
          <cell r="D420">
            <v>300.36999999999955</v>
          </cell>
          <cell r="E420" t="b">
            <v>0</v>
          </cell>
        </row>
        <row r="421">
          <cell r="A421">
            <v>5875</v>
          </cell>
          <cell r="B421" t="str">
            <v>KITCHEN SUPPLIES</v>
          </cell>
          <cell r="C421" t="str">
            <v>IS</v>
          </cell>
          <cell r="D421">
            <v>1089.7700000000004</v>
          </cell>
          <cell r="E421" t="b">
            <v>0</v>
          </cell>
        </row>
        <row r="422">
          <cell r="A422">
            <v>5880</v>
          </cell>
          <cell r="B422" t="str">
            <v>OFFICE SUPPLY STORES</v>
          </cell>
          <cell r="C422" t="str">
            <v>IS</v>
          </cell>
          <cell r="D422">
            <v>6999.3299999999945</v>
          </cell>
          <cell r="E422" t="b">
            <v>0</v>
          </cell>
        </row>
        <row r="423">
          <cell r="A423">
            <v>5885</v>
          </cell>
          <cell r="B423" t="str">
            <v>PRINTING/BLUEPRINTS</v>
          </cell>
          <cell r="C423" t="str">
            <v>IS</v>
          </cell>
          <cell r="D423">
            <v>4097.8499999999985</v>
          </cell>
          <cell r="E423" t="b">
            <v>0</v>
          </cell>
        </row>
        <row r="424">
          <cell r="A424">
            <v>5890</v>
          </cell>
          <cell r="B424" t="str">
            <v>PUBL SUBSCRIPTIONS/TAPES</v>
          </cell>
          <cell r="C424" t="str">
            <v>IS</v>
          </cell>
          <cell r="D424">
            <v>1206.6100000000001</v>
          </cell>
          <cell r="E424" t="b">
            <v>0</v>
          </cell>
        </row>
        <row r="425">
          <cell r="A425">
            <v>5895</v>
          </cell>
          <cell r="B425" t="str">
            <v>SHIPPING CHARGES</v>
          </cell>
          <cell r="C425" t="str">
            <v>IS</v>
          </cell>
          <cell r="D425">
            <v>11874.809999999979</v>
          </cell>
          <cell r="E425" t="b">
            <v>0</v>
          </cell>
        </row>
        <row r="426">
          <cell r="A426">
            <v>5900</v>
          </cell>
          <cell r="B426" t="str">
            <v>OTHER OFFICE EXPENSES</v>
          </cell>
          <cell r="C426" t="str">
            <v>IS</v>
          </cell>
          <cell r="D426">
            <v>6721.3599999999915</v>
          </cell>
          <cell r="E426" t="b">
            <v>0</v>
          </cell>
        </row>
        <row r="427">
          <cell r="A427">
            <v>5930</v>
          </cell>
          <cell r="B427" t="str">
            <v>OFFICE ELECTRIC</v>
          </cell>
          <cell r="C427" t="str">
            <v>IS</v>
          </cell>
          <cell r="D427">
            <v>1857.2199999999996</v>
          </cell>
          <cell r="E427" t="b">
            <v>0</v>
          </cell>
        </row>
        <row r="428">
          <cell r="A428">
            <v>5935</v>
          </cell>
          <cell r="B428" t="str">
            <v>OFFICE GAS</v>
          </cell>
          <cell r="C428" t="str">
            <v>IS</v>
          </cell>
          <cell r="D428">
            <v>1300.1200000000001</v>
          </cell>
          <cell r="E428" t="b">
            <v>0</v>
          </cell>
        </row>
        <row r="429">
          <cell r="A429">
            <v>5940</v>
          </cell>
          <cell r="B429" t="str">
            <v>OFFICE WATER</v>
          </cell>
          <cell r="C429" t="str">
            <v>IS</v>
          </cell>
          <cell r="D429">
            <v>7721.59</v>
          </cell>
          <cell r="E429" t="b">
            <v>0</v>
          </cell>
        </row>
        <row r="430">
          <cell r="A430">
            <v>5945</v>
          </cell>
          <cell r="B430" t="str">
            <v>OFFICE TELECOM</v>
          </cell>
          <cell r="C430" t="str">
            <v>IS</v>
          </cell>
          <cell r="D430">
            <v>68447.229999999894</v>
          </cell>
          <cell r="E430" t="b">
            <v>0</v>
          </cell>
        </row>
        <row r="431">
          <cell r="A431">
            <v>5950</v>
          </cell>
          <cell r="B431" t="str">
            <v>OFFICE GARBAGE REMOVAL</v>
          </cell>
          <cell r="C431" t="str">
            <v>IS</v>
          </cell>
          <cell r="D431">
            <v>52376.24</v>
          </cell>
          <cell r="E431" t="b">
            <v>0</v>
          </cell>
        </row>
        <row r="432">
          <cell r="A432">
            <v>5955</v>
          </cell>
          <cell r="B432" t="str">
            <v>OFFICE LANDSCAPE / MOW / P</v>
          </cell>
          <cell r="C432" t="str">
            <v>IS</v>
          </cell>
          <cell r="D432">
            <v>77379.87999999999</v>
          </cell>
          <cell r="E432" t="b">
            <v>0</v>
          </cell>
        </row>
        <row r="433">
          <cell r="A433">
            <v>5960</v>
          </cell>
          <cell r="B433" t="str">
            <v>OFFICE ALARM SYS PHONE EXP</v>
          </cell>
          <cell r="C433" t="str">
            <v>IS</v>
          </cell>
          <cell r="D433">
            <v>731.56000000000029</v>
          </cell>
          <cell r="E433" t="b">
            <v>0</v>
          </cell>
        </row>
        <row r="434">
          <cell r="A434">
            <v>5965</v>
          </cell>
          <cell r="B434" t="str">
            <v>OFFICE MAINTENANCE</v>
          </cell>
          <cell r="C434" t="str">
            <v>IS</v>
          </cell>
          <cell r="D434">
            <v>5575.9200000000019</v>
          </cell>
          <cell r="E434" t="b">
            <v>0</v>
          </cell>
        </row>
        <row r="435">
          <cell r="A435">
            <v>5970</v>
          </cell>
          <cell r="B435" t="str">
            <v>OFFICE CLEANING SERVICE</v>
          </cell>
          <cell r="C435" t="str">
            <v>IS</v>
          </cell>
          <cell r="D435">
            <v>4575.9100000000017</v>
          </cell>
          <cell r="E435" t="b">
            <v>0</v>
          </cell>
        </row>
        <row r="436">
          <cell r="A436">
            <v>5975</v>
          </cell>
          <cell r="B436" t="str">
            <v>OFFICE MACHINE/HEAT&amp;COOL</v>
          </cell>
          <cell r="C436" t="str">
            <v>IS</v>
          </cell>
          <cell r="D436">
            <v>869.93</v>
          </cell>
          <cell r="E436" t="b">
            <v>0</v>
          </cell>
        </row>
        <row r="437">
          <cell r="A437">
            <v>5980</v>
          </cell>
          <cell r="B437" t="str">
            <v>OTHER OFFICE UTILITIES</v>
          </cell>
          <cell r="C437" t="str">
            <v>IS</v>
          </cell>
          <cell r="D437">
            <v>1810.42</v>
          </cell>
          <cell r="E437" t="b">
            <v>0</v>
          </cell>
        </row>
        <row r="438">
          <cell r="A438">
            <v>5985</v>
          </cell>
          <cell r="B438" t="str">
            <v>TELEMETERING PHONE EXPENSE</v>
          </cell>
          <cell r="C438" t="str">
            <v>IS</v>
          </cell>
          <cell r="D438">
            <v>18000.98</v>
          </cell>
          <cell r="E438" t="b">
            <v>0</v>
          </cell>
        </row>
        <row r="439">
          <cell r="A439">
            <v>6010</v>
          </cell>
          <cell r="B439" t="str">
            <v>AUDIT FEES</v>
          </cell>
          <cell r="C439" t="str">
            <v>IS</v>
          </cell>
          <cell r="D439">
            <v>21726.070000000007</v>
          </cell>
          <cell r="E439" t="b">
            <v>0</v>
          </cell>
        </row>
        <row r="440">
          <cell r="A440">
            <v>6015</v>
          </cell>
          <cell r="B440" t="str">
            <v>EMPLOY FINDER FEES</v>
          </cell>
          <cell r="C440" t="str">
            <v>IS</v>
          </cell>
          <cell r="D440">
            <v>1166.3400000000015</v>
          </cell>
          <cell r="E440" t="b">
            <v>0</v>
          </cell>
        </row>
        <row r="441">
          <cell r="A441">
            <v>6020</v>
          </cell>
          <cell r="B441" t="str">
            <v>ENGINEERING FEES</v>
          </cell>
          <cell r="C441" t="str">
            <v>IS</v>
          </cell>
          <cell r="D441">
            <v>36786.550000000003</v>
          </cell>
          <cell r="E441" t="b">
            <v>0</v>
          </cell>
        </row>
        <row r="442">
          <cell r="A442">
            <v>6025</v>
          </cell>
          <cell r="B442" t="str">
            <v>LEGAL FEES</v>
          </cell>
          <cell r="C442" t="str">
            <v>IS</v>
          </cell>
          <cell r="D442">
            <v>23354.86</v>
          </cell>
          <cell r="E442" t="b">
            <v>0</v>
          </cell>
        </row>
        <row r="443">
          <cell r="A443">
            <v>6035</v>
          </cell>
          <cell r="B443" t="str">
            <v>PAYROLL SERVICES</v>
          </cell>
          <cell r="C443" t="str">
            <v>IS</v>
          </cell>
          <cell r="D443">
            <v>6793.89</v>
          </cell>
          <cell r="E443" t="b">
            <v>0</v>
          </cell>
        </row>
        <row r="444">
          <cell r="A444">
            <v>6040</v>
          </cell>
          <cell r="B444" t="str">
            <v>TAX RETURN REVIEW</v>
          </cell>
          <cell r="C444" t="str">
            <v>IS</v>
          </cell>
          <cell r="D444">
            <v>12160.390000000003</v>
          </cell>
          <cell r="E444" t="b">
            <v>0</v>
          </cell>
        </row>
        <row r="445">
          <cell r="A445">
            <v>6045</v>
          </cell>
          <cell r="B445" t="str">
            <v>TEMP EMPLOY - CLERICAL</v>
          </cell>
          <cell r="C445" t="str">
            <v>IS</v>
          </cell>
          <cell r="D445">
            <v>4062.3500000000045</v>
          </cell>
          <cell r="E445" t="b">
            <v>0</v>
          </cell>
        </row>
        <row r="446">
          <cell r="A446">
            <v>6050</v>
          </cell>
          <cell r="B446" t="str">
            <v>OTHER OUTSIDE SERVICES</v>
          </cell>
          <cell r="C446" t="str">
            <v>IS</v>
          </cell>
          <cell r="D446">
            <v>89944.939999999973</v>
          </cell>
          <cell r="E446" t="b">
            <v>0</v>
          </cell>
        </row>
        <row r="447">
          <cell r="A447">
            <v>6065</v>
          </cell>
          <cell r="B447" t="str">
            <v>RATE CASE AMORT EXPENSE</v>
          </cell>
          <cell r="C447" t="str">
            <v>IS</v>
          </cell>
          <cell r="D447">
            <v>74656.97</v>
          </cell>
          <cell r="E447" t="b">
            <v>0</v>
          </cell>
        </row>
        <row r="448">
          <cell r="A448">
            <v>6070</v>
          </cell>
          <cell r="B448" t="str">
            <v>MISC REG MATTERS COMM EXP</v>
          </cell>
          <cell r="C448" t="str">
            <v>IS</v>
          </cell>
          <cell r="D448">
            <v>65226.750000000065</v>
          </cell>
          <cell r="E448" t="b">
            <v>0</v>
          </cell>
        </row>
        <row r="449">
          <cell r="A449">
            <v>6090</v>
          </cell>
          <cell r="B449" t="str">
            <v>RENT</v>
          </cell>
          <cell r="C449" t="str">
            <v>IS</v>
          </cell>
          <cell r="D449">
            <v>66339.149999999994</v>
          </cell>
          <cell r="E449" t="b">
            <v>0</v>
          </cell>
        </row>
        <row r="450">
          <cell r="A450">
            <v>6110</v>
          </cell>
          <cell r="B450" t="str">
            <v>SALARIES-ACCOUNTING</v>
          </cell>
          <cell r="C450" t="str">
            <v>IS</v>
          </cell>
          <cell r="D450">
            <v>55134.349999999984</v>
          </cell>
          <cell r="E450" t="b">
            <v>0</v>
          </cell>
        </row>
        <row r="451">
          <cell r="A451">
            <v>6115</v>
          </cell>
          <cell r="B451" t="str">
            <v>SALARIES-ADMIN</v>
          </cell>
          <cell r="C451" t="str">
            <v>IS</v>
          </cell>
          <cell r="D451">
            <v>13141.790000000006</v>
          </cell>
          <cell r="E451" t="b">
            <v>0</v>
          </cell>
        </row>
        <row r="452">
          <cell r="A452">
            <v>6120</v>
          </cell>
          <cell r="B452" t="str">
            <v>SALARIES-OFFICERS/STKHLDR</v>
          </cell>
          <cell r="C452" t="str">
            <v>IS</v>
          </cell>
          <cell r="D452">
            <v>74060.640000000101</v>
          </cell>
          <cell r="E452" t="b">
            <v>0</v>
          </cell>
        </row>
        <row r="453">
          <cell r="A453">
            <v>6125</v>
          </cell>
          <cell r="B453" t="str">
            <v>SALARIES-HR</v>
          </cell>
          <cell r="C453" t="str">
            <v>IS</v>
          </cell>
          <cell r="D453">
            <v>14885.780000000012</v>
          </cell>
          <cell r="E453" t="b">
            <v>0</v>
          </cell>
        </row>
        <row r="454">
          <cell r="A454">
            <v>6130</v>
          </cell>
          <cell r="B454" t="str">
            <v>SALARIES-IT</v>
          </cell>
          <cell r="C454" t="str">
            <v>IS</v>
          </cell>
          <cell r="D454">
            <v>27264.950000000015</v>
          </cell>
          <cell r="E454" t="b">
            <v>0</v>
          </cell>
        </row>
        <row r="455">
          <cell r="A455">
            <v>6135</v>
          </cell>
          <cell r="B455" t="str">
            <v>SALARIES-LEADERSHIP OPS</v>
          </cell>
          <cell r="C455" t="str">
            <v>IS</v>
          </cell>
          <cell r="D455">
            <v>195498.59000000011</v>
          </cell>
          <cell r="E455" t="b">
            <v>0</v>
          </cell>
        </row>
        <row r="456">
          <cell r="A456">
            <v>6140</v>
          </cell>
          <cell r="B456" t="str">
            <v>SALARIES-REGULATORY</v>
          </cell>
          <cell r="C456" t="str">
            <v>IS</v>
          </cell>
          <cell r="D456">
            <v>24865.050000000017</v>
          </cell>
          <cell r="E456" t="b">
            <v>0</v>
          </cell>
        </row>
        <row r="457">
          <cell r="A457">
            <v>6145</v>
          </cell>
          <cell r="B457" t="str">
            <v>SALARIES-CUSTOMER SERVICE</v>
          </cell>
          <cell r="C457" t="str">
            <v>IS</v>
          </cell>
          <cell r="D457">
            <v>73830.62999999999</v>
          </cell>
          <cell r="E457" t="b">
            <v>0</v>
          </cell>
        </row>
        <row r="458">
          <cell r="A458">
            <v>6146</v>
          </cell>
          <cell r="B458" t="str">
            <v>SALARIES-BILLING</v>
          </cell>
          <cell r="C458" t="str">
            <v>IS</v>
          </cell>
          <cell r="D458">
            <v>28974.61</v>
          </cell>
          <cell r="E458" t="b">
            <v>0</v>
          </cell>
        </row>
        <row r="459">
          <cell r="A459">
            <v>6150</v>
          </cell>
          <cell r="B459" t="str">
            <v>SALARIES-OPERATIONS FIELD</v>
          </cell>
          <cell r="C459" t="str">
            <v>IS</v>
          </cell>
          <cell r="D459">
            <v>1287445.2300000002</v>
          </cell>
          <cell r="E459" t="b">
            <v>0</v>
          </cell>
        </row>
        <row r="460">
          <cell r="A460">
            <v>6155</v>
          </cell>
          <cell r="B460" t="str">
            <v>SALARIES-OPERATIONS OFFICE</v>
          </cell>
          <cell r="C460" t="str">
            <v>IS</v>
          </cell>
          <cell r="D460">
            <v>38303.119999999995</v>
          </cell>
          <cell r="E460" t="b">
            <v>0</v>
          </cell>
        </row>
        <row r="461">
          <cell r="A461">
            <v>6165</v>
          </cell>
          <cell r="B461" t="str">
            <v>CAPITALIZED TIME ADJUSTMEN</v>
          </cell>
          <cell r="C461" t="str">
            <v>IS</v>
          </cell>
          <cell r="D461">
            <v>-282350.38</v>
          </cell>
          <cell r="E461" t="b">
            <v>0</v>
          </cell>
        </row>
        <row r="462">
          <cell r="A462">
            <v>6185</v>
          </cell>
          <cell r="B462" t="str">
            <v>TRAVEL LODGING</v>
          </cell>
          <cell r="C462" t="str">
            <v>IS</v>
          </cell>
          <cell r="D462">
            <v>14121.43999999999</v>
          </cell>
          <cell r="E462" t="b">
            <v>0</v>
          </cell>
        </row>
        <row r="463">
          <cell r="A463">
            <v>6190</v>
          </cell>
          <cell r="B463" t="str">
            <v>TRAVEL AIRFARE</v>
          </cell>
          <cell r="C463" t="str">
            <v>IS</v>
          </cell>
          <cell r="D463">
            <v>4953.279999999997</v>
          </cell>
          <cell r="E463" t="b">
            <v>0</v>
          </cell>
        </row>
        <row r="464">
          <cell r="A464">
            <v>6195</v>
          </cell>
          <cell r="B464" t="str">
            <v>TRAVEL TRANSPORTATION</v>
          </cell>
          <cell r="C464" t="str">
            <v>IS</v>
          </cell>
          <cell r="D464">
            <v>3514.8999999999883</v>
          </cell>
          <cell r="E464" t="b">
            <v>0</v>
          </cell>
        </row>
        <row r="465">
          <cell r="A465">
            <v>6200</v>
          </cell>
          <cell r="B465" t="str">
            <v>TRAVEL MEALS</v>
          </cell>
          <cell r="C465" t="str">
            <v>IS</v>
          </cell>
          <cell r="D465">
            <v>8116.9300000000139</v>
          </cell>
          <cell r="E465" t="b">
            <v>0</v>
          </cell>
        </row>
        <row r="466">
          <cell r="A466">
            <v>6205</v>
          </cell>
          <cell r="B466" t="str">
            <v>TRAVEL ENTERTAINMENT</v>
          </cell>
          <cell r="C466" t="str">
            <v>IS</v>
          </cell>
          <cell r="D466">
            <v>87.5</v>
          </cell>
          <cell r="E466" t="b">
            <v>0</v>
          </cell>
        </row>
        <row r="467">
          <cell r="A467">
            <v>6207</v>
          </cell>
          <cell r="B467" t="str">
            <v>TRAVEL OTHER</v>
          </cell>
          <cell r="C467" t="str">
            <v>IS</v>
          </cell>
          <cell r="D467">
            <v>409.88999999999714</v>
          </cell>
          <cell r="E467" t="b">
            <v>0</v>
          </cell>
        </row>
        <row r="468">
          <cell r="A468">
            <v>6215</v>
          </cell>
          <cell r="B468" t="str">
            <v>FUEL</v>
          </cell>
          <cell r="C468" t="str">
            <v>IS</v>
          </cell>
          <cell r="D468">
            <v>79056.859999999404</v>
          </cell>
          <cell r="E468" t="b">
            <v>0</v>
          </cell>
        </row>
        <row r="469">
          <cell r="A469">
            <v>6220</v>
          </cell>
          <cell r="B469" t="str">
            <v>AUTO REPAIR/TIRES</v>
          </cell>
          <cell r="C469" t="str">
            <v>IS</v>
          </cell>
          <cell r="D469">
            <v>40196.800000000119</v>
          </cell>
          <cell r="E469" t="b">
            <v>0</v>
          </cell>
        </row>
        <row r="470">
          <cell r="A470">
            <v>6225</v>
          </cell>
          <cell r="B470" t="str">
            <v>AUTO LICENSES</v>
          </cell>
          <cell r="C470" t="str">
            <v>IS</v>
          </cell>
          <cell r="D470">
            <v>3611.1500000000024</v>
          </cell>
          <cell r="E470" t="b">
            <v>0</v>
          </cell>
        </row>
        <row r="471">
          <cell r="A471">
            <v>6230</v>
          </cell>
          <cell r="B471" t="str">
            <v>OTHER TRANS EXPENSES</v>
          </cell>
          <cell r="C471" t="str">
            <v>IS</v>
          </cell>
          <cell r="D471">
            <v>10978.65000000002</v>
          </cell>
          <cell r="E471" t="b">
            <v>0</v>
          </cell>
        </row>
        <row r="472">
          <cell r="A472">
            <v>6255</v>
          </cell>
          <cell r="B472" t="str">
            <v>TEST-WATER</v>
          </cell>
          <cell r="C472" t="str">
            <v>IS</v>
          </cell>
          <cell r="D472">
            <v>31439.62</v>
          </cell>
          <cell r="E472" t="b">
            <v>0</v>
          </cell>
        </row>
        <row r="473">
          <cell r="A473">
            <v>6260</v>
          </cell>
          <cell r="B473" t="str">
            <v>TEST-EQUIP/CHEMICAL</v>
          </cell>
          <cell r="C473" t="str">
            <v>IS</v>
          </cell>
          <cell r="D473">
            <v>22498.69</v>
          </cell>
          <cell r="E473" t="b">
            <v>0</v>
          </cell>
        </row>
        <row r="474">
          <cell r="A474">
            <v>6265</v>
          </cell>
          <cell r="B474" t="str">
            <v>TEST-SAFE DRINKING WATE</v>
          </cell>
          <cell r="C474" t="str">
            <v>IS</v>
          </cell>
          <cell r="D474">
            <v>125</v>
          </cell>
          <cell r="E474" t="b">
            <v>0</v>
          </cell>
        </row>
        <row r="475">
          <cell r="A475">
            <v>6270</v>
          </cell>
          <cell r="B475" t="str">
            <v>TEST-SEWER</v>
          </cell>
          <cell r="C475" t="str">
            <v>IS</v>
          </cell>
          <cell r="D475">
            <v>110209.59</v>
          </cell>
          <cell r="E475" t="b">
            <v>0</v>
          </cell>
        </row>
        <row r="476">
          <cell r="A476">
            <v>6285</v>
          </cell>
          <cell r="B476" t="str">
            <v>WATER-MAINT SUPPLIES</v>
          </cell>
          <cell r="C476" t="str">
            <v>IS</v>
          </cell>
          <cell r="D476">
            <v>18222.78</v>
          </cell>
          <cell r="E476" t="b">
            <v>0</v>
          </cell>
        </row>
        <row r="477">
          <cell r="A477">
            <v>6290</v>
          </cell>
          <cell r="B477" t="str">
            <v>WATER-MAINT REPAIRS</v>
          </cell>
          <cell r="C477" t="str">
            <v>IS</v>
          </cell>
          <cell r="D477">
            <v>51380.85</v>
          </cell>
          <cell r="E477" t="b">
            <v>0</v>
          </cell>
        </row>
        <row r="478">
          <cell r="A478">
            <v>6295</v>
          </cell>
          <cell r="B478" t="str">
            <v>WATER-MAIN BREAKS</v>
          </cell>
          <cell r="C478" t="str">
            <v>IS</v>
          </cell>
          <cell r="D478">
            <v>1032.5</v>
          </cell>
          <cell r="E478" t="b">
            <v>0</v>
          </cell>
        </row>
        <row r="479">
          <cell r="A479">
            <v>6300</v>
          </cell>
          <cell r="B479" t="str">
            <v>WATER-ELEC EQUIPT REPAIR</v>
          </cell>
          <cell r="C479" t="str">
            <v>IS</v>
          </cell>
          <cell r="D479">
            <v>6003.39</v>
          </cell>
          <cell r="E479" t="b">
            <v>0</v>
          </cell>
        </row>
        <row r="480">
          <cell r="A480">
            <v>6305</v>
          </cell>
          <cell r="B480" t="str">
            <v>WATER-PERMITS</v>
          </cell>
          <cell r="C480" t="str">
            <v>IS</v>
          </cell>
          <cell r="D480">
            <v>1535</v>
          </cell>
          <cell r="E480" t="b">
            <v>0</v>
          </cell>
        </row>
        <row r="481">
          <cell r="A481">
            <v>6310</v>
          </cell>
          <cell r="B481" t="str">
            <v>WATER-OTHER MAINT EXP</v>
          </cell>
          <cell r="C481" t="str">
            <v>IS</v>
          </cell>
          <cell r="D481">
            <v>68892.89</v>
          </cell>
          <cell r="E481" t="b">
            <v>0</v>
          </cell>
        </row>
        <row r="482">
          <cell r="A482">
            <v>6320</v>
          </cell>
          <cell r="B482" t="str">
            <v>SEWER-MAINT SUPPLIES</v>
          </cell>
          <cell r="C482" t="str">
            <v>IS</v>
          </cell>
          <cell r="D482">
            <v>22803.21</v>
          </cell>
          <cell r="E482" t="b">
            <v>0</v>
          </cell>
        </row>
        <row r="483">
          <cell r="A483">
            <v>6325</v>
          </cell>
          <cell r="B483" t="str">
            <v>SEWER-MAINT REPAIRS</v>
          </cell>
          <cell r="C483" t="str">
            <v>IS</v>
          </cell>
          <cell r="D483">
            <v>27042.01</v>
          </cell>
          <cell r="E483" t="b">
            <v>0</v>
          </cell>
        </row>
        <row r="484">
          <cell r="A484">
            <v>6330</v>
          </cell>
          <cell r="B484" t="str">
            <v>SEWER-MAIN BREAKS</v>
          </cell>
          <cell r="C484" t="str">
            <v>IS</v>
          </cell>
          <cell r="D484">
            <v>4605</v>
          </cell>
          <cell r="E484" t="b">
            <v>0</v>
          </cell>
        </row>
        <row r="485">
          <cell r="A485">
            <v>6335</v>
          </cell>
          <cell r="B485" t="str">
            <v>SEWER-ELEC EQUIPT REPAIR</v>
          </cell>
          <cell r="C485" t="str">
            <v>IS</v>
          </cell>
          <cell r="D485">
            <v>5200.75</v>
          </cell>
          <cell r="E485" t="b">
            <v>0</v>
          </cell>
        </row>
        <row r="486">
          <cell r="A486">
            <v>6340</v>
          </cell>
          <cell r="B486" t="str">
            <v>SEWER-PERMITS</v>
          </cell>
          <cell r="C486" t="str">
            <v>IS</v>
          </cell>
          <cell r="D486">
            <v>26238.5</v>
          </cell>
          <cell r="E486" t="b">
            <v>0</v>
          </cell>
        </row>
        <row r="487">
          <cell r="A487">
            <v>6345</v>
          </cell>
          <cell r="B487" t="str">
            <v>SEWER-OTHER MAINT EXP</v>
          </cell>
          <cell r="C487" t="str">
            <v>IS</v>
          </cell>
          <cell r="D487">
            <v>125562.83</v>
          </cell>
          <cell r="E487" t="b">
            <v>0</v>
          </cell>
        </row>
        <row r="488">
          <cell r="A488">
            <v>6355</v>
          </cell>
          <cell r="B488" t="str">
            <v>DEFERRED MAINT EXPENSE</v>
          </cell>
          <cell r="C488" t="str">
            <v>IS</v>
          </cell>
          <cell r="D488">
            <v>348834.18</v>
          </cell>
          <cell r="E488" t="b">
            <v>0</v>
          </cell>
        </row>
        <row r="489">
          <cell r="A489">
            <v>6360</v>
          </cell>
          <cell r="B489" t="str">
            <v>COMMUNICATION EXPENSE</v>
          </cell>
          <cell r="C489" t="str">
            <v>IS</v>
          </cell>
          <cell r="D489">
            <v>1048.1000000000001</v>
          </cell>
          <cell r="E489" t="b">
            <v>0</v>
          </cell>
        </row>
        <row r="490">
          <cell r="A490">
            <v>6365</v>
          </cell>
          <cell r="B490" t="str">
            <v>EQUIPMENT RENTALS</v>
          </cell>
          <cell r="C490" t="str">
            <v>IS</v>
          </cell>
          <cell r="D490">
            <v>950.06</v>
          </cell>
          <cell r="E490" t="b">
            <v>0</v>
          </cell>
        </row>
        <row r="491">
          <cell r="A491">
            <v>6370</v>
          </cell>
          <cell r="B491" t="str">
            <v>OPER CONTRACTED WORKERS</v>
          </cell>
          <cell r="C491" t="str">
            <v>IS</v>
          </cell>
          <cell r="D491">
            <v>14111</v>
          </cell>
          <cell r="E491" t="b">
            <v>0</v>
          </cell>
        </row>
        <row r="492">
          <cell r="A492">
            <v>6375</v>
          </cell>
          <cell r="B492" t="str">
            <v>OUTSIDE LAB FEES-LAB,LA</v>
          </cell>
          <cell r="C492" t="str">
            <v>IS</v>
          </cell>
          <cell r="D492">
            <v>71.16</v>
          </cell>
          <cell r="E492" t="b">
            <v>0</v>
          </cell>
        </row>
        <row r="493">
          <cell r="A493">
            <v>6380</v>
          </cell>
          <cell r="B493" t="str">
            <v>REPAIRS &amp; MAINT-MAINT,LAND</v>
          </cell>
          <cell r="C493" t="str">
            <v>IS</v>
          </cell>
          <cell r="D493">
            <v>0</v>
          </cell>
          <cell r="E493" t="b">
            <v>0</v>
          </cell>
        </row>
        <row r="494">
          <cell r="A494">
            <v>6385</v>
          </cell>
          <cell r="B494" t="str">
            <v>UNIFORMS</v>
          </cell>
          <cell r="C494" t="str">
            <v>IS</v>
          </cell>
          <cell r="D494">
            <v>5576.0000000000009</v>
          </cell>
          <cell r="E494" t="b">
            <v>0</v>
          </cell>
        </row>
        <row r="495">
          <cell r="A495">
            <v>6390</v>
          </cell>
          <cell r="B495" t="str">
            <v>WEATHER/HURRICANE/FUEL EXP</v>
          </cell>
          <cell r="C495" t="str">
            <v>IS</v>
          </cell>
          <cell r="D495">
            <v>7847.0499999999984</v>
          </cell>
          <cell r="E495" t="b">
            <v>0</v>
          </cell>
        </row>
        <row r="496">
          <cell r="A496">
            <v>6400</v>
          </cell>
          <cell r="B496" t="str">
            <v>SEWER RODDING</v>
          </cell>
          <cell r="C496" t="str">
            <v>IS</v>
          </cell>
          <cell r="D496">
            <v>88601.04</v>
          </cell>
          <cell r="E496" t="b">
            <v>0</v>
          </cell>
        </row>
        <row r="497">
          <cell r="A497">
            <v>6410</v>
          </cell>
          <cell r="B497" t="str">
            <v>SLUDGE HAULING</v>
          </cell>
          <cell r="C497" t="str">
            <v>IS</v>
          </cell>
          <cell r="D497">
            <v>195252.72</v>
          </cell>
          <cell r="E497" t="b">
            <v>0</v>
          </cell>
        </row>
        <row r="498">
          <cell r="A498">
            <v>6445</v>
          </cell>
          <cell r="B498" t="str">
            <v>DEPREC-ORGANIZATION</v>
          </cell>
          <cell r="C498" t="str">
            <v>IS</v>
          </cell>
          <cell r="D498">
            <v>3327.24</v>
          </cell>
          <cell r="E498" t="b">
            <v>0</v>
          </cell>
        </row>
        <row r="499">
          <cell r="A499">
            <v>6450</v>
          </cell>
          <cell r="B499" t="str">
            <v>DEPREC-FRANCHISES</v>
          </cell>
          <cell r="C499" t="str">
            <v>IS</v>
          </cell>
          <cell r="D499">
            <v>1398.78</v>
          </cell>
          <cell r="E499" t="b">
            <v>0</v>
          </cell>
        </row>
        <row r="500">
          <cell r="A500">
            <v>6455</v>
          </cell>
          <cell r="B500" t="str">
            <v>DEPREC-STRUCT &amp; IMPRV SRC</v>
          </cell>
          <cell r="C500" t="str">
            <v>IS</v>
          </cell>
          <cell r="D500">
            <v>32264.84</v>
          </cell>
          <cell r="E500" t="b">
            <v>0</v>
          </cell>
        </row>
        <row r="501">
          <cell r="A501">
            <v>6460</v>
          </cell>
          <cell r="B501" t="str">
            <v>DEPREC-STRUCT &amp; IMPRV WTP</v>
          </cell>
          <cell r="C501" t="str">
            <v>IS</v>
          </cell>
          <cell r="D501">
            <v>9882.2900000000009</v>
          </cell>
          <cell r="E501" t="b">
            <v>0</v>
          </cell>
        </row>
        <row r="502">
          <cell r="A502">
            <v>6465</v>
          </cell>
          <cell r="B502" t="str">
            <v>DEPREC-STRUCT &amp; IMPRV DIST</v>
          </cell>
          <cell r="C502" t="str">
            <v>IS</v>
          </cell>
          <cell r="D502">
            <v>354.44</v>
          </cell>
          <cell r="E502" t="b">
            <v>0</v>
          </cell>
        </row>
        <row r="503">
          <cell r="A503">
            <v>6470</v>
          </cell>
          <cell r="B503" t="str">
            <v>DEPREC-STRUCT &amp; IMPRV GEN</v>
          </cell>
          <cell r="C503" t="str">
            <v>IS</v>
          </cell>
          <cell r="D503">
            <v>3117.48</v>
          </cell>
          <cell r="E503" t="b">
            <v>0</v>
          </cell>
        </row>
        <row r="504">
          <cell r="A504">
            <v>6475</v>
          </cell>
          <cell r="B504" t="str">
            <v>DEPREC-COLLECTING RESER</v>
          </cell>
          <cell r="C504" t="str">
            <v>IS</v>
          </cell>
          <cell r="D504">
            <v>10.75</v>
          </cell>
          <cell r="E504" t="b">
            <v>0</v>
          </cell>
        </row>
        <row r="505">
          <cell r="A505">
            <v>6485</v>
          </cell>
          <cell r="B505" t="str">
            <v>DEPREC-WELLS &amp; SPRINGS</v>
          </cell>
          <cell r="C505" t="str">
            <v>IS</v>
          </cell>
          <cell r="D505">
            <v>93863.4</v>
          </cell>
          <cell r="E505" t="b">
            <v>0</v>
          </cell>
        </row>
        <row r="506">
          <cell r="A506">
            <v>6490</v>
          </cell>
          <cell r="B506" t="str">
            <v>DEPREC-INFILTRATION GALLER</v>
          </cell>
          <cell r="C506" t="str">
            <v>IS</v>
          </cell>
          <cell r="D506">
            <v>564.84</v>
          </cell>
          <cell r="E506" t="b">
            <v>0</v>
          </cell>
        </row>
        <row r="507">
          <cell r="A507">
            <v>6495</v>
          </cell>
          <cell r="B507" t="str">
            <v>DEPREC-SUPPLY MAINS</v>
          </cell>
          <cell r="C507" t="str">
            <v>IS</v>
          </cell>
          <cell r="D507">
            <v>2003.04</v>
          </cell>
          <cell r="E507" t="b">
            <v>0</v>
          </cell>
        </row>
        <row r="508">
          <cell r="A508">
            <v>6500</v>
          </cell>
          <cell r="B508" t="str">
            <v>DEPREC-POWER GEN EQP</v>
          </cell>
          <cell r="C508" t="str">
            <v>IS</v>
          </cell>
          <cell r="D508">
            <v>3763.53</v>
          </cell>
          <cell r="E508" t="b">
            <v>0</v>
          </cell>
        </row>
        <row r="509">
          <cell r="A509">
            <v>6505</v>
          </cell>
          <cell r="B509" t="str">
            <v>DEPREC-ELEC PUMP EQP SRC P</v>
          </cell>
          <cell r="C509" t="str">
            <v>IS</v>
          </cell>
          <cell r="D509">
            <v>161192.6</v>
          </cell>
          <cell r="E509" t="b">
            <v>0</v>
          </cell>
        </row>
        <row r="510">
          <cell r="A510">
            <v>6510</v>
          </cell>
          <cell r="B510" t="str">
            <v>DEPREC-ELEC PUMP EQP WTP</v>
          </cell>
          <cell r="C510" t="str">
            <v>IS</v>
          </cell>
          <cell r="D510">
            <v>95074.53</v>
          </cell>
          <cell r="E510" t="b">
            <v>0</v>
          </cell>
        </row>
        <row r="511">
          <cell r="A511">
            <v>6515</v>
          </cell>
          <cell r="B511" t="str">
            <v>DEPREC-ELEC PUMP EQP TRANS</v>
          </cell>
          <cell r="C511" t="str">
            <v>IS</v>
          </cell>
          <cell r="D511">
            <v>102203.54</v>
          </cell>
          <cell r="E511" t="b">
            <v>0</v>
          </cell>
        </row>
        <row r="512">
          <cell r="A512">
            <v>6520</v>
          </cell>
          <cell r="B512" t="str">
            <v>DEPREC-WATER TREATMENT EQP</v>
          </cell>
          <cell r="C512" t="str">
            <v>IS</v>
          </cell>
          <cell r="D512">
            <v>37664.949999999997</v>
          </cell>
          <cell r="E512" t="b">
            <v>0</v>
          </cell>
        </row>
        <row r="513">
          <cell r="A513">
            <v>6525</v>
          </cell>
          <cell r="B513" t="str">
            <v>DEPREC-DIST RESV &amp; STANDPI</v>
          </cell>
          <cell r="C513" t="str">
            <v>IS</v>
          </cell>
          <cell r="D513">
            <v>57071.1</v>
          </cell>
          <cell r="E513" t="b">
            <v>0</v>
          </cell>
        </row>
        <row r="514">
          <cell r="A514">
            <v>6530</v>
          </cell>
          <cell r="B514" t="str">
            <v>DEPREC-TRANS &amp; DISTR MAINS</v>
          </cell>
          <cell r="C514" t="str">
            <v>IS</v>
          </cell>
          <cell r="D514">
            <v>96062.68</v>
          </cell>
          <cell r="E514" t="b">
            <v>0</v>
          </cell>
        </row>
        <row r="515">
          <cell r="A515">
            <v>6535</v>
          </cell>
          <cell r="B515" t="str">
            <v>DEPREC-SERVICE LINES</v>
          </cell>
          <cell r="C515" t="str">
            <v>IS</v>
          </cell>
          <cell r="D515">
            <v>66127.55</v>
          </cell>
          <cell r="E515" t="b">
            <v>0</v>
          </cell>
        </row>
        <row r="516">
          <cell r="A516">
            <v>6540</v>
          </cell>
          <cell r="B516" t="str">
            <v>DEPREC-METERS</v>
          </cell>
          <cell r="C516" t="str">
            <v>IS</v>
          </cell>
          <cell r="D516">
            <v>40890.449999999997</v>
          </cell>
          <cell r="E516" t="b">
            <v>0</v>
          </cell>
        </row>
        <row r="517">
          <cell r="A517">
            <v>6545</v>
          </cell>
          <cell r="B517" t="str">
            <v>DEPREC-METER INSTALLS</v>
          </cell>
          <cell r="C517" t="str">
            <v>IS</v>
          </cell>
          <cell r="D517">
            <v>16282.93</v>
          </cell>
          <cell r="E517" t="b">
            <v>0</v>
          </cell>
        </row>
        <row r="518">
          <cell r="A518">
            <v>6550</v>
          </cell>
          <cell r="B518" t="str">
            <v>DEPREC-HYDRANTS</v>
          </cell>
          <cell r="C518" t="str">
            <v>IS</v>
          </cell>
          <cell r="D518">
            <v>7433.14</v>
          </cell>
          <cell r="E518" t="b">
            <v>0</v>
          </cell>
        </row>
        <row r="519">
          <cell r="A519">
            <v>6555</v>
          </cell>
          <cell r="B519" t="str">
            <v>DEPREC-BACKFLOW PREVENT DE</v>
          </cell>
          <cell r="C519" t="str">
            <v>IS</v>
          </cell>
          <cell r="D519">
            <v>1027.23</v>
          </cell>
          <cell r="E519" t="b">
            <v>0</v>
          </cell>
        </row>
        <row r="520">
          <cell r="A520">
            <v>6565</v>
          </cell>
          <cell r="B520" t="str">
            <v>DEPREC-OTH PLT&amp;MISC EQP SR</v>
          </cell>
          <cell r="C520" t="str">
            <v>IS</v>
          </cell>
          <cell r="D520">
            <v>3.24</v>
          </cell>
          <cell r="E520" t="b">
            <v>0</v>
          </cell>
        </row>
        <row r="521">
          <cell r="A521">
            <v>6570</v>
          </cell>
          <cell r="B521" t="str">
            <v>DEPREC-OTH PLT&amp;MISC EQP WT</v>
          </cell>
          <cell r="C521" t="str">
            <v>IS</v>
          </cell>
          <cell r="D521">
            <v>72.48</v>
          </cell>
          <cell r="E521" t="b">
            <v>0</v>
          </cell>
        </row>
        <row r="522">
          <cell r="A522">
            <v>6580</v>
          </cell>
          <cell r="B522" t="str">
            <v>DEPREC-OFFICE STRUCTURE</v>
          </cell>
          <cell r="C522" t="str">
            <v>IS</v>
          </cell>
          <cell r="D522">
            <v>6266.3700000000135</v>
          </cell>
          <cell r="E522" t="b">
            <v>0</v>
          </cell>
        </row>
        <row r="523">
          <cell r="A523">
            <v>6585</v>
          </cell>
          <cell r="B523" t="str">
            <v>DEPREC-OFFICE FURN/EQPT</v>
          </cell>
          <cell r="C523" t="str">
            <v>IS</v>
          </cell>
          <cell r="D523">
            <v>18647.079999999987</v>
          </cell>
          <cell r="E523" t="b">
            <v>0</v>
          </cell>
        </row>
        <row r="524">
          <cell r="A524">
            <v>6590</v>
          </cell>
          <cell r="B524" t="str">
            <v xml:space="preserve">    DEPREC-STORES EQUIPMENT</v>
          </cell>
          <cell r="C524" t="str">
            <v>IS</v>
          </cell>
          <cell r="D524">
            <v>13.5</v>
          </cell>
          <cell r="E524" t="b">
            <v>0</v>
          </cell>
        </row>
        <row r="525">
          <cell r="A525">
            <v>6595</v>
          </cell>
          <cell r="B525" t="str">
            <v>DEPREC-TOOL SHOP &amp; MISC EQ</v>
          </cell>
          <cell r="C525" t="str">
            <v>IS</v>
          </cell>
          <cell r="D525">
            <v>29297.41</v>
          </cell>
          <cell r="E525" t="b">
            <v>0</v>
          </cell>
        </row>
        <row r="526">
          <cell r="A526">
            <v>6600</v>
          </cell>
          <cell r="B526" t="str">
            <v>DEPREC-LABORATORY EQUIPMEN</v>
          </cell>
          <cell r="C526" t="str">
            <v>IS</v>
          </cell>
          <cell r="D526">
            <v>6702.01</v>
          </cell>
          <cell r="E526" t="b">
            <v>0</v>
          </cell>
        </row>
        <row r="527">
          <cell r="A527">
            <v>6605</v>
          </cell>
          <cell r="B527" t="str">
            <v>DEPREC-POWER OPERATED EQUI</v>
          </cell>
          <cell r="C527" t="str">
            <v>IS</v>
          </cell>
          <cell r="D527">
            <v>12223.58</v>
          </cell>
          <cell r="E527" t="b">
            <v>0</v>
          </cell>
        </row>
        <row r="528">
          <cell r="A528">
            <v>6610</v>
          </cell>
          <cell r="B528" t="str">
            <v>DEPREC-COMMUNICATION EQPT</v>
          </cell>
          <cell r="C528" t="str">
            <v>IS</v>
          </cell>
          <cell r="D528">
            <v>15506.760000000009</v>
          </cell>
          <cell r="E528" t="b">
            <v>0</v>
          </cell>
        </row>
        <row r="529">
          <cell r="A529">
            <v>6615</v>
          </cell>
          <cell r="B529" t="str">
            <v>DEPREC-MISC EQUIPMENT</v>
          </cell>
          <cell r="C529" t="str">
            <v>IS</v>
          </cell>
          <cell r="D529">
            <v>293.58</v>
          </cell>
          <cell r="E529" t="b">
            <v>0</v>
          </cell>
        </row>
        <row r="530">
          <cell r="A530">
            <v>6620</v>
          </cell>
          <cell r="B530" t="str">
            <v>DEPREC-OTHER TANG PLT WATE</v>
          </cell>
          <cell r="C530" t="str">
            <v>IS</v>
          </cell>
          <cell r="D530">
            <v>7385.1</v>
          </cell>
          <cell r="E530" t="b">
            <v>0</v>
          </cell>
        </row>
        <row r="531">
          <cell r="A531">
            <v>6640</v>
          </cell>
          <cell r="B531" t="str">
            <v>DEPREC-ORGANIZATION</v>
          </cell>
          <cell r="C531" t="str">
            <v>IS</v>
          </cell>
          <cell r="D531">
            <v>10365.6</v>
          </cell>
          <cell r="E531" t="b">
            <v>0</v>
          </cell>
        </row>
        <row r="532">
          <cell r="A532">
            <v>6645</v>
          </cell>
          <cell r="B532" t="str">
            <v>DEPREC-FRANCHISES INTANG P</v>
          </cell>
          <cell r="C532" t="str">
            <v>IS</v>
          </cell>
          <cell r="D532">
            <v>1593.48</v>
          </cell>
          <cell r="E532" t="b">
            <v>0</v>
          </cell>
        </row>
        <row r="533">
          <cell r="A533">
            <v>6655</v>
          </cell>
          <cell r="B533" t="str">
            <v>DEPREC-STRUCT/IMPRV COLL P</v>
          </cell>
          <cell r="C533" t="str">
            <v>IS</v>
          </cell>
          <cell r="D533">
            <v>277.86</v>
          </cell>
          <cell r="E533" t="b">
            <v>0</v>
          </cell>
        </row>
        <row r="534">
          <cell r="A534">
            <v>6660</v>
          </cell>
          <cell r="B534" t="str">
            <v>DEPREC-STRUCT/IMPRV PUMP</v>
          </cell>
          <cell r="C534" t="str">
            <v>IS</v>
          </cell>
          <cell r="D534">
            <v>35170.839999999997</v>
          </cell>
          <cell r="E534" t="b">
            <v>0</v>
          </cell>
        </row>
        <row r="535">
          <cell r="A535">
            <v>6665</v>
          </cell>
          <cell r="B535" t="str">
            <v>DEPREC-STRUCT/IMPRV TREAT</v>
          </cell>
          <cell r="C535" t="str">
            <v>IS</v>
          </cell>
          <cell r="D535">
            <v>208421.07</v>
          </cell>
          <cell r="E535" t="b">
            <v>0</v>
          </cell>
        </row>
        <row r="536">
          <cell r="A536">
            <v>6670</v>
          </cell>
          <cell r="B536" t="str">
            <v>DEPREC-STRUCT/IMPRV RCLM W</v>
          </cell>
          <cell r="C536" t="str">
            <v>IS</v>
          </cell>
          <cell r="D536">
            <v>40.92</v>
          </cell>
          <cell r="E536" t="b">
            <v>0</v>
          </cell>
        </row>
        <row r="537">
          <cell r="A537">
            <v>6675</v>
          </cell>
          <cell r="B537" t="str">
            <v>DEPREC-STRUCT/IMPRV RCLM D</v>
          </cell>
          <cell r="C537" t="str">
            <v>IS</v>
          </cell>
          <cell r="D537">
            <v>2217</v>
          </cell>
          <cell r="E537" t="b">
            <v>0</v>
          </cell>
        </row>
        <row r="538">
          <cell r="A538">
            <v>6680</v>
          </cell>
          <cell r="B538" t="str">
            <v>DEPREC-STRUCT/IMPRV GEN PL</v>
          </cell>
          <cell r="C538" t="str">
            <v>IS</v>
          </cell>
          <cell r="D538">
            <v>13649.72</v>
          </cell>
          <cell r="E538" t="b">
            <v>0</v>
          </cell>
        </row>
        <row r="539">
          <cell r="A539">
            <v>6685</v>
          </cell>
          <cell r="B539" t="str">
            <v>DEPREC-POWER GEN EQUIP COL</v>
          </cell>
          <cell r="C539" t="str">
            <v>IS</v>
          </cell>
          <cell r="D539">
            <v>0</v>
          </cell>
          <cell r="E539" t="b">
            <v>0</v>
          </cell>
        </row>
        <row r="540">
          <cell r="A540">
            <v>6690</v>
          </cell>
          <cell r="B540" t="str">
            <v>DEPREC-POWER GEN EQUIP PUM</v>
          </cell>
          <cell r="C540" t="str">
            <v>IS</v>
          </cell>
          <cell r="D540">
            <v>2605.86</v>
          </cell>
          <cell r="E540" t="b">
            <v>0</v>
          </cell>
        </row>
        <row r="541">
          <cell r="A541">
            <v>6695</v>
          </cell>
          <cell r="B541" t="str">
            <v>DEPREC-POWER GEN EQUIP TRE</v>
          </cell>
          <cell r="C541" t="str">
            <v>IS</v>
          </cell>
          <cell r="D541">
            <v>5334.97</v>
          </cell>
          <cell r="E541" t="b">
            <v>0</v>
          </cell>
        </row>
        <row r="542">
          <cell r="A542">
            <v>6710</v>
          </cell>
          <cell r="B542" t="str">
            <v>DEPREC-SEWER FORCE MAIN</v>
          </cell>
          <cell r="C542" t="str">
            <v>IS</v>
          </cell>
          <cell r="D542">
            <v>15405.88</v>
          </cell>
          <cell r="E542" t="b">
            <v>0</v>
          </cell>
        </row>
        <row r="543">
          <cell r="A543">
            <v>6715</v>
          </cell>
          <cell r="B543" t="str">
            <v>DEPREC-SEWER GRAVITY MAIN/</v>
          </cell>
          <cell r="C543" t="str">
            <v>IS</v>
          </cell>
          <cell r="D543">
            <v>65136.36</v>
          </cell>
          <cell r="E543" t="b">
            <v>0</v>
          </cell>
        </row>
        <row r="544">
          <cell r="A544">
            <v>6717</v>
          </cell>
          <cell r="B544" t="str">
            <v>DEPREC-MANHOLES</v>
          </cell>
          <cell r="C544" t="str">
            <v>IS</v>
          </cell>
          <cell r="D544">
            <v>1129.2300000000002</v>
          </cell>
          <cell r="E544" t="b">
            <v>0</v>
          </cell>
        </row>
        <row r="545">
          <cell r="A545">
            <v>6720</v>
          </cell>
          <cell r="B545" t="str">
            <v>DEPREC-SPECIAL COLL STRUCT</v>
          </cell>
          <cell r="C545" t="str">
            <v>IS</v>
          </cell>
          <cell r="D545">
            <v>65.040000000000006</v>
          </cell>
          <cell r="E545" t="b">
            <v>0</v>
          </cell>
        </row>
        <row r="546">
          <cell r="A546">
            <v>6725</v>
          </cell>
          <cell r="B546" t="str">
            <v>DEPREC-SERVICES TO CUSTOME</v>
          </cell>
          <cell r="C546" t="str">
            <v>IS</v>
          </cell>
          <cell r="D546">
            <v>4535.619999999999</v>
          </cell>
          <cell r="E546" t="b">
            <v>0</v>
          </cell>
        </row>
        <row r="547">
          <cell r="A547">
            <v>6730</v>
          </cell>
          <cell r="B547" t="str">
            <v>DEPREC-FLOW MEASURE DEVICE</v>
          </cell>
          <cell r="C547" t="str">
            <v>IS</v>
          </cell>
          <cell r="D547">
            <v>1645.3</v>
          </cell>
          <cell r="E547" t="b">
            <v>0</v>
          </cell>
        </row>
        <row r="548">
          <cell r="A548">
            <v>6735</v>
          </cell>
          <cell r="B548" t="str">
            <v>DEPREC-FLOW MEASURE INSTAL</v>
          </cell>
          <cell r="C548" t="str">
            <v>IS</v>
          </cell>
          <cell r="D548">
            <v>19.38</v>
          </cell>
          <cell r="E548" t="b">
            <v>0</v>
          </cell>
        </row>
        <row r="549">
          <cell r="A549">
            <v>6740</v>
          </cell>
          <cell r="B549" t="str">
            <v>DEPREC-RECEIVING WELLS</v>
          </cell>
          <cell r="C549" t="str">
            <v>IS</v>
          </cell>
          <cell r="D549">
            <v>8.69</v>
          </cell>
          <cell r="E549" t="b">
            <v>0</v>
          </cell>
        </row>
        <row r="550">
          <cell r="A550">
            <v>6745</v>
          </cell>
          <cell r="B550" t="str">
            <v>DEPREC-PUMP EQP PUMP PLT</v>
          </cell>
          <cell r="C550" t="str">
            <v>IS</v>
          </cell>
          <cell r="D550">
            <v>155703.70000000001</v>
          </cell>
          <cell r="E550" t="b">
            <v>0</v>
          </cell>
        </row>
        <row r="551">
          <cell r="A551">
            <v>6750</v>
          </cell>
          <cell r="B551" t="str">
            <v>DEPREC-PUMP EQP RCLM WTP</v>
          </cell>
          <cell r="C551" t="str">
            <v>IS</v>
          </cell>
          <cell r="D551">
            <v>1546.41</v>
          </cell>
          <cell r="E551" t="b">
            <v>0</v>
          </cell>
        </row>
        <row r="552">
          <cell r="A552">
            <v>6755</v>
          </cell>
          <cell r="B552" t="str">
            <v>DEPREC-PUMP EQP RCLM WTR D</v>
          </cell>
          <cell r="C552" t="str">
            <v>IS</v>
          </cell>
          <cell r="D552">
            <v>1476.9</v>
          </cell>
          <cell r="E552" t="b">
            <v>0</v>
          </cell>
        </row>
        <row r="553">
          <cell r="A553">
            <v>6760</v>
          </cell>
          <cell r="B553" t="str">
            <v>DEPREC-TREAT/DISP EQUIP LA</v>
          </cell>
          <cell r="C553" t="str">
            <v>IS</v>
          </cell>
          <cell r="D553">
            <v>7062.1299999999992</v>
          </cell>
          <cell r="E553" t="b">
            <v>0</v>
          </cell>
        </row>
        <row r="554">
          <cell r="A554">
            <v>6765</v>
          </cell>
          <cell r="B554" t="str">
            <v>DEPREC-TREAT/DISP EQ TRT P</v>
          </cell>
          <cell r="C554" t="str">
            <v>IS</v>
          </cell>
          <cell r="D554">
            <v>207920.85</v>
          </cell>
          <cell r="E554" t="b">
            <v>0</v>
          </cell>
        </row>
        <row r="555">
          <cell r="A555">
            <v>6770</v>
          </cell>
          <cell r="B555" t="str">
            <v>DEPREC-TREAT/DISP EQ RCLM</v>
          </cell>
          <cell r="C555" t="str">
            <v>IS</v>
          </cell>
          <cell r="D555">
            <v>138.66</v>
          </cell>
          <cell r="E555" t="b">
            <v>0</v>
          </cell>
        </row>
        <row r="556">
          <cell r="A556">
            <v>6775</v>
          </cell>
          <cell r="B556" t="str">
            <v>DEPREC-PLANT SEWERS TRTMT</v>
          </cell>
          <cell r="C556" t="str">
            <v>IS</v>
          </cell>
          <cell r="D556">
            <v>4837.24</v>
          </cell>
          <cell r="E556" t="b">
            <v>0</v>
          </cell>
        </row>
        <row r="557">
          <cell r="A557">
            <v>6780</v>
          </cell>
          <cell r="B557" t="str">
            <v>DEPREC-PLANT SEWERS RCLM W</v>
          </cell>
          <cell r="C557" t="str">
            <v>IS</v>
          </cell>
          <cell r="D557">
            <v>61.32</v>
          </cell>
          <cell r="E557" t="b">
            <v>0</v>
          </cell>
        </row>
        <row r="558">
          <cell r="A558">
            <v>6785</v>
          </cell>
          <cell r="B558" t="str">
            <v>DEPREC-OUTFALL LINES</v>
          </cell>
          <cell r="C558" t="str">
            <v>IS</v>
          </cell>
          <cell r="D558">
            <v>474.84</v>
          </cell>
          <cell r="E558" t="b">
            <v>0</v>
          </cell>
        </row>
        <row r="559">
          <cell r="A559">
            <v>6790</v>
          </cell>
          <cell r="B559" t="str">
            <v>DEPREC-OTHER PLT TANGIBLE</v>
          </cell>
          <cell r="C559" t="str">
            <v>IS</v>
          </cell>
          <cell r="D559">
            <v>23.28</v>
          </cell>
          <cell r="E559" t="b">
            <v>0</v>
          </cell>
        </row>
        <row r="560">
          <cell r="A560">
            <v>6795</v>
          </cell>
          <cell r="B560" t="str">
            <v>DEPREC-OTHER PLT COLLECTIO</v>
          </cell>
          <cell r="C560" t="str">
            <v>IS</v>
          </cell>
          <cell r="D560">
            <v>264.3</v>
          </cell>
          <cell r="E560" t="b">
            <v>0</v>
          </cell>
        </row>
        <row r="561">
          <cell r="A561">
            <v>6800</v>
          </cell>
          <cell r="B561" t="str">
            <v>DEPREC-OTHER PLT PUMP</v>
          </cell>
          <cell r="C561" t="str">
            <v>IS</v>
          </cell>
          <cell r="D561">
            <v>586.07000000000005</v>
          </cell>
          <cell r="E561" t="b">
            <v>0</v>
          </cell>
        </row>
        <row r="562">
          <cell r="A562">
            <v>6805</v>
          </cell>
          <cell r="B562" t="str">
            <v>DEPREC-OTHER PLT TREATMENT</v>
          </cell>
          <cell r="C562" t="str">
            <v>IS</v>
          </cell>
          <cell r="D562">
            <v>427.46999999999997</v>
          </cell>
          <cell r="E562" t="b">
            <v>0</v>
          </cell>
        </row>
        <row r="563">
          <cell r="A563">
            <v>6810</v>
          </cell>
          <cell r="B563" t="str">
            <v>DEPREC-OTHER PLT RCLM WTR</v>
          </cell>
          <cell r="C563" t="str">
            <v>IS</v>
          </cell>
          <cell r="D563">
            <v>8.1</v>
          </cell>
          <cell r="E563" t="b">
            <v>0</v>
          </cell>
        </row>
        <row r="564">
          <cell r="A564">
            <v>6815</v>
          </cell>
          <cell r="B564" t="str">
            <v>DEPREC-OTHER PLT RCLM WTR</v>
          </cell>
          <cell r="C564" t="str">
            <v>IS</v>
          </cell>
          <cell r="D564">
            <v>5.76</v>
          </cell>
          <cell r="E564" t="b">
            <v>0</v>
          </cell>
        </row>
        <row r="565">
          <cell r="A565">
            <v>6820</v>
          </cell>
          <cell r="B565" t="str">
            <v>DEPREC-OFFICE STRUCTURE</v>
          </cell>
          <cell r="C565" t="str">
            <v>IS</v>
          </cell>
          <cell r="D565">
            <v>860.7</v>
          </cell>
          <cell r="E565" t="b">
            <v>0</v>
          </cell>
        </row>
        <row r="566">
          <cell r="A566">
            <v>6825</v>
          </cell>
          <cell r="B566" t="str">
            <v>DEPREC-OFFICE FURN/EQPT</v>
          </cell>
          <cell r="C566" t="str">
            <v>IS</v>
          </cell>
          <cell r="D566">
            <v>1278.6400000000001</v>
          </cell>
          <cell r="E566" t="b">
            <v>0</v>
          </cell>
        </row>
        <row r="567">
          <cell r="A567">
            <v>6830</v>
          </cell>
          <cell r="B567" t="str">
            <v>DEPREC-STORES EQUIPMENT</v>
          </cell>
          <cell r="C567" t="str">
            <v>IS</v>
          </cell>
          <cell r="D567">
            <v>60.06</v>
          </cell>
          <cell r="E567" t="b">
            <v>0</v>
          </cell>
        </row>
        <row r="568">
          <cell r="A568">
            <v>6835</v>
          </cell>
          <cell r="B568" t="str">
            <v>DEPREC-TOOL SHOP &amp; MISC EQ</v>
          </cell>
          <cell r="C568" t="str">
            <v>IS</v>
          </cell>
          <cell r="D568">
            <v>3054.13</v>
          </cell>
          <cell r="E568" t="b">
            <v>0</v>
          </cell>
        </row>
        <row r="569">
          <cell r="A569">
            <v>6840</v>
          </cell>
          <cell r="B569" t="str">
            <v>DEPREC-LABORATORY EQPT</v>
          </cell>
          <cell r="C569" t="str">
            <v>IS</v>
          </cell>
          <cell r="D569">
            <v>5010.72</v>
          </cell>
          <cell r="E569" t="b">
            <v>0</v>
          </cell>
        </row>
        <row r="570">
          <cell r="A570">
            <v>6845</v>
          </cell>
          <cell r="B570" t="str">
            <v>DEPREC-POWER OPERATED EQUI</v>
          </cell>
          <cell r="C570" t="str">
            <v>IS</v>
          </cell>
          <cell r="D570">
            <v>6293.46</v>
          </cell>
          <cell r="E570" t="b">
            <v>0</v>
          </cell>
        </row>
        <row r="571">
          <cell r="A571">
            <v>6850</v>
          </cell>
          <cell r="B571" t="str">
            <v>DEPREC-COMMUNICATION EQPT</v>
          </cell>
          <cell r="C571" t="str">
            <v>IS</v>
          </cell>
          <cell r="D571">
            <v>3356.95</v>
          </cell>
          <cell r="E571" t="b">
            <v>0</v>
          </cell>
        </row>
        <row r="572">
          <cell r="A572">
            <v>6855</v>
          </cell>
          <cell r="B572" t="str">
            <v>DEPREC-MISC EQUIP SEWER</v>
          </cell>
          <cell r="C572" t="str">
            <v>IS</v>
          </cell>
          <cell r="D572">
            <v>490.86</v>
          </cell>
          <cell r="E572" t="b">
            <v>0</v>
          </cell>
        </row>
        <row r="573">
          <cell r="A573">
            <v>6860</v>
          </cell>
          <cell r="B573" t="str">
            <v>DEPREC-OTHER TANG PLT SEWE</v>
          </cell>
          <cell r="C573" t="str">
            <v>IS</v>
          </cell>
          <cell r="D573">
            <v>17587.259999999998</v>
          </cell>
          <cell r="E573" t="b">
            <v>0</v>
          </cell>
        </row>
        <row r="574">
          <cell r="A574">
            <v>6885</v>
          </cell>
          <cell r="B574" t="str">
            <v>DEPREC-REUSE DIST RESERVOI</v>
          </cell>
          <cell r="C574" t="str">
            <v>IS</v>
          </cell>
          <cell r="D574">
            <v>31.2</v>
          </cell>
          <cell r="E574" t="b">
            <v>0</v>
          </cell>
        </row>
        <row r="575">
          <cell r="A575">
            <v>6890</v>
          </cell>
          <cell r="B575" t="str">
            <v>DEPREC-REUSE TRANSM / DIST</v>
          </cell>
          <cell r="C575" t="str">
            <v>IS</v>
          </cell>
          <cell r="D575">
            <v>502.86</v>
          </cell>
          <cell r="E575" t="b">
            <v>0</v>
          </cell>
        </row>
        <row r="576">
          <cell r="A576">
            <v>6905</v>
          </cell>
          <cell r="B576" t="str">
            <v>DEPREC-AUTO TRANS</v>
          </cell>
          <cell r="C576" t="str">
            <v>IS</v>
          </cell>
          <cell r="D576">
            <v>80355.599999999977</v>
          </cell>
          <cell r="E576" t="b">
            <v>0</v>
          </cell>
        </row>
        <row r="577">
          <cell r="A577">
            <v>6920</v>
          </cell>
          <cell r="B577" t="str">
            <v>DEPREC-COMPUTER</v>
          </cell>
          <cell r="C577" t="str">
            <v>IS</v>
          </cell>
          <cell r="D577">
            <v>100606.16999999969</v>
          </cell>
          <cell r="E577" t="b">
            <v>0</v>
          </cell>
        </row>
        <row r="578">
          <cell r="A578">
            <v>6960</v>
          </cell>
          <cell r="B578" t="str">
            <v>AMORT OF UTIL PAA-WATER</v>
          </cell>
          <cell r="C578" t="str">
            <v>IS</v>
          </cell>
          <cell r="D578">
            <v>-44039.1</v>
          </cell>
          <cell r="E578" t="b">
            <v>0</v>
          </cell>
        </row>
        <row r="579">
          <cell r="A579">
            <v>6965</v>
          </cell>
          <cell r="B579" t="str">
            <v>AMORT OF UTIL PAA-SEWER</v>
          </cell>
          <cell r="C579" t="str">
            <v>IS</v>
          </cell>
          <cell r="D579">
            <v>-11792.58</v>
          </cell>
          <cell r="E579" t="b">
            <v>0</v>
          </cell>
        </row>
        <row r="580">
          <cell r="A580">
            <v>7025</v>
          </cell>
          <cell r="B580" t="str">
            <v>AMORT-WELLS &amp; SPRINGS</v>
          </cell>
          <cell r="C580" t="str">
            <v>IS</v>
          </cell>
          <cell r="D580">
            <v>-7370.34</v>
          </cell>
          <cell r="E580" t="b">
            <v>0</v>
          </cell>
        </row>
        <row r="581">
          <cell r="A581">
            <v>7065</v>
          </cell>
          <cell r="B581" t="str">
            <v>AMORT-DIST RESV &amp; STANDPIP</v>
          </cell>
          <cell r="C581" t="str">
            <v>IS</v>
          </cell>
          <cell r="D581">
            <v>297</v>
          </cell>
          <cell r="E581" t="b">
            <v>0</v>
          </cell>
        </row>
        <row r="582">
          <cell r="A582">
            <v>7070</v>
          </cell>
          <cell r="B582" t="str">
            <v>AMORT-TRANS &amp; DISTR MAINS</v>
          </cell>
          <cell r="C582" t="str">
            <v>IS</v>
          </cell>
          <cell r="D582">
            <v>-2708.52</v>
          </cell>
          <cell r="E582" t="b">
            <v>0</v>
          </cell>
        </row>
        <row r="583">
          <cell r="A583">
            <v>7075</v>
          </cell>
          <cell r="B583" t="str">
            <v>AMORT-SERVICE LINES</v>
          </cell>
          <cell r="C583" t="str">
            <v>IS</v>
          </cell>
          <cell r="D583">
            <v>-1473.06</v>
          </cell>
          <cell r="E583" t="b">
            <v>0</v>
          </cell>
        </row>
        <row r="584">
          <cell r="A584">
            <v>7080</v>
          </cell>
          <cell r="B584" t="str">
            <v>AMORT-METERS</v>
          </cell>
          <cell r="C584" t="str">
            <v>IS</v>
          </cell>
          <cell r="D584">
            <v>-266.64</v>
          </cell>
          <cell r="E584" t="b">
            <v>0</v>
          </cell>
        </row>
        <row r="585">
          <cell r="A585">
            <v>7090</v>
          </cell>
          <cell r="B585" t="str">
            <v>AMORT-HYDRANTS</v>
          </cell>
          <cell r="C585" t="str">
            <v>IS</v>
          </cell>
          <cell r="D585">
            <v>-480.06</v>
          </cell>
          <cell r="E585" t="b">
            <v>0</v>
          </cell>
        </row>
        <row r="586">
          <cell r="A586">
            <v>7095</v>
          </cell>
          <cell r="B586" t="str">
            <v>AMORT-BACKFLOW PREVENT DEV</v>
          </cell>
          <cell r="C586" t="str">
            <v>IS</v>
          </cell>
          <cell r="D586">
            <v>-199.98</v>
          </cell>
          <cell r="E586" t="b">
            <v>0</v>
          </cell>
        </row>
        <row r="587">
          <cell r="A587">
            <v>7160</v>
          </cell>
          <cell r="B587" t="str">
            <v>AMORT-OTHER TANGIBLE PLT W</v>
          </cell>
          <cell r="C587" t="str">
            <v>IS</v>
          </cell>
          <cell r="D587">
            <v>-184454.46</v>
          </cell>
          <cell r="E587" t="b">
            <v>0</v>
          </cell>
        </row>
        <row r="588">
          <cell r="A588">
            <v>7165</v>
          </cell>
          <cell r="B588" t="str">
            <v>AMORT-WATER-TAP</v>
          </cell>
          <cell r="C588" t="str">
            <v>IS</v>
          </cell>
          <cell r="D588">
            <v>-29555.4</v>
          </cell>
          <cell r="E588" t="b">
            <v>0</v>
          </cell>
        </row>
        <row r="589">
          <cell r="A589">
            <v>7170</v>
          </cell>
          <cell r="B589" t="str">
            <v>AMORT-WTR MGMT FEE</v>
          </cell>
          <cell r="C589" t="str">
            <v>IS</v>
          </cell>
          <cell r="D589">
            <v>-245.28</v>
          </cell>
          <cell r="E589" t="b">
            <v>0</v>
          </cell>
        </row>
        <row r="590">
          <cell r="A590">
            <v>7180</v>
          </cell>
          <cell r="B590" t="str">
            <v>AMORT-WTR PLT MOD FEE</v>
          </cell>
          <cell r="C590" t="str">
            <v>IS</v>
          </cell>
          <cell r="D590">
            <v>-6587.65</v>
          </cell>
          <cell r="E590" t="b">
            <v>0</v>
          </cell>
        </row>
        <row r="591">
          <cell r="A591">
            <v>7185</v>
          </cell>
          <cell r="B591" t="str">
            <v>AMORT-WTR PLT MTR FEE</v>
          </cell>
          <cell r="C591" t="str">
            <v>IS</v>
          </cell>
          <cell r="D591">
            <v>-1279.58</v>
          </cell>
          <cell r="E591" t="b">
            <v>0</v>
          </cell>
        </row>
        <row r="592">
          <cell r="A592">
            <v>7225</v>
          </cell>
          <cell r="B592" t="str">
            <v>AMORT-STRUCT/IMPRV PUMP PL</v>
          </cell>
          <cell r="C592" t="str">
            <v>IS</v>
          </cell>
          <cell r="D592">
            <v>-4370.7</v>
          </cell>
          <cell r="E592" t="b">
            <v>0</v>
          </cell>
        </row>
        <row r="593">
          <cell r="A593">
            <v>7230</v>
          </cell>
          <cell r="B593" t="str">
            <v>AMORT-STRUCT/IMPRV TREAT P</v>
          </cell>
          <cell r="C593" t="str">
            <v>IS</v>
          </cell>
          <cell r="D593">
            <v>-4624</v>
          </cell>
          <cell r="E593" t="b">
            <v>0</v>
          </cell>
        </row>
        <row r="594">
          <cell r="A594">
            <v>7245</v>
          </cell>
          <cell r="B594" t="str">
            <v>AMORT-STRUCT/IMPRV GEN PLT</v>
          </cell>
          <cell r="C594" t="str">
            <v>IS</v>
          </cell>
          <cell r="D594">
            <v>-140403.54</v>
          </cell>
          <cell r="E594" t="b">
            <v>0</v>
          </cell>
        </row>
        <row r="595">
          <cell r="A595">
            <v>7275</v>
          </cell>
          <cell r="B595" t="str">
            <v>AMORT-SEWER FORCE MAIN/SRV</v>
          </cell>
          <cell r="C595" t="str">
            <v>IS</v>
          </cell>
          <cell r="D595">
            <v>-955.86</v>
          </cell>
          <cell r="E595" t="b">
            <v>0</v>
          </cell>
        </row>
        <row r="596">
          <cell r="A596">
            <v>7280</v>
          </cell>
          <cell r="B596" t="str">
            <v>AMORT-SEWER GRAVITY MAIN</v>
          </cell>
          <cell r="C596" t="str">
            <v>IS</v>
          </cell>
          <cell r="D596">
            <v>-5648.04</v>
          </cell>
          <cell r="E596" t="b">
            <v>0</v>
          </cell>
        </row>
        <row r="597">
          <cell r="A597">
            <v>7283</v>
          </cell>
          <cell r="B597" t="str">
            <v>AMORT-MANHOLES</v>
          </cell>
          <cell r="C597" t="str">
            <v>IS</v>
          </cell>
          <cell r="D597">
            <v>-514.20000000000005</v>
          </cell>
          <cell r="E597" t="b">
            <v>0</v>
          </cell>
        </row>
        <row r="598">
          <cell r="A598">
            <v>7290</v>
          </cell>
          <cell r="B598" t="str">
            <v>AMORT-SERVICES TO CUSTOMER</v>
          </cell>
          <cell r="C598" t="str">
            <v>IS</v>
          </cell>
          <cell r="D598">
            <v>-922.92</v>
          </cell>
          <cell r="E598" t="b">
            <v>0</v>
          </cell>
        </row>
        <row r="599">
          <cell r="A599">
            <v>7330</v>
          </cell>
          <cell r="B599" t="str">
            <v>AMORT-TREAT/DISP EQUIP TRT</v>
          </cell>
          <cell r="C599" t="str">
            <v>IS</v>
          </cell>
          <cell r="D599">
            <v>840</v>
          </cell>
          <cell r="E599" t="b">
            <v>0</v>
          </cell>
        </row>
        <row r="600">
          <cell r="A600">
            <v>7425</v>
          </cell>
          <cell r="B600" t="str">
            <v>AMORT-OTHER TANGIBLE PLT S</v>
          </cell>
          <cell r="C600" t="str">
            <v>IS</v>
          </cell>
          <cell r="D600">
            <v>4.68</v>
          </cell>
          <cell r="E600" t="b">
            <v>0</v>
          </cell>
        </row>
        <row r="601">
          <cell r="A601">
            <v>7430</v>
          </cell>
          <cell r="B601" t="str">
            <v>AMORT-SEWER-TAP</v>
          </cell>
          <cell r="C601" t="str">
            <v>IS</v>
          </cell>
          <cell r="D601">
            <v>-26815.920000000002</v>
          </cell>
          <cell r="E601" t="b">
            <v>0</v>
          </cell>
        </row>
        <row r="602">
          <cell r="A602">
            <v>7445</v>
          </cell>
          <cell r="B602" t="str">
            <v>AMORT-SWR PLT MOD FEE</v>
          </cell>
          <cell r="C602" t="str">
            <v>IS</v>
          </cell>
          <cell r="D602">
            <v>-66706.960000000006</v>
          </cell>
          <cell r="E602" t="b">
            <v>0</v>
          </cell>
        </row>
        <row r="603">
          <cell r="A603">
            <v>7510</v>
          </cell>
          <cell r="B603" t="str">
            <v>FICA EXPENSE</v>
          </cell>
          <cell r="C603" t="str">
            <v>IS</v>
          </cell>
          <cell r="D603">
            <v>122810.71000000008</v>
          </cell>
          <cell r="E603" t="b">
            <v>0</v>
          </cell>
        </row>
        <row r="604">
          <cell r="A604">
            <v>7515</v>
          </cell>
          <cell r="B604" t="str">
            <v>FEDERAL UNEMPLOYMENT TAX</v>
          </cell>
          <cell r="C604" t="str">
            <v>IS</v>
          </cell>
          <cell r="D604">
            <v>2610.1799999999985</v>
          </cell>
          <cell r="E604" t="b">
            <v>0</v>
          </cell>
        </row>
        <row r="605">
          <cell r="A605">
            <v>7520</v>
          </cell>
          <cell r="B605" t="str">
            <v>STATE UNEMPLOYMENT TAX</v>
          </cell>
          <cell r="C605" t="str">
            <v>IS</v>
          </cell>
          <cell r="D605">
            <v>16736.060000000056</v>
          </cell>
          <cell r="E605" t="b">
            <v>0</v>
          </cell>
        </row>
        <row r="606">
          <cell r="A606">
            <v>7535</v>
          </cell>
          <cell r="B606" t="str">
            <v>FRANCHISE TAX</v>
          </cell>
          <cell r="C606" t="str">
            <v>IS</v>
          </cell>
          <cell r="D606">
            <v>-132480.93</v>
          </cell>
          <cell r="E606" t="b">
            <v>0</v>
          </cell>
        </row>
        <row r="607">
          <cell r="A607">
            <v>7540</v>
          </cell>
          <cell r="B607" t="str">
            <v>GROSS RECEIPTS TAX</v>
          </cell>
          <cell r="C607" t="str">
            <v>IS</v>
          </cell>
          <cell r="D607">
            <v>-4737.71</v>
          </cell>
          <cell r="E607" t="b">
            <v>0</v>
          </cell>
        </row>
        <row r="608">
          <cell r="A608">
            <v>7545</v>
          </cell>
          <cell r="B608" t="str">
            <v>PERSONAL PROPERTY/ICT TAX</v>
          </cell>
          <cell r="C608" t="str">
            <v>IS</v>
          </cell>
          <cell r="D608">
            <v>5475.7599999999993</v>
          </cell>
          <cell r="E608" t="b">
            <v>0</v>
          </cell>
        </row>
        <row r="609">
          <cell r="A609">
            <v>7550</v>
          </cell>
          <cell r="B609" t="str">
            <v>PROPERTY/OTHER GENERAL TAX</v>
          </cell>
          <cell r="C609" t="str">
            <v>IS</v>
          </cell>
          <cell r="D609">
            <v>123657.96000000011</v>
          </cell>
          <cell r="E609" t="b">
            <v>0</v>
          </cell>
        </row>
        <row r="610">
          <cell r="A610">
            <v>7555</v>
          </cell>
          <cell r="B610" t="str">
            <v>REAL ESTATE TAX</v>
          </cell>
          <cell r="C610" t="str">
            <v>IS</v>
          </cell>
          <cell r="D610">
            <v>4749.92</v>
          </cell>
          <cell r="E610" t="b">
            <v>0</v>
          </cell>
        </row>
        <row r="611">
          <cell r="A611">
            <v>7560</v>
          </cell>
          <cell r="B611" t="str">
            <v>SALES/USE TAX EXPENSE</v>
          </cell>
          <cell r="C611" t="str">
            <v>IS</v>
          </cell>
          <cell r="D611">
            <v>0</v>
          </cell>
          <cell r="E611" t="b">
            <v>0</v>
          </cell>
        </row>
        <row r="612">
          <cell r="A612">
            <v>7570</v>
          </cell>
          <cell r="B612" t="str">
            <v>UTILITY/COMMISSION TAX</v>
          </cell>
          <cell r="C612" t="str">
            <v>IS</v>
          </cell>
          <cell r="D612">
            <v>12993.56</v>
          </cell>
          <cell r="E612" t="b">
            <v>0</v>
          </cell>
        </row>
        <row r="613">
          <cell r="A613">
            <v>7585</v>
          </cell>
          <cell r="B613" t="str">
            <v>AMORT OF INVEST TAX CREDIT</v>
          </cell>
          <cell r="C613" t="str">
            <v>IS</v>
          </cell>
          <cell r="D613">
            <v>-259.5</v>
          </cell>
          <cell r="E613" t="b">
            <v>0</v>
          </cell>
        </row>
        <row r="614">
          <cell r="A614">
            <v>7595</v>
          </cell>
          <cell r="B614" t="str">
            <v>DEF INCOME TAX-FEDERAL</v>
          </cell>
          <cell r="C614" t="str">
            <v>IS</v>
          </cell>
          <cell r="D614">
            <v>0</v>
          </cell>
          <cell r="E614" t="b">
            <v>0</v>
          </cell>
        </row>
        <row r="615">
          <cell r="A615">
            <v>7600</v>
          </cell>
          <cell r="B615" t="str">
            <v>DEF INCOME TAXES-STATE</v>
          </cell>
          <cell r="C615" t="str">
            <v>IS</v>
          </cell>
          <cell r="D615">
            <v>-9413.01</v>
          </cell>
          <cell r="E615" t="b">
            <v>0</v>
          </cell>
        </row>
        <row r="616">
          <cell r="A616">
            <v>7605</v>
          </cell>
          <cell r="B616" t="str">
            <v>INCOME TAXES-FEDERAL</v>
          </cell>
          <cell r="C616" t="str">
            <v>IS</v>
          </cell>
          <cell r="D616">
            <v>0</v>
          </cell>
          <cell r="E616" t="b">
            <v>0</v>
          </cell>
        </row>
        <row r="617">
          <cell r="A617">
            <v>7610</v>
          </cell>
          <cell r="B617" t="str">
            <v>INCOME TAXES-STATE</v>
          </cell>
          <cell r="C617" t="str">
            <v>IS</v>
          </cell>
          <cell r="D617">
            <v>0</v>
          </cell>
          <cell r="E617" t="b">
            <v>0</v>
          </cell>
        </row>
        <row r="618">
          <cell r="A618">
            <v>7660</v>
          </cell>
          <cell r="B618" t="str">
            <v>MISCELLANEOUS EXP NON-UTIL</v>
          </cell>
          <cell r="C618" t="str">
            <v>IS</v>
          </cell>
          <cell r="D618">
            <v>0</v>
          </cell>
          <cell r="E618" t="b">
            <v>0</v>
          </cell>
        </row>
        <row r="619">
          <cell r="A619">
            <v>7685</v>
          </cell>
          <cell r="B619" t="str">
            <v>INTEREST INCOME</v>
          </cell>
          <cell r="C619" t="str">
            <v>IS</v>
          </cell>
          <cell r="D619">
            <v>0</v>
          </cell>
          <cell r="E619" t="b">
            <v>0</v>
          </cell>
        </row>
        <row r="620">
          <cell r="A620">
            <v>7710</v>
          </cell>
          <cell r="B620" t="str">
            <v>INTEREST EXPENSE-INTERCO</v>
          </cell>
          <cell r="C620" t="str">
            <v>IS</v>
          </cell>
          <cell r="D620">
            <v>944882.4</v>
          </cell>
          <cell r="E620" t="b">
            <v>0</v>
          </cell>
        </row>
        <row r="621">
          <cell r="A621">
            <v>7735</v>
          </cell>
          <cell r="B621" t="str">
            <v>S/T INT EXP CUSTOMERS DEP</v>
          </cell>
          <cell r="C621" t="str">
            <v>IS</v>
          </cell>
          <cell r="D621">
            <v>47250.58</v>
          </cell>
          <cell r="E621" t="b">
            <v>0</v>
          </cell>
        </row>
        <row r="622">
          <cell r="A622">
            <v>7750</v>
          </cell>
          <cell r="B622" t="str">
            <v>INTEREST DURING CONSTRUCTIO</v>
          </cell>
          <cell r="C622" t="str">
            <v>IS</v>
          </cell>
          <cell r="D622">
            <v>-57853.280000000035</v>
          </cell>
          <cell r="E622" t="b">
            <v>0</v>
          </cell>
        </row>
        <row r="623">
          <cell r="A623">
            <v>7765</v>
          </cell>
          <cell r="B623" t="str">
            <v>SALE OF UTILITY PROPERTY</v>
          </cell>
          <cell r="C623" t="str">
            <v>IS</v>
          </cell>
          <cell r="D623">
            <v>-8247.8799999999956</v>
          </cell>
          <cell r="E623" t="b">
            <v>0</v>
          </cell>
        </row>
        <row r="624">
          <cell r="A624">
            <v>7775</v>
          </cell>
          <cell r="B624" t="str">
            <v>CURRENT TAX-FIT-SOLD CO</v>
          </cell>
          <cell r="C624" t="str">
            <v>IS</v>
          </cell>
          <cell r="D624">
            <v>0</v>
          </cell>
          <cell r="E624" t="b">
            <v>0</v>
          </cell>
        </row>
        <row r="625">
          <cell r="A625">
            <v>7785</v>
          </cell>
          <cell r="B625" t="str">
            <v>CURRENT TAX-SIT-SOLD CO</v>
          </cell>
          <cell r="C625" t="str">
            <v>IS</v>
          </cell>
          <cell r="D625">
            <v>0</v>
          </cell>
          <cell r="E625" t="b">
            <v>0</v>
          </cell>
        </row>
        <row r="626">
          <cell r="A626"/>
          <cell r="B626"/>
          <cell r="C626"/>
          <cell r="D626"/>
        </row>
        <row r="627">
          <cell r="A627"/>
          <cell r="B627"/>
          <cell r="C627"/>
          <cell r="D627"/>
        </row>
        <row r="628">
          <cell r="A628" t="str">
            <v>Trial balance variance</v>
          </cell>
          <cell r="B628"/>
          <cell r="C628"/>
          <cell r="D628">
            <v>-1.6834746929816902E-8</v>
          </cell>
        </row>
        <row r="629">
          <cell r="A629"/>
          <cell r="B629"/>
          <cell r="C629"/>
          <cell r="D629"/>
        </row>
        <row r="630">
          <cell r="A630" t="str">
            <v>Balance Sheet</v>
          </cell>
          <cell r="B630"/>
          <cell r="C630" t="str">
            <v>BS</v>
          </cell>
          <cell r="D630">
            <v>1332576.7699999847</v>
          </cell>
        </row>
        <row r="631">
          <cell r="A631" t="str">
            <v>Income Statement</v>
          </cell>
          <cell r="B631"/>
          <cell r="C631" t="str">
            <v>IS</v>
          </cell>
          <cell r="D631">
            <v>-1332576.7700000007</v>
          </cell>
        </row>
        <row r="632">
          <cell r="A632" t="str">
            <v>Trial balance variance</v>
          </cell>
          <cell r="B632"/>
          <cell r="C632"/>
          <cell r="D632">
            <v>-1.6065314412117004E-8</v>
          </cell>
        </row>
      </sheetData>
      <sheetData sheetId="3">
        <row r="830">
          <cell r="B830" t="str">
            <v>CUSTOMERS</v>
          </cell>
          <cell r="C830">
            <v>19392.150000000001</v>
          </cell>
          <cell r="D830">
            <v>12716.4</v>
          </cell>
          <cell r="E830">
            <v>32108.550000000003</v>
          </cell>
          <cell r="F830">
            <v>0.60395595565667093</v>
          </cell>
          <cell r="G830">
            <v>0.39604404434332907</v>
          </cell>
          <cell r="H830">
            <v>1</v>
          </cell>
        </row>
        <row r="831">
          <cell r="B831" t="str">
            <v>REVENUES</v>
          </cell>
          <cell r="C831">
            <v>-4854813.47</v>
          </cell>
          <cell r="D831">
            <v>-4342177.13</v>
          </cell>
          <cell r="E831">
            <v>-9196990.5999999996</v>
          </cell>
          <cell r="F831">
            <v>0.52786978710188093</v>
          </cell>
          <cell r="G831">
            <v>0.47213021289811907</v>
          </cell>
          <cell r="H831">
            <v>1</v>
          </cell>
        </row>
        <row r="832">
          <cell r="B832" t="str">
            <v>PLANT IN SERVICE</v>
          </cell>
          <cell r="C832">
            <v>67641370.469999984</v>
          </cell>
          <cell r="D832">
            <v>60813277.300000012</v>
          </cell>
          <cell r="E832">
            <v>128454647.77</v>
          </cell>
          <cell r="F832">
            <v>0.52657783618007259</v>
          </cell>
          <cell r="G832">
            <v>0.47342216381992741</v>
          </cell>
          <cell r="H832">
            <v>1</v>
          </cell>
        </row>
        <row r="833">
          <cell r="B833" t="str">
            <v>NET PLANT</v>
          </cell>
          <cell r="C833">
            <v>51147278.519999981</v>
          </cell>
          <cell r="D833">
            <v>42396026.330000013</v>
          </cell>
          <cell r="E833">
            <v>93543304.849999994</v>
          </cell>
          <cell r="F833">
            <v>0.54677647536631779</v>
          </cell>
          <cell r="G833">
            <v>0.45322352463368215</v>
          </cell>
          <cell r="H833">
            <v>1</v>
          </cell>
        </row>
        <row r="834">
          <cell r="B834" t="str">
            <v>DEFERRED MAINTENANCE</v>
          </cell>
          <cell r="C834">
            <v>929541.98565662419</v>
          </cell>
          <cell r="D834">
            <v>2228331.0643433761</v>
          </cell>
          <cell r="E834">
            <v>3157873.0500000003</v>
          </cell>
          <cell r="F834">
            <v>0.29435698362118268</v>
          </cell>
          <cell r="G834">
            <v>0.70564301637881732</v>
          </cell>
          <cell r="H834">
            <v>1</v>
          </cell>
        </row>
        <row r="835">
          <cell r="B835" t="str">
            <v>CIAC</v>
          </cell>
          <cell r="C835">
            <v>-12109265.179999996</v>
          </cell>
          <cell r="D835">
            <v>-16511781.190000005</v>
          </cell>
          <cell r="E835">
            <v>-28621046.370000001</v>
          </cell>
          <cell r="F835">
            <v>0.42308953430482127</v>
          </cell>
          <cell r="G835">
            <v>0.57691046569517868</v>
          </cell>
          <cell r="H835">
            <v>1</v>
          </cell>
        </row>
        <row r="836">
          <cell r="B836" t="str">
            <v>CAP STRUCTURE</v>
          </cell>
          <cell r="C836">
            <v>34528786.117524162</v>
          </cell>
          <cell r="D836">
            <v>30169503.251836561</v>
          </cell>
          <cell r="E836">
            <v>64698289.369360723</v>
          </cell>
          <cell r="F836">
            <v>0.53368932090924825</v>
          </cell>
          <cell r="G836">
            <v>0.46631067909075169</v>
          </cell>
          <cell r="H836">
            <v>1</v>
          </cell>
        </row>
        <row r="837">
          <cell r="B837"/>
          <cell r="C837"/>
          <cell r="D837"/>
          <cell r="E837"/>
          <cell r="F837"/>
          <cell r="G837"/>
          <cell r="H83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>
            <v>1000</v>
          </cell>
          <cell r="B1" t="str">
            <v>TOTAL ASSETS</v>
          </cell>
        </row>
        <row r="2">
          <cell r="A2">
            <v>1005</v>
          </cell>
          <cell r="B2" t="str">
            <v>LONG TERM ASSETS</v>
          </cell>
        </row>
        <row r="3">
          <cell r="A3">
            <v>1010</v>
          </cell>
          <cell r="B3" t="str">
            <v>PROPERTY, PLANT &amp; EQPT</v>
          </cell>
        </row>
        <row r="4">
          <cell r="A4">
            <v>1015</v>
          </cell>
          <cell r="B4" t="str">
            <v>WTR UTILITY PLANT IN SERVICE</v>
          </cell>
        </row>
        <row r="5">
          <cell r="A5">
            <v>1020</v>
          </cell>
          <cell r="B5" t="str">
            <v>ORGANIZATION</v>
          </cell>
        </row>
        <row r="6">
          <cell r="A6">
            <v>1025</v>
          </cell>
          <cell r="B6" t="str">
            <v>FRANCHISES</v>
          </cell>
        </row>
        <row r="7">
          <cell r="A7">
            <v>1030</v>
          </cell>
          <cell r="B7" t="str">
            <v>LAND &amp; LAND RIGHTS PUMP</v>
          </cell>
        </row>
        <row r="8">
          <cell r="A8">
            <v>1035</v>
          </cell>
          <cell r="B8" t="str">
            <v>LAND &amp; LAND RIGHTS WTR TRT</v>
          </cell>
        </row>
        <row r="9">
          <cell r="A9">
            <v>1040</v>
          </cell>
          <cell r="B9" t="str">
            <v>LAND &amp; LAND RIGHTS TRANS DIST</v>
          </cell>
        </row>
        <row r="10">
          <cell r="A10">
            <v>1045</v>
          </cell>
          <cell r="B10" t="str">
            <v>LAND &amp; LAND RIGHTS GEN PLT</v>
          </cell>
        </row>
        <row r="11">
          <cell r="A11">
            <v>1050</v>
          </cell>
          <cell r="B11" t="str">
            <v>STRUCT &amp; IMPRV SRC SUPPLY</v>
          </cell>
        </row>
        <row r="12">
          <cell r="A12">
            <v>1055</v>
          </cell>
          <cell r="B12" t="str">
            <v>STRUCT &amp; IMPRV WTR TRT PLT</v>
          </cell>
        </row>
        <row r="13">
          <cell r="A13">
            <v>1060</v>
          </cell>
          <cell r="B13" t="str">
            <v>STRUCT &amp; IMPRV TRANS DIST PLT</v>
          </cell>
        </row>
        <row r="14">
          <cell r="A14">
            <v>1065</v>
          </cell>
          <cell r="B14" t="str">
            <v>STRUCT &amp; IMPRV GEN PLT</v>
          </cell>
        </row>
        <row r="15">
          <cell r="A15">
            <v>1070</v>
          </cell>
          <cell r="B15" t="str">
            <v>COLLECTING RESERVOIRS</v>
          </cell>
        </row>
        <row r="16">
          <cell r="A16">
            <v>1075</v>
          </cell>
          <cell r="B16" t="str">
            <v>LAKE, RIVER, OTHER INTAKES</v>
          </cell>
        </row>
        <row r="17">
          <cell r="A17">
            <v>1080</v>
          </cell>
          <cell r="B17" t="str">
            <v>WELLS &amp; SPRINGS</v>
          </cell>
        </row>
        <row r="18">
          <cell r="A18">
            <v>1085</v>
          </cell>
          <cell r="B18" t="str">
            <v>INFILTRATION GALLERY</v>
          </cell>
        </row>
        <row r="19">
          <cell r="A19">
            <v>1090</v>
          </cell>
          <cell r="B19" t="str">
            <v>SUPPLY MAINS</v>
          </cell>
        </row>
        <row r="20">
          <cell r="A20">
            <v>1095</v>
          </cell>
          <cell r="B20" t="str">
            <v>POWER GENERATION EQUIP</v>
          </cell>
        </row>
        <row r="21">
          <cell r="A21">
            <v>1100</v>
          </cell>
          <cell r="B21" t="str">
            <v>ELECTRIC PUMP EQUIP SRC PUMP</v>
          </cell>
        </row>
        <row r="22">
          <cell r="A22">
            <v>1105</v>
          </cell>
          <cell r="B22" t="str">
            <v>ELECTRIC PUMP EQUIP WTP</v>
          </cell>
        </row>
        <row r="23">
          <cell r="A23">
            <v>1110</v>
          </cell>
          <cell r="B23" t="str">
            <v>ELECTRIC PUMP EQUIP TRANS DIST</v>
          </cell>
        </row>
        <row r="24">
          <cell r="A24">
            <v>1115</v>
          </cell>
          <cell r="B24" t="str">
            <v>WATER TREATMENT EQPT</v>
          </cell>
        </row>
        <row r="25">
          <cell r="A25">
            <v>1120</v>
          </cell>
          <cell r="B25" t="str">
            <v>DIST RESV &amp; STANDPIPES</v>
          </cell>
        </row>
        <row r="26">
          <cell r="A26">
            <v>1125</v>
          </cell>
          <cell r="B26" t="str">
            <v>TRANS &amp; DISTR MAINS</v>
          </cell>
        </row>
        <row r="27">
          <cell r="A27">
            <v>1130</v>
          </cell>
          <cell r="B27" t="str">
            <v>SERVICE LINES</v>
          </cell>
        </row>
        <row r="28">
          <cell r="A28">
            <v>1135</v>
          </cell>
          <cell r="B28" t="str">
            <v>METERS</v>
          </cell>
        </row>
        <row r="29">
          <cell r="A29">
            <v>1140</v>
          </cell>
          <cell r="B29" t="str">
            <v>METER INSTALLATIONS</v>
          </cell>
        </row>
        <row r="30">
          <cell r="A30">
            <v>1145</v>
          </cell>
          <cell r="B30" t="str">
            <v>HYDRANTS</v>
          </cell>
        </row>
        <row r="31">
          <cell r="A31">
            <v>1150</v>
          </cell>
          <cell r="B31" t="str">
            <v>BACKFLOW PREVENTION DEVICES</v>
          </cell>
        </row>
        <row r="32">
          <cell r="A32">
            <v>1155</v>
          </cell>
          <cell r="B32" t="str">
            <v>OTH PLT&amp;MISC EQUIP INTANG PLT</v>
          </cell>
        </row>
        <row r="33">
          <cell r="A33">
            <v>1160</v>
          </cell>
          <cell r="B33" t="str">
            <v>OTH PLT&amp;MISC EQUIP SRC SUPPLY</v>
          </cell>
        </row>
        <row r="34">
          <cell r="A34">
            <v>1165</v>
          </cell>
          <cell r="B34" t="str">
            <v>OTH PLT&amp;MISC EQUIP WTP</v>
          </cell>
        </row>
        <row r="35">
          <cell r="A35">
            <v>1170</v>
          </cell>
          <cell r="B35" t="str">
            <v>OTH PLT&amp;MISC EQUIP TRANS DIST</v>
          </cell>
        </row>
        <row r="36">
          <cell r="A36">
            <v>1175</v>
          </cell>
          <cell r="B36" t="str">
            <v>OFFICE STRUCT &amp; IMPRV</v>
          </cell>
        </row>
        <row r="37">
          <cell r="A37">
            <v>1180</v>
          </cell>
          <cell r="B37" t="str">
            <v>OFFICE FURN &amp; EQPT</v>
          </cell>
        </row>
        <row r="38">
          <cell r="A38">
            <v>1185</v>
          </cell>
          <cell r="B38" t="str">
            <v>STORES EQUIPMENT</v>
          </cell>
        </row>
        <row r="39">
          <cell r="A39">
            <v>1190</v>
          </cell>
          <cell r="B39" t="str">
            <v>TOOL SHOP &amp; MISC EQPT</v>
          </cell>
        </row>
        <row r="40">
          <cell r="A40">
            <v>1195</v>
          </cell>
          <cell r="B40" t="str">
            <v>LABORATORY EQUIPMENT</v>
          </cell>
        </row>
        <row r="41">
          <cell r="A41">
            <v>1200</v>
          </cell>
          <cell r="B41" t="str">
            <v>POWER OPERATED EQUIP</v>
          </cell>
        </row>
        <row r="42">
          <cell r="A42">
            <v>1205</v>
          </cell>
          <cell r="B42" t="str">
            <v>COMMUNICATION EQPT</v>
          </cell>
        </row>
        <row r="43">
          <cell r="A43">
            <v>1210</v>
          </cell>
          <cell r="B43" t="str">
            <v>MISC EQUIPMENT</v>
          </cell>
        </row>
        <row r="44">
          <cell r="A44">
            <v>1215</v>
          </cell>
          <cell r="B44" t="str">
            <v>WATER PLANT ALLOCATED</v>
          </cell>
        </row>
        <row r="45">
          <cell r="A45">
            <v>1220</v>
          </cell>
          <cell r="B45" t="str">
            <v>OTHER TANGIBLE PLT WATER</v>
          </cell>
        </row>
        <row r="46">
          <cell r="A46">
            <v>1240</v>
          </cell>
          <cell r="B46" t="str">
            <v>SWR UTILITY PLANT IN SERVICE</v>
          </cell>
        </row>
        <row r="47">
          <cell r="A47">
            <v>1245</v>
          </cell>
          <cell r="B47" t="str">
            <v>ORGANIZATION</v>
          </cell>
        </row>
        <row r="48">
          <cell r="A48">
            <v>1250</v>
          </cell>
          <cell r="B48" t="str">
            <v>FRANCHISES INTANG PLT</v>
          </cell>
        </row>
        <row r="49">
          <cell r="A49">
            <v>1255</v>
          </cell>
          <cell r="B49" t="str">
            <v>FRANCHISES RECLAIM WTR DIST PLT</v>
          </cell>
        </row>
        <row r="50">
          <cell r="A50">
            <v>1260</v>
          </cell>
          <cell r="B50" t="str">
            <v>LAND &amp; LAND RIGHTS INTANG PLT</v>
          </cell>
        </row>
        <row r="51">
          <cell r="A51">
            <v>1265</v>
          </cell>
          <cell r="B51" t="str">
            <v>LAND &amp; LAND RIGHTS COLL PLT</v>
          </cell>
        </row>
        <row r="52">
          <cell r="A52">
            <v>1270</v>
          </cell>
          <cell r="B52" t="str">
            <v>LAND &amp; LAND RIGHTS TRTMNT PLT</v>
          </cell>
        </row>
        <row r="53">
          <cell r="A53">
            <v>1275</v>
          </cell>
          <cell r="B53" t="str">
            <v>LAND &amp; LAND RIGHTS RECLAIM WTP</v>
          </cell>
        </row>
        <row r="54">
          <cell r="A54">
            <v>1280</v>
          </cell>
          <cell r="B54" t="str">
            <v>LAND &amp; LAND RIGHTS RCL DST PLT</v>
          </cell>
        </row>
        <row r="55">
          <cell r="A55">
            <v>1285</v>
          </cell>
          <cell r="B55" t="str">
            <v>LAND &amp; LAND RIGHTS GEN PLT</v>
          </cell>
        </row>
        <row r="56">
          <cell r="A56">
            <v>1290</v>
          </cell>
          <cell r="B56" t="str">
            <v>STRUCT/IMPRV COLL PLT</v>
          </cell>
        </row>
        <row r="57">
          <cell r="A57">
            <v>1295</v>
          </cell>
          <cell r="B57" t="str">
            <v>STRUCT/IMPRV PUMP PLT LS</v>
          </cell>
        </row>
        <row r="58">
          <cell r="A58">
            <v>1300</v>
          </cell>
          <cell r="B58" t="str">
            <v>STRUCT/IMPRV TREAT PLT</v>
          </cell>
        </row>
        <row r="59">
          <cell r="A59">
            <v>1305</v>
          </cell>
          <cell r="B59" t="str">
            <v>STRUCT/IMPRV RECLAIM WTP</v>
          </cell>
        </row>
        <row r="60">
          <cell r="A60">
            <v>1310</v>
          </cell>
          <cell r="B60" t="str">
            <v>STRUCT/IMPRV RECLAIM WTR DIST PLT</v>
          </cell>
        </row>
        <row r="61">
          <cell r="A61">
            <v>1315</v>
          </cell>
          <cell r="B61" t="str">
            <v>STRUCT/IMPRV GEN PLT</v>
          </cell>
        </row>
        <row r="62">
          <cell r="A62">
            <v>1320</v>
          </cell>
          <cell r="B62" t="str">
            <v>POWER GEN EQUIP COLL PLT</v>
          </cell>
        </row>
        <row r="63">
          <cell r="A63">
            <v>1325</v>
          </cell>
          <cell r="B63" t="str">
            <v>POWER GEN EQUIP PUMP PLT</v>
          </cell>
        </row>
        <row r="64">
          <cell r="A64">
            <v>1330</v>
          </cell>
          <cell r="B64" t="str">
            <v>POWER GEN EQUIP TREAT PLT</v>
          </cell>
        </row>
        <row r="65">
          <cell r="A65">
            <v>1335</v>
          </cell>
          <cell r="B65" t="str">
            <v>POWER GEN EQUIP RECLAIM WTP</v>
          </cell>
        </row>
        <row r="66">
          <cell r="A66">
            <v>1340</v>
          </cell>
          <cell r="B66" t="str">
            <v>POWER GEN EQUIP RCL WTR DIST</v>
          </cell>
        </row>
        <row r="67">
          <cell r="A67">
            <v>1345</v>
          </cell>
          <cell r="B67" t="str">
            <v>SEWER FORCE MAIN</v>
          </cell>
        </row>
        <row r="68">
          <cell r="A68">
            <v>1350</v>
          </cell>
          <cell r="B68" t="str">
            <v>SEWER GRAVITY MAIN</v>
          </cell>
        </row>
        <row r="69">
          <cell r="A69">
            <v>1353</v>
          </cell>
          <cell r="B69" t="str">
            <v>MANHOLES</v>
          </cell>
        </row>
        <row r="70">
          <cell r="A70">
            <v>1355</v>
          </cell>
          <cell r="B70" t="str">
            <v>SPECIAL COLL STRUCTURES</v>
          </cell>
        </row>
        <row r="71">
          <cell r="A71">
            <v>1360</v>
          </cell>
          <cell r="B71" t="str">
            <v>SERVICES TO CUSTOMERS</v>
          </cell>
        </row>
        <row r="72">
          <cell r="A72">
            <v>1365</v>
          </cell>
          <cell r="B72" t="str">
            <v>FLOW MEASURE DEVICES</v>
          </cell>
        </row>
        <row r="73">
          <cell r="A73">
            <v>1370</v>
          </cell>
          <cell r="B73" t="str">
            <v>FLOW MEASURE INSTALL</v>
          </cell>
        </row>
        <row r="74">
          <cell r="A74">
            <v>1375</v>
          </cell>
          <cell r="B74" t="str">
            <v>RECEIVING WELLS</v>
          </cell>
        </row>
        <row r="75">
          <cell r="A75">
            <v>1380</v>
          </cell>
          <cell r="B75" t="str">
            <v>PUMPING EQUIPMENT PUMP PLT</v>
          </cell>
        </row>
        <row r="76">
          <cell r="A76">
            <v>1385</v>
          </cell>
          <cell r="B76" t="str">
            <v>PUMPING EQUIPMENT RECLAIM WTP</v>
          </cell>
        </row>
        <row r="77">
          <cell r="A77">
            <v>1390</v>
          </cell>
          <cell r="B77" t="str">
            <v>PUMPING EQUIPMENT RCL WTR DIST</v>
          </cell>
        </row>
        <row r="78">
          <cell r="A78">
            <v>1395</v>
          </cell>
          <cell r="B78" t="str">
            <v>TREAT/DISP EQUIP LAGOON</v>
          </cell>
        </row>
        <row r="79">
          <cell r="A79">
            <v>1400</v>
          </cell>
          <cell r="B79" t="str">
            <v>TREAT/DISP EQUIP TRT PLT</v>
          </cell>
        </row>
        <row r="80">
          <cell r="A80">
            <v>1405</v>
          </cell>
          <cell r="B80" t="str">
            <v>TREAT/DISP EQUIP RCL WTP</v>
          </cell>
        </row>
        <row r="81">
          <cell r="A81">
            <v>1410</v>
          </cell>
          <cell r="B81" t="str">
            <v>PLANT SEWERS TRTMT PLT</v>
          </cell>
        </row>
        <row r="82">
          <cell r="A82">
            <v>1415</v>
          </cell>
          <cell r="B82" t="str">
            <v>PLANT SEWERS RECLAIM WTP</v>
          </cell>
        </row>
        <row r="83">
          <cell r="A83">
            <v>1420</v>
          </cell>
          <cell r="B83" t="str">
            <v>OUTFALL LINES</v>
          </cell>
        </row>
        <row r="84">
          <cell r="A84">
            <v>1425</v>
          </cell>
          <cell r="B84" t="str">
            <v>OTHER PLT TANGIBLE</v>
          </cell>
        </row>
        <row r="85">
          <cell r="A85">
            <v>1430</v>
          </cell>
          <cell r="B85" t="str">
            <v>OTHER PLT COLLECTION</v>
          </cell>
        </row>
        <row r="86">
          <cell r="A86">
            <v>1435</v>
          </cell>
          <cell r="B86" t="str">
            <v>OTHER PLT PUMP</v>
          </cell>
        </row>
        <row r="87">
          <cell r="A87">
            <v>1440</v>
          </cell>
          <cell r="B87" t="str">
            <v>OTHER PLT TREATMENT</v>
          </cell>
        </row>
        <row r="88">
          <cell r="A88">
            <v>1445</v>
          </cell>
          <cell r="B88" t="str">
            <v>OTHER PLT RECLAIM WTR TRT</v>
          </cell>
        </row>
        <row r="89">
          <cell r="A89">
            <v>1450</v>
          </cell>
          <cell r="B89" t="str">
            <v>OTHER PLT RECLAIM WTR DIST</v>
          </cell>
        </row>
        <row r="90">
          <cell r="A90">
            <v>1455</v>
          </cell>
          <cell r="B90" t="str">
            <v>OFFICE STRUCT &amp; IMPRV</v>
          </cell>
        </row>
        <row r="91">
          <cell r="A91">
            <v>1460</v>
          </cell>
          <cell r="B91" t="str">
            <v>OFFICE FURN &amp; EQPT</v>
          </cell>
        </row>
        <row r="92">
          <cell r="A92">
            <v>1465</v>
          </cell>
          <cell r="B92" t="str">
            <v>STORES EQUIPMENT</v>
          </cell>
        </row>
        <row r="93">
          <cell r="A93">
            <v>1470</v>
          </cell>
          <cell r="B93" t="str">
            <v>TOOL SHOP &amp; MISC EQPT</v>
          </cell>
        </row>
        <row r="94">
          <cell r="A94">
            <v>1475</v>
          </cell>
          <cell r="B94" t="str">
            <v>LABORATORY EQPT</v>
          </cell>
        </row>
        <row r="95">
          <cell r="A95">
            <v>1480</v>
          </cell>
          <cell r="B95" t="str">
            <v>POWER OPERATED EQUIP</v>
          </cell>
        </row>
        <row r="96">
          <cell r="A96">
            <v>1485</v>
          </cell>
          <cell r="B96" t="str">
            <v>COMMUNICATION EQPT</v>
          </cell>
        </row>
        <row r="97">
          <cell r="A97">
            <v>1490</v>
          </cell>
          <cell r="B97" t="str">
            <v>MISC EQUIP SEWER</v>
          </cell>
        </row>
        <row r="98">
          <cell r="A98">
            <v>1495</v>
          </cell>
          <cell r="B98" t="str">
            <v>SEWER PLANT ALLOCATED</v>
          </cell>
        </row>
        <row r="99">
          <cell r="A99">
            <v>1500</v>
          </cell>
          <cell r="B99" t="str">
            <v>OTHER TANGIBLE PLT SEWER</v>
          </cell>
        </row>
        <row r="100">
          <cell r="A100">
            <v>1520</v>
          </cell>
          <cell r="B100" t="str">
            <v>REUSE PLANT</v>
          </cell>
        </row>
        <row r="101">
          <cell r="A101">
            <v>1525</v>
          </cell>
          <cell r="B101" t="str">
            <v>REUSE SERVICES</v>
          </cell>
        </row>
        <row r="102">
          <cell r="A102">
            <v>1530</v>
          </cell>
          <cell r="B102" t="str">
            <v>REUSE MTR/INSTALLATIONS</v>
          </cell>
        </row>
        <row r="103">
          <cell r="A103">
            <v>1535</v>
          </cell>
          <cell r="B103" t="str">
            <v>REUSE DIST RESERVOIRS</v>
          </cell>
        </row>
        <row r="104">
          <cell r="A104">
            <v>1540</v>
          </cell>
          <cell r="B104" t="str">
            <v>REUSE TRANMISSION &amp; DIST SYS</v>
          </cell>
        </row>
        <row r="105">
          <cell r="A105">
            <v>1550</v>
          </cell>
          <cell r="B105" t="str">
            <v>TRANSPORTATION EQPT</v>
          </cell>
        </row>
        <row r="106">
          <cell r="A106">
            <v>1555</v>
          </cell>
          <cell r="B106" t="str">
            <v>TRANSPORTATION EQPT WTR</v>
          </cell>
        </row>
        <row r="107">
          <cell r="A107">
            <v>1560</v>
          </cell>
          <cell r="B107" t="str">
            <v>TRANSPORTATION EQPT SWR</v>
          </cell>
        </row>
        <row r="108">
          <cell r="A108">
            <v>1570</v>
          </cell>
          <cell r="B108" t="str">
            <v>COMPUTER EQUIPMENT WTR</v>
          </cell>
        </row>
        <row r="109">
          <cell r="A109">
            <v>1575</v>
          </cell>
          <cell r="B109" t="str">
            <v>DESKTOP COMPUTER WTR</v>
          </cell>
        </row>
        <row r="110">
          <cell r="A110">
            <v>1580</v>
          </cell>
          <cell r="B110" t="str">
            <v>MAINFRAME COMPUTER WTR</v>
          </cell>
        </row>
        <row r="111">
          <cell r="A111">
            <v>1585</v>
          </cell>
          <cell r="B111" t="str">
            <v>MINI COMPUTERS WTR</v>
          </cell>
        </row>
        <row r="112">
          <cell r="A112">
            <v>1590</v>
          </cell>
          <cell r="B112" t="str">
            <v>COMP SYS COST WTR</v>
          </cell>
        </row>
        <row r="113">
          <cell r="A113">
            <v>1595</v>
          </cell>
          <cell r="B113" t="str">
            <v>MICRO SYS COST WTR</v>
          </cell>
        </row>
        <row r="114">
          <cell r="A114">
            <v>1600</v>
          </cell>
          <cell r="B114" t="str">
            <v>COMPUTER EQUIPMENT SWR</v>
          </cell>
        </row>
        <row r="115">
          <cell r="A115">
            <v>1605</v>
          </cell>
          <cell r="B115" t="str">
            <v>DESKTOP COMPUTER SWR</v>
          </cell>
        </row>
        <row r="116">
          <cell r="A116">
            <v>1610</v>
          </cell>
          <cell r="B116" t="str">
            <v>MAINFRAME COMPUTER SWR</v>
          </cell>
        </row>
        <row r="117">
          <cell r="A117">
            <v>1615</v>
          </cell>
          <cell r="B117" t="str">
            <v>MINI COMPUTERS SWR</v>
          </cell>
        </row>
        <row r="118">
          <cell r="A118">
            <v>1620</v>
          </cell>
          <cell r="B118" t="str">
            <v>COMP SYS COST SWR</v>
          </cell>
        </row>
        <row r="119">
          <cell r="A119">
            <v>1625</v>
          </cell>
          <cell r="B119" t="str">
            <v>MICRO SYS COST SWR</v>
          </cell>
        </row>
        <row r="120">
          <cell r="A120">
            <v>1640</v>
          </cell>
          <cell r="B120" t="str">
            <v>OTHER PLANT</v>
          </cell>
        </row>
        <row r="121">
          <cell r="A121">
            <v>1650</v>
          </cell>
          <cell r="B121" t="str">
            <v>PLANT UNDER CONSTRUCTION</v>
          </cell>
        </row>
        <row r="122">
          <cell r="A122">
            <v>1655</v>
          </cell>
          <cell r="B122" t="str">
            <v>WORK IN PROGRESS</v>
          </cell>
        </row>
        <row r="123">
          <cell r="A123">
            <v>1660</v>
          </cell>
          <cell r="B123" t="str">
            <v>WATER PLANT IN PROCESS</v>
          </cell>
        </row>
        <row r="124">
          <cell r="A124">
            <v>1661</v>
          </cell>
          <cell r="B124" t="str">
            <v>WATER PLANT IN PROCESS HISTORY</v>
          </cell>
        </row>
        <row r="125">
          <cell r="A125">
            <v>1665</v>
          </cell>
          <cell r="B125" t="str">
            <v>WIP-CAP TIME WATER</v>
          </cell>
        </row>
        <row r="126">
          <cell r="A126">
            <v>1666</v>
          </cell>
          <cell r="B126" t="str">
            <v>WIP - INTEREST DURING CONSTR</v>
          </cell>
        </row>
        <row r="127">
          <cell r="A127">
            <v>1667</v>
          </cell>
          <cell r="B127" t="str">
            <v>WIP - ENGINEERING</v>
          </cell>
        </row>
        <row r="128">
          <cell r="A128">
            <v>1668</v>
          </cell>
          <cell r="B128" t="str">
            <v>WIP - LABOR/INSTALLATION</v>
          </cell>
        </row>
        <row r="129">
          <cell r="A129">
            <v>1669</v>
          </cell>
          <cell r="B129" t="str">
            <v>WIP - EQUIPMENT</v>
          </cell>
        </row>
        <row r="130">
          <cell r="A130">
            <v>1670</v>
          </cell>
          <cell r="B130" t="str">
            <v>WIP - MATERIAL</v>
          </cell>
        </row>
        <row r="131">
          <cell r="A131">
            <v>1671</v>
          </cell>
          <cell r="B131" t="str">
            <v>WIP - ELECTRICAL</v>
          </cell>
        </row>
        <row r="132">
          <cell r="A132">
            <v>1672</v>
          </cell>
          <cell r="B132" t="str">
            <v>WIP - PIPING</v>
          </cell>
        </row>
        <row r="133">
          <cell r="A133">
            <v>1673</v>
          </cell>
          <cell r="B133" t="str">
            <v>WIP - SITE WORK</v>
          </cell>
        </row>
        <row r="134">
          <cell r="A134">
            <v>1674</v>
          </cell>
          <cell r="B134" t="str">
            <v>WIP - BUILDING ADDITION</v>
          </cell>
        </row>
        <row r="135">
          <cell r="A135">
            <v>1675</v>
          </cell>
          <cell r="B135" t="str">
            <v>WIP - CARPENTRY</v>
          </cell>
        </row>
        <row r="136">
          <cell r="A136">
            <v>1676</v>
          </cell>
          <cell r="B136" t="str">
            <v>WIP - CRANE</v>
          </cell>
        </row>
        <row r="137">
          <cell r="A137">
            <v>1677</v>
          </cell>
          <cell r="B137" t="str">
            <v>WIP - DRILLING COSTS</v>
          </cell>
        </row>
        <row r="138">
          <cell r="A138">
            <v>1678</v>
          </cell>
          <cell r="B138" t="str">
            <v>WIP - FOUNDATION</v>
          </cell>
        </row>
        <row r="139">
          <cell r="A139">
            <v>1679</v>
          </cell>
          <cell r="B139" t="str">
            <v>WIP - LAND/LEASE</v>
          </cell>
        </row>
        <row r="140">
          <cell r="A140">
            <v>1680</v>
          </cell>
          <cell r="B140" t="str">
            <v>WIP - MAIN EXTENSION/TIE IN</v>
          </cell>
        </row>
        <row r="141">
          <cell r="A141">
            <v>1681</v>
          </cell>
          <cell r="B141" t="str">
            <v>WIP - PERMITS</v>
          </cell>
        </row>
        <row r="142">
          <cell r="A142">
            <v>1682</v>
          </cell>
          <cell r="B142" t="str">
            <v>WIP - PLUMBING</v>
          </cell>
        </row>
        <row r="143">
          <cell r="A143">
            <v>1683</v>
          </cell>
          <cell r="B143" t="str">
            <v>WIP - PUMPS/EQUIPMENT</v>
          </cell>
        </row>
        <row r="144">
          <cell r="A144">
            <v>1684</v>
          </cell>
          <cell r="B144" t="str">
            <v>WIP - RELOCATION</v>
          </cell>
        </row>
        <row r="145">
          <cell r="A145">
            <v>1685</v>
          </cell>
          <cell r="B145" t="str">
            <v>WIP - RESTORATION</v>
          </cell>
        </row>
        <row r="146">
          <cell r="A146">
            <v>1686</v>
          </cell>
          <cell r="B146" t="str">
            <v>WIP - SOIL BORING</v>
          </cell>
        </row>
        <row r="147">
          <cell r="A147">
            <v>1687</v>
          </cell>
          <cell r="B147" t="str">
            <v>WIP - TANK/COST OF</v>
          </cell>
        </row>
        <row r="148">
          <cell r="A148">
            <v>1688</v>
          </cell>
          <cell r="B148" t="str">
            <v>WIP - TANK/DETENTION ADDITION</v>
          </cell>
        </row>
        <row r="149">
          <cell r="A149">
            <v>1689</v>
          </cell>
          <cell r="B149" t="str">
            <v>WIP - TANK/PNEUMATIC</v>
          </cell>
        </row>
        <row r="150">
          <cell r="A150">
            <v>1690</v>
          </cell>
          <cell r="B150" t="str">
            <v>WIP - TESTS/DRAWDOWN</v>
          </cell>
        </row>
        <row r="151">
          <cell r="A151">
            <v>1691</v>
          </cell>
          <cell r="B151" t="str">
            <v>WIP - WELL ABANDONMENT</v>
          </cell>
        </row>
        <row r="152">
          <cell r="A152">
            <v>1692</v>
          </cell>
          <cell r="B152" t="str">
            <v>WIP - WELL HOUSE</v>
          </cell>
        </row>
        <row r="153">
          <cell r="A153">
            <v>1697</v>
          </cell>
          <cell r="B153" t="str">
            <v>WIP - CLOSE CP TO GL LEGACY</v>
          </cell>
        </row>
        <row r="154">
          <cell r="A154">
            <v>1698</v>
          </cell>
          <cell r="B154" t="str">
            <v>WIP - J/E CLEARING LEGACY</v>
          </cell>
        </row>
        <row r="155">
          <cell r="A155">
            <v>1699</v>
          </cell>
          <cell r="B155" t="str">
            <v>WIP - TRANSFER TO FIXED ASSETS</v>
          </cell>
        </row>
        <row r="156">
          <cell r="A156">
            <v>1700</v>
          </cell>
          <cell r="B156" t="str">
            <v>SEWER PLANT IN PROCESS</v>
          </cell>
        </row>
        <row r="157">
          <cell r="A157">
            <v>1701</v>
          </cell>
          <cell r="B157" t="str">
            <v>SEWER PLANT IN PROCESS HISTORY</v>
          </cell>
        </row>
        <row r="158">
          <cell r="A158">
            <v>1705</v>
          </cell>
          <cell r="B158" t="str">
            <v>WIP-CAP TIME SEWER</v>
          </cell>
        </row>
        <row r="159">
          <cell r="A159">
            <v>1706</v>
          </cell>
          <cell r="B159" t="str">
            <v>WIP - INTEREST DURING CONSTR</v>
          </cell>
        </row>
        <row r="160">
          <cell r="A160">
            <v>1707</v>
          </cell>
          <cell r="B160" t="str">
            <v>WIP - ENGINEERING</v>
          </cell>
        </row>
        <row r="161">
          <cell r="A161">
            <v>1708</v>
          </cell>
          <cell r="B161" t="str">
            <v>WIP - LABOR/INSTALLATION</v>
          </cell>
        </row>
        <row r="162">
          <cell r="A162">
            <v>1709</v>
          </cell>
          <cell r="B162" t="str">
            <v>WIP - EQUIPMENT</v>
          </cell>
        </row>
        <row r="163">
          <cell r="A163">
            <v>1710</v>
          </cell>
          <cell r="B163" t="str">
            <v>WIP - MATERIAL</v>
          </cell>
        </row>
        <row r="164">
          <cell r="A164">
            <v>1711</v>
          </cell>
          <cell r="B164" t="str">
            <v>WIP - ELECTRICAL</v>
          </cell>
        </row>
        <row r="165">
          <cell r="A165">
            <v>1712</v>
          </cell>
          <cell r="B165" t="str">
            <v>WIP - PIPING</v>
          </cell>
        </row>
        <row r="166">
          <cell r="A166">
            <v>1713</v>
          </cell>
          <cell r="B166" t="str">
            <v>WIP - SITE WORK</v>
          </cell>
        </row>
        <row r="167">
          <cell r="A167">
            <v>1714</v>
          </cell>
          <cell r="B167" t="str">
            <v>WIP - BUILDING ADDITION</v>
          </cell>
        </row>
        <row r="168">
          <cell r="A168">
            <v>1715</v>
          </cell>
          <cell r="B168" t="str">
            <v>WIP - BUILDING/BLOWER MODS</v>
          </cell>
        </row>
        <row r="169">
          <cell r="A169">
            <v>1716</v>
          </cell>
          <cell r="B169" t="str">
            <v>WIP - CONCRETE CONTRACT</v>
          </cell>
        </row>
        <row r="170">
          <cell r="A170">
            <v>1717</v>
          </cell>
          <cell r="B170" t="str">
            <v>WIP - CONSTRUCTION</v>
          </cell>
        </row>
        <row r="171">
          <cell r="A171">
            <v>1718</v>
          </cell>
          <cell r="B171" t="str">
            <v>WIP - DRAINING/PLANT</v>
          </cell>
        </row>
        <row r="172">
          <cell r="A172">
            <v>1719</v>
          </cell>
          <cell r="B172" t="str">
            <v>WIP - FOUNDATION</v>
          </cell>
        </row>
        <row r="173">
          <cell r="A173">
            <v>1720</v>
          </cell>
          <cell r="B173" t="str">
            <v>WIP - INSTALLATION OF PLANT</v>
          </cell>
        </row>
        <row r="174">
          <cell r="A174">
            <v>1721</v>
          </cell>
          <cell r="B174" t="str">
            <v>WIP - LAND/LEASE</v>
          </cell>
        </row>
        <row r="175">
          <cell r="A175">
            <v>1722</v>
          </cell>
          <cell r="B175" t="str">
            <v>WIP - MODIFICATION/LIFT STN</v>
          </cell>
        </row>
        <row r="176">
          <cell r="A176">
            <v>1723</v>
          </cell>
          <cell r="B176" t="str">
            <v>WIP - PACKAGE PLANT PURCHASE</v>
          </cell>
        </row>
        <row r="177">
          <cell r="A177">
            <v>1724</v>
          </cell>
          <cell r="B177" t="str">
            <v>WIP - PERMITS</v>
          </cell>
        </row>
        <row r="178">
          <cell r="A178">
            <v>1725</v>
          </cell>
          <cell r="B178" t="str">
            <v>WIP - PUMP REMOVAL</v>
          </cell>
        </row>
        <row r="179">
          <cell r="A179">
            <v>1726</v>
          </cell>
          <cell r="B179" t="str">
            <v>WIP - PUMPS/EQUIPMENT</v>
          </cell>
        </row>
        <row r="180">
          <cell r="A180">
            <v>1727</v>
          </cell>
          <cell r="B180" t="str">
            <v>WIP - RELOCATION</v>
          </cell>
        </row>
        <row r="181">
          <cell r="A181">
            <v>1728</v>
          </cell>
          <cell r="B181" t="str">
            <v>WIP - SAND</v>
          </cell>
        </row>
        <row r="182">
          <cell r="A182">
            <v>1729</v>
          </cell>
          <cell r="B182" t="str">
            <v>WIP - SLUDGE/DISPOSAL</v>
          </cell>
        </row>
        <row r="183">
          <cell r="A183">
            <v>1730</v>
          </cell>
          <cell r="B183" t="str">
            <v>WIP - SURVEY</v>
          </cell>
        </row>
        <row r="184">
          <cell r="A184">
            <v>1731</v>
          </cell>
          <cell r="B184" t="str">
            <v>WIP - TESTS/SOIL BORE</v>
          </cell>
        </row>
        <row r="185">
          <cell r="A185">
            <v>1732</v>
          </cell>
          <cell r="B185" t="str">
            <v>WIP - VEGITATION/REMOVAL</v>
          </cell>
        </row>
        <row r="186">
          <cell r="A186">
            <v>1739</v>
          </cell>
          <cell r="B186" t="str">
            <v>WIP - TRANSFER TO FIXED ASSETS</v>
          </cell>
        </row>
        <row r="187">
          <cell r="A187">
            <v>1740</v>
          </cell>
          <cell r="B187" t="str">
            <v>OTHER PLANT IN PROCESS</v>
          </cell>
        </row>
        <row r="188">
          <cell r="A188">
            <v>1741</v>
          </cell>
          <cell r="B188" t="str">
            <v>OTHER PLANT IN PROCESS HISTORY</v>
          </cell>
        </row>
        <row r="189">
          <cell r="A189">
            <v>1745</v>
          </cell>
          <cell r="B189" t="str">
            <v>WIP-CAP TIME OFFICE RENOVATION</v>
          </cell>
        </row>
        <row r="190">
          <cell r="A190">
            <v>1745</v>
          </cell>
          <cell r="B190" t="str">
            <v>WIP-CAP TIME ELECTRICAL</v>
          </cell>
        </row>
        <row r="191">
          <cell r="A191">
            <v>1745</v>
          </cell>
          <cell r="B191" t="str">
            <v>WIP-CAP TIME LAB EXPANSION</v>
          </cell>
        </row>
        <row r="192">
          <cell r="A192">
            <v>1745</v>
          </cell>
          <cell r="B192" t="str">
            <v>WIP-CAP TIME COMPUTER EQUPMNT</v>
          </cell>
        </row>
        <row r="193">
          <cell r="A193">
            <v>1745</v>
          </cell>
          <cell r="B193" t="str">
            <v>WIP-CAP TIME COMPUTER SOFTWARE</v>
          </cell>
        </row>
        <row r="194">
          <cell r="A194">
            <v>1745</v>
          </cell>
          <cell r="B194" t="str">
            <v>WIP-CAP TIME RADIO EQUIPMENT</v>
          </cell>
        </row>
        <row r="195">
          <cell r="A195">
            <v>1746</v>
          </cell>
          <cell r="B195" t="str">
            <v>WIP - INTEREST DURING CONSTR</v>
          </cell>
        </row>
        <row r="196">
          <cell r="A196">
            <v>1747</v>
          </cell>
          <cell r="B196" t="str">
            <v>WIP - LABOR/INSTALLATION</v>
          </cell>
        </row>
        <row r="197">
          <cell r="A197">
            <v>1748</v>
          </cell>
          <cell r="B197" t="str">
            <v>WIP - EQUIPMENT</v>
          </cell>
        </row>
        <row r="198">
          <cell r="A198">
            <v>1749</v>
          </cell>
          <cell r="B198" t="str">
            <v>WIP - MATERIAL</v>
          </cell>
        </row>
        <row r="199">
          <cell r="A199">
            <v>1750</v>
          </cell>
          <cell r="B199" t="str">
            <v>WIP - ELECTRICAL</v>
          </cell>
        </row>
        <row r="200">
          <cell r="A200">
            <v>1751</v>
          </cell>
          <cell r="B200" t="str">
            <v>WIP - SITE WORK</v>
          </cell>
        </row>
        <row r="201">
          <cell r="A201">
            <v>1752</v>
          </cell>
          <cell r="B201" t="str">
            <v>WIP - CONTRACTOR/LABOR</v>
          </cell>
        </row>
        <row r="202">
          <cell r="A202">
            <v>1753</v>
          </cell>
          <cell r="B202" t="str">
            <v>WIP - ARCHITECT/DESIGNER</v>
          </cell>
        </row>
        <row r="203">
          <cell r="A203">
            <v>1754</v>
          </cell>
          <cell r="B203" t="str">
            <v>WIP - BUILDING ADDITION</v>
          </cell>
        </row>
        <row r="204">
          <cell r="A204">
            <v>1755</v>
          </cell>
          <cell r="B204" t="str">
            <v>WIP - FURNITURE</v>
          </cell>
        </row>
        <row r="205">
          <cell r="A205">
            <v>1756</v>
          </cell>
          <cell r="B205" t="str">
            <v>WIP - HEATING/AIR CONDITION</v>
          </cell>
        </row>
        <row r="206">
          <cell r="A206">
            <v>1757</v>
          </cell>
          <cell r="B206" t="str">
            <v>WIP - INTERIOR FINISH</v>
          </cell>
        </row>
        <row r="207">
          <cell r="A207">
            <v>1758</v>
          </cell>
          <cell r="B207" t="str">
            <v>WIP - MODIFICATION/CONVERT</v>
          </cell>
        </row>
        <row r="208">
          <cell r="A208">
            <v>1759</v>
          </cell>
          <cell r="B208" t="str">
            <v>WIP - REMODELING</v>
          </cell>
        </row>
        <row r="209">
          <cell r="A209">
            <v>1769</v>
          </cell>
          <cell r="B209" t="str">
            <v>WIP - TRANSFER TO FIXED ASSETS</v>
          </cell>
        </row>
        <row r="210">
          <cell r="A210">
            <v>1770</v>
          </cell>
          <cell r="B210" t="str">
            <v>DEFERRED PLANT IN PROCESS</v>
          </cell>
        </row>
        <row r="211">
          <cell r="A211">
            <v>1771</v>
          </cell>
          <cell r="B211" t="str">
            <v>DEFERRED PLANT IN PROCESS HISTORY</v>
          </cell>
        </row>
        <row r="212">
          <cell r="A212">
            <v>1775</v>
          </cell>
          <cell r="B212" t="str">
            <v>WIP-CAP TIME DEFERRED PLANT</v>
          </cell>
        </row>
        <row r="213">
          <cell r="A213">
            <v>1776</v>
          </cell>
          <cell r="B213" t="str">
            <v>WIP - INTEREST DURING CONSTR</v>
          </cell>
        </row>
        <row r="214">
          <cell r="A214">
            <v>1777</v>
          </cell>
          <cell r="B214" t="str">
            <v>WIP - ENGINEERING</v>
          </cell>
        </row>
        <row r="215">
          <cell r="A215">
            <v>1778</v>
          </cell>
          <cell r="B215" t="str">
            <v>WIP - LABOR/INSTALLATION</v>
          </cell>
        </row>
        <row r="216">
          <cell r="A216">
            <v>1779</v>
          </cell>
          <cell r="B216" t="str">
            <v>WIP - EQUIPMENT</v>
          </cell>
        </row>
        <row r="217">
          <cell r="A217">
            <v>1780</v>
          </cell>
          <cell r="B217" t="str">
            <v>WIP - MATERIAL</v>
          </cell>
        </row>
        <row r="218">
          <cell r="A218">
            <v>1781</v>
          </cell>
          <cell r="B218" t="str">
            <v>WIP - SITE WORK</v>
          </cell>
        </row>
        <row r="219">
          <cell r="A219">
            <v>1782</v>
          </cell>
          <cell r="B219" t="str">
            <v>WIP - CONTRACTOR/LABOR</v>
          </cell>
        </row>
        <row r="220">
          <cell r="A220">
            <v>1783</v>
          </cell>
          <cell r="B220" t="str">
            <v>WIP - GROUTING/SEALING</v>
          </cell>
        </row>
        <row r="221">
          <cell r="A221">
            <v>1784</v>
          </cell>
          <cell r="B221" t="str">
            <v>WIP - JET CLEANING</v>
          </cell>
        </row>
        <row r="222">
          <cell r="A222">
            <v>1785</v>
          </cell>
          <cell r="B222" t="str">
            <v>WIP - PUMP &amp; HAUL SLUDGE</v>
          </cell>
        </row>
        <row r="223">
          <cell r="A223">
            <v>1786</v>
          </cell>
          <cell r="B223" t="str">
            <v>WIP - RENTAL/MACHINE</v>
          </cell>
        </row>
        <row r="224">
          <cell r="A224">
            <v>1787</v>
          </cell>
          <cell r="B224" t="str">
            <v>WIP - REPAIR</v>
          </cell>
        </row>
        <row r="225">
          <cell r="A225">
            <v>1799</v>
          </cell>
          <cell r="B225" t="str">
            <v>WIP - TRANSFER TO FIXED ASSETS</v>
          </cell>
        </row>
        <row r="226">
          <cell r="A226">
            <v>1800</v>
          </cell>
          <cell r="B226" t="str">
            <v>PLANT HELD FOR FUTURE USE</v>
          </cell>
        </row>
        <row r="227">
          <cell r="A227">
            <v>1805</v>
          </cell>
          <cell r="B227" t="str">
            <v>PLT HELD FUTURE USE-WTR</v>
          </cell>
        </row>
        <row r="228">
          <cell r="A228">
            <v>1810</v>
          </cell>
          <cell r="B228" t="str">
            <v>PLT HELD FUTURE USE-SWR</v>
          </cell>
        </row>
        <row r="229">
          <cell r="A229">
            <v>1815</v>
          </cell>
          <cell r="B229" t="str">
            <v>PLT HELD FUTURE USE-REUSE</v>
          </cell>
        </row>
        <row r="230">
          <cell r="A230">
            <v>1825</v>
          </cell>
          <cell r="B230" t="str">
            <v>ACCUMULATED DEPRECIATION</v>
          </cell>
        </row>
        <row r="231">
          <cell r="A231">
            <v>1830</v>
          </cell>
          <cell r="B231" t="str">
            <v>ACC DEPR WATER PLANT</v>
          </cell>
        </row>
        <row r="232">
          <cell r="A232">
            <v>1835</v>
          </cell>
          <cell r="B232" t="str">
            <v>ACC DEPR-ORGANIZATION</v>
          </cell>
        </row>
        <row r="233">
          <cell r="A233">
            <v>1840</v>
          </cell>
          <cell r="B233" t="str">
            <v>ACC DEPR-FRANCHISES</v>
          </cell>
        </row>
        <row r="234">
          <cell r="A234">
            <v>1845</v>
          </cell>
          <cell r="B234" t="str">
            <v>ACC DEPR-STRUCT&amp;IMPRV SRC SPLY</v>
          </cell>
        </row>
        <row r="235">
          <cell r="A235">
            <v>1850</v>
          </cell>
          <cell r="B235" t="str">
            <v>ACC DEPR-STRUCT&amp;IMPRV WTP</v>
          </cell>
        </row>
        <row r="236">
          <cell r="A236">
            <v>1855</v>
          </cell>
          <cell r="B236" t="str">
            <v>ACC DEPR-STRUCT&amp;IMPRV TRNS DST</v>
          </cell>
        </row>
        <row r="237">
          <cell r="A237">
            <v>1860</v>
          </cell>
          <cell r="B237" t="str">
            <v>ACC DEPR-STRUCT&amp;IMPRV GEN PLT</v>
          </cell>
        </row>
        <row r="238">
          <cell r="A238">
            <v>1865</v>
          </cell>
          <cell r="B238" t="str">
            <v>ACC DEPR-COLLECTING RESERVOIRS</v>
          </cell>
        </row>
        <row r="239">
          <cell r="A239">
            <v>1870</v>
          </cell>
          <cell r="B239" t="str">
            <v>ACC DEPR-LAKE,RIVER,OTH INTAKE</v>
          </cell>
        </row>
        <row r="240">
          <cell r="A240">
            <v>1875</v>
          </cell>
          <cell r="B240" t="str">
            <v>ACC DEPR-WELLS &amp; SPRINGS</v>
          </cell>
        </row>
        <row r="241">
          <cell r="A241">
            <v>1880</v>
          </cell>
          <cell r="B241" t="str">
            <v>ACC DEPR-INFILTRATION GALLERY</v>
          </cell>
        </row>
        <row r="242">
          <cell r="A242">
            <v>1885</v>
          </cell>
          <cell r="B242" t="str">
            <v>ACC DEPR-SUPPLY MAINS</v>
          </cell>
        </row>
        <row r="243">
          <cell r="A243">
            <v>1890</v>
          </cell>
          <cell r="B243" t="str">
            <v>ACC DEPR-POWER GENERATION EQUP</v>
          </cell>
        </row>
        <row r="244">
          <cell r="A244">
            <v>1895</v>
          </cell>
          <cell r="B244" t="str">
            <v>ACC DEPR-ELECT PUMP EQUIP SRC PUMP</v>
          </cell>
        </row>
        <row r="245">
          <cell r="A245">
            <v>1900</v>
          </cell>
          <cell r="B245" t="str">
            <v>ACC DEPR-ELECT PUMP EQUIP WTP</v>
          </cell>
        </row>
        <row r="246">
          <cell r="A246">
            <v>1905</v>
          </cell>
          <cell r="B246" t="str">
            <v>ACC DEPR-ELECT PUMP EQUIP TRAN</v>
          </cell>
        </row>
        <row r="247">
          <cell r="A247">
            <v>1910</v>
          </cell>
          <cell r="B247" t="str">
            <v>ACC DEPR-WATER TREATMENT EQPT</v>
          </cell>
        </row>
        <row r="248">
          <cell r="A248">
            <v>1915</v>
          </cell>
          <cell r="B248" t="str">
            <v>ACC DEPR-DIST RESV &amp; STANDPIPE</v>
          </cell>
        </row>
        <row r="249">
          <cell r="A249">
            <v>1920</v>
          </cell>
          <cell r="B249" t="str">
            <v>ACC DEPR-TRANS &amp; DISTR MAINS</v>
          </cell>
        </row>
        <row r="250">
          <cell r="A250">
            <v>1925</v>
          </cell>
          <cell r="B250" t="str">
            <v>ACC DEPR-SERVICE LINES</v>
          </cell>
        </row>
        <row r="251">
          <cell r="A251">
            <v>1930</v>
          </cell>
          <cell r="B251" t="str">
            <v>ACC DEPR-METERS</v>
          </cell>
        </row>
        <row r="252">
          <cell r="A252">
            <v>1935</v>
          </cell>
          <cell r="B252" t="str">
            <v>ACC DEPR-METER INSTALLS</v>
          </cell>
        </row>
        <row r="253">
          <cell r="A253">
            <v>1940</v>
          </cell>
          <cell r="B253" t="str">
            <v>ACC DEPR-HYDRANTS</v>
          </cell>
        </row>
        <row r="254">
          <cell r="A254">
            <v>1945</v>
          </cell>
          <cell r="B254" t="str">
            <v>ACC DEPR-BACKFLOW PREVENT DEVC</v>
          </cell>
        </row>
        <row r="255">
          <cell r="A255">
            <v>1950</v>
          </cell>
          <cell r="B255" t="str">
            <v>ACC DEPR-OTH PLANT&amp;MISC INTANG</v>
          </cell>
        </row>
        <row r="256">
          <cell r="A256">
            <v>1955</v>
          </cell>
          <cell r="B256" t="str">
            <v>ACC DEPR-OTH PLANT&amp;MISC SRC</v>
          </cell>
        </row>
        <row r="257">
          <cell r="A257">
            <v>1960</v>
          </cell>
          <cell r="B257" t="str">
            <v>ACC DEPR-OTH PLANT&amp;MISC WTP</v>
          </cell>
        </row>
        <row r="258">
          <cell r="A258">
            <v>1965</v>
          </cell>
          <cell r="B258" t="str">
            <v>ACC DEPR-OTH PLANT&amp;MISC TRANS</v>
          </cell>
        </row>
        <row r="259">
          <cell r="A259">
            <v>1970</v>
          </cell>
          <cell r="B259" t="str">
            <v>ACC DEPR-OFFICE STRUCTURE</v>
          </cell>
        </row>
        <row r="260">
          <cell r="A260">
            <v>1975</v>
          </cell>
          <cell r="B260" t="str">
            <v>ACC DEPR-OFFICE FURN/EQPT</v>
          </cell>
        </row>
        <row r="261">
          <cell r="A261">
            <v>1980</v>
          </cell>
          <cell r="B261" t="str">
            <v>ACC DEPR-STORES EQUIPMENT</v>
          </cell>
        </row>
        <row r="262">
          <cell r="A262">
            <v>1985</v>
          </cell>
          <cell r="B262" t="str">
            <v>ACC DEPR-TOOL SHOP &amp; MISC EQPT</v>
          </cell>
        </row>
        <row r="263">
          <cell r="A263">
            <v>1990</v>
          </cell>
          <cell r="B263" t="str">
            <v>ACC DEPR-LABORATORY EQUIPMENT</v>
          </cell>
        </row>
        <row r="264">
          <cell r="A264">
            <v>1995</v>
          </cell>
          <cell r="B264" t="str">
            <v>ACC DEPR-POWER OPERATED EQUIP</v>
          </cell>
        </row>
        <row r="265">
          <cell r="A265">
            <v>2000</v>
          </cell>
          <cell r="B265" t="str">
            <v>ACC DEPR-COMMUNICATION EQPT</v>
          </cell>
        </row>
        <row r="266">
          <cell r="A266">
            <v>2005</v>
          </cell>
          <cell r="B266" t="str">
            <v>ACC DEPR-MISC EQUIPMENT</v>
          </cell>
        </row>
        <row r="267">
          <cell r="A267">
            <v>2010</v>
          </cell>
          <cell r="B267" t="str">
            <v>ACC DEPR-OTHER TANG PLT WATER</v>
          </cell>
        </row>
        <row r="268">
          <cell r="A268">
            <v>2025</v>
          </cell>
          <cell r="B268" t="str">
            <v>ACC DEPR SEWER PLANT</v>
          </cell>
        </row>
        <row r="269">
          <cell r="A269">
            <v>2030</v>
          </cell>
          <cell r="B269" t="str">
            <v>ACC DEPR-ORGANIZATION</v>
          </cell>
        </row>
        <row r="270">
          <cell r="A270">
            <v>2040</v>
          </cell>
          <cell r="B270" t="str">
            <v>ACC DEPR FRANCHISES INTANG PLT</v>
          </cell>
        </row>
        <row r="271">
          <cell r="A271">
            <v>2045</v>
          </cell>
          <cell r="B271" t="str">
            <v>ACC DEPR FRANCH RCLM WTR DIST</v>
          </cell>
        </row>
        <row r="272">
          <cell r="A272">
            <v>2050</v>
          </cell>
          <cell r="B272" t="str">
            <v>ACC DEPR-STRUCT/IMPRV COLL PLT</v>
          </cell>
        </row>
        <row r="273">
          <cell r="A273">
            <v>2055</v>
          </cell>
          <cell r="B273" t="str">
            <v>ACC DEPR-STRUCT/IMPRV PUMP PLT LS</v>
          </cell>
        </row>
        <row r="274">
          <cell r="A274">
            <v>2060</v>
          </cell>
          <cell r="B274" t="str">
            <v>ACC DEPR-STRUCT/IMPRV TREAT PLT</v>
          </cell>
        </row>
        <row r="275">
          <cell r="A275">
            <v>2065</v>
          </cell>
          <cell r="B275" t="str">
            <v>ACC DEPR-STRUCT/IMPRV RCLM WTP</v>
          </cell>
        </row>
        <row r="276">
          <cell r="A276">
            <v>2070</v>
          </cell>
          <cell r="B276" t="str">
            <v>ACC DEPR-STRUCT/IMPRV RCLM DST</v>
          </cell>
        </row>
        <row r="277">
          <cell r="A277">
            <v>2075</v>
          </cell>
          <cell r="B277" t="str">
            <v>ACC DEPR-STRUCT/IMPRV GEN PLT</v>
          </cell>
        </row>
        <row r="278">
          <cell r="A278">
            <v>2080</v>
          </cell>
          <cell r="B278" t="str">
            <v>ACC DEPR-PWR GEN EQP COLL PLT</v>
          </cell>
        </row>
        <row r="279">
          <cell r="A279">
            <v>2085</v>
          </cell>
          <cell r="B279" t="str">
            <v>ACC DEPR-PWR GEN EQP PUMP PLT</v>
          </cell>
        </row>
        <row r="280">
          <cell r="A280">
            <v>2090</v>
          </cell>
          <cell r="B280" t="str">
            <v>ACC DEPR-PWR GEN EQP TRT PLT</v>
          </cell>
        </row>
        <row r="281">
          <cell r="A281">
            <v>2095</v>
          </cell>
          <cell r="B281" t="str">
            <v>ACC DEPR-PWR GEN EQP RCLM WTP</v>
          </cell>
        </row>
        <row r="282">
          <cell r="A282">
            <v>2100</v>
          </cell>
          <cell r="B282" t="str">
            <v>ACC DEPR-PWR GEN EQP RCLM DIST</v>
          </cell>
        </row>
        <row r="283">
          <cell r="A283">
            <v>2105</v>
          </cell>
          <cell r="B283" t="str">
            <v>ACC DEPR-SEWER FORCE MAIN</v>
          </cell>
        </row>
        <row r="284">
          <cell r="A284">
            <v>2110</v>
          </cell>
          <cell r="B284" t="str">
            <v>ACC DEPR-SEWER GRAVITY MAIN</v>
          </cell>
        </row>
        <row r="285">
          <cell r="A285">
            <v>2113</v>
          </cell>
          <cell r="B285" t="str">
            <v>ACC DEPR-MANHOLES</v>
          </cell>
        </row>
        <row r="286">
          <cell r="A286">
            <v>2115</v>
          </cell>
          <cell r="B286" t="str">
            <v>ACC DEPR-SPECIAL COLL STRCTR</v>
          </cell>
        </row>
        <row r="287">
          <cell r="A287">
            <v>2120</v>
          </cell>
          <cell r="B287" t="str">
            <v>ACC DEPR-SERVICES TO CUSTOMERS</v>
          </cell>
        </row>
        <row r="288">
          <cell r="A288">
            <v>2125</v>
          </cell>
          <cell r="B288" t="str">
            <v>ACC DEPR-FLOW MEASURE DEVICES</v>
          </cell>
        </row>
        <row r="289">
          <cell r="A289">
            <v>2130</v>
          </cell>
          <cell r="B289" t="str">
            <v>ACC DEPR-FLOW MEASURE INSTALL</v>
          </cell>
        </row>
        <row r="290">
          <cell r="A290">
            <v>2135</v>
          </cell>
          <cell r="B290" t="str">
            <v>ACC DEPR-RECEIVING WELLS</v>
          </cell>
        </row>
        <row r="291">
          <cell r="A291">
            <v>2140</v>
          </cell>
          <cell r="B291" t="str">
            <v>ACC DEPR-PUMP EQP PUMP PLT</v>
          </cell>
        </row>
        <row r="292">
          <cell r="A292">
            <v>2145</v>
          </cell>
          <cell r="B292" t="str">
            <v>ACC DEPR-PUMP EQP RCLM WTP</v>
          </cell>
        </row>
        <row r="293">
          <cell r="A293">
            <v>2150</v>
          </cell>
          <cell r="B293" t="str">
            <v>ACC DEPR-PUMP EQP RCLM DIST</v>
          </cell>
        </row>
        <row r="294">
          <cell r="A294">
            <v>2155</v>
          </cell>
          <cell r="B294" t="str">
            <v>ACC DEPR-TREAT/DISP EQP LAGOON</v>
          </cell>
        </row>
        <row r="295">
          <cell r="A295">
            <v>2160</v>
          </cell>
          <cell r="B295" t="str">
            <v>ACC DEPR-TREAT/DISP EQP TRT PLT</v>
          </cell>
        </row>
        <row r="296">
          <cell r="A296">
            <v>2165</v>
          </cell>
          <cell r="B296" t="str">
            <v>ACC DEPR-TREAT/DISP EQP RWTP</v>
          </cell>
        </row>
        <row r="297">
          <cell r="A297">
            <v>2170</v>
          </cell>
          <cell r="B297" t="str">
            <v>ACC DEPR-PLANT SEWERS TRT PLT</v>
          </cell>
        </row>
        <row r="298">
          <cell r="A298">
            <v>2175</v>
          </cell>
          <cell r="B298" t="str">
            <v>ACC DEPR-PLANT SEWERS RECLAIM</v>
          </cell>
        </row>
        <row r="299">
          <cell r="A299">
            <v>2180</v>
          </cell>
          <cell r="B299" t="str">
            <v>ACC DEPR-OUTFALL LINES</v>
          </cell>
        </row>
        <row r="300">
          <cell r="A300">
            <v>2185</v>
          </cell>
          <cell r="B300" t="str">
            <v>ACC DEPR-OTHER PLT TANGIBLE</v>
          </cell>
        </row>
        <row r="301">
          <cell r="A301">
            <v>2190</v>
          </cell>
          <cell r="B301" t="str">
            <v>ACC DEPR-OTHER PLT COLLECTION</v>
          </cell>
        </row>
        <row r="302">
          <cell r="A302">
            <v>2195</v>
          </cell>
          <cell r="B302" t="str">
            <v>ACC DEPR-OTHER PLT PUMP</v>
          </cell>
        </row>
        <row r="303">
          <cell r="A303">
            <v>2200</v>
          </cell>
          <cell r="B303" t="str">
            <v>ACC DEPR-OTHER PLT TREATMENT</v>
          </cell>
        </row>
        <row r="304">
          <cell r="A304">
            <v>2205</v>
          </cell>
          <cell r="B304" t="str">
            <v>ACC DEPR-OTHER PLT RCLM WTP</v>
          </cell>
        </row>
        <row r="305">
          <cell r="A305">
            <v>2210</v>
          </cell>
          <cell r="B305" t="str">
            <v>ACC DEPR-OTHER PLT RCLM DIST</v>
          </cell>
        </row>
        <row r="306">
          <cell r="A306">
            <v>2215</v>
          </cell>
          <cell r="B306" t="str">
            <v>ACC DEPR-OFFICE STRUCTURE</v>
          </cell>
        </row>
        <row r="307">
          <cell r="A307">
            <v>2220</v>
          </cell>
          <cell r="B307" t="str">
            <v>ACC DEPR-OFFICE FURN/EQPT</v>
          </cell>
        </row>
        <row r="308">
          <cell r="A308">
            <v>2225</v>
          </cell>
          <cell r="B308" t="str">
            <v>ACC DEPR-STORES EQUIPMENT</v>
          </cell>
        </row>
        <row r="309">
          <cell r="A309">
            <v>2230</v>
          </cell>
          <cell r="B309" t="str">
            <v>ACC DEPR-TOOL SHOP &amp; MISC EQPT</v>
          </cell>
        </row>
        <row r="310">
          <cell r="A310">
            <v>2235</v>
          </cell>
          <cell r="B310" t="str">
            <v>ACC DEPR-LABORATORY EQPT</v>
          </cell>
        </row>
        <row r="311">
          <cell r="A311">
            <v>2240</v>
          </cell>
          <cell r="B311" t="str">
            <v>ACC DEPR-POWER OPERATED EQUIP</v>
          </cell>
        </row>
        <row r="312">
          <cell r="A312">
            <v>2245</v>
          </cell>
          <cell r="B312" t="str">
            <v>ACC DEPR-COMMUNICATION EQPT</v>
          </cell>
        </row>
        <row r="313">
          <cell r="A313">
            <v>2250</v>
          </cell>
          <cell r="B313" t="str">
            <v>ACC DEPR-MISC EQUIP SEWER</v>
          </cell>
        </row>
        <row r="314">
          <cell r="A314">
            <v>2255</v>
          </cell>
          <cell r="B314" t="str">
            <v>ACC DEPR-OTHER TANG PLT SEWER</v>
          </cell>
        </row>
        <row r="315">
          <cell r="A315">
            <v>2265</v>
          </cell>
          <cell r="B315" t="str">
            <v>ACC DEPR REUSE PLANT</v>
          </cell>
        </row>
        <row r="316">
          <cell r="A316">
            <v>2270</v>
          </cell>
          <cell r="B316" t="str">
            <v>ACC DEPR-REUSE SERVICES</v>
          </cell>
        </row>
        <row r="317">
          <cell r="A317">
            <v>2275</v>
          </cell>
          <cell r="B317" t="str">
            <v>ACC DEPR-REUSE MTR/INSTALLS</v>
          </cell>
        </row>
        <row r="318">
          <cell r="A318">
            <v>2280</v>
          </cell>
          <cell r="B318" t="str">
            <v>ACC DEPR-REUSE DIST RESERVOIRS</v>
          </cell>
        </row>
        <row r="319">
          <cell r="A319">
            <v>2285</v>
          </cell>
          <cell r="B319" t="str">
            <v>ACC DEPR-REUSE TRANS/DIST SYS</v>
          </cell>
        </row>
        <row r="320">
          <cell r="A320">
            <v>2295</v>
          </cell>
          <cell r="B320" t="str">
            <v>ACC DEPR-TRANSPORTATION</v>
          </cell>
        </row>
        <row r="321">
          <cell r="A321">
            <v>2300</v>
          </cell>
          <cell r="B321" t="str">
            <v>ACC DEPR-TRANSPORTATION WTR</v>
          </cell>
        </row>
        <row r="322">
          <cell r="A322">
            <v>2305</v>
          </cell>
          <cell r="B322" t="str">
            <v>ACC DEPR-TRANSPORTATION SWR</v>
          </cell>
        </row>
        <row r="323">
          <cell r="A323">
            <v>2310</v>
          </cell>
          <cell r="B323" t="str">
            <v>ACC DEPR COMPUTER WTR</v>
          </cell>
        </row>
        <row r="324">
          <cell r="A324">
            <v>2315</v>
          </cell>
          <cell r="B324" t="str">
            <v>ACC DEPR-DESKTOP COMPUTER WTR</v>
          </cell>
        </row>
        <row r="325">
          <cell r="A325">
            <v>2320</v>
          </cell>
          <cell r="B325" t="str">
            <v>ACC DEPR-MAINFRAME COMP WTR</v>
          </cell>
        </row>
        <row r="326">
          <cell r="A326">
            <v>2325</v>
          </cell>
          <cell r="B326" t="str">
            <v>ACC DEPR-MINI COMP WTR</v>
          </cell>
        </row>
        <row r="327">
          <cell r="A327">
            <v>2330</v>
          </cell>
          <cell r="B327" t="str">
            <v>COMP SYS AMORTIZATION WTR</v>
          </cell>
        </row>
        <row r="328">
          <cell r="A328">
            <v>2335</v>
          </cell>
          <cell r="B328" t="str">
            <v>MICRO SYS AMORTIZATION WTR</v>
          </cell>
        </row>
        <row r="329">
          <cell r="A329">
            <v>2340</v>
          </cell>
          <cell r="B329" t="str">
            <v>ACC DEPR COMPUTER SWR</v>
          </cell>
        </row>
        <row r="330">
          <cell r="A330">
            <v>2345</v>
          </cell>
          <cell r="B330" t="str">
            <v>ACC DEPR-DESKTOP COMPUTER SWR</v>
          </cell>
        </row>
        <row r="331">
          <cell r="A331">
            <v>2350</v>
          </cell>
          <cell r="B331" t="str">
            <v>ACC DEPR-MAINFRAME COMP SWR</v>
          </cell>
        </row>
        <row r="332">
          <cell r="A332">
            <v>2355</v>
          </cell>
          <cell r="B332" t="str">
            <v>ACC DEPR-MINI COMP SWR</v>
          </cell>
        </row>
        <row r="333">
          <cell r="A333">
            <v>2360</v>
          </cell>
          <cell r="B333" t="str">
            <v>COMP SYS AMORTIZATION SWR</v>
          </cell>
        </row>
        <row r="334">
          <cell r="A334">
            <v>2365</v>
          </cell>
          <cell r="B334" t="str">
            <v>MICRO SYS AMORTIZATION SWR</v>
          </cell>
        </row>
        <row r="335">
          <cell r="A335">
            <v>2370</v>
          </cell>
          <cell r="B335" t="str">
            <v>ACC DEPR PLT LEASED TO OTHERS</v>
          </cell>
        </row>
        <row r="336">
          <cell r="A336">
            <v>2375</v>
          </cell>
          <cell r="B336" t="str">
            <v>ACC DEPR PLT HELD FUT USE WTR</v>
          </cell>
        </row>
        <row r="337">
          <cell r="A337">
            <v>2380</v>
          </cell>
          <cell r="B337" t="str">
            <v>ACC DEPR PLT HELD FUT USE SWR</v>
          </cell>
        </row>
        <row r="338">
          <cell r="A338">
            <v>2385</v>
          </cell>
          <cell r="B338" t="str">
            <v>ACC DEPR PLT HELD FUT USE REUSE</v>
          </cell>
        </row>
        <row r="339">
          <cell r="A339">
            <v>2395</v>
          </cell>
          <cell r="B339" t="str">
            <v>PLANT ACQ ADJ</v>
          </cell>
        </row>
        <row r="340">
          <cell r="A340">
            <v>2400</v>
          </cell>
          <cell r="B340" t="str">
            <v>UTILITY PAA WTR PLANT AMORT</v>
          </cell>
        </row>
        <row r="341">
          <cell r="A341">
            <v>2405</v>
          </cell>
          <cell r="B341" t="str">
            <v>UTILITY PAA WTR PLANT UNAMORT</v>
          </cell>
        </row>
        <row r="342">
          <cell r="A342">
            <v>2410</v>
          </cell>
          <cell r="B342" t="str">
            <v>UTILITY PAA SWR PLANT AMORT</v>
          </cell>
        </row>
        <row r="343">
          <cell r="A343">
            <v>2415</v>
          </cell>
          <cell r="B343" t="str">
            <v>UTILITY PAA SWR PLANT UNAMORT</v>
          </cell>
        </row>
        <row r="344">
          <cell r="A344">
            <v>2420</v>
          </cell>
          <cell r="B344" t="str">
            <v>ACC AMORT UTIL PAA-WATER</v>
          </cell>
        </row>
        <row r="345">
          <cell r="A345">
            <v>2425</v>
          </cell>
          <cell r="B345" t="str">
            <v>ACC AMORT UTIL PAA-SEWER</v>
          </cell>
        </row>
        <row r="346">
          <cell r="A346">
            <v>2435</v>
          </cell>
          <cell r="B346" t="str">
            <v>INVESTMENT IN OPER COS</v>
          </cell>
        </row>
        <row r="347">
          <cell r="A347">
            <v>2440</v>
          </cell>
          <cell r="B347" t="str">
            <v>INVEST IN OPERATING COS</v>
          </cell>
        </row>
        <row r="348">
          <cell r="A348">
            <v>2445</v>
          </cell>
          <cell r="B348" t="str">
            <v>INVEST IN OPER COS</v>
          </cell>
        </row>
        <row r="349">
          <cell r="A349">
            <v>2450</v>
          </cell>
          <cell r="B349" t="str">
            <v>NON-UTILITY INVESTMENTS</v>
          </cell>
        </row>
        <row r="350">
          <cell r="A350">
            <v>2455</v>
          </cell>
          <cell r="B350" t="str">
            <v>NON-UTILITY PROPERTY &amp; INV</v>
          </cell>
        </row>
        <row r="351">
          <cell r="A351">
            <v>2460</v>
          </cell>
          <cell r="B351" t="str">
            <v>NON-UTIL PROP &amp; INVENTORY</v>
          </cell>
        </row>
        <row r="352">
          <cell r="A352">
            <v>2465</v>
          </cell>
          <cell r="B352" t="str">
            <v>ORGANIZATION</v>
          </cell>
        </row>
        <row r="353">
          <cell r="A353">
            <v>2470</v>
          </cell>
          <cell r="B353" t="str">
            <v>LAND &amp; LAB RIGHTS</v>
          </cell>
        </row>
        <row r="354">
          <cell r="A354">
            <v>2475</v>
          </cell>
          <cell r="B354" t="str">
            <v>PROCESSING PLANT</v>
          </cell>
        </row>
        <row r="355">
          <cell r="A355">
            <v>2480</v>
          </cell>
          <cell r="B355" t="str">
            <v>OFF STRUCT &amp; IMPROV</v>
          </cell>
        </row>
        <row r="356">
          <cell r="A356">
            <v>2485</v>
          </cell>
          <cell r="B356" t="str">
            <v>PORTABLE OFFICE STRUCTURE</v>
          </cell>
        </row>
        <row r="357">
          <cell r="A357">
            <v>2490</v>
          </cell>
          <cell r="B357" t="str">
            <v>OFFICE FURNITURE</v>
          </cell>
        </row>
        <row r="358">
          <cell r="A358">
            <v>2495</v>
          </cell>
          <cell r="B358" t="str">
            <v>OFFICE EQUIPMENT</v>
          </cell>
        </row>
        <row r="359">
          <cell r="A359">
            <v>2500</v>
          </cell>
          <cell r="B359" t="str">
            <v>MAINTENANCE STRUCT &amp; IMPROVE</v>
          </cell>
        </row>
        <row r="360">
          <cell r="A360">
            <v>2505</v>
          </cell>
          <cell r="B360" t="str">
            <v>LAB FURNITURE</v>
          </cell>
        </row>
        <row r="361">
          <cell r="A361">
            <v>2510</v>
          </cell>
          <cell r="B361" t="str">
            <v>MAINTENANCE TOOL</v>
          </cell>
        </row>
        <row r="362">
          <cell r="A362">
            <v>2515</v>
          </cell>
          <cell r="B362" t="str">
            <v>EQUIPMENT &amp; MACHINERY</v>
          </cell>
        </row>
        <row r="363">
          <cell r="A363">
            <v>2520</v>
          </cell>
          <cell r="B363" t="str">
            <v>COMMUNICATION EQUIPMENT</v>
          </cell>
        </row>
        <row r="364">
          <cell r="A364">
            <v>2521</v>
          </cell>
          <cell r="B364" t="str">
            <v>TRANSPORTATION EQPT</v>
          </cell>
        </row>
        <row r="365">
          <cell r="A365">
            <v>2525</v>
          </cell>
          <cell r="B365" t="str">
            <v>ACC DEPR NON-UTILITY PROP &amp; INV</v>
          </cell>
        </row>
        <row r="366">
          <cell r="A366">
            <v>2530</v>
          </cell>
          <cell r="B366" t="str">
            <v>ACC DEPR-PROP &amp; INV</v>
          </cell>
        </row>
        <row r="367">
          <cell r="A367">
            <v>2535</v>
          </cell>
          <cell r="B367" t="str">
            <v>ACC DEPR-ORGANIZATION</v>
          </cell>
        </row>
        <row r="368">
          <cell r="A368">
            <v>2540</v>
          </cell>
          <cell r="B368" t="str">
            <v>ACC DEPR-LAND&amp;LAB</v>
          </cell>
        </row>
        <row r="369">
          <cell r="A369">
            <v>2545</v>
          </cell>
          <cell r="B369" t="str">
            <v>ACC DEPR-PROCESSING PLANT</v>
          </cell>
        </row>
        <row r="370">
          <cell r="A370">
            <v>2550</v>
          </cell>
          <cell r="B370" t="str">
            <v>ACC DEPR-OFF STRUCTURE</v>
          </cell>
        </row>
        <row r="371">
          <cell r="A371">
            <v>2555</v>
          </cell>
          <cell r="B371" t="str">
            <v>ACC DEPR-PORT OFF STRUCTURE</v>
          </cell>
        </row>
        <row r="372">
          <cell r="A372">
            <v>2560</v>
          </cell>
          <cell r="B372" t="str">
            <v>ACC DEPR-OFF FURNITURE</v>
          </cell>
        </row>
        <row r="373">
          <cell r="A373">
            <v>2565</v>
          </cell>
          <cell r="B373" t="str">
            <v>ACC DEPR-OFF EQUIPMENT</v>
          </cell>
        </row>
        <row r="374">
          <cell r="A374">
            <v>2570</v>
          </cell>
          <cell r="B374" t="str">
            <v>ACC DEPR-MAINT STRUCTURE</v>
          </cell>
        </row>
        <row r="375">
          <cell r="A375">
            <v>2575</v>
          </cell>
          <cell r="B375" t="str">
            <v>ACC DEPR-LAB FURNITURE</v>
          </cell>
        </row>
        <row r="376">
          <cell r="A376">
            <v>2580</v>
          </cell>
          <cell r="B376" t="str">
            <v>ACC DEPR-MAINT TOOL</v>
          </cell>
        </row>
        <row r="377">
          <cell r="A377">
            <v>2585</v>
          </cell>
          <cell r="B377" t="str">
            <v>ACC DEPR-EQ &amp; MACHINERY</v>
          </cell>
        </row>
        <row r="378">
          <cell r="A378">
            <v>2590</v>
          </cell>
          <cell r="B378" t="str">
            <v>ACC DEPR-COMMUN EQPT</v>
          </cell>
        </row>
        <row r="379">
          <cell r="A379">
            <v>2591</v>
          </cell>
          <cell r="B379" t="str">
            <v>ACC DEPR-TRANSPORTATION</v>
          </cell>
        </row>
        <row r="380">
          <cell r="A380">
            <v>2595</v>
          </cell>
          <cell r="B380" t="str">
            <v>NONREG GOODWILL</v>
          </cell>
        </row>
        <row r="381">
          <cell r="A381">
            <v>2600</v>
          </cell>
          <cell r="B381" t="str">
            <v>NONREGULATED GOODWILL</v>
          </cell>
        </row>
        <row r="382">
          <cell r="A382">
            <v>2605</v>
          </cell>
          <cell r="B382" t="str">
            <v>ACCUM AMORT NONREG GOODWILL</v>
          </cell>
        </row>
        <row r="383">
          <cell r="A383">
            <v>2610</v>
          </cell>
          <cell r="B383" t="str">
            <v>ESCROW DEPOSIT</v>
          </cell>
        </row>
        <row r="384">
          <cell r="A384">
            <v>2615</v>
          </cell>
          <cell r="B384" t="str">
            <v>ESCROW DEPOSIT</v>
          </cell>
        </row>
        <row r="385">
          <cell r="A385">
            <v>2620</v>
          </cell>
          <cell r="B385" t="str">
            <v>UTIL PLANT ACQUIRED/DISPOSED</v>
          </cell>
        </row>
        <row r="386">
          <cell r="A386">
            <v>2625</v>
          </cell>
          <cell r="B386" t="str">
            <v>CURRENT ASSETS</v>
          </cell>
        </row>
        <row r="387">
          <cell r="A387">
            <v>2630</v>
          </cell>
          <cell r="B387" t="str">
            <v>CASH</v>
          </cell>
        </row>
        <row r="388">
          <cell r="A388">
            <v>2635</v>
          </cell>
          <cell r="B388" t="str">
            <v>CASH-IN BANK</v>
          </cell>
        </row>
        <row r="389">
          <cell r="A389">
            <v>2640</v>
          </cell>
          <cell r="B389" t="str">
            <v>CASH-IN BANK</v>
          </cell>
        </row>
        <row r="390">
          <cell r="A390">
            <v>2645</v>
          </cell>
          <cell r="B390" t="str">
            <v>PETTY CASH</v>
          </cell>
        </row>
        <row r="391">
          <cell r="A391">
            <v>2650</v>
          </cell>
          <cell r="B391" t="str">
            <v>PETTY CASH</v>
          </cell>
        </row>
        <row r="392">
          <cell r="A392">
            <v>2655</v>
          </cell>
          <cell r="B392" t="str">
            <v>ACCOUNTS RECEIVABLE</v>
          </cell>
        </row>
        <row r="393">
          <cell r="A393">
            <v>2660</v>
          </cell>
          <cell r="B393" t="str">
            <v>A/R CASH UNAPPLIED</v>
          </cell>
        </row>
        <row r="394">
          <cell r="A394">
            <v>2665</v>
          </cell>
          <cell r="B394" t="str">
            <v>CASH UNAPPLIED</v>
          </cell>
        </row>
        <row r="395">
          <cell r="A395">
            <v>2670</v>
          </cell>
          <cell r="B395" t="str">
            <v>ACCOUNTS RECEIVABLE CUSTOMER</v>
          </cell>
        </row>
        <row r="396">
          <cell r="A396">
            <v>2675</v>
          </cell>
          <cell r="B396" t="str">
            <v>A/R-CUSTOMER TRADE CC&amp;B</v>
          </cell>
        </row>
        <row r="397">
          <cell r="A397">
            <v>2680</v>
          </cell>
          <cell r="B397" t="str">
            <v>A/R-CUSTOMER ACCRUAL</v>
          </cell>
        </row>
        <row r="398">
          <cell r="A398">
            <v>2685</v>
          </cell>
          <cell r="B398" t="str">
            <v>A/R-CUSTOMER REFUNDS</v>
          </cell>
        </row>
        <row r="399">
          <cell r="A399">
            <v>2690</v>
          </cell>
          <cell r="B399" t="str">
            <v>ACCUM PROV UNCOLLECT ACCTS</v>
          </cell>
        </row>
        <row r="400">
          <cell r="A400">
            <v>2695</v>
          </cell>
          <cell r="B400" t="str">
            <v>ACCOUNTS RECEIVABLE OTHER</v>
          </cell>
        </row>
        <row r="401">
          <cell r="A401">
            <v>2700</v>
          </cell>
          <cell r="B401" t="str">
            <v>A/R-OTHER</v>
          </cell>
        </row>
        <row r="402">
          <cell r="A402">
            <v>2705</v>
          </cell>
          <cell r="B402" t="str">
            <v>A/R-NON-CIAC SUSPENSE</v>
          </cell>
        </row>
        <row r="403">
          <cell r="A403">
            <v>2710</v>
          </cell>
          <cell r="B403" t="str">
            <v>A/R ASSOC COS</v>
          </cell>
        </row>
        <row r="404">
          <cell r="A404">
            <v>2715</v>
          </cell>
          <cell r="B404" t="str">
            <v>TOTAL NOTES RECEIVABLE</v>
          </cell>
        </row>
        <row r="405">
          <cell r="A405">
            <v>2720</v>
          </cell>
          <cell r="B405" t="str">
            <v>NOTES REC ACCOCIATED COS</v>
          </cell>
        </row>
        <row r="406">
          <cell r="A406">
            <v>2725</v>
          </cell>
          <cell r="B406" t="str">
            <v>N/R ASSOC COS</v>
          </cell>
        </row>
        <row r="407">
          <cell r="A407">
            <v>2730</v>
          </cell>
          <cell r="B407" t="str">
            <v>N/R OTHER</v>
          </cell>
        </row>
        <row r="408">
          <cell r="A408">
            <v>2735</v>
          </cell>
          <cell r="B408" t="str">
            <v>LONG TERM NOTES RECEIVABLE</v>
          </cell>
        </row>
        <row r="409">
          <cell r="A409">
            <v>2740</v>
          </cell>
          <cell r="B409" t="str">
            <v>N/R STOCK PURCHASE</v>
          </cell>
        </row>
        <row r="410">
          <cell r="A410">
            <v>2745</v>
          </cell>
          <cell r="B410" t="str">
            <v>N/R STOCK PURCHASE</v>
          </cell>
        </row>
        <row r="411">
          <cell r="A411">
            <v>2750</v>
          </cell>
          <cell r="B411" t="str">
            <v>INVENTORY TOTAL</v>
          </cell>
        </row>
        <row r="412">
          <cell r="A412">
            <v>2755</v>
          </cell>
          <cell r="B412" t="str">
            <v>INVENTORY</v>
          </cell>
        </row>
        <row r="413">
          <cell r="A413">
            <v>2770</v>
          </cell>
          <cell r="B413" t="str">
            <v>TOTAL SPECIAL DEPOSITS</v>
          </cell>
        </row>
        <row r="414">
          <cell r="A414">
            <v>2775</v>
          </cell>
          <cell r="B414" t="str">
            <v>SPECIAL DEPOSITS</v>
          </cell>
        </row>
        <row r="415">
          <cell r="A415">
            <v>2780</v>
          </cell>
          <cell r="B415" t="str">
            <v>PREPAID EXPENSES</v>
          </cell>
        </row>
        <row r="416">
          <cell r="A416">
            <v>2785</v>
          </cell>
          <cell r="B416" t="str">
            <v>PREPAYMENTS</v>
          </cell>
        </row>
        <row r="417">
          <cell r="A417">
            <v>2790</v>
          </cell>
          <cell r="B417" t="str">
            <v>PREPAID INSURANCE</v>
          </cell>
        </row>
        <row r="418">
          <cell r="A418">
            <v>2795</v>
          </cell>
          <cell r="B418" t="str">
            <v>PREPAID REIMBURSEMENTS</v>
          </cell>
        </row>
        <row r="419">
          <cell r="A419">
            <v>2800</v>
          </cell>
          <cell r="B419" t="str">
            <v>PREPAID TARIFF FUNDS</v>
          </cell>
        </row>
        <row r="420">
          <cell r="A420">
            <v>2805</v>
          </cell>
          <cell r="B420" t="str">
            <v>OTHER CURRENT ASSETS</v>
          </cell>
        </row>
        <row r="421">
          <cell r="A421">
            <v>2810</v>
          </cell>
          <cell r="B421" t="str">
            <v>INTEREST &amp; DIVIDENDS REC</v>
          </cell>
        </row>
        <row r="422">
          <cell r="A422">
            <v>2815</v>
          </cell>
          <cell r="B422" t="str">
            <v>INT &amp; DIV RECEIVABLE</v>
          </cell>
        </row>
        <row r="423">
          <cell r="A423">
            <v>2820</v>
          </cell>
          <cell r="B423" t="str">
            <v>MISC CURRENT ASSETS</v>
          </cell>
        </row>
        <row r="424">
          <cell r="A424">
            <v>2825</v>
          </cell>
          <cell r="B424" t="str">
            <v>MISC CURRENT ASSETS</v>
          </cell>
        </row>
        <row r="425">
          <cell r="A425">
            <v>2830</v>
          </cell>
          <cell r="B425" t="str">
            <v>INVESTMENTS IN STOCK</v>
          </cell>
        </row>
        <row r="426">
          <cell r="A426">
            <v>2835</v>
          </cell>
          <cell r="B426" t="str">
            <v>TEMPORARY CASH INVESTMENTS</v>
          </cell>
        </row>
        <row r="427">
          <cell r="A427">
            <v>2840</v>
          </cell>
          <cell r="B427" t="str">
            <v>DEFERRED STOCK COMPENSATION</v>
          </cell>
        </row>
        <row r="428">
          <cell r="A428">
            <v>2845</v>
          </cell>
          <cell r="B428" t="str">
            <v>CASH VALUE OF LIFE INS</v>
          </cell>
        </row>
        <row r="429">
          <cell r="A429">
            <v>2850</v>
          </cell>
          <cell r="B429" t="str">
            <v>PRELIMINARY SURVEY</v>
          </cell>
        </row>
        <row r="430">
          <cell r="A430">
            <v>2855</v>
          </cell>
          <cell r="B430" t="str">
            <v>PRELIMINARY SURVEY</v>
          </cell>
        </row>
        <row r="431">
          <cell r="A431">
            <v>2856</v>
          </cell>
          <cell r="B431" t="str">
            <v>PRELIMINARY SURVEY PROJECT</v>
          </cell>
        </row>
        <row r="432">
          <cell r="A432">
            <v>2860</v>
          </cell>
          <cell r="B432" t="str">
            <v>CLEARING</v>
          </cell>
        </row>
        <row r="433">
          <cell r="A433">
            <v>2865</v>
          </cell>
          <cell r="B433" t="str">
            <v>PAYROLL CLEARING</v>
          </cell>
        </row>
        <row r="434">
          <cell r="A434">
            <v>2870</v>
          </cell>
          <cell r="B434" t="str">
            <v>FLEX SERV</v>
          </cell>
        </row>
        <row r="435">
          <cell r="A435">
            <v>2875</v>
          </cell>
          <cell r="B435" t="str">
            <v>401K CLEARING</v>
          </cell>
        </row>
        <row r="436">
          <cell r="A436">
            <v>2880</v>
          </cell>
          <cell r="B436" t="str">
            <v>DEF CHGS &amp; OTHER ASSETS</v>
          </cell>
        </row>
        <row r="437">
          <cell r="A437">
            <v>2885</v>
          </cell>
          <cell r="B437" t="str">
            <v>UNAMORT DEBT DISCOUNT &amp; EXP</v>
          </cell>
        </row>
        <row r="438">
          <cell r="A438">
            <v>2890</v>
          </cell>
          <cell r="B438" t="str">
            <v>DEBT EXPENSE BEING AMORT</v>
          </cell>
        </row>
        <row r="439">
          <cell r="A439">
            <v>2895</v>
          </cell>
          <cell r="B439" t="str">
            <v>AMORT - DEBT EXPENSE</v>
          </cell>
        </row>
        <row r="440">
          <cell r="A440">
            <v>2900</v>
          </cell>
          <cell r="B440" t="str">
            <v>DEFERRED RATE CASE EXPENSE</v>
          </cell>
        </row>
        <row r="441">
          <cell r="A441">
            <v>2905</v>
          </cell>
          <cell r="B441" t="str">
            <v>RATE CASE IN PROGRESS</v>
          </cell>
        </row>
        <row r="442">
          <cell r="A442">
            <v>2906</v>
          </cell>
          <cell r="B442" t="str">
            <v>RCIP - ATTORNEY FEES</v>
          </cell>
        </row>
        <row r="443">
          <cell r="A443">
            <v>2907</v>
          </cell>
          <cell r="B443" t="str">
            <v>RCIP - CAPITALIZED TIME</v>
          </cell>
        </row>
        <row r="444">
          <cell r="A444">
            <v>2908</v>
          </cell>
          <cell r="B444" t="str">
            <v>RCIP - ADMINISTRATIVE EXPENSES</v>
          </cell>
        </row>
        <row r="445">
          <cell r="A445">
            <v>2909</v>
          </cell>
          <cell r="B445" t="str">
            <v>RCIP - TRAVEL</v>
          </cell>
        </row>
        <row r="446">
          <cell r="A446">
            <v>2910</v>
          </cell>
          <cell r="B446" t="str">
            <v>RCIP - CONSULTING FEES</v>
          </cell>
        </row>
        <row r="447">
          <cell r="A447">
            <v>2914</v>
          </cell>
          <cell r="B447" t="str">
            <v>RCIP - TRANSFER TO DEF RC</v>
          </cell>
        </row>
        <row r="448">
          <cell r="A448">
            <v>2915</v>
          </cell>
          <cell r="B448" t="str">
            <v>REG EXP BEING AMORT</v>
          </cell>
        </row>
        <row r="449">
          <cell r="A449">
            <v>2920</v>
          </cell>
          <cell r="B449" t="str">
            <v>RATE CASE BEING AMORT</v>
          </cell>
        </row>
        <row r="450">
          <cell r="A450">
            <v>2925</v>
          </cell>
          <cell r="B450" t="str">
            <v>MISC REGULATORY COMM EXP</v>
          </cell>
        </row>
        <row r="451">
          <cell r="A451">
            <v>2930</v>
          </cell>
          <cell r="B451" t="str">
            <v>RATE CASE ACCUM AMORT</v>
          </cell>
        </row>
        <row r="452">
          <cell r="A452">
            <v>2933</v>
          </cell>
          <cell r="B452" t="str">
            <v>MISC REG ACCUM AMORT</v>
          </cell>
        </row>
        <row r="453">
          <cell r="A453">
            <v>2935</v>
          </cell>
          <cell r="B453" t="str">
            <v>ORIG COST EXPENSE</v>
          </cell>
        </row>
        <row r="454">
          <cell r="A454">
            <v>2940</v>
          </cell>
          <cell r="B454" t="str">
            <v>ORIG COST ACCUM AMORT</v>
          </cell>
        </row>
        <row r="455">
          <cell r="A455">
            <v>2945</v>
          </cell>
          <cell r="B455" t="str">
            <v>OTHER DEFERRED CHARGES</v>
          </cell>
        </row>
        <row r="456">
          <cell r="A456">
            <v>2950</v>
          </cell>
          <cell r="B456" t="str">
            <v>DEF CHGS-LANDSCAPING</v>
          </cell>
        </row>
        <row r="457">
          <cell r="A457">
            <v>2955</v>
          </cell>
          <cell r="B457" t="str">
            <v>DEF CHGS-CUSTOMER COMPLAINTS</v>
          </cell>
        </row>
        <row r="458">
          <cell r="A458">
            <v>2960</v>
          </cell>
          <cell r="B458" t="str">
            <v>DEF CHGS-TANK MAINT&amp;REP WTR</v>
          </cell>
        </row>
        <row r="459">
          <cell r="A459">
            <v>2965</v>
          </cell>
          <cell r="B459" t="str">
            <v>DEF CHGS-RELOCATION EXPENSES</v>
          </cell>
        </row>
        <row r="460">
          <cell r="A460">
            <v>2970</v>
          </cell>
          <cell r="B460" t="str">
            <v>DEF CHGS-ATTORNEY FEE</v>
          </cell>
        </row>
        <row r="461">
          <cell r="A461">
            <v>2975</v>
          </cell>
          <cell r="B461" t="str">
            <v>DEF CHGS-HURRICANE/STORMS COST</v>
          </cell>
        </row>
        <row r="462">
          <cell r="A462">
            <v>2980</v>
          </cell>
          <cell r="B462" t="str">
            <v>DEF CHGS-EMP FEES</v>
          </cell>
        </row>
        <row r="463">
          <cell r="A463">
            <v>2985</v>
          </cell>
          <cell r="B463" t="str">
            <v>DEF CHGS-OTHER</v>
          </cell>
        </row>
        <row r="464">
          <cell r="A464">
            <v>3000</v>
          </cell>
          <cell r="B464" t="str">
            <v>DEF CHGS-OTHER WTR &amp; SWR</v>
          </cell>
        </row>
        <row r="465">
          <cell r="A465">
            <v>3005</v>
          </cell>
          <cell r="B465" t="str">
            <v>DEF CHGS-VOC TESTING</v>
          </cell>
        </row>
        <row r="466">
          <cell r="A466">
            <v>3020</v>
          </cell>
          <cell r="B466" t="str">
            <v>DEF CHGS-SLUDGE HAULING</v>
          </cell>
        </row>
        <row r="467">
          <cell r="A467">
            <v>3025</v>
          </cell>
          <cell r="B467" t="str">
            <v>DEF CHGS-PR WASH/JET SWR MAINS</v>
          </cell>
        </row>
        <row r="468">
          <cell r="A468">
            <v>3030</v>
          </cell>
          <cell r="B468" t="str">
            <v>DEF CHGS-TV SEWER MAINS</v>
          </cell>
        </row>
        <row r="469">
          <cell r="A469">
            <v>3040</v>
          </cell>
          <cell r="B469" t="str">
            <v>DEF CHGS-TANK MAINT&amp;REP SWR</v>
          </cell>
        </row>
        <row r="470">
          <cell r="A470">
            <v>3080</v>
          </cell>
          <cell r="B470" t="str">
            <v>AMORT - LANDSCAPING</v>
          </cell>
        </row>
        <row r="471">
          <cell r="A471">
            <v>3090</v>
          </cell>
          <cell r="B471" t="str">
            <v>AMORT - CUSTOMER COMPLAINTS</v>
          </cell>
        </row>
        <row r="472">
          <cell r="A472">
            <v>3110</v>
          </cell>
          <cell r="B472" t="str">
            <v>AMORT - TANK MAINT&amp;REP WTR</v>
          </cell>
        </row>
        <row r="473">
          <cell r="A473">
            <v>3120</v>
          </cell>
          <cell r="B473" t="str">
            <v>AMORT - RELOCATION EXP</v>
          </cell>
        </row>
        <row r="474">
          <cell r="A474">
            <v>3125</v>
          </cell>
          <cell r="B474" t="str">
            <v>AMORT - ATTORNEY FEE</v>
          </cell>
        </row>
        <row r="475">
          <cell r="A475">
            <v>3130</v>
          </cell>
          <cell r="B475" t="str">
            <v>AMORT - HURRICANE/STORMS</v>
          </cell>
        </row>
        <row r="476">
          <cell r="A476">
            <v>3135</v>
          </cell>
          <cell r="B476" t="str">
            <v>AMORT - EMPLOYEE FEES</v>
          </cell>
        </row>
        <row r="477">
          <cell r="A477">
            <v>3140</v>
          </cell>
          <cell r="B477" t="str">
            <v>AMORT - OTHER</v>
          </cell>
        </row>
        <row r="478">
          <cell r="A478">
            <v>3155</v>
          </cell>
          <cell r="B478" t="str">
            <v>AMORT - OTHER WTR &amp; SWR</v>
          </cell>
        </row>
        <row r="479">
          <cell r="A479">
            <v>3160</v>
          </cell>
          <cell r="B479" t="str">
            <v>AMORT - VOC TESTING</v>
          </cell>
        </row>
        <row r="480">
          <cell r="A480">
            <v>3175</v>
          </cell>
          <cell r="B480" t="str">
            <v>AMORT - SLUDGE HAULING</v>
          </cell>
        </row>
        <row r="481">
          <cell r="A481">
            <v>3180</v>
          </cell>
          <cell r="B481" t="str">
            <v>AMORT - PR WASH/JET SWR MAINS</v>
          </cell>
        </row>
        <row r="482">
          <cell r="A482">
            <v>3185</v>
          </cell>
          <cell r="B482" t="str">
            <v>AMORT - TV SEWER MAINS</v>
          </cell>
        </row>
        <row r="483">
          <cell r="A483">
            <v>3195</v>
          </cell>
          <cell r="B483" t="str">
            <v>AMORT - TANK MAINT&amp;REP SWR</v>
          </cell>
        </row>
        <row r="484">
          <cell r="A484">
            <v>3200</v>
          </cell>
          <cell r="B484" t="str">
            <v>REGULATORY INCOME TAX ASSET</v>
          </cell>
        </row>
        <row r="485">
          <cell r="A485">
            <v>3210</v>
          </cell>
          <cell r="B485" t="str">
            <v>TOTAL LIABILITIES</v>
          </cell>
        </row>
        <row r="486">
          <cell r="A486">
            <v>3215</v>
          </cell>
          <cell r="B486" t="str">
            <v>LONG TERM LIABILITIES</v>
          </cell>
        </row>
        <row r="487">
          <cell r="A487">
            <v>3220</v>
          </cell>
          <cell r="B487" t="str">
            <v>ADVANCES IN AID OF CONSTR</v>
          </cell>
        </row>
        <row r="488">
          <cell r="A488">
            <v>3225</v>
          </cell>
          <cell r="B488" t="str">
            <v>ADV-IN-AID OF CONST-WATER</v>
          </cell>
        </row>
        <row r="489">
          <cell r="A489">
            <v>3230</v>
          </cell>
          <cell r="B489" t="str">
            <v>ADV-IN-AID OF CONST-SEWER</v>
          </cell>
        </row>
        <row r="490">
          <cell r="A490">
            <v>3235</v>
          </cell>
          <cell r="B490" t="str">
            <v>ACC AMORT-AIA-WATER</v>
          </cell>
        </row>
        <row r="491">
          <cell r="A491">
            <v>3240</v>
          </cell>
          <cell r="B491" t="str">
            <v>ACC AMORT-CIA-SEWER</v>
          </cell>
        </row>
        <row r="492">
          <cell r="A492">
            <v>3245</v>
          </cell>
          <cell r="B492" t="str">
            <v>CONTRIBUTIONS IN AID CONST</v>
          </cell>
        </row>
        <row r="493">
          <cell r="A493">
            <v>3250</v>
          </cell>
          <cell r="B493" t="str">
            <v>CONTRIBUTIONS IN AID WATER</v>
          </cell>
        </row>
        <row r="494">
          <cell r="A494">
            <v>3255</v>
          </cell>
          <cell r="B494" t="str">
            <v>CIAC-ORGANIZATION</v>
          </cell>
        </row>
        <row r="495">
          <cell r="A495">
            <v>3260</v>
          </cell>
          <cell r="B495" t="str">
            <v>CIAC-FRANCHISES</v>
          </cell>
        </row>
        <row r="496">
          <cell r="A496">
            <v>3265</v>
          </cell>
          <cell r="B496" t="str">
            <v>CIAC-STRUCT &amp; IMPRV SRC SUPPLY</v>
          </cell>
        </row>
        <row r="497">
          <cell r="A497">
            <v>3270</v>
          </cell>
          <cell r="B497" t="str">
            <v>CIAC-STRUCT &amp; IMPRV WTP</v>
          </cell>
        </row>
        <row r="498">
          <cell r="A498">
            <v>3275</v>
          </cell>
          <cell r="B498" t="str">
            <v>CIAC-STRUCT &amp; IMPRV TRANS DIST</v>
          </cell>
        </row>
        <row r="499">
          <cell r="A499">
            <v>3280</v>
          </cell>
          <cell r="B499" t="str">
            <v>CIAC-STRUCT &amp; IMPRV GEN PLT</v>
          </cell>
        </row>
        <row r="500">
          <cell r="A500">
            <v>3285</v>
          </cell>
          <cell r="B500" t="str">
            <v>CIAC-COLLECTING RESERVOIRS</v>
          </cell>
        </row>
        <row r="501">
          <cell r="A501">
            <v>3290</v>
          </cell>
          <cell r="B501" t="str">
            <v>CIAC-LAKE, RIVER, OTHER INTAKES</v>
          </cell>
        </row>
        <row r="502">
          <cell r="A502">
            <v>3295</v>
          </cell>
          <cell r="B502" t="str">
            <v>CIAC-WELLS &amp; SPRINGS</v>
          </cell>
        </row>
        <row r="503">
          <cell r="A503">
            <v>3300</v>
          </cell>
          <cell r="B503" t="str">
            <v>CIAC-INFILTRATION GALLERY</v>
          </cell>
        </row>
        <row r="504">
          <cell r="A504">
            <v>3305</v>
          </cell>
          <cell r="B504" t="str">
            <v>CIAC-SUPPLY MAINS</v>
          </cell>
        </row>
        <row r="505">
          <cell r="A505">
            <v>3310</v>
          </cell>
          <cell r="B505" t="str">
            <v>CIAC-POWER GENERATION EQUIP</v>
          </cell>
        </row>
        <row r="506">
          <cell r="A506">
            <v>3315</v>
          </cell>
          <cell r="B506" t="str">
            <v>CIAC-ELEC PUMP EQP SRC PUMP</v>
          </cell>
        </row>
        <row r="507">
          <cell r="A507">
            <v>3320</v>
          </cell>
          <cell r="B507" t="str">
            <v>CIAC-ELEC PUMP EQP WTP</v>
          </cell>
        </row>
        <row r="508">
          <cell r="A508">
            <v>3325</v>
          </cell>
          <cell r="B508" t="str">
            <v>CIAC-ELEC PUMP EQP TRANS DIST</v>
          </cell>
        </row>
        <row r="509">
          <cell r="A509">
            <v>3330</v>
          </cell>
          <cell r="B509" t="str">
            <v>CIAC-WATER TREATMENT EQPT</v>
          </cell>
        </row>
        <row r="510">
          <cell r="A510">
            <v>3335</v>
          </cell>
          <cell r="B510" t="str">
            <v>CIAC-DIST RESV &amp; STANDPIPES</v>
          </cell>
        </row>
        <row r="511">
          <cell r="A511">
            <v>3340</v>
          </cell>
          <cell r="B511" t="str">
            <v>CIAC-TRANS &amp; DISTR MAINS</v>
          </cell>
        </row>
        <row r="512">
          <cell r="A512">
            <v>3345</v>
          </cell>
          <cell r="B512" t="str">
            <v>CIAC-SERVICE LINES</v>
          </cell>
        </row>
        <row r="513">
          <cell r="A513">
            <v>3350</v>
          </cell>
          <cell r="B513" t="str">
            <v>CIAC-METERS</v>
          </cell>
        </row>
        <row r="514">
          <cell r="A514">
            <v>3355</v>
          </cell>
          <cell r="B514" t="str">
            <v>CIAC-METER INSTALLS</v>
          </cell>
        </row>
        <row r="515">
          <cell r="A515">
            <v>3360</v>
          </cell>
          <cell r="B515" t="str">
            <v>CIAC-HYDRANTS</v>
          </cell>
        </row>
        <row r="516">
          <cell r="A516">
            <v>3365</v>
          </cell>
          <cell r="B516" t="str">
            <v>CIAC-BACKFLOW PREVENT DEVICE</v>
          </cell>
        </row>
        <row r="517">
          <cell r="A517">
            <v>3370</v>
          </cell>
          <cell r="B517" t="str">
            <v>CIAC-OTH PLT&amp;MISC EQP INTG PLT</v>
          </cell>
        </row>
        <row r="518">
          <cell r="A518">
            <v>3375</v>
          </cell>
          <cell r="B518" t="str">
            <v>CIAC-OTH PLT&amp;MISC EQP SRC SUPPLY</v>
          </cell>
        </row>
        <row r="519">
          <cell r="A519">
            <v>3380</v>
          </cell>
          <cell r="B519" t="str">
            <v>CIAC-OTH PLT&amp;MISC EQP WTP</v>
          </cell>
        </row>
        <row r="520">
          <cell r="A520">
            <v>3385</v>
          </cell>
          <cell r="B520" t="str">
            <v>CIAC-OTH PLT&amp;MISC EQP DIST</v>
          </cell>
        </row>
        <row r="521">
          <cell r="A521">
            <v>3390</v>
          </cell>
          <cell r="B521" t="str">
            <v>CIAC-OFFICE STRUCTURE</v>
          </cell>
        </row>
        <row r="522">
          <cell r="A522">
            <v>3395</v>
          </cell>
          <cell r="B522" t="str">
            <v>CIAC-OFFICE FURN/EQPT</v>
          </cell>
        </row>
        <row r="523">
          <cell r="A523">
            <v>3400</v>
          </cell>
          <cell r="B523" t="str">
            <v>CIAC-STORES EQUIPMENT</v>
          </cell>
        </row>
        <row r="524">
          <cell r="A524">
            <v>3405</v>
          </cell>
          <cell r="B524" t="str">
            <v>CIAC-TOOL SHOP &amp; MISC EQPT</v>
          </cell>
        </row>
        <row r="525">
          <cell r="A525">
            <v>3410</v>
          </cell>
          <cell r="B525" t="str">
            <v>CIAC-LABORATORY EQUIPMENT</v>
          </cell>
        </row>
        <row r="526">
          <cell r="A526">
            <v>3415</v>
          </cell>
          <cell r="B526" t="str">
            <v>CIAC-POWER OPERATED EQUIP</v>
          </cell>
        </row>
        <row r="527">
          <cell r="A527">
            <v>3420</v>
          </cell>
          <cell r="B527" t="str">
            <v>CIAC-COMMUNICATION EQPT</v>
          </cell>
        </row>
        <row r="528">
          <cell r="A528">
            <v>3425</v>
          </cell>
          <cell r="B528" t="str">
            <v>CIAC-MISC EQUIPMENT</v>
          </cell>
        </row>
        <row r="529">
          <cell r="A529">
            <v>3430</v>
          </cell>
          <cell r="B529" t="str">
            <v>CIAC-OTHER TANGIBLE PLT WATER</v>
          </cell>
        </row>
        <row r="530">
          <cell r="A530">
            <v>3435</v>
          </cell>
          <cell r="B530" t="str">
            <v>CIAC-WATER-TAP</v>
          </cell>
        </row>
        <row r="531">
          <cell r="A531">
            <v>3440</v>
          </cell>
          <cell r="B531" t="str">
            <v>CIAC-WTR MGMT FEE</v>
          </cell>
        </row>
        <row r="532">
          <cell r="A532">
            <v>3445</v>
          </cell>
          <cell r="B532" t="str">
            <v>CIAC-WTR RES CAP FEE</v>
          </cell>
        </row>
        <row r="533">
          <cell r="A533">
            <v>3450</v>
          </cell>
          <cell r="B533" t="str">
            <v>CIAC-WTR PLT MOD FEE</v>
          </cell>
        </row>
        <row r="534">
          <cell r="A534">
            <v>3455</v>
          </cell>
          <cell r="B534" t="str">
            <v>CIAC-WTR PLT MTR FEE</v>
          </cell>
        </row>
        <row r="535">
          <cell r="A535">
            <v>3475</v>
          </cell>
          <cell r="B535" t="str">
            <v>CONTRIBUTIONS IN AID SEWER</v>
          </cell>
        </row>
        <row r="536">
          <cell r="A536">
            <v>3480</v>
          </cell>
          <cell r="B536" t="str">
            <v>CIAC-ORGANIZATION</v>
          </cell>
        </row>
        <row r="537">
          <cell r="A537">
            <v>3485</v>
          </cell>
          <cell r="B537" t="str">
            <v>CIAC-FRANCHISES INTANG PLT</v>
          </cell>
        </row>
        <row r="538">
          <cell r="A538">
            <v>3490</v>
          </cell>
          <cell r="B538" t="str">
            <v>CIAC-FRANCHISES RCLM WTR DIST PLT</v>
          </cell>
        </row>
        <row r="539">
          <cell r="A539">
            <v>3495</v>
          </cell>
          <cell r="B539" t="str">
            <v>CIAC-STRUCT/IMPRV COLL PLT</v>
          </cell>
        </row>
        <row r="540">
          <cell r="A540">
            <v>3500</v>
          </cell>
          <cell r="B540" t="str">
            <v>CIAC-STRUCT/IMPRV PUMP PLT LS</v>
          </cell>
        </row>
        <row r="541">
          <cell r="A541">
            <v>3505</v>
          </cell>
          <cell r="B541" t="str">
            <v>CIAC-STRUCT/IMPRV TREAT PLT</v>
          </cell>
        </row>
        <row r="542">
          <cell r="A542">
            <v>3510</v>
          </cell>
          <cell r="B542" t="str">
            <v>CIAC-STRUCT/IMPRV RCLM WTP</v>
          </cell>
        </row>
        <row r="543">
          <cell r="A543">
            <v>3515</v>
          </cell>
          <cell r="B543" t="str">
            <v>CIAC-STRUCT/IMPRV RCLM DIST</v>
          </cell>
        </row>
        <row r="544">
          <cell r="A544">
            <v>3520</v>
          </cell>
          <cell r="B544" t="str">
            <v>CIAC-STRUCT/IMPRV GEN PLT</v>
          </cell>
        </row>
        <row r="545">
          <cell r="A545">
            <v>3525</v>
          </cell>
          <cell r="B545" t="str">
            <v>CIAC-POWER GEN EQUIP COLL PLT</v>
          </cell>
        </row>
        <row r="546">
          <cell r="A546">
            <v>3530</v>
          </cell>
          <cell r="B546" t="str">
            <v>CIAC-POWER GEN EQUIP PUMP PLT</v>
          </cell>
        </row>
        <row r="547">
          <cell r="A547">
            <v>3535</v>
          </cell>
          <cell r="B547" t="str">
            <v>CIAC-POWER GEN EQUIP TREAT PLT</v>
          </cell>
        </row>
        <row r="548">
          <cell r="A548">
            <v>3540</v>
          </cell>
          <cell r="B548" t="str">
            <v>CIAC-POWER GEN EQUIP RCLM WTP</v>
          </cell>
        </row>
        <row r="549">
          <cell r="A549">
            <v>3545</v>
          </cell>
          <cell r="B549" t="str">
            <v>CIAC-POWER GEN EQUIP RCLM DIST</v>
          </cell>
        </row>
        <row r="550">
          <cell r="A550">
            <v>3550</v>
          </cell>
          <cell r="B550" t="str">
            <v>CIAC-SEWER FORCE MAIN</v>
          </cell>
        </row>
        <row r="551">
          <cell r="A551">
            <v>3555</v>
          </cell>
          <cell r="B551" t="str">
            <v>CIAC-SEWER GRAVITY MAIN</v>
          </cell>
        </row>
        <row r="552">
          <cell r="A552">
            <v>3557</v>
          </cell>
          <cell r="B552" t="str">
            <v>CIAC-MANHOLES</v>
          </cell>
        </row>
        <row r="553">
          <cell r="A553">
            <v>3560</v>
          </cell>
          <cell r="B553" t="str">
            <v>CIAC-SPECIAL COLL STRUCTURES</v>
          </cell>
        </row>
        <row r="554">
          <cell r="A554">
            <v>3565</v>
          </cell>
          <cell r="B554" t="str">
            <v>CIAC-SERVICES TO CUSTOMERS</v>
          </cell>
        </row>
        <row r="555">
          <cell r="A555">
            <v>3570</v>
          </cell>
          <cell r="B555" t="str">
            <v>CIAC-FLOW MEASURE DEVICES</v>
          </cell>
        </row>
        <row r="556">
          <cell r="A556">
            <v>3575</v>
          </cell>
          <cell r="B556" t="str">
            <v>CIAC-FLOW MEASURE INSTALL</v>
          </cell>
        </row>
        <row r="557">
          <cell r="A557">
            <v>3580</v>
          </cell>
          <cell r="B557" t="str">
            <v>CIAC-RECEIVING WELLS</v>
          </cell>
        </row>
        <row r="558">
          <cell r="A558">
            <v>3585</v>
          </cell>
          <cell r="B558" t="str">
            <v>CIAC-PUMP EQP PUMP PLT</v>
          </cell>
        </row>
        <row r="559">
          <cell r="A559">
            <v>3590</v>
          </cell>
          <cell r="B559" t="str">
            <v>CIAC-PUMP EQP RCLM WTP</v>
          </cell>
        </row>
        <row r="560">
          <cell r="A560">
            <v>3595</v>
          </cell>
          <cell r="B560" t="str">
            <v>CIAC-PUMP EQP RCLM DIST</v>
          </cell>
        </row>
        <row r="561">
          <cell r="A561">
            <v>3600</v>
          </cell>
          <cell r="B561" t="str">
            <v>CIAC-TREAT/DISP EQUIP LAGOON</v>
          </cell>
        </row>
        <row r="562">
          <cell r="A562">
            <v>3605</v>
          </cell>
          <cell r="B562" t="str">
            <v>CIAC-TREAT/DISP EQUIP TRT PLT</v>
          </cell>
        </row>
        <row r="563">
          <cell r="A563">
            <v>3610</v>
          </cell>
          <cell r="B563" t="str">
            <v>CIAC-TREAT/DISP EQUIP RCLM WTP</v>
          </cell>
        </row>
        <row r="564">
          <cell r="A564">
            <v>3615</v>
          </cell>
          <cell r="B564" t="str">
            <v>CIAC-PLANT SEWERS TRTMT PLT</v>
          </cell>
        </row>
        <row r="565">
          <cell r="A565">
            <v>3620</v>
          </cell>
          <cell r="B565" t="str">
            <v>CIAC-PLANT SEWERS RCLM WTP</v>
          </cell>
        </row>
        <row r="566">
          <cell r="A566">
            <v>3625</v>
          </cell>
          <cell r="B566" t="str">
            <v>CIAC-OUTFALL LINES</v>
          </cell>
        </row>
        <row r="567">
          <cell r="A567">
            <v>3630</v>
          </cell>
          <cell r="B567" t="str">
            <v>CIAC-OTHER PLT TANGIBLE</v>
          </cell>
        </row>
        <row r="568">
          <cell r="A568">
            <v>3635</v>
          </cell>
          <cell r="B568" t="str">
            <v>CIAC-OTHER PLT COLLECTION</v>
          </cell>
        </row>
        <row r="569">
          <cell r="A569">
            <v>3640</v>
          </cell>
          <cell r="B569" t="str">
            <v>CIAC-OTHER PLT PUMP</v>
          </cell>
        </row>
        <row r="570">
          <cell r="A570">
            <v>3645</v>
          </cell>
          <cell r="B570" t="str">
            <v>CIAC-OTHER PLT TREATMENT</v>
          </cell>
        </row>
        <row r="571">
          <cell r="A571">
            <v>3650</v>
          </cell>
          <cell r="B571" t="str">
            <v>CIAC-OTHER PLT RCLM WTR TRT</v>
          </cell>
        </row>
        <row r="572">
          <cell r="A572">
            <v>3655</v>
          </cell>
          <cell r="B572" t="str">
            <v>CIAC-OTHER PLT RCLM WTR DIST</v>
          </cell>
        </row>
        <row r="573">
          <cell r="A573">
            <v>3660</v>
          </cell>
          <cell r="B573" t="str">
            <v>CIAC-OFFICE STRUCTURE</v>
          </cell>
        </row>
        <row r="574">
          <cell r="A574">
            <v>3665</v>
          </cell>
          <cell r="B574" t="str">
            <v>CIAC-OFFICE FURN/EQPT</v>
          </cell>
        </row>
        <row r="575">
          <cell r="A575">
            <v>3670</v>
          </cell>
          <cell r="B575" t="str">
            <v>CIAC-STORES EQUIPMENT</v>
          </cell>
        </row>
        <row r="576">
          <cell r="A576">
            <v>3675</v>
          </cell>
          <cell r="B576" t="str">
            <v>CIAC-TOOL SHOP &amp; MISC EQPT</v>
          </cell>
        </row>
        <row r="577">
          <cell r="A577">
            <v>3680</v>
          </cell>
          <cell r="B577" t="str">
            <v>CIAC-LABORATORY EQPT</v>
          </cell>
        </row>
        <row r="578">
          <cell r="A578">
            <v>3685</v>
          </cell>
          <cell r="B578" t="str">
            <v>CIAC-POWER OPERATED EQUIP</v>
          </cell>
        </row>
        <row r="579">
          <cell r="A579">
            <v>3690</v>
          </cell>
          <cell r="B579" t="str">
            <v>CIAC-COMMUNICATION EQPT</v>
          </cell>
        </row>
        <row r="580">
          <cell r="A580">
            <v>3695</v>
          </cell>
          <cell r="B580" t="str">
            <v>CIAC-MISC EQUIP SEWER</v>
          </cell>
        </row>
        <row r="581">
          <cell r="A581">
            <v>3700</v>
          </cell>
          <cell r="B581" t="str">
            <v>CIAC-OTHER TANGIBLE PLT SEWER</v>
          </cell>
        </row>
        <row r="582">
          <cell r="A582">
            <v>3705</v>
          </cell>
          <cell r="B582" t="str">
            <v>CIAC-SEWER-TAP</v>
          </cell>
        </row>
        <row r="583">
          <cell r="A583">
            <v>3710</v>
          </cell>
          <cell r="B583" t="str">
            <v>CIAC-SWR MGMT FEE</v>
          </cell>
        </row>
        <row r="584">
          <cell r="A584">
            <v>3715</v>
          </cell>
          <cell r="B584" t="str">
            <v>CIAC-SWR RES CAP FEE</v>
          </cell>
        </row>
        <row r="585">
          <cell r="A585">
            <v>3720</v>
          </cell>
          <cell r="B585" t="str">
            <v>CIAC-SWR PLT MOD FEE</v>
          </cell>
        </row>
        <row r="586">
          <cell r="A586">
            <v>3725</v>
          </cell>
          <cell r="B586" t="str">
            <v>CIAC-SWR PLT MTR FEE</v>
          </cell>
        </row>
        <row r="587">
          <cell r="A587">
            <v>3745</v>
          </cell>
          <cell r="B587" t="str">
            <v>CIAC-REUSE</v>
          </cell>
        </row>
        <row r="588">
          <cell r="A588">
            <v>3750</v>
          </cell>
          <cell r="B588" t="str">
            <v>CIAC-REUSE SERVICES</v>
          </cell>
        </row>
        <row r="589">
          <cell r="A589">
            <v>3755</v>
          </cell>
          <cell r="B589" t="str">
            <v>CIAC-REUSE MTR/INSTALLATIONS</v>
          </cell>
        </row>
        <row r="590">
          <cell r="A590">
            <v>3760</v>
          </cell>
          <cell r="B590" t="str">
            <v>CIAC-REUSE DIST RESERVOIRS</v>
          </cell>
        </row>
        <row r="591">
          <cell r="A591">
            <v>3765</v>
          </cell>
          <cell r="B591" t="str">
            <v>CIAC-REUSE TRANMISSION &amp; DIST SYS</v>
          </cell>
        </row>
        <row r="592">
          <cell r="A592">
            <v>3770</v>
          </cell>
          <cell r="B592" t="str">
            <v>CIAC-REUSE-TAP</v>
          </cell>
        </row>
        <row r="593">
          <cell r="A593">
            <v>3775</v>
          </cell>
          <cell r="B593" t="str">
            <v>CIAC-REUSE MGMT FEE</v>
          </cell>
        </row>
        <row r="594">
          <cell r="A594">
            <v>3780</v>
          </cell>
          <cell r="B594" t="str">
            <v>CIAC-REUSE RES CAP FEE</v>
          </cell>
        </row>
        <row r="595">
          <cell r="A595">
            <v>3785</v>
          </cell>
          <cell r="B595" t="str">
            <v>CIAC-REUSE PLT MOD FEE</v>
          </cell>
        </row>
        <row r="596">
          <cell r="A596">
            <v>3790</v>
          </cell>
          <cell r="B596" t="str">
            <v>CIAC-REUSE PLT MTR FEE</v>
          </cell>
        </row>
        <row r="597">
          <cell r="A597">
            <v>3795</v>
          </cell>
          <cell r="B597" t="str">
            <v>ACCUM AMORT OF CIA WATER</v>
          </cell>
        </row>
        <row r="598">
          <cell r="A598">
            <v>3800</v>
          </cell>
          <cell r="B598" t="str">
            <v>ACC AMORT ORGANIZATION</v>
          </cell>
        </row>
        <row r="599">
          <cell r="A599">
            <v>3805</v>
          </cell>
          <cell r="B599" t="str">
            <v>ACC AMORT FRANCHISES</v>
          </cell>
        </row>
        <row r="600">
          <cell r="A600">
            <v>3810</v>
          </cell>
          <cell r="B600" t="str">
            <v>ACC AMORT STRUCT &amp; IMPRV SRC</v>
          </cell>
        </row>
        <row r="601">
          <cell r="A601">
            <v>3815</v>
          </cell>
          <cell r="B601" t="str">
            <v>ACC AMORT STRUCT &amp; IMPRV WTP</v>
          </cell>
        </row>
        <row r="602">
          <cell r="A602">
            <v>3820</v>
          </cell>
          <cell r="B602" t="str">
            <v>ACC AMORT STRUCT &amp; IMPRV DIST</v>
          </cell>
        </row>
        <row r="603">
          <cell r="A603">
            <v>3825</v>
          </cell>
          <cell r="B603" t="str">
            <v>ACC AMORT STRUCT &amp; IMPRV GPLT</v>
          </cell>
        </row>
        <row r="604">
          <cell r="A604">
            <v>3830</v>
          </cell>
          <cell r="B604" t="str">
            <v>ACC AMORT COLLECTING RESERVOIRS</v>
          </cell>
        </row>
        <row r="605">
          <cell r="A605">
            <v>3835</v>
          </cell>
          <cell r="B605" t="str">
            <v>ACC AMORT LAKE, RIVER, OTHER</v>
          </cell>
        </row>
        <row r="606">
          <cell r="A606">
            <v>3840</v>
          </cell>
          <cell r="B606" t="str">
            <v>ACC AMORT WELLS &amp; SPRINGS</v>
          </cell>
        </row>
        <row r="607">
          <cell r="A607">
            <v>3845</v>
          </cell>
          <cell r="B607" t="str">
            <v>ACC AMORT INFILTRATION GALLERY</v>
          </cell>
        </row>
        <row r="608">
          <cell r="A608">
            <v>3850</v>
          </cell>
          <cell r="B608" t="str">
            <v>ACC AMORT SUPPLY MAINS</v>
          </cell>
        </row>
        <row r="609">
          <cell r="A609">
            <v>3855</v>
          </cell>
          <cell r="B609" t="str">
            <v>ACC AMORT POWER GEN EQP</v>
          </cell>
        </row>
        <row r="610">
          <cell r="A610">
            <v>3860</v>
          </cell>
          <cell r="B610" t="str">
            <v>ACC AMORT ELEC PUMP EQP SRC</v>
          </cell>
        </row>
        <row r="611">
          <cell r="A611">
            <v>3865</v>
          </cell>
          <cell r="B611" t="str">
            <v>ACC AMORT ELEC PUMP EQP WTP</v>
          </cell>
        </row>
        <row r="612">
          <cell r="A612">
            <v>3870</v>
          </cell>
          <cell r="B612" t="str">
            <v>ACC AMORT ELEC PUMP EQP TRANS DIST</v>
          </cell>
        </row>
        <row r="613">
          <cell r="A613">
            <v>3875</v>
          </cell>
          <cell r="B613" t="str">
            <v>ACC AMORT WATER TREATMENT EQPT</v>
          </cell>
        </row>
        <row r="614">
          <cell r="A614">
            <v>3880</v>
          </cell>
          <cell r="B614" t="str">
            <v>ACC AMORT DIST RESV &amp; STANDPIP</v>
          </cell>
        </row>
        <row r="615">
          <cell r="A615">
            <v>3885</v>
          </cell>
          <cell r="B615" t="str">
            <v>ACC AMORT TRANS &amp; DISTR MAINS</v>
          </cell>
        </row>
        <row r="616">
          <cell r="A616">
            <v>3890</v>
          </cell>
          <cell r="B616" t="str">
            <v>ACC AMORT SERVICE LINES</v>
          </cell>
        </row>
        <row r="617">
          <cell r="A617">
            <v>3895</v>
          </cell>
          <cell r="B617" t="str">
            <v>ACC AMORT METERS</v>
          </cell>
        </row>
        <row r="618">
          <cell r="A618">
            <v>3900</v>
          </cell>
          <cell r="B618" t="str">
            <v>ACC AMORT METER INSTALLS</v>
          </cell>
        </row>
        <row r="619">
          <cell r="A619">
            <v>3905</v>
          </cell>
          <cell r="B619" t="str">
            <v>ACC AMORT HYDRANTS</v>
          </cell>
        </row>
        <row r="620">
          <cell r="A620">
            <v>3910</v>
          </cell>
          <cell r="B620" t="str">
            <v>ACC AMORT BACKFLOW PREVENT DEVICE</v>
          </cell>
        </row>
        <row r="621">
          <cell r="A621">
            <v>3915</v>
          </cell>
          <cell r="B621" t="str">
            <v>ACC AMORT OTH PLT&amp;MISC EQP INTANG PLT</v>
          </cell>
        </row>
        <row r="622">
          <cell r="A622">
            <v>3920</v>
          </cell>
          <cell r="B622" t="str">
            <v>ACC AMORT OTH PLT&amp;MISC EQP SRC SUPPLY</v>
          </cell>
        </row>
        <row r="623">
          <cell r="A623">
            <v>3925</v>
          </cell>
          <cell r="B623" t="str">
            <v>ACC AMORT OTH PLT&amp;MISC EQP WTP</v>
          </cell>
        </row>
        <row r="624">
          <cell r="A624">
            <v>3930</v>
          </cell>
          <cell r="B624" t="str">
            <v>ACC AMORT OTH PLT&amp;MISC EQP DIST</v>
          </cell>
        </row>
        <row r="625">
          <cell r="A625">
            <v>3935</v>
          </cell>
          <cell r="B625" t="str">
            <v>ACC AMORT OFFICE STRUCTURE</v>
          </cell>
        </row>
        <row r="626">
          <cell r="A626">
            <v>3940</v>
          </cell>
          <cell r="B626" t="str">
            <v>ACC AMORT OFFICE FURN/EQPT</v>
          </cell>
        </row>
        <row r="627">
          <cell r="A627">
            <v>3945</v>
          </cell>
          <cell r="B627" t="str">
            <v>ACC AMORT STORES EQUIPMENT</v>
          </cell>
        </row>
        <row r="628">
          <cell r="A628">
            <v>3950</v>
          </cell>
          <cell r="B628" t="str">
            <v>ACC AMORT TOOL SHOP &amp; MISC EQPT</v>
          </cell>
        </row>
        <row r="629">
          <cell r="A629">
            <v>3955</v>
          </cell>
          <cell r="B629" t="str">
            <v>ACC AMORT LABORATORY EQUIPMENT</v>
          </cell>
        </row>
        <row r="630">
          <cell r="A630">
            <v>3960</v>
          </cell>
          <cell r="B630" t="str">
            <v>ACC AMORT POWER OPERATED EQUIP</v>
          </cell>
        </row>
        <row r="631">
          <cell r="A631">
            <v>3965</v>
          </cell>
          <cell r="B631" t="str">
            <v>ACC AMORT COMMUNICATION EQPT</v>
          </cell>
        </row>
        <row r="632">
          <cell r="A632">
            <v>3970</v>
          </cell>
          <cell r="B632" t="str">
            <v>ACC AMORT MISC EQUIPMENT</v>
          </cell>
        </row>
        <row r="633">
          <cell r="A633">
            <v>3975</v>
          </cell>
          <cell r="B633" t="str">
            <v>ACC AMORT OTHER TANG PLT WATER</v>
          </cell>
        </row>
        <row r="634">
          <cell r="A634">
            <v>3980</v>
          </cell>
          <cell r="B634" t="str">
            <v>ACC AMORT WATER-CIAC TAP</v>
          </cell>
        </row>
        <row r="635">
          <cell r="A635">
            <v>3990</v>
          </cell>
          <cell r="B635" t="str">
            <v>ACC AMORT WTR MGMT FEE - NC</v>
          </cell>
        </row>
        <row r="636">
          <cell r="A636">
            <v>3995</v>
          </cell>
          <cell r="B636" t="str">
            <v>ACC AMORT WTR RES CAP FEE-NC</v>
          </cell>
        </row>
        <row r="637">
          <cell r="A637">
            <v>4000</v>
          </cell>
          <cell r="B637" t="str">
            <v>ACC AMORT WTR PLT MOD FEE-NC</v>
          </cell>
        </row>
        <row r="638">
          <cell r="A638">
            <v>4005</v>
          </cell>
          <cell r="B638" t="str">
            <v>ACC AMORT WTR PLT MTR FEE-NC</v>
          </cell>
        </row>
        <row r="639">
          <cell r="A639">
            <v>4025</v>
          </cell>
          <cell r="B639" t="str">
            <v>ACCUM AMORT OF CIA SEWER</v>
          </cell>
        </row>
        <row r="640">
          <cell r="A640">
            <v>4030</v>
          </cell>
          <cell r="B640" t="str">
            <v>ACC AMORT ORGANIZATION</v>
          </cell>
        </row>
        <row r="641">
          <cell r="A641">
            <v>4035</v>
          </cell>
          <cell r="B641" t="str">
            <v>ACC AMORT FRANCHISES INTANG PLT</v>
          </cell>
        </row>
        <row r="642">
          <cell r="A642">
            <v>4040</v>
          </cell>
          <cell r="B642" t="str">
            <v>ACC AMORT FRANCHISES RCLM DIST</v>
          </cell>
        </row>
        <row r="643">
          <cell r="A643">
            <v>4045</v>
          </cell>
          <cell r="B643" t="str">
            <v>ACC AMORTSTRUCT/IMPRV COLL PLT</v>
          </cell>
        </row>
        <row r="644">
          <cell r="A644">
            <v>4050</v>
          </cell>
          <cell r="B644" t="str">
            <v>ACC AMORTSTRUCT/IMPRV PUMP PLT LS</v>
          </cell>
        </row>
        <row r="645">
          <cell r="A645">
            <v>4055</v>
          </cell>
          <cell r="B645" t="str">
            <v>ACC AMORTSTRUCT/IMPRV TREAT PLT</v>
          </cell>
        </row>
        <row r="646">
          <cell r="A646">
            <v>4060</v>
          </cell>
          <cell r="B646" t="str">
            <v>ACC AMORTSTRUCT/IMPRV RCLM WTP</v>
          </cell>
        </row>
        <row r="647">
          <cell r="A647">
            <v>4065</v>
          </cell>
          <cell r="B647" t="str">
            <v>ACC AMORTSTRUCT/IMPRV RCLM DIST</v>
          </cell>
        </row>
        <row r="648">
          <cell r="A648">
            <v>4070</v>
          </cell>
          <cell r="B648" t="str">
            <v>ACC AMORTSTRUCT/IMPRV GEN PLT</v>
          </cell>
        </row>
        <row r="649">
          <cell r="A649">
            <v>4075</v>
          </cell>
          <cell r="B649" t="str">
            <v>ACC AMORT PWR GEN EQP COLL</v>
          </cell>
        </row>
        <row r="650">
          <cell r="A650">
            <v>4080</v>
          </cell>
          <cell r="B650" t="str">
            <v>ACC AMORT PWR GEN EQP PUMP</v>
          </cell>
        </row>
        <row r="651">
          <cell r="A651">
            <v>4085</v>
          </cell>
          <cell r="B651" t="str">
            <v>ACC AMORT PWR GEN EQP TREAT</v>
          </cell>
        </row>
        <row r="652">
          <cell r="A652">
            <v>4090</v>
          </cell>
          <cell r="B652" t="str">
            <v>ACC AMORT PWR GEN EQP RCLM WTP</v>
          </cell>
        </row>
        <row r="653">
          <cell r="A653">
            <v>4095</v>
          </cell>
          <cell r="B653" t="str">
            <v>ACC AMORT PWR GEN EQP RCLM DST</v>
          </cell>
        </row>
        <row r="654">
          <cell r="A654">
            <v>4100</v>
          </cell>
          <cell r="B654" t="str">
            <v>ACC AMORT SEWER FORCE MAIN</v>
          </cell>
        </row>
        <row r="655">
          <cell r="A655">
            <v>4105</v>
          </cell>
          <cell r="B655" t="str">
            <v>ACC AMORT SEWER GRAVITY MAIN</v>
          </cell>
        </row>
        <row r="656">
          <cell r="A656">
            <v>4107</v>
          </cell>
          <cell r="B656" t="str">
            <v>ACC AMORT MANHOLES</v>
          </cell>
        </row>
        <row r="657">
          <cell r="A657">
            <v>4110</v>
          </cell>
          <cell r="B657" t="str">
            <v>ACC AMORT SPCL COLL STRUCTURES</v>
          </cell>
        </row>
        <row r="658">
          <cell r="A658">
            <v>4115</v>
          </cell>
          <cell r="B658" t="str">
            <v>ACC AMORT SERVICES TO CUSTOMERS</v>
          </cell>
        </row>
        <row r="659">
          <cell r="A659">
            <v>4120</v>
          </cell>
          <cell r="B659" t="str">
            <v>ACC AMORT FLOW MEASURE DEVICES</v>
          </cell>
        </row>
        <row r="660">
          <cell r="A660">
            <v>4125</v>
          </cell>
          <cell r="B660" t="str">
            <v>ACC AMORT FLOW MEASURE INSTALL</v>
          </cell>
        </row>
        <row r="661">
          <cell r="A661">
            <v>4130</v>
          </cell>
          <cell r="B661" t="str">
            <v>ACC AMORT RECEIVING WELLS</v>
          </cell>
        </row>
        <row r="662">
          <cell r="A662">
            <v>4135</v>
          </cell>
          <cell r="B662" t="str">
            <v>ACC AMORT PUMP EQP PUMP PLT</v>
          </cell>
        </row>
        <row r="663">
          <cell r="A663">
            <v>4140</v>
          </cell>
          <cell r="B663" t="str">
            <v>ACC AMORT PUMP EQP RCLM WTP</v>
          </cell>
        </row>
        <row r="664">
          <cell r="A664">
            <v>4145</v>
          </cell>
          <cell r="B664" t="str">
            <v>ACC AMORT PUMP EQP RCLM DIST</v>
          </cell>
        </row>
        <row r="665">
          <cell r="A665">
            <v>4150</v>
          </cell>
          <cell r="B665" t="str">
            <v>ACC AMORT TREAT/DISP EQUIP LAGOON</v>
          </cell>
        </row>
        <row r="666">
          <cell r="A666">
            <v>4155</v>
          </cell>
          <cell r="B666" t="str">
            <v>ACC AMORT TREAT/DISP EQUIP TRT PLT</v>
          </cell>
        </row>
        <row r="667">
          <cell r="A667">
            <v>4160</v>
          </cell>
          <cell r="B667" t="str">
            <v>ACC AMORT TREAT/DISP EQUIP RCLM WTP</v>
          </cell>
        </row>
        <row r="668">
          <cell r="A668">
            <v>4165</v>
          </cell>
          <cell r="B668" t="str">
            <v>ACC AMORT PLANT SWR TRTMT PLT</v>
          </cell>
        </row>
        <row r="669">
          <cell r="A669">
            <v>4170</v>
          </cell>
          <cell r="B669" t="str">
            <v>ACC AMORT PLANT SWR RCLM WTP</v>
          </cell>
        </row>
        <row r="670">
          <cell r="A670">
            <v>4175</v>
          </cell>
          <cell r="B670" t="str">
            <v>ACC AMORT OUTFALL LINES</v>
          </cell>
        </row>
        <row r="671">
          <cell r="A671">
            <v>4180</v>
          </cell>
          <cell r="B671" t="str">
            <v>ACC AMORT OTH PLT TANGIBLE</v>
          </cell>
        </row>
        <row r="672">
          <cell r="A672">
            <v>4185</v>
          </cell>
          <cell r="B672" t="str">
            <v>ACC AMORT OTH PLT COLLECTION</v>
          </cell>
        </row>
        <row r="673">
          <cell r="A673">
            <v>4190</v>
          </cell>
          <cell r="B673" t="str">
            <v>ACC AMORT OTH PLT PUMP</v>
          </cell>
        </row>
        <row r="674">
          <cell r="A674">
            <v>4195</v>
          </cell>
          <cell r="B674" t="str">
            <v>ACC AMORT OTH PLT TREATMENT</v>
          </cell>
        </row>
        <row r="675">
          <cell r="A675">
            <v>4200</v>
          </cell>
          <cell r="B675" t="str">
            <v>ACC AMORT OTH PLT RCLM WTR TRT</v>
          </cell>
        </row>
        <row r="676">
          <cell r="A676">
            <v>4205</v>
          </cell>
          <cell r="B676" t="str">
            <v>ACC AMORT OTH PLT RCLM WTR DST</v>
          </cell>
        </row>
        <row r="677">
          <cell r="A677">
            <v>4210</v>
          </cell>
          <cell r="B677" t="str">
            <v>ACC AMORT OFFICE STRUCTURE</v>
          </cell>
        </row>
        <row r="678">
          <cell r="A678">
            <v>4215</v>
          </cell>
          <cell r="B678" t="str">
            <v>ACC AMORT OFFICE FURN/EQPT</v>
          </cell>
        </row>
        <row r="679">
          <cell r="A679">
            <v>4220</v>
          </cell>
          <cell r="B679" t="str">
            <v>ACC AMORT STORES EQUIPMENT</v>
          </cell>
        </row>
        <row r="680">
          <cell r="A680">
            <v>4225</v>
          </cell>
          <cell r="B680" t="str">
            <v>ACC AMORT TOOL SHOP &amp; MISC EQPT</v>
          </cell>
        </row>
        <row r="681">
          <cell r="A681">
            <v>4230</v>
          </cell>
          <cell r="B681" t="str">
            <v>ACC AMORT LABORATORY EQPT</v>
          </cell>
        </row>
        <row r="682">
          <cell r="A682">
            <v>4235</v>
          </cell>
          <cell r="B682" t="str">
            <v>ACC AMORT POWER OPERATED EQUIP</v>
          </cell>
        </row>
        <row r="683">
          <cell r="A683">
            <v>4240</v>
          </cell>
          <cell r="B683" t="str">
            <v>ACC AMORT COMMUNICATION EQPT</v>
          </cell>
        </row>
        <row r="684">
          <cell r="A684">
            <v>4245</v>
          </cell>
          <cell r="B684" t="str">
            <v>ACC AMORT MISC EQUIP SEWER</v>
          </cell>
        </row>
        <row r="685">
          <cell r="A685">
            <v>4250</v>
          </cell>
          <cell r="B685" t="str">
            <v>ACC AMORT STRUCT/IMPRV GPLT ALLOC</v>
          </cell>
        </row>
        <row r="686">
          <cell r="A686">
            <v>4255</v>
          </cell>
          <cell r="B686" t="str">
            <v>ACC AMORT STRUCT/IMPRV GPLT UNDIST</v>
          </cell>
        </row>
        <row r="687">
          <cell r="A687">
            <v>4260</v>
          </cell>
          <cell r="B687" t="str">
            <v>ACC AMORT OTHER TANG PLT SEWER</v>
          </cell>
        </row>
        <row r="688">
          <cell r="A688">
            <v>4265</v>
          </cell>
          <cell r="B688" t="str">
            <v>ACC AMORT SEWER-TAP</v>
          </cell>
        </row>
        <row r="689">
          <cell r="A689">
            <v>4270</v>
          </cell>
          <cell r="B689" t="str">
            <v>ACC AMORT SWR MGMT FEE-NC</v>
          </cell>
        </row>
        <row r="690">
          <cell r="A690">
            <v>4275</v>
          </cell>
          <cell r="B690" t="str">
            <v>ACC AMORT SWR RES CAP FEE-NC</v>
          </cell>
        </row>
        <row r="691">
          <cell r="A691">
            <v>4280</v>
          </cell>
          <cell r="B691" t="str">
            <v>ACC AMORT SWR PLT MOD FEE-NC</v>
          </cell>
        </row>
        <row r="692">
          <cell r="A692">
            <v>4285</v>
          </cell>
          <cell r="B692" t="str">
            <v>ACC AMORT SWR PLT MTR FEE-NC</v>
          </cell>
        </row>
        <row r="693">
          <cell r="A693">
            <v>4305</v>
          </cell>
          <cell r="B693" t="str">
            <v>ACC AMORT-CIA REUSE</v>
          </cell>
        </row>
        <row r="694">
          <cell r="A694">
            <v>4310</v>
          </cell>
          <cell r="B694" t="str">
            <v>ACC AMORT-REUSE SERVICES</v>
          </cell>
        </row>
        <row r="695">
          <cell r="A695">
            <v>4315</v>
          </cell>
          <cell r="B695" t="str">
            <v>ACC AMORT-REUSE MTR/INSTALLS</v>
          </cell>
        </row>
        <row r="696">
          <cell r="A696">
            <v>4320</v>
          </cell>
          <cell r="B696" t="str">
            <v>ACC AMORT-REUSE DIST RESERVOIRS</v>
          </cell>
        </row>
        <row r="697">
          <cell r="A697">
            <v>4325</v>
          </cell>
          <cell r="B697" t="str">
            <v>ACC AMORT-REUSE TRANS DIST SYS</v>
          </cell>
        </row>
        <row r="698">
          <cell r="A698">
            <v>4330</v>
          </cell>
          <cell r="B698" t="str">
            <v>ACC AMORT REUSE-TAP</v>
          </cell>
        </row>
        <row r="699">
          <cell r="A699">
            <v>4335</v>
          </cell>
          <cell r="B699" t="str">
            <v>ACC AMORT REUSE MGMT FEE-NC</v>
          </cell>
        </row>
        <row r="700">
          <cell r="A700">
            <v>4340</v>
          </cell>
          <cell r="B700" t="str">
            <v>ACC AMORT REUSE RES CAP FEE-NC</v>
          </cell>
        </row>
        <row r="701">
          <cell r="A701">
            <v>4345</v>
          </cell>
          <cell r="B701" t="str">
            <v>ACC AMORT REUSE PLT MOD FEE-NC</v>
          </cell>
        </row>
        <row r="702">
          <cell r="A702">
            <v>4350</v>
          </cell>
          <cell r="B702" t="str">
            <v>ACC AMORT REUSE PLT MTR FEE-NC</v>
          </cell>
        </row>
        <row r="703">
          <cell r="A703">
            <v>4355</v>
          </cell>
          <cell r="B703" t="str">
            <v>MISC REGULATORY BALANCES</v>
          </cell>
        </row>
        <row r="704">
          <cell r="A704">
            <v>4356</v>
          </cell>
          <cell r="B704" t="str">
            <v>COST FREE CAPITAL-WATER</v>
          </cell>
        </row>
        <row r="705">
          <cell r="A705">
            <v>4357</v>
          </cell>
          <cell r="B705" t="str">
            <v>COST FREE CAPITAL-SEWER</v>
          </cell>
        </row>
        <row r="706">
          <cell r="A706">
            <v>4358</v>
          </cell>
          <cell r="B706" t="str">
            <v>GOS &amp; FLOW BACK TAXES-WATER</v>
          </cell>
        </row>
        <row r="707">
          <cell r="A707">
            <v>4359</v>
          </cell>
          <cell r="B707" t="str">
            <v>GOS &amp; FLOW BACK TAXES-SEWER</v>
          </cell>
        </row>
        <row r="708">
          <cell r="A708">
            <v>4360</v>
          </cell>
          <cell r="B708" t="str">
            <v>DEFERRED INCOME TAXES</v>
          </cell>
        </row>
        <row r="709">
          <cell r="A709">
            <v>4365</v>
          </cell>
          <cell r="B709" t="str">
            <v>ACCUM DEFERRED FIT</v>
          </cell>
        </row>
        <row r="710">
          <cell r="A710">
            <v>4367</v>
          </cell>
          <cell r="B710" t="str">
            <v>ACCUM DEF INCOME TAX-FED</v>
          </cell>
        </row>
        <row r="711">
          <cell r="A711">
            <v>4369</v>
          </cell>
          <cell r="B711" t="str">
            <v>DEF FED TAX - CIAC PRE 1987</v>
          </cell>
        </row>
        <row r="712">
          <cell r="A712">
            <v>4371</v>
          </cell>
          <cell r="B712" t="str">
            <v>DEF FED TAX - TAP FEE POST 2000</v>
          </cell>
        </row>
        <row r="713">
          <cell r="A713">
            <v>4373</v>
          </cell>
          <cell r="B713" t="str">
            <v>DEF FED TAX - IDC</v>
          </cell>
        </row>
        <row r="714">
          <cell r="A714">
            <v>4375</v>
          </cell>
          <cell r="B714" t="str">
            <v>DEF FED TAX - RATE CASE</v>
          </cell>
        </row>
        <row r="715">
          <cell r="A715">
            <v>4377</v>
          </cell>
          <cell r="B715" t="str">
            <v>DEF FED TAX - DEF MAINT</v>
          </cell>
        </row>
        <row r="716">
          <cell r="A716">
            <v>4379</v>
          </cell>
          <cell r="B716" t="str">
            <v>DEF FED TAX - OTHER OPERATION</v>
          </cell>
        </row>
        <row r="717">
          <cell r="A717">
            <v>4381</v>
          </cell>
          <cell r="B717" t="str">
            <v>DEF FED TAX - SOLD CO</v>
          </cell>
        </row>
        <row r="718">
          <cell r="A718">
            <v>4383</v>
          </cell>
          <cell r="B718" t="str">
            <v>DEF FED TAX - ORGN EXP</v>
          </cell>
        </row>
        <row r="719">
          <cell r="A719">
            <v>4385</v>
          </cell>
          <cell r="B719" t="str">
            <v>DEF FED TAX - BAD DEBT</v>
          </cell>
        </row>
        <row r="720">
          <cell r="A720">
            <v>4387</v>
          </cell>
          <cell r="B720" t="str">
            <v>DEF FED TAX - DEPRECIATION</v>
          </cell>
        </row>
        <row r="721">
          <cell r="A721">
            <v>4389</v>
          </cell>
          <cell r="B721" t="str">
            <v>DEF FED TAX - NOL</v>
          </cell>
        </row>
        <row r="722">
          <cell r="A722">
            <v>4391</v>
          </cell>
          <cell r="B722" t="str">
            <v>DEF FED TAX - CONT PROP</v>
          </cell>
        </row>
        <row r="723">
          <cell r="A723">
            <v>4393</v>
          </cell>
          <cell r="B723" t="str">
            <v>DEF FED TAX - AMT</v>
          </cell>
        </row>
        <row r="724">
          <cell r="A724">
            <v>4395</v>
          </cell>
          <cell r="B724" t="str">
            <v>DEF FED TAX - PRE ACRS</v>
          </cell>
        </row>
        <row r="725">
          <cell r="A725">
            <v>4397</v>
          </cell>
          <cell r="B725" t="str">
            <v>DEF FED TAX - RES CAP FEE</v>
          </cell>
        </row>
        <row r="726">
          <cell r="A726">
            <v>4415</v>
          </cell>
          <cell r="B726" t="str">
            <v>ACCUM DEFERRED SIT</v>
          </cell>
        </row>
        <row r="727">
          <cell r="A727">
            <v>4417</v>
          </cell>
          <cell r="B727" t="str">
            <v>ACCUM DEF INCOME TAX - ST</v>
          </cell>
        </row>
        <row r="728">
          <cell r="A728">
            <v>4419</v>
          </cell>
          <cell r="B728" t="str">
            <v>DEF ST TAX - CIAC PRE 1987</v>
          </cell>
        </row>
        <row r="729">
          <cell r="A729">
            <v>4421</v>
          </cell>
          <cell r="B729" t="str">
            <v>DEF ST TAX - TAP FEE POST 2000</v>
          </cell>
        </row>
        <row r="730">
          <cell r="A730">
            <v>4423</v>
          </cell>
          <cell r="B730" t="str">
            <v>DEF ST TAX - IDC</v>
          </cell>
        </row>
        <row r="731">
          <cell r="A731">
            <v>4425</v>
          </cell>
          <cell r="B731" t="str">
            <v>DEF ST TAX - RATE CASE</v>
          </cell>
        </row>
        <row r="732">
          <cell r="A732">
            <v>4427</v>
          </cell>
          <cell r="B732" t="str">
            <v>DEF ST TAX - DEF MAINT</v>
          </cell>
        </row>
        <row r="733">
          <cell r="A733">
            <v>4429</v>
          </cell>
          <cell r="B733" t="str">
            <v>DEF ST TAX - OTHER OPERATION</v>
          </cell>
        </row>
        <row r="734">
          <cell r="A734">
            <v>4431</v>
          </cell>
          <cell r="B734" t="str">
            <v>DEF ST TAX - SOLD CO</v>
          </cell>
        </row>
        <row r="735">
          <cell r="A735">
            <v>4433</v>
          </cell>
          <cell r="B735" t="str">
            <v>DEF ST TAX - ORGN EXP</v>
          </cell>
        </row>
        <row r="736">
          <cell r="A736">
            <v>4435</v>
          </cell>
          <cell r="B736" t="str">
            <v>DEF ST TAX - BAD DEBT</v>
          </cell>
        </row>
        <row r="737">
          <cell r="A737">
            <v>4437</v>
          </cell>
          <cell r="B737" t="str">
            <v>DEF ST TAX - DEPRECIATION</v>
          </cell>
        </row>
        <row r="738">
          <cell r="A738">
            <v>4439</v>
          </cell>
          <cell r="B738" t="str">
            <v>DEF ST TAX - NOL</v>
          </cell>
        </row>
        <row r="739">
          <cell r="A739">
            <v>4441</v>
          </cell>
          <cell r="B739" t="str">
            <v>DEF ST TAX - CONT PROP</v>
          </cell>
        </row>
        <row r="740">
          <cell r="A740">
            <v>4443</v>
          </cell>
          <cell r="B740" t="str">
            <v>DEF ST TAX - AMT</v>
          </cell>
        </row>
        <row r="741">
          <cell r="A741">
            <v>4445</v>
          </cell>
          <cell r="B741" t="str">
            <v>DEF ST TAX - RES CAP FEE</v>
          </cell>
        </row>
        <row r="742">
          <cell r="A742">
            <v>4455</v>
          </cell>
          <cell r="B742" t="str">
            <v>DEFERRED INV TAX CREDITS</v>
          </cell>
        </row>
        <row r="743">
          <cell r="A743">
            <v>4460</v>
          </cell>
          <cell r="B743" t="str">
            <v>UNAMORT INVEST TAX CREDIT</v>
          </cell>
        </row>
        <row r="744">
          <cell r="A744">
            <v>4465</v>
          </cell>
          <cell r="B744" t="str">
            <v>LONG TERM DEBT</v>
          </cell>
        </row>
        <row r="745">
          <cell r="A745">
            <v>4470</v>
          </cell>
          <cell r="B745" t="str">
            <v>LONG TERM NOTES PAYABLE</v>
          </cell>
        </row>
        <row r="746">
          <cell r="A746">
            <v>4475</v>
          </cell>
          <cell r="B746" t="str">
            <v>L/T NOTES PAYABLE</v>
          </cell>
        </row>
        <row r="747">
          <cell r="A747">
            <v>4480</v>
          </cell>
          <cell r="B747" t="str">
            <v>BOOK VALUE IN EXCESS INV</v>
          </cell>
        </row>
        <row r="748">
          <cell r="A748">
            <v>4485</v>
          </cell>
          <cell r="B748" t="str">
            <v>UNAMORT EXCESS BK VAL</v>
          </cell>
        </row>
        <row r="749">
          <cell r="A749">
            <v>4490</v>
          </cell>
          <cell r="B749" t="str">
            <v>ACCUM AMORT OF EXC BK VAL</v>
          </cell>
        </row>
        <row r="750">
          <cell r="A750">
            <v>4495</v>
          </cell>
          <cell r="B750" t="str">
            <v>CURRENT MATURITY L/T DEBT</v>
          </cell>
        </row>
        <row r="751">
          <cell r="A751">
            <v>4500</v>
          </cell>
          <cell r="B751" t="str">
            <v>CURRENT LIABILITIES</v>
          </cell>
        </row>
        <row r="752">
          <cell r="A752">
            <v>4505</v>
          </cell>
          <cell r="B752" t="str">
            <v>ACCOUNTS PAYABLE</v>
          </cell>
        </row>
        <row r="753">
          <cell r="A753">
            <v>4510</v>
          </cell>
          <cell r="B753" t="str">
            <v>ACCOUNTS PAYABLE TRADE</v>
          </cell>
        </row>
        <row r="754">
          <cell r="A754">
            <v>4515</v>
          </cell>
          <cell r="B754" t="str">
            <v>A/P TRADE</v>
          </cell>
        </row>
        <row r="755">
          <cell r="A755">
            <v>4520</v>
          </cell>
          <cell r="B755" t="str">
            <v>A/P RETIREMENT PLANS</v>
          </cell>
        </row>
        <row r="756">
          <cell r="A756">
            <v>4525</v>
          </cell>
          <cell r="B756" t="str">
            <v>A/P TRADE - ACCRUAL</v>
          </cell>
        </row>
        <row r="757">
          <cell r="A757">
            <v>4527</v>
          </cell>
          <cell r="B757" t="str">
            <v>A/P TRADE - RECD NOT VOUCHERED</v>
          </cell>
        </row>
        <row r="758">
          <cell r="A758">
            <v>4530</v>
          </cell>
          <cell r="B758" t="str">
            <v>ACCTS PAYABLE ASSOC COS</v>
          </cell>
        </row>
        <row r="759">
          <cell r="A759">
            <v>4535</v>
          </cell>
          <cell r="B759" t="str">
            <v>A/P-ASSOC COMPANIES</v>
          </cell>
        </row>
        <row r="760">
          <cell r="A760">
            <v>4540</v>
          </cell>
          <cell r="B760" t="str">
            <v>ACCOUNTS PAYABLE MISC</v>
          </cell>
        </row>
        <row r="761">
          <cell r="A761">
            <v>4545</v>
          </cell>
          <cell r="B761" t="str">
            <v>A/P MISCELLANEOUS</v>
          </cell>
        </row>
        <row r="762">
          <cell r="A762">
            <v>4547</v>
          </cell>
          <cell r="B762" t="str">
            <v>A/P CONVERSION CLEARING</v>
          </cell>
        </row>
        <row r="763">
          <cell r="A763">
            <v>4548</v>
          </cell>
          <cell r="B763" t="str">
            <v>A/P 3RD PARTY LIABILITY</v>
          </cell>
        </row>
        <row r="764">
          <cell r="A764">
            <v>4550</v>
          </cell>
          <cell r="B764" t="str">
            <v>DEF CREDITS</v>
          </cell>
        </row>
        <row r="765">
          <cell r="A765">
            <v>4555</v>
          </cell>
          <cell r="B765" t="str">
            <v>DEF CREDITS OTHER</v>
          </cell>
        </row>
        <row r="766">
          <cell r="A766">
            <v>4560</v>
          </cell>
          <cell r="B766" t="str">
            <v>AMORT DEF CREDITS</v>
          </cell>
        </row>
        <row r="767">
          <cell r="A767">
            <v>4565</v>
          </cell>
          <cell r="B767" t="str">
            <v>ADVANCES FROM UTILITIES INC</v>
          </cell>
        </row>
        <row r="768">
          <cell r="A768">
            <v>4570</v>
          </cell>
          <cell r="B768" t="str">
            <v>NOTES PAYABLE TO BANKS</v>
          </cell>
        </row>
        <row r="769">
          <cell r="A769">
            <v>4575</v>
          </cell>
          <cell r="B769" t="str">
            <v>NOTES PAYABLE SHORT TERM</v>
          </cell>
        </row>
        <row r="770">
          <cell r="A770">
            <v>4580</v>
          </cell>
          <cell r="B770" t="str">
            <v>N/P SHORT TERM</v>
          </cell>
        </row>
        <row r="771">
          <cell r="A771">
            <v>4585</v>
          </cell>
          <cell r="B771" t="str">
            <v>N/P TO ASSOC COS UI</v>
          </cell>
        </row>
        <row r="772">
          <cell r="A772">
            <v>4590</v>
          </cell>
          <cell r="B772" t="str">
            <v>CUSTOMER DEPOSITS</v>
          </cell>
        </row>
        <row r="773">
          <cell r="A773">
            <v>4595</v>
          </cell>
          <cell r="B773" t="str">
            <v>CUSTOMER DEPOSITS</v>
          </cell>
        </row>
        <row r="774">
          <cell r="A774">
            <v>4600</v>
          </cell>
          <cell r="B774" t="str">
            <v>METER DEPOSITS</v>
          </cell>
        </row>
        <row r="775">
          <cell r="A775">
            <v>4605</v>
          </cell>
          <cell r="B775" t="str">
            <v>ACCRUED TAXES</v>
          </cell>
        </row>
        <row r="776">
          <cell r="A776">
            <v>4610</v>
          </cell>
          <cell r="B776" t="str">
            <v>ACCRUED TAXES</v>
          </cell>
        </row>
        <row r="777">
          <cell r="A777">
            <v>4612</v>
          </cell>
          <cell r="B777" t="str">
            <v>ACCRUED TAXES GENERAL</v>
          </cell>
        </row>
        <row r="778">
          <cell r="A778">
            <v>4614</v>
          </cell>
          <cell r="B778" t="str">
            <v>ACCRUED GROSS RECEIPT TAX</v>
          </cell>
        </row>
        <row r="779">
          <cell r="A779">
            <v>4616</v>
          </cell>
          <cell r="B779" t="str">
            <v>ACCRUED FRANCHISE TAX A</v>
          </cell>
        </row>
        <row r="780">
          <cell r="A780">
            <v>4617</v>
          </cell>
          <cell r="B780" t="str">
            <v>ACCRUED FRANCHISE TAX B</v>
          </cell>
        </row>
        <row r="781">
          <cell r="A781">
            <v>4618</v>
          </cell>
          <cell r="B781" t="str">
            <v>ACCRUED UTIL OR COMM TAX</v>
          </cell>
        </row>
        <row r="782">
          <cell r="A782">
            <v>4620</v>
          </cell>
          <cell r="B782" t="str">
            <v>ACCRUED SAFE DRINKING ACT</v>
          </cell>
        </row>
        <row r="783">
          <cell r="A783">
            <v>4622</v>
          </cell>
          <cell r="B783" t="str">
            <v>ACCRUED SUI</v>
          </cell>
        </row>
        <row r="784">
          <cell r="A784">
            <v>4624</v>
          </cell>
          <cell r="B784" t="str">
            <v>ACCRUED ST DISABILITY</v>
          </cell>
        </row>
        <row r="785">
          <cell r="A785">
            <v>4626</v>
          </cell>
          <cell r="B785" t="str">
            <v>ACCRUED ASSOCIATION FEE</v>
          </cell>
        </row>
        <row r="786">
          <cell r="A786">
            <v>4628</v>
          </cell>
          <cell r="B786" t="str">
            <v>ACCRUED REAL EST TAX</v>
          </cell>
        </row>
        <row r="787">
          <cell r="A787">
            <v>4630</v>
          </cell>
          <cell r="B787" t="str">
            <v>ACCRUED PERS PROP &amp; ICT TAX</v>
          </cell>
        </row>
        <row r="788">
          <cell r="A788">
            <v>4632</v>
          </cell>
          <cell r="B788" t="str">
            <v>ACCRUED SPECIAL ASSESSMENTS</v>
          </cell>
        </row>
        <row r="789">
          <cell r="A789">
            <v>4634</v>
          </cell>
          <cell r="B789" t="str">
            <v>ACCRUED SALES TAX</v>
          </cell>
        </row>
        <row r="790">
          <cell r="A790">
            <v>4635</v>
          </cell>
          <cell r="B790" t="str">
            <v>ACCRUED USE TAX</v>
          </cell>
        </row>
        <row r="791">
          <cell r="A791">
            <v>4636</v>
          </cell>
          <cell r="B791" t="str">
            <v>ACCRUED COUNTY TAX A</v>
          </cell>
        </row>
        <row r="792">
          <cell r="A792">
            <v>4637</v>
          </cell>
          <cell r="B792" t="str">
            <v>ACCRUED COUNTY TAX B</v>
          </cell>
        </row>
        <row r="793">
          <cell r="A793">
            <v>4638</v>
          </cell>
          <cell r="B793" t="str">
            <v>ACCRUED CITY TAX A</v>
          </cell>
        </row>
        <row r="794">
          <cell r="A794">
            <v>4639</v>
          </cell>
          <cell r="B794" t="str">
            <v>ACCRUED CITY TAX B</v>
          </cell>
        </row>
        <row r="795">
          <cell r="A795">
            <v>4640</v>
          </cell>
          <cell r="B795" t="str">
            <v>ACCRUED RESTOR FUND</v>
          </cell>
        </row>
        <row r="796">
          <cell r="A796">
            <v>4642</v>
          </cell>
          <cell r="B796" t="str">
            <v>ACCRUED ST W/H TAX</v>
          </cell>
        </row>
        <row r="797">
          <cell r="A797">
            <v>4657</v>
          </cell>
          <cell r="B797" t="str">
            <v>ACCRUED INCOME TAX</v>
          </cell>
        </row>
        <row r="798">
          <cell r="A798">
            <v>4659</v>
          </cell>
          <cell r="B798" t="str">
            <v>ACCRUED FED INCOME TAX</v>
          </cell>
        </row>
        <row r="799">
          <cell r="A799">
            <v>4661</v>
          </cell>
          <cell r="B799" t="str">
            <v>ACCRUED ST INCOME TAX</v>
          </cell>
        </row>
        <row r="800">
          <cell r="A800">
            <v>4670</v>
          </cell>
          <cell r="B800" t="str">
            <v>ACCRUED INTEREST</v>
          </cell>
        </row>
        <row r="801">
          <cell r="A801">
            <v>4675</v>
          </cell>
          <cell r="B801" t="str">
            <v>ACCRUED INTEREST</v>
          </cell>
        </row>
        <row r="802">
          <cell r="A802">
            <v>4680</v>
          </cell>
          <cell r="B802" t="str">
            <v>ACCRUED L/T INTEREST</v>
          </cell>
        </row>
        <row r="803">
          <cell r="A803">
            <v>4685</v>
          </cell>
          <cell r="B803" t="str">
            <v>ACCRUED CUST DEP INTEREST</v>
          </cell>
        </row>
        <row r="804">
          <cell r="A804">
            <v>4690</v>
          </cell>
          <cell r="B804" t="str">
            <v>ACCRUED INS CO INTEREST</v>
          </cell>
        </row>
        <row r="805">
          <cell r="A805">
            <v>4695</v>
          </cell>
          <cell r="B805" t="str">
            <v>ACCRUED S/T BK DEBT INTEREST</v>
          </cell>
        </row>
        <row r="806">
          <cell r="A806">
            <v>4700</v>
          </cell>
          <cell r="B806" t="str">
            <v>ACCRUED SALARIES</v>
          </cell>
        </row>
        <row r="807">
          <cell r="A807">
            <v>4705</v>
          </cell>
          <cell r="B807" t="str">
            <v>SALARIES PAYABLE</v>
          </cell>
        </row>
        <row r="808">
          <cell r="A808">
            <v>4710</v>
          </cell>
          <cell r="B808" t="str">
            <v>DEFERRED REVENUE</v>
          </cell>
        </row>
        <row r="809">
          <cell r="A809">
            <v>4715</v>
          </cell>
          <cell r="B809" t="str">
            <v>DEFERRED REVENUE</v>
          </cell>
        </row>
        <row r="810">
          <cell r="A810">
            <v>4720</v>
          </cell>
          <cell r="B810" t="str">
            <v>RESERVE-PEND REG MATTER</v>
          </cell>
        </row>
        <row r="811">
          <cell r="A811">
            <v>4725</v>
          </cell>
          <cell r="B811" t="str">
            <v>RESERVE-PEND REG MATTER</v>
          </cell>
        </row>
        <row r="812">
          <cell r="A812">
            <v>4730</v>
          </cell>
          <cell r="B812" t="str">
            <v>PAYABLE TO DEVELOPERS</v>
          </cell>
        </row>
        <row r="813">
          <cell r="A813">
            <v>4735</v>
          </cell>
          <cell r="B813" t="str">
            <v>PAYABLE TO DEVELOPER</v>
          </cell>
        </row>
        <row r="814">
          <cell r="A814">
            <v>4740</v>
          </cell>
          <cell r="B814" t="str">
            <v>TOTAL EQUITY</v>
          </cell>
        </row>
        <row r="815">
          <cell r="A815">
            <v>4745</v>
          </cell>
          <cell r="B815" t="str">
            <v>EQUITY</v>
          </cell>
        </row>
        <row r="816">
          <cell r="A816">
            <v>4750</v>
          </cell>
          <cell r="B816" t="str">
            <v>COMMON SHAREHOLD EQUITY</v>
          </cell>
        </row>
        <row r="817">
          <cell r="A817">
            <v>4755</v>
          </cell>
          <cell r="B817" t="str">
            <v>COMMON STOCK / CS SUBSCR</v>
          </cell>
        </row>
        <row r="818">
          <cell r="A818">
            <v>4760</v>
          </cell>
          <cell r="B818" t="str">
            <v>COMMON STOCK</v>
          </cell>
        </row>
        <row r="819">
          <cell r="A819">
            <v>4765</v>
          </cell>
          <cell r="B819" t="str">
            <v>COMMON STOCK SUBSCRIBED</v>
          </cell>
        </row>
        <row r="820">
          <cell r="A820">
            <v>4770</v>
          </cell>
          <cell r="B820" t="str">
            <v>DEFERRED COMP-RESTRICTED STOCK</v>
          </cell>
        </row>
        <row r="821">
          <cell r="A821">
            <v>4775</v>
          </cell>
          <cell r="B821" t="str">
            <v>PREM ON COMMON STOCK</v>
          </cell>
        </row>
        <row r="822">
          <cell r="A822">
            <v>4780</v>
          </cell>
          <cell r="B822" t="str">
            <v>PAID IN CAPITAL</v>
          </cell>
        </row>
        <row r="823">
          <cell r="A823">
            <v>4785</v>
          </cell>
          <cell r="B823" t="str">
            <v>MISC PAID IN CAPITAL</v>
          </cell>
        </row>
        <row r="824">
          <cell r="A824">
            <v>4790</v>
          </cell>
          <cell r="B824" t="str">
            <v>CAPITAL STOCK EXPENSE</v>
          </cell>
        </row>
        <row r="825">
          <cell r="A825">
            <v>4795</v>
          </cell>
          <cell r="B825" t="str">
            <v>UNDISTRIBUTED STOCK</v>
          </cell>
        </row>
        <row r="826">
          <cell r="A826">
            <v>4800</v>
          </cell>
          <cell r="B826" t="str">
            <v>OTHER COMPREHENSIVE INCOME-NET</v>
          </cell>
        </row>
        <row r="827">
          <cell r="A827">
            <v>4805</v>
          </cell>
          <cell r="B827" t="str">
            <v>TREASURY STOCK</v>
          </cell>
        </row>
        <row r="828">
          <cell r="A828">
            <v>4998</v>
          </cell>
          <cell r="B828" t="str">
            <v>RETAINED EARN-PRIOR YEARS</v>
          </cell>
        </row>
        <row r="829">
          <cell r="A829">
            <v>4999</v>
          </cell>
          <cell r="B829" t="str">
            <v>RETAINED EARN-CURRENT YR</v>
          </cell>
        </row>
        <row r="830">
          <cell r="A830">
            <v>5000</v>
          </cell>
          <cell r="B830" t="str">
            <v>TOTAL REVENUE</v>
          </cell>
        </row>
        <row r="831">
          <cell r="A831">
            <v>5005</v>
          </cell>
          <cell r="B831" t="str">
            <v>OPERATING REVENUES</v>
          </cell>
        </row>
        <row r="832">
          <cell r="A832">
            <v>5010</v>
          </cell>
          <cell r="B832" t="str">
            <v>WATER OPERATING REVENUES</v>
          </cell>
        </row>
        <row r="833">
          <cell r="A833">
            <v>5015</v>
          </cell>
          <cell r="B833" t="str">
            <v>WATER REVENUE</v>
          </cell>
        </row>
        <row r="834">
          <cell r="A834">
            <v>5020</v>
          </cell>
          <cell r="B834" t="str">
            <v>WATER REVENUE UNMETERED</v>
          </cell>
        </row>
        <row r="835">
          <cell r="A835">
            <v>5025</v>
          </cell>
          <cell r="B835" t="str">
            <v>WATER REVENUE-RESIDENTIAL</v>
          </cell>
        </row>
        <row r="836">
          <cell r="A836">
            <v>5030</v>
          </cell>
          <cell r="B836" t="str">
            <v>WATER REVENUE-ACCRUALS</v>
          </cell>
        </row>
        <row r="837">
          <cell r="A837">
            <v>5035</v>
          </cell>
          <cell r="B837" t="str">
            <v>WATER REVENUE-COMMERCIAL</v>
          </cell>
        </row>
        <row r="838">
          <cell r="A838">
            <v>5040</v>
          </cell>
          <cell r="B838" t="str">
            <v>WATER REVENUE-INDUSTRIAL</v>
          </cell>
        </row>
        <row r="839">
          <cell r="A839">
            <v>5045</v>
          </cell>
          <cell r="B839" t="str">
            <v>WATER REVENUE-PUBLIC AUTH</v>
          </cell>
        </row>
        <row r="840">
          <cell r="A840">
            <v>5050</v>
          </cell>
          <cell r="B840" t="str">
            <v>WATER REVENUE-MULT FAM DWELL</v>
          </cell>
        </row>
        <row r="841">
          <cell r="A841">
            <v>5051</v>
          </cell>
          <cell r="B841" t="str">
            <v>WATER REVENUE-STORM REC RIDER</v>
          </cell>
        </row>
        <row r="842">
          <cell r="A842">
            <v>5052</v>
          </cell>
          <cell r="B842" t="str">
            <v>WATER REVENUE-GUARANTEED</v>
          </cell>
        </row>
        <row r="843">
          <cell r="A843">
            <v>5055</v>
          </cell>
          <cell r="B843" t="str">
            <v>FIRE PROTECTION REVENUE</v>
          </cell>
        </row>
        <row r="844">
          <cell r="A844">
            <v>5060</v>
          </cell>
          <cell r="B844" t="str">
            <v>PUBLIC FIRE PROTECTION</v>
          </cell>
        </row>
        <row r="845">
          <cell r="A845">
            <v>5065</v>
          </cell>
          <cell r="B845" t="str">
            <v>PRIVATE FIRE PROTECTION</v>
          </cell>
        </row>
        <row r="846">
          <cell r="A846">
            <v>5070</v>
          </cell>
          <cell r="B846" t="str">
            <v>OTHER SALES TO PUBLIC AUTH</v>
          </cell>
        </row>
        <row r="847">
          <cell r="A847">
            <v>5075</v>
          </cell>
          <cell r="B847" t="str">
            <v>SALES TO IRRIGATION CUSTOMERS</v>
          </cell>
        </row>
        <row r="848">
          <cell r="A848">
            <v>5080</v>
          </cell>
          <cell r="B848" t="str">
            <v>SALES FOR RESALE</v>
          </cell>
        </row>
        <row r="849">
          <cell r="A849">
            <v>5085</v>
          </cell>
          <cell r="B849" t="str">
            <v>INTERDEPARTMENTAL SALES</v>
          </cell>
        </row>
        <row r="850">
          <cell r="A850">
            <v>5090</v>
          </cell>
          <cell r="B850" t="str">
            <v>SEWER OPERATING REVENUES</v>
          </cell>
        </row>
        <row r="851">
          <cell r="A851">
            <v>5095</v>
          </cell>
          <cell r="B851" t="str">
            <v>SEWER REVENUE FLAT</v>
          </cell>
        </row>
        <row r="852">
          <cell r="A852">
            <v>5100</v>
          </cell>
          <cell r="B852" t="str">
            <v>SEWER REVENUE-RESIDENTIAL</v>
          </cell>
        </row>
        <row r="853">
          <cell r="A853">
            <v>5105</v>
          </cell>
          <cell r="B853" t="str">
            <v>SEWER REVENUE-ACCRUALS</v>
          </cell>
        </row>
        <row r="854">
          <cell r="A854">
            <v>5110</v>
          </cell>
          <cell r="B854" t="str">
            <v>SEWER REVENUE-COMMERCIAL</v>
          </cell>
        </row>
        <row r="855">
          <cell r="A855">
            <v>5115</v>
          </cell>
          <cell r="B855" t="str">
            <v>SEWER REVENUE-INDUSTRIAL</v>
          </cell>
        </row>
        <row r="856">
          <cell r="A856">
            <v>5120</v>
          </cell>
          <cell r="B856" t="str">
            <v>SEWER REVENUE-PUBLIC AUTH</v>
          </cell>
        </row>
        <row r="857">
          <cell r="A857">
            <v>5125</v>
          </cell>
          <cell r="B857" t="str">
            <v>SEWER REVENUE-MULT FAM DWELL</v>
          </cell>
        </row>
        <row r="858">
          <cell r="A858">
            <v>5127</v>
          </cell>
          <cell r="B858" t="str">
            <v>SEWER REVENUE-STORM REC RIDER</v>
          </cell>
        </row>
        <row r="859">
          <cell r="A859">
            <v>5128</v>
          </cell>
          <cell r="B859" t="str">
            <v>SEWER REVENUE-GUARANTEED</v>
          </cell>
        </row>
        <row r="860">
          <cell r="A860">
            <v>5130</v>
          </cell>
          <cell r="B860" t="str">
            <v>SEWER REVENUE-OTHER</v>
          </cell>
        </row>
        <row r="861">
          <cell r="A861">
            <v>5135</v>
          </cell>
          <cell r="B861" t="str">
            <v>SEWER REVENUE MEASURED</v>
          </cell>
        </row>
        <row r="862">
          <cell r="A862">
            <v>5140</v>
          </cell>
          <cell r="B862" t="str">
            <v>SEWER REVENUE-RESIDENTIAL</v>
          </cell>
        </row>
        <row r="863">
          <cell r="A863">
            <v>5145</v>
          </cell>
          <cell r="B863" t="str">
            <v>SEWER SOLIDS PUMPING CHGE</v>
          </cell>
        </row>
        <row r="864">
          <cell r="A864">
            <v>5150</v>
          </cell>
          <cell r="B864" t="str">
            <v>SEWER REVENUE-ACCRUALS</v>
          </cell>
        </row>
        <row r="865">
          <cell r="A865">
            <v>5155</v>
          </cell>
          <cell r="B865" t="str">
            <v>SEWER REVENUE-COMMERCIAL</v>
          </cell>
        </row>
        <row r="866">
          <cell r="A866">
            <v>5160</v>
          </cell>
          <cell r="B866" t="str">
            <v>SEWER REVENUE-INDUSTRIAL</v>
          </cell>
        </row>
        <row r="867">
          <cell r="A867">
            <v>5165</v>
          </cell>
          <cell r="B867" t="str">
            <v>SEWER REVENUE-PUBLIC AUTH</v>
          </cell>
        </row>
        <row r="868">
          <cell r="A868">
            <v>5170</v>
          </cell>
          <cell r="B868" t="str">
            <v>SEWER REVENUE-MULT FAM DWELL</v>
          </cell>
        </row>
        <row r="869">
          <cell r="A869">
            <v>5175</v>
          </cell>
          <cell r="B869" t="str">
            <v>REVENUES FROM PUBLIC AUTH</v>
          </cell>
        </row>
        <row r="870">
          <cell r="A870">
            <v>5180</v>
          </cell>
          <cell r="B870" t="str">
            <v>REVENUES FROM OTHER SYSTEMS</v>
          </cell>
        </row>
        <row r="871">
          <cell r="A871">
            <v>5185</v>
          </cell>
          <cell r="B871" t="str">
            <v>INTERDEPARTMENTAL SALES</v>
          </cell>
        </row>
        <row r="872">
          <cell r="A872">
            <v>5190</v>
          </cell>
          <cell r="B872" t="str">
            <v>REUSE REVENUE</v>
          </cell>
        </row>
        <row r="873">
          <cell r="A873">
            <v>5195</v>
          </cell>
          <cell r="B873" t="str">
            <v>REUSE REVENUE FLAT</v>
          </cell>
        </row>
        <row r="874">
          <cell r="A874">
            <v>5200</v>
          </cell>
          <cell r="B874" t="str">
            <v>REUSE REVENUE-RESIDENTIAL</v>
          </cell>
        </row>
        <row r="875">
          <cell r="A875">
            <v>5205</v>
          </cell>
          <cell r="B875" t="str">
            <v>REUSE REVENUE-COMMERCIAL</v>
          </cell>
        </row>
        <row r="876">
          <cell r="A876">
            <v>5210</v>
          </cell>
          <cell r="B876" t="str">
            <v>REUSE REVENUE-INDUSTRIAL</v>
          </cell>
        </row>
        <row r="877">
          <cell r="A877">
            <v>5215</v>
          </cell>
          <cell r="B877" t="str">
            <v>REUSE REVENUE-PUBLIC AUTH</v>
          </cell>
        </row>
        <row r="878">
          <cell r="A878">
            <v>5220</v>
          </cell>
          <cell r="B878" t="str">
            <v>REUSE REVENUE-OTHER</v>
          </cell>
        </row>
        <row r="879">
          <cell r="A879">
            <v>5225</v>
          </cell>
          <cell r="B879" t="str">
            <v>REUSE REVENUE MEASURED</v>
          </cell>
        </row>
        <row r="880">
          <cell r="A880">
            <v>5230</v>
          </cell>
          <cell r="B880" t="str">
            <v>REUSE REVENUE-RESIDENTIAL</v>
          </cell>
        </row>
        <row r="881">
          <cell r="A881">
            <v>5235</v>
          </cell>
          <cell r="B881" t="str">
            <v>REUSE REVENUE-COMMERCIAL</v>
          </cell>
        </row>
        <row r="882">
          <cell r="A882">
            <v>5240</v>
          </cell>
          <cell r="B882" t="str">
            <v>REUSE REVENUE-INDUSTRIAL</v>
          </cell>
        </row>
        <row r="883">
          <cell r="A883">
            <v>5245</v>
          </cell>
          <cell r="B883" t="str">
            <v>REUSE REVENUE-PUBLIC AUTH</v>
          </cell>
        </row>
        <row r="884">
          <cell r="A884">
            <v>5250</v>
          </cell>
          <cell r="B884" t="str">
            <v>MISC OPERATING REVENUES</v>
          </cell>
        </row>
        <row r="885">
          <cell r="A885">
            <v>5255</v>
          </cell>
          <cell r="B885" t="str">
            <v>GUARANTEED REVENUES</v>
          </cell>
        </row>
        <row r="886">
          <cell r="A886">
            <v>5260</v>
          </cell>
          <cell r="B886" t="str">
            <v>SALE OF SLUDGE</v>
          </cell>
        </row>
        <row r="887">
          <cell r="A887">
            <v>5265</v>
          </cell>
          <cell r="B887" t="str">
            <v>FORFEITED DISCOUNTS</v>
          </cell>
        </row>
        <row r="888">
          <cell r="A888">
            <v>5270</v>
          </cell>
          <cell r="B888" t="str">
            <v>MISC SERVICE REVENUE</v>
          </cell>
        </row>
        <row r="889">
          <cell r="A889">
            <v>5275</v>
          </cell>
          <cell r="B889" t="str">
            <v>RENTS FROM W/S PROPERTY</v>
          </cell>
        </row>
        <row r="890">
          <cell r="A890">
            <v>5280</v>
          </cell>
          <cell r="B890" t="str">
            <v>INTERDEPARTMENTAL RENTS</v>
          </cell>
        </row>
        <row r="891">
          <cell r="A891">
            <v>5285</v>
          </cell>
          <cell r="B891" t="str">
            <v>OTHER W/S REVENUES</v>
          </cell>
        </row>
        <row r="892">
          <cell r="A892">
            <v>5290</v>
          </cell>
          <cell r="B892" t="str">
            <v>NON-REGULATED REVENUES</v>
          </cell>
        </row>
        <row r="893">
          <cell r="A893">
            <v>5295</v>
          </cell>
          <cell r="B893" t="str">
            <v>MAINTENANCE INTERNAL REVENUE</v>
          </cell>
        </row>
        <row r="894">
          <cell r="A894">
            <v>5300</v>
          </cell>
          <cell r="B894" t="str">
            <v>MAINTENANCE REVENUE</v>
          </cell>
        </row>
        <row r="895">
          <cell r="A895">
            <v>5305</v>
          </cell>
          <cell r="B895" t="str">
            <v>MAINTENANCE-INTERNAL-LABOR</v>
          </cell>
        </row>
        <row r="896">
          <cell r="A896">
            <v>5310</v>
          </cell>
          <cell r="B896" t="str">
            <v>MAINTENANCE-INTERNAL-MATERIALS</v>
          </cell>
        </row>
        <row r="897">
          <cell r="A897">
            <v>5315</v>
          </cell>
          <cell r="B897" t="str">
            <v>MAINTENANCE EXTERNAL REVENUE</v>
          </cell>
        </row>
        <row r="898">
          <cell r="A898">
            <v>5320</v>
          </cell>
          <cell r="B898" t="str">
            <v>MAINTENANCE-EXTERNAL-LABOR</v>
          </cell>
        </row>
        <row r="899">
          <cell r="A899">
            <v>5325</v>
          </cell>
          <cell r="B899" t="str">
            <v>MAINTENANCE-EXTERNAL-MATERIALS</v>
          </cell>
        </row>
        <row r="900">
          <cell r="A900">
            <v>5330</v>
          </cell>
          <cell r="B900" t="str">
            <v>SLUDGE INTERNAL REVENUE</v>
          </cell>
        </row>
        <row r="901">
          <cell r="A901">
            <v>5335</v>
          </cell>
          <cell r="B901" t="str">
            <v>REVENUE-INTERNAL-SLUDGE</v>
          </cell>
        </row>
        <row r="902">
          <cell r="A902">
            <v>5340</v>
          </cell>
          <cell r="B902" t="str">
            <v>REVENUE-INTERNAL-RECEIVING CHG</v>
          </cell>
        </row>
        <row r="903">
          <cell r="A903">
            <v>5345</v>
          </cell>
          <cell r="B903" t="str">
            <v>REVENUE-INTERNAL-TRANS</v>
          </cell>
        </row>
        <row r="904">
          <cell r="A904">
            <v>5350</v>
          </cell>
          <cell r="B904" t="str">
            <v>REVENUE-INTERNAL-SEPTAGE</v>
          </cell>
        </row>
        <row r="905">
          <cell r="A905">
            <v>5355</v>
          </cell>
          <cell r="B905" t="str">
            <v>REVENUE-INTERNAL-MISC</v>
          </cell>
        </row>
        <row r="906">
          <cell r="A906">
            <v>5360</v>
          </cell>
          <cell r="B906" t="str">
            <v>SLUDGE EXTERNAL REVENUE</v>
          </cell>
        </row>
        <row r="907">
          <cell r="A907">
            <v>5365</v>
          </cell>
          <cell r="B907" t="str">
            <v>REVENUE-EXTERNAL-RECVG CHG</v>
          </cell>
        </row>
        <row r="908">
          <cell r="A908">
            <v>5370</v>
          </cell>
          <cell r="B908" t="str">
            <v>REVENUE-EXTERNAL-TRANS</v>
          </cell>
        </row>
        <row r="909">
          <cell r="A909">
            <v>5375</v>
          </cell>
          <cell r="B909" t="str">
            <v>REVENUE-EXTERNAL-SEPTAGE</v>
          </cell>
        </row>
        <row r="910">
          <cell r="A910">
            <v>5380</v>
          </cell>
          <cell r="B910" t="str">
            <v>REVENUE-EXTERNAL-MISC</v>
          </cell>
        </row>
        <row r="911">
          <cell r="A911">
            <v>5385</v>
          </cell>
          <cell r="B911" t="str">
            <v>3RD PARTY BILLING</v>
          </cell>
        </row>
        <row r="912">
          <cell r="A912">
            <v>5390</v>
          </cell>
          <cell r="B912" t="str">
            <v>3RD PARTY BILLING REVENUE</v>
          </cell>
        </row>
        <row r="913">
          <cell r="A913">
            <v>5395</v>
          </cell>
          <cell r="B913" t="str">
            <v>3RD PARTY BILLING EXPENSE</v>
          </cell>
        </row>
        <row r="914">
          <cell r="A914">
            <v>5400</v>
          </cell>
          <cell r="B914" t="str">
            <v>REV FROM MGMT SERVICES</v>
          </cell>
        </row>
        <row r="915">
          <cell r="A915">
            <v>5405</v>
          </cell>
          <cell r="B915" t="str">
            <v>REV FROM MGMT SERVICES</v>
          </cell>
        </row>
        <row r="916">
          <cell r="A916">
            <v>5410</v>
          </cell>
          <cell r="B916" t="str">
            <v>TOTAL OPERATING EXPENSES</v>
          </cell>
        </row>
        <row r="917">
          <cell r="A917">
            <v>5415</v>
          </cell>
          <cell r="B917" t="str">
            <v>OPERATING EXPENSES</v>
          </cell>
        </row>
        <row r="918">
          <cell r="A918">
            <v>5420</v>
          </cell>
          <cell r="B918" t="str">
            <v>OPERATING EXPENSES CONSOL</v>
          </cell>
        </row>
        <row r="919">
          <cell r="A919">
            <v>5425</v>
          </cell>
          <cell r="B919" t="str">
            <v>PURCHASED WATER EXPENSE</v>
          </cell>
        </row>
        <row r="920">
          <cell r="A920">
            <v>5430</v>
          </cell>
          <cell r="B920" t="str">
            <v>PURCHASED WATER</v>
          </cell>
        </row>
        <row r="921">
          <cell r="A921">
            <v>5435</v>
          </cell>
          <cell r="B921" t="str">
            <v>PURCHASED WATER-WATER SYS</v>
          </cell>
        </row>
        <row r="922">
          <cell r="A922">
            <v>5440</v>
          </cell>
          <cell r="B922" t="str">
            <v>PURCHASED WATER-SEWER SYS</v>
          </cell>
        </row>
        <row r="923">
          <cell r="A923">
            <v>5445</v>
          </cell>
          <cell r="B923" t="str">
            <v>PURCHASED WATER - BILLINGS</v>
          </cell>
        </row>
        <row r="924">
          <cell r="A924">
            <v>5450</v>
          </cell>
          <cell r="B924" t="str">
            <v>PURCHASED SEWER TREATMENT</v>
          </cell>
        </row>
        <row r="925">
          <cell r="A925">
            <v>5455</v>
          </cell>
          <cell r="B925" t="str">
            <v>PURCHASED SEWER TREATMENT</v>
          </cell>
        </row>
        <row r="926">
          <cell r="A926">
            <v>5460</v>
          </cell>
          <cell r="B926" t="str">
            <v>PURCHASED SEWER - BILLINGS</v>
          </cell>
        </row>
        <row r="927">
          <cell r="A927">
            <v>5465</v>
          </cell>
          <cell r="B927" t="str">
            <v>ELEC PWR - WATER SYSTEM</v>
          </cell>
        </row>
        <row r="928">
          <cell r="A928">
            <v>5470</v>
          </cell>
          <cell r="B928" t="str">
            <v>ELEC PWR - SWR SYSTEM</v>
          </cell>
        </row>
        <row r="929">
          <cell r="A929">
            <v>5471</v>
          </cell>
          <cell r="B929" t="str">
            <v>ELEC PWR - OTHER</v>
          </cell>
        </row>
        <row r="930">
          <cell r="A930">
            <v>5475</v>
          </cell>
          <cell r="B930" t="str">
            <v>CHEMICALS</v>
          </cell>
        </row>
        <row r="931">
          <cell r="A931">
            <v>5480</v>
          </cell>
          <cell r="B931" t="str">
            <v>CHLORINE</v>
          </cell>
        </row>
        <row r="932">
          <cell r="A932">
            <v>5485</v>
          </cell>
          <cell r="B932" t="str">
            <v>ODOR CONTROL CHEMICALS</v>
          </cell>
        </row>
        <row r="933">
          <cell r="A933">
            <v>5490</v>
          </cell>
          <cell r="B933" t="str">
            <v>OTHER TREATMENT CHEMICALS</v>
          </cell>
        </row>
        <row r="934">
          <cell r="A934">
            <v>5495</v>
          </cell>
          <cell r="B934" t="str">
            <v>METER READING</v>
          </cell>
        </row>
        <row r="935">
          <cell r="A935">
            <v>5500</v>
          </cell>
          <cell r="B935" t="str">
            <v>BAD DEBT EXPENSE</v>
          </cell>
        </row>
        <row r="936">
          <cell r="A936">
            <v>5505</v>
          </cell>
          <cell r="B936" t="str">
            <v>AGENCY EXPENSE</v>
          </cell>
        </row>
        <row r="937">
          <cell r="A937">
            <v>5510</v>
          </cell>
          <cell r="B937" t="str">
            <v>UNCOLLECTIBLE ACCOUNTS</v>
          </cell>
        </row>
        <row r="938">
          <cell r="A938">
            <v>5515</v>
          </cell>
          <cell r="B938" t="str">
            <v>UNCOLL ACCOUNTS ACCRUAL</v>
          </cell>
        </row>
        <row r="939">
          <cell r="A939">
            <v>5520</v>
          </cell>
          <cell r="B939" t="str">
            <v>BILLING &amp; CUSTOMER SERVICE EXPENSE</v>
          </cell>
        </row>
        <row r="940">
          <cell r="A940">
            <v>5525</v>
          </cell>
          <cell r="B940" t="str">
            <v>BILL STOCK</v>
          </cell>
        </row>
        <row r="941">
          <cell r="A941">
            <v>5530</v>
          </cell>
          <cell r="B941" t="str">
            <v>BILLING COMPUTER SUPPLIES</v>
          </cell>
        </row>
        <row r="942">
          <cell r="A942">
            <v>5535</v>
          </cell>
          <cell r="B942" t="str">
            <v>BILLING ENVELOPES</v>
          </cell>
        </row>
        <row r="943">
          <cell r="A943">
            <v>5540</v>
          </cell>
          <cell r="B943" t="str">
            <v>BILLING POSTAGE</v>
          </cell>
        </row>
        <row r="944">
          <cell r="A944">
            <v>5545</v>
          </cell>
          <cell r="B944" t="str">
            <v>CUSTOMER SERVICE PRINTING</v>
          </cell>
        </row>
        <row r="945">
          <cell r="A945">
            <v>5570</v>
          </cell>
          <cell r="B945" t="str">
            <v>NON-REGULATED COGS</v>
          </cell>
        </row>
        <row r="946">
          <cell r="A946">
            <v>5575</v>
          </cell>
          <cell r="B946" t="str">
            <v>NON-REGULATED COGS A</v>
          </cell>
        </row>
        <row r="947">
          <cell r="A947">
            <v>5580</v>
          </cell>
          <cell r="B947" t="str">
            <v>NON-REGULATED COGS B</v>
          </cell>
        </row>
        <row r="948">
          <cell r="A948">
            <v>5585</v>
          </cell>
          <cell r="B948" t="str">
            <v>NON-REGULATED COGS C</v>
          </cell>
        </row>
        <row r="949">
          <cell r="A949">
            <v>5590</v>
          </cell>
          <cell r="B949" t="str">
            <v>NON-REGULATED COGS D</v>
          </cell>
        </row>
        <row r="950">
          <cell r="A950">
            <v>5595</v>
          </cell>
          <cell r="B950" t="str">
            <v>NON-REGULATED COGS E</v>
          </cell>
        </row>
        <row r="951">
          <cell r="A951">
            <v>5620</v>
          </cell>
          <cell r="B951" t="str">
            <v>EMPLOYEE BENEFITS</v>
          </cell>
        </row>
        <row r="952">
          <cell r="A952">
            <v>5625</v>
          </cell>
          <cell r="B952" t="str">
            <v>401K/ESOP CONTRIBUTIONS</v>
          </cell>
        </row>
        <row r="953">
          <cell r="A953">
            <v>5630</v>
          </cell>
          <cell r="B953" t="str">
            <v>HEALTH &amp; DENTAL PREMIUMS</v>
          </cell>
        </row>
        <row r="954">
          <cell r="A954">
            <v>5635</v>
          </cell>
          <cell r="B954" t="str">
            <v>DENTAL INS REIMBURSEMENTS</v>
          </cell>
        </row>
        <row r="955">
          <cell r="A955">
            <v>5640</v>
          </cell>
          <cell r="B955" t="str">
            <v>EMP PENSIONS &amp; BENEFITS</v>
          </cell>
        </row>
        <row r="956">
          <cell r="A956">
            <v>5645</v>
          </cell>
          <cell r="B956" t="str">
            <v>EMPLOYEE INS DEDUCTIONS</v>
          </cell>
        </row>
        <row r="957">
          <cell r="A957">
            <v>5650</v>
          </cell>
          <cell r="B957" t="str">
            <v>HEALTH COSTS &amp; OTHER</v>
          </cell>
        </row>
        <row r="958">
          <cell r="A958">
            <v>5655</v>
          </cell>
          <cell r="B958" t="str">
            <v>HEALTH INS REIMBURSEMENTS</v>
          </cell>
        </row>
        <row r="959">
          <cell r="A959">
            <v>5660</v>
          </cell>
          <cell r="B959" t="str">
            <v>OTHER EMP PENSION/BENEFITS</v>
          </cell>
        </row>
        <row r="960">
          <cell r="A960">
            <v>5665</v>
          </cell>
          <cell r="B960" t="str">
            <v>PENSION CONTRIBUTIONS</v>
          </cell>
        </row>
        <row r="961">
          <cell r="A961">
            <v>5670</v>
          </cell>
          <cell r="B961" t="str">
            <v>TERM LIFE INS</v>
          </cell>
        </row>
        <row r="962">
          <cell r="A962">
            <v>5675</v>
          </cell>
          <cell r="B962" t="str">
            <v>TERM LIFE INS-OPT</v>
          </cell>
        </row>
        <row r="963">
          <cell r="A963">
            <v>5680</v>
          </cell>
          <cell r="B963" t="str">
            <v>DEPEND LIFE INS-OPT</v>
          </cell>
        </row>
        <row r="964">
          <cell r="A964">
            <v>5685</v>
          </cell>
          <cell r="B964" t="str">
            <v>SUPPLEMENTAL LIFE INS</v>
          </cell>
        </row>
        <row r="965">
          <cell r="A965">
            <v>5690</v>
          </cell>
          <cell r="B965" t="str">
            <v>TUITION</v>
          </cell>
        </row>
        <row r="966">
          <cell r="A966">
            <v>5695</v>
          </cell>
          <cell r="B966" t="str">
            <v>INSURANCE EXPENSE</v>
          </cell>
        </row>
        <row r="967">
          <cell r="A967">
            <v>5700</v>
          </cell>
          <cell r="B967" t="str">
            <v>INSURANCE-VEHICLE</v>
          </cell>
        </row>
        <row r="968">
          <cell r="A968">
            <v>5705</v>
          </cell>
          <cell r="B968" t="str">
            <v>INSURANCE-GEN LIAB</v>
          </cell>
        </row>
        <row r="969">
          <cell r="A969">
            <v>5710</v>
          </cell>
          <cell r="B969" t="str">
            <v>INSURANCE-WORKERS COMP</v>
          </cell>
        </row>
        <row r="970">
          <cell r="A970">
            <v>5715</v>
          </cell>
          <cell r="B970" t="str">
            <v>INSURANCE-OTHER</v>
          </cell>
        </row>
        <row r="971">
          <cell r="A971">
            <v>5730</v>
          </cell>
          <cell r="B971" t="str">
            <v>IT DEPARTMENT</v>
          </cell>
        </row>
        <row r="972">
          <cell r="A972">
            <v>5735</v>
          </cell>
          <cell r="B972" t="str">
            <v>COMPUTER MAINTENANCE</v>
          </cell>
        </row>
        <row r="973">
          <cell r="A973">
            <v>5740</v>
          </cell>
          <cell r="B973" t="str">
            <v>COMPUTER SUPPLIES</v>
          </cell>
        </row>
        <row r="974">
          <cell r="A974">
            <v>5745</v>
          </cell>
          <cell r="B974" t="str">
            <v>COMPUTER AMORT &amp; PROG COST</v>
          </cell>
        </row>
        <row r="975">
          <cell r="A975">
            <v>5750</v>
          </cell>
          <cell r="B975" t="str">
            <v>INTERNET SUPPLIER</v>
          </cell>
        </row>
        <row r="976">
          <cell r="A976">
            <v>5755</v>
          </cell>
          <cell r="B976" t="str">
            <v>MICROFILMING</v>
          </cell>
        </row>
        <row r="977">
          <cell r="A977">
            <v>5760</v>
          </cell>
          <cell r="B977" t="str">
            <v>WEBSITE DEVELOPMENT</v>
          </cell>
        </row>
        <row r="978">
          <cell r="A978">
            <v>5780</v>
          </cell>
          <cell r="B978" t="str">
            <v>MISCELLANEOUS EXPENSE</v>
          </cell>
        </row>
        <row r="979">
          <cell r="A979">
            <v>5785</v>
          </cell>
          <cell r="B979" t="str">
            <v>ADVERTISING/MARKETING</v>
          </cell>
        </row>
        <row r="980">
          <cell r="A980">
            <v>5790</v>
          </cell>
          <cell r="B980" t="str">
            <v>BANK SERVICE CHARGE</v>
          </cell>
        </row>
        <row r="981">
          <cell r="A981">
            <v>5795</v>
          </cell>
          <cell r="B981" t="str">
            <v>CONTRIBUTIONS</v>
          </cell>
        </row>
        <row r="982">
          <cell r="A982">
            <v>5800</v>
          </cell>
          <cell r="B982" t="str">
            <v>LETTER OF CREDIT FEE</v>
          </cell>
        </row>
        <row r="983">
          <cell r="A983">
            <v>5805</v>
          </cell>
          <cell r="B983" t="str">
            <v>LICENSE FEES</v>
          </cell>
        </row>
        <row r="984">
          <cell r="A984">
            <v>5810</v>
          </cell>
          <cell r="B984" t="str">
            <v>MEMBERSHIPS</v>
          </cell>
        </row>
        <row r="985">
          <cell r="A985">
            <v>5815</v>
          </cell>
          <cell r="B985" t="str">
            <v>PENALTIES/FINES</v>
          </cell>
        </row>
        <row r="986">
          <cell r="A986">
            <v>5820</v>
          </cell>
          <cell r="B986" t="str">
            <v>TRAINING EXPENSE</v>
          </cell>
        </row>
        <row r="987">
          <cell r="A987">
            <v>5825</v>
          </cell>
          <cell r="B987" t="str">
            <v>OTHER MISC EXPENSE</v>
          </cell>
        </row>
        <row r="988">
          <cell r="A988">
            <v>5850</v>
          </cell>
          <cell r="B988" t="str">
            <v>OFFICE EXPENSE</v>
          </cell>
        </row>
        <row r="989">
          <cell r="A989">
            <v>5855</v>
          </cell>
          <cell r="B989" t="str">
            <v>ANSWERING SERVICE</v>
          </cell>
        </row>
        <row r="990">
          <cell r="A990">
            <v>5860</v>
          </cell>
          <cell r="B990" t="str">
            <v>CLEANING SUPPLIES</v>
          </cell>
        </row>
        <row r="991">
          <cell r="A991">
            <v>5865</v>
          </cell>
          <cell r="B991" t="str">
            <v>COPY MACHINE</v>
          </cell>
        </row>
        <row r="992">
          <cell r="A992">
            <v>5870</v>
          </cell>
          <cell r="B992" t="str">
            <v>HOLIDAY EVENTS/PICNICS</v>
          </cell>
        </row>
        <row r="993">
          <cell r="A993">
            <v>5875</v>
          </cell>
          <cell r="B993" t="str">
            <v>KITCHEN SUPPLIES</v>
          </cell>
        </row>
        <row r="994">
          <cell r="A994">
            <v>5880</v>
          </cell>
          <cell r="B994" t="str">
            <v>OFFICE SUPPLY STORES</v>
          </cell>
        </row>
        <row r="995">
          <cell r="A995">
            <v>5885</v>
          </cell>
          <cell r="B995" t="str">
            <v>PRINTING/BLUEPRINTS</v>
          </cell>
        </row>
        <row r="996">
          <cell r="A996">
            <v>5890</v>
          </cell>
          <cell r="B996" t="str">
            <v>PUBL SUBSCRIPTIONS/TAPES</v>
          </cell>
        </row>
        <row r="997">
          <cell r="A997">
            <v>5895</v>
          </cell>
          <cell r="B997" t="str">
            <v>SHIPPING CHARGES</v>
          </cell>
        </row>
        <row r="998">
          <cell r="A998">
            <v>5900</v>
          </cell>
          <cell r="B998" t="str">
            <v>OTHER OFFICE EXPENSES</v>
          </cell>
        </row>
        <row r="999">
          <cell r="A999">
            <v>5925</v>
          </cell>
          <cell r="B999" t="str">
            <v>OFFICE UTILITIES/MAINTENANCE</v>
          </cell>
        </row>
        <row r="1000">
          <cell r="A1000">
            <v>5930</v>
          </cell>
          <cell r="B1000" t="str">
            <v>OFFICE ELECTRIC</v>
          </cell>
        </row>
        <row r="1001">
          <cell r="A1001">
            <v>5935</v>
          </cell>
          <cell r="B1001" t="str">
            <v>OFFICE GAS</v>
          </cell>
        </row>
        <row r="1002">
          <cell r="A1002">
            <v>5940</v>
          </cell>
          <cell r="B1002" t="str">
            <v>OFFICE WATER</v>
          </cell>
        </row>
        <row r="1003">
          <cell r="A1003">
            <v>5945</v>
          </cell>
          <cell r="B1003" t="str">
            <v>OFFICE TELECOM</v>
          </cell>
        </row>
        <row r="1004">
          <cell r="A1004">
            <v>5950</v>
          </cell>
          <cell r="B1004" t="str">
            <v>OFFICE GARBAGE REMOVAL</v>
          </cell>
        </row>
        <row r="1005">
          <cell r="A1005">
            <v>5955</v>
          </cell>
          <cell r="B1005" t="str">
            <v>OFFICE LANDSCAPE / MOW / PLOW</v>
          </cell>
        </row>
        <row r="1006">
          <cell r="A1006">
            <v>5960</v>
          </cell>
          <cell r="B1006" t="str">
            <v>OFFICE ALARM SYS PHONE EXP</v>
          </cell>
        </row>
        <row r="1007">
          <cell r="A1007">
            <v>5965</v>
          </cell>
          <cell r="B1007" t="str">
            <v>OFFICE MAINTENANCE</v>
          </cell>
        </row>
        <row r="1008">
          <cell r="A1008">
            <v>5970</v>
          </cell>
          <cell r="B1008" t="str">
            <v>OFFICE CLEANING SERVICE</v>
          </cell>
        </row>
        <row r="1009">
          <cell r="A1009">
            <v>5975</v>
          </cell>
          <cell r="B1009" t="str">
            <v>OFFICE MACHINE/HEAT&amp;COOL</v>
          </cell>
        </row>
        <row r="1010">
          <cell r="A1010">
            <v>5980</v>
          </cell>
          <cell r="B1010" t="str">
            <v>OTHER OFFICE UTILITIES</v>
          </cell>
        </row>
        <row r="1011">
          <cell r="A1011">
            <v>5985</v>
          </cell>
          <cell r="B1011" t="str">
            <v>TELEMETERING PHONE EXPENSE</v>
          </cell>
        </row>
        <row r="1012">
          <cell r="A1012">
            <v>6000</v>
          </cell>
          <cell r="B1012" t="str">
            <v>OUTSIDE SERVICE EXPENSE</v>
          </cell>
        </row>
        <row r="1013">
          <cell r="A1013">
            <v>6005</v>
          </cell>
          <cell r="B1013" t="str">
            <v>ACCOUNTING STUDIES</v>
          </cell>
        </row>
        <row r="1014">
          <cell r="A1014">
            <v>6010</v>
          </cell>
          <cell r="B1014" t="str">
            <v>AUDIT FEES</v>
          </cell>
        </row>
        <row r="1015">
          <cell r="A1015">
            <v>6015</v>
          </cell>
          <cell r="B1015" t="str">
            <v>EMPLOY FINDER FEES</v>
          </cell>
        </row>
        <row r="1016">
          <cell r="A1016">
            <v>6020</v>
          </cell>
          <cell r="B1016" t="str">
            <v>ENGINEERING FEES</v>
          </cell>
        </row>
        <row r="1017">
          <cell r="A1017">
            <v>6025</v>
          </cell>
          <cell r="B1017" t="str">
            <v>LEGAL FEES</v>
          </cell>
        </row>
        <row r="1018">
          <cell r="A1018">
            <v>6030</v>
          </cell>
          <cell r="B1018" t="str">
            <v>MANAGEMENT FEES</v>
          </cell>
        </row>
        <row r="1019">
          <cell r="A1019">
            <v>6035</v>
          </cell>
          <cell r="B1019" t="str">
            <v>PAYROLL SERVICES</v>
          </cell>
        </row>
        <row r="1020">
          <cell r="A1020">
            <v>6040</v>
          </cell>
          <cell r="B1020" t="str">
            <v>TAX RETURN REVIEW</v>
          </cell>
        </row>
        <row r="1021">
          <cell r="A1021">
            <v>6045</v>
          </cell>
          <cell r="B1021" t="str">
            <v>TEMP EMPLOY - CLERICAL</v>
          </cell>
        </row>
        <row r="1022">
          <cell r="A1022">
            <v>6050</v>
          </cell>
          <cell r="B1022" t="str">
            <v>OTHER OUTSIDE SERVICES</v>
          </cell>
        </row>
        <row r="1023">
          <cell r="A1023">
            <v>6060</v>
          </cell>
          <cell r="B1023" t="str">
            <v>REGULATORY COMMISSION EXP</v>
          </cell>
        </row>
        <row r="1024">
          <cell r="A1024">
            <v>6065</v>
          </cell>
          <cell r="B1024" t="str">
            <v>RATE CASE AMORT EXPENSE</v>
          </cell>
        </row>
        <row r="1025">
          <cell r="A1025">
            <v>6070</v>
          </cell>
          <cell r="B1025" t="str">
            <v>MISC REG MATTERS COMM EXP</v>
          </cell>
        </row>
        <row r="1026">
          <cell r="A1026">
            <v>6075</v>
          </cell>
          <cell r="B1026" t="str">
            <v>WATER RESOURCE CONSERV EXP</v>
          </cell>
        </row>
        <row r="1027">
          <cell r="A1027">
            <v>6085</v>
          </cell>
          <cell r="B1027" t="str">
            <v>RENT EXPENSE</v>
          </cell>
        </row>
        <row r="1028">
          <cell r="A1028">
            <v>6090</v>
          </cell>
          <cell r="B1028" t="str">
            <v>RENT</v>
          </cell>
        </row>
        <row r="1029">
          <cell r="A1029">
            <v>6100</v>
          </cell>
          <cell r="B1029" t="str">
            <v>SALARIES &amp; WAGES</v>
          </cell>
        </row>
        <row r="1030">
          <cell r="A1030">
            <v>6105</v>
          </cell>
          <cell r="B1030" t="str">
            <v>SALARIES-SYSTEM PROJECT</v>
          </cell>
        </row>
        <row r="1031">
          <cell r="A1031">
            <v>6110</v>
          </cell>
          <cell r="B1031" t="str">
            <v>SALARIES-ACCTG/FINANCE</v>
          </cell>
        </row>
        <row r="1032">
          <cell r="A1032">
            <v>6115</v>
          </cell>
          <cell r="B1032" t="str">
            <v>SALARIES-ADMIN</v>
          </cell>
        </row>
        <row r="1033">
          <cell r="A1033">
            <v>6120</v>
          </cell>
          <cell r="B1033" t="str">
            <v>SALARIES-OFFICERS/STKHLDR</v>
          </cell>
        </row>
        <row r="1034">
          <cell r="A1034">
            <v>6125</v>
          </cell>
          <cell r="B1034" t="str">
            <v>SALARIES-HR</v>
          </cell>
        </row>
        <row r="1035">
          <cell r="A1035">
            <v>6130</v>
          </cell>
          <cell r="B1035" t="str">
            <v>SALARIES-MIS</v>
          </cell>
        </row>
        <row r="1036">
          <cell r="A1036">
            <v>6135</v>
          </cell>
          <cell r="B1036" t="str">
            <v>SALARIES-LEADERSHIP OPS</v>
          </cell>
        </row>
        <row r="1037">
          <cell r="A1037">
            <v>6140</v>
          </cell>
          <cell r="B1037" t="str">
            <v>SALARIES-REGULATORY</v>
          </cell>
        </row>
        <row r="1038">
          <cell r="A1038">
            <v>6145</v>
          </cell>
          <cell r="B1038" t="str">
            <v>SALARIES-CUSTOMER SERVICE</v>
          </cell>
        </row>
        <row r="1039">
          <cell r="A1039">
            <v>6146</v>
          </cell>
          <cell r="B1039" t="str">
            <v>SALARIES-BILLING</v>
          </cell>
        </row>
        <row r="1040">
          <cell r="A1040">
            <v>6147</v>
          </cell>
          <cell r="B1040" t="str">
            <v>SALARIES-CORP SERVICE ADMIN</v>
          </cell>
        </row>
        <row r="1041">
          <cell r="A1041">
            <v>6150</v>
          </cell>
          <cell r="B1041" t="str">
            <v>SALARIES-OPERATIONS FIELD</v>
          </cell>
        </row>
        <row r="1042">
          <cell r="A1042">
            <v>6155</v>
          </cell>
          <cell r="B1042" t="str">
            <v>SALARIES-OPERATIONS OFFICE</v>
          </cell>
        </row>
        <row r="1043">
          <cell r="A1043">
            <v>6160</v>
          </cell>
          <cell r="B1043" t="str">
            <v>SALARIES-CHGD TO PLT-WSC</v>
          </cell>
        </row>
        <row r="1044">
          <cell r="A1044">
            <v>6165</v>
          </cell>
          <cell r="B1044" t="str">
            <v>CAPITALIZED TIME ADJUSTMENT</v>
          </cell>
        </row>
        <row r="1045">
          <cell r="A1045">
            <v>6170</v>
          </cell>
          <cell r="B1045" t="str">
            <v>CAPITALIZED TIME ADJ-CORPORATE</v>
          </cell>
        </row>
        <row r="1046">
          <cell r="A1046">
            <v>6180</v>
          </cell>
          <cell r="B1046" t="str">
            <v>TRAVEL EXPENSE</v>
          </cell>
        </row>
        <row r="1047">
          <cell r="A1047">
            <v>6185</v>
          </cell>
          <cell r="B1047" t="str">
            <v>TRAVEL LODGING</v>
          </cell>
        </row>
        <row r="1048">
          <cell r="A1048">
            <v>6190</v>
          </cell>
          <cell r="B1048" t="str">
            <v>TRAVEL AIRFARE</v>
          </cell>
        </row>
        <row r="1049">
          <cell r="A1049">
            <v>6195</v>
          </cell>
          <cell r="B1049" t="str">
            <v>TRAVEL TRANSPORTATION</v>
          </cell>
        </row>
        <row r="1050">
          <cell r="A1050">
            <v>6200</v>
          </cell>
          <cell r="B1050" t="str">
            <v>TRAVEL MEALS</v>
          </cell>
        </row>
        <row r="1051">
          <cell r="A1051">
            <v>6205</v>
          </cell>
          <cell r="B1051" t="str">
            <v>TRAVEL ENTERTAINMENT</v>
          </cell>
        </row>
        <row r="1052">
          <cell r="A1052">
            <v>6207</v>
          </cell>
          <cell r="B1052" t="str">
            <v>TRAVEL OTHER</v>
          </cell>
        </row>
        <row r="1053">
          <cell r="A1053">
            <v>6210</v>
          </cell>
          <cell r="B1053" t="str">
            <v>FLEET TRANSPORTATION EXPENSE</v>
          </cell>
        </row>
        <row r="1054">
          <cell r="A1054">
            <v>6215</v>
          </cell>
          <cell r="B1054" t="str">
            <v>FUEL</v>
          </cell>
        </row>
        <row r="1055">
          <cell r="A1055">
            <v>6220</v>
          </cell>
          <cell r="B1055" t="str">
            <v>AUTO REPAIR/TIRES</v>
          </cell>
        </row>
        <row r="1056">
          <cell r="A1056">
            <v>6225</v>
          </cell>
          <cell r="B1056" t="str">
            <v>AUTO LICENSES</v>
          </cell>
        </row>
        <row r="1057">
          <cell r="A1057">
            <v>6230</v>
          </cell>
          <cell r="B1057" t="str">
            <v>OTHER TRANS EXPENSES</v>
          </cell>
        </row>
        <row r="1058">
          <cell r="A1058">
            <v>6250</v>
          </cell>
          <cell r="B1058" t="str">
            <v>MAINTENANCE TESTING</v>
          </cell>
        </row>
        <row r="1059">
          <cell r="A1059">
            <v>6255</v>
          </cell>
          <cell r="B1059" t="str">
            <v>TEST-WATER</v>
          </cell>
        </row>
        <row r="1060">
          <cell r="A1060">
            <v>6260</v>
          </cell>
          <cell r="B1060" t="str">
            <v>TEST-EQUIP/CHEMICAL</v>
          </cell>
        </row>
        <row r="1061">
          <cell r="A1061">
            <v>6265</v>
          </cell>
          <cell r="B1061" t="str">
            <v>TEST-SAFE WATER DRINKING</v>
          </cell>
        </row>
        <row r="1062">
          <cell r="A1062">
            <v>6270</v>
          </cell>
          <cell r="B1062" t="str">
            <v>TEST-SEWER</v>
          </cell>
        </row>
        <row r="1063">
          <cell r="A1063">
            <v>6280</v>
          </cell>
          <cell r="B1063" t="str">
            <v>MAINTENANCE-WATER PLANT</v>
          </cell>
        </row>
        <row r="1064">
          <cell r="A1064">
            <v>6285</v>
          </cell>
          <cell r="B1064" t="str">
            <v>WATER-MAINT SUPPLIES</v>
          </cell>
        </row>
        <row r="1065">
          <cell r="A1065">
            <v>6290</v>
          </cell>
          <cell r="B1065" t="str">
            <v>WATER-MAINT REPAIRS</v>
          </cell>
        </row>
        <row r="1066">
          <cell r="A1066">
            <v>6295</v>
          </cell>
          <cell r="B1066" t="str">
            <v>WATER-MAIN BREAKS</v>
          </cell>
        </row>
        <row r="1067">
          <cell r="A1067">
            <v>6300</v>
          </cell>
          <cell r="B1067" t="str">
            <v>WATER-ELEC EQUIPT REPAIR</v>
          </cell>
        </row>
        <row r="1068">
          <cell r="A1068">
            <v>6305</v>
          </cell>
          <cell r="B1068" t="str">
            <v>WATER-PERMITS</v>
          </cell>
        </row>
        <row r="1069">
          <cell r="A1069">
            <v>6310</v>
          </cell>
          <cell r="B1069" t="str">
            <v>WATER-OTHER MAINT EXP</v>
          </cell>
        </row>
        <row r="1070">
          <cell r="A1070">
            <v>6315</v>
          </cell>
          <cell r="B1070" t="str">
            <v>MAINTENANCE-SEWER PLANT</v>
          </cell>
        </row>
        <row r="1071">
          <cell r="A1071">
            <v>6320</v>
          </cell>
          <cell r="B1071" t="str">
            <v>SEWER-MAINT SUPPLIES</v>
          </cell>
        </row>
        <row r="1072">
          <cell r="A1072">
            <v>6325</v>
          </cell>
          <cell r="B1072" t="str">
            <v>SEWER-MAINT REPAIRS</v>
          </cell>
        </row>
        <row r="1073">
          <cell r="A1073">
            <v>6330</v>
          </cell>
          <cell r="B1073" t="str">
            <v>SEWER-MAIN BREAKS</v>
          </cell>
        </row>
        <row r="1074">
          <cell r="A1074">
            <v>6335</v>
          </cell>
          <cell r="B1074" t="str">
            <v>SEWER-ELEC EQUIPT REPAIR</v>
          </cell>
        </row>
        <row r="1075">
          <cell r="A1075">
            <v>6340</v>
          </cell>
          <cell r="B1075" t="str">
            <v>SEWER-PERMITS</v>
          </cell>
        </row>
        <row r="1076">
          <cell r="A1076">
            <v>6345</v>
          </cell>
          <cell r="B1076" t="str">
            <v>SEWER-OTHER MAINT EXP</v>
          </cell>
        </row>
        <row r="1077">
          <cell r="A1077">
            <v>6350</v>
          </cell>
          <cell r="B1077" t="str">
            <v>MAINTENANCE-WTR&amp;SWR PLANT</v>
          </cell>
        </row>
        <row r="1078">
          <cell r="A1078">
            <v>6355</v>
          </cell>
          <cell r="B1078" t="str">
            <v>DEFERRED MAINT EXPENSE</v>
          </cell>
        </row>
        <row r="1079">
          <cell r="A1079">
            <v>6360</v>
          </cell>
          <cell r="B1079" t="str">
            <v>COMMUNICATION EXPENSE</v>
          </cell>
        </row>
        <row r="1080">
          <cell r="A1080">
            <v>6365</v>
          </cell>
          <cell r="B1080" t="str">
            <v>EQUIPMENT RENTALS</v>
          </cell>
        </row>
        <row r="1081">
          <cell r="A1081">
            <v>6370</v>
          </cell>
          <cell r="B1081" t="str">
            <v>OPER CONTRACTED WORKERS</v>
          </cell>
        </row>
        <row r="1082">
          <cell r="A1082">
            <v>6375</v>
          </cell>
          <cell r="B1082" t="str">
            <v>OUTSIDE LAB FEES-LAB,LAND</v>
          </cell>
        </row>
        <row r="1083">
          <cell r="A1083">
            <v>6380</v>
          </cell>
          <cell r="B1083" t="str">
            <v>REPAIRS &amp; MAINT-MAINT,LAND</v>
          </cell>
        </row>
        <row r="1084">
          <cell r="A1084">
            <v>6385</v>
          </cell>
          <cell r="B1084" t="str">
            <v>UNIFORMS</v>
          </cell>
        </row>
        <row r="1085">
          <cell r="A1085">
            <v>6390</v>
          </cell>
          <cell r="B1085" t="str">
            <v>WEATHER/HURRICANE COSTS</v>
          </cell>
        </row>
        <row r="1086">
          <cell r="A1086">
            <v>6400</v>
          </cell>
          <cell r="B1086" t="str">
            <v>SEWER RODDING</v>
          </cell>
        </row>
        <row r="1087">
          <cell r="A1087">
            <v>6410</v>
          </cell>
          <cell r="B1087" t="str">
            <v>SLUDGE HAULING</v>
          </cell>
        </row>
        <row r="1088">
          <cell r="A1088">
            <v>6430</v>
          </cell>
          <cell r="B1088" t="str">
            <v>DEPRECIATION &amp; AMORT NET</v>
          </cell>
        </row>
        <row r="1089">
          <cell r="A1089">
            <v>6435</v>
          </cell>
          <cell r="B1089" t="str">
            <v>DEPRECIATION EXP-WATER</v>
          </cell>
        </row>
        <row r="1090">
          <cell r="A1090">
            <v>6445</v>
          </cell>
          <cell r="B1090" t="str">
            <v>DEPREC-ORGANIZATION</v>
          </cell>
        </row>
        <row r="1091">
          <cell r="A1091">
            <v>6450</v>
          </cell>
          <cell r="B1091" t="str">
            <v>DEPREC-FRANCHISES</v>
          </cell>
        </row>
        <row r="1092">
          <cell r="A1092">
            <v>6455</v>
          </cell>
          <cell r="B1092" t="str">
            <v>DEPREC-STRUCT &amp; IMPRV SRC SUPPLY</v>
          </cell>
        </row>
        <row r="1093">
          <cell r="A1093">
            <v>6460</v>
          </cell>
          <cell r="B1093" t="str">
            <v>DEPREC-STRUCT &amp; IMPRV WTP</v>
          </cell>
        </row>
        <row r="1094">
          <cell r="A1094">
            <v>6465</v>
          </cell>
          <cell r="B1094" t="str">
            <v>DEPREC-STRUCT &amp; IMPRV DIST</v>
          </cell>
        </row>
        <row r="1095">
          <cell r="A1095">
            <v>6470</v>
          </cell>
          <cell r="B1095" t="str">
            <v>DEPREC-STRUCT &amp; IMPRV GEN PLT</v>
          </cell>
        </row>
        <row r="1096">
          <cell r="A1096">
            <v>6475</v>
          </cell>
          <cell r="B1096" t="str">
            <v>DEPREC-COLLECTING RESERVOIRS</v>
          </cell>
        </row>
        <row r="1097">
          <cell r="A1097">
            <v>6480</v>
          </cell>
          <cell r="B1097" t="str">
            <v>DEPREC-LAKE, RIVER, OTHER</v>
          </cell>
        </row>
        <row r="1098">
          <cell r="A1098">
            <v>6485</v>
          </cell>
          <cell r="B1098" t="str">
            <v>DEPREC-WELLS &amp; SPRINGS</v>
          </cell>
        </row>
        <row r="1099">
          <cell r="A1099">
            <v>6490</v>
          </cell>
          <cell r="B1099" t="str">
            <v>DEPREC-INFILTRATION GALLERY</v>
          </cell>
        </row>
        <row r="1100">
          <cell r="A1100">
            <v>6495</v>
          </cell>
          <cell r="B1100" t="str">
            <v>DEPREC-SUPPLY MAINS</v>
          </cell>
        </row>
        <row r="1101">
          <cell r="A1101">
            <v>6500</v>
          </cell>
          <cell r="B1101" t="str">
            <v>DEPREC-POWER GEN EQP</v>
          </cell>
        </row>
        <row r="1102">
          <cell r="A1102">
            <v>6505</v>
          </cell>
          <cell r="B1102" t="str">
            <v>DEPREC-ELEC PUMP EQP SRC PUMP</v>
          </cell>
        </row>
        <row r="1103">
          <cell r="A1103">
            <v>6510</v>
          </cell>
          <cell r="B1103" t="str">
            <v>DEPREC-ELEC PUMP EQP WTP</v>
          </cell>
        </row>
        <row r="1104">
          <cell r="A1104">
            <v>6515</v>
          </cell>
          <cell r="B1104" t="str">
            <v>DEPREC-ELEC PUMP EQP TRANS DST</v>
          </cell>
        </row>
        <row r="1105">
          <cell r="A1105">
            <v>6520</v>
          </cell>
          <cell r="B1105" t="str">
            <v>DEPREC-WATER TREATMENT EQPT</v>
          </cell>
        </row>
        <row r="1106">
          <cell r="A1106">
            <v>6525</v>
          </cell>
          <cell r="B1106" t="str">
            <v>DEPREC-DIST RESV &amp; STANDPIPES</v>
          </cell>
        </row>
        <row r="1107">
          <cell r="A1107">
            <v>6530</v>
          </cell>
          <cell r="B1107" t="str">
            <v>DEPREC-TRANS &amp; DISTR MAINS</v>
          </cell>
        </row>
        <row r="1108">
          <cell r="A1108">
            <v>6535</v>
          </cell>
          <cell r="B1108" t="str">
            <v>DEPREC-SERVICE LINES</v>
          </cell>
        </row>
        <row r="1109">
          <cell r="A1109">
            <v>6540</v>
          </cell>
          <cell r="B1109" t="str">
            <v>DEPREC-METERS</v>
          </cell>
        </row>
        <row r="1110">
          <cell r="A1110">
            <v>6545</v>
          </cell>
          <cell r="B1110" t="str">
            <v>DEPREC-METER INSTALLS</v>
          </cell>
        </row>
        <row r="1111">
          <cell r="A1111">
            <v>6550</v>
          </cell>
          <cell r="B1111" t="str">
            <v>DEPREC-HYDRANTS</v>
          </cell>
        </row>
        <row r="1112">
          <cell r="A1112">
            <v>6555</v>
          </cell>
          <cell r="B1112" t="str">
            <v>DEPREC-BACKFLOW PREVENT DEVICE</v>
          </cell>
        </row>
        <row r="1113">
          <cell r="A1113">
            <v>6560</v>
          </cell>
          <cell r="B1113" t="str">
            <v>DEPREC-OTH PLT&amp;MISC EQP INTANG PLT</v>
          </cell>
        </row>
        <row r="1114">
          <cell r="A1114">
            <v>6565</v>
          </cell>
          <cell r="B1114" t="str">
            <v>DEPREC-OTH PLT&amp;MISC EQP SRC SUPPLY</v>
          </cell>
        </row>
        <row r="1115">
          <cell r="A1115">
            <v>6570</v>
          </cell>
          <cell r="B1115" t="str">
            <v>DEPREC-OTH PLT&amp;MISC EQP WTP</v>
          </cell>
        </row>
        <row r="1116">
          <cell r="A1116">
            <v>6575</v>
          </cell>
          <cell r="B1116" t="str">
            <v>DEPREC-OTH PLT&amp;MISC EQP DIST</v>
          </cell>
        </row>
        <row r="1117">
          <cell r="A1117">
            <v>6580</v>
          </cell>
          <cell r="B1117" t="str">
            <v>DEPREC-OFFICE STRUCTURE</v>
          </cell>
        </row>
        <row r="1118">
          <cell r="A1118">
            <v>6585</v>
          </cell>
          <cell r="B1118" t="str">
            <v>DEPREC-OFFICE FURN/EQPT</v>
          </cell>
        </row>
        <row r="1119">
          <cell r="A1119">
            <v>6590</v>
          </cell>
          <cell r="B1119" t="str">
            <v>DEPREC-STORES EQUIPMENT</v>
          </cell>
        </row>
        <row r="1120">
          <cell r="A1120">
            <v>6595</v>
          </cell>
          <cell r="B1120" t="str">
            <v>DEPREC-TOOL SHOP &amp; MISC EQPT</v>
          </cell>
        </row>
        <row r="1121">
          <cell r="A1121">
            <v>6600</v>
          </cell>
          <cell r="B1121" t="str">
            <v>DEPREC-LABORATORY EQUIPMENT</v>
          </cell>
        </row>
        <row r="1122">
          <cell r="A1122">
            <v>6605</v>
          </cell>
          <cell r="B1122" t="str">
            <v>DEPREC-POWER OPERATED EQUIP</v>
          </cell>
        </row>
        <row r="1123">
          <cell r="A1123">
            <v>6610</v>
          </cell>
          <cell r="B1123" t="str">
            <v>DEPREC-COMMUNICATION EQPT</v>
          </cell>
        </row>
        <row r="1124">
          <cell r="A1124">
            <v>6615</v>
          </cell>
          <cell r="B1124" t="str">
            <v>DEPREC-MISC EQUIPMENT</v>
          </cell>
        </row>
        <row r="1125">
          <cell r="A1125">
            <v>6620</v>
          </cell>
          <cell r="B1125" t="str">
            <v>DEPREC-OTHER TANG PLT WATER</v>
          </cell>
        </row>
        <row r="1126">
          <cell r="A1126">
            <v>6635</v>
          </cell>
          <cell r="B1126" t="str">
            <v>DEPRECIATION EXP-SEWER</v>
          </cell>
        </row>
        <row r="1127">
          <cell r="A1127">
            <v>6640</v>
          </cell>
          <cell r="B1127" t="str">
            <v>DEPREC-ORGANIZATION</v>
          </cell>
        </row>
        <row r="1128">
          <cell r="A1128">
            <v>6645</v>
          </cell>
          <cell r="B1128" t="str">
            <v>DEPREC-FRANCHISES INTANG PLT</v>
          </cell>
        </row>
        <row r="1129">
          <cell r="A1129">
            <v>6650</v>
          </cell>
          <cell r="B1129" t="str">
            <v>DEPREC-FRANCHISES RCLM WTR DIST PLT</v>
          </cell>
        </row>
        <row r="1130">
          <cell r="A1130">
            <v>6655</v>
          </cell>
          <cell r="B1130" t="str">
            <v>DEPREC-STRUCT/IMPRV COLL PLT</v>
          </cell>
        </row>
        <row r="1131">
          <cell r="A1131">
            <v>6660</v>
          </cell>
          <cell r="B1131" t="str">
            <v>DEPREC-STRUCT/IMPRV PUMP</v>
          </cell>
        </row>
        <row r="1132">
          <cell r="A1132">
            <v>6665</v>
          </cell>
          <cell r="B1132" t="str">
            <v>DEPREC-STRUCT/IMPRV TREAT PLT</v>
          </cell>
        </row>
        <row r="1133">
          <cell r="A1133">
            <v>6670</v>
          </cell>
          <cell r="B1133" t="str">
            <v>DEPREC-STRUCT/IMPRV RCLM WTP</v>
          </cell>
        </row>
        <row r="1134">
          <cell r="A1134">
            <v>6675</v>
          </cell>
          <cell r="B1134" t="str">
            <v>DEPREC-STRUCT/IMPRV RCLM DIST</v>
          </cell>
        </row>
        <row r="1135">
          <cell r="A1135">
            <v>6680</v>
          </cell>
          <cell r="B1135" t="str">
            <v>DEPREC-STRUCT/IMPRV GEN PLT</v>
          </cell>
        </row>
        <row r="1136">
          <cell r="A1136">
            <v>6685</v>
          </cell>
          <cell r="B1136" t="str">
            <v>DEPREC-POWER GEN EQUIP COLL PLT</v>
          </cell>
        </row>
        <row r="1137">
          <cell r="A1137">
            <v>6690</v>
          </cell>
          <cell r="B1137" t="str">
            <v>DEPREC-POWER GEN EQUIP PUMP PLT</v>
          </cell>
        </row>
        <row r="1138">
          <cell r="A1138">
            <v>6695</v>
          </cell>
          <cell r="B1138" t="str">
            <v>DEPREC-POWER GEN EQUIP TREAT</v>
          </cell>
        </row>
        <row r="1139">
          <cell r="A1139">
            <v>6700</v>
          </cell>
          <cell r="B1139" t="str">
            <v>DEPREC-POWER GEN EQUIP RCLM WTP</v>
          </cell>
        </row>
        <row r="1140">
          <cell r="A1140">
            <v>6705</v>
          </cell>
          <cell r="B1140" t="str">
            <v>DEPREC-POWER GEN EQUIP RCLM DS</v>
          </cell>
        </row>
        <row r="1141">
          <cell r="A1141">
            <v>6710</v>
          </cell>
          <cell r="B1141" t="str">
            <v>DEPREC-SEWER FORCE MAIN</v>
          </cell>
        </row>
        <row r="1142">
          <cell r="A1142">
            <v>6715</v>
          </cell>
          <cell r="B1142" t="str">
            <v>DEPREC-SEWER GRAVITY MAIN</v>
          </cell>
        </row>
        <row r="1143">
          <cell r="A1143">
            <v>6717</v>
          </cell>
          <cell r="B1143" t="str">
            <v>DEPREC-MANHOLES</v>
          </cell>
        </row>
        <row r="1144">
          <cell r="A1144">
            <v>6720</v>
          </cell>
          <cell r="B1144" t="str">
            <v>DEPREC-SPECIAL COLL STRUCTURES</v>
          </cell>
        </row>
        <row r="1145">
          <cell r="A1145">
            <v>6725</v>
          </cell>
          <cell r="B1145" t="str">
            <v>DEPREC-SERVICES TO CUSTOMERS</v>
          </cell>
        </row>
        <row r="1146">
          <cell r="A1146">
            <v>6730</v>
          </cell>
          <cell r="B1146" t="str">
            <v>DEPREC-FLOW MEASURE DEVICES</v>
          </cell>
        </row>
        <row r="1147">
          <cell r="A1147">
            <v>6735</v>
          </cell>
          <cell r="B1147" t="str">
            <v>DEPREC-FLOW MEASURE INSTALL</v>
          </cell>
        </row>
        <row r="1148">
          <cell r="A1148">
            <v>6740</v>
          </cell>
          <cell r="B1148" t="str">
            <v>DEPREC-RECEIVING WELLS</v>
          </cell>
        </row>
        <row r="1149">
          <cell r="A1149">
            <v>6745</v>
          </cell>
          <cell r="B1149" t="str">
            <v>DEPREC-PUMP EQP PUMP PLT</v>
          </cell>
        </row>
        <row r="1150">
          <cell r="A1150">
            <v>6750</v>
          </cell>
          <cell r="B1150" t="str">
            <v>DEPREC-PUMP EQP RCLM WTP</v>
          </cell>
        </row>
        <row r="1151">
          <cell r="A1151">
            <v>6755</v>
          </cell>
          <cell r="B1151" t="str">
            <v>DEPREC-PUMP EQP RCLM WTR DIST PLT</v>
          </cell>
        </row>
        <row r="1152">
          <cell r="A1152">
            <v>6760</v>
          </cell>
          <cell r="B1152" t="str">
            <v>DEPREC-TREAT/DISP EQUIP LAGOON</v>
          </cell>
        </row>
        <row r="1153">
          <cell r="A1153">
            <v>6765</v>
          </cell>
          <cell r="B1153" t="str">
            <v>DEPREC-TREAT/DISP EQ TRT PLT</v>
          </cell>
        </row>
        <row r="1154">
          <cell r="A1154">
            <v>6770</v>
          </cell>
          <cell r="B1154" t="str">
            <v>DEPREC-TREAT/DISP EQ RCLM WTP</v>
          </cell>
        </row>
        <row r="1155">
          <cell r="A1155">
            <v>6775</v>
          </cell>
          <cell r="B1155" t="str">
            <v>DEPREC-PLANT SEWERS TRTMT PLT</v>
          </cell>
        </row>
        <row r="1156">
          <cell r="A1156">
            <v>6780</v>
          </cell>
          <cell r="B1156" t="str">
            <v>DEPREC-PLANT SEWERS RCLM WTP</v>
          </cell>
        </row>
        <row r="1157">
          <cell r="A1157">
            <v>6785</v>
          </cell>
          <cell r="B1157" t="str">
            <v>DEPREC-OUTFALL LINES</v>
          </cell>
        </row>
        <row r="1158">
          <cell r="A1158">
            <v>6790</v>
          </cell>
          <cell r="B1158" t="str">
            <v>DEPREC-OTHER PLT TANGIBLE</v>
          </cell>
        </row>
        <row r="1159">
          <cell r="A1159">
            <v>6795</v>
          </cell>
          <cell r="B1159" t="str">
            <v>DEPREC-OTHER PLT COLLECTION</v>
          </cell>
        </row>
        <row r="1160">
          <cell r="A1160">
            <v>6800</v>
          </cell>
          <cell r="B1160" t="str">
            <v>DEPREC-OTHER PLT PUMP</v>
          </cell>
        </row>
        <row r="1161">
          <cell r="A1161">
            <v>6805</v>
          </cell>
          <cell r="B1161" t="str">
            <v>DEPREC-OTHER PLT TREATMENT</v>
          </cell>
        </row>
        <row r="1162">
          <cell r="A1162">
            <v>6810</v>
          </cell>
          <cell r="B1162" t="str">
            <v>DEPREC-OTHER PLT RCLM WTR TRT</v>
          </cell>
        </row>
        <row r="1163">
          <cell r="A1163">
            <v>6815</v>
          </cell>
          <cell r="B1163" t="str">
            <v>DEPREC-OTHER PLT RCLM WTR DIST</v>
          </cell>
        </row>
        <row r="1164">
          <cell r="A1164">
            <v>6820</v>
          </cell>
          <cell r="B1164" t="str">
            <v>DEPREC-OFFICE STRUCTURE</v>
          </cell>
        </row>
        <row r="1165">
          <cell r="A1165">
            <v>6825</v>
          </cell>
          <cell r="B1165" t="str">
            <v>DEPREC-OFFICE FURN/EQPT</v>
          </cell>
        </row>
        <row r="1166">
          <cell r="A1166">
            <v>6830</v>
          </cell>
          <cell r="B1166" t="str">
            <v>DEPREC-STORES EQUIPMENT</v>
          </cell>
        </row>
        <row r="1167">
          <cell r="A1167">
            <v>6835</v>
          </cell>
          <cell r="B1167" t="str">
            <v>DEPREC-TOOL SHOP &amp; MISC EQPT</v>
          </cell>
        </row>
        <row r="1168">
          <cell r="A1168">
            <v>6840</v>
          </cell>
          <cell r="B1168" t="str">
            <v>DEPREC-LABORATORY EQPT</v>
          </cell>
        </row>
        <row r="1169">
          <cell r="A1169">
            <v>6845</v>
          </cell>
          <cell r="B1169" t="str">
            <v>DEPREC-POWER OPERATED EQUIP</v>
          </cell>
        </row>
        <row r="1170">
          <cell r="A1170">
            <v>6850</v>
          </cell>
          <cell r="B1170" t="str">
            <v>DEPREC-COMMUNICATION EQPT</v>
          </cell>
        </row>
        <row r="1171">
          <cell r="A1171">
            <v>6855</v>
          </cell>
          <cell r="B1171" t="str">
            <v>DEPREC-MISC EQUIP SEWER</v>
          </cell>
        </row>
        <row r="1172">
          <cell r="A1172">
            <v>6860</v>
          </cell>
          <cell r="B1172" t="str">
            <v>DEPREC-OTHER TANG PLT SEWER</v>
          </cell>
        </row>
        <row r="1173">
          <cell r="A1173">
            <v>6870</v>
          </cell>
          <cell r="B1173" t="str">
            <v>DEPRECIATION EXP-REUSE</v>
          </cell>
        </row>
        <row r="1174">
          <cell r="A1174">
            <v>6875</v>
          </cell>
          <cell r="B1174" t="str">
            <v>DEPREC-REUSE SERVICES</v>
          </cell>
        </row>
        <row r="1175">
          <cell r="A1175">
            <v>6880</v>
          </cell>
          <cell r="B1175" t="str">
            <v>DEPREC-REUSE MTR/INSTALLATIONS</v>
          </cell>
        </row>
        <row r="1176">
          <cell r="A1176">
            <v>6885</v>
          </cell>
          <cell r="B1176" t="str">
            <v>DEPREC-REUSE DIST RESERVOIRS</v>
          </cell>
        </row>
        <row r="1177">
          <cell r="A1177">
            <v>6890</v>
          </cell>
          <cell r="B1177" t="str">
            <v>DEPREC-REUSE TRANSM / DIST SYS</v>
          </cell>
        </row>
        <row r="1178">
          <cell r="A1178">
            <v>6900</v>
          </cell>
          <cell r="B1178" t="str">
            <v>DEPREC EXP-AUTO TRANS</v>
          </cell>
        </row>
        <row r="1179">
          <cell r="A1179">
            <v>6905</v>
          </cell>
          <cell r="B1179" t="str">
            <v>DEPREC-AUTO TRANS</v>
          </cell>
        </row>
        <row r="1180">
          <cell r="A1180">
            <v>6915</v>
          </cell>
          <cell r="B1180" t="str">
            <v xml:space="preserve">DEPREC EXP-COMPUTER </v>
          </cell>
        </row>
        <row r="1181">
          <cell r="A1181">
            <v>6920</v>
          </cell>
          <cell r="B1181" t="str">
            <v xml:space="preserve">DEPREC-COMPUTER </v>
          </cell>
        </row>
        <row r="1182">
          <cell r="A1182">
            <v>6940</v>
          </cell>
          <cell r="B1182" t="str">
            <v>DEPRECIATION EXP-NONREGULATED</v>
          </cell>
        </row>
        <row r="1183">
          <cell r="A1183">
            <v>6945</v>
          </cell>
          <cell r="B1183" t="str">
            <v>DEPRECIATION EXP-OTHER</v>
          </cell>
        </row>
        <row r="1184">
          <cell r="A1184">
            <v>6950</v>
          </cell>
          <cell r="B1184" t="str">
            <v>AMORT EXP-AIA-WATER</v>
          </cell>
        </row>
        <row r="1185">
          <cell r="A1185">
            <v>6955</v>
          </cell>
          <cell r="B1185" t="str">
            <v>AMORT EXP-AIA-SEWER</v>
          </cell>
        </row>
        <row r="1186">
          <cell r="A1186">
            <v>6960</v>
          </cell>
          <cell r="B1186" t="str">
            <v>AMORT OF UTIL PAA-WATER</v>
          </cell>
        </row>
        <row r="1187">
          <cell r="A1187">
            <v>6965</v>
          </cell>
          <cell r="B1187" t="str">
            <v>AMORT OF UTIL PAA-SEWER</v>
          </cell>
        </row>
        <row r="1188">
          <cell r="A1188">
            <v>6980</v>
          </cell>
          <cell r="B1188" t="str">
            <v>AMORT EXP-CIA-WATER</v>
          </cell>
        </row>
        <row r="1189">
          <cell r="A1189">
            <v>6985</v>
          </cell>
          <cell r="B1189" t="str">
            <v>AMORT-ORGANIZATION</v>
          </cell>
        </row>
        <row r="1190">
          <cell r="A1190">
            <v>6990</v>
          </cell>
          <cell r="B1190" t="str">
            <v>AMORT-FRANCHISES</v>
          </cell>
        </row>
        <row r="1191">
          <cell r="A1191">
            <v>6995</v>
          </cell>
          <cell r="B1191" t="str">
            <v>AMORT-STRCT&amp;IMPRV SRC SUPPLY</v>
          </cell>
        </row>
        <row r="1192">
          <cell r="A1192">
            <v>7000</v>
          </cell>
          <cell r="B1192" t="str">
            <v>AMORT-STRCT&amp;IMPRV WTP</v>
          </cell>
        </row>
        <row r="1193">
          <cell r="A1193">
            <v>7005</v>
          </cell>
          <cell r="B1193" t="str">
            <v>AMORT-STRCT&amp;IMPRV DIST</v>
          </cell>
        </row>
        <row r="1194">
          <cell r="A1194">
            <v>7010</v>
          </cell>
          <cell r="B1194" t="str">
            <v>AMORT-STRCT&amp;IMPRV GEN PLT</v>
          </cell>
        </row>
        <row r="1195">
          <cell r="A1195">
            <v>7015</v>
          </cell>
          <cell r="B1195" t="str">
            <v>AMORT-COLLECTING RESERVOIRS</v>
          </cell>
        </row>
        <row r="1196">
          <cell r="A1196">
            <v>7020</v>
          </cell>
          <cell r="B1196" t="str">
            <v>AMORT-LAKE, RIVER, OTHER INTAKES</v>
          </cell>
        </row>
        <row r="1197">
          <cell r="A1197">
            <v>7025</v>
          </cell>
          <cell r="B1197" t="str">
            <v>AMORT-WELLS &amp; SPRINGS</v>
          </cell>
        </row>
        <row r="1198">
          <cell r="A1198">
            <v>7030</v>
          </cell>
          <cell r="B1198" t="str">
            <v>AMORT-INFILTRATION GALLERY</v>
          </cell>
        </row>
        <row r="1199">
          <cell r="A1199">
            <v>7035</v>
          </cell>
          <cell r="B1199" t="str">
            <v>AMORT-SUPPLY MAINS</v>
          </cell>
        </row>
        <row r="1200">
          <cell r="A1200">
            <v>7040</v>
          </cell>
          <cell r="B1200" t="str">
            <v>AMORT-POWER GEN EQP</v>
          </cell>
        </row>
        <row r="1201">
          <cell r="A1201">
            <v>7045</v>
          </cell>
          <cell r="B1201" t="str">
            <v>AMORT-ELEC PUMP EQP SRC PUMP</v>
          </cell>
        </row>
        <row r="1202">
          <cell r="A1202">
            <v>7050</v>
          </cell>
          <cell r="B1202" t="str">
            <v>AMORT-ELEC PUMP EQP WTP</v>
          </cell>
        </row>
        <row r="1203">
          <cell r="A1203">
            <v>7055</v>
          </cell>
          <cell r="B1203" t="str">
            <v>AMORT-ELEC PUMP EQP TRANS DIST</v>
          </cell>
        </row>
        <row r="1204">
          <cell r="A1204">
            <v>7060</v>
          </cell>
          <cell r="B1204" t="str">
            <v>AMORT-WATER TREATMENT EQPT</v>
          </cell>
        </row>
        <row r="1205">
          <cell r="A1205">
            <v>7065</v>
          </cell>
          <cell r="B1205" t="str">
            <v>AMORT-DIST RESV &amp; STANDPIPES</v>
          </cell>
        </row>
        <row r="1206">
          <cell r="A1206">
            <v>7070</v>
          </cell>
          <cell r="B1206" t="str">
            <v>AMORT-TRANS &amp; DISTR MAINS</v>
          </cell>
        </row>
        <row r="1207">
          <cell r="A1207">
            <v>7075</v>
          </cell>
          <cell r="B1207" t="str">
            <v>AMORT-SERVICE LINES</v>
          </cell>
        </row>
        <row r="1208">
          <cell r="A1208">
            <v>7080</v>
          </cell>
          <cell r="B1208" t="str">
            <v>AMORT-METERS</v>
          </cell>
        </row>
        <row r="1209">
          <cell r="A1209">
            <v>7085</v>
          </cell>
          <cell r="B1209" t="str">
            <v>AMORT-METER INSTALLS</v>
          </cell>
        </row>
        <row r="1210">
          <cell r="A1210">
            <v>7090</v>
          </cell>
          <cell r="B1210" t="str">
            <v>AMORT-HYDRANTS</v>
          </cell>
        </row>
        <row r="1211">
          <cell r="A1211">
            <v>7095</v>
          </cell>
          <cell r="B1211" t="str">
            <v>AMORT-BACKFLOW PREVENT DEVICE</v>
          </cell>
        </row>
        <row r="1212">
          <cell r="A1212">
            <v>7100</v>
          </cell>
          <cell r="B1212" t="str">
            <v>AMORT-OTH PLT&amp;MISC EQP INTANG PLT</v>
          </cell>
        </row>
        <row r="1213">
          <cell r="A1213">
            <v>7105</v>
          </cell>
          <cell r="B1213" t="str">
            <v>AMORT-OTH PLT&amp;MISC EQP SRC SUPPLY</v>
          </cell>
        </row>
        <row r="1214">
          <cell r="A1214">
            <v>7110</v>
          </cell>
          <cell r="B1214" t="str">
            <v>AMORT-OTH PLT&amp;MISC EQP WTP</v>
          </cell>
        </row>
        <row r="1215">
          <cell r="A1215">
            <v>7115</v>
          </cell>
          <cell r="B1215" t="str">
            <v>AMORT-OTH PLT&amp;MISC EQP DIST</v>
          </cell>
        </row>
        <row r="1216">
          <cell r="A1216">
            <v>7120</v>
          </cell>
          <cell r="B1216" t="str">
            <v>AMORT-OFFICE STRUCTURE</v>
          </cell>
        </row>
        <row r="1217">
          <cell r="A1217">
            <v>7125</v>
          </cell>
          <cell r="B1217" t="str">
            <v>AMORT-OFFICE FURN/EQPT</v>
          </cell>
        </row>
        <row r="1218">
          <cell r="A1218">
            <v>7130</v>
          </cell>
          <cell r="B1218" t="str">
            <v>AMORT-STORES EQUIPMENT</v>
          </cell>
        </row>
        <row r="1219">
          <cell r="A1219">
            <v>7135</v>
          </cell>
          <cell r="B1219" t="str">
            <v>AMORT-TOOL SHOP &amp; MISC EQPT</v>
          </cell>
        </row>
        <row r="1220">
          <cell r="A1220">
            <v>7140</v>
          </cell>
          <cell r="B1220" t="str">
            <v>AMORT-LABORATORY EQUIPMENT</v>
          </cell>
        </row>
        <row r="1221">
          <cell r="A1221">
            <v>7145</v>
          </cell>
          <cell r="B1221" t="str">
            <v>AMORT-POWER OPERATED EQUIP</v>
          </cell>
        </row>
        <row r="1222">
          <cell r="A1222">
            <v>7150</v>
          </cell>
          <cell r="B1222" t="str">
            <v>AMORT-COMMUNICATION EQPT</v>
          </cell>
        </row>
        <row r="1223">
          <cell r="A1223">
            <v>7155</v>
          </cell>
          <cell r="B1223" t="str">
            <v>AMORT-MISC EQUIPMENT</v>
          </cell>
        </row>
        <row r="1224">
          <cell r="A1224">
            <v>7160</v>
          </cell>
          <cell r="B1224" t="str">
            <v>AMORT-OTHER TANGIBLE PLT WATER</v>
          </cell>
        </row>
        <row r="1225">
          <cell r="A1225">
            <v>7165</v>
          </cell>
          <cell r="B1225" t="str">
            <v>AMORT-WATER-TAP</v>
          </cell>
        </row>
        <row r="1226">
          <cell r="A1226">
            <v>7170</v>
          </cell>
          <cell r="B1226" t="str">
            <v>AMORT-WTR MGMT FEE</v>
          </cell>
        </row>
        <row r="1227">
          <cell r="A1227">
            <v>7175</v>
          </cell>
          <cell r="B1227" t="str">
            <v>AMORT-WTR RES CAP FEE</v>
          </cell>
        </row>
        <row r="1228">
          <cell r="A1228">
            <v>7180</v>
          </cell>
          <cell r="B1228" t="str">
            <v>AMORT-WTR PLT MOD FEE</v>
          </cell>
        </row>
        <row r="1229">
          <cell r="A1229">
            <v>7185</v>
          </cell>
          <cell r="B1229" t="str">
            <v>AMORT-WTR PLT MTR FEE</v>
          </cell>
        </row>
        <row r="1230">
          <cell r="A1230">
            <v>7200</v>
          </cell>
          <cell r="B1230" t="str">
            <v>AMORT EXP-CIA-SEWER</v>
          </cell>
        </row>
        <row r="1231">
          <cell r="A1231">
            <v>7205</v>
          </cell>
          <cell r="B1231" t="str">
            <v>AMORT-ORGANIZATION</v>
          </cell>
        </row>
        <row r="1232">
          <cell r="A1232">
            <v>7210</v>
          </cell>
          <cell r="B1232" t="str">
            <v>AMORT-FRANCHISES INTANG PLT</v>
          </cell>
        </row>
        <row r="1233">
          <cell r="A1233">
            <v>7215</v>
          </cell>
          <cell r="B1233" t="str">
            <v>AMORT-FRANCHISES RCLM WTR DIST PLT</v>
          </cell>
        </row>
        <row r="1234">
          <cell r="A1234">
            <v>7220</v>
          </cell>
          <cell r="B1234" t="str">
            <v>AMORT-STRUCT/IMPRV COLL PLT</v>
          </cell>
        </row>
        <row r="1235">
          <cell r="A1235">
            <v>7225</v>
          </cell>
          <cell r="B1235" t="str">
            <v>AMORT-STRUCT/IMPRV PUMP PLT LS</v>
          </cell>
        </row>
        <row r="1236">
          <cell r="A1236">
            <v>7230</v>
          </cell>
          <cell r="B1236" t="str">
            <v>AMORT-STRUCT/IMPRV TREAT PLT</v>
          </cell>
        </row>
        <row r="1237">
          <cell r="A1237">
            <v>7235</v>
          </cell>
          <cell r="B1237" t="str">
            <v>AMORT-STRUCT/IMPRV RCLM WTP</v>
          </cell>
        </row>
        <row r="1238">
          <cell r="A1238">
            <v>7240</v>
          </cell>
          <cell r="B1238" t="str">
            <v>AMORT-STRUCT/IMPRV RCLM DIST</v>
          </cell>
        </row>
        <row r="1239">
          <cell r="A1239">
            <v>7245</v>
          </cell>
          <cell r="B1239" t="str">
            <v>AMORT-STRUCT/IMPRV GEN PLT</v>
          </cell>
        </row>
        <row r="1240">
          <cell r="A1240">
            <v>7250</v>
          </cell>
          <cell r="B1240" t="str">
            <v>AMORT-POWER GEN EQUIP COLL PLT</v>
          </cell>
        </row>
        <row r="1241">
          <cell r="A1241">
            <v>7255</v>
          </cell>
          <cell r="B1241" t="str">
            <v>AMORT-POWER GEN EQUIP PUMP PLT</v>
          </cell>
        </row>
        <row r="1242">
          <cell r="A1242">
            <v>7260</v>
          </cell>
          <cell r="B1242" t="str">
            <v>AMORT-POWER GEN EQUIP TREAT PLT</v>
          </cell>
        </row>
        <row r="1243">
          <cell r="A1243">
            <v>7265</v>
          </cell>
          <cell r="B1243" t="str">
            <v>AMORT-POWER GEN EQUIP RCLM WTP</v>
          </cell>
        </row>
        <row r="1244">
          <cell r="A1244">
            <v>7270</v>
          </cell>
          <cell r="B1244" t="str">
            <v>AMORT-POWER GEN EQUIP RCLM DST</v>
          </cell>
        </row>
        <row r="1245">
          <cell r="A1245">
            <v>7275</v>
          </cell>
          <cell r="B1245" t="str">
            <v>AMORT-SEWER FORCE MAIN</v>
          </cell>
        </row>
        <row r="1246">
          <cell r="A1246">
            <v>7280</v>
          </cell>
          <cell r="B1246" t="str">
            <v>AMORT-SEWER GRAVITY MAIN</v>
          </cell>
        </row>
        <row r="1247">
          <cell r="A1247">
            <v>7283</v>
          </cell>
          <cell r="B1247" t="str">
            <v>AMORT-MANHOLES</v>
          </cell>
        </row>
        <row r="1248">
          <cell r="A1248">
            <v>7285</v>
          </cell>
          <cell r="B1248" t="str">
            <v>AMORT-SPECIAL COLL STRUCTURES</v>
          </cell>
        </row>
        <row r="1249">
          <cell r="A1249">
            <v>7290</v>
          </cell>
          <cell r="B1249" t="str">
            <v>AMORT-SERVICES TO CUSTOMERS</v>
          </cell>
        </row>
        <row r="1250">
          <cell r="A1250">
            <v>7295</v>
          </cell>
          <cell r="B1250" t="str">
            <v>AMORT-FLOW MEASURE DEVICES</v>
          </cell>
        </row>
        <row r="1251">
          <cell r="A1251">
            <v>7300</v>
          </cell>
          <cell r="B1251" t="str">
            <v>AMORT-FLOW MEASURE INSTALL</v>
          </cell>
        </row>
        <row r="1252">
          <cell r="A1252">
            <v>7305</v>
          </cell>
          <cell r="B1252" t="str">
            <v>AMORT-RECEIVING WELLS</v>
          </cell>
        </row>
        <row r="1253">
          <cell r="A1253">
            <v>7310</v>
          </cell>
          <cell r="B1253" t="str">
            <v>AMORT-PUMP EQP PUMP PLT</v>
          </cell>
        </row>
        <row r="1254">
          <cell r="A1254">
            <v>7315</v>
          </cell>
          <cell r="B1254" t="str">
            <v>AMORT-PUMP EQP RCLM WTP</v>
          </cell>
        </row>
        <row r="1255">
          <cell r="A1255">
            <v>7320</v>
          </cell>
          <cell r="B1255" t="str">
            <v>AMORT-PUMP EQP RCLM DIST</v>
          </cell>
        </row>
        <row r="1256">
          <cell r="A1256">
            <v>7325</v>
          </cell>
          <cell r="B1256" t="str">
            <v>AMORT-TREAT/DISP EQUIP LAGOON</v>
          </cell>
        </row>
        <row r="1257">
          <cell r="A1257">
            <v>7330</v>
          </cell>
          <cell r="B1257" t="str">
            <v>AMORT-TREAT/DISP EQUIP TRT PLT</v>
          </cell>
        </row>
        <row r="1258">
          <cell r="A1258">
            <v>7335</v>
          </cell>
          <cell r="B1258" t="str">
            <v>AMORT-TREAT/DISP EQUIP RCLM WTP</v>
          </cell>
        </row>
        <row r="1259">
          <cell r="A1259">
            <v>7340</v>
          </cell>
          <cell r="B1259" t="str">
            <v>AMORT-PLANT SEWERS TRTMT PLT</v>
          </cell>
        </row>
        <row r="1260">
          <cell r="A1260">
            <v>7345</v>
          </cell>
          <cell r="B1260" t="str">
            <v>AMORT-PLANT SEWERS RCLM WTP</v>
          </cell>
        </row>
        <row r="1261">
          <cell r="A1261">
            <v>7350</v>
          </cell>
          <cell r="B1261" t="str">
            <v>AMORT-OUTFALL LINES</v>
          </cell>
        </row>
        <row r="1262">
          <cell r="A1262">
            <v>7355</v>
          </cell>
          <cell r="B1262" t="str">
            <v>AMORT-OTHER PLT TANGIBLE</v>
          </cell>
        </row>
        <row r="1263">
          <cell r="A1263">
            <v>7360</v>
          </cell>
          <cell r="B1263" t="str">
            <v>AMORT-OTHER PLT COLLECTION</v>
          </cell>
        </row>
        <row r="1264">
          <cell r="A1264">
            <v>7365</v>
          </cell>
          <cell r="B1264" t="str">
            <v>AMORT-OTHER PLT PUMP</v>
          </cell>
        </row>
        <row r="1265">
          <cell r="A1265">
            <v>7370</v>
          </cell>
          <cell r="B1265" t="str">
            <v>AMORT-OTHER PLT TREATMENT</v>
          </cell>
        </row>
        <row r="1266">
          <cell r="A1266">
            <v>7375</v>
          </cell>
          <cell r="B1266" t="str">
            <v>AMORT-OTHER PLT RCLM WTR TRT</v>
          </cell>
        </row>
        <row r="1267">
          <cell r="A1267">
            <v>7380</v>
          </cell>
          <cell r="B1267" t="str">
            <v>AMORT-OTHER PLT RCLM WTR DIST</v>
          </cell>
        </row>
        <row r="1268">
          <cell r="A1268">
            <v>7385</v>
          </cell>
          <cell r="B1268" t="str">
            <v>AMORT-OFFICE STRUCTURE</v>
          </cell>
        </row>
        <row r="1269">
          <cell r="A1269">
            <v>7390</v>
          </cell>
          <cell r="B1269" t="str">
            <v>AMORT-OFFICE FURN/EQPT</v>
          </cell>
        </row>
        <row r="1270">
          <cell r="A1270">
            <v>7395</v>
          </cell>
          <cell r="B1270" t="str">
            <v>AMORT-STORES EQUIPMENT</v>
          </cell>
        </row>
        <row r="1271">
          <cell r="A1271">
            <v>7400</v>
          </cell>
          <cell r="B1271" t="str">
            <v>AMORT-TOOL SHOP &amp; MISC EQPT</v>
          </cell>
        </row>
        <row r="1272">
          <cell r="A1272">
            <v>7405</v>
          </cell>
          <cell r="B1272" t="str">
            <v>AMORT-LABORATORY EQPT</v>
          </cell>
        </row>
        <row r="1273">
          <cell r="A1273">
            <v>7410</v>
          </cell>
          <cell r="B1273" t="str">
            <v>AMORT-POWER OPERATED EQUIP</v>
          </cell>
        </row>
        <row r="1274">
          <cell r="A1274">
            <v>7415</v>
          </cell>
          <cell r="B1274" t="str">
            <v>AMORT-COMMUNICATION EQPT</v>
          </cell>
        </row>
        <row r="1275">
          <cell r="A1275">
            <v>7420</v>
          </cell>
          <cell r="B1275" t="str">
            <v>AMORT-MISC EQUIP SEWER</v>
          </cell>
        </row>
        <row r="1276">
          <cell r="A1276">
            <v>7425</v>
          </cell>
          <cell r="B1276" t="str">
            <v>AMORT-OTHER TANGIBLE PLT SEWER</v>
          </cell>
        </row>
        <row r="1277">
          <cell r="A1277">
            <v>7430</v>
          </cell>
          <cell r="B1277" t="str">
            <v>AMORT-SEWER-TAP</v>
          </cell>
        </row>
        <row r="1278">
          <cell r="A1278">
            <v>7435</v>
          </cell>
          <cell r="B1278" t="str">
            <v>AMORT-SWR MGMT FEE</v>
          </cell>
        </row>
        <row r="1279">
          <cell r="A1279">
            <v>7440</v>
          </cell>
          <cell r="B1279" t="str">
            <v>AMORT-SWR RES CAP FEE</v>
          </cell>
        </row>
        <row r="1280">
          <cell r="A1280">
            <v>7445</v>
          </cell>
          <cell r="B1280" t="str">
            <v>AMORT-SWR PLT MOD FEE</v>
          </cell>
        </row>
        <row r="1281">
          <cell r="A1281">
            <v>7450</v>
          </cell>
          <cell r="B1281" t="str">
            <v>AMORT-SWR PLT MTR FEE</v>
          </cell>
        </row>
        <row r="1282">
          <cell r="A1282">
            <v>7465</v>
          </cell>
          <cell r="B1282" t="str">
            <v>AMORT EXP-REUSE</v>
          </cell>
        </row>
        <row r="1283">
          <cell r="A1283">
            <v>7470</v>
          </cell>
          <cell r="B1283" t="str">
            <v>AMORT-REUSE SERVICES</v>
          </cell>
        </row>
        <row r="1284">
          <cell r="A1284">
            <v>7475</v>
          </cell>
          <cell r="B1284" t="str">
            <v>AMORT-REUSE MTR/INSTALLATIONS</v>
          </cell>
        </row>
        <row r="1285">
          <cell r="A1285">
            <v>7480</v>
          </cell>
          <cell r="B1285" t="str">
            <v>AMORT-REUSE DIST RESERVOIRS</v>
          </cell>
        </row>
        <row r="1286">
          <cell r="A1286">
            <v>7485</v>
          </cell>
          <cell r="B1286" t="str">
            <v>AMORT-REUSE TRANMISSION &amp; DIST SYS</v>
          </cell>
        </row>
        <row r="1287">
          <cell r="A1287">
            <v>7495</v>
          </cell>
          <cell r="B1287" t="str">
            <v>AMORT OF EXCESS BK VALUE</v>
          </cell>
        </row>
        <row r="1288">
          <cell r="A1288">
            <v>7500</v>
          </cell>
          <cell r="B1288" t="str">
            <v>TAXES OTHER THAN INCOME</v>
          </cell>
        </row>
        <row r="1289">
          <cell r="A1289">
            <v>7505</v>
          </cell>
          <cell r="B1289" t="str">
            <v>PAYROLL TAXES</v>
          </cell>
        </row>
        <row r="1290">
          <cell r="A1290">
            <v>7510</v>
          </cell>
          <cell r="B1290" t="str">
            <v>FICA EXPENSE</v>
          </cell>
        </row>
        <row r="1291">
          <cell r="A1291">
            <v>7515</v>
          </cell>
          <cell r="B1291" t="str">
            <v>FEDERAL UNEMPLOYMENT TAX</v>
          </cell>
        </row>
        <row r="1292">
          <cell r="A1292">
            <v>7520</v>
          </cell>
          <cell r="B1292" t="str">
            <v>STATE UNEMPLOYMENT TAX</v>
          </cell>
        </row>
        <row r="1293">
          <cell r="A1293">
            <v>7530</v>
          </cell>
          <cell r="B1293" t="str">
            <v>PROPERTY &amp; OTHER TAXES</v>
          </cell>
        </row>
        <row r="1294">
          <cell r="A1294">
            <v>7535</v>
          </cell>
          <cell r="B1294" t="str">
            <v>FRANCHISE TAX</v>
          </cell>
        </row>
        <row r="1295">
          <cell r="A1295">
            <v>7540</v>
          </cell>
          <cell r="B1295" t="str">
            <v>GROSS RECEIPTS TAX</v>
          </cell>
        </row>
        <row r="1296">
          <cell r="A1296">
            <v>7545</v>
          </cell>
          <cell r="B1296" t="str">
            <v>PERSONAL PROPERTY/ICT TAX</v>
          </cell>
        </row>
        <row r="1297">
          <cell r="A1297">
            <v>7550</v>
          </cell>
          <cell r="B1297" t="str">
            <v>PROPERTY/OTHER GENERAL TAX</v>
          </cell>
        </row>
        <row r="1298">
          <cell r="A1298">
            <v>7555</v>
          </cell>
          <cell r="B1298" t="str">
            <v>REAL ESTATE TAX</v>
          </cell>
        </row>
        <row r="1299">
          <cell r="A1299">
            <v>7560</v>
          </cell>
          <cell r="B1299" t="str">
            <v>SALES/USE TAX EXPENSE</v>
          </cell>
        </row>
        <row r="1300">
          <cell r="A1300">
            <v>7565</v>
          </cell>
          <cell r="B1300" t="str">
            <v>SPECIAL ASSESSMENTS</v>
          </cell>
        </row>
        <row r="1301">
          <cell r="A1301">
            <v>7570</v>
          </cell>
          <cell r="B1301" t="str">
            <v>UTILITY/COMMISSION TAX</v>
          </cell>
        </row>
        <row r="1302">
          <cell r="A1302">
            <v>7580</v>
          </cell>
          <cell r="B1302" t="str">
            <v>INCOME TAXES</v>
          </cell>
        </row>
        <row r="1303">
          <cell r="A1303">
            <v>7585</v>
          </cell>
          <cell r="B1303" t="str">
            <v>AMORT OF INVEST TAX CREDIT</v>
          </cell>
        </row>
        <row r="1304">
          <cell r="A1304">
            <v>7590</v>
          </cell>
          <cell r="B1304" t="str">
            <v>DEF INCOME TAX-FED ITC</v>
          </cell>
        </row>
        <row r="1305">
          <cell r="A1305">
            <v>7595</v>
          </cell>
          <cell r="B1305" t="str">
            <v>DEF INCOME TAX-FEDERAL</v>
          </cell>
        </row>
        <row r="1306">
          <cell r="A1306">
            <v>7600</v>
          </cell>
          <cell r="B1306" t="str">
            <v>DEF INCOME TAXES-STATE</v>
          </cell>
        </row>
        <row r="1307">
          <cell r="A1307">
            <v>7605</v>
          </cell>
          <cell r="B1307" t="str">
            <v>INCOME TAXES-FEDERAL</v>
          </cell>
        </row>
        <row r="1308">
          <cell r="A1308">
            <v>7610</v>
          </cell>
          <cell r="B1308" t="str">
            <v>INCOME TAXES-STATE</v>
          </cell>
        </row>
        <row r="1309">
          <cell r="A1309">
            <v>7620</v>
          </cell>
          <cell r="B1309" t="str">
            <v>TOTAL OTHER INCOME &amp; EXPENSE</v>
          </cell>
        </row>
        <row r="1310">
          <cell r="A1310">
            <v>7625</v>
          </cell>
          <cell r="B1310" t="str">
            <v>OTHER INCOME</v>
          </cell>
        </row>
        <row r="1311">
          <cell r="A1311">
            <v>7630</v>
          </cell>
          <cell r="B1311" t="str">
            <v>OTHER INCOME</v>
          </cell>
        </row>
        <row r="1312">
          <cell r="A1312">
            <v>7635</v>
          </cell>
          <cell r="B1312" t="str">
            <v>DIVIDEND INCOME</v>
          </cell>
        </row>
        <row r="1313">
          <cell r="A1313">
            <v>7640</v>
          </cell>
          <cell r="B1313" t="str">
            <v>INCOME FROM MGMT SERVICES</v>
          </cell>
        </row>
        <row r="1314">
          <cell r="A1314">
            <v>7645</v>
          </cell>
          <cell r="B1314" t="str">
            <v>INTEREST INCOME-INTERCO</v>
          </cell>
        </row>
        <row r="1315">
          <cell r="A1315">
            <v>7650</v>
          </cell>
          <cell r="B1315" t="str">
            <v>MISCELLANEOUS INCOME</v>
          </cell>
        </row>
        <row r="1316">
          <cell r="A1316">
            <v>7655</v>
          </cell>
          <cell r="B1316" t="str">
            <v>MISCELLANEOUS INC NON-UTILITY</v>
          </cell>
        </row>
        <row r="1317">
          <cell r="A1317">
            <v>7660</v>
          </cell>
          <cell r="B1317" t="str">
            <v>MISCELLANEOUS EXP NON-UTILITY</v>
          </cell>
        </row>
        <row r="1318">
          <cell r="A1318">
            <v>7665</v>
          </cell>
          <cell r="B1318" t="str">
            <v>EXTRAORDINARY GAIN/LOSS</v>
          </cell>
        </row>
        <row r="1319">
          <cell r="A1319">
            <v>7670</v>
          </cell>
          <cell r="B1319" t="str">
            <v>EXTRAORDINARY DEDUCTIONS</v>
          </cell>
        </row>
        <row r="1320">
          <cell r="A1320">
            <v>7675</v>
          </cell>
          <cell r="B1320" t="str">
            <v>RENTAL / OTHER INCOME</v>
          </cell>
        </row>
        <row r="1321">
          <cell r="A1321">
            <v>7680</v>
          </cell>
          <cell r="B1321" t="str">
            <v>RENTAL INCOME</v>
          </cell>
        </row>
        <row r="1322">
          <cell r="A1322">
            <v>7685</v>
          </cell>
          <cell r="B1322" t="str">
            <v>INTEREST INCOME</v>
          </cell>
        </row>
        <row r="1323">
          <cell r="A1323">
            <v>7690</v>
          </cell>
          <cell r="B1323" t="str">
            <v>SALE OF EQUIPMENT</v>
          </cell>
        </row>
        <row r="1324">
          <cell r="A1324">
            <v>7691</v>
          </cell>
          <cell r="B1324" t="str">
            <v>NET BOOK VALUE-DISPOSAL</v>
          </cell>
        </row>
        <row r="1325">
          <cell r="A1325">
            <v>7692</v>
          </cell>
          <cell r="B1325" t="str">
            <v>DISPOSAL-CLEARING</v>
          </cell>
        </row>
        <row r="1326">
          <cell r="A1326">
            <v>7693</v>
          </cell>
          <cell r="B1326" t="str">
            <v>DISPOSAL-PROCEEDS</v>
          </cell>
        </row>
        <row r="1327">
          <cell r="A1327">
            <v>7695</v>
          </cell>
          <cell r="B1327" t="str">
            <v>OTHER EXPENSE</v>
          </cell>
        </row>
        <row r="1328">
          <cell r="A1328">
            <v>7700</v>
          </cell>
          <cell r="B1328" t="str">
            <v>INTEREST EXPENSE</v>
          </cell>
        </row>
        <row r="1329">
          <cell r="A1329">
            <v>7705</v>
          </cell>
          <cell r="B1329" t="str">
            <v>AMORT OF DEB &amp; ACQ EXP</v>
          </cell>
        </row>
        <row r="1330">
          <cell r="A1330">
            <v>7710</v>
          </cell>
          <cell r="B1330" t="str">
            <v>INTEREST EXPENSE-INTERCO</v>
          </cell>
        </row>
        <row r="1331">
          <cell r="A1331">
            <v>7715</v>
          </cell>
          <cell r="B1331" t="str">
            <v>LONG TERM INTEREST EXP</v>
          </cell>
        </row>
        <row r="1332">
          <cell r="A1332">
            <v>7720</v>
          </cell>
          <cell r="B1332" t="str">
            <v>L/T INT EXP</v>
          </cell>
        </row>
        <row r="1333">
          <cell r="A1333">
            <v>7725</v>
          </cell>
          <cell r="B1333" t="str">
            <v>LOSS ON DEBT REFINANCING</v>
          </cell>
        </row>
        <row r="1334">
          <cell r="A1334">
            <v>7730</v>
          </cell>
          <cell r="B1334" t="str">
            <v>SHORT TERM INTEREST EXP</v>
          </cell>
        </row>
        <row r="1335">
          <cell r="A1335">
            <v>7735</v>
          </cell>
          <cell r="B1335" t="str">
            <v>S/T INT EXP BANK</v>
          </cell>
        </row>
        <row r="1336">
          <cell r="A1336">
            <v>7745</v>
          </cell>
          <cell r="B1336" t="str">
            <v>ALLOW FUNDS USED CONSTR</v>
          </cell>
        </row>
        <row r="1337">
          <cell r="A1337">
            <v>7750</v>
          </cell>
          <cell r="B1337" t="str">
            <v>INTEREST DURING CONSTRUCTION</v>
          </cell>
        </row>
        <row r="1338">
          <cell r="A1338">
            <v>7760</v>
          </cell>
          <cell r="B1338" t="str">
            <v>GAIN/LOSS ON DISPOSITION</v>
          </cell>
        </row>
        <row r="1339">
          <cell r="A1339">
            <v>7765</v>
          </cell>
          <cell r="B1339" t="str">
            <v>SALE OF UTILITY PROPERTY</v>
          </cell>
        </row>
        <row r="1340">
          <cell r="A1340">
            <v>7770</v>
          </cell>
          <cell r="B1340" t="str">
            <v>TAX EFFECT OF CAP TRANS</v>
          </cell>
        </row>
        <row r="1341">
          <cell r="A1341">
            <v>7775</v>
          </cell>
          <cell r="B1341" t="str">
            <v>CURRENT TAX-FIT-SOLD CO</v>
          </cell>
        </row>
        <row r="1342">
          <cell r="A1342">
            <v>7780</v>
          </cell>
          <cell r="B1342" t="str">
            <v>DEFERRED TAX-FIT-SOLD CO</v>
          </cell>
        </row>
        <row r="1343">
          <cell r="A1343">
            <v>7785</v>
          </cell>
          <cell r="B1343" t="str">
            <v>CURRENT TAX-SIT-SOLD CO</v>
          </cell>
        </row>
        <row r="1344">
          <cell r="A1344">
            <v>7790</v>
          </cell>
          <cell r="B1344" t="str">
            <v>DEFERRED TAX-SIT-SOLD CO</v>
          </cell>
        </row>
        <row r="1345">
          <cell r="A1345">
            <v>7795</v>
          </cell>
          <cell r="B1345" t="str">
            <v>TAX EFFECT OF CAP TRANS</v>
          </cell>
        </row>
        <row r="1346">
          <cell r="A1346">
            <v>9500</v>
          </cell>
          <cell r="B1346" t="str">
            <v>CUSTOMER EQUIVALENTS</v>
          </cell>
        </row>
        <row r="1347">
          <cell r="A1347">
            <v>9510</v>
          </cell>
          <cell r="B1347" t="str">
            <v>NUMBER OF BILLS SENT OUT BY CO</v>
          </cell>
        </row>
        <row r="1348">
          <cell r="A1348">
            <v>9520</v>
          </cell>
          <cell r="B1348" t="str">
            <v>NUMBER OF INVOICES RECD BY CO</v>
          </cell>
        </row>
        <row r="1349">
          <cell r="A1349">
            <v>9530</v>
          </cell>
          <cell r="B1349" t="str">
            <v>NUMBER OF EMPLOYEES AT HQ</v>
          </cell>
        </row>
        <row r="1350">
          <cell r="A1350">
            <v>9540</v>
          </cell>
          <cell r="B1350" t="str">
            <v>PROPERTY VALUES</v>
          </cell>
        </row>
        <row r="1351">
          <cell r="A1351">
            <v>9550</v>
          </cell>
          <cell r="B1351" t="str">
            <v>NUMBER OF CUSTOMERS</v>
          </cell>
        </row>
        <row r="1352">
          <cell r="A1352">
            <v>9560</v>
          </cell>
          <cell r="B1352" t="str">
            <v>NUMBER OF VEHICLES INSURED</v>
          </cell>
        </row>
        <row r="1353">
          <cell r="A1353">
            <v>9570</v>
          </cell>
          <cell r="B1353" t="str">
            <v>ERC WATER &amp; SEWER BY BU</v>
          </cell>
        </row>
        <row r="1354">
          <cell r="A1354">
            <v>9575</v>
          </cell>
          <cell r="B1354" t="str">
            <v>ERC WATER &amp; SEWER BY CO</v>
          </cell>
        </row>
        <row r="1355">
          <cell r="A1355">
            <v>9580</v>
          </cell>
          <cell r="B1355" t="str">
            <v>NO OF SHARES</v>
          </cell>
        </row>
        <row r="1356">
          <cell r="A1356">
            <v>9590</v>
          </cell>
          <cell r="B1356" t="str">
            <v>DEPREC RATE WATER</v>
          </cell>
        </row>
        <row r="1357">
          <cell r="A1357">
            <v>9600</v>
          </cell>
          <cell r="B1357" t="str">
            <v>DEPREC RATE SEWER</v>
          </cell>
        </row>
        <row r="1358">
          <cell r="A1358">
            <v>9610</v>
          </cell>
          <cell r="B1358" t="str">
            <v>PAA WATER AMORT RATE</v>
          </cell>
        </row>
        <row r="1359">
          <cell r="A1359">
            <v>9620</v>
          </cell>
          <cell r="B1359" t="str">
            <v>PAA SEWER AMORT RATE</v>
          </cell>
        </row>
        <row r="1360">
          <cell r="A1360">
            <v>9630</v>
          </cell>
          <cell r="B1360" t="str">
            <v>CUSTOMER DEPOSIT INTEREST RATE</v>
          </cell>
        </row>
        <row r="1361">
          <cell r="A1361">
            <v>9640</v>
          </cell>
          <cell r="B1361" t="str">
            <v>CIA WATER AMORT RATE</v>
          </cell>
        </row>
        <row r="1362">
          <cell r="A1362">
            <v>9650</v>
          </cell>
          <cell r="B1362" t="str">
            <v>CIA SEWER AMORT RATE</v>
          </cell>
        </row>
        <row r="1363">
          <cell r="A1363">
            <v>9660</v>
          </cell>
          <cell r="B1363" t="str">
            <v>OFFICE SALARIES</v>
          </cell>
        </row>
        <row r="1364">
          <cell r="A1364">
            <v>9670</v>
          </cell>
          <cell r="B1364" t="str">
            <v>WATER CONSUMPTION</v>
          </cell>
        </row>
        <row r="1365">
          <cell r="A1365">
            <v>9680</v>
          </cell>
          <cell r="B1365" t="str">
            <v>SEWER CONSUMPTION</v>
          </cell>
        </row>
        <row r="1366">
          <cell r="A1366">
            <v>9690</v>
          </cell>
          <cell r="B1366" t="str">
            <v>WATER UNITS</v>
          </cell>
        </row>
        <row r="1367">
          <cell r="A1367">
            <v>9700</v>
          </cell>
          <cell r="B1367" t="str">
            <v>SEWER UNITS</v>
          </cell>
        </row>
        <row r="1368">
          <cell r="A1368">
            <v>9710</v>
          </cell>
          <cell r="B1368" t="str">
            <v>STATISTICS CLEARING</v>
          </cell>
        </row>
        <row r="1369">
          <cell r="A1369">
            <v>9720</v>
          </cell>
          <cell r="B1369" t="str">
            <v>BILLING STATS CLEARING ACCT</v>
          </cell>
        </row>
        <row r="1370">
          <cell r="A1370">
            <v>9730</v>
          </cell>
          <cell r="B1370" t="str">
            <v xml:space="preserve">HOURS METER READING </v>
          </cell>
        </row>
        <row r="1371">
          <cell r="A1371">
            <v>9740</v>
          </cell>
          <cell r="B1371" t="str">
            <v xml:space="preserve">MILES METER READING </v>
          </cell>
        </row>
        <row r="1372">
          <cell r="A1372">
            <v>9750</v>
          </cell>
          <cell r="B1372" t="str">
            <v xml:space="preserve">HOURS ORIGINAL METER READING </v>
          </cell>
        </row>
        <row r="1373">
          <cell r="A1373">
            <v>9760</v>
          </cell>
          <cell r="B1373" t="str">
            <v xml:space="preserve">MILES ORIGINAL METER READING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W"/>
      <sheetName val="CF_QTR"/>
      <sheetName val="CF"/>
      <sheetName val="Referenc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in ,000"/>
      <sheetName val="ROE"/>
      <sheetName val="UI ROE Relief"/>
      <sheetName val="Com ROE Relief"/>
      <sheetName val="Rate Case Revenue"/>
      <sheetName val="Ratebase"/>
      <sheetName val="Net Plant"/>
      <sheetName val="IS"/>
      <sheetName val="Effective Tax"/>
      <sheetName val="Jurisd Tax"/>
      <sheetName val="D-E"/>
      <sheetName val="Data"/>
      <sheetName val="Reports"/>
      <sheetName val="Closed Reg Rev"/>
      <sheetName val="Pending Reg Rev"/>
      <sheetName val="FORM.COS.SUBS.LIST"/>
      <sheetName val="Co by State"/>
      <sheetName val="9000's"/>
      <sheetName val="ROE_in_,000"/>
      <sheetName val="UI_ROE_Relief"/>
      <sheetName val="Com_ROE_Relief"/>
      <sheetName val="Rate_Case_Revenue"/>
      <sheetName val="Net_Plant"/>
      <sheetName val="Effective_Tax"/>
      <sheetName val="Jurisd_Tax"/>
      <sheetName val="Closed_Reg_Rev"/>
      <sheetName val="Pending_Reg_Rev"/>
      <sheetName val="FORM_COS_SUBS_LIST"/>
      <sheetName val="Co_by_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>
            <v>1</v>
          </cell>
          <cell r="D13">
            <v>688555.68</v>
          </cell>
          <cell r="F13">
            <v>4</v>
          </cell>
          <cell r="G13">
            <v>0</v>
          </cell>
          <cell r="I13">
            <v>1</v>
          </cell>
          <cell r="J13">
            <v>-149165.1</v>
          </cell>
          <cell r="L13">
            <v>1</v>
          </cell>
          <cell r="M13">
            <v>-9632854</v>
          </cell>
          <cell r="O13">
            <v>4</v>
          </cell>
          <cell r="P13">
            <v>450000</v>
          </cell>
          <cell r="R13">
            <v>4</v>
          </cell>
          <cell r="S13">
            <v>-340495.16</v>
          </cell>
          <cell r="U13">
            <v>2</v>
          </cell>
          <cell r="V13">
            <v>0</v>
          </cell>
          <cell r="X13">
            <v>1</v>
          </cell>
          <cell r="Y13">
            <v>-1412616.3</v>
          </cell>
          <cell r="AA13">
            <v>6</v>
          </cell>
          <cell r="AB13">
            <v>-350</v>
          </cell>
          <cell r="BE13">
            <v>5</v>
          </cell>
          <cell r="BF13">
            <v>24823.043409200007</v>
          </cell>
          <cell r="CF13">
            <v>1</v>
          </cell>
          <cell r="CG13" t="str">
            <v>Y</v>
          </cell>
        </row>
        <row r="14">
          <cell r="C14">
            <v>2</v>
          </cell>
          <cell r="D14">
            <v>6756002.0199999996</v>
          </cell>
          <cell r="F14">
            <v>5</v>
          </cell>
          <cell r="G14">
            <v>0</v>
          </cell>
          <cell r="I14">
            <v>2</v>
          </cell>
          <cell r="J14">
            <v>-4691567.1500000004</v>
          </cell>
          <cell r="L14">
            <v>18</v>
          </cell>
          <cell r="M14">
            <v>27837.56</v>
          </cell>
          <cell r="O14">
            <v>5</v>
          </cell>
          <cell r="P14">
            <v>-450000</v>
          </cell>
          <cell r="R14">
            <v>5</v>
          </cell>
          <cell r="S14">
            <v>-583336.21</v>
          </cell>
          <cell r="U14">
            <v>5</v>
          </cell>
          <cell r="V14">
            <v>3446.76</v>
          </cell>
          <cell r="X14">
            <v>2</v>
          </cell>
          <cell r="Y14">
            <v>-417573</v>
          </cell>
          <cell r="AA14">
            <v>13</v>
          </cell>
          <cell r="AB14">
            <v>-145</v>
          </cell>
          <cell r="BE14">
            <v>6</v>
          </cell>
          <cell r="BF14">
            <v>6108.3140748000005</v>
          </cell>
          <cell r="CF14">
            <v>2</v>
          </cell>
          <cell r="CG14" t="str">
            <v>Y</v>
          </cell>
        </row>
        <row r="15">
          <cell r="C15">
            <v>5</v>
          </cell>
          <cell r="D15">
            <v>2276220.59</v>
          </cell>
          <cell r="F15">
            <v>12</v>
          </cell>
          <cell r="G15">
            <v>-153268.37</v>
          </cell>
          <cell r="I15">
            <v>5</v>
          </cell>
          <cell r="J15">
            <v>-538733.71</v>
          </cell>
          <cell r="L15">
            <v>21</v>
          </cell>
          <cell r="M15">
            <v>102722.39</v>
          </cell>
          <cell r="O15">
            <v>23</v>
          </cell>
          <cell r="P15">
            <v>-975</v>
          </cell>
          <cell r="R15">
            <v>6</v>
          </cell>
          <cell r="S15">
            <v>-272780</v>
          </cell>
          <cell r="U15">
            <v>7</v>
          </cell>
          <cell r="V15">
            <v>3101.75</v>
          </cell>
          <cell r="X15">
            <v>4</v>
          </cell>
          <cell r="Y15">
            <v>1405724</v>
          </cell>
          <cell r="AA15">
            <v>24</v>
          </cell>
          <cell r="AB15">
            <v>-312</v>
          </cell>
          <cell r="BE15">
            <v>7</v>
          </cell>
          <cell r="BF15">
            <v>1074.4178665000002</v>
          </cell>
          <cell r="CF15">
            <v>4</v>
          </cell>
          <cell r="CG15" t="str">
            <v>Y</v>
          </cell>
        </row>
        <row r="16">
          <cell r="C16">
            <v>6</v>
          </cell>
          <cell r="D16">
            <v>1433009.07</v>
          </cell>
          <cell r="F16">
            <v>25</v>
          </cell>
          <cell r="G16">
            <v>0</v>
          </cell>
          <cell r="I16">
            <v>6</v>
          </cell>
          <cell r="J16">
            <v>-213683.09</v>
          </cell>
          <cell r="L16">
            <v>25</v>
          </cell>
          <cell r="M16">
            <v>24482</v>
          </cell>
          <cell r="O16">
            <v>28</v>
          </cell>
          <cell r="P16">
            <v>-5475</v>
          </cell>
          <cell r="R16">
            <v>7</v>
          </cell>
          <cell r="S16">
            <v>-1672</v>
          </cell>
          <cell r="U16">
            <v>8</v>
          </cell>
          <cell r="V16">
            <v>3964.03</v>
          </cell>
          <cell r="X16">
            <v>5</v>
          </cell>
          <cell r="Y16">
            <v>-93194</v>
          </cell>
          <cell r="AA16">
            <v>30</v>
          </cell>
          <cell r="AB16">
            <v>-36</v>
          </cell>
          <cell r="BE16">
            <v>8</v>
          </cell>
          <cell r="BF16">
            <v>4739.6431473000011</v>
          </cell>
          <cell r="CF16">
            <v>5</v>
          </cell>
          <cell r="CG16" t="str">
            <v>Y</v>
          </cell>
        </row>
        <row r="17">
          <cell r="C17">
            <v>7</v>
          </cell>
          <cell r="D17">
            <v>149716.32999999999</v>
          </cell>
          <cell r="F17">
            <v>34</v>
          </cell>
          <cell r="G17">
            <v>3168.25</v>
          </cell>
          <cell r="I17">
            <v>7</v>
          </cell>
          <cell r="J17">
            <v>-8889.58</v>
          </cell>
          <cell r="L17">
            <v>27</v>
          </cell>
          <cell r="M17">
            <v>-963620.89</v>
          </cell>
          <cell r="O17">
            <v>36</v>
          </cell>
          <cell r="P17">
            <v>-56796</v>
          </cell>
          <cell r="R17">
            <v>8</v>
          </cell>
          <cell r="S17">
            <v>-3043.45</v>
          </cell>
          <cell r="U17">
            <v>11</v>
          </cell>
          <cell r="V17">
            <v>0</v>
          </cell>
          <cell r="X17">
            <v>6</v>
          </cell>
          <cell r="Y17">
            <v>-147945</v>
          </cell>
          <cell r="AA17">
            <v>32</v>
          </cell>
          <cell r="AB17">
            <v>-280</v>
          </cell>
          <cell r="BE17">
            <v>9</v>
          </cell>
          <cell r="BF17">
            <v>7262.0274267000023</v>
          </cell>
          <cell r="CF17">
            <v>6</v>
          </cell>
          <cell r="CG17" t="str">
            <v>Y</v>
          </cell>
        </row>
        <row r="18">
          <cell r="C18">
            <v>8</v>
          </cell>
          <cell r="D18">
            <v>205138.07</v>
          </cell>
          <cell r="F18">
            <v>35</v>
          </cell>
          <cell r="G18">
            <v>461446.03</v>
          </cell>
          <cell r="I18">
            <v>8</v>
          </cell>
          <cell r="J18">
            <v>-18446.599999999999</v>
          </cell>
          <cell r="L18">
            <v>34</v>
          </cell>
          <cell r="M18">
            <v>485498.88</v>
          </cell>
          <cell r="O18">
            <v>70</v>
          </cell>
          <cell r="P18">
            <v>2400</v>
          </cell>
          <cell r="R18">
            <v>9</v>
          </cell>
          <cell r="S18">
            <v>-33384.82</v>
          </cell>
          <cell r="U18">
            <v>12</v>
          </cell>
          <cell r="V18">
            <v>8414.3700000000008</v>
          </cell>
          <cell r="X18">
            <v>7</v>
          </cell>
          <cell r="Y18">
            <v>-16011</v>
          </cell>
          <cell r="AA18">
            <v>33</v>
          </cell>
          <cell r="AB18">
            <v>-250</v>
          </cell>
          <cell r="BE18">
            <v>10</v>
          </cell>
          <cell r="BF18">
            <v>0</v>
          </cell>
          <cell r="CF18">
            <v>7</v>
          </cell>
          <cell r="CG18" t="str">
            <v>Y</v>
          </cell>
        </row>
        <row r="19">
          <cell r="C19">
            <v>9</v>
          </cell>
          <cell r="D19">
            <v>484758.46</v>
          </cell>
          <cell r="F19">
            <v>36</v>
          </cell>
          <cell r="G19">
            <v>663847.37</v>
          </cell>
          <cell r="I19">
            <v>9</v>
          </cell>
          <cell r="J19">
            <v>-52441.39</v>
          </cell>
          <cell r="L19">
            <v>36</v>
          </cell>
          <cell r="M19">
            <v>-117417.65</v>
          </cell>
          <cell r="O19">
            <v>80</v>
          </cell>
          <cell r="P19">
            <v>-34510</v>
          </cell>
          <cell r="R19">
            <v>11</v>
          </cell>
          <cell r="S19">
            <v>-17294.22</v>
          </cell>
          <cell r="U19">
            <v>13</v>
          </cell>
          <cell r="V19">
            <v>2984.25</v>
          </cell>
          <cell r="X19">
            <v>8</v>
          </cell>
          <cell r="Y19">
            <v>-11577</v>
          </cell>
          <cell r="AA19">
            <v>34</v>
          </cell>
          <cell r="AB19">
            <v>-84250</v>
          </cell>
          <cell r="BE19">
            <v>11</v>
          </cell>
          <cell r="BF19">
            <v>2277.1194064000001</v>
          </cell>
          <cell r="CF19">
            <v>8</v>
          </cell>
          <cell r="CG19" t="str">
            <v>Y</v>
          </cell>
        </row>
        <row r="20">
          <cell r="C20">
            <v>11</v>
          </cell>
          <cell r="D20">
            <v>116028.15</v>
          </cell>
          <cell r="F20">
            <v>38</v>
          </cell>
          <cell r="G20">
            <v>554049.14</v>
          </cell>
          <cell r="I20">
            <v>11</v>
          </cell>
          <cell r="J20">
            <v>-18023.96</v>
          </cell>
          <cell r="L20">
            <v>38</v>
          </cell>
          <cell r="M20">
            <v>-6341801.4500000002</v>
          </cell>
          <cell r="O20">
            <v>89</v>
          </cell>
          <cell r="P20">
            <v>-38400</v>
          </cell>
          <cell r="R20">
            <v>13</v>
          </cell>
          <cell r="S20">
            <v>-1032850.1</v>
          </cell>
          <cell r="U20">
            <v>14</v>
          </cell>
          <cell r="V20">
            <v>0</v>
          </cell>
          <cell r="X20">
            <v>9</v>
          </cell>
          <cell r="Y20">
            <v>-40240</v>
          </cell>
          <cell r="AA20">
            <v>35</v>
          </cell>
          <cell r="AB20">
            <v>-33840.53</v>
          </cell>
          <cell r="BE20">
            <v>12</v>
          </cell>
          <cell r="BF20">
            <v>1040.1696474999999</v>
          </cell>
          <cell r="CF20">
            <v>9</v>
          </cell>
          <cell r="CG20" t="str">
            <v>Y</v>
          </cell>
        </row>
        <row r="21">
          <cell r="C21">
            <v>12</v>
          </cell>
          <cell r="D21">
            <v>291422.34999999998</v>
          </cell>
          <cell r="F21">
            <v>40</v>
          </cell>
          <cell r="G21">
            <v>12530</v>
          </cell>
          <cell r="I21">
            <v>12</v>
          </cell>
          <cell r="J21">
            <v>22146.25</v>
          </cell>
          <cell r="L21">
            <v>40</v>
          </cell>
          <cell r="M21">
            <v>65673.55</v>
          </cell>
          <cell r="O21">
            <v>90</v>
          </cell>
          <cell r="P21">
            <v>-97052</v>
          </cell>
          <cell r="R21">
            <v>14</v>
          </cell>
          <cell r="S21">
            <v>-3091748.55</v>
          </cell>
          <cell r="U21">
            <v>15</v>
          </cell>
          <cell r="V21">
            <v>1175.3</v>
          </cell>
          <cell r="X21">
            <v>11</v>
          </cell>
          <cell r="Y21">
            <v>-9391</v>
          </cell>
          <cell r="AA21">
            <v>36</v>
          </cell>
          <cell r="AB21">
            <v>-193723.6</v>
          </cell>
          <cell r="BE21">
            <v>13</v>
          </cell>
          <cell r="BF21">
            <v>10580.711716199998</v>
          </cell>
          <cell r="CF21">
            <v>11</v>
          </cell>
          <cell r="CG21" t="str">
            <v>Y</v>
          </cell>
        </row>
        <row r="22">
          <cell r="C22">
            <v>13</v>
          </cell>
          <cell r="D22">
            <v>2576779.79</v>
          </cell>
          <cell r="F22">
            <v>44</v>
          </cell>
          <cell r="G22">
            <v>326.75</v>
          </cell>
          <cell r="I22">
            <v>13</v>
          </cell>
          <cell r="J22">
            <v>-821309.92</v>
          </cell>
          <cell r="L22">
            <v>42</v>
          </cell>
          <cell r="M22">
            <v>40720.080000000002</v>
          </cell>
          <cell r="O22">
            <v>135</v>
          </cell>
          <cell r="P22">
            <v>-658710.19999999995</v>
          </cell>
          <cell r="R22">
            <v>15</v>
          </cell>
          <cell r="S22">
            <v>-32215.34</v>
          </cell>
          <cell r="U22">
            <v>16</v>
          </cell>
          <cell r="V22">
            <v>4276</v>
          </cell>
          <cell r="X22">
            <v>12</v>
          </cell>
          <cell r="Y22">
            <v>-56556</v>
          </cell>
          <cell r="AA22">
            <v>38</v>
          </cell>
          <cell r="AB22">
            <v>-102861.1</v>
          </cell>
          <cell r="BE22">
            <v>14</v>
          </cell>
          <cell r="BF22">
            <v>45948.676116100003</v>
          </cell>
          <cell r="CF22">
            <v>12</v>
          </cell>
          <cell r="CG22" t="str">
            <v>Y</v>
          </cell>
        </row>
        <row r="23">
          <cell r="C23">
            <v>14</v>
          </cell>
          <cell r="D23">
            <v>7411838.9100000001</v>
          </cell>
          <cell r="F23">
            <v>47</v>
          </cell>
          <cell r="G23">
            <v>585306.77</v>
          </cell>
          <cell r="I23">
            <v>14</v>
          </cell>
          <cell r="J23">
            <v>-1853280.79</v>
          </cell>
          <cell r="L23">
            <v>43</v>
          </cell>
          <cell r="M23">
            <v>198411.88</v>
          </cell>
          <cell r="O23">
            <v>160</v>
          </cell>
          <cell r="P23">
            <v>-113080.53</v>
          </cell>
          <cell r="R23">
            <v>16</v>
          </cell>
          <cell r="S23">
            <v>-380488</v>
          </cell>
          <cell r="U23">
            <v>17</v>
          </cell>
          <cell r="V23">
            <v>0</v>
          </cell>
          <cell r="X23">
            <v>13</v>
          </cell>
          <cell r="Y23">
            <v>-90076</v>
          </cell>
          <cell r="AA23">
            <v>40</v>
          </cell>
          <cell r="AB23">
            <v>-42215.58</v>
          </cell>
          <cell r="BE23">
            <v>15</v>
          </cell>
          <cell r="BF23">
            <v>6754.151913900002</v>
          </cell>
          <cell r="CF23">
            <v>13</v>
          </cell>
          <cell r="CG23" t="str">
            <v>Y</v>
          </cell>
        </row>
        <row r="24">
          <cell r="C24">
            <v>15</v>
          </cell>
          <cell r="D24">
            <v>293165.89</v>
          </cell>
          <cell r="F24">
            <v>51</v>
          </cell>
          <cell r="G24">
            <v>70367.09</v>
          </cell>
          <cell r="I24">
            <v>15</v>
          </cell>
          <cell r="J24">
            <v>-78528.899999999994</v>
          </cell>
          <cell r="L24">
            <v>44</v>
          </cell>
          <cell r="M24">
            <v>-87611.65</v>
          </cell>
          <cell r="R24">
            <v>17</v>
          </cell>
          <cell r="S24">
            <v>-109915.67</v>
          </cell>
          <cell r="U24">
            <v>18</v>
          </cell>
          <cell r="V24">
            <v>3950.24</v>
          </cell>
          <cell r="X24">
            <v>14</v>
          </cell>
          <cell r="Y24">
            <v>-312170</v>
          </cell>
          <cell r="AA24">
            <v>44</v>
          </cell>
          <cell r="AB24">
            <v>-12905</v>
          </cell>
          <cell r="BE24">
            <v>16</v>
          </cell>
          <cell r="BF24">
            <v>35390.350280199993</v>
          </cell>
          <cell r="CF24">
            <v>14</v>
          </cell>
          <cell r="CG24" t="str">
            <v>Y</v>
          </cell>
        </row>
        <row r="25">
          <cell r="C25">
            <v>16</v>
          </cell>
          <cell r="D25">
            <v>2236448.91</v>
          </cell>
          <cell r="F25">
            <v>53</v>
          </cell>
          <cell r="G25">
            <v>0</v>
          </cell>
          <cell r="I25">
            <v>16</v>
          </cell>
          <cell r="J25">
            <v>-623130.59</v>
          </cell>
          <cell r="L25">
            <v>51</v>
          </cell>
          <cell r="M25">
            <v>136624</v>
          </cell>
          <cell r="R25">
            <v>18</v>
          </cell>
          <cell r="S25">
            <v>-321287.40999999997</v>
          </cell>
          <cell r="U25">
            <v>20</v>
          </cell>
          <cell r="V25">
            <v>2395</v>
          </cell>
          <cell r="X25">
            <v>15</v>
          </cell>
          <cell r="Y25">
            <v>-34102</v>
          </cell>
          <cell r="AA25">
            <v>47</v>
          </cell>
          <cell r="AB25">
            <v>-36412.5</v>
          </cell>
          <cell r="BE25">
            <v>17</v>
          </cell>
          <cell r="BF25">
            <v>16165.407129700001</v>
          </cell>
          <cell r="CF25">
            <v>15</v>
          </cell>
          <cell r="CG25" t="str">
            <v>Y</v>
          </cell>
        </row>
        <row r="26">
          <cell r="C26">
            <v>17</v>
          </cell>
          <cell r="D26">
            <v>950144.29</v>
          </cell>
          <cell r="F26">
            <v>55</v>
          </cell>
          <cell r="G26">
            <v>416572.64</v>
          </cell>
          <cell r="I26">
            <v>17</v>
          </cell>
          <cell r="J26">
            <v>-340533.38</v>
          </cell>
          <cell r="L26">
            <v>52</v>
          </cell>
          <cell r="M26">
            <v>-561576</v>
          </cell>
          <cell r="R26">
            <v>20</v>
          </cell>
          <cell r="S26">
            <v>-20875.810000000001</v>
          </cell>
          <cell r="U26">
            <v>24</v>
          </cell>
          <cell r="V26">
            <v>13373.75</v>
          </cell>
          <cell r="X26">
            <v>16</v>
          </cell>
          <cell r="Y26">
            <v>-81770</v>
          </cell>
          <cell r="AA26">
            <v>53</v>
          </cell>
          <cell r="AB26">
            <v>-6238.44</v>
          </cell>
          <cell r="BE26">
            <v>18</v>
          </cell>
          <cell r="BF26">
            <v>5298.7770282999991</v>
          </cell>
          <cell r="CF26">
            <v>16</v>
          </cell>
          <cell r="CG26" t="str">
            <v>Y</v>
          </cell>
        </row>
        <row r="27">
          <cell r="C27">
            <v>18</v>
          </cell>
          <cell r="D27">
            <v>874161.07</v>
          </cell>
          <cell r="F27">
            <v>57</v>
          </cell>
          <cell r="G27">
            <v>57827.01</v>
          </cell>
          <cell r="I27">
            <v>18</v>
          </cell>
          <cell r="J27">
            <v>-332223.99</v>
          </cell>
          <cell r="L27">
            <v>53</v>
          </cell>
          <cell r="M27">
            <v>-2798273.96</v>
          </cell>
          <cell r="R27">
            <v>23</v>
          </cell>
          <cell r="S27">
            <v>-20239.14</v>
          </cell>
          <cell r="U27">
            <v>26</v>
          </cell>
          <cell r="V27">
            <v>0</v>
          </cell>
          <cell r="X27">
            <v>17</v>
          </cell>
          <cell r="Y27">
            <v>-30767</v>
          </cell>
          <cell r="AA27">
            <v>57</v>
          </cell>
          <cell r="AB27">
            <v>-47465.43</v>
          </cell>
          <cell r="BE27">
            <v>20</v>
          </cell>
          <cell r="BF27">
            <v>6115.2491770000015</v>
          </cell>
          <cell r="CF27">
            <v>17</v>
          </cell>
          <cell r="CG27" t="str">
            <v>Y</v>
          </cell>
        </row>
        <row r="28">
          <cell r="C28">
            <v>20</v>
          </cell>
          <cell r="D28">
            <v>610755</v>
          </cell>
          <cell r="F28">
            <v>58</v>
          </cell>
          <cell r="G28">
            <v>0</v>
          </cell>
          <cell r="I28">
            <v>20</v>
          </cell>
          <cell r="J28">
            <v>-172583.83</v>
          </cell>
          <cell r="L28">
            <v>55</v>
          </cell>
          <cell r="M28">
            <v>-1601495.92</v>
          </cell>
          <cell r="R28">
            <v>24</v>
          </cell>
          <cell r="S28">
            <v>-474134.68</v>
          </cell>
          <cell r="U28">
            <v>27</v>
          </cell>
          <cell r="V28">
            <v>33094.400000000001</v>
          </cell>
          <cell r="X28">
            <v>18</v>
          </cell>
          <cell r="Y28">
            <v>-35731</v>
          </cell>
          <cell r="AA28">
            <v>60</v>
          </cell>
          <cell r="AB28">
            <v>-1615</v>
          </cell>
          <cell r="BE28">
            <v>21</v>
          </cell>
          <cell r="BF28">
            <v>4122.2344814999997</v>
          </cell>
          <cell r="CF28">
            <v>18</v>
          </cell>
          <cell r="CG28" t="str">
            <v>N</v>
          </cell>
        </row>
        <row r="29">
          <cell r="C29">
            <v>21</v>
          </cell>
          <cell r="D29">
            <v>235094.33</v>
          </cell>
          <cell r="F29">
            <v>60</v>
          </cell>
          <cell r="G29">
            <v>0</v>
          </cell>
          <cell r="I29">
            <v>21</v>
          </cell>
          <cell r="J29">
            <v>-115696.76</v>
          </cell>
          <cell r="L29">
            <v>56</v>
          </cell>
          <cell r="M29">
            <v>-232530.46</v>
          </cell>
          <cell r="R29">
            <v>25</v>
          </cell>
          <cell r="S29">
            <v>-19067.2</v>
          </cell>
          <cell r="U29">
            <v>28</v>
          </cell>
          <cell r="V29">
            <v>2629.25</v>
          </cell>
          <cell r="X29">
            <v>20</v>
          </cell>
          <cell r="Y29">
            <v>-47458</v>
          </cell>
          <cell r="AA29">
            <v>62</v>
          </cell>
          <cell r="AB29">
            <v>-1524</v>
          </cell>
          <cell r="BE29">
            <v>22</v>
          </cell>
          <cell r="BF29">
            <v>1350.7821603999998</v>
          </cell>
          <cell r="CF29">
            <v>20</v>
          </cell>
          <cell r="CG29" t="str">
            <v>Y</v>
          </cell>
        </row>
        <row r="30">
          <cell r="C30">
            <v>22</v>
          </cell>
          <cell r="D30">
            <v>132153.78</v>
          </cell>
          <cell r="F30">
            <v>61</v>
          </cell>
          <cell r="G30">
            <v>125246</v>
          </cell>
          <cell r="I30">
            <v>22</v>
          </cell>
          <cell r="J30">
            <v>-6767.08</v>
          </cell>
          <cell r="L30">
            <v>61</v>
          </cell>
          <cell r="M30">
            <v>280033.48</v>
          </cell>
          <cell r="R30">
            <v>26</v>
          </cell>
          <cell r="S30">
            <v>-56246.13</v>
          </cell>
          <cell r="U30">
            <v>29</v>
          </cell>
          <cell r="V30">
            <v>1698</v>
          </cell>
          <cell r="X30">
            <v>21</v>
          </cell>
          <cell r="Y30">
            <v>-18874</v>
          </cell>
          <cell r="AA30">
            <v>64</v>
          </cell>
          <cell r="AB30">
            <v>-47743</v>
          </cell>
          <cell r="BE30">
            <v>23</v>
          </cell>
          <cell r="BF30">
            <v>4081.6110252000008</v>
          </cell>
          <cell r="CF30">
            <v>21</v>
          </cell>
          <cell r="CG30" t="str">
            <v>Y</v>
          </cell>
        </row>
        <row r="31">
          <cell r="C31">
            <v>23</v>
          </cell>
          <cell r="D31">
            <v>203461.71</v>
          </cell>
          <cell r="F31">
            <v>62</v>
          </cell>
          <cell r="G31">
            <v>14527.79</v>
          </cell>
          <cell r="I31">
            <v>23</v>
          </cell>
          <cell r="J31">
            <v>-36069.78</v>
          </cell>
          <cell r="L31">
            <v>70</v>
          </cell>
          <cell r="M31">
            <v>-464265.59</v>
          </cell>
          <cell r="R31">
            <v>27</v>
          </cell>
          <cell r="S31">
            <v>-1842389.92</v>
          </cell>
          <cell r="U31">
            <v>31</v>
          </cell>
          <cell r="V31">
            <v>11394.74</v>
          </cell>
          <cell r="X31">
            <v>22</v>
          </cell>
          <cell r="Y31">
            <v>-17440</v>
          </cell>
          <cell r="AA31">
            <v>65</v>
          </cell>
          <cell r="AB31">
            <v>-35468</v>
          </cell>
          <cell r="BE31">
            <v>24</v>
          </cell>
          <cell r="BF31">
            <v>44815.010341200003</v>
          </cell>
          <cell r="CF31">
            <v>22</v>
          </cell>
          <cell r="CG31" t="str">
            <v>Y</v>
          </cell>
        </row>
        <row r="32">
          <cell r="C32">
            <v>24</v>
          </cell>
          <cell r="D32">
            <v>3596536.84</v>
          </cell>
          <cell r="F32">
            <v>64</v>
          </cell>
          <cell r="G32">
            <v>724.25</v>
          </cell>
          <cell r="I32">
            <v>24</v>
          </cell>
          <cell r="J32">
            <v>-1005501.67</v>
          </cell>
          <cell r="L32">
            <v>71</v>
          </cell>
          <cell r="M32">
            <v>1220293.1100000001</v>
          </cell>
          <cell r="R32">
            <v>28</v>
          </cell>
          <cell r="S32">
            <v>-209858.6</v>
          </cell>
          <cell r="U32">
            <v>34</v>
          </cell>
          <cell r="V32">
            <v>93182.19</v>
          </cell>
          <cell r="X32">
            <v>23</v>
          </cell>
          <cell r="Y32">
            <v>-18872</v>
          </cell>
          <cell r="AA32">
            <v>66</v>
          </cell>
          <cell r="AB32">
            <v>-50955</v>
          </cell>
          <cell r="BE32">
            <v>25</v>
          </cell>
          <cell r="BF32">
            <v>5164.661117900001</v>
          </cell>
          <cell r="CF32">
            <v>23</v>
          </cell>
          <cell r="CG32" t="str">
            <v>Y</v>
          </cell>
        </row>
        <row r="33">
          <cell r="C33">
            <v>25</v>
          </cell>
          <cell r="D33">
            <v>775698.38</v>
          </cell>
          <cell r="F33">
            <v>65</v>
          </cell>
          <cell r="G33">
            <v>177543.03</v>
          </cell>
          <cell r="I33">
            <v>25</v>
          </cell>
          <cell r="J33">
            <v>-144440.88</v>
          </cell>
          <cell r="L33">
            <v>73</v>
          </cell>
          <cell r="M33">
            <v>336502.6</v>
          </cell>
          <cell r="R33">
            <v>29</v>
          </cell>
          <cell r="S33">
            <v>-623717.93000000005</v>
          </cell>
          <cell r="U33">
            <v>35</v>
          </cell>
          <cell r="V33">
            <v>76688.53</v>
          </cell>
          <cell r="X33">
            <v>24</v>
          </cell>
          <cell r="Y33">
            <v>-350673</v>
          </cell>
          <cell r="AA33">
            <v>67</v>
          </cell>
          <cell r="AB33">
            <v>-128520</v>
          </cell>
          <cell r="BE33">
            <v>26</v>
          </cell>
          <cell r="BF33">
            <v>9044.5252213000022</v>
          </cell>
          <cell r="CF33">
            <v>24</v>
          </cell>
          <cell r="CG33" t="str">
            <v>Y</v>
          </cell>
        </row>
        <row r="34">
          <cell r="C34">
            <v>26</v>
          </cell>
          <cell r="D34">
            <v>943325.53</v>
          </cell>
          <cell r="F34">
            <v>66</v>
          </cell>
          <cell r="G34">
            <v>147.51</v>
          </cell>
          <cell r="I34">
            <v>26</v>
          </cell>
          <cell r="J34">
            <v>-338936.06</v>
          </cell>
          <cell r="L34">
            <v>79</v>
          </cell>
          <cell r="M34">
            <v>284832.56</v>
          </cell>
          <cell r="R34">
            <v>30</v>
          </cell>
          <cell r="S34">
            <v>-109548.74</v>
          </cell>
          <cell r="U34">
            <v>36</v>
          </cell>
          <cell r="V34">
            <v>32834.71</v>
          </cell>
          <cell r="X34">
            <v>25</v>
          </cell>
          <cell r="Y34">
            <v>-38948</v>
          </cell>
          <cell r="AA34">
            <v>68</v>
          </cell>
          <cell r="AB34">
            <v>-30362</v>
          </cell>
          <cell r="BE34">
            <v>27</v>
          </cell>
          <cell r="BF34">
            <v>10698.011668800002</v>
          </cell>
          <cell r="CF34">
            <v>25</v>
          </cell>
          <cell r="CG34" t="str">
            <v>N</v>
          </cell>
        </row>
        <row r="35">
          <cell r="C35">
            <v>27</v>
          </cell>
          <cell r="D35">
            <v>3840653.03</v>
          </cell>
          <cell r="F35">
            <v>67</v>
          </cell>
          <cell r="G35">
            <v>284356.51</v>
          </cell>
          <cell r="I35">
            <v>27</v>
          </cell>
          <cell r="J35">
            <v>-318539.34999999998</v>
          </cell>
          <cell r="L35">
            <v>80</v>
          </cell>
          <cell r="M35">
            <v>-1541397.86</v>
          </cell>
          <cell r="R35">
            <v>34</v>
          </cell>
          <cell r="S35">
            <v>-1756065.79</v>
          </cell>
          <cell r="U35">
            <v>38</v>
          </cell>
          <cell r="V35">
            <v>66039.210000000006</v>
          </cell>
          <cell r="X35">
            <v>26</v>
          </cell>
          <cell r="Y35">
            <v>-144207</v>
          </cell>
          <cell r="AA35">
            <v>69</v>
          </cell>
          <cell r="AB35">
            <v>-31800</v>
          </cell>
          <cell r="BE35">
            <v>28</v>
          </cell>
          <cell r="BF35">
            <v>2454.4645709000006</v>
          </cell>
          <cell r="CF35">
            <v>26</v>
          </cell>
          <cell r="CG35" t="str">
            <v>Y</v>
          </cell>
        </row>
        <row r="36">
          <cell r="C36">
            <v>28</v>
          </cell>
          <cell r="D36">
            <v>439548.09</v>
          </cell>
          <cell r="F36">
            <v>68</v>
          </cell>
          <cell r="G36">
            <v>16881.75</v>
          </cell>
          <cell r="I36">
            <v>28</v>
          </cell>
          <cell r="J36">
            <v>-141469.26</v>
          </cell>
          <cell r="L36">
            <v>83</v>
          </cell>
          <cell r="M36">
            <v>-235041.22</v>
          </cell>
          <cell r="R36">
            <v>35</v>
          </cell>
          <cell r="S36">
            <v>-2337923.81</v>
          </cell>
          <cell r="U36">
            <v>40</v>
          </cell>
          <cell r="V36">
            <v>0</v>
          </cell>
          <cell r="X36">
            <v>27</v>
          </cell>
          <cell r="Y36">
            <v>-113675</v>
          </cell>
          <cell r="AA36">
            <v>70</v>
          </cell>
          <cell r="AB36">
            <v>-215027.33</v>
          </cell>
          <cell r="BE36">
            <v>29</v>
          </cell>
          <cell r="BF36">
            <v>8762.436387400001</v>
          </cell>
          <cell r="CF36">
            <v>27</v>
          </cell>
          <cell r="CG36" t="str">
            <v>Y</v>
          </cell>
        </row>
        <row r="37">
          <cell r="C37">
            <v>29</v>
          </cell>
          <cell r="D37">
            <v>1097276.03</v>
          </cell>
          <cell r="F37">
            <v>69</v>
          </cell>
          <cell r="G37">
            <v>18135.75</v>
          </cell>
          <cell r="I37">
            <v>29</v>
          </cell>
          <cell r="J37">
            <v>-264593.96999999997</v>
          </cell>
          <cell r="L37">
            <v>86</v>
          </cell>
          <cell r="M37">
            <v>341225.02</v>
          </cell>
          <cell r="R37">
            <v>36</v>
          </cell>
          <cell r="S37">
            <v>-6463721.5499999998</v>
          </cell>
          <cell r="U37">
            <v>41</v>
          </cell>
          <cell r="V37">
            <v>5027.5</v>
          </cell>
          <cell r="X37">
            <v>28</v>
          </cell>
          <cell r="Y37">
            <v>-16878</v>
          </cell>
          <cell r="AA37">
            <v>71</v>
          </cell>
          <cell r="AB37">
            <v>-120856.94</v>
          </cell>
          <cell r="BE37">
            <v>30</v>
          </cell>
          <cell r="BF37">
            <v>7574.9101197999998</v>
          </cell>
          <cell r="CF37">
            <v>28</v>
          </cell>
          <cell r="CG37" t="str">
            <v>Y</v>
          </cell>
        </row>
        <row r="38">
          <cell r="C38">
            <v>30</v>
          </cell>
          <cell r="D38">
            <v>584834.87</v>
          </cell>
          <cell r="F38">
            <v>70</v>
          </cell>
          <cell r="G38">
            <v>502973.87</v>
          </cell>
          <cell r="I38">
            <v>30</v>
          </cell>
          <cell r="J38">
            <v>-239932.23</v>
          </cell>
          <cell r="L38">
            <v>87</v>
          </cell>
          <cell r="M38">
            <v>-3777502.16</v>
          </cell>
          <cell r="R38">
            <v>38</v>
          </cell>
          <cell r="S38">
            <v>-3040932.78</v>
          </cell>
          <cell r="U38">
            <v>42</v>
          </cell>
          <cell r="V38">
            <v>12829.22</v>
          </cell>
          <cell r="X38">
            <v>29</v>
          </cell>
          <cell r="Y38">
            <v>-21250</v>
          </cell>
          <cell r="AA38">
            <v>72</v>
          </cell>
          <cell r="AB38">
            <v>-13800</v>
          </cell>
          <cell r="BE38">
            <v>32</v>
          </cell>
          <cell r="BF38">
            <v>160.50348879999993</v>
          </cell>
          <cell r="CF38">
            <v>29</v>
          </cell>
          <cell r="CG38" t="str">
            <v>Y</v>
          </cell>
        </row>
        <row r="39">
          <cell r="C39">
            <v>31</v>
          </cell>
          <cell r="D39">
            <v>424701.88</v>
          </cell>
          <cell r="F39">
            <v>71</v>
          </cell>
          <cell r="G39">
            <v>481354.69</v>
          </cell>
          <cell r="I39">
            <v>31</v>
          </cell>
          <cell r="J39">
            <v>-286864.78000000003</v>
          </cell>
          <cell r="L39">
            <v>90</v>
          </cell>
          <cell r="M39">
            <v>433739.42</v>
          </cell>
          <cell r="R39">
            <v>40</v>
          </cell>
          <cell r="S39">
            <v>-2667782.39</v>
          </cell>
          <cell r="U39">
            <v>43</v>
          </cell>
          <cell r="V39">
            <v>2655.75</v>
          </cell>
          <cell r="X39">
            <v>30</v>
          </cell>
          <cell r="Y39">
            <v>-28960</v>
          </cell>
          <cell r="AA39">
            <v>73</v>
          </cell>
          <cell r="AB39">
            <v>-36730.550000000003</v>
          </cell>
          <cell r="BE39">
            <v>33</v>
          </cell>
          <cell r="BF39">
            <v>895.31728299999975</v>
          </cell>
          <cell r="CF39">
            <v>30</v>
          </cell>
          <cell r="CG39" t="str">
            <v>Y</v>
          </cell>
        </row>
        <row r="40">
          <cell r="C40">
            <v>34</v>
          </cell>
          <cell r="D40">
            <v>4312300.16</v>
          </cell>
          <cell r="F40">
            <v>72</v>
          </cell>
          <cell r="G40">
            <v>0</v>
          </cell>
          <cell r="I40">
            <v>34</v>
          </cell>
          <cell r="J40">
            <v>-524274.72</v>
          </cell>
          <cell r="L40">
            <v>103</v>
          </cell>
          <cell r="M40">
            <v>441303.48</v>
          </cell>
          <cell r="R40">
            <v>41</v>
          </cell>
          <cell r="S40">
            <v>-384013.4</v>
          </cell>
          <cell r="U40">
            <v>44</v>
          </cell>
          <cell r="V40">
            <v>0</v>
          </cell>
          <cell r="X40">
            <v>31</v>
          </cell>
          <cell r="Y40">
            <v>-10408</v>
          </cell>
          <cell r="AA40">
            <v>74</v>
          </cell>
          <cell r="AB40">
            <v>-1200</v>
          </cell>
          <cell r="BE40">
            <v>34</v>
          </cell>
          <cell r="BF40">
            <v>22107.898132900002</v>
          </cell>
          <cell r="CF40">
            <v>31</v>
          </cell>
          <cell r="CG40" t="str">
            <v>Y</v>
          </cell>
        </row>
        <row r="41">
          <cell r="C41">
            <v>35</v>
          </cell>
          <cell r="D41">
            <v>7592242.75</v>
          </cell>
          <cell r="F41">
            <v>73</v>
          </cell>
          <cell r="G41">
            <v>166544.25</v>
          </cell>
          <cell r="I41">
            <v>35</v>
          </cell>
          <cell r="J41">
            <v>-723303.78</v>
          </cell>
          <cell r="L41">
            <v>105</v>
          </cell>
          <cell r="M41">
            <v>958924.18</v>
          </cell>
          <cell r="R41">
            <v>42</v>
          </cell>
          <cell r="S41">
            <v>-328081.02</v>
          </cell>
          <cell r="U41">
            <v>47</v>
          </cell>
          <cell r="V41">
            <v>8730.5</v>
          </cell>
          <cell r="X41">
            <v>34</v>
          </cell>
          <cell r="Y41">
            <v>-269988</v>
          </cell>
          <cell r="AA41">
            <v>75</v>
          </cell>
          <cell r="AB41">
            <v>-35168</v>
          </cell>
          <cell r="BE41">
            <v>35</v>
          </cell>
          <cell r="BF41">
            <v>30831.339511800004</v>
          </cell>
          <cell r="CF41">
            <v>32</v>
          </cell>
          <cell r="CG41" t="str">
            <v>Y</v>
          </cell>
        </row>
        <row r="42">
          <cell r="C42">
            <v>36</v>
          </cell>
          <cell r="D42">
            <v>14628820.08</v>
          </cell>
          <cell r="F42">
            <v>74</v>
          </cell>
          <cell r="G42">
            <v>31.25</v>
          </cell>
          <cell r="I42">
            <v>36</v>
          </cell>
          <cell r="J42">
            <v>-2067870.39</v>
          </cell>
          <cell r="L42">
            <v>106</v>
          </cell>
          <cell r="M42">
            <v>-263680.64000000001</v>
          </cell>
          <cell r="R42">
            <v>43</v>
          </cell>
          <cell r="S42">
            <v>-597213.81000000006</v>
          </cell>
          <cell r="U42">
            <v>50</v>
          </cell>
          <cell r="V42">
            <v>20901.91</v>
          </cell>
          <cell r="X42">
            <v>35</v>
          </cell>
          <cell r="Y42">
            <v>-521846</v>
          </cell>
          <cell r="AA42">
            <v>77</v>
          </cell>
          <cell r="AB42">
            <v>0</v>
          </cell>
          <cell r="BE42">
            <v>36</v>
          </cell>
          <cell r="BF42">
            <v>50643.837685499981</v>
          </cell>
          <cell r="CF42">
            <v>33</v>
          </cell>
          <cell r="CG42" t="str">
            <v>Y</v>
          </cell>
        </row>
        <row r="43">
          <cell r="C43">
            <v>38</v>
          </cell>
          <cell r="D43">
            <v>22374298.640000001</v>
          </cell>
          <cell r="F43">
            <v>75</v>
          </cell>
          <cell r="G43">
            <v>266142.37</v>
          </cell>
          <cell r="I43">
            <v>38</v>
          </cell>
          <cell r="J43">
            <v>-4805178.1399999997</v>
          </cell>
          <cell r="L43">
            <v>107</v>
          </cell>
          <cell r="M43">
            <v>476560.11</v>
          </cell>
          <cell r="R43">
            <v>44</v>
          </cell>
          <cell r="S43">
            <v>-1217893.01</v>
          </cell>
          <cell r="U43">
            <v>51</v>
          </cell>
          <cell r="V43">
            <v>24597.439999999999</v>
          </cell>
          <cell r="X43">
            <v>36</v>
          </cell>
          <cell r="Y43">
            <v>-869454</v>
          </cell>
          <cell r="AA43">
            <v>79</v>
          </cell>
          <cell r="AB43">
            <v>-59355</v>
          </cell>
          <cell r="BE43">
            <v>38</v>
          </cell>
          <cell r="BF43">
            <v>41384.864358200015</v>
          </cell>
          <cell r="CF43">
            <v>34</v>
          </cell>
          <cell r="CG43" t="str">
            <v>N</v>
          </cell>
        </row>
        <row r="44">
          <cell r="C44">
            <v>40</v>
          </cell>
          <cell r="D44">
            <v>6854342.9100000001</v>
          </cell>
          <cell r="F44">
            <v>79</v>
          </cell>
          <cell r="G44">
            <v>312.5</v>
          </cell>
          <cell r="I44">
            <v>40</v>
          </cell>
          <cell r="J44">
            <v>-1182417.1299999999</v>
          </cell>
          <cell r="L44">
            <v>108</v>
          </cell>
          <cell r="M44">
            <v>465759</v>
          </cell>
          <cell r="R44">
            <v>47</v>
          </cell>
          <cell r="S44">
            <v>-16854127.93</v>
          </cell>
          <cell r="U44">
            <v>52</v>
          </cell>
          <cell r="V44">
            <v>1055.5</v>
          </cell>
          <cell r="X44">
            <v>38</v>
          </cell>
          <cell r="Y44">
            <v>-818893</v>
          </cell>
          <cell r="AA44">
            <v>80</v>
          </cell>
          <cell r="AB44">
            <v>-451397.88</v>
          </cell>
          <cell r="BE44">
            <v>40</v>
          </cell>
          <cell r="BF44">
            <v>10270.235442000001</v>
          </cell>
          <cell r="CF44">
            <v>35</v>
          </cell>
          <cell r="CG44" t="str">
            <v>Y</v>
          </cell>
        </row>
        <row r="45">
          <cell r="C45">
            <v>41</v>
          </cell>
          <cell r="D45">
            <v>1308825.4099999999</v>
          </cell>
          <cell r="F45">
            <v>80</v>
          </cell>
          <cell r="G45">
            <v>1076879.6599999999</v>
          </cell>
          <cell r="I45">
            <v>41</v>
          </cell>
          <cell r="J45">
            <v>-225019.62</v>
          </cell>
          <cell r="L45">
            <v>120</v>
          </cell>
          <cell r="M45">
            <v>883155.33</v>
          </cell>
          <cell r="R45">
            <v>50</v>
          </cell>
          <cell r="S45">
            <v>-70077.86</v>
          </cell>
          <cell r="U45">
            <v>53</v>
          </cell>
          <cell r="V45">
            <v>53197.79</v>
          </cell>
          <cell r="X45">
            <v>40</v>
          </cell>
          <cell r="Y45">
            <v>-502348</v>
          </cell>
          <cell r="AA45">
            <v>81</v>
          </cell>
          <cell r="AB45">
            <v>-600</v>
          </cell>
          <cell r="BE45">
            <v>41</v>
          </cell>
          <cell r="BF45">
            <v>1371.1207386999999</v>
          </cell>
          <cell r="CF45">
            <v>36</v>
          </cell>
          <cell r="CG45" t="str">
            <v>Y</v>
          </cell>
        </row>
        <row r="46">
          <cell r="C46">
            <v>42</v>
          </cell>
          <cell r="D46">
            <v>1557599.9</v>
          </cell>
          <cell r="F46">
            <v>83</v>
          </cell>
          <cell r="G46">
            <v>236570.77</v>
          </cell>
          <cell r="I46">
            <v>42</v>
          </cell>
          <cell r="J46">
            <v>-405081.52</v>
          </cell>
          <cell r="L46">
            <v>121</v>
          </cell>
          <cell r="M46">
            <v>4106.7</v>
          </cell>
          <cell r="R46">
            <v>51</v>
          </cell>
          <cell r="S46">
            <v>-218902.12</v>
          </cell>
          <cell r="U46">
            <v>55</v>
          </cell>
          <cell r="V46">
            <v>0</v>
          </cell>
          <cell r="X46">
            <v>41</v>
          </cell>
          <cell r="Y46">
            <v>-104020</v>
          </cell>
          <cell r="AA46">
            <v>83</v>
          </cell>
          <cell r="AB46">
            <v>-42845</v>
          </cell>
          <cell r="BE46">
            <v>42</v>
          </cell>
          <cell r="BF46">
            <v>5406.1091174999983</v>
          </cell>
          <cell r="CF46">
            <v>38</v>
          </cell>
          <cell r="CG46" t="str">
            <v>Y</v>
          </cell>
        </row>
        <row r="47">
          <cell r="C47">
            <v>43</v>
          </cell>
          <cell r="D47">
            <v>2207031.3199999998</v>
          </cell>
          <cell r="F47">
            <v>86</v>
          </cell>
          <cell r="G47">
            <v>282956.40000000002</v>
          </cell>
          <cell r="I47">
            <v>43</v>
          </cell>
          <cell r="J47">
            <v>-869173.47</v>
          </cell>
          <cell r="L47">
            <v>123</v>
          </cell>
          <cell r="M47">
            <v>45333.52</v>
          </cell>
          <cell r="R47">
            <v>52</v>
          </cell>
          <cell r="S47">
            <v>-1658405.65</v>
          </cell>
          <cell r="U47">
            <v>56</v>
          </cell>
          <cell r="V47">
            <v>12769.75</v>
          </cell>
          <cell r="X47">
            <v>42</v>
          </cell>
          <cell r="Y47">
            <v>-78231</v>
          </cell>
          <cell r="AA47">
            <v>86</v>
          </cell>
          <cell r="AB47">
            <v>-5725</v>
          </cell>
          <cell r="BE47">
            <v>43</v>
          </cell>
          <cell r="BF47">
            <v>8572.7909542999987</v>
          </cell>
          <cell r="CF47">
            <v>40</v>
          </cell>
          <cell r="CG47" t="str">
            <v>Y</v>
          </cell>
        </row>
        <row r="48">
          <cell r="C48">
            <v>44</v>
          </cell>
          <cell r="D48">
            <v>4326803.03</v>
          </cell>
          <cell r="F48">
            <v>87</v>
          </cell>
          <cell r="G48">
            <v>120592.92</v>
          </cell>
          <cell r="I48">
            <v>44</v>
          </cell>
          <cell r="J48">
            <v>-1447080.49</v>
          </cell>
          <cell r="L48">
            <v>133</v>
          </cell>
          <cell r="M48">
            <v>-1300309.8600000001</v>
          </cell>
          <cell r="R48">
            <v>55</v>
          </cell>
          <cell r="S48">
            <v>-13016904.640000001</v>
          </cell>
          <cell r="U48">
            <v>57</v>
          </cell>
          <cell r="V48">
            <v>253545.27</v>
          </cell>
          <cell r="X48">
            <v>43</v>
          </cell>
          <cell r="Y48">
            <v>-179342</v>
          </cell>
          <cell r="AA48">
            <v>87</v>
          </cell>
          <cell r="AB48">
            <v>-350</v>
          </cell>
          <cell r="BE48">
            <v>44</v>
          </cell>
          <cell r="BF48">
            <v>7985.5789596999994</v>
          </cell>
          <cell r="CF48">
            <v>41</v>
          </cell>
          <cell r="CG48" t="str">
            <v>Y</v>
          </cell>
        </row>
        <row r="49">
          <cell r="C49">
            <v>47</v>
          </cell>
          <cell r="D49">
            <v>23902484.170000002</v>
          </cell>
          <cell r="F49">
            <v>88</v>
          </cell>
          <cell r="G49">
            <v>255.25</v>
          </cell>
          <cell r="I49">
            <v>47</v>
          </cell>
          <cell r="J49">
            <v>-1720999.26</v>
          </cell>
          <cell r="L49">
            <v>140</v>
          </cell>
          <cell r="M49">
            <v>524032.2</v>
          </cell>
          <cell r="R49">
            <v>56</v>
          </cell>
          <cell r="S49">
            <v>-860113.12</v>
          </cell>
          <cell r="U49">
            <v>58</v>
          </cell>
          <cell r="V49">
            <v>6050.5</v>
          </cell>
          <cell r="X49">
            <v>44</v>
          </cell>
          <cell r="Y49">
            <v>-314366</v>
          </cell>
          <cell r="AA49">
            <v>89</v>
          </cell>
          <cell r="AB49">
            <v>-270975.21000000002</v>
          </cell>
          <cell r="BE49">
            <v>47</v>
          </cell>
          <cell r="BF49">
            <v>21997.196783200012</v>
          </cell>
          <cell r="CF49">
            <v>42</v>
          </cell>
          <cell r="CG49" t="str">
            <v>N</v>
          </cell>
        </row>
        <row r="50">
          <cell r="C50">
            <v>50</v>
          </cell>
          <cell r="D50">
            <v>1285259.99</v>
          </cell>
          <cell r="F50">
            <v>89</v>
          </cell>
          <cell r="G50">
            <v>3112341.05</v>
          </cell>
          <cell r="I50">
            <v>50</v>
          </cell>
          <cell r="J50">
            <v>-377677.53</v>
          </cell>
          <cell r="L50">
            <v>150</v>
          </cell>
          <cell r="M50">
            <v>162244.29999999999</v>
          </cell>
          <cell r="R50">
            <v>57</v>
          </cell>
          <cell r="S50">
            <v>-369385.7</v>
          </cell>
          <cell r="U50">
            <v>60</v>
          </cell>
          <cell r="V50">
            <v>173411.66</v>
          </cell>
          <cell r="X50">
            <v>47</v>
          </cell>
          <cell r="Y50">
            <v>-461936</v>
          </cell>
          <cell r="AA50">
            <v>90</v>
          </cell>
          <cell r="AB50">
            <v>-84690</v>
          </cell>
          <cell r="BE50">
            <v>50</v>
          </cell>
          <cell r="BF50">
            <v>5997.1502156999986</v>
          </cell>
          <cell r="CF50">
            <v>43</v>
          </cell>
          <cell r="CG50" t="str">
            <v>N</v>
          </cell>
        </row>
        <row r="51">
          <cell r="C51">
            <v>51</v>
          </cell>
          <cell r="D51">
            <v>995497.86</v>
          </cell>
          <cell r="F51">
            <v>90</v>
          </cell>
          <cell r="G51">
            <v>122476.85</v>
          </cell>
          <cell r="I51">
            <v>51</v>
          </cell>
          <cell r="J51">
            <v>-401003.12</v>
          </cell>
          <cell r="L51">
            <v>151</v>
          </cell>
          <cell r="M51">
            <v>1209503.26</v>
          </cell>
          <cell r="R51">
            <v>58</v>
          </cell>
          <cell r="S51">
            <v>-103730.28</v>
          </cell>
          <cell r="U51">
            <v>61</v>
          </cell>
          <cell r="V51">
            <v>74441.67</v>
          </cell>
          <cell r="X51">
            <v>50</v>
          </cell>
          <cell r="Y51">
            <v>-68215</v>
          </cell>
          <cell r="AA51">
            <v>91</v>
          </cell>
          <cell r="AB51">
            <v>-16325</v>
          </cell>
          <cell r="BE51">
            <v>51</v>
          </cell>
          <cell r="BF51">
            <v>3767.6126438999981</v>
          </cell>
          <cell r="CF51">
            <v>44</v>
          </cell>
          <cell r="CG51" t="str">
            <v>Y</v>
          </cell>
        </row>
        <row r="52">
          <cell r="C52">
            <v>52</v>
          </cell>
          <cell r="D52">
            <v>4672606</v>
          </cell>
          <cell r="F52">
            <v>91</v>
          </cell>
          <cell r="G52">
            <v>386.5</v>
          </cell>
          <cell r="I52">
            <v>52</v>
          </cell>
          <cell r="J52">
            <v>-1576284.55</v>
          </cell>
          <cell r="L52">
            <v>160</v>
          </cell>
          <cell r="M52">
            <v>-172043.12</v>
          </cell>
          <cell r="R52">
            <v>60</v>
          </cell>
          <cell r="S52">
            <v>-4703721.47</v>
          </cell>
          <cell r="U52">
            <v>62</v>
          </cell>
          <cell r="V52">
            <v>150</v>
          </cell>
          <cell r="X52">
            <v>51</v>
          </cell>
          <cell r="Y52">
            <v>-98179</v>
          </cell>
          <cell r="AA52">
            <v>92</v>
          </cell>
          <cell r="AB52">
            <v>-45</v>
          </cell>
          <cell r="BE52">
            <v>52</v>
          </cell>
          <cell r="BF52">
            <v>7379.2947365000009</v>
          </cell>
          <cell r="CF52">
            <v>47</v>
          </cell>
          <cell r="CG52" t="str">
            <v>Y</v>
          </cell>
        </row>
        <row r="53">
          <cell r="C53">
            <v>53</v>
          </cell>
          <cell r="D53">
            <v>8530989.9800000004</v>
          </cell>
          <cell r="F53">
            <v>93</v>
          </cell>
          <cell r="G53">
            <v>0</v>
          </cell>
          <cell r="I53">
            <v>53</v>
          </cell>
          <cell r="J53">
            <v>-2285484.8199999998</v>
          </cell>
          <cell r="L53">
            <v>165</v>
          </cell>
          <cell r="M53">
            <v>1017337.28</v>
          </cell>
          <cell r="R53">
            <v>61</v>
          </cell>
          <cell r="S53">
            <v>-638289.77</v>
          </cell>
          <cell r="U53">
            <v>64</v>
          </cell>
          <cell r="V53">
            <v>117707.89</v>
          </cell>
          <cell r="X53">
            <v>52</v>
          </cell>
          <cell r="Y53">
            <v>-113062</v>
          </cell>
          <cell r="AA53">
            <v>101</v>
          </cell>
          <cell r="AB53">
            <v>-125339.11</v>
          </cell>
          <cell r="BE53">
            <v>53</v>
          </cell>
          <cell r="BF53">
            <v>16655.742690500003</v>
          </cell>
          <cell r="CF53">
            <v>50</v>
          </cell>
          <cell r="CG53" t="str">
            <v>Y</v>
          </cell>
        </row>
        <row r="54">
          <cell r="C54">
            <v>55</v>
          </cell>
          <cell r="D54">
            <v>21289444.280000001</v>
          </cell>
          <cell r="F54">
            <v>101</v>
          </cell>
          <cell r="G54">
            <v>388441.11</v>
          </cell>
          <cell r="I54">
            <v>55</v>
          </cell>
          <cell r="J54">
            <v>-2861271.17</v>
          </cell>
          <cell r="R54">
            <v>62</v>
          </cell>
          <cell r="S54">
            <v>-96434.69</v>
          </cell>
          <cell r="U54">
            <v>65</v>
          </cell>
          <cell r="V54">
            <v>0</v>
          </cell>
          <cell r="X54">
            <v>53</v>
          </cell>
          <cell r="Y54">
            <v>-293613</v>
          </cell>
          <cell r="AA54">
            <v>103</v>
          </cell>
          <cell r="AB54">
            <v>-16500</v>
          </cell>
          <cell r="BE54">
            <v>55</v>
          </cell>
          <cell r="BF54">
            <v>41382.913161699995</v>
          </cell>
          <cell r="CF54">
            <v>51</v>
          </cell>
          <cell r="CG54" t="str">
            <v>N</v>
          </cell>
        </row>
        <row r="55">
          <cell r="C55">
            <v>56</v>
          </cell>
          <cell r="D55">
            <v>2115622.66</v>
          </cell>
          <cell r="F55">
            <v>103</v>
          </cell>
          <cell r="G55">
            <v>59409.5</v>
          </cell>
          <cell r="I55">
            <v>56</v>
          </cell>
          <cell r="J55">
            <v>-589573.04</v>
          </cell>
          <cell r="R55">
            <v>64</v>
          </cell>
          <cell r="S55">
            <v>-145201.68</v>
          </cell>
          <cell r="U55">
            <v>66</v>
          </cell>
          <cell r="V55">
            <v>29246.61</v>
          </cell>
          <cell r="X55">
            <v>55</v>
          </cell>
          <cell r="Y55">
            <v>185917</v>
          </cell>
          <cell r="AA55">
            <v>104</v>
          </cell>
          <cell r="AB55">
            <v>-11424</v>
          </cell>
          <cell r="BE55">
            <v>56</v>
          </cell>
          <cell r="BF55">
            <v>2453.5620121999991</v>
          </cell>
          <cell r="CF55">
            <v>52</v>
          </cell>
          <cell r="CG55" t="str">
            <v>Y</v>
          </cell>
        </row>
        <row r="56">
          <cell r="C56">
            <v>57</v>
          </cell>
          <cell r="D56">
            <v>2169497.9700000002</v>
          </cell>
          <cell r="F56">
            <v>104</v>
          </cell>
          <cell r="G56">
            <v>0</v>
          </cell>
          <cell r="I56">
            <v>57</v>
          </cell>
          <cell r="J56">
            <v>-747885.22</v>
          </cell>
          <cell r="R56">
            <v>65</v>
          </cell>
          <cell r="S56">
            <v>-78140.649999999994</v>
          </cell>
          <cell r="U56">
            <v>67</v>
          </cell>
          <cell r="V56">
            <v>176495.72</v>
          </cell>
          <cell r="X56">
            <v>56</v>
          </cell>
          <cell r="Y56">
            <v>-48066</v>
          </cell>
          <cell r="AA56">
            <v>105</v>
          </cell>
          <cell r="AB56">
            <v>-41255</v>
          </cell>
          <cell r="BE56">
            <v>57</v>
          </cell>
          <cell r="BF56">
            <v>6736.9271866999961</v>
          </cell>
          <cell r="CF56">
            <v>53</v>
          </cell>
          <cell r="CG56" t="str">
            <v>Y</v>
          </cell>
        </row>
        <row r="57">
          <cell r="C57">
            <v>58</v>
          </cell>
          <cell r="D57">
            <v>1393943.34</v>
          </cell>
          <cell r="F57">
            <v>105</v>
          </cell>
          <cell r="G57">
            <v>0</v>
          </cell>
          <cell r="I57">
            <v>58</v>
          </cell>
          <cell r="J57">
            <v>-136550.89000000001</v>
          </cell>
          <cell r="R57">
            <v>66</v>
          </cell>
          <cell r="S57">
            <v>-1816888.82</v>
          </cell>
          <cell r="U57">
            <v>68</v>
          </cell>
          <cell r="V57">
            <v>56508.37</v>
          </cell>
          <cell r="X57">
            <v>57</v>
          </cell>
          <cell r="Y57">
            <v>-250693</v>
          </cell>
          <cell r="AA57">
            <v>107</v>
          </cell>
          <cell r="AB57">
            <v>-10706</v>
          </cell>
          <cell r="BE57">
            <v>60</v>
          </cell>
          <cell r="BF57">
            <v>42501.437761800007</v>
          </cell>
          <cell r="CF57">
            <v>55</v>
          </cell>
          <cell r="CG57" t="str">
            <v>Y</v>
          </cell>
        </row>
        <row r="58">
          <cell r="C58">
            <v>60</v>
          </cell>
          <cell r="D58">
            <v>16476701.039999999</v>
          </cell>
          <cell r="F58">
            <v>106</v>
          </cell>
          <cell r="G58">
            <v>109930.87</v>
          </cell>
          <cell r="I58">
            <v>60</v>
          </cell>
          <cell r="J58">
            <v>-3634428.02</v>
          </cell>
          <cell r="R58">
            <v>67</v>
          </cell>
          <cell r="S58">
            <v>-9859876.0299999993</v>
          </cell>
          <cell r="U58">
            <v>69</v>
          </cell>
          <cell r="V58">
            <v>40434.93</v>
          </cell>
          <cell r="X58">
            <v>58</v>
          </cell>
          <cell r="Y58">
            <v>-85254</v>
          </cell>
          <cell r="AA58">
            <v>109</v>
          </cell>
          <cell r="AB58">
            <v>-8534</v>
          </cell>
          <cell r="BE58">
            <v>61</v>
          </cell>
          <cell r="BF58">
            <v>5610.7077346999995</v>
          </cell>
          <cell r="CF58">
            <v>56</v>
          </cell>
          <cell r="CG58" t="str">
            <v>Y</v>
          </cell>
        </row>
        <row r="59">
          <cell r="C59">
            <v>61</v>
          </cell>
          <cell r="D59">
            <v>3298819.64</v>
          </cell>
          <cell r="F59">
            <v>107</v>
          </cell>
          <cell r="G59">
            <v>0</v>
          </cell>
          <cell r="I59">
            <v>61</v>
          </cell>
          <cell r="J59">
            <v>-1911967.45</v>
          </cell>
          <cell r="R59">
            <v>68</v>
          </cell>
          <cell r="S59">
            <v>-689127.77</v>
          </cell>
          <cell r="U59">
            <v>70</v>
          </cell>
          <cell r="V59">
            <v>353530.4</v>
          </cell>
          <cell r="X59">
            <v>60</v>
          </cell>
          <cell r="Y59">
            <v>-804889</v>
          </cell>
          <cell r="AA59">
            <v>120</v>
          </cell>
          <cell r="AB59">
            <v>-4742.5</v>
          </cell>
          <cell r="BE59">
            <v>62</v>
          </cell>
          <cell r="BF59">
            <v>1807.3653587999995</v>
          </cell>
          <cell r="CF59">
            <v>57</v>
          </cell>
          <cell r="CG59" t="str">
            <v>Y</v>
          </cell>
        </row>
        <row r="60">
          <cell r="C60">
            <v>62</v>
          </cell>
          <cell r="D60">
            <v>907808.23</v>
          </cell>
          <cell r="F60">
            <v>108</v>
          </cell>
          <cell r="G60">
            <v>75.25</v>
          </cell>
          <cell r="I60">
            <v>62</v>
          </cell>
          <cell r="J60">
            <v>-440381.76</v>
          </cell>
          <cell r="R60">
            <v>69</v>
          </cell>
          <cell r="S60">
            <v>-3846987.72</v>
          </cell>
          <cell r="U60">
            <v>71</v>
          </cell>
          <cell r="V60">
            <v>236274.88</v>
          </cell>
          <cell r="X60">
            <v>61</v>
          </cell>
          <cell r="Y60">
            <v>-87493</v>
          </cell>
          <cell r="AA60">
            <v>121</v>
          </cell>
          <cell r="AB60">
            <v>-1425</v>
          </cell>
          <cell r="BE60">
            <v>64</v>
          </cell>
          <cell r="BF60">
            <v>6913.0273951000017</v>
          </cell>
          <cell r="CF60">
            <v>58</v>
          </cell>
          <cell r="CG60" t="str">
            <v>Y</v>
          </cell>
        </row>
        <row r="61">
          <cell r="C61">
            <v>64</v>
          </cell>
          <cell r="D61">
            <v>4333654.71</v>
          </cell>
          <cell r="F61">
            <v>109</v>
          </cell>
          <cell r="G61">
            <v>304709.61</v>
          </cell>
          <cell r="I61">
            <v>64</v>
          </cell>
          <cell r="J61">
            <v>-2025911.26</v>
          </cell>
          <cell r="R61">
            <v>70</v>
          </cell>
          <cell r="S61">
            <v>-15157623.33</v>
          </cell>
          <cell r="U61">
            <v>72</v>
          </cell>
          <cell r="V61">
            <v>31885.51</v>
          </cell>
          <cell r="X61">
            <v>62</v>
          </cell>
          <cell r="Y61">
            <v>-20502</v>
          </cell>
          <cell r="AA61">
            <v>122</v>
          </cell>
          <cell r="AB61">
            <v>-24100</v>
          </cell>
          <cell r="BE61">
            <v>65</v>
          </cell>
          <cell r="BF61">
            <v>13446.453393099997</v>
          </cell>
          <cell r="CF61">
            <v>60</v>
          </cell>
          <cell r="CG61" t="str">
            <v>Y</v>
          </cell>
        </row>
        <row r="62">
          <cell r="C62">
            <v>65</v>
          </cell>
          <cell r="D62">
            <v>1544826.35</v>
          </cell>
          <cell r="F62">
            <v>120</v>
          </cell>
          <cell r="G62">
            <v>1036269.01</v>
          </cell>
          <cell r="I62">
            <v>65</v>
          </cell>
          <cell r="J62">
            <v>-245734.2</v>
          </cell>
          <cell r="R62">
            <v>71</v>
          </cell>
          <cell r="S62">
            <v>-36562.44</v>
          </cell>
          <cell r="U62">
            <v>73</v>
          </cell>
          <cell r="V62">
            <v>65779.62</v>
          </cell>
          <cell r="X62">
            <v>64</v>
          </cell>
          <cell r="Y62">
            <v>-228794</v>
          </cell>
          <cell r="AA62">
            <v>123</v>
          </cell>
          <cell r="AB62">
            <v>-550</v>
          </cell>
          <cell r="BE62">
            <v>66</v>
          </cell>
          <cell r="BF62">
            <v>14386.646283100003</v>
          </cell>
          <cell r="CF62">
            <v>61</v>
          </cell>
          <cell r="CG62" t="str">
            <v>N</v>
          </cell>
        </row>
        <row r="63">
          <cell r="C63">
            <v>66</v>
          </cell>
          <cell r="D63">
            <v>6542895.0700000003</v>
          </cell>
          <cell r="F63">
            <v>122</v>
          </cell>
          <cell r="G63">
            <v>210.25</v>
          </cell>
          <cell r="I63">
            <v>66</v>
          </cell>
          <cell r="J63">
            <v>-2020524.76</v>
          </cell>
          <cell r="R63">
            <v>72</v>
          </cell>
          <cell r="S63">
            <v>-769694.03</v>
          </cell>
          <cell r="U63">
            <v>74</v>
          </cell>
          <cell r="V63">
            <v>1648</v>
          </cell>
          <cell r="X63">
            <v>65</v>
          </cell>
          <cell r="Y63">
            <v>-186146</v>
          </cell>
          <cell r="AA63">
            <v>133</v>
          </cell>
          <cell r="AB63">
            <v>-3950</v>
          </cell>
          <cell r="BE63">
            <v>67</v>
          </cell>
          <cell r="BF63">
            <v>53238.977536699997</v>
          </cell>
          <cell r="CF63">
            <v>62</v>
          </cell>
          <cell r="CG63" t="str">
            <v>Y</v>
          </cell>
        </row>
        <row r="64">
          <cell r="C64">
            <v>67</v>
          </cell>
          <cell r="D64">
            <v>22426270.309999999</v>
          </cell>
          <cell r="F64">
            <v>123</v>
          </cell>
          <cell r="G64">
            <v>22072</v>
          </cell>
          <cell r="I64">
            <v>67</v>
          </cell>
          <cell r="J64">
            <v>-6106309.0300000003</v>
          </cell>
          <cell r="R64">
            <v>73</v>
          </cell>
          <cell r="S64">
            <v>-1268311.53</v>
          </cell>
          <cell r="U64">
            <v>75</v>
          </cell>
          <cell r="V64">
            <v>33226.559999999998</v>
          </cell>
          <cell r="X64">
            <v>66</v>
          </cell>
          <cell r="Y64">
            <v>-342456</v>
          </cell>
          <cell r="AA64">
            <v>135</v>
          </cell>
          <cell r="AB64">
            <v>-298078.84000000003</v>
          </cell>
          <cell r="BE64">
            <v>68</v>
          </cell>
          <cell r="BF64">
            <v>13272.657975799995</v>
          </cell>
          <cell r="CF64">
            <v>64</v>
          </cell>
          <cell r="CG64" t="str">
            <v>Y</v>
          </cell>
        </row>
        <row r="65">
          <cell r="C65">
            <v>68</v>
          </cell>
          <cell r="D65">
            <v>3623818.45</v>
          </cell>
          <cell r="F65">
            <v>133</v>
          </cell>
          <cell r="G65">
            <v>21245.75</v>
          </cell>
          <cell r="I65">
            <v>68</v>
          </cell>
          <cell r="J65">
            <v>-1616352.38</v>
          </cell>
          <cell r="R65">
            <v>74</v>
          </cell>
          <cell r="S65">
            <v>-100281.8</v>
          </cell>
          <cell r="U65">
            <v>79</v>
          </cell>
          <cell r="V65">
            <v>0</v>
          </cell>
          <cell r="X65">
            <v>67</v>
          </cell>
          <cell r="Y65">
            <v>766</v>
          </cell>
          <cell r="AA65">
            <v>140</v>
          </cell>
          <cell r="AB65">
            <v>-30779.85</v>
          </cell>
          <cell r="BE65">
            <v>69</v>
          </cell>
          <cell r="BF65">
            <v>15384.653113999997</v>
          </cell>
          <cell r="CF65">
            <v>65</v>
          </cell>
          <cell r="CG65" t="str">
            <v>Y</v>
          </cell>
        </row>
        <row r="66">
          <cell r="C66">
            <v>69</v>
          </cell>
          <cell r="D66">
            <v>10712588.039999999</v>
          </cell>
          <cell r="F66">
            <v>135</v>
          </cell>
          <cell r="G66">
            <v>154335.32</v>
          </cell>
          <cell r="I66">
            <v>69</v>
          </cell>
          <cell r="J66">
            <v>-4686497.8499999996</v>
          </cell>
          <cell r="R66">
            <v>75</v>
          </cell>
          <cell r="S66">
            <v>-2596111.9700000002</v>
          </cell>
          <cell r="U66">
            <v>80</v>
          </cell>
          <cell r="V66">
            <v>922879.56</v>
          </cell>
          <cell r="X66">
            <v>68</v>
          </cell>
          <cell r="Y66">
            <v>-271575</v>
          </cell>
          <cell r="AA66">
            <v>151</v>
          </cell>
          <cell r="AB66">
            <v>-21074.25</v>
          </cell>
          <cell r="BE66">
            <v>70</v>
          </cell>
          <cell r="BF66">
            <v>101945.3959799</v>
          </cell>
          <cell r="CF66">
            <v>66</v>
          </cell>
          <cell r="CG66" t="str">
            <v>Y</v>
          </cell>
        </row>
        <row r="67">
          <cell r="C67">
            <v>70</v>
          </cell>
          <cell r="D67">
            <v>39970342.579999998</v>
          </cell>
          <cell r="F67">
            <v>140</v>
          </cell>
          <cell r="G67">
            <v>4721115.71</v>
          </cell>
          <cell r="I67">
            <v>70</v>
          </cell>
          <cell r="J67">
            <v>-5323401.34</v>
          </cell>
          <cell r="R67">
            <v>77</v>
          </cell>
          <cell r="S67">
            <v>0</v>
          </cell>
          <cell r="U67">
            <v>81</v>
          </cell>
          <cell r="V67">
            <v>11436</v>
          </cell>
          <cell r="X67">
            <v>69</v>
          </cell>
          <cell r="Y67">
            <v>229531</v>
          </cell>
          <cell r="AA67">
            <v>160</v>
          </cell>
          <cell r="AB67">
            <v>-118949.1</v>
          </cell>
          <cell r="BE67">
            <v>71</v>
          </cell>
          <cell r="BF67">
            <v>49876.842957700035</v>
          </cell>
          <cell r="CF67">
            <v>67</v>
          </cell>
          <cell r="CG67" t="str">
            <v>Y</v>
          </cell>
        </row>
        <row r="68">
          <cell r="C68">
            <v>71</v>
          </cell>
          <cell r="D68">
            <v>9609705.4900000002</v>
          </cell>
          <cell r="F68">
            <v>151</v>
          </cell>
          <cell r="G68">
            <v>0</v>
          </cell>
          <cell r="I68">
            <v>71</v>
          </cell>
          <cell r="J68">
            <v>-1583103.82</v>
          </cell>
          <cell r="R68">
            <v>79</v>
          </cell>
          <cell r="S68">
            <v>-6777533.75</v>
          </cell>
          <cell r="U68">
            <v>83</v>
          </cell>
          <cell r="V68">
            <v>72005.990000000005</v>
          </cell>
          <cell r="X68">
            <v>70</v>
          </cell>
          <cell r="Y68">
            <v>-1798289</v>
          </cell>
          <cell r="AA68">
            <v>165</v>
          </cell>
          <cell r="AB68">
            <v>-21500</v>
          </cell>
          <cell r="BE68">
            <v>72</v>
          </cell>
          <cell r="BF68">
            <v>11342.433411999995</v>
          </cell>
          <cell r="CF68">
            <v>68</v>
          </cell>
          <cell r="CG68" t="str">
            <v>Y</v>
          </cell>
        </row>
        <row r="69">
          <cell r="C69">
            <v>72</v>
          </cell>
          <cell r="D69">
            <v>4106210.3</v>
          </cell>
          <cell r="F69">
            <v>160</v>
          </cell>
          <cell r="G69">
            <v>217345.06</v>
          </cell>
          <cell r="I69">
            <v>72</v>
          </cell>
          <cell r="J69">
            <v>-1280756.05</v>
          </cell>
          <cell r="R69">
            <v>80</v>
          </cell>
          <cell r="S69">
            <v>-33046498.280000001</v>
          </cell>
          <cell r="U69">
            <v>85</v>
          </cell>
          <cell r="V69">
            <v>0</v>
          </cell>
          <cell r="X69">
            <v>71</v>
          </cell>
          <cell r="Y69">
            <v>-530116</v>
          </cell>
          <cell r="BE69">
            <v>73</v>
          </cell>
          <cell r="BF69">
            <v>14301.041122599996</v>
          </cell>
          <cell r="CF69">
            <v>69</v>
          </cell>
          <cell r="CG69" t="str">
            <v>Y</v>
          </cell>
        </row>
        <row r="70">
          <cell r="C70">
            <v>73</v>
          </cell>
          <cell r="D70">
            <v>6191525.9500000002</v>
          </cell>
          <cell r="F70">
            <v>165</v>
          </cell>
          <cell r="G70">
            <v>0</v>
          </cell>
          <cell r="I70">
            <v>73</v>
          </cell>
          <cell r="J70">
            <v>-2935368.34</v>
          </cell>
          <cell r="R70">
            <v>81</v>
          </cell>
          <cell r="S70">
            <v>-47497.59</v>
          </cell>
          <cell r="U70">
            <v>86</v>
          </cell>
          <cell r="V70">
            <v>3428.44</v>
          </cell>
          <cell r="X70">
            <v>72</v>
          </cell>
          <cell r="Y70">
            <v>-30698</v>
          </cell>
          <cell r="BE70">
            <v>74</v>
          </cell>
          <cell r="BF70">
            <v>1138.7309018999995</v>
          </cell>
          <cell r="CF70">
            <v>70</v>
          </cell>
          <cell r="CG70" t="str">
            <v>Y</v>
          </cell>
        </row>
        <row r="71">
          <cell r="C71">
            <v>74</v>
          </cell>
          <cell r="D71">
            <v>307832.58</v>
          </cell>
          <cell r="I71">
            <v>74</v>
          </cell>
          <cell r="J71">
            <v>-27787.43</v>
          </cell>
          <cell r="R71">
            <v>83</v>
          </cell>
          <cell r="S71">
            <v>-10265035.779999999</v>
          </cell>
          <cell r="U71">
            <v>87</v>
          </cell>
          <cell r="V71">
            <v>60249.8</v>
          </cell>
          <cell r="X71">
            <v>73</v>
          </cell>
          <cell r="Y71">
            <v>-154709</v>
          </cell>
          <cell r="BE71">
            <v>75</v>
          </cell>
          <cell r="BF71">
            <v>12115.671968600003</v>
          </cell>
          <cell r="CF71">
            <v>71</v>
          </cell>
          <cell r="CG71" t="str">
            <v>N</v>
          </cell>
        </row>
        <row r="72">
          <cell r="C72">
            <v>75</v>
          </cell>
          <cell r="D72">
            <v>5431410.4900000002</v>
          </cell>
          <cell r="I72">
            <v>75</v>
          </cell>
          <cell r="J72">
            <v>-599780.57999999996</v>
          </cell>
          <cell r="R72">
            <v>85</v>
          </cell>
          <cell r="S72">
            <v>-50894.94</v>
          </cell>
          <cell r="U72">
            <v>88</v>
          </cell>
          <cell r="V72">
            <v>72969.119999999995</v>
          </cell>
          <cell r="X72">
            <v>74</v>
          </cell>
          <cell r="Y72">
            <v>-42757</v>
          </cell>
          <cell r="BE72">
            <v>77</v>
          </cell>
          <cell r="BF72">
            <v>0</v>
          </cell>
          <cell r="CF72">
            <v>72</v>
          </cell>
          <cell r="CG72" t="str">
            <v>Y</v>
          </cell>
        </row>
        <row r="73">
          <cell r="C73">
            <v>77</v>
          </cell>
          <cell r="D73">
            <v>0</v>
          </cell>
          <cell r="I73">
            <v>77</v>
          </cell>
          <cell r="J73">
            <v>0</v>
          </cell>
          <cell r="R73">
            <v>86</v>
          </cell>
          <cell r="S73">
            <v>-3854909.92</v>
          </cell>
          <cell r="U73">
            <v>89</v>
          </cell>
          <cell r="V73">
            <v>2781</v>
          </cell>
          <cell r="X73">
            <v>75</v>
          </cell>
          <cell r="Y73">
            <v>-384570</v>
          </cell>
          <cell r="BE73">
            <v>79</v>
          </cell>
          <cell r="BF73">
            <v>17336.925242000001</v>
          </cell>
          <cell r="CF73">
            <v>73</v>
          </cell>
          <cell r="CG73" t="str">
            <v>N</v>
          </cell>
        </row>
        <row r="74">
          <cell r="C74">
            <v>79</v>
          </cell>
          <cell r="D74">
            <v>12004929.439999999</v>
          </cell>
          <cell r="I74">
            <v>79</v>
          </cell>
          <cell r="J74">
            <v>-2964792.57</v>
          </cell>
          <cell r="R74">
            <v>87</v>
          </cell>
          <cell r="S74">
            <v>-519851.69</v>
          </cell>
          <cell r="U74">
            <v>90</v>
          </cell>
          <cell r="V74">
            <v>393334.43</v>
          </cell>
          <cell r="X74">
            <v>77</v>
          </cell>
          <cell r="Y74">
            <v>0</v>
          </cell>
          <cell r="BE74">
            <v>80</v>
          </cell>
          <cell r="BF74">
            <v>216066.30235519994</v>
          </cell>
          <cell r="CF74">
            <v>74</v>
          </cell>
          <cell r="CG74" t="str">
            <v>Y</v>
          </cell>
        </row>
        <row r="75">
          <cell r="C75">
            <v>80</v>
          </cell>
          <cell r="D75">
            <v>87305363.549999997</v>
          </cell>
          <cell r="I75">
            <v>80</v>
          </cell>
          <cell r="J75">
            <v>-15777978.869999999</v>
          </cell>
          <cell r="R75">
            <v>88</v>
          </cell>
          <cell r="S75">
            <v>-1521082.66</v>
          </cell>
          <cell r="U75">
            <v>91</v>
          </cell>
          <cell r="V75">
            <v>70160.179999999993</v>
          </cell>
          <cell r="X75">
            <v>79</v>
          </cell>
          <cell r="Y75">
            <v>-511171</v>
          </cell>
          <cell r="BE75">
            <v>81</v>
          </cell>
          <cell r="BF75">
            <v>1967.8688475999993</v>
          </cell>
          <cell r="CF75">
            <v>75</v>
          </cell>
          <cell r="CG75" t="str">
            <v>Y</v>
          </cell>
        </row>
        <row r="76">
          <cell r="C76">
            <v>81</v>
          </cell>
          <cell r="D76">
            <v>1537084.66</v>
          </cell>
          <cell r="I76">
            <v>81</v>
          </cell>
          <cell r="J76">
            <v>-252784.59</v>
          </cell>
          <cell r="R76">
            <v>89</v>
          </cell>
          <cell r="S76">
            <v>-17267824.66</v>
          </cell>
          <cell r="U76">
            <v>92</v>
          </cell>
          <cell r="V76">
            <v>2333</v>
          </cell>
          <cell r="X76">
            <v>80</v>
          </cell>
          <cell r="Y76">
            <v>-4922354</v>
          </cell>
          <cell r="BE76">
            <v>83</v>
          </cell>
          <cell r="BF76">
            <v>61038.529934400009</v>
          </cell>
          <cell r="CF76">
            <v>77</v>
          </cell>
          <cell r="CG76" t="str">
            <v>Y</v>
          </cell>
        </row>
        <row r="77">
          <cell r="C77">
            <v>83</v>
          </cell>
          <cell r="D77">
            <v>20649057.960000001</v>
          </cell>
          <cell r="I77">
            <v>83</v>
          </cell>
          <cell r="J77">
            <v>-4284777.1500000004</v>
          </cell>
          <cell r="R77">
            <v>90</v>
          </cell>
          <cell r="S77">
            <v>-988573.75</v>
          </cell>
          <cell r="U77">
            <v>101</v>
          </cell>
          <cell r="V77">
            <v>31909.05</v>
          </cell>
          <cell r="X77">
            <v>81</v>
          </cell>
          <cell r="Y77">
            <v>-92428</v>
          </cell>
          <cell r="BE77">
            <v>85</v>
          </cell>
          <cell r="BF77">
            <v>1244.4690747999996</v>
          </cell>
          <cell r="CF77">
            <v>79</v>
          </cell>
          <cell r="CG77" t="str">
            <v>N</v>
          </cell>
        </row>
        <row r="78">
          <cell r="C78">
            <v>85</v>
          </cell>
          <cell r="D78">
            <v>277282.78000000003</v>
          </cell>
          <cell r="I78">
            <v>85</v>
          </cell>
          <cell r="J78">
            <v>-42959.86</v>
          </cell>
          <cell r="R78">
            <v>91</v>
          </cell>
          <cell r="S78">
            <v>-473233.51</v>
          </cell>
          <cell r="U78">
            <v>103</v>
          </cell>
          <cell r="V78">
            <v>38183.72</v>
          </cell>
          <cell r="X78">
            <v>83</v>
          </cell>
          <cell r="Y78">
            <v>-1333565</v>
          </cell>
          <cell r="BE78">
            <v>86</v>
          </cell>
          <cell r="BF78">
            <v>13367.725961199996</v>
          </cell>
          <cell r="CF78">
            <v>80</v>
          </cell>
          <cell r="CG78" t="str">
            <v>Y</v>
          </cell>
        </row>
        <row r="79">
          <cell r="C79">
            <v>86</v>
          </cell>
          <cell r="D79">
            <v>6309084.3399999999</v>
          </cell>
          <cell r="I79">
            <v>86</v>
          </cell>
          <cell r="J79">
            <v>-1043550.19</v>
          </cell>
          <cell r="R79">
            <v>92</v>
          </cell>
          <cell r="S79">
            <v>-837770.99</v>
          </cell>
          <cell r="U79">
            <v>104</v>
          </cell>
          <cell r="V79">
            <v>68131.899999999994</v>
          </cell>
          <cell r="X79">
            <v>85</v>
          </cell>
          <cell r="Y79">
            <v>-34693</v>
          </cell>
          <cell r="BE79">
            <v>87</v>
          </cell>
          <cell r="BF79">
            <v>15203.626373500001</v>
          </cell>
          <cell r="CF79">
            <v>81</v>
          </cell>
          <cell r="CG79" t="str">
            <v>Y</v>
          </cell>
        </row>
        <row r="80">
          <cell r="C80">
            <v>87</v>
          </cell>
          <cell r="D80">
            <v>9945525.0199999996</v>
          </cell>
          <cell r="I80">
            <v>87</v>
          </cell>
          <cell r="J80">
            <v>-2825445.2</v>
          </cell>
          <cell r="R80">
            <v>101</v>
          </cell>
          <cell r="S80">
            <v>-7352578.4100000001</v>
          </cell>
          <cell r="U80">
            <v>105</v>
          </cell>
          <cell r="V80">
            <v>31199.89</v>
          </cell>
          <cell r="X80">
            <v>86</v>
          </cell>
          <cell r="Y80">
            <v>-220972</v>
          </cell>
          <cell r="BE80">
            <v>88</v>
          </cell>
          <cell r="BF80">
            <v>15778.216984100003</v>
          </cell>
          <cell r="CF80">
            <v>83</v>
          </cell>
          <cell r="CG80" t="str">
            <v>Y</v>
          </cell>
        </row>
        <row r="81">
          <cell r="C81">
            <v>88</v>
          </cell>
          <cell r="D81">
            <v>6575926.7000000002</v>
          </cell>
          <cell r="I81">
            <v>88</v>
          </cell>
          <cell r="J81">
            <v>-1828359.89</v>
          </cell>
          <cell r="R81">
            <v>103</v>
          </cell>
          <cell r="S81">
            <v>-1495918.53</v>
          </cell>
          <cell r="U81">
            <v>106</v>
          </cell>
          <cell r="V81">
            <v>77097.37</v>
          </cell>
          <cell r="X81">
            <v>87</v>
          </cell>
          <cell r="Y81">
            <v>-288895</v>
          </cell>
          <cell r="BE81">
            <v>89</v>
          </cell>
          <cell r="BF81">
            <v>60526.496573299992</v>
          </cell>
          <cell r="CF81">
            <v>85</v>
          </cell>
          <cell r="CG81" t="str">
            <v>Y</v>
          </cell>
        </row>
        <row r="82">
          <cell r="C82">
            <v>89</v>
          </cell>
          <cell r="D82">
            <v>29794822.359999999</v>
          </cell>
          <cell r="I82">
            <v>89</v>
          </cell>
          <cell r="J82">
            <v>-3753981.35</v>
          </cell>
          <cell r="R82">
            <v>104</v>
          </cell>
          <cell r="S82">
            <v>-9126.7999999999993</v>
          </cell>
          <cell r="U82">
            <v>107</v>
          </cell>
          <cell r="V82">
            <v>150</v>
          </cell>
          <cell r="X82">
            <v>88</v>
          </cell>
          <cell r="Y82">
            <v>-135386</v>
          </cell>
          <cell r="BE82">
            <v>90</v>
          </cell>
          <cell r="BF82">
            <v>58043.765607800007</v>
          </cell>
          <cell r="CF82">
            <v>86</v>
          </cell>
          <cell r="CG82" t="str">
            <v>N</v>
          </cell>
        </row>
        <row r="83">
          <cell r="C83">
            <v>90</v>
          </cell>
          <cell r="D83">
            <v>13495427.01</v>
          </cell>
          <cell r="I83">
            <v>90</v>
          </cell>
          <cell r="J83">
            <v>-4406658.1100000003</v>
          </cell>
          <cell r="R83">
            <v>105</v>
          </cell>
          <cell r="S83">
            <v>-327585.15000000002</v>
          </cell>
          <cell r="U83">
            <v>108</v>
          </cell>
          <cell r="V83">
            <v>23721.26</v>
          </cell>
          <cell r="X83">
            <v>89</v>
          </cell>
          <cell r="Y83">
            <v>-417186.12</v>
          </cell>
          <cell r="BE83">
            <v>91</v>
          </cell>
          <cell r="BF83">
            <v>9717.228866899999</v>
          </cell>
          <cell r="CF83">
            <v>87</v>
          </cell>
          <cell r="CG83" t="str">
            <v>Y</v>
          </cell>
        </row>
        <row r="84">
          <cell r="C84">
            <v>91</v>
          </cell>
          <cell r="D84">
            <v>3826020.21</v>
          </cell>
          <cell r="I84">
            <v>91</v>
          </cell>
          <cell r="J84">
            <v>-1044086.75</v>
          </cell>
          <cell r="R84">
            <v>106</v>
          </cell>
          <cell r="S84">
            <v>-342</v>
          </cell>
          <cell r="U84">
            <v>109</v>
          </cell>
          <cell r="V84">
            <v>9151.7800000000007</v>
          </cell>
          <cell r="X84">
            <v>90</v>
          </cell>
          <cell r="Y84">
            <v>-1076805</v>
          </cell>
          <cell r="BE84">
            <v>92</v>
          </cell>
          <cell r="BF84">
            <v>2081.9724169000006</v>
          </cell>
          <cell r="CF84">
            <v>88</v>
          </cell>
          <cell r="CG84" t="str">
            <v>Y</v>
          </cell>
        </row>
        <row r="85">
          <cell r="C85">
            <v>92</v>
          </cell>
          <cell r="D85">
            <v>1529495.68</v>
          </cell>
          <cell r="I85">
            <v>92</v>
          </cell>
          <cell r="J85">
            <v>-206276.28</v>
          </cell>
          <cell r="R85">
            <v>107</v>
          </cell>
          <cell r="S85">
            <v>-1468875.64</v>
          </cell>
          <cell r="U85">
            <v>120</v>
          </cell>
          <cell r="V85">
            <v>9760.06</v>
          </cell>
          <cell r="X85">
            <v>91</v>
          </cell>
          <cell r="Y85">
            <v>-386189</v>
          </cell>
          <cell r="BE85">
            <v>93</v>
          </cell>
          <cell r="BF85">
            <v>2031.7800385004375</v>
          </cell>
          <cell r="CF85">
            <v>89</v>
          </cell>
          <cell r="CG85" t="str">
            <v>Y</v>
          </cell>
        </row>
        <row r="86">
          <cell r="C86">
            <v>93</v>
          </cell>
          <cell r="D86">
            <v>3046256.94</v>
          </cell>
          <cell r="I86">
            <v>93</v>
          </cell>
          <cell r="J86">
            <v>-1028137.25</v>
          </cell>
          <cell r="R86">
            <v>108</v>
          </cell>
          <cell r="S86">
            <v>-324508.32</v>
          </cell>
          <cell r="U86">
            <v>121</v>
          </cell>
          <cell r="V86">
            <v>24431.82</v>
          </cell>
          <cell r="X86">
            <v>92</v>
          </cell>
          <cell r="Y86">
            <v>-62086</v>
          </cell>
          <cell r="BE86">
            <v>94</v>
          </cell>
          <cell r="BF86">
            <v>976.7031006000002</v>
          </cell>
          <cell r="CF86">
            <v>90</v>
          </cell>
          <cell r="CG86" t="str">
            <v>N</v>
          </cell>
        </row>
        <row r="87">
          <cell r="C87">
            <v>94</v>
          </cell>
          <cell r="D87">
            <v>11634.19</v>
          </cell>
          <cell r="I87">
            <v>94</v>
          </cell>
          <cell r="J87">
            <v>7099.3</v>
          </cell>
          <cell r="R87">
            <v>109</v>
          </cell>
          <cell r="S87">
            <v>-88173.62</v>
          </cell>
          <cell r="U87">
            <v>122</v>
          </cell>
          <cell r="V87">
            <v>47017.13</v>
          </cell>
          <cell r="X87">
            <v>93</v>
          </cell>
          <cell r="Y87">
            <v>37244</v>
          </cell>
          <cell r="BE87">
            <v>101</v>
          </cell>
          <cell r="BF87">
            <v>105625.41562209999</v>
          </cell>
          <cell r="CF87">
            <v>91</v>
          </cell>
          <cell r="CG87" t="str">
            <v>Y</v>
          </cell>
        </row>
        <row r="88">
          <cell r="C88">
            <v>101</v>
          </cell>
          <cell r="D88">
            <v>38755270.740000002</v>
          </cell>
          <cell r="I88">
            <v>101</v>
          </cell>
          <cell r="J88">
            <v>-19234060.050000001</v>
          </cell>
          <cell r="R88">
            <v>120</v>
          </cell>
          <cell r="S88">
            <v>-6636518.1299999999</v>
          </cell>
          <cell r="U88">
            <v>123</v>
          </cell>
          <cell r="V88">
            <v>26600.78</v>
          </cell>
          <cell r="X88">
            <v>94</v>
          </cell>
          <cell r="Y88">
            <v>-10</v>
          </cell>
          <cell r="BE88">
            <v>103</v>
          </cell>
          <cell r="BF88">
            <v>7098.6270731000013</v>
          </cell>
          <cell r="CF88">
            <v>92</v>
          </cell>
          <cell r="CG88" t="str">
            <v>Y</v>
          </cell>
        </row>
        <row r="89">
          <cell r="C89">
            <v>103</v>
          </cell>
          <cell r="D89">
            <v>2570856.2000000002</v>
          </cell>
          <cell r="I89">
            <v>103</v>
          </cell>
          <cell r="J89">
            <v>-833588.68</v>
          </cell>
          <cell r="R89">
            <v>121</v>
          </cell>
          <cell r="S89">
            <v>-18961.72</v>
          </cell>
          <cell r="U89">
            <v>133</v>
          </cell>
          <cell r="V89">
            <v>5167.32</v>
          </cell>
          <cell r="X89">
            <v>101</v>
          </cell>
          <cell r="Y89">
            <v>-47656</v>
          </cell>
          <cell r="BE89">
            <v>104</v>
          </cell>
          <cell r="BF89">
            <v>2270.6207198999982</v>
          </cell>
          <cell r="CF89">
            <v>93</v>
          </cell>
          <cell r="CG89" t="str">
            <v>Y</v>
          </cell>
        </row>
        <row r="90">
          <cell r="C90">
            <v>104</v>
          </cell>
          <cell r="D90">
            <v>716119.17</v>
          </cell>
          <cell r="I90">
            <v>104</v>
          </cell>
          <cell r="J90">
            <v>-329726.15999999997</v>
          </cell>
          <cell r="R90">
            <v>122</v>
          </cell>
          <cell r="S90">
            <v>-280640.56</v>
          </cell>
          <cell r="U90">
            <v>135</v>
          </cell>
          <cell r="V90">
            <v>16920.04</v>
          </cell>
          <cell r="X90">
            <v>103</v>
          </cell>
          <cell r="Y90">
            <v>84835</v>
          </cell>
          <cell r="BE90">
            <v>105</v>
          </cell>
          <cell r="BF90">
            <v>26108.754381600014</v>
          </cell>
          <cell r="CF90">
            <v>94</v>
          </cell>
          <cell r="CG90" t="str">
            <v>Y</v>
          </cell>
        </row>
        <row r="91">
          <cell r="C91">
            <v>105</v>
          </cell>
          <cell r="D91">
            <v>2830210.65</v>
          </cell>
          <cell r="I91">
            <v>105</v>
          </cell>
          <cell r="J91">
            <v>-1539261.59</v>
          </cell>
          <cell r="R91">
            <v>123</v>
          </cell>
          <cell r="S91">
            <v>-409933.66</v>
          </cell>
          <cell r="U91">
            <v>140</v>
          </cell>
          <cell r="V91">
            <v>28890.45</v>
          </cell>
          <cell r="X91">
            <v>104</v>
          </cell>
          <cell r="Y91">
            <v>-51305</v>
          </cell>
          <cell r="BE91">
            <v>106</v>
          </cell>
          <cell r="BF91">
            <v>8369.7166496000027</v>
          </cell>
          <cell r="CF91">
            <v>101</v>
          </cell>
          <cell r="CG91" t="str">
            <v>Y</v>
          </cell>
        </row>
        <row r="92">
          <cell r="C92">
            <v>106</v>
          </cell>
          <cell r="D92">
            <v>2178170.15</v>
          </cell>
          <cell r="I92">
            <v>106</v>
          </cell>
          <cell r="J92">
            <v>-538214.98</v>
          </cell>
          <cell r="R92">
            <v>135</v>
          </cell>
          <cell r="S92">
            <v>-2427089.38</v>
          </cell>
          <cell r="U92">
            <v>150</v>
          </cell>
          <cell r="V92">
            <v>53193.120000000003</v>
          </cell>
          <cell r="X92">
            <v>105</v>
          </cell>
          <cell r="Y92">
            <v>-71259</v>
          </cell>
          <cell r="BE92">
            <v>107</v>
          </cell>
          <cell r="BF92">
            <v>13318.277416699999</v>
          </cell>
          <cell r="CF92">
            <v>103</v>
          </cell>
          <cell r="CG92" t="str">
            <v>N</v>
          </cell>
        </row>
        <row r="93">
          <cell r="C93">
            <v>107</v>
          </cell>
          <cell r="D93">
            <v>4550461.16</v>
          </cell>
          <cell r="I93">
            <v>107</v>
          </cell>
          <cell r="J93">
            <v>-1436091.03</v>
          </cell>
          <cell r="R93">
            <v>140</v>
          </cell>
          <cell r="S93">
            <v>-13532276.01</v>
          </cell>
          <cell r="U93">
            <v>151</v>
          </cell>
          <cell r="V93">
            <v>0</v>
          </cell>
          <cell r="X93">
            <v>106</v>
          </cell>
          <cell r="Y93">
            <v>-118946</v>
          </cell>
          <cell r="BE93">
            <v>108</v>
          </cell>
          <cell r="BF93">
            <v>2207.0997682999996</v>
          </cell>
          <cell r="CF93">
            <v>104</v>
          </cell>
          <cell r="CG93" t="str">
            <v>Y</v>
          </cell>
        </row>
        <row r="94">
          <cell r="C94">
            <v>108</v>
          </cell>
          <cell r="D94">
            <v>3448405.55</v>
          </cell>
          <cell r="I94">
            <v>108</v>
          </cell>
          <cell r="J94">
            <v>-1524294.43</v>
          </cell>
          <cell r="R94">
            <v>150</v>
          </cell>
          <cell r="S94">
            <v>-3242.27</v>
          </cell>
          <cell r="U94">
            <v>160</v>
          </cell>
          <cell r="V94">
            <v>249269.69</v>
          </cell>
          <cell r="X94">
            <v>107</v>
          </cell>
          <cell r="Y94">
            <v>-31625</v>
          </cell>
          <cell r="BE94">
            <v>109</v>
          </cell>
          <cell r="BF94">
            <v>2349.3481518000003</v>
          </cell>
          <cell r="CF94">
            <v>105</v>
          </cell>
          <cell r="CG94" t="str">
            <v>N</v>
          </cell>
        </row>
        <row r="95">
          <cell r="C95">
            <v>109</v>
          </cell>
          <cell r="D95">
            <v>1864421.95</v>
          </cell>
          <cell r="I95">
            <v>109</v>
          </cell>
          <cell r="J95">
            <v>-794791.98</v>
          </cell>
          <cell r="R95">
            <v>151</v>
          </cell>
          <cell r="S95">
            <v>-392975.69</v>
          </cell>
          <cell r="X95">
            <v>108</v>
          </cell>
          <cell r="Y95">
            <v>-24687</v>
          </cell>
          <cell r="BE95">
            <v>120</v>
          </cell>
          <cell r="BF95">
            <v>19795.060191700009</v>
          </cell>
          <cell r="CF95">
            <v>106</v>
          </cell>
          <cell r="CG95" t="str">
            <v>N</v>
          </cell>
        </row>
        <row r="96">
          <cell r="C96">
            <v>120</v>
          </cell>
          <cell r="D96">
            <v>9833724.2599999998</v>
          </cell>
          <cell r="I96">
            <v>120</v>
          </cell>
          <cell r="J96">
            <v>-1744987.04</v>
          </cell>
          <cell r="R96">
            <v>160</v>
          </cell>
          <cell r="S96">
            <v>-76251.429999999993</v>
          </cell>
          <cell r="X96">
            <v>109</v>
          </cell>
          <cell r="Y96">
            <v>-79441</v>
          </cell>
          <cell r="BE96">
            <v>121</v>
          </cell>
          <cell r="BF96">
            <v>1634.3137754000006</v>
          </cell>
          <cell r="CF96">
            <v>107</v>
          </cell>
          <cell r="CG96" t="str">
            <v>N</v>
          </cell>
        </row>
        <row r="97">
          <cell r="C97">
            <v>121</v>
          </cell>
          <cell r="D97">
            <v>461430.26</v>
          </cell>
          <cell r="I97">
            <v>121</v>
          </cell>
          <cell r="J97">
            <v>-310966.19</v>
          </cell>
          <cell r="R97">
            <v>165</v>
          </cell>
          <cell r="S97">
            <v>-46098.14</v>
          </cell>
          <cell r="X97">
            <v>120</v>
          </cell>
          <cell r="Y97">
            <v>-100024</v>
          </cell>
          <cell r="BE97">
            <v>122</v>
          </cell>
          <cell r="BF97">
            <v>10397.667584499997</v>
          </cell>
          <cell r="CF97">
            <v>108</v>
          </cell>
          <cell r="CG97" t="str">
            <v>N</v>
          </cell>
        </row>
        <row r="98">
          <cell r="C98">
            <v>122</v>
          </cell>
          <cell r="D98">
            <v>3989333.29</v>
          </cell>
          <cell r="I98">
            <v>122</v>
          </cell>
          <cell r="J98">
            <v>-888980.55</v>
          </cell>
          <cell r="X98">
            <v>121</v>
          </cell>
          <cell r="Y98">
            <v>-26823</v>
          </cell>
          <cell r="BE98">
            <v>123</v>
          </cell>
          <cell r="BF98">
            <v>1379.4861351</v>
          </cell>
          <cell r="CF98">
            <v>109</v>
          </cell>
          <cell r="CG98" t="str">
            <v>Y</v>
          </cell>
        </row>
        <row r="99">
          <cell r="C99">
            <v>123</v>
          </cell>
          <cell r="D99">
            <v>546039.87</v>
          </cell>
          <cell r="I99">
            <v>123</v>
          </cell>
          <cell r="J99">
            <v>-62611.56</v>
          </cell>
          <cell r="X99">
            <v>122</v>
          </cell>
          <cell r="Y99">
            <v>-181561</v>
          </cell>
          <cell r="BE99">
            <v>133</v>
          </cell>
          <cell r="BF99">
            <v>4597.5310681999963</v>
          </cell>
          <cell r="CF99">
            <v>120</v>
          </cell>
          <cell r="CG99" t="str">
            <v>N</v>
          </cell>
        </row>
        <row r="100">
          <cell r="C100">
            <v>133</v>
          </cell>
          <cell r="D100">
            <v>2356116.27</v>
          </cell>
          <cell r="I100">
            <v>133</v>
          </cell>
          <cell r="J100">
            <v>-373811.89</v>
          </cell>
          <cell r="X100">
            <v>123</v>
          </cell>
          <cell r="Y100">
            <v>-27383</v>
          </cell>
          <cell r="BE100">
            <v>135</v>
          </cell>
          <cell r="BF100">
            <v>60878.416684899996</v>
          </cell>
          <cell r="CF100">
            <v>121</v>
          </cell>
          <cell r="CG100" t="str">
            <v>N</v>
          </cell>
        </row>
        <row r="101">
          <cell r="C101">
            <v>135</v>
          </cell>
          <cell r="D101">
            <v>10390962.67</v>
          </cell>
          <cell r="I101">
            <v>135</v>
          </cell>
          <cell r="J101">
            <v>-3805428.59</v>
          </cell>
          <cell r="X101">
            <v>133</v>
          </cell>
          <cell r="Y101">
            <v>-43217</v>
          </cell>
          <cell r="BE101">
            <v>140</v>
          </cell>
          <cell r="BF101">
            <v>55868.066294499993</v>
          </cell>
          <cell r="CF101">
            <v>122</v>
          </cell>
          <cell r="CG101" t="str">
            <v>Y</v>
          </cell>
        </row>
        <row r="102">
          <cell r="C102">
            <v>140</v>
          </cell>
          <cell r="D102">
            <v>26677223.27</v>
          </cell>
          <cell r="I102">
            <v>140</v>
          </cell>
          <cell r="J102">
            <v>-10111066.41</v>
          </cell>
          <cell r="X102">
            <v>135</v>
          </cell>
          <cell r="Y102">
            <v>-504503</v>
          </cell>
          <cell r="BE102">
            <v>150</v>
          </cell>
          <cell r="BF102">
            <v>5697.056729099997</v>
          </cell>
          <cell r="CF102">
            <v>123</v>
          </cell>
          <cell r="CG102" t="str">
            <v>N</v>
          </cell>
        </row>
        <row r="103">
          <cell r="C103">
            <v>150</v>
          </cell>
          <cell r="D103">
            <v>911439.58</v>
          </cell>
          <cell r="I103">
            <v>150</v>
          </cell>
          <cell r="J103">
            <v>-225628.1</v>
          </cell>
          <cell r="X103">
            <v>140</v>
          </cell>
          <cell r="Y103">
            <v>527767</v>
          </cell>
          <cell r="BE103">
            <v>151</v>
          </cell>
          <cell r="BF103">
            <v>12084.868768700004</v>
          </cell>
          <cell r="CF103">
            <v>133</v>
          </cell>
          <cell r="CG103" t="str">
            <v>Y</v>
          </cell>
        </row>
        <row r="104">
          <cell r="C104">
            <v>151</v>
          </cell>
          <cell r="D104">
            <v>1232028.31</v>
          </cell>
          <cell r="I104">
            <v>151</v>
          </cell>
          <cell r="J104">
            <v>-283063.76</v>
          </cell>
          <cell r="X104">
            <v>150</v>
          </cell>
          <cell r="Y104">
            <v>-146625</v>
          </cell>
          <cell r="BE104">
            <v>160</v>
          </cell>
          <cell r="BF104">
            <v>39447.98193400001</v>
          </cell>
          <cell r="CF104">
            <v>135</v>
          </cell>
          <cell r="CG104" t="str">
            <v>Y</v>
          </cell>
        </row>
        <row r="105">
          <cell r="C105">
            <v>160</v>
          </cell>
          <cell r="D105">
            <v>7692277.9299999997</v>
          </cell>
          <cell r="I105">
            <v>160</v>
          </cell>
          <cell r="J105">
            <v>-3194558</v>
          </cell>
          <cell r="X105">
            <v>151</v>
          </cell>
          <cell r="Y105">
            <v>-114843</v>
          </cell>
          <cell r="BE105">
            <v>165</v>
          </cell>
          <cell r="BF105">
            <v>15260.306241200004</v>
          </cell>
          <cell r="CF105">
            <v>140</v>
          </cell>
          <cell r="CG105" t="str">
            <v>N</v>
          </cell>
        </row>
        <row r="106">
          <cell r="C106">
            <v>165</v>
          </cell>
          <cell r="D106">
            <v>1994603.87</v>
          </cell>
          <cell r="I106">
            <v>165</v>
          </cell>
          <cell r="J106">
            <v>-121322.2</v>
          </cell>
          <cell r="X106">
            <v>160</v>
          </cell>
          <cell r="Y106">
            <v>-358150</v>
          </cell>
          <cell r="CF106">
            <v>150</v>
          </cell>
          <cell r="CG106" t="str">
            <v>Y</v>
          </cell>
        </row>
        <row r="107">
          <cell r="X107">
            <v>165</v>
          </cell>
          <cell r="Y107">
            <v>-160563</v>
          </cell>
          <cell r="CF107">
            <v>151</v>
          </cell>
          <cell r="CG107" t="str">
            <v>N</v>
          </cell>
        </row>
        <row r="108">
          <cell r="CF108">
            <v>160</v>
          </cell>
          <cell r="CG108" t="str">
            <v>Y</v>
          </cell>
        </row>
        <row r="109">
          <cell r="CF109">
            <v>165</v>
          </cell>
          <cell r="CG109" t="str">
            <v>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Chart"/>
      <sheetName val="STATE&gt;&gt;"/>
      <sheetName val="MAR"/>
      <sheetName val="MD"/>
      <sheetName val="NJ"/>
      <sheetName val="PA"/>
      <sheetName val="VA"/>
      <sheetName val="State Comparison"/>
      <sheetName val="start&gt;&gt;"/>
      <sheetName val="286"/>
      <sheetName val="287"/>
      <sheetName val="288"/>
      <sheetName val="856"/>
      <sheetName val="315"/>
      <sheetName val="316"/>
      <sheetName val="317"/>
      <sheetName val="319"/>
      <sheetName val="858"/>
      <sheetName val="300"/>
      <sheetName val="857"/>
      <sheetName val="332"/>
      <sheetName val="333"/>
      <sheetName val="859"/>
      <sheetName val="Company Comparison"/>
      <sheetName val="data&gt;&gt;"/>
      <sheetName val="Account Balances"/>
      <sheetName val="2019 Budget"/>
      <sheetName val="CO"/>
      <sheetName val="TTM Actuals"/>
      <sheetName val="Forecast"/>
      <sheetName val="O&amp;M FCST FILES&gt;&gt;"/>
      <sheetName val="RC Amortization"/>
      <sheetName val="Meter Reading"/>
      <sheetName val="Fuel Expense"/>
      <sheetName val="Def Maint Exp Schedule"/>
      <sheetName val="Preventative Maintenance"/>
      <sheetName val="Bad Debt Schedule"/>
      <sheetName val="Purch W-WW Load"/>
      <sheetName val="MAR Salaries"/>
      <sheetName val="Misc Reg"/>
      <sheetName val="CS Print"/>
      <sheetName val="MAR Captime"/>
      <sheetName val="Uniforms"/>
      <sheetName val="Chemicals Load"/>
      <sheetName val="Electric Load"/>
      <sheetName val="6025 FCST"/>
      <sheetName val="MAR ROY Reforecast&gt;&gt;"/>
      <sheetName val="2019 Re-Forecast"/>
      <sheetName val="2018 Re-Forecast"/>
      <sheetName val="2017 Re-Forecast"/>
      <sheetName val="2016 Re-Forecast "/>
      <sheetName val="2015 Re-Forecast"/>
      <sheetName val="2014 Re-Forecast"/>
      <sheetName val="Approved MAR O&amp;M"/>
      <sheetName val="O&amp;M Comparison"/>
      <sheetName val="MD Comparison"/>
      <sheetName val="NJ Comparison"/>
      <sheetName val="PA Comparison"/>
      <sheetName val="VA Comparison"/>
      <sheetName val="Load SS Pushdowns"/>
      <sheetName val="Presentation&gt;&gt;"/>
      <sheetName val="Assumptions"/>
      <sheetName val="2019 F vs 2020 B"/>
      <sheetName val="2020 B vs Prior"/>
      <sheetName val="2021 B vs Prior"/>
      <sheetName val="2022 B vs Prior"/>
      <sheetName val="O&amp;M Core Business"/>
      <sheetName val="O&amp;M Core Business (Tamiment)"/>
      <sheetName val="Cap Ex"/>
      <sheetName val="FCST"/>
      <sheetName val="Prior Year Template"/>
      <sheetName val="Prior v Proposed 20v20"/>
      <sheetName val="Prior v Proposed 21v21"/>
      <sheetName val="Prior v Proposed Pivot"/>
      <sheetName val="Load_File"/>
      <sheetName val="State_Comparison"/>
      <sheetName val="Company_Comparison"/>
      <sheetName val="Account_Balances"/>
      <sheetName val="2019_Budget"/>
      <sheetName val="TTM_Actuals"/>
      <sheetName val="O&amp;M_FCST_FILES&gt;&gt;"/>
      <sheetName val="RC_Amortization"/>
      <sheetName val="Meter_Reading"/>
      <sheetName val="Fuel_Expense"/>
      <sheetName val="Def_Maint_Exp_Schedule"/>
      <sheetName val="Preventative_Maintenance"/>
      <sheetName val="Bad_Debt_Schedule"/>
      <sheetName val="Purch_W-WW_Load"/>
      <sheetName val="MAR_Salaries"/>
      <sheetName val="Misc_Reg"/>
      <sheetName val="CS_Print"/>
      <sheetName val="MAR_Captime"/>
      <sheetName val="Chemicals_Load"/>
      <sheetName val="Electric_Load"/>
      <sheetName val="6025_FCST"/>
      <sheetName val="MAR_ROY_Reforecast&gt;&gt;"/>
      <sheetName val="2019_Re-Forecast"/>
      <sheetName val="2018_Re-Forecast"/>
      <sheetName val="2017_Re-Forecast"/>
      <sheetName val="2016_Re-Forecast_"/>
      <sheetName val="2015_Re-Forecast"/>
      <sheetName val="2014_Re-Forecast"/>
      <sheetName val="Approved_MAR_O&amp;M"/>
      <sheetName val="O&amp;M_Comparison"/>
      <sheetName val="MD_Comparison"/>
      <sheetName val="NJ_Comparison"/>
      <sheetName val="PA_Comparison"/>
      <sheetName val="VA_Comparison"/>
      <sheetName val="Load_SS_Pushdowns"/>
      <sheetName val="2019_F_vs_2020_B"/>
      <sheetName val="2020_B_vs_Prior"/>
      <sheetName val="2021_B_vs_Prior"/>
      <sheetName val="2022_B_vs_Prior"/>
      <sheetName val="O&amp;M_Core_Business"/>
      <sheetName val="O&amp;M_Core_Business_(Tamiment)"/>
      <sheetName val="Cap_Ex"/>
      <sheetName val="Prior_Year_Template"/>
      <sheetName val="Prior_v_Proposed_20v20"/>
      <sheetName val="Prior_v_Proposed_21v21"/>
      <sheetName val="Prior_v_Proposed_Pivot"/>
    </sheetNames>
    <sheetDataSet>
      <sheetData sheetId="0">
        <row r="11">
          <cell r="C11" t="str">
            <v>O&amp;M Template</v>
          </cell>
        </row>
        <row r="12">
          <cell r="C12">
            <v>43734</v>
          </cell>
        </row>
        <row r="13">
          <cell r="C13">
            <v>43646</v>
          </cell>
        </row>
        <row r="14">
          <cell r="C14">
            <v>43647</v>
          </cell>
        </row>
        <row r="16">
          <cell r="C16" t="str">
            <v>PRESIDENT-MIDWEST/MID ATLANTIC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ruc (2)"/>
      <sheetName val="F1202"/>
      <sheetName val="Ebitda COA"/>
      <sheetName val="Gross Receipts Tax"/>
      <sheetName val="Input Schedule"/>
      <sheetName val="IL DP Default"/>
      <sheetName val="Illinois Depreciation"/>
      <sheetName val="JFG DP Study"/>
      <sheetName val="Consumption SQL"/>
      <sheetName val="Corp Info"/>
      <sheetName val="Lv 6 COA"/>
      <sheetName val="Lv 6 &amp; Lv 7 COA"/>
      <sheetName val="SQL"/>
      <sheetName val="Naruc"/>
      <sheetName val="Ledger"/>
      <sheetName val="IL CBA"/>
      <sheetName val="CP DP Rate"/>
      <sheetName val="Meter &amp; ERC"/>
      <sheetName val="Guaranteed Rev"/>
      <sheetName val="COA Break"/>
      <sheetName val="Meter Report"/>
      <sheetName val="Annual Report Tax"/>
      <sheetName val="Sal WB"/>
      <sheetName val="EBITDA"/>
      <sheetName val="Capex"/>
      <sheetName val="Match #1"/>
      <sheetName val="Match #2"/>
      <sheetName val="Index"/>
      <sheetName val="INDEX MATCH"/>
      <sheetName val="Exc Shortcut"/>
      <sheetName val="Sumf IF &amp; Sum IFS"/>
      <sheetName val="Handy Whitman"/>
      <sheetName val="Handy Whitman Obj"/>
      <sheetName val="USI Naruc"/>
      <sheetName val="Income Statement"/>
      <sheetName val="ERC Allocation"/>
      <sheetName val="Lv6 COA"/>
      <sheetName val="USI Retirement Process"/>
      <sheetName val="Depr Schedule"/>
      <sheetName val="WSC FS"/>
      <sheetName val="HWI Calculation"/>
      <sheetName val="CUII 2016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6">
          <cell r="I36">
            <v>3</v>
          </cell>
        </row>
        <row r="37">
          <cell r="A37" t="str">
            <v>WenCaL</v>
          </cell>
          <cell r="B37" t="str">
            <v>Fightrr</v>
          </cell>
          <cell r="C37" t="str">
            <v>Commuta</v>
          </cell>
        </row>
        <row r="38">
          <cell r="A38" t="str">
            <v>Blend</v>
          </cell>
          <cell r="B38" t="str">
            <v>Kryptis</v>
          </cell>
          <cell r="C38" t="str">
            <v>Infic</v>
          </cell>
        </row>
        <row r="39">
          <cell r="A39" t="str">
            <v>Voltage</v>
          </cell>
          <cell r="B39" t="str">
            <v>Perino</v>
          </cell>
          <cell r="C39" t="str">
            <v>Accord</v>
          </cell>
        </row>
        <row r="40">
          <cell r="A40" t="str">
            <v>Inkly</v>
          </cell>
          <cell r="B40" t="str">
            <v>Five Labs</v>
          </cell>
          <cell r="C40" t="str">
            <v>Misty Wash</v>
          </cell>
        </row>
        <row r="41">
          <cell r="A41" t="str">
            <v>Sleops</v>
          </cell>
          <cell r="B41" t="str">
            <v>Twistrr</v>
          </cell>
          <cell r="C41" t="str">
            <v>Twenty20</v>
          </cell>
        </row>
        <row r="42">
          <cell r="A42" t="str">
            <v>Kind Ape</v>
          </cell>
          <cell r="B42" t="str">
            <v>Hackrr</v>
          </cell>
          <cell r="C42" t="str">
            <v>Tanox</v>
          </cell>
        </row>
        <row r="43">
          <cell r="A43" t="str">
            <v>Pet Feed</v>
          </cell>
          <cell r="B43" t="str">
            <v>Pes</v>
          </cell>
          <cell r="C43" t="str">
            <v>Minor Liar</v>
          </cell>
        </row>
        <row r="44">
          <cell r="A44" t="str">
            <v>Right App</v>
          </cell>
          <cell r="B44" t="str">
            <v>Baden</v>
          </cell>
          <cell r="C44" t="str">
            <v>Mosquit</v>
          </cell>
        </row>
        <row r="45">
          <cell r="A45" t="str">
            <v>Mirrrr</v>
          </cell>
          <cell r="B45" t="str">
            <v>Jellyfish</v>
          </cell>
          <cell r="C45" t="str">
            <v>Atmos</v>
          </cell>
        </row>
        <row r="46">
          <cell r="A46" t="str">
            <v>Halotot</v>
          </cell>
          <cell r="B46" t="str">
            <v>Aviatrr</v>
          </cell>
          <cell r="C46" t="str">
            <v>Scrap</v>
          </cell>
        </row>
        <row r="47">
          <cell r="A47" t="str">
            <v>Flowrrr</v>
          </cell>
          <cell r="B47" t="str">
            <v>deRamblr</v>
          </cell>
          <cell r="C47" t="str">
            <v>Motocyco</v>
          </cell>
        </row>
        <row r="48">
          <cell r="A48" t="str">
            <v>Silvrr</v>
          </cell>
          <cell r="B48" t="str">
            <v>Arcade</v>
          </cell>
          <cell r="C48" t="str">
            <v>Amplefio</v>
          </cell>
        </row>
        <row r="49">
          <cell r="A49" t="str">
            <v>Dasring</v>
          </cell>
          <cell r="B49"/>
          <cell r="C49" t="str">
            <v>Strex</v>
          </cell>
        </row>
        <row r="50">
          <cell r="A50" t="str">
            <v>Rehire</v>
          </cell>
          <cell r="B50"/>
          <cell r="C50"/>
        </row>
        <row r="51">
          <cell r="A51" t="str">
            <v>Didactic</v>
          </cell>
          <cell r="B51"/>
          <cell r="C51"/>
        </row>
      </sheetData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rpt&gt;&gt;"/>
      <sheetName val="reg&gt;&gt;"/>
      <sheetName val="st&gt;&gt;"/>
      <sheetName val="co&gt;&gt;"/>
      <sheetName val="00101"/>
      <sheetName val="00102"/>
      <sheetName val="00103"/>
      <sheetName val="00104"/>
      <sheetName val="00105"/>
      <sheetName val="00110"/>
      <sheetName val="00111"/>
      <sheetName val="00112"/>
      <sheetName val="00113"/>
      <sheetName val="00114"/>
      <sheetName val="00116"/>
      <sheetName val="00117"/>
      <sheetName val="00118"/>
      <sheetName val="00119"/>
      <sheetName val="00120"/>
      <sheetName val="00121"/>
      <sheetName val="00122"/>
      <sheetName val="00123"/>
      <sheetName val="00124"/>
      <sheetName val="00125"/>
      <sheetName val="00126"/>
      <sheetName val="00127"/>
      <sheetName val="00128"/>
      <sheetName val="00129"/>
      <sheetName val="00130"/>
      <sheetName val="00131"/>
      <sheetName val="00132"/>
      <sheetName val="00133"/>
      <sheetName val="00134"/>
      <sheetName val="00150"/>
      <sheetName val="00151"/>
      <sheetName val="00152"/>
      <sheetName val="00180"/>
      <sheetName val="00181"/>
      <sheetName val="00182"/>
      <sheetName val="00183"/>
      <sheetName val="00187"/>
      <sheetName val="00188"/>
      <sheetName val="00189"/>
      <sheetName val="00190"/>
      <sheetName val="00191"/>
      <sheetName val="00192"/>
      <sheetName val="00220"/>
      <sheetName val="00241"/>
      <sheetName val="00242"/>
      <sheetName val="00243"/>
      <sheetName val="00244"/>
      <sheetName val="00245"/>
      <sheetName val="00246"/>
      <sheetName val="00247"/>
      <sheetName val="00248"/>
      <sheetName val="00249"/>
      <sheetName val="00250"/>
      <sheetName val="00251"/>
      <sheetName val="00252"/>
      <sheetName val="00253"/>
      <sheetName val="00254"/>
      <sheetName val="00255"/>
      <sheetName val="00256"/>
      <sheetName val="00257"/>
      <sheetName val="00258"/>
      <sheetName val="00259"/>
      <sheetName val="00260"/>
      <sheetName val="00261"/>
      <sheetName val="00262"/>
      <sheetName val="00263"/>
      <sheetName val="00286"/>
      <sheetName val="00287"/>
      <sheetName val="00288"/>
      <sheetName val="00300"/>
      <sheetName val="00315"/>
      <sheetName val="00316"/>
      <sheetName val="00317"/>
      <sheetName val="00332"/>
      <sheetName val="00333"/>
      <sheetName val="00345"/>
      <sheetName val="00356"/>
      <sheetName val="00357"/>
      <sheetName val="00385"/>
      <sheetName val="00386"/>
      <sheetName val="00400"/>
      <sheetName val="00401"/>
      <sheetName val="00402"/>
      <sheetName val="00403"/>
      <sheetName val="00406"/>
      <sheetName val="00425"/>
      <sheetName val="00450"/>
      <sheetName val="00451"/>
      <sheetName val="00452"/>
      <sheetName val="00453"/>
      <sheetName val="00800"/>
      <sheetName val="00801"/>
      <sheetName val="00802"/>
      <sheetName val="00804"/>
      <sheetName val="00805"/>
      <sheetName val="00806"/>
      <sheetName val="00850"/>
      <sheetName val="00851"/>
      <sheetName val="00853"/>
      <sheetName val="00854"/>
      <sheetName val="00855"/>
      <sheetName val="00856"/>
      <sheetName val="00857"/>
      <sheetName val="00858"/>
      <sheetName val="00859"/>
      <sheetName val="00860"/>
      <sheetName val="00861"/>
      <sheetName val="00863"/>
      <sheetName val="00864"/>
      <sheetName val="00865"/>
      <sheetName val="00866"/>
      <sheetName val="00900"/>
      <sheetName val="db&gt;&gt;"/>
      <sheetName val="dba-coinfo"/>
      <sheetName val="dbb-Historical"/>
      <sheetName val="dbc-Budget"/>
      <sheetName val="dbd-Forecast"/>
      <sheetName val="dbe-COA"/>
      <sheetName val="temp&gt;&gt;"/>
      <sheetName val="CoTemplate"/>
    </sheetNames>
    <sheetDataSet>
      <sheetData sheetId="0" refreshError="1">
        <row r="10">
          <cell r="C10">
            <v>40329</v>
          </cell>
        </row>
        <row r="11">
          <cell r="C11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  <sheetName val="CAPM_Summary_(Sc_12_-_p__1)"/>
      <sheetName val="CAPM_Backup_(Sc_12_-_p__2)"/>
      <sheetName val="CAPM_VL_Appr_Pot__(Sc_12_-_WP)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Sch.D - Rev 09.2017"/>
      <sheetName val="Sch.E - Proposed Rates"/>
      <sheetName val="Sch.F - Average Bills"/>
      <sheetName val="Bad Debt&gt;&gt;"/>
      <sheetName val="wp-a-bd"/>
      <sheetName val="RC Expense&gt;&gt;"/>
      <sheetName val="wp-d-rc.exp"/>
      <sheetName val="CIAC&gt;&gt;"/>
      <sheetName val="wp-j-CIAC"/>
      <sheetName val="TOTI&gt;&gt;"/>
      <sheetName val="wp-e"/>
      <sheetName val="Income Taxes&gt;&gt;"/>
      <sheetName val="wp-g"/>
      <sheetName val="Cap Structure&gt;&gt;"/>
      <sheetName val="wp.h"/>
      <sheetName val="Working Capital&gt;&gt;"/>
      <sheetName val="wp-i-wc"/>
      <sheetName val="UPIS&gt;&gt;"/>
      <sheetName val="Plant&gt;&gt; "/>
      <sheetName val="wp-p1 Plant"/>
      <sheetName val="1015-0917 Capital FCST"/>
      <sheetName val="Vehicles&gt;&gt;"/>
      <sheetName val="wp-p2 Allocation of Vehicles"/>
      <sheetName val="Vehicle Depreciation Schedule"/>
      <sheetName val="Vehicle Assets"/>
      <sheetName val="Computers&gt;&gt;"/>
      <sheetName val="wp-p3 Allocation of Computers"/>
      <sheetName val="Computer Depreciation Schedule"/>
      <sheetName val="Computer Assets"/>
      <sheetName val="Depreciation&gt;&gt;"/>
      <sheetName val="wp - r7 w"/>
      <sheetName val="wp - r7 s"/>
      <sheetName val="wp - r7 w support"/>
      <sheetName val="wp - r7 s support"/>
      <sheetName val="PAA&gt;&gt;"/>
      <sheetName val="wp-v-PAA-ADIT"/>
      <sheetName val="Def Maint&gt;&gt;"/>
      <sheetName val="wp - u1 Def Charges Summary"/>
      <sheetName val="wp - u2 LOPA Summary"/>
      <sheetName val="ADIT&gt;&gt;"/>
      <sheetName val="wp.q ADIT"/>
      <sheetName val="Tax Depreciation"/>
      <sheetName val="150 Pre-2008"/>
      <sheetName val="150 Post-2007"/>
      <sheetName val="151 Pre-2008"/>
      <sheetName val="151 Post-2007"/>
      <sheetName val="152 Pre-2008"/>
      <sheetName val="152 Post-2007"/>
      <sheetName val="0915 PP&amp;E Additions"/>
      <sheetName val="0915 D&amp;A Expense"/>
      <sheetName val="Pro Forma Present"/>
      <sheetName val="Plant in Service (WW) COSS"/>
      <sheetName val="TB&gt;&gt;"/>
      <sheetName val="Linked TTM 0915"/>
      <sheetName val="TTM TB 0915"/>
      <sheetName val="Linked TTM 0916 FCST"/>
      <sheetName val="Linked TTM 0917 FCST"/>
      <sheetName val="Forecast&gt;&gt;"/>
      <sheetName val="1015-0916 Expense FCST"/>
      <sheetName val="1016-0917 Expense FCST"/>
      <sheetName val="Revenue&gt;&gt;"/>
      <sheetName val="DSIC&gt;&gt;"/>
      <sheetName val="wp-k-DSIC Adjust"/>
      <sheetName val="Regression&gt;&gt;"/>
      <sheetName val="wp-l-Usage Adjust"/>
      <sheetName val="Builds&gt;&gt;"/>
      <sheetName val="Sch.D - Rev 09.2015"/>
      <sheetName val="Sch.D - Rev 09.2016"/>
      <sheetName val="Consumption 09.2015"/>
      <sheetName val="Consumption 09.2016"/>
      <sheetName val="Consumption 09.2017"/>
      <sheetName val="Customer Counts"/>
      <sheetName val="Rates"/>
      <sheetName val="Monthly Consumption"/>
      <sheetName val="AUX&gt;&gt;"/>
      <sheetName val="ERC 09-2015"/>
      <sheetName val="NARUC ACCs "/>
      <sheetName val="JDE CO"/>
      <sheetName val="Input_Schedule"/>
      <sheetName val="Sch_A-B_S"/>
      <sheetName val="Sch_B-I_S"/>
      <sheetName val="Sch_C-R_B"/>
      <sheetName val="Sch_D_-_Rev_09_2017"/>
      <sheetName val="Sch_E_-_Proposed_Rates"/>
      <sheetName val="Sch_F_-_Average_Bills"/>
      <sheetName val="Bad_Debt&gt;&gt;"/>
      <sheetName val="RC_Expense&gt;&gt;"/>
      <sheetName val="wp-d-rc_exp"/>
      <sheetName val="Income_Taxes&gt;&gt;"/>
      <sheetName val="Cap_Structure&gt;&gt;"/>
      <sheetName val="wp_h"/>
      <sheetName val="Working_Capital&gt;&gt;"/>
      <sheetName val="Plant&gt;&gt;_"/>
      <sheetName val="wp-p1_Plant"/>
      <sheetName val="1015-0917_Capital_FCST"/>
      <sheetName val="wp-p2_Allocation_of_Vehicles"/>
      <sheetName val="Vehicle_Depreciation_Schedule"/>
      <sheetName val="Vehicle_Assets"/>
      <sheetName val="wp-p3_Allocation_of_Computers"/>
      <sheetName val="Computer_Depreciation_Schedule"/>
      <sheetName val="Computer_Assets"/>
      <sheetName val="wp_-_r7_w"/>
      <sheetName val="wp_-_r7_s"/>
      <sheetName val="wp_-_r7_w_support"/>
      <sheetName val="wp_-_r7_s_support"/>
      <sheetName val="Def_Maint&gt;&gt;"/>
      <sheetName val="wp_-_u1_Def_Charges_Summary"/>
      <sheetName val="wp_-_u2_LOPA_Summary"/>
      <sheetName val="wp_q_ADIT"/>
      <sheetName val="Tax_Depreciation"/>
      <sheetName val="150_Pre-2008"/>
      <sheetName val="150_Post-2007"/>
      <sheetName val="151_Pre-2008"/>
      <sheetName val="151_Post-2007"/>
      <sheetName val="152_Pre-2008"/>
      <sheetName val="152_Post-2007"/>
      <sheetName val="0915_PP&amp;E_Additions"/>
      <sheetName val="0915_D&amp;A_Expense"/>
      <sheetName val="Pro_Forma_Present"/>
      <sheetName val="Plant_in_Service_(WW)_COSS"/>
      <sheetName val="Linked_TTM_0915"/>
      <sheetName val="TTM_TB_0915"/>
      <sheetName val="Linked_TTM_0916_FCST"/>
      <sheetName val="Linked_TTM_0917_FCST"/>
      <sheetName val="1015-0916_Expense_FCST"/>
      <sheetName val="1016-0917_Expense_FCST"/>
      <sheetName val="wp-k-DSIC_Adjust"/>
      <sheetName val="wp-l-Usage_Adjust"/>
      <sheetName val="Sch_D_-_Rev_09_2015"/>
      <sheetName val="Sch_D_-_Rev_09_2016"/>
      <sheetName val="Consumption_09_2015"/>
      <sheetName val="Consumption_09_2016"/>
      <sheetName val="Consumption_09_2017"/>
      <sheetName val="Customer_Counts"/>
      <sheetName val="Monthly_Consumption"/>
      <sheetName val="ERC_09-2015"/>
      <sheetName val="NARUC_ACCs_"/>
      <sheetName val="JDE_CO"/>
    </sheetNames>
    <sheetDataSet>
      <sheetData sheetId="0"/>
      <sheetData sheetId="1">
        <row r="4">
          <cell r="C4" t="str">
            <v>Community Utilities of Indiana, Inc.</v>
          </cell>
        </row>
        <row r="8">
          <cell r="C8">
            <v>42277</v>
          </cell>
        </row>
        <row r="10">
          <cell r="C10">
            <v>43008</v>
          </cell>
        </row>
        <row r="15">
          <cell r="C15">
            <v>8546.1708333333336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75">
          <cell r="J75">
            <v>379106.16922616906</v>
          </cell>
        </row>
      </sheetData>
      <sheetData sheetId="37">
        <row r="84">
          <cell r="J84">
            <v>528712.8253999661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22">
          <cell r="U22">
            <v>33905.62733333333</v>
          </cell>
        </row>
      </sheetData>
      <sheetData sheetId="45"/>
      <sheetData sheetId="46"/>
      <sheetData sheetId="47">
        <row r="38">
          <cell r="D38">
            <v>676132.25839999993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137">
          <cell r="A137" t="b">
            <v>1</v>
          </cell>
        </row>
      </sheetData>
      <sheetData sheetId="56"/>
      <sheetData sheetId="57"/>
      <sheetData sheetId="58"/>
      <sheetData sheetId="59">
        <row r="829">
          <cell r="D829" t="str">
            <v>CUSTOMERS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>
            <v>0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  <sheetName val="Print_worksheets_"/>
      <sheetName val="Print_entries_&amp;_auto_open"/>
      <sheetName val="TGI-CONS_"/>
      <sheetName val="NAT_GAS_DIST"/>
      <sheetName val="PATRO_TRANSPORT"/>
      <sheetName val="OTHER_ACTIVITIES"/>
      <sheetName val="TERASEN_INC-CONSOLIDATED"/>
      <sheetName val="Mar_31,_2004"/>
      <sheetName val="Jun_30,_2004"/>
      <sheetName val="Sep_30,_2003"/>
      <sheetName val="Dec_31,_2004"/>
      <sheetName val="TGI-CONS__~_non-consolidated"/>
      <sheetName val="TERASEN_INC-CONS_-_STATS_CANADA"/>
      <sheetName val="Monthly_EBITDA_by_segment"/>
      <sheetName val="Print_worksheets_1"/>
      <sheetName val="Print_entries_&amp;_auto_open1"/>
      <sheetName val="TGI-CONS_1"/>
      <sheetName val="NAT_GAS_DIST1"/>
      <sheetName val="PATRO_TRANSPORT1"/>
      <sheetName val="OTHER_ACTIVITIES1"/>
      <sheetName val="TERASEN_INC-CONSOLIDATED1"/>
      <sheetName val="Mar_31,_20041"/>
      <sheetName val="Jun_30,_20041"/>
      <sheetName val="Sep_30,_20031"/>
      <sheetName val="Dec_31,_20041"/>
      <sheetName val="TGI-CONS__~_non-consolidated1"/>
      <sheetName val="TERASEN_INC-CONS_-_STATS_CANAD1"/>
      <sheetName val="Monthly_EBITDA_by_segment1"/>
      <sheetName val="Data_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Inputs and Calculations"/>
      <sheetName val="sch&gt;&gt;"/>
      <sheetName val="Jan"/>
      <sheetName val="Feb"/>
      <sheetName val="Mar"/>
      <sheetName val="Apr"/>
      <sheetName val="May"/>
      <sheetName val="Jun"/>
      <sheetName val="Jun R"/>
      <sheetName val="Jul R"/>
      <sheetName val="Aug R"/>
      <sheetName val="Sep R"/>
      <sheetName val="wp&gt;&gt;"/>
      <sheetName val="01 AvB"/>
      <sheetName val="02 AvB"/>
      <sheetName val="03 AvB"/>
      <sheetName val="04 AvB"/>
      <sheetName val="05 AvB"/>
      <sheetName val="06 AvB"/>
      <sheetName val="Service Review"/>
      <sheetName val="UI"/>
      <sheetName val="Seasonality Chart"/>
      <sheetName val="PerChange"/>
      <sheetName val="FO &amp; JE Variance"/>
      <sheetName val="reg&gt;&gt;"/>
      <sheetName val="Analysis"/>
      <sheetName val="ATR by Co"/>
      <sheetName val="SER By Co"/>
      <sheetName val="MWR by Co"/>
      <sheetName val="CORP"/>
      <sheetName val="ATR"/>
      <sheetName val="MWR"/>
      <sheetName val="SOR"/>
      <sheetName val="SER"/>
      <sheetName val="WER"/>
      <sheetName val="BIO"/>
      <sheetName val="st&gt;&gt;"/>
      <sheetName val="AZ"/>
      <sheetName val="FL"/>
      <sheetName val="GA"/>
      <sheetName val="IL"/>
      <sheetName val="IN"/>
      <sheetName val="KY"/>
      <sheetName val="LA"/>
      <sheetName val="MD"/>
      <sheetName val="NC"/>
      <sheetName val="NJ"/>
      <sheetName val="NV"/>
      <sheetName val="PA"/>
      <sheetName val="SC"/>
      <sheetName val="TN"/>
      <sheetName val="VA"/>
      <sheetName val="co&gt;&gt;"/>
      <sheetName val="101"/>
      <sheetName val="102"/>
      <sheetName val="104"/>
      <sheetName val="110"/>
      <sheetName val="111"/>
      <sheetName val="112"/>
      <sheetName val="113"/>
      <sheetName val="114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50"/>
      <sheetName val="151"/>
      <sheetName val="152"/>
      <sheetName val="170"/>
      <sheetName val="180"/>
      <sheetName val="181"/>
      <sheetName val="182"/>
      <sheetName val="183"/>
      <sheetName val="187"/>
      <sheetName val="188"/>
      <sheetName val="189"/>
      <sheetName val="190"/>
      <sheetName val="191"/>
      <sheetName val="192"/>
      <sheetName val="22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85"/>
      <sheetName val="286"/>
      <sheetName val="287"/>
      <sheetName val="288"/>
      <sheetName val="300"/>
      <sheetName val="315"/>
      <sheetName val="316"/>
      <sheetName val="317"/>
      <sheetName val="332"/>
      <sheetName val="333"/>
      <sheetName val="345"/>
      <sheetName val="356"/>
      <sheetName val="357"/>
      <sheetName val="370"/>
      <sheetName val="385"/>
      <sheetName val="386"/>
      <sheetName val="400"/>
      <sheetName val="401"/>
      <sheetName val="402"/>
      <sheetName val="403"/>
      <sheetName val="406"/>
      <sheetName val="425"/>
      <sheetName val="450"/>
      <sheetName val="451"/>
      <sheetName val="452"/>
      <sheetName val="453"/>
      <sheetName val="900"/>
      <sheetName val="db&gt;&gt;"/>
      <sheetName val="Historical Data"/>
      <sheetName val="Budget Data"/>
      <sheetName val="Actual RC Data"/>
      <sheetName val="ax&gt;&gt;"/>
      <sheetName val="CoInfo"/>
      <sheetName val="CO_TEMPLATE"/>
      <sheetName val="Export"/>
    </sheetNames>
    <sheetDataSet>
      <sheetData sheetId="0">
        <row r="13">
          <cell r="G13" t="str">
            <v>Revenue Reconciliation File</v>
          </cell>
        </row>
        <row r="14">
          <cell r="G14">
            <v>41152</v>
          </cell>
        </row>
        <row r="15">
          <cell r="G15">
            <v>41166</v>
          </cell>
        </row>
        <row r="18">
          <cell r="G18">
            <v>8</v>
          </cell>
        </row>
        <row r="19">
          <cell r="G19">
            <v>2012</v>
          </cell>
        </row>
        <row r="21">
          <cell r="G21">
            <v>38718</v>
          </cell>
        </row>
        <row r="22">
          <cell r="G22">
            <v>41974</v>
          </cell>
        </row>
        <row r="24">
          <cell r="G24">
            <v>81</v>
          </cell>
        </row>
        <row r="25">
          <cell r="G25">
            <v>74</v>
          </cell>
        </row>
        <row r="26">
          <cell r="G26">
            <v>40544</v>
          </cell>
        </row>
        <row r="27">
          <cell r="G27">
            <v>41244</v>
          </cell>
        </row>
        <row r="29">
          <cell r="G29">
            <v>21</v>
          </cell>
        </row>
        <row r="30">
          <cell r="G3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oad File"/>
      <sheetName val="Work Paper"/>
      <sheetName val="GL Detail"/>
      <sheetName val="data&gt;&gt;"/>
      <sheetName val="2013 Budget"/>
      <sheetName val="2013 Account Balances"/>
    </sheetNames>
    <sheetDataSet>
      <sheetData sheetId="0">
        <row r="11">
          <cell r="C11" t="str">
            <v>Corporate O&amp;M Template</v>
          </cell>
        </row>
        <row r="16">
          <cell r="C16" t="str">
            <v>Executive Cost Center</v>
          </cell>
        </row>
        <row r="17">
          <cell r="C17">
            <v>102107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WSC Factor"/>
      <sheetName val="WSC RB Adj"/>
      <sheetName val="CWS Off RB"/>
      <sheetName val="WSC ERC Adj"/>
      <sheetName val="WSC Alloc Adj"/>
      <sheetName val="WSC Exp Adj"/>
      <sheetName val="CWS Off Adj"/>
      <sheetName val="CWS Off Cost"/>
      <sheetName val="CWS Off %"/>
      <sheetName val="Legal Fees"/>
      <sheetName val="Other Outside Srv"/>
      <sheetName val="Finders Fees"/>
      <sheetName val="WSC Exp Alloc"/>
      <sheetName val="Benefits"/>
      <sheetName val="WSC Exp Compare"/>
      <sheetName val="CWS Off Exp"/>
      <sheetName val="CWS Off Compare"/>
      <sheetName val="WSC RB Alloc Per Books"/>
      <sheetName val="WSC RB Compare"/>
      <sheetName val="Insurance"/>
      <sheetName val="Audit Fees"/>
      <sheetName val="Oper Alloc - Dec 07"/>
      <sheetName val="Health Benefits"/>
      <sheetName val="Other Benefits"/>
    </sheetNames>
    <sheetDataSet>
      <sheetData sheetId="0">
        <row r="4">
          <cell r="C4" t="str">
            <v>For the Test Year Ended December 31, 2007</v>
          </cell>
        </row>
        <row r="42">
          <cell r="A42" t="str">
            <v>Calculated by the Public Staff based on information provided by the Company.</v>
          </cell>
        </row>
      </sheetData>
      <sheetData sheetId="1">
        <row r="1">
          <cell r="C1" t="str">
            <v>CAROLINA WATER SERVICE, INC., OF NC</v>
          </cell>
        </row>
        <row r="4">
          <cell r="C4" t="str">
            <v>For The Test Year Ended December 31, 2007</v>
          </cell>
        </row>
        <row r="101">
          <cell r="C101" t="str">
            <v>CAROLINA TRACE UTILITIES, INC.</v>
          </cell>
        </row>
        <row r="102">
          <cell r="C102" t="str">
            <v>Docket No. W-1013, Sub 7</v>
          </cell>
        </row>
        <row r="152">
          <cell r="C152" t="str">
            <v>CWS SYSTEMS, INC.</v>
          </cell>
        </row>
        <row r="153">
          <cell r="C153" t="str">
            <v>Docket No. W-778, Sub 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Cover"/>
      <sheetName val="CrossfireHiddenWorksheet"/>
      <sheetName val="OfficeConnectSuppressions"/>
      <sheetName val="OfficeConnectCellHighlights"/>
      <sheetName val="ExecSummary"/>
      <sheetName val="Bridges"/>
      <sheetName val="MnthSummary"/>
      <sheetName val="YTDSummary"/>
      <sheetName val="AFvB Bridge"/>
      <sheetName val="R&amp;O"/>
      <sheetName val="RateCases"/>
      <sheetName val="CapExDtl"/>
      <sheetName val="CapExProjects"/>
      <sheetName val="BU Results&gt;&gt;&gt;"/>
      <sheetName val="ESC"/>
      <sheetName val="CWSI-IMAE"/>
      <sheetName val="Cleveland"/>
      <sheetName val="OU"/>
      <sheetName val="Gillem"/>
      <sheetName val="Doyon"/>
      <sheetName val="AFvB_Bridge"/>
      <sheetName val="BU_Results&gt;&gt;&gt;"/>
    </sheetNames>
    <sheetDataSet>
      <sheetData sheetId="0">
        <row r="3">
          <cell r="B3">
            <v>43921</v>
          </cell>
        </row>
        <row r="8">
          <cell r="B8">
            <v>1.3</v>
          </cell>
        </row>
        <row r="9">
          <cell r="B9">
            <v>1.3260000000000001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SE50 JE Clear WSC"/>
      <sheetName val="SE50 JE WSC"/>
      <sheetName val="SE50 JE Benefits"/>
      <sheetName val="SE50 JE Sal &amp; PR Tax"/>
      <sheetName val="Summary by State"/>
      <sheetName val="Summary by Co"/>
      <sheetName val="Salary Alloc"/>
      <sheetName val="FICA Alloc"/>
      <sheetName val="FUT Alloc"/>
      <sheetName val="SUT Alloc"/>
      <sheetName val="Pension Alloc"/>
      <sheetName val="401k Alloc"/>
      <sheetName val="Health Alloc"/>
      <sheetName val="Other Alloc"/>
      <sheetName val="Cust Eq %"/>
      <sheetName val="Cust Eq Allocation"/>
      <sheetName val="Benefits Rates Input"/>
      <sheetName val="GL Detail"/>
      <sheetName val="Salary Input"/>
      <sheetName val="Employee Info Input"/>
      <sheetName val="Employee by Sub Input"/>
      <sheetName val="Cust Eq Input"/>
      <sheetName val="InvoiceBill Count Input"/>
      <sheetName val="Prior Allocations Input"/>
      <sheetName val="FORM.COS.SUBS.LIST"/>
      <sheetName val="Cover_Sheet"/>
      <sheetName val="SE50_JE_Clear_WSC"/>
      <sheetName val="SE50_JE_WSC"/>
      <sheetName val="SE50_JE_Benefits"/>
      <sheetName val="SE50_JE_Sal_&amp;_PR_Tax"/>
      <sheetName val="Summary_by_State"/>
      <sheetName val="Summary_by_Co"/>
      <sheetName val="Salary_Alloc"/>
      <sheetName val="FICA_Alloc"/>
      <sheetName val="FUT_Alloc"/>
      <sheetName val="SUT_Alloc"/>
      <sheetName val="Pension_Alloc"/>
      <sheetName val="401k_Alloc"/>
      <sheetName val="Health_Alloc"/>
      <sheetName val="Other_Alloc"/>
      <sheetName val="Cust_Eq_%"/>
      <sheetName val="Cust_Eq_Allocation"/>
      <sheetName val="Benefits_Rates_Input"/>
      <sheetName val="GL_Detail"/>
      <sheetName val="Salary_Input"/>
      <sheetName val="Employee_Info_Input"/>
      <sheetName val="Employee_by_Sub_Input"/>
      <sheetName val="Cust_Eq_Input"/>
      <sheetName val="InvoiceBill_Count_Input"/>
      <sheetName val="Prior_Allocations_Input"/>
      <sheetName val="FORM_COS_SUBS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Return"/>
      <sheetName val="Sewer Return"/>
      <sheetName val="Combined RB (KF)"/>
      <sheetName val="Water RB (KF)"/>
      <sheetName val="Sewer RB (KF)"/>
      <sheetName val="Water plant"/>
      <sheetName val="Sewer plant"/>
      <sheetName val="Plant Adj"/>
      <sheetName val="Vehicles"/>
      <sheetName val="Computer"/>
      <sheetName val="Accum. Depr."/>
      <sheetName val="Org Costs"/>
      <sheetName val="Working Capital"/>
      <sheetName val="CIAC"/>
      <sheetName val="Mgmt Fees"/>
      <sheetName val="ADIT"/>
      <sheetName val="PAA"/>
      <sheetName val="Sub81PAA"/>
      <sheetName val="WSC RB"/>
      <sheetName val="Proforma"/>
      <sheetName val="Unamort. Deferred"/>
      <sheetName val="Def Maint"/>
      <sheetName val="Water Ex. Cap."/>
      <sheetName val="Ex. Book"/>
      <sheetName val="Cost Free"/>
      <sheetName val="CWS Off RB"/>
      <sheetName val="AFUDC"/>
      <sheetName val="Combined noi "/>
      <sheetName val="Water noi"/>
      <sheetName val="Sewer noi"/>
      <sheetName val="Depreciation"/>
      <sheetName val="Water comp."/>
      <sheetName val="Sewer comp."/>
      <sheetName val="Water footnotes"/>
      <sheetName val="Sewer footnotes"/>
      <sheetName val="Water misc. rev."/>
      <sheetName val="Sewer misc. rev."/>
      <sheetName val="Forfeit"/>
      <sheetName val="Uncollectibles"/>
      <sheetName val="Salaries"/>
      <sheetName val="Purchased Power"/>
      <sheetName val="Purchased Water &amp; Sewer"/>
      <sheetName val="Maint. &amp; Repair"/>
      <sheetName val="M&amp;R Deferred"/>
      <sheetName val="Chemicals"/>
      <sheetName val="Transportation"/>
      <sheetName val="Plant Salaries"/>
      <sheetName val="Outside Services-other"/>
      <sheetName val="Office Supplies"/>
      <sheetName val="Rate case"/>
      <sheetName val="Pension"/>
      <sheetName val="Other Insurance"/>
      <sheetName val="Miscellaneous"/>
      <sheetName val="Adjustment to CWS Office Exp"/>
      <sheetName val="Adjustment to WSC Expenses"/>
      <sheetName val="WSC Adj Factors"/>
      <sheetName val="Interest"/>
      <sheetName val="Water Annual."/>
      <sheetName val="Sewer Annual."/>
      <sheetName val="Property taxes"/>
      <sheetName val="Payroll Taxes"/>
      <sheetName val="Water Taxes"/>
      <sheetName val="Prod Deduct"/>
      <sheetName val="Sewer Taxes"/>
      <sheetName val="Water Rev. Req."/>
      <sheetName val="Sewer Rev. Req."/>
      <sheetName val="North Topsail Allocations"/>
      <sheetName val="PKS"/>
      <sheetName val="Water - Return - OR"/>
      <sheetName val="Sewer - Return - OR"/>
      <sheetName val="Water Inflat."/>
      <sheetName val="Water Ratios"/>
      <sheetName val="Sewer Inflat. "/>
      <sheetName val="Sewer Ratios"/>
      <sheetName val="New customer"/>
      <sheetName val="NSF"/>
      <sheetName val="Cut Off"/>
      <sheetName val="Corolla Return"/>
      <sheetName val="Corolla RB"/>
      <sheetName val="Corolla NOI"/>
      <sheetName val="Corolla Taxes"/>
      <sheetName val="Corolla Rev Rqmt"/>
      <sheetName val="PKS NOI"/>
      <sheetName val="PKS Taxes"/>
    </sheetNames>
    <sheetDataSet>
      <sheetData sheetId="0" refreshError="1">
        <row r="2">
          <cell r="C2" t="str">
            <v>CAROLINA WATER SERVICE, INC OF NC</v>
          </cell>
        </row>
        <row r="4">
          <cell r="C4" t="str">
            <v>For the Test Year Ended June 30,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 refreshError="1">
        <row r="5">
          <cell r="B5" t="str">
            <v>Carolina Trace</v>
          </cell>
        </row>
        <row r="10">
          <cell r="B10">
            <v>0.51164419541236206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ernald Exhibit 1-9"/>
      <sheetName val="Fernald Exhibit 1-9a"/>
      <sheetName val="Fernald Exhibit 1-7"/>
      <sheetName val="Fernald Exhibit 1-13"/>
      <sheetName val="Fernald Exhibit 1-1(c)(1)"/>
      <sheetName val="Fernald Exhibit 1-1(c)(2)"/>
      <sheetName val="Barnett Exhibit 3-8"/>
      <sheetName val="Barnett Exhibit 3-16"/>
    </sheetNames>
    <sheetDataSet>
      <sheetData sheetId="0">
        <row r="5">
          <cell r="B5" t="str">
            <v>CWS Systems, Inc.</v>
          </cell>
        </row>
        <row r="13">
          <cell r="B13">
            <v>0.57797075040636103</v>
          </cell>
        </row>
        <row r="14">
          <cell r="B14">
            <v>0.42202924959363891</v>
          </cell>
        </row>
        <row r="20">
          <cell r="B20">
            <v>0.125</v>
          </cell>
        </row>
        <row r="21">
          <cell r="B21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Dashboard"/>
      <sheetName val="Reporting&gt;&gt;"/>
      <sheetName val="Reference"/>
      <sheetName val="IL"/>
      <sheetName val="IN"/>
      <sheetName val="KY"/>
      <sheetName val="JKSC RU Capex Def Options 0423"/>
      <sheetName val="Capital Projects MWR"/>
      <sheetName val="Approved MWR Project Budget"/>
      <sheetName val="Sheet10"/>
      <sheetName val="Load&gt;&gt;"/>
      <sheetName val="MWR Model Load"/>
      <sheetName val="IL Cap Plan"/>
      <sheetName val="IN Cap Plan"/>
      <sheetName val="KY Cap Plan"/>
      <sheetName val="MWR Cap Plan"/>
      <sheetName val="Current Year&gt;&gt;"/>
      <sheetName val="Sheet1"/>
      <sheetName val="Sheet3"/>
      <sheetName val="2020 Capex"/>
      <sheetName val="MWR AvB&gt;&gt;"/>
      <sheetName val="MWR AvB"/>
      <sheetName val="MWR Full Year"/>
      <sheetName val="IN&gt;&gt;"/>
      <sheetName val="IN AvB"/>
      <sheetName val="IN Variance"/>
      <sheetName val="IN Full Year"/>
      <sheetName val="KY&gt;&gt;"/>
      <sheetName val="KY AvB"/>
      <sheetName val="KY Variance"/>
      <sheetName val="KY Full Year"/>
      <sheetName val="IL &gt;&gt;"/>
      <sheetName val="IL AvB"/>
      <sheetName val="IL Full Year "/>
      <sheetName val="LS&gt;&gt;"/>
      <sheetName val="LS AvB"/>
      <sheetName val="LS Variance"/>
      <sheetName val="LS Full Year"/>
      <sheetName val="MM&gt;&gt;"/>
      <sheetName val="MM AvB"/>
      <sheetName val="MM Variance"/>
      <sheetName val="MM Full Year"/>
      <sheetName val="RV&gt;&gt;"/>
      <sheetName val="RV AvB"/>
      <sheetName val="RV Variance"/>
      <sheetName val="RV Full Year"/>
      <sheetName val="Cost Center&gt;&gt;"/>
      <sheetName val="Cost Center Variance"/>
      <sheetName val="Cost Center AvB"/>
      <sheetName val="Cost Center Full Year"/>
      <sheetName val="MWR Actuals&gt;&gt;"/>
      <sheetName val="MWR D&amp;A Load"/>
      <sheetName val="2015021 UIP SludSurv 2016.02.29"/>
      <sheetName val="FCST&gt;&gt;"/>
      <sheetName val="Capital Projects List"/>
      <sheetName val="Reporting"/>
      <sheetName val="2020 Capital Reporting"/>
      <sheetName val="Midwest Reporting"/>
      <sheetName val="Sheet2"/>
      <sheetName val="for Bob Hunter"/>
      <sheetName val="Def Maint MWR"/>
      <sheetName val="FCST"/>
      <sheetName val="Capital GL Spend MWR"/>
      <sheetName val="Cap Time MWR"/>
      <sheetName val="Transportation MWR"/>
      <sheetName val="Corp "/>
      <sheetName val="CIAC MWR"/>
      <sheetName val="Gantt FCST"/>
      <sheetName val="2019 Gantt FCST"/>
      <sheetName val="Historicals&gt;&gt;"/>
      <sheetName val="Pat's MWR Historicals"/>
      <sheetName val="MW CP Reference List"/>
      <sheetName val="2019 Capex"/>
      <sheetName val="2018 Capex"/>
      <sheetName val="2017 Capex"/>
      <sheetName val="2016 Capex"/>
      <sheetName val="2015 Capex"/>
      <sheetName val="2014 Capex"/>
      <sheetName val="2013 Capex"/>
      <sheetName val="2012 Capex"/>
      <sheetName val="2011 Capex"/>
      <sheetName val="2013 Proj TB"/>
      <sheetName val="Misc&gt;&gt;"/>
      <sheetName val="Naruc"/>
      <sheetName val="JDE CIAC"/>
      <sheetName val="JDE CO"/>
      <sheetName val="ERC Counts"/>
      <sheetName val="ERC Allocation"/>
      <sheetName val="Cap Time Rates"/>
      <sheetName val="IDC Rates"/>
      <sheetName val="Variables"/>
      <sheetName val="Def JE Exclude"/>
      <sheetName val="Deleted CP"/>
      <sheetName val="state all with 0418"/>
      <sheetName val="2018 Cap &amp; DM Budget"/>
      <sheetName val="Lookup"/>
      <sheetName val="Model Load Prior"/>
      <sheetName val="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TB - 6.30.07"/>
      <sheetName val="Sch.A-B.S"/>
      <sheetName val="Sch.B-I.S"/>
      <sheetName val="Sch.C-R.B"/>
      <sheetName val="Sch.D&amp;E-REV"/>
      <sheetName val="Sch.D-1-Consumption Support"/>
      <sheetName val="Sch.F-xxxRate-Rev Comp"/>
      <sheetName val="wp-a-uncoll"/>
      <sheetName val="wp-b-salary"/>
      <sheetName val="wp-b1"/>
      <sheetName val="wp-b2"/>
      <sheetName val="wp-b3"/>
      <sheetName val="wp-b4"/>
      <sheetName val="wp-c-misc IS items"/>
      <sheetName val="wp-d-rc.exp"/>
      <sheetName val="wp-e-toi"/>
      <sheetName val="wp-f-depr"/>
      <sheetName val="wp-g-inc.tx"/>
      <sheetName val="wp-h-int.exp"/>
      <sheetName val="wp-h1-cap.struc"/>
      <sheetName val="wp-h2-Cap."/>
      <sheetName val="wp-i-wc"/>
      <sheetName val="wp-j-pf.plant"/>
      <sheetName val="wp-k-pf retirements"/>
      <sheetName val="wp-l-gl additions"/>
      <sheetName val="wp-m-other rb items"/>
      <sheetName val="wp-n-CPI"/>
      <sheetName val="wp-o-project phoenix "/>
      <sheetName val="wp-p-SE 90 allocation"/>
      <sheetName val="wp-q-Transportation expense"/>
      <sheetName val="wp-s-Purchased Power"/>
      <sheetName val="wp-t-Assumptions"/>
      <sheetName val="wp-u-Insurance Exp"/>
      <sheetName val="Bill Multiplier"/>
    </sheetNames>
    <sheetDataSet>
      <sheetData sheetId="0"/>
      <sheetData sheetId="1"/>
      <sheetData sheetId="2">
        <row r="1">
          <cell r="A1">
            <v>1052091</v>
          </cell>
        </row>
      </sheetData>
      <sheetData sheetId="3">
        <row r="10">
          <cell r="A10">
            <v>3011001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C9">
            <v>3.5000000000000003E-2</v>
          </cell>
        </row>
        <row r="10">
          <cell r="C10">
            <v>7.6499999999999999E-2</v>
          </cell>
        </row>
        <row r="12">
          <cell r="C12">
            <v>6.2E-2</v>
          </cell>
        </row>
        <row r="15">
          <cell r="C15">
            <v>1.4500000000000001E-2</v>
          </cell>
        </row>
        <row r="18">
          <cell r="C18">
            <v>8.0000000000000002E-3</v>
          </cell>
        </row>
        <row r="20">
          <cell r="C20">
            <v>1.7999999999999999E-2</v>
          </cell>
        </row>
        <row r="21">
          <cell r="C21">
            <v>8500</v>
          </cell>
        </row>
        <row r="22">
          <cell r="C22">
            <v>1409</v>
          </cell>
        </row>
        <row r="23">
          <cell r="C23">
            <v>0.03</v>
          </cell>
        </row>
        <row r="24">
          <cell r="C24">
            <v>0.04</v>
          </cell>
        </row>
        <row r="25">
          <cell r="C25">
            <v>91</v>
          </cell>
        </row>
        <row r="26">
          <cell r="C26">
            <v>5.1383839424301581E-2</v>
          </cell>
        </row>
      </sheetData>
      <sheetData sheetId="35"/>
      <sheetData sheetId="3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ESC by Month CIAC"/>
      <sheetName val="ALL ESC by Month (3)"/>
      <sheetName val="ALL ESC by Quarter (2)"/>
      <sheetName val="ALL ESC by Month"/>
      <sheetName val="ALL ESC Table"/>
      <sheetName val="OVDEU"/>
      <sheetName val="SFU"/>
      <sheetName val="Biomass"/>
      <sheetName val="UBC"/>
      <sheetName val="DSG"/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  <sheetName val="P"/>
      <sheetName val="Run Rate (2)"/>
      <sheetName val="Returns"/>
      <sheetName val="Sheet1"/>
      <sheetName val="USCV3"/>
      <sheetName val="LOOKUP TABLE"/>
      <sheetName val="Cancellable(2)"/>
      <sheetName val="DCF"/>
      <sheetName val="LBOSHELL"/>
      <sheetName val="DCF Output"/>
      <sheetName val="Output"/>
      <sheetName val="All Cash Dil"/>
      <sheetName val="10 yr hist TEV-LTM EBITDA data"/>
      <sheetName val="Comp LTM EBITDA data"/>
      <sheetName val="NAFC SPTN"/>
      <sheetName val="Model"/>
      <sheetName val="case summary"/>
      <sheetName val="Undrawn"/>
      <sheetName val="__FDSCACHE__"/>
      <sheetName val="LGF Analyst"/>
      <sheetName val="LGF PMO"/>
      <sheetName val="PMO Outputs"/>
      <sheetName val="XLinkMeta"/>
      <sheetName val="96LEVCOC"/>
      <sheetName val="9 30 BS"/>
      <sheetName val="ALLPER"/>
      <sheetName val="Sheet2"/>
      <sheetName val="Sheet4"/>
      <sheetName val="MAI Plan P&amp;L"/>
      <sheetName val="CVS"/>
      <sheetName val="Names"/>
      <sheetName val="Sources and Uses"/>
      <sheetName val="Adj Combined IS"/>
      <sheetName val="PV of Future Price"/>
      <sheetName val="WACC"/>
      <sheetName val="FF"/>
      <sheetName val="Contribution Analysis"/>
      <sheetName val="SU-Cap"/>
      <sheetName val="Inputs"/>
      <sheetName val="Roaming Synergies"/>
      <sheetName val="Matrix"/>
      <sheetName val="Assum"/>
      <sheetName val="Contrib"/>
      <sheetName val="NewCo_IS"/>
      <sheetName val="NewCo_BSCF"/>
      <sheetName val="NewCo_Rat"/>
      <sheetName val="Alltel Wireless_IS"/>
      <sheetName val="DCF Alltel Wireless"/>
      <sheetName val="Alltel PF Wireless BS"/>
      <sheetName val="Qwest Projections"/>
      <sheetName val="Qwest-IS"/>
      <sheetName val="Qwest-BSCF"/>
      <sheetName val="Qwest-Ratios"/>
      <sheetName val="Qwest Summary Financials"/>
      <sheetName val="Qwest Wireless_IS"/>
      <sheetName val="DCF Qwest Wireless"/>
      <sheetName val="Qwest PF Wireless BS"/>
      <sheetName val="Pro Forma Summary NewCo"/>
      <sheetName val="QWEST W"/>
      <sheetName val="Qwest Wireless Valuation"/>
      <sheetName val="Alltel Wireless Valuation"/>
      <sheetName val="Growth Implications"/>
      <sheetName val="Growth Implications (2)"/>
      <sheetName val="Financial Implications"/>
      <sheetName val="Financial Summary"/>
      <sheetName val="Merger Consequences PCS"/>
      <sheetName val="Merger Consequences VZW"/>
      <sheetName val="Merger Consequences Cingular"/>
      <sheetName val="Merger Cons. Qwest Alltel West"/>
      <sheetName val="Merger Cons. Qwest Alltel W (2)"/>
      <sheetName val="Merger Cons. Alltel W (3)"/>
      <sheetName val="Wireless Comps"/>
      <sheetName val="Alltel_IS"/>
      <sheetName val="Alltel_BSCF"/>
      <sheetName val="Alltel_Rat"/>
      <sheetName val="Asset Allocation"/>
      <sheetName val="Combination Analysis"/>
      <sheetName val="Analyst Avg"/>
      <sheetName val="ALLTEL W"/>
      <sheetName val="IS"/>
      <sheetName val="Op-BS"/>
      <sheetName val="BSCF"/>
      <sheetName val="Ratios"/>
      <sheetName val="Falcon Conso Summary Financials"/>
      <sheetName val="AD Summary CYCL"/>
      <sheetName val="AD Summary Combined 1"/>
      <sheetName val="AD Summary CYCL (2)"/>
      <sheetName val="Credit Summary CYCL"/>
      <sheetName val="Credit Summary Combined"/>
      <sheetName val="Cardinal-Wigeon"/>
      <sheetName val="Cardinal-Crane"/>
      <sheetName val="Groupex Wires Growth MTM"/>
      <sheetName val="DATA"/>
      <sheetName val="Inventory Days"/>
      <sheetName val="AR Days"/>
      <sheetName val="Comm Exp per Day"/>
      <sheetName val="MEDCO PROFITABILITY"/>
      <sheetName val="CAPITAL"/>
      <sheetName val="Tables &amp; graphs"/>
      <sheetName val="Gross Margin %"/>
      <sheetName val="Orders per Day"/>
      <sheetName val="NEW FINANCIALS"/>
      <sheetName val="Historical IS"/>
      <sheetName val="Group Ships Per Day"/>
      <sheetName val="Ships per Employee"/>
      <sheetName val="04Prepaid"/>
      <sheetName val="LTM"/>
      <sheetName val="Valuation Characteristics"/>
      <sheetName val="EXHIBIT_Domestic"/>
      <sheetName val="EXHIBIT"/>
      <sheetName val="TargIS"/>
      <sheetName val="cash"/>
      <sheetName val="Total"/>
      <sheetName val="sales vol."/>
      <sheetName val="Summary"/>
      <sheetName val="synthgraph"/>
      <sheetName val="Data Arrangement"/>
      <sheetName val="side by side"/>
      <sheetName val="Other Operating Metrics"/>
      <sheetName val="Benchmarking2"/>
      <sheetName val="Market valuation"/>
      <sheetName val="Pro Forma Income Statement"/>
      <sheetName val="IPO Val Salesbook cover"/>
      <sheetName val="Pro Forma Balance Sheet"/>
      <sheetName val="IPO_Val_share_based_2"/>
      <sheetName val="Summary of Recent Results"/>
      <sheetName val="Gerdau output"/>
      <sheetName val="Ownership_OLD"/>
      <sheetName val="Pro Forma Cash Flow"/>
      <sheetName val="3.16.12 IPO math"/>
      <sheetName val="Output_risked"/>
      <sheetName val="Q"/>
      <sheetName val="BUSINESS"/>
      <sheetName val="ASPT"/>
      <sheetName val="EARNINGS"/>
      <sheetName val="Q's"/>
      <sheetName val="Salesbook front"/>
      <sheetName val="Open Platform"/>
      <sheetName val="Outputs"/>
      <sheetName val="Equity_Output_GP"/>
      <sheetName val="Supply Chain Services Metrics"/>
      <sheetName val="Probable Production"/>
      <sheetName val="19.4disc"/>
      <sheetName val="FEBRUARY"/>
      <sheetName val="Monthly Pivots"/>
      <sheetName val="merger"/>
      <sheetName val="Comps"/>
      <sheetName val="Project"/>
      <sheetName val="Site"/>
      <sheetName val="Type"/>
      <sheetName val="Budget by Site"/>
      <sheetName val="Cost"/>
      <sheetName val="12 Month Forecast Project"/>
      <sheetName val="CAP"/>
      <sheetName val="Ratio Data"/>
      <sheetName val="VZ PF FCF"/>
      <sheetName val="Dashboard"/>
      <sheetName val="Stryker DIV "/>
      <sheetName val="Ownership Summary"/>
      <sheetName val="Sheet3"/>
      <sheetName val="CREDIT STATS"/>
      <sheetName val="DropZone"/>
      <sheetName val="Ownership"/>
      <sheetName val="Reserves..."/>
      <sheetName val="ValueLink"/>
      <sheetName val="CFROI Results"/>
      <sheetName val="Controls"/>
      <sheetName val="VZ Projections"/>
      <sheetName val="Broker detail"/>
      <sheetName val="Case manager"/>
      <sheetName val="Scenarios &amp; Inputs"/>
      <sheetName val="Income Statement"/>
      <sheetName val="guidance"/>
      <sheetName val="valuation"/>
      <sheetName val="SG&amp;A"/>
      <sheetName val="Trading Update"/>
      <sheetName val="감가상각누계액"/>
      <sheetName val="XREF"/>
      <sheetName val="Prepaid old"/>
      <sheetName val="Con-OpSum"/>
      <sheetName val="HOSPICE_OPSUM"/>
      <sheetName val="HOSPICE_OPSUM_BY_MON"/>
      <sheetName val="RN_&amp;_Aides_Graph"/>
      <sheetName val="HOSPICE_FTE's_BY_MON"/>
      <sheetName val="CONSOL_OPSUM"/>
      <sheetName val="HQ_OPSUM"/>
      <sheetName val="Total Issuance"/>
      <sheetName val="Debt Maturity"/>
      <sheetName val="Cases"/>
      <sheetName val="99 Contingency Analysis"/>
      <sheetName val="Section 78 Gross Up{C}"/>
      <sheetName val="Intercompany Profit{A}"/>
      <sheetName val="Political Contributions{A}"/>
      <sheetName val="Capital Loss &amp; Carryover{A}"/>
      <sheetName val="Sheet1 (2)"/>
      <sheetName val="LINK"/>
      <sheetName val="Mapping"/>
      <sheetName val="MAI_Plan_P&amp;L"/>
      <sheetName val="Run_Rate_(2)"/>
      <sheetName val="LOOKUP_TABLE"/>
      <sheetName val="DCF_Output"/>
      <sheetName val="All_Cash_Dil"/>
      <sheetName val="10_yr_hist_TEV-LTM_EBITDA_data"/>
      <sheetName val="Comp_LTM_EBITDA_data"/>
      <sheetName val="NAFC_SPTN"/>
      <sheetName val="case_summary"/>
      <sheetName val="LGF_Analyst"/>
      <sheetName val="LGF_PMO"/>
      <sheetName val="PMO_Outputs"/>
      <sheetName val="9_30_BS"/>
      <sheetName val="Adj_Combined_IS"/>
      <sheetName val="PV_of_Future_Price"/>
      <sheetName val="Contribution_Analysis"/>
      <sheetName val="HOSPICE_OPSUM1"/>
      <sheetName val="HOSPICE_OPSUM_BY_MON1"/>
      <sheetName val="RN_&amp;_Aides_Graph1"/>
      <sheetName val="HOSPICE_FTE's_BY_MON1"/>
      <sheetName val="CONSOL_OPSUM1"/>
      <sheetName val="HQ_OPSUM1"/>
      <sheetName val="MAI_Plan_P&amp;L1"/>
      <sheetName val="Run_Rate_(2)1"/>
      <sheetName val="LOOKUP_TABLE1"/>
      <sheetName val="DCF_Output1"/>
      <sheetName val="All_Cash_Dil1"/>
      <sheetName val="10_yr_hist_TEV-LTM_EBITDA_data1"/>
      <sheetName val="Comp_LTM_EBITDA_data1"/>
      <sheetName val="NAFC_SPTN1"/>
      <sheetName val="case_summary1"/>
      <sheetName val="LGF_Analyst1"/>
      <sheetName val="LGF_PMO1"/>
      <sheetName val="PMO_Outputs1"/>
      <sheetName val="9_30_BS1"/>
      <sheetName val="Adj_Combined_IS1"/>
      <sheetName val="PV_of_Future_Price1"/>
      <sheetName val="Contribution_Analysis1"/>
      <sheetName val="(2) Ts.Input"/>
      <sheetName val="Cover"/>
      <sheetName val="graph"/>
      <sheetName val="Cntmrs-Recruit"/>
      <sheetName val="AAL"/>
      <sheetName val="Chart_Data"/>
      <sheetName val="Leadsheet"/>
      <sheetName val="P&amp;L_Actual"/>
      <sheetName val="Reference"/>
      <sheetName val="DATA GRAFICAS"/>
      <sheetName val="ptnbband"/>
      <sheetName val="STREPORT WBTV"/>
      <sheetName val="VLookup"/>
      <sheetName val="FINANCIALS"/>
      <sheetName val="Aging"/>
      <sheetName val="Projections"/>
      <sheetName val="MEMBER3"/>
      <sheetName val="Comp. Transaction"/>
      <sheetName val="Stock Price"/>
      <sheetName val="ALL_ESC_by_Month_CIAC"/>
      <sheetName val="ALL_ESC_by_Month_(3)"/>
      <sheetName val="ALL_ESC_by_Quarter_(2)"/>
      <sheetName val="ALL_ESC_by_Month"/>
      <sheetName val="ALL_ESC_Table"/>
      <sheetName val="Sources_and_Uses"/>
      <sheetName val="Inventory_Days"/>
      <sheetName val="AR_Days"/>
      <sheetName val="Comm_Exp_per_Day"/>
      <sheetName val="MEDCO_PROFITABILITY"/>
      <sheetName val="Tables_&amp;_graphs"/>
      <sheetName val="Gross_Margin_%"/>
      <sheetName val="Orders_per_Day"/>
      <sheetName val="NEW_FINANCIALS"/>
      <sheetName val="Historical_IS"/>
      <sheetName val="Group_Ships_Per_Day"/>
      <sheetName val="Ships_per_Employee"/>
      <sheetName val="Valuation_Characteristics"/>
      <sheetName val="sales_vol_"/>
      <sheetName val="Data_Arrangement"/>
      <sheetName val="side_by_side"/>
      <sheetName val="Other_Operating_Metrics"/>
      <sheetName val="Market_valuation"/>
      <sheetName val="Pro_Forma_Income_Statement"/>
      <sheetName val="IPO_Val_Salesbook_cover"/>
      <sheetName val="Pro_Forma_Balance_Sheet"/>
      <sheetName val="Summary_of_Recent_Results"/>
      <sheetName val="Gerdau_output"/>
      <sheetName val="Pro_Forma_Cash_Flow"/>
      <sheetName val="3_16_12_IPO_math"/>
      <sheetName val="Salesbook_front"/>
      <sheetName val="Open_Platform"/>
      <sheetName val="Supply_Chain_Services_Metrics"/>
      <sheetName val="Probable_Production"/>
      <sheetName val="19_4disc"/>
      <sheetName val="Monthly_Pivots"/>
      <sheetName val="Budget_by_Site"/>
      <sheetName val="12_Month_Forecast_Project"/>
      <sheetName val="Ratio_Data"/>
      <sheetName val="VZ_PF_FCF"/>
      <sheetName val="Stryker_DIV_"/>
      <sheetName val="Ownership_Summary"/>
      <sheetName val="CREDIT_STATS"/>
      <sheetName val="Reserves___"/>
      <sheetName val="CFROI_Results"/>
      <sheetName val="VZ_Projections"/>
      <sheetName val="Broker_detail"/>
      <sheetName val="Case_manager"/>
      <sheetName val="Scenarios_&amp;_Inputs"/>
      <sheetName val="Income_Statement"/>
      <sheetName val="Trading_Update"/>
      <sheetName val="Prepaid_old"/>
      <sheetName val="Roaming_Synergies"/>
      <sheetName val="Alltel_Wireless_IS"/>
      <sheetName val="DCF_Alltel_Wireless"/>
      <sheetName val="Alltel_PF_Wireless_BS"/>
      <sheetName val="Qwest_Projections"/>
      <sheetName val="Qwest_Summary_Financials"/>
      <sheetName val="Qwest_Wireless_IS"/>
      <sheetName val="DCF_Qwest_Wireless"/>
      <sheetName val="Qwest_PF_Wireless_BS"/>
      <sheetName val="Pro_Forma_Summary_NewCo"/>
      <sheetName val="QWEST_W"/>
      <sheetName val="Qwest_Wireless_Valuation"/>
      <sheetName val="Alltel_Wireless_Valuation"/>
      <sheetName val="Growth_Implications"/>
      <sheetName val="Growth_Implications_(2)"/>
      <sheetName val="Financial_Implications"/>
      <sheetName val="Financial_Summary"/>
      <sheetName val="Merger_Consequences_PCS"/>
      <sheetName val="Merger_Consequences_VZW"/>
      <sheetName val="Merger_Consequences_Cingular"/>
      <sheetName val="Merger_Cons__Qwest_Alltel_West"/>
      <sheetName val="Merger_Cons__Qwest_Alltel_W_(2)"/>
      <sheetName val="Merger_Cons__Alltel_W_(3)"/>
      <sheetName val="Wireless_Comps"/>
      <sheetName val="Asset_Allocation"/>
      <sheetName val="Combination_Analysis"/>
      <sheetName val="Analyst_Avg"/>
      <sheetName val="ALLTEL_W"/>
      <sheetName val="Falcon_Conso_Summary_Financials"/>
      <sheetName val="AD_Summary_CYCL"/>
      <sheetName val="AD_Summary_Combined_1"/>
      <sheetName val="AD_Summary_CYCL_(2)"/>
      <sheetName val="Credit_Summary_CYCL"/>
      <sheetName val="Credit_Summary_Combined"/>
      <sheetName val="Groupex_Wires_Growth_MTM"/>
      <sheetName val="Total_Issuance"/>
      <sheetName val="Debt_Maturity"/>
      <sheetName val="99_Contingency_Analysis"/>
      <sheetName val="Section_78_Gross_Up{C}"/>
      <sheetName val="Intercompany_Profit{A}"/>
      <sheetName val="Political_Contributions{A}"/>
      <sheetName val="Capital_Loss_&amp;_Carryover{A}"/>
      <sheetName val="Sheet1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Trend"/>
      <sheetName val="Summary"/>
      <sheetName val="Previous Month Summary"/>
      <sheetName val="Budget Load"/>
      <sheetName val="Vacancies"/>
      <sheetName val="Activity"/>
      <sheetName val="Turnover"/>
      <sheetName val="Detail"/>
      <sheetName val="Sudduth"/>
      <sheetName val="Devine"/>
      <sheetName val="Hoy"/>
      <sheetName val="Klein"/>
      <sheetName val="Durham"/>
      <sheetName val="Lubertozzi"/>
      <sheetName val="Barnett"/>
      <sheetName val="Position Trend"/>
      <sheetName val="Sal Allocation"/>
      <sheetName val="Paychex"/>
      <sheetName val="Audit"/>
      <sheetName val="Instructions"/>
      <sheetName val="Tables"/>
      <sheetName val="Previous_Month_Summary"/>
      <sheetName val="Budget_Load"/>
      <sheetName val="Position_Trend"/>
      <sheetName val="Sal_Allocation"/>
    </sheetNames>
    <sheetDataSet>
      <sheetData sheetId="0">
        <row r="3">
          <cell r="C3">
            <v>2016</v>
          </cell>
        </row>
      </sheetData>
      <sheetData sheetId="1"/>
      <sheetData sheetId="2"/>
      <sheetData sheetId="3"/>
      <sheetData sheetId="4">
        <row r="3">
          <cell r="D3">
            <v>42035</v>
          </cell>
          <cell r="E3">
            <v>42063</v>
          </cell>
          <cell r="F3">
            <v>42094</v>
          </cell>
          <cell r="G3">
            <v>42124</v>
          </cell>
          <cell r="H3">
            <v>42155</v>
          </cell>
          <cell r="I3">
            <v>42185</v>
          </cell>
          <cell r="J3">
            <v>42216</v>
          </cell>
          <cell r="K3">
            <v>42247</v>
          </cell>
          <cell r="L3">
            <v>42277</v>
          </cell>
          <cell r="M3">
            <v>42308</v>
          </cell>
          <cell r="N3">
            <v>42338</v>
          </cell>
          <cell r="O3">
            <v>42369</v>
          </cell>
          <cell r="P3">
            <v>42400</v>
          </cell>
          <cell r="Q3">
            <v>42429</v>
          </cell>
          <cell r="R3">
            <v>42460</v>
          </cell>
          <cell r="S3">
            <v>42490</v>
          </cell>
          <cell r="T3">
            <v>42521</v>
          </cell>
          <cell r="U3">
            <v>42551</v>
          </cell>
          <cell r="V3">
            <v>42582</v>
          </cell>
          <cell r="W3">
            <v>42613</v>
          </cell>
          <cell r="X3">
            <v>42643</v>
          </cell>
          <cell r="Y3">
            <v>42674</v>
          </cell>
          <cell r="Z3">
            <v>42704</v>
          </cell>
          <cell r="AA3">
            <v>42735</v>
          </cell>
        </row>
        <row r="7">
          <cell r="D7">
            <v>14</v>
          </cell>
          <cell r="E7">
            <v>14</v>
          </cell>
          <cell r="F7">
            <v>14</v>
          </cell>
          <cell r="G7">
            <v>14</v>
          </cell>
          <cell r="H7">
            <v>14</v>
          </cell>
          <cell r="I7">
            <v>14</v>
          </cell>
          <cell r="J7">
            <v>14</v>
          </cell>
          <cell r="K7">
            <v>14</v>
          </cell>
          <cell r="L7">
            <v>14</v>
          </cell>
          <cell r="M7">
            <v>14</v>
          </cell>
          <cell r="N7">
            <v>14</v>
          </cell>
          <cell r="O7">
            <v>14</v>
          </cell>
          <cell r="P7">
            <v>14</v>
          </cell>
          <cell r="Q7">
            <v>14</v>
          </cell>
          <cell r="R7">
            <v>14</v>
          </cell>
          <cell r="S7">
            <v>14</v>
          </cell>
          <cell r="T7">
            <v>14</v>
          </cell>
          <cell r="U7">
            <v>14</v>
          </cell>
          <cell r="V7">
            <v>14</v>
          </cell>
          <cell r="W7">
            <v>14</v>
          </cell>
          <cell r="X7">
            <v>14</v>
          </cell>
          <cell r="Y7">
            <v>14</v>
          </cell>
          <cell r="Z7">
            <v>14</v>
          </cell>
          <cell r="AA7">
            <v>14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3</v>
          </cell>
          <cell r="T8">
            <v>3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</row>
        <row r="9">
          <cell r="D9">
            <v>5</v>
          </cell>
          <cell r="E9">
            <v>5</v>
          </cell>
          <cell r="F9">
            <v>5</v>
          </cell>
          <cell r="G9">
            <v>5</v>
          </cell>
          <cell r="H9">
            <v>5</v>
          </cell>
          <cell r="I9">
            <v>5</v>
          </cell>
          <cell r="J9">
            <v>5</v>
          </cell>
          <cell r="K9">
            <v>5</v>
          </cell>
          <cell r="L9">
            <v>5</v>
          </cell>
          <cell r="M9">
            <v>5</v>
          </cell>
          <cell r="N9">
            <v>5</v>
          </cell>
          <cell r="O9">
            <v>5</v>
          </cell>
          <cell r="P9">
            <v>6</v>
          </cell>
          <cell r="Q9">
            <v>6</v>
          </cell>
          <cell r="R9">
            <v>6</v>
          </cell>
          <cell r="S9">
            <v>6</v>
          </cell>
          <cell r="T9">
            <v>6</v>
          </cell>
          <cell r="U9">
            <v>6</v>
          </cell>
          <cell r="V9">
            <v>6</v>
          </cell>
          <cell r="W9">
            <v>6</v>
          </cell>
          <cell r="X9">
            <v>6</v>
          </cell>
          <cell r="Y9">
            <v>6</v>
          </cell>
          <cell r="Z9">
            <v>6</v>
          </cell>
          <cell r="AA9">
            <v>6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10</v>
          </cell>
          <cell r="Q10">
            <v>10</v>
          </cell>
          <cell r="R10">
            <v>10</v>
          </cell>
          <cell r="S10">
            <v>10</v>
          </cell>
          <cell r="T10">
            <v>10</v>
          </cell>
          <cell r="U10">
            <v>10</v>
          </cell>
          <cell r="V10">
            <v>10</v>
          </cell>
          <cell r="W10">
            <v>10</v>
          </cell>
          <cell r="X10">
            <v>10</v>
          </cell>
          <cell r="Y10">
            <v>10</v>
          </cell>
          <cell r="Z10">
            <v>10</v>
          </cell>
          <cell r="AA10">
            <v>10</v>
          </cell>
        </row>
        <row r="11">
          <cell r="D11">
            <v>36</v>
          </cell>
          <cell r="E11">
            <v>36</v>
          </cell>
          <cell r="F11">
            <v>36</v>
          </cell>
          <cell r="G11">
            <v>36</v>
          </cell>
          <cell r="H11">
            <v>36</v>
          </cell>
          <cell r="I11">
            <v>36</v>
          </cell>
          <cell r="J11">
            <v>36</v>
          </cell>
          <cell r="K11">
            <v>36</v>
          </cell>
          <cell r="L11">
            <v>36</v>
          </cell>
          <cell r="M11">
            <v>36</v>
          </cell>
          <cell r="N11">
            <v>36</v>
          </cell>
          <cell r="O11">
            <v>36</v>
          </cell>
          <cell r="P11">
            <v>35</v>
          </cell>
          <cell r="Q11">
            <v>35</v>
          </cell>
          <cell r="R11">
            <v>35</v>
          </cell>
          <cell r="S11">
            <v>35</v>
          </cell>
          <cell r="T11">
            <v>35</v>
          </cell>
          <cell r="U11">
            <v>35</v>
          </cell>
          <cell r="V11">
            <v>35</v>
          </cell>
          <cell r="W11">
            <v>35</v>
          </cell>
          <cell r="X11">
            <v>35</v>
          </cell>
          <cell r="Y11">
            <v>35</v>
          </cell>
          <cell r="Z11">
            <v>35</v>
          </cell>
          <cell r="AA11">
            <v>35</v>
          </cell>
        </row>
        <row r="12">
          <cell r="D12">
            <v>3</v>
          </cell>
          <cell r="E12">
            <v>3</v>
          </cell>
          <cell r="F12">
            <v>3</v>
          </cell>
          <cell r="G12">
            <v>3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P12">
            <v>3</v>
          </cell>
          <cell r="Q12">
            <v>3</v>
          </cell>
          <cell r="R12">
            <v>3</v>
          </cell>
          <cell r="S12">
            <v>3</v>
          </cell>
          <cell r="T12">
            <v>3</v>
          </cell>
          <cell r="U12">
            <v>3</v>
          </cell>
          <cell r="V12">
            <v>3</v>
          </cell>
          <cell r="W12">
            <v>3</v>
          </cell>
          <cell r="X12">
            <v>3</v>
          </cell>
          <cell r="Y12">
            <v>3</v>
          </cell>
          <cell r="Z12">
            <v>3</v>
          </cell>
          <cell r="AA12">
            <v>3</v>
          </cell>
        </row>
        <row r="13"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4</v>
          </cell>
          <cell r="S13">
            <v>4</v>
          </cell>
          <cell r="T13">
            <v>4</v>
          </cell>
          <cell r="U13">
            <v>4</v>
          </cell>
          <cell r="V13">
            <v>4</v>
          </cell>
          <cell r="W13">
            <v>4</v>
          </cell>
          <cell r="X13">
            <v>4</v>
          </cell>
          <cell r="Y13">
            <v>4</v>
          </cell>
          <cell r="Z13">
            <v>4</v>
          </cell>
          <cell r="AA13">
            <v>4</v>
          </cell>
        </row>
        <row r="14"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5</v>
          </cell>
          <cell r="Q14">
            <v>5</v>
          </cell>
          <cell r="R14">
            <v>5</v>
          </cell>
          <cell r="S14">
            <v>5</v>
          </cell>
          <cell r="T14">
            <v>5</v>
          </cell>
          <cell r="U14">
            <v>5</v>
          </cell>
          <cell r="V14">
            <v>5</v>
          </cell>
          <cell r="W14">
            <v>5</v>
          </cell>
          <cell r="X14">
            <v>5</v>
          </cell>
          <cell r="Y14">
            <v>5</v>
          </cell>
          <cell r="Z14">
            <v>5</v>
          </cell>
          <cell r="AA14">
            <v>5</v>
          </cell>
        </row>
        <row r="15">
          <cell r="D15">
            <v>78</v>
          </cell>
          <cell r="E15">
            <v>78</v>
          </cell>
          <cell r="F15">
            <v>78</v>
          </cell>
          <cell r="G15">
            <v>78</v>
          </cell>
          <cell r="H15">
            <v>78</v>
          </cell>
          <cell r="I15">
            <v>78</v>
          </cell>
          <cell r="J15">
            <v>78</v>
          </cell>
          <cell r="K15">
            <v>78</v>
          </cell>
          <cell r="L15">
            <v>78</v>
          </cell>
          <cell r="M15">
            <v>78</v>
          </cell>
          <cell r="N15">
            <v>78</v>
          </cell>
          <cell r="O15">
            <v>78</v>
          </cell>
          <cell r="P15">
            <v>80</v>
          </cell>
          <cell r="Q15">
            <v>80</v>
          </cell>
          <cell r="R15">
            <v>80</v>
          </cell>
          <cell r="S15">
            <v>80</v>
          </cell>
          <cell r="T15">
            <v>80</v>
          </cell>
          <cell r="U15">
            <v>80</v>
          </cell>
          <cell r="V15">
            <v>80</v>
          </cell>
          <cell r="W15">
            <v>80</v>
          </cell>
          <cell r="X15">
            <v>80</v>
          </cell>
          <cell r="Y15">
            <v>80</v>
          </cell>
          <cell r="Z15">
            <v>80</v>
          </cell>
          <cell r="AA15">
            <v>80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  <cell r="J18">
            <v>6</v>
          </cell>
          <cell r="K18">
            <v>6</v>
          </cell>
          <cell r="L18">
            <v>6</v>
          </cell>
          <cell r="M18">
            <v>6</v>
          </cell>
          <cell r="N18">
            <v>6</v>
          </cell>
          <cell r="O18">
            <v>6</v>
          </cell>
          <cell r="P18">
            <v>8</v>
          </cell>
          <cell r="Q18">
            <v>8</v>
          </cell>
          <cell r="R18">
            <v>8</v>
          </cell>
          <cell r="S18">
            <v>8</v>
          </cell>
          <cell r="T18">
            <v>8</v>
          </cell>
          <cell r="U18">
            <v>8</v>
          </cell>
          <cell r="V18">
            <v>8</v>
          </cell>
          <cell r="W18">
            <v>8</v>
          </cell>
          <cell r="X18">
            <v>8</v>
          </cell>
          <cell r="Y18">
            <v>8</v>
          </cell>
          <cell r="Z18">
            <v>8</v>
          </cell>
          <cell r="AA18">
            <v>8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2</v>
          </cell>
          <cell r="Q20">
            <v>2</v>
          </cell>
          <cell r="R20">
            <v>2</v>
          </cell>
          <cell r="S20">
            <v>2</v>
          </cell>
          <cell r="T20">
            <v>2</v>
          </cell>
          <cell r="U20">
            <v>2</v>
          </cell>
          <cell r="V20">
            <v>2</v>
          </cell>
          <cell r="W20">
            <v>2</v>
          </cell>
          <cell r="X20">
            <v>2</v>
          </cell>
          <cell r="Y20">
            <v>2</v>
          </cell>
          <cell r="Z20">
            <v>2</v>
          </cell>
          <cell r="AA20">
            <v>2</v>
          </cell>
        </row>
        <row r="21">
          <cell r="D21">
            <v>25</v>
          </cell>
          <cell r="E21">
            <v>25</v>
          </cell>
          <cell r="F21">
            <v>25</v>
          </cell>
          <cell r="G21">
            <v>25</v>
          </cell>
          <cell r="H21">
            <v>25</v>
          </cell>
          <cell r="I21">
            <v>25</v>
          </cell>
          <cell r="J21">
            <v>25</v>
          </cell>
          <cell r="K21">
            <v>25</v>
          </cell>
          <cell r="L21">
            <v>25</v>
          </cell>
          <cell r="M21">
            <v>25</v>
          </cell>
          <cell r="N21">
            <v>25</v>
          </cell>
          <cell r="O21">
            <v>25</v>
          </cell>
          <cell r="P21">
            <v>22</v>
          </cell>
          <cell r="Q21">
            <v>22</v>
          </cell>
          <cell r="R21">
            <v>22</v>
          </cell>
          <cell r="S21">
            <v>22</v>
          </cell>
          <cell r="T21">
            <v>22</v>
          </cell>
          <cell r="U21">
            <v>22</v>
          </cell>
          <cell r="V21">
            <v>22</v>
          </cell>
          <cell r="W21">
            <v>22</v>
          </cell>
          <cell r="X21">
            <v>22</v>
          </cell>
          <cell r="Y21">
            <v>22</v>
          </cell>
          <cell r="Z21">
            <v>22</v>
          </cell>
          <cell r="AA21">
            <v>22</v>
          </cell>
        </row>
        <row r="22">
          <cell r="D22">
            <v>9</v>
          </cell>
          <cell r="E22">
            <v>9</v>
          </cell>
          <cell r="F22">
            <v>9</v>
          </cell>
          <cell r="G22">
            <v>9</v>
          </cell>
          <cell r="H22">
            <v>9</v>
          </cell>
          <cell r="I22">
            <v>9</v>
          </cell>
          <cell r="J22">
            <v>9</v>
          </cell>
          <cell r="K22">
            <v>9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10</v>
          </cell>
          <cell r="Q22">
            <v>10</v>
          </cell>
          <cell r="R22">
            <v>10</v>
          </cell>
          <cell r="S22">
            <v>10</v>
          </cell>
          <cell r="T22">
            <v>10</v>
          </cell>
          <cell r="U22">
            <v>10</v>
          </cell>
          <cell r="V22">
            <v>10</v>
          </cell>
          <cell r="W22">
            <v>10</v>
          </cell>
          <cell r="X22">
            <v>10</v>
          </cell>
          <cell r="Y22">
            <v>10</v>
          </cell>
          <cell r="Z22">
            <v>10</v>
          </cell>
          <cell r="AA22">
            <v>10</v>
          </cell>
        </row>
        <row r="23"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8</v>
          </cell>
          <cell r="M23">
            <v>8</v>
          </cell>
          <cell r="N23">
            <v>8</v>
          </cell>
          <cell r="O23">
            <v>8</v>
          </cell>
          <cell r="P23">
            <v>6</v>
          </cell>
          <cell r="Q23">
            <v>6</v>
          </cell>
          <cell r="R23">
            <v>6</v>
          </cell>
          <cell r="S23">
            <v>6</v>
          </cell>
          <cell r="T23">
            <v>6</v>
          </cell>
          <cell r="U23">
            <v>6</v>
          </cell>
          <cell r="V23">
            <v>6</v>
          </cell>
          <cell r="W23">
            <v>6</v>
          </cell>
          <cell r="X23">
            <v>6</v>
          </cell>
          <cell r="Y23">
            <v>6</v>
          </cell>
          <cell r="Z23">
            <v>6</v>
          </cell>
          <cell r="AA23">
            <v>6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</row>
        <row r="25"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8</v>
          </cell>
          <cell r="J25">
            <v>8</v>
          </cell>
          <cell r="K25">
            <v>8</v>
          </cell>
          <cell r="L25">
            <v>8</v>
          </cell>
          <cell r="M25">
            <v>8</v>
          </cell>
          <cell r="N25">
            <v>8</v>
          </cell>
          <cell r="O25">
            <v>8</v>
          </cell>
          <cell r="P25">
            <v>8</v>
          </cell>
          <cell r="Q25">
            <v>8</v>
          </cell>
          <cell r="R25">
            <v>8</v>
          </cell>
          <cell r="S25">
            <v>8</v>
          </cell>
          <cell r="T25">
            <v>8</v>
          </cell>
          <cell r="U25">
            <v>8</v>
          </cell>
          <cell r="V25">
            <v>8</v>
          </cell>
          <cell r="W25">
            <v>8</v>
          </cell>
          <cell r="X25">
            <v>8</v>
          </cell>
          <cell r="Y25">
            <v>8</v>
          </cell>
          <cell r="Z25">
            <v>8</v>
          </cell>
          <cell r="AA25">
            <v>8</v>
          </cell>
        </row>
        <row r="26"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8</v>
          </cell>
          <cell r="J26">
            <v>8</v>
          </cell>
          <cell r="K26">
            <v>8</v>
          </cell>
          <cell r="L26">
            <v>8</v>
          </cell>
          <cell r="M26">
            <v>8</v>
          </cell>
          <cell r="N26">
            <v>8</v>
          </cell>
          <cell r="O26">
            <v>8</v>
          </cell>
          <cell r="P26">
            <v>9</v>
          </cell>
          <cell r="Q26">
            <v>9</v>
          </cell>
          <cell r="R26">
            <v>9</v>
          </cell>
          <cell r="S26">
            <v>9</v>
          </cell>
          <cell r="T26">
            <v>9</v>
          </cell>
          <cell r="U26">
            <v>9</v>
          </cell>
          <cell r="V26">
            <v>9</v>
          </cell>
          <cell r="W26">
            <v>9</v>
          </cell>
          <cell r="X26">
            <v>9</v>
          </cell>
          <cell r="Y26">
            <v>9</v>
          </cell>
          <cell r="Z26">
            <v>9</v>
          </cell>
          <cell r="AA26">
            <v>9</v>
          </cell>
        </row>
        <row r="27">
          <cell r="D27">
            <v>11</v>
          </cell>
          <cell r="E27">
            <v>11</v>
          </cell>
          <cell r="F27">
            <v>11</v>
          </cell>
          <cell r="G27">
            <v>11</v>
          </cell>
          <cell r="H27">
            <v>11</v>
          </cell>
          <cell r="I27">
            <v>11</v>
          </cell>
          <cell r="J27">
            <v>11</v>
          </cell>
          <cell r="K27">
            <v>11</v>
          </cell>
          <cell r="L27">
            <v>11</v>
          </cell>
          <cell r="M27">
            <v>11</v>
          </cell>
          <cell r="N27">
            <v>11</v>
          </cell>
          <cell r="O27">
            <v>11</v>
          </cell>
          <cell r="P27">
            <v>11</v>
          </cell>
          <cell r="Q27">
            <v>11</v>
          </cell>
          <cell r="R27">
            <v>11</v>
          </cell>
          <cell r="S27">
            <v>11</v>
          </cell>
          <cell r="T27">
            <v>11</v>
          </cell>
          <cell r="U27">
            <v>11</v>
          </cell>
          <cell r="V27">
            <v>11</v>
          </cell>
          <cell r="W27">
            <v>11</v>
          </cell>
          <cell r="X27">
            <v>11</v>
          </cell>
          <cell r="Y27">
            <v>11</v>
          </cell>
          <cell r="Z27">
            <v>11</v>
          </cell>
          <cell r="AA27">
            <v>11</v>
          </cell>
        </row>
        <row r="28">
          <cell r="D28">
            <v>78</v>
          </cell>
          <cell r="E28">
            <v>78</v>
          </cell>
          <cell r="F28">
            <v>78</v>
          </cell>
          <cell r="G28">
            <v>78</v>
          </cell>
          <cell r="H28">
            <v>78</v>
          </cell>
          <cell r="I28">
            <v>78</v>
          </cell>
          <cell r="J28">
            <v>78</v>
          </cell>
          <cell r="K28">
            <v>78</v>
          </cell>
          <cell r="L28">
            <v>78</v>
          </cell>
          <cell r="M28">
            <v>78</v>
          </cell>
          <cell r="N28">
            <v>78</v>
          </cell>
          <cell r="O28">
            <v>78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D32">
            <v>4</v>
          </cell>
          <cell r="E32">
            <v>4</v>
          </cell>
          <cell r="F32">
            <v>4</v>
          </cell>
          <cell r="G32">
            <v>4</v>
          </cell>
          <cell r="H32">
            <v>4</v>
          </cell>
          <cell r="I32">
            <v>4</v>
          </cell>
          <cell r="J32">
            <v>4</v>
          </cell>
          <cell r="K32">
            <v>4</v>
          </cell>
          <cell r="L32">
            <v>4</v>
          </cell>
          <cell r="M32">
            <v>4</v>
          </cell>
          <cell r="N32">
            <v>4</v>
          </cell>
          <cell r="O32">
            <v>4</v>
          </cell>
          <cell r="P32">
            <v>5</v>
          </cell>
          <cell r="Q32">
            <v>5</v>
          </cell>
          <cell r="R32">
            <v>5</v>
          </cell>
          <cell r="S32">
            <v>6</v>
          </cell>
          <cell r="T32">
            <v>6</v>
          </cell>
          <cell r="U32">
            <v>6</v>
          </cell>
          <cell r="V32">
            <v>6</v>
          </cell>
          <cell r="W32">
            <v>6</v>
          </cell>
          <cell r="X32">
            <v>6</v>
          </cell>
          <cell r="Y32">
            <v>6</v>
          </cell>
          <cell r="Z32">
            <v>6</v>
          </cell>
          <cell r="AA32">
            <v>6</v>
          </cell>
        </row>
        <row r="33">
          <cell r="D33">
            <v>72</v>
          </cell>
          <cell r="E33">
            <v>72</v>
          </cell>
          <cell r="F33">
            <v>72</v>
          </cell>
          <cell r="G33">
            <v>72</v>
          </cell>
          <cell r="H33">
            <v>72</v>
          </cell>
          <cell r="I33">
            <v>72</v>
          </cell>
          <cell r="J33">
            <v>72</v>
          </cell>
          <cell r="K33">
            <v>72</v>
          </cell>
          <cell r="L33">
            <v>72</v>
          </cell>
          <cell r="M33">
            <v>72</v>
          </cell>
          <cell r="N33">
            <v>72</v>
          </cell>
          <cell r="O33">
            <v>72</v>
          </cell>
          <cell r="P33">
            <v>73</v>
          </cell>
          <cell r="Q33">
            <v>73</v>
          </cell>
          <cell r="R33">
            <v>73</v>
          </cell>
          <cell r="S33">
            <v>73</v>
          </cell>
          <cell r="T33">
            <v>73</v>
          </cell>
          <cell r="U33">
            <v>73</v>
          </cell>
          <cell r="V33">
            <v>73</v>
          </cell>
          <cell r="W33">
            <v>73</v>
          </cell>
          <cell r="X33">
            <v>73</v>
          </cell>
          <cell r="Y33">
            <v>73</v>
          </cell>
          <cell r="Z33">
            <v>73</v>
          </cell>
          <cell r="AA33">
            <v>73</v>
          </cell>
        </row>
        <row r="34">
          <cell r="D34">
            <v>76</v>
          </cell>
          <cell r="E34">
            <v>76</v>
          </cell>
          <cell r="F34">
            <v>76</v>
          </cell>
          <cell r="G34">
            <v>76</v>
          </cell>
          <cell r="H34">
            <v>76</v>
          </cell>
          <cell r="I34">
            <v>76</v>
          </cell>
          <cell r="J34">
            <v>76</v>
          </cell>
          <cell r="K34">
            <v>76</v>
          </cell>
          <cell r="L34">
            <v>76</v>
          </cell>
          <cell r="M34">
            <v>76</v>
          </cell>
          <cell r="N34">
            <v>76</v>
          </cell>
          <cell r="O34">
            <v>76</v>
          </cell>
          <cell r="P34">
            <v>78</v>
          </cell>
          <cell r="Q34">
            <v>78</v>
          </cell>
          <cell r="R34">
            <v>78</v>
          </cell>
          <cell r="S34">
            <v>79</v>
          </cell>
          <cell r="T34">
            <v>79</v>
          </cell>
          <cell r="U34">
            <v>79</v>
          </cell>
          <cell r="V34">
            <v>79</v>
          </cell>
          <cell r="W34">
            <v>79</v>
          </cell>
          <cell r="X34">
            <v>79</v>
          </cell>
          <cell r="Y34">
            <v>79</v>
          </cell>
          <cell r="Z34">
            <v>79</v>
          </cell>
          <cell r="AA34">
            <v>79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D38">
            <v>7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  <cell r="K38">
            <v>7</v>
          </cell>
          <cell r="L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>
            <v>7</v>
          </cell>
          <cell r="S38">
            <v>7</v>
          </cell>
          <cell r="T38">
            <v>7</v>
          </cell>
          <cell r="U38">
            <v>7</v>
          </cell>
          <cell r="V38">
            <v>7</v>
          </cell>
          <cell r="W38">
            <v>7</v>
          </cell>
          <cell r="X38">
            <v>7</v>
          </cell>
          <cell r="Y38">
            <v>7</v>
          </cell>
          <cell r="Z38">
            <v>7</v>
          </cell>
          <cell r="AA38">
            <v>7</v>
          </cell>
        </row>
        <row r="39">
          <cell r="D39">
            <v>66</v>
          </cell>
          <cell r="E39">
            <v>66</v>
          </cell>
          <cell r="F39">
            <v>66</v>
          </cell>
          <cell r="G39">
            <v>66</v>
          </cell>
          <cell r="H39">
            <v>66</v>
          </cell>
          <cell r="I39">
            <v>66</v>
          </cell>
          <cell r="J39">
            <v>66</v>
          </cell>
          <cell r="K39">
            <v>66</v>
          </cell>
          <cell r="L39">
            <v>66</v>
          </cell>
          <cell r="M39">
            <v>66</v>
          </cell>
          <cell r="N39">
            <v>66</v>
          </cell>
          <cell r="O39">
            <v>66</v>
          </cell>
          <cell r="P39">
            <v>66</v>
          </cell>
          <cell r="Q39">
            <v>66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66</v>
          </cell>
          <cell r="X39">
            <v>66</v>
          </cell>
          <cell r="Y39">
            <v>66</v>
          </cell>
          <cell r="Z39">
            <v>66</v>
          </cell>
          <cell r="AA39">
            <v>66</v>
          </cell>
        </row>
        <row r="40">
          <cell r="D40">
            <v>73</v>
          </cell>
          <cell r="E40">
            <v>73</v>
          </cell>
          <cell r="F40">
            <v>73</v>
          </cell>
          <cell r="G40">
            <v>73</v>
          </cell>
          <cell r="H40">
            <v>73</v>
          </cell>
          <cell r="I40">
            <v>73</v>
          </cell>
          <cell r="J40">
            <v>73</v>
          </cell>
          <cell r="K40">
            <v>73</v>
          </cell>
          <cell r="L40">
            <v>73</v>
          </cell>
          <cell r="M40">
            <v>73</v>
          </cell>
          <cell r="N40">
            <v>73</v>
          </cell>
          <cell r="O40">
            <v>73</v>
          </cell>
          <cell r="P40">
            <v>73</v>
          </cell>
          <cell r="Q40">
            <v>73</v>
          </cell>
          <cell r="R40">
            <v>73</v>
          </cell>
          <cell r="S40">
            <v>73</v>
          </cell>
          <cell r="T40">
            <v>73</v>
          </cell>
          <cell r="U40">
            <v>73</v>
          </cell>
          <cell r="V40">
            <v>73</v>
          </cell>
          <cell r="W40">
            <v>73</v>
          </cell>
          <cell r="X40">
            <v>73</v>
          </cell>
          <cell r="Y40">
            <v>73</v>
          </cell>
          <cell r="Z40">
            <v>73</v>
          </cell>
          <cell r="AA40">
            <v>73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D44">
            <v>12</v>
          </cell>
          <cell r="E44">
            <v>12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12</v>
          </cell>
          <cell r="P44">
            <v>12</v>
          </cell>
          <cell r="Q44">
            <v>12</v>
          </cell>
          <cell r="R44">
            <v>12</v>
          </cell>
          <cell r="S44">
            <v>12</v>
          </cell>
          <cell r="T44">
            <v>12</v>
          </cell>
          <cell r="U44">
            <v>12</v>
          </cell>
          <cell r="V44">
            <v>12</v>
          </cell>
          <cell r="W44">
            <v>12</v>
          </cell>
          <cell r="X44">
            <v>12</v>
          </cell>
          <cell r="Y44">
            <v>12</v>
          </cell>
          <cell r="Z44">
            <v>12</v>
          </cell>
          <cell r="AA44">
            <v>12</v>
          </cell>
        </row>
        <row r="45">
          <cell r="D45">
            <v>27</v>
          </cell>
          <cell r="E45">
            <v>27</v>
          </cell>
          <cell r="F45">
            <v>27</v>
          </cell>
          <cell r="G45">
            <v>27</v>
          </cell>
          <cell r="H45">
            <v>27</v>
          </cell>
          <cell r="I45">
            <v>27</v>
          </cell>
          <cell r="J45">
            <v>33</v>
          </cell>
          <cell r="K45">
            <v>33</v>
          </cell>
          <cell r="L45">
            <v>33</v>
          </cell>
          <cell r="M45">
            <v>33</v>
          </cell>
          <cell r="N45">
            <v>33</v>
          </cell>
          <cell r="O45">
            <v>33</v>
          </cell>
          <cell r="P45">
            <v>41</v>
          </cell>
          <cell r="Q45">
            <v>41</v>
          </cell>
          <cell r="R45">
            <v>41</v>
          </cell>
          <cell r="S45">
            <v>41</v>
          </cell>
          <cell r="T45">
            <v>41</v>
          </cell>
          <cell r="U45">
            <v>41</v>
          </cell>
          <cell r="V45">
            <v>41</v>
          </cell>
          <cell r="W45">
            <v>41</v>
          </cell>
          <cell r="X45">
            <v>41</v>
          </cell>
          <cell r="Y45">
            <v>41</v>
          </cell>
          <cell r="Z45">
            <v>41</v>
          </cell>
          <cell r="AA45">
            <v>41</v>
          </cell>
        </row>
        <row r="46">
          <cell r="D46">
            <v>12</v>
          </cell>
          <cell r="E46">
            <v>12</v>
          </cell>
          <cell r="F46">
            <v>12</v>
          </cell>
          <cell r="G46">
            <v>12</v>
          </cell>
          <cell r="H46">
            <v>12</v>
          </cell>
          <cell r="I46">
            <v>12</v>
          </cell>
          <cell r="J46">
            <v>12</v>
          </cell>
          <cell r="K46">
            <v>12</v>
          </cell>
          <cell r="L46">
            <v>12</v>
          </cell>
          <cell r="M46">
            <v>12</v>
          </cell>
          <cell r="N46">
            <v>12</v>
          </cell>
          <cell r="O46">
            <v>12</v>
          </cell>
          <cell r="P46">
            <v>11</v>
          </cell>
          <cell r="Q46">
            <v>11</v>
          </cell>
          <cell r="R46">
            <v>11</v>
          </cell>
          <cell r="S46">
            <v>11</v>
          </cell>
          <cell r="T46">
            <v>11</v>
          </cell>
          <cell r="U46">
            <v>11</v>
          </cell>
          <cell r="V46">
            <v>11</v>
          </cell>
          <cell r="W46">
            <v>11</v>
          </cell>
          <cell r="X46">
            <v>11</v>
          </cell>
          <cell r="Y46">
            <v>11</v>
          </cell>
          <cell r="Z46">
            <v>11</v>
          </cell>
          <cell r="AA46">
            <v>11</v>
          </cell>
        </row>
        <row r="47">
          <cell r="D47">
            <v>51</v>
          </cell>
          <cell r="E47">
            <v>51</v>
          </cell>
          <cell r="F47">
            <v>51</v>
          </cell>
          <cell r="G47">
            <v>51</v>
          </cell>
          <cell r="H47">
            <v>51</v>
          </cell>
          <cell r="I47">
            <v>51</v>
          </cell>
          <cell r="J47">
            <v>57</v>
          </cell>
          <cell r="K47">
            <v>57</v>
          </cell>
          <cell r="L47">
            <v>57</v>
          </cell>
          <cell r="M47">
            <v>57</v>
          </cell>
          <cell r="N47">
            <v>57</v>
          </cell>
          <cell r="O47">
            <v>57</v>
          </cell>
          <cell r="P47">
            <v>64</v>
          </cell>
          <cell r="Q47">
            <v>64</v>
          </cell>
          <cell r="R47">
            <v>64</v>
          </cell>
          <cell r="S47">
            <v>64</v>
          </cell>
          <cell r="T47">
            <v>64</v>
          </cell>
          <cell r="U47">
            <v>64</v>
          </cell>
          <cell r="V47">
            <v>64</v>
          </cell>
          <cell r="W47">
            <v>64</v>
          </cell>
          <cell r="X47">
            <v>64</v>
          </cell>
          <cell r="Y47">
            <v>64</v>
          </cell>
          <cell r="Z47">
            <v>64</v>
          </cell>
          <cell r="AA47">
            <v>64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>
            <v>6</v>
          </cell>
          <cell r="K51">
            <v>6</v>
          </cell>
          <cell r="L51">
            <v>6</v>
          </cell>
          <cell r="M51">
            <v>6</v>
          </cell>
          <cell r="N51">
            <v>6</v>
          </cell>
          <cell r="O51">
            <v>6</v>
          </cell>
          <cell r="P51">
            <v>6</v>
          </cell>
          <cell r="Q51">
            <v>6</v>
          </cell>
          <cell r="R51">
            <v>6</v>
          </cell>
          <cell r="S51">
            <v>6</v>
          </cell>
          <cell r="T51">
            <v>6</v>
          </cell>
          <cell r="U51">
            <v>6</v>
          </cell>
          <cell r="V51">
            <v>6</v>
          </cell>
          <cell r="W51">
            <v>6</v>
          </cell>
          <cell r="X51">
            <v>6</v>
          </cell>
          <cell r="Y51">
            <v>6</v>
          </cell>
          <cell r="Z51">
            <v>6</v>
          </cell>
          <cell r="AA51">
            <v>6</v>
          </cell>
        </row>
        <row r="52">
          <cell r="D52">
            <v>36</v>
          </cell>
          <cell r="E52">
            <v>36</v>
          </cell>
          <cell r="F52">
            <v>36</v>
          </cell>
          <cell r="G52">
            <v>36</v>
          </cell>
          <cell r="H52">
            <v>36</v>
          </cell>
          <cell r="I52">
            <v>36</v>
          </cell>
          <cell r="J52">
            <v>36</v>
          </cell>
          <cell r="K52">
            <v>36</v>
          </cell>
          <cell r="L52">
            <v>36</v>
          </cell>
          <cell r="M52">
            <v>36</v>
          </cell>
          <cell r="N52">
            <v>36</v>
          </cell>
          <cell r="O52">
            <v>36</v>
          </cell>
          <cell r="P52">
            <v>36</v>
          </cell>
          <cell r="Q52">
            <v>36</v>
          </cell>
          <cell r="R52">
            <v>36</v>
          </cell>
          <cell r="S52">
            <v>36</v>
          </cell>
          <cell r="T52">
            <v>36</v>
          </cell>
          <cell r="U52">
            <v>36</v>
          </cell>
          <cell r="V52">
            <v>36</v>
          </cell>
          <cell r="W52">
            <v>36</v>
          </cell>
          <cell r="X52">
            <v>36</v>
          </cell>
          <cell r="Y52">
            <v>36</v>
          </cell>
          <cell r="Z52">
            <v>36</v>
          </cell>
          <cell r="AA52">
            <v>36</v>
          </cell>
        </row>
        <row r="53">
          <cell r="D53">
            <v>42</v>
          </cell>
          <cell r="E53">
            <v>42</v>
          </cell>
          <cell r="F53">
            <v>42</v>
          </cell>
          <cell r="G53">
            <v>42</v>
          </cell>
          <cell r="H53">
            <v>42</v>
          </cell>
          <cell r="I53">
            <v>42</v>
          </cell>
          <cell r="J53">
            <v>42</v>
          </cell>
          <cell r="K53">
            <v>42</v>
          </cell>
          <cell r="L53">
            <v>42</v>
          </cell>
          <cell r="M53">
            <v>42</v>
          </cell>
          <cell r="N53">
            <v>42</v>
          </cell>
          <cell r="O53">
            <v>42</v>
          </cell>
          <cell r="P53">
            <v>42</v>
          </cell>
          <cell r="Q53">
            <v>42</v>
          </cell>
          <cell r="R53">
            <v>42</v>
          </cell>
          <cell r="S53">
            <v>42</v>
          </cell>
          <cell r="T53">
            <v>42</v>
          </cell>
          <cell r="U53">
            <v>42</v>
          </cell>
          <cell r="V53">
            <v>42</v>
          </cell>
          <cell r="W53">
            <v>42</v>
          </cell>
          <cell r="X53">
            <v>42</v>
          </cell>
          <cell r="Y53">
            <v>42</v>
          </cell>
          <cell r="Z53">
            <v>42</v>
          </cell>
          <cell r="AA53">
            <v>42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7</v>
          </cell>
          <cell r="Q57">
            <v>7</v>
          </cell>
          <cell r="R57">
            <v>7</v>
          </cell>
          <cell r="S57">
            <v>7</v>
          </cell>
          <cell r="T57">
            <v>7</v>
          </cell>
          <cell r="U57">
            <v>7</v>
          </cell>
          <cell r="V57">
            <v>7</v>
          </cell>
          <cell r="W57">
            <v>7</v>
          </cell>
          <cell r="X57">
            <v>7</v>
          </cell>
          <cell r="Y57">
            <v>7</v>
          </cell>
          <cell r="Z57">
            <v>7</v>
          </cell>
          <cell r="AA57">
            <v>7</v>
          </cell>
        </row>
        <row r="58">
          <cell r="D58">
            <v>8</v>
          </cell>
          <cell r="E58">
            <v>8</v>
          </cell>
          <cell r="F58">
            <v>8</v>
          </cell>
          <cell r="G58">
            <v>8</v>
          </cell>
          <cell r="H58">
            <v>8</v>
          </cell>
          <cell r="I58">
            <v>8</v>
          </cell>
          <cell r="J58">
            <v>8</v>
          </cell>
          <cell r="K58">
            <v>8</v>
          </cell>
          <cell r="L58">
            <v>8</v>
          </cell>
          <cell r="M58">
            <v>8</v>
          </cell>
          <cell r="N58">
            <v>8</v>
          </cell>
          <cell r="O58">
            <v>8</v>
          </cell>
          <cell r="P58">
            <v>8</v>
          </cell>
          <cell r="Q58">
            <v>8</v>
          </cell>
          <cell r="R58">
            <v>8</v>
          </cell>
          <cell r="S58">
            <v>8</v>
          </cell>
          <cell r="T58">
            <v>8</v>
          </cell>
          <cell r="U58">
            <v>8</v>
          </cell>
          <cell r="V58">
            <v>8</v>
          </cell>
          <cell r="W58">
            <v>8</v>
          </cell>
          <cell r="X58">
            <v>8</v>
          </cell>
          <cell r="Y58">
            <v>8</v>
          </cell>
          <cell r="Z58">
            <v>8</v>
          </cell>
          <cell r="AA58">
            <v>8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  <cell r="P59">
            <v>25</v>
          </cell>
          <cell r="Q59">
            <v>25</v>
          </cell>
          <cell r="R59">
            <v>25</v>
          </cell>
          <cell r="S59">
            <v>25</v>
          </cell>
          <cell r="T59">
            <v>25</v>
          </cell>
          <cell r="U59">
            <v>25</v>
          </cell>
          <cell r="V59">
            <v>25</v>
          </cell>
          <cell r="W59">
            <v>25</v>
          </cell>
          <cell r="X59">
            <v>25</v>
          </cell>
          <cell r="Y59">
            <v>25</v>
          </cell>
          <cell r="Z59">
            <v>25</v>
          </cell>
          <cell r="AA59">
            <v>25</v>
          </cell>
        </row>
        <row r="60">
          <cell r="D60">
            <v>39</v>
          </cell>
          <cell r="E60">
            <v>39</v>
          </cell>
          <cell r="F60">
            <v>39</v>
          </cell>
          <cell r="G60">
            <v>39</v>
          </cell>
          <cell r="H60">
            <v>39</v>
          </cell>
          <cell r="I60">
            <v>39</v>
          </cell>
          <cell r="J60">
            <v>39</v>
          </cell>
          <cell r="K60">
            <v>39</v>
          </cell>
          <cell r="L60">
            <v>39</v>
          </cell>
          <cell r="M60">
            <v>39</v>
          </cell>
          <cell r="N60">
            <v>39</v>
          </cell>
          <cell r="O60">
            <v>39</v>
          </cell>
          <cell r="P60">
            <v>40</v>
          </cell>
          <cell r="Q60">
            <v>40</v>
          </cell>
          <cell r="R60">
            <v>40</v>
          </cell>
          <cell r="S60">
            <v>40</v>
          </cell>
          <cell r="T60">
            <v>40</v>
          </cell>
          <cell r="U60">
            <v>40</v>
          </cell>
          <cell r="V60">
            <v>40</v>
          </cell>
          <cell r="W60">
            <v>40</v>
          </cell>
          <cell r="X60">
            <v>40</v>
          </cell>
          <cell r="Y60">
            <v>40</v>
          </cell>
          <cell r="Z60">
            <v>40</v>
          </cell>
          <cell r="AA60">
            <v>40</v>
          </cell>
        </row>
        <row r="68"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1</v>
          </cell>
          <cell r="U71">
            <v>1</v>
          </cell>
          <cell r="V71">
            <v>1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D76">
            <v>3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  <cell r="Q76">
            <v>3</v>
          </cell>
          <cell r="R76">
            <v>3</v>
          </cell>
          <cell r="S76">
            <v>3</v>
          </cell>
          <cell r="T76">
            <v>3</v>
          </cell>
          <cell r="U76">
            <v>3</v>
          </cell>
          <cell r="V76">
            <v>3</v>
          </cell>
          <cell r="W76">
            <v>3</v>
          </cell>
          <cell r="X76">
            <v>3</v>
          </cell>
          <cell r="Y76">
            <v>3</v>
          </cell>
          <cell r="Z76">
            <v>3</v>
          </cell>
          <cell r="AA76">
            <v>3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D94">
            <v>4</v>
          </cell>
          <cell r="E94">
            <v>4</v>
          </cell>
          <cell r="F94">
            <v>4</v>
          </cell>
          <cell r="G94">
            <v>4</v>
          </cell>
          <cell r="H94">
            <v>4</v>
          </cell>
          <cell r="I94">
            <v>4</v>
          </cell>
          <cell r="J94">
            <v>4</v>
          </cell>
          <cell r="K94">
            <v>4</v>
          </cell>
          <cell r="L94">
            <v>4</v>
          </cell>
          <cell r="M94">
            <v>4</v>
          </cell>
          <cell r="N94">
            <v>4</v>
          </cell>
          <cell r="O94">
            <v>4</v>
          </cell>
          <cell r="P94">
            <v>4</v>
          </cell>
          <cell r="Q94">
            <v>4</v>
          </cell>
          <cell r="R94">
            <v>4</v>
          </cell>
          <cell r="S94">
            <v>4</v>
          </cell>
          <cell r="T94">
            <v>4</v>
          </cell>
          <cell r="U94">
            <v>4</v>
          </cell>
          <cell r="V94">
            <v>4</v>
          </cell>
          <cell r="W94">
            <v>4</v>
          </cell>
          <cell r="X94">
            <v>4</v>
          </cell>
          <cell r="Y94">
            <v>4</v>
          </cell>
          <cell r="Z94">
            <v>4</v>
          </cell>
          <cell r="AA94">
            <v>4</v>
          </cell>
        </row>
        <row r="95">
          <cell r="D95">
            <v>4</v>
          </cell>
          <cell r="E95">
            <v>4</v>
          </cell>
          <cell r="F95">
            <v>4</v>
          </cell>
          <cell r="G95">
            <v>4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</v>
          </cell>
          <cell r="Q95">
            <v>4</v>
          </cell>
          <cell r="R95">
            <v>4</v>
          </cell>
          <cell r="S95">
            <v>4</v>
          </cell>
          <cell r="T95">
            <v>4</v>
          </cell>
          <cell r="U95">
            <v>4</v>
          </cell>
          <cell r="V95">
            <v>4</v>
          </cell>
          <cell r="W95">
            <v>4</v>
          </cell>
          <cell r="X95">
            <v>4</v>
          </cell>
          <cell r="Y95">
            <v>4</v>
          </cell>
          <cell r="Z95">
            <v>4</v>
          </cell>
          <cell r="AA95">
            <v>4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D99">
            <v>1</v>
          </cell>
          <cell r="E99">
            <v>1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1</v>
          </cell>
          <cell r="U99">
            <v>1</v>
          </cell>
          <cell r="V99">
            <v>1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</row>
        <row r="100">
          <cell r="D100">
            <v>1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2</v>
          </cell>
          <cell r="R100">
            <v>2</v>
          </cell>
          <cell r="S100">
            <v>2</v>
          </cell>
          <cell r="T100">
            <v>2</v>
          </cell>
          <cell r="U100">
            <v>2</v>
          </cell>
          <cell r="V100">
            <v>2</v>
          </cell>
          <cell r="W100">
            <v>2</v>
          </cell>
          <cell r="X100">
            <v>2</v>
          </cell>
          <cell r="Y100">
            <v>2</v>
          </cell>
          <cell r="Z100">
            <v>2</v>
          </cell>
          <cell r="AA100">
            <v>2</v>
          </cell>
        </row>
        <row r="101">
          <cell r="D101">
            <v>2</v>
          </cell>
          <cell r="E101">
            <v>2</v>
          </cell>
          <cell r="F101">
            <v>2</v>
          </cell>
          <cell r="G101">
            <v>2</v>
          </cell>
          <cell r="H101">
            <v>2</v>
          </cell>
          <cell r="I101">
            <v>2</v>
          </cell>
          <cell r="J101">
            <v>2</v>
          </cell>
          <cell r="K101">
            <v>2</v>
          </cell>
          <cell r="L101">
            <v>2</v>
          </cell>
          <cell r="M101">
            <v>2</v>
          </cell>
          <cell r="N101">
            <v>2</v>
          </cell>
          <cell r="O101">
            <v>2</v>
          </cell>
          <cell r="P101">
            <v>3</v>
          </cell>
          <cell r="Q101">
            <v>3</v>
          </cell>
          <cell r="R101">
            <v>3</v>
          </cell>
          <cell r="S101">
            <v>3</v>
          </cell>
          <cell r="T101">
            <v>3</v>
          </cell>
          <cell r="U101">
            <v>3</v>
          </cell>
          <cell r="V101">
            <v>3</v>
          </cell>
          <cell r="W101">
            <v>3</v>
          </cell>
          <cell r="X101">
            <v>3</v>
          </cell>
          <cell r="Y101">
            <v>3</v>
          </cell>
          <cell r="Z101">
            <v>3</v>
          </cell>
          <cell r="AA101">
            <v>3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3</v>
          </cell>
          <cell r="E106">
            <v>3</v>
          </cell>
          <cell r="F106">
            <v>3</v>
          </cell>
          <cell r="G106">
            <v>3</v>
          </cell>
          <cell r="H106">
            <v>3</v>
          </cell>
          <cell r="I106">
            <v>3</v>
          </cell>
          <cell r="J106">
            <v>3</v>
          </cell>
          <cell r="K106">
            <v>3</v>
          </cell>
          <cell r="L106">
            <v>3</v>
          </cell>
          <cell r="M106">
            <v>3</v>
          </cell>
          <cell r="N106">
            <v>3</v>
          </cell>
          <cell r="O106">
            <v>3</v>
          </cell>
          <cell r="P106">
            <v>2</v>
          </cell>
          <cell r="Q106">
            <v>2</v>
          </cell>
          <cell r="R106">
            <v>2</v>
          </cell>
          <cell r="S106">
            <v>2</v>
          </cell>
          <cell r="T106">
            <v>2</v>
          </cell>
          <cell r="U106">
            <v>2</v>
          </cell>
          <cell r="V106">
            <v>2</v>
          </cell>
          <cell r="W106">
            <v>2</v>
          </cell>
          <cell r="X106">
            <v>2</v>
          </cell>
          <cell r="Y106">
            <v>2</v>
          </cell>
          <cell r="Z106">
            <v>2</v>
          </cell>
          <cell r="AA106">
            <v>2</v>
          </cell>
        </row>
        <row r="107">
          <cell r="D107">
            <v>3</v>
          </cell>
          <cell r="E107">
            <v>3</v>
          </cell>
          <cell r="F107">
            <v>3</v>
          </cell>
          <cell r="G107">
            <v>3</v>
          </cell>
          <cell r="H107">
            <v>3</v>
          </cell>
          <cell r="I107">
            <v>3</v>
          </cell>
          <cell r="J107">
            <v>3</v>
          </cell>
          <cell r="K107">
            <v>3</v>
          </cell>
          <cell r="L107">
            <v>3</v>
          </cell>
          <cell r="M107">
            <v>3</v>
          </cell>
          <cell r="N107">
            <v>3</v>
          </cell>
          <cell r="O107">
            <v>3</v>
          </cell>
          <cell r="P107">
            <v>3</v>
          </cell>
          <cell r="Q107">
            <v>3</v>
          </cell>
          <cell r="R107">
            <v>3</v>
          </cell>
          <cell r="S107">
            <v>3</v>
          </cell>
          <cell r="T107">
            <v>3</v>
          </cell>
          <cell r="U107">
            <v>3</v>
          </cell>
          <cell r="V107">
            <v>3</v>
          </cell>
          <cell r="W107">
            <v>3</v>
          </cell>
          <cell r="X107">
            <v>3</v>
          </cell>
          <cell r="Y107">
            <v>3</v>
          </cell>
          <cell r="Z107">
            <v>3</v>
          </cell>
          <cell r="AA107">
            <v>3</v>
          </cell>
        </row>
        <row r="108">
          <cell r="D108">
            <v>6</v>
          </cell>
          <cell r="E108">
            <v>6</v>
          </cell>
          <cell r="F108">
            <v>6</v>
          </cell>
          <cell r="G108">
            <v>6</v>
          </cell>
          <cell r="H108">
            <v>6</v>
          </cell>
          <cell r="I108">
            <v>6</v>
          </cell>
          <cell r="J108">
            <v>6</v>
          </cell>
          <cell r="K108">
            <v>6</v>
          </cell>
          <cell r="L108">
            <v>6</v>
          </cell>
          <cell r="M108">
            <v>6</v>
          </cell>
          <cell r="N108">
            <v>6</v>
          </cell>
          <cell r="O108">
            <v>6</v>
          </cell>
          <cell r="P108">
            <v>5</v>
          </cell>
          <cell r="Q108">
            <v>5</v>
          </cell>
          <cell r="R108">
            <v>5</v>
          </cell>
          <cell r="S108">
            <v>5</v>
          </cell>
          <cell r="T108">
            <v>5</v>
          </cell>
          <cell r="U108">
            <v>5</v>
          </cell>
          <cell r="V108">
            <v>5</v>
          </cell>
          <cell r="W108">
            <v>5</v>
          </cell>
          <cell r="X108">
            <v>5</v>
          </cell>
          <cell r="Y108">
            <v>5</v>
          </cell>
          <cell r="Z108">
            <v>5</v>
          </cell>
          <cell r="AA108">
            <v>5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1</v>
          </cell>
          <cell r="U112">
            <v>1</v>
          </cell>
          <cell r="V112">
            <v>1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</row>
        <row r="113">
          <cell r="D113">
            <v>2</v>
          </cell>
          <cell r="E113">
            <v>2</v>
          </cell>
          <cell r="F113">
            <v>2</v>
          </cell>
          <cell r="G113">
            <v>2</v>
          </cell>
          <cell r="H113">
            <v>2</v>
          </cell>
          <cell r="I113">
            <v>2</v>
          </cell>
          <cell r="J113">
            <v>2</v>
          </cell>
          <cell r="K113">
            <v>2</v>
          </cell>
          <cell r="L113">
            <v>2</v>
          </cell>
          <cell r="M113">
            <v>2</v>
          </cell>
          <cell r="N113">
            <v>2</v>
          </cell>
          <cell r="O113">
            <v>2</v>
          </cell>
          <cell r="P113">
            <v>2</v>
          </cell>
          <cell r="Q113">
            <v>2</v>
          </cell>
          <cell r="R113">
            <v>2</v>
          </cell>
          <cell r="S113">
            <v>2</v>
          </cell>
          <cell r="T113">
            <v>2</v>
          </cell>
          <cell r="U113">
            <v>2</v>
          </cell>
          <cell r="V113">
            <v>2</v>
          </cell>
          <cell r="W113">
            <v>2</v>
          </cell>
          <cell r="X113">
            <v>2</v>
          </cell>
          <cell r="Y113">
            <v>2</v>
          </cell>
          <cell r="Z113">
            <v>2</v>
          </cell>
          <cell r="AA113">
            <v>2</v>
          </cell>
        </row>
        <row r="114">
          <cell r="D114">
            <v>3</v>
          </cell>
          <cell r="E114">
            <v>3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3</v>
          </cell>
          <cell r="M114">
            <v>3</v>
          </cell>
          <cell r="N114">
            <v>3</v>
          </cell>
          <cell r="O114">
            <v>3</v>
          </cell>
          <cell r="P114">
            <v>3</v>
          </cell>
          <cell r="Q114">
            <v>3</v>
          </cell>
          <cell r="R114">
            <v>3</v>
          </cell>
          <cell r="S114">
            <v>3</v>
          </cell>
          <cell r="T114">
            <v>3</v>
          </cell>
          <cell r="U114">
            <v>3</v>
          </cell>
          <cell r="V114">
            <v>3</v>
          </cell>
          <cell r="W114">
            <v>3</v>
          </cell>
          <cell r="X114">
            <v>3</v>
          </cell>
          <cell r="Y114">
            <v>3</v>
          </cell>
          <cell r="Z114">
            <v>3</v>
          </cell>
          <cell r="AA114">
            <v>3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ashboard"/>
      <sheetName val="RC Revenue Table 2016"/>
      <sheetName val="Main Data&gt;&gt;"/>
      <sheetName val="Main Data"/>
      <sheetName val="BGT&gt;&gt;"/>
      <sheetName val="BGT Revenue"/>
      <sheetName val="BGT RC Amort"/>
      <sheetName val="BGT RC COA"/>
      <sheetName val="ACT&gt;&gt;"/>
      <sheetName val="ACT Revenue"/>
      <sheetName val="ACT RC Amort"/>
      <sheetName val="ACT RC COA"/>
      <sheetName val="BGT DB&gt;&gt;"/>
      <sheetName val="CY BGT (ppaa)"/>
      <sheetName val="NY BGT (ppaa)"/>
      <sheetName val="BGT RC NBV"/>
      <sheetName val="BGT Rate Case Calc"/>
      <sheetName val="ACT DB&gt;&gt;"/>
      <sheetName val="CY ACT (ppaa)"/>
      <sheetName val="NY ACT (ppaa)"/>
      <sheetName val="SOP"/>
      <sheetName val="ACT JDE F1202"/>
      <sheetName val="Incremental RC Rev"/>
      <sheetName val="Historical Pumped"/>
      <sheetName val="Pumped Load"/>
      <sheetName val="Outputs&gt;&gt;"/>
      <sheetName val="RC Export"/>
      <sheetName val="Revenue Variance"/>
      <sheetName val="Misc&gt;&gt;"/>
      <sheetName val="CoInfo"/>
      <sheetName val="RC_Revenue_Table_2016"/>
      <sheetName val="Main_Data&gt;&gt;"/>
      <sheetName val="Main_Data"/>
      <sheetName val="BGT_Revenue"/>
      <sheetName val="BGT_RC_Amort"/>
      <sheetName val="BGT_RC_COA"/>
      <sheetName val="ACT_Revenue"/>
      <sheetName val="ACT_RC_Amort"/>
      <sheetName val="ACT_RC_COA"/>
      <sheetName val="BGT_DB&gt;&gt;"/>
      <sheetName val="CY_BGT_(ppaa)"/>
      <sheetName val="NY_BGT_(ppaa)"/>
      <sheetName val="BGT_RC_NBV"/>
      <sheetName val="BGT_Rate_Case_Calc"/>
      <sheetName val="ACT_DB&gt;&gt;"/>
      <sheetName val="CY_ACT_(ppaa)"/>
      <sheetName val="NY_ACT_(ppaa)"/>
      <sheetName val="ACT_JDE_F1202"/>
      <sheetName val="Incremental_RC_Rev"/>
      <sheetName val="Historical_Pumped"/>
      <sheetName val="Pumped_Load"/>
      <sheetName val="RC_Export"/>
      <sheetName val="Revenue_Variance"/>
    </sheetNames>
    <sheetDataSet>
      <sheetData sheetId="0">
        <row r="7">
          <cell r="C7" t="str">
            <v>RC Summary Tracking and Reporting</v>
          </cell>
        </row>
        <row r="9">
          <cell r="C9">
            <v>42716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concilation"/>
      <sheetName val="Recon WP"/>
      <sheetName val="PS Adj WP"/>
      <sheetName val="Retention Factors"/>
      <sheetName val="Index"/>
      <sheetName val="Return"/>
      <sheetName val="Rate Base"/>
      <sheetName val="Plant"/>
      <sheetName val="Direct Plant"/>
      <sheetName val="Direct Depr"/>
      <sheetName val="Pro Forma Projects"/>
      <sheetName val="Plant Reclassify"/>
      <sheetName val="Nitrate Lease"/>
      <sheetName val="Direct AD"/>
      <sheetName val="CWC"/>
      <sheetName val="CIAC"/>
      <sheetName val="ADIT Allocated"/>
      <sheetName val="ADIT Adjust"/>
      <sheetName val="ADIT Unamort"/>
      <sheetName val="Excess Tax"/>
      <sheetName val="Reg Liab"/>
      <sheetName val="Excess 4%"/>
      <sheetName val="PAA"/>
      <sheetName val="Def Charges"/>
      <sheetName val="Def Maint"/>
      <sheetName val="NOI"/>
      <sheetName val="Misc Rev"/>
      <sheetName val="Forfeited"/>
      <sheetName val="Uncollectible"/>
      <sheetName val="Uncoll %"/>
      <sheetName val="M&amp;R Exp"/>
      <sheetName val="Def Maint Exp"/>
      <sheetName val="Testing"/>
      <sheetName val="Outside Serv"/>
      <sheetName val="Toxaphene"/>
      <sheetName val="Office Exp"/>
      <sheetName val="RCE per System"/>
      <sheetName val="Office Util"/>
      <sheetName val="Misc Exp"/>
      <sheetName val="CIAC Amort"/>
      <sheetName val="PAA Amort"/>
      <sheetName val="Franchise Tax"/>
      <sheetName val="Prop Tax"/>
      <sheetName val="Taxes"/>
      <sheetName val="Factors"/>
      <sheetName val="RR"/>
      <sheetName val="Statement"/>
      <sheetName val="Domestic"/>
    </sheetNames>
    <sheetDataSet>
      <sheetData sheetId="0">
        <row r="1">
          <cell r="C1" t="str">
            <v>CWS SYSTEMS, INC.</v>
          </cell>
        </row>
        <row r="2">
          <cell r="C2" t="str">
            <v>Docket No. W-778, Sub 91</v>
          </cell>
        </row>
        <row r="4">
          <cell r="C4" t="str">
            <v>For The Test Year Ended December 31, 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  <sheetName val="Credit_Ratings-DO_Not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able TB"/>
      <sheetName val="tb 2007 reformat"/>
      <sheetName val="tb 2007"/>
      <sheetName val="JDE Chart of Accounts 102407"/>
      <sheetName val="183 TB AA 2007"/>
      <sheetName val="183 TB UA 2007"/>
      <sheetName val="183 TB UR 2007"/>
    </sheetNames>
    <sheetDataSet>
      <sheetData sheetId="0"/>
      <sheetData sheetId="1">
        <row r="1">
          <cell r="A1" t="str">
            <v>Reduced acct #</v>
          </cell>
          <cell r="H1" t="str">
            <v>end</v>
          </cell>
        </row>
        <row r="2">
          <cell r="A2" t="str">
            <v>1020</v>
          </cell>
        </row>
        <row r="3">
          <cell r="A3" t="str">
            <v>1045</v>
          </cell>
        </row>
        <row r="4">
          <cell r="A4" t="str">
            <v>1045</v>
          </cell>
        </row>
        <row r="5">
          <cell r="A5" t="str">
            <v>1050</v>
          </cell>
        </row>
        <row r="6">
          <cell r="A6" t="str">
            <v>1055</v>
          </cell>
        </row>
        <row r="7">
          <cell r="A7" t="str">
            <v>1080</v>
          </cell>
        </row>
        <row r="8">
          <cell r="A8" t="str">
            <v>1100</v>
          </cell>
        </row>
        <row r="9">
          <cell r="A9" t="str">
            <v>1105</v>
          </cell>
        </row>
        <row r="10">
          <cell r="A10" t="str">
            <v>1115</v>
          </cell>
        </row>
        <row r="11">
          <cell r="A11" t="str">
            <v>1120</v>
          </cell>
        </row>
        <row r="12">
          <cell r="A12" t="str">
            <v>1125</v>
          </cell>
        </row>
        <row r="13">
          <cell r="A13" t="str">
            <v>1130</v>
          </cell>
        </row>
        <row r="14">
          <cell r="A14" t="str">
            <v>1135</v>
          </cell>
        </row>
        <row r="15">
          <cell r="A15" t="str">
            <v>1140</v>
          </cell>
        </row>
        <row r="16">
          <cell r="A16" t="str">
            <v>1145</v>
          </cell>
        </row>
        <row r="17">
          <cell r="A17" t="str">
            <v>1175</v>
          </cell>
        </row>
        <row r="18">
          <cell r="A18" t="str">
            <v>1175</v>
          </cell>
        </row>
        <row r="19">
          <cell r="A19" t="str">
            <v>1180</v>
          </cell>
        </row>
        <row r="20">
          <cell r="A20" t="str">
            <v>1180</v>
          </cell>
        </row>
        <row r="21">
          <cell r="A21" t="str">
            <v>1190</v>
          </cell>
        </row>
        <row r="22">
          <cell r="A22" t="str">
            <v>1195</v>
          </cell>
        </row>
        <row r="23">
          <cell r="A23" t="str">
            <v>1205</v>
          </cell>
        </row>
        <row r="24">
          <cell r="A24" t="str">
            <v>1205</v>
          </cell>
        </row>
        <row r="25">
          <cell r="A25" t="str">
            <v>1245</v>
          </cell>
        </row>
        <row r="26">
          <cell r="A26" t="str">
            <v>1295</v>
          </cell>
        </row>
        <row r="27">
          <cell r="A27" t="str">
            <v>1315</v>
          </cell>
        </row>
        <row r="28">
          <cell r="A28" t="str">
            <v>1345</v>
          </cell>
        </row>
        <row r="29">
          <cell r="A29" t="str">
            <v>1350</v>
          </cell>
        </row>
        <row r="30">
          <cell r="A30" t="str">
            <v>1400</v>
          </cell>
        </row>
        <row r="31">
          <cell r="A31" t="str">
            <v>1470</v>
          </cell>
        </row>
        <row r="32">
          <cell r="A32" t="str">
            <v>1555</v>
          </cell>
        </row>
        <row r="33">
          <cell r="A33" t="str">
            <v>1580</v>
          </cell>
        </row>
        <row r="34">
          <cell r="A34" t="str">
            <v>1585</v>
          </cell>
        </row>
        <row r="35">
          <cell r="A35" t="str">
            <v>1590</v>
          </cell>
        </row>
        <row r="36">
          <cell r="A36" t="str">
            <v>1595</v>
          </cell>
        </row>
        <row r="37">
          <cell r="A37" t="str">
            <v>1665</v>
          </cell>
        </row>
        <row r="38">
          <cell r="A38" t="str">
            <v>1665</v>
          </cell>
        </row>
        <row r="39">
          <cell r="A39" t="str">
            <v>1665</v>
          </cell>
        </row>
        <row r="40">
          <cell r="A40" t="str">
            <v>1665</v>
          </cell>
        </row>
        <row r="41">
          <cell r="A41" t="str">
            <v>1665</v>
          </cell>
        </row>
        <row r="42">
          <cell r="A42" t="str">
            <v>1665</v>
          </cell>
        </row>
        <row r="43">
          <cell r="A43" t="str">
            <v>1665</v>
          </cell>
        </row>
        <row r="44">
          <cell r="A44" t="str">
            <v>1665</v>
          </cell>
        </row>
        <row r="45">
          <cell r="A45" t="str">
            <v>1665</v>
          </cell>
        </row>
        <row r="46">
          <cell r="A46" t="str">
            <v>1665</v>
          </cell>
        </row>
        <row r="47">
          <cell r="A47" t="str">
            <v>1665</v>
          </cell>
        </row>
        <row r="48">
          <cell r="A48" t="str">
            <v>1666</v>
          </cell>
        </row>
        <row r="49">
          <cell r="A49" t="str">
            <v>1666</v>
          </cell>
        </row>
        <row r="50">
          <cell r="A50" t="str">
            <v>1666</v>
          </cell>
        </row>
        <row r="51">
          <cell r="A51" t="str">
            <v>1666</v>
          </cell>
        </row>
        <row r="52">
          <cell r="A52" t="str">
            <v>1666</v>
          </cell>
        </row>
        <row r="53">
          <cell r="A53" t="str">
            <v>1666</v>
          </cell>
        </row>
        <row r="54">
          <cell r="A54" t="str">
            <v>1666</v>
          </cell>
        </row>
        <row r="55">
          <cell r="A55" t="str">
            <v>1666</v>
          </cell>
        </row>
        <row r="56">
          <cell r="A56" t="str">
            <v>1666</v>
          </cell>
        </row>
        <row r="57">
          <cell r="A57" t="str">
            <v>1666</v>
          </cell>
        </row>
        <row r="58">
          <cell r="A58" t="str">
            <v>1666</v>
          </cell>
        </row>
        <row r="59">
          <cell r="A59" t="str">
            <v>1666</v>
          </cell>
        </row>
        <row r="60">
          <cell r="A60" t="str">
            <v>1667</v>
          </cell>
        </row>
        <row r="61">
          <cell r="A61" t="str">
            <v>1667</v>
          </cell>
        </row>
        <row r="62">
          <cell r="A62" t="str">
            <v>1667</v>
          </cell>
        </row>
        <row r="63">
          <cell r="A63" t="str">
            <v>1667</v>
          </cell>
        </row>
        <row r="64">
          <cell r="A64" t="str">
            <v>1668</v>
          </cell>
        </row>
        <row r="65">
          <cell r="A65" t="str">
            <v>1668</v>
          </cell>
        </row>
        <row r="66">
          <cell r="A66" t="str">
            <v>1668</v>
          </cell>
        </row>
        <row r="67">
          <cell r="A67" t="str">
            <v>1668</v>
          </cell>
        </row>
        <row r="68">
          <cell r="A68" t="str">
            <v>1668</v>
          </cell>
        </row>
        <row r="69">
          <cell r="A69" t="str">
            <v>1668</v>
          </cell>
        </row>
        <row r="70">
          <cell r="A70" t="str">
            <v>1668</v>
          </cell>
        </row>
        <row r="71">
          <cell r="A71" t="str">
            <v>1668</v>
          </cell>
        </row>
        <row r="72">
          <cell r="A72" t="str">
            <v>1668</v>
          </cell>
        </row>
        <row r="73">
          <cell r="A73" t="str">
            <v>1668</v>
          </cell>
        </row>
        <row r="74">
          <cell r="A74" t="str">
            <v>1669</v>
          </cell>
        </row>
        <row r="75">
          <cell r="A75" t="str">
            <v>1669</v>
          </cell>
        </row>
        <row r="76">
          <cell r="A76" t="str">
            <v>1670</v>
          </cell>
        </row>
        <row r="77">
          <cell r="A77" t="str">
            <v>1670</v>
          </cell>
        </row>
        <row r="78">
          <cell r="A78" t="str">
            <v>1671</v>
          </cell>
        </row>
        <row r="79">
          <cell r="A79" t="str">
            <v>1672</v>
          </cell>
        </row>
        <row r="80">
          <cell r="A80" t="str">
            <v>1672</v>
          </cell>
        </row>
        <row r="81">
          <cell r="A81" t="str">
            <v>1673</v>
          </cell>
        </row>
        <row r="82">
          <cell r="A82" t="str">
            <v>1674</v>
          </cell>
        </row>
        <row r="83">
          <cell r="A83" t="str">
            <v>1692</v>
          </cell>
        </row>
        <row r="84">
          <cell r="A84" t="str">
            <v>1692</v>
          </cell>
        </row>
        <row r="85">
          <cell r="A85" t="str">
            <v>1697</v>
          </cell>
        </row>
        <row r="86">
          <cell r="A86" t="str">
            <v>1698</v>
          </cell>
        </row>
        <row r="87">
          <cell r="A87" t="str">
            <v>1705</v>
          </cell>
        </row>
        <row r="88">
          <cell r="A88" t="str">
            <v>1705</v>
          </cell>
        </row>
        <row r="89">
          <cell r="A89" t="str">
            <v>1705</v>
          </cell>
        </row>
        <row r="90">
          <cell r="A90" t="str">
            <v>1705</v>
          </cell>
        </row>
        <row r="91">
          <cell r="A91" t="str">
            <v>1705</v>
          </cell>
        </row>
        <row r="92">
          <cell r="A92" t="str">
            <v>1706</v>
          </cell>
        </row>
        <row r="93">
          <cell r="A93" t="str">
            <v>1706</v>
          </cell>
        </row>
        <row r="94">
          <cell r="A94" t="str">
            <v>1706</v>
          </cell>
        </row>
        <row r="95">
          <cell r="A95" t="str">
            <v>1706</v>
          </cell>
        </row>
        <row r="96">
          <cell r="A96" t="str">
            <v>1706</v>
          </cell>
        </row>
        <row r="97">
          <cell r="A97" t="str">
            <v>1706</v>
          </cell>
        </row>
        <row r="98">
          <cell r="A98" t="str">
            <v>1706</v>
          </cell>
        </row>
        <row r="99">
          <cell r="A99" t="str">
            <v>1706</v>
          </cell>
        </row>
        <row r="100">
          <cell r="A100" t="str">
            <v>1706</v>
          </cell>
        </row>
        <row r="101">
          <cell r="A101" t="str">
            <v>1707</v>
          </cell>
        </row>
        <row r="102">
          <cell r="A102" t="str">
            <v>1708</v>
          </cell>
        </row>
        <row r="103">
          <cell r="A103" t="str">
            <v>1708</v>
          </cell>
        </row>
        <row r="104">
          <cell r="A104" t="str">
            <v>1708</v>
          </cell>
        </row>
        <row r="105">
          <cell r="A105" t="str">
            <v>1708</v>
          </cell>
        </row>
        <row r="106">
          <cell r="A106" t="str">
            <v>1708</v>
          </cell>
        </row>
        <row r="107">
          <cell r="A107" t="str">
            <v>1708</v>
          </cell>
        </row>
        <row r="108">
          <cell r="A108" t="str">
            <v>1708</v>
          </cell>
        </row>
        <row r="109">
          <cell r="A109" t="str">
            <v>1709</v>
          </cell>
        </row>
        <row r="110">
          <cell r="A110" t="str">
            <v>1709</v>
          </cell>
        </row>
        <row r="111">
          <cell r="A111" t="str">
            <v>1709</v>
          </cell>
        </row>
        <row r="112">
          <cell r="A112" t="str">
            <v>1709</v>
          </cell>
        </row>
        <row r="113">
          <cell r="A113" t="str">
            <v>1710</v>
          </cell>
        </row>
        <row r="114">
          <cell r="A114" t="str">
            <v>1722</v>
          </cell>
        </row>
        <row r="115">
          <cell r="A115" t="str">
            <v>1726</v>
          </cell>
        </row>
        <row r="116">
          <cell r="A116" t="str">
            <v>1749</v>
          </cell>
        </row>
        <row r="117">
          <cell r="A117" t="str">
            <v>1835</v>
          </cell>
        </row>
        <row r="118">
          <cell r="A118" t="str">
            <v>1835</v>
          </cell>
        </row>
        <row r="119">
          <cell r="A119" t="str">
            <v>1845</v>
          </cell>
        </row>
        <row r="120">
          <cell r="A120" t="str">
            <v>1845</v>
          </cell>
        </row>
        <row r="121">
          <cell r="A121" t="str">
            <v>1850</v>
          </cell>
        </row>
        <row r="122">
          <cell r="A122" t="str">
            <v>1850</v>
          </cell>
        </row>
        <row r="123">
          <cell r="A123" t="str">
            <v>1875</v>
          </cell>
        </row>
        <row r="124">
          <cell r="A124" t="str">
            <v>1875</v>
          </cell>
        </row>
        <row r="125">
          <cell r="A125" t="str">
            <v>1895</v>
          </cell>
        </row>
        <row r="126">
          <cell r="A126" t="str">
            <v>1895</v>
          </cell>
        </row>
        <row r="127">
          <cell r="A127" t="str">
            <v>1900</v>
          </cell>
        </row>
        <row r="128">
          <cell r="A128" t="str">
            <v>1900</v>
          </cell>
        </row>
        <row r="129">
          <cell r="A129" t="str">
            <v>1910</v>
          </cell>
        </row>
        <row r="130">
          <cell r="A130" t="str">
            <v>1910</v>
          </cell>
        </row>
        <row r="131">
          <cell r="A131" t="str">
            <v>1915</v>
          </cell>
        </row>
        <row r="132">
          <cell r="A132" t="str">
            <v>1915</v>
          </cell>
        </row>
        <row r="133">
          <cell r="A133" t="str">
            <v>1920</v>
          </cell>
        </row>
        <row r="134">
          <cell r="A134" t="str">
            <v>1920</v>
          </cell>
        </row>
        <row r="135">
          <cell r="A135" t="str">
            <v>1925</v>
          </cell>
        </row>
        <row r="136">
          <cell r="A136" t="str">
            <v>1925</v>
          </cell>
        </row>
        <row r="137">
          <cell r="A137" t="str">
            <v>1930</v>
          </cell>
        </row>
        <row r="138">
          <cell r="A138" t="str">
            <v>1930</v>
          </cell>
        </row>
        <row r="139">
          <cell r="A139" t="str">
            <v>1935</v>
          </cell>
        </row>
        <row r="140">
          <cell r="A140" t="str">
            <v>1935</v>
          </cell>
        </row>
        <row r="141">
          <cell r="A141" t="str">
            <v>1940</v>
          </cell>
        </row>
        <row r="142">
          <cell r="A142" t="str">
            <v>1940</v>
          </cell>
        </row>
        <row r="143">
          <cell r="A143" t="str">
            <v>1970</v>
          </cell>
        </row>
        <row r="144">
          <cell r="A144" t="str">
            <v>1970</v>
          </cell>
        </row>
        <row r="145">
          <cell r="A145" t="str">
            <v>1970</v>
          </cell>
        </row>
        <row r="146">
          <cell r="A146" t="str">
            <v>1975</v>
          </cell>
        </row>
        <row r="147">
          <cell r="A147" t="str">
            <v>1975</v>
          </cell>
        </row>
        <row r="148">
          <cell r="A148" t="str">
            <v>1975</v>
          </cell>
        </row>
        <row r="149">
          <cell r="A149" t="str">
            <v>1985</v>
          </cell>
        </row>
        <row r="150">
          <cell r="A150" t="str">
            <v>1985</v>
          </cell>
        </row>
        <row r="151">
          <cell r="A151" t="str">
            <v>1990</v>
          </cell>
        </row>
        <row r="152">
          <cell r="A152" t="str">
            <v>1990</v>
          </cell>
        </row>
        <row r="153">
          <cell r="A153" t="str">
            <v>2000</v>
          </cell>
        </row>
        <row r="154">
          <cell r="A154" t="str">
            <v>2000</v>
          </cell>
        </row>
        <row r="155">
          <cell r="A155" t="str">
            <v>2000</v>
          </cell>
        </row>
        <row r="156">
          <cell r="A156" t="str">
            <v>2030</v>
          </cell>
        </row>
        <row r="157">
          <cell r="A157" t="str">
            <v>2030</v>
          </cell>
        </row>
        <row r="158">
          <cell r="A158" t="str">
            <v>2055</v>
          </cell>
        </row>
        <row r="159">
          <cell r="A159" t="str">
            <v>2055</v>
          </cell>
        </row>
        <row r="160">
          <cell r="A160" t="str">
            <v>2075</v>
          </cell>
        </row>
        <row r="161">
          <cell r="A161" t="str">
            <v>2075</v>
          </cell>
        </row>
        <row r="162">
          <cell r="A162" t="str">
            <v>2105</v>
          </cell>
        </row>
        <row r="163">
          <cell r="A163" t="str">
            <v>2105</v>
          </cell>
        </row>
        <row r="164">
          <cell r="A164" t="str">
            <v>2110</v>
          </cell>
        </row>
        <row r="165">
          <cell r="A165" t="str">
            <v>2110</v>
          </cell>
        </row>
        <row r="166">
          <cell r="A166" t="str">
            <v>2160</v>
          </cell>
        </row>
        <row r="167">
          <cell r="A167" t="str">
            <v>2160</v>
          </cell>
        </row>
        <row r="168">
          <cell r="A168" t="str">
            <v>2230</v>
          </cell>
        </row>
        <row r="169">
          <cell r="A169" t="str">
            <v>2300</v>
          </cell>
        </row>
        <row r="170">
          <cell r="A170" t="str">
            <v>2300</v>
          </cell>
        </row>
        <row r="171">
          <cell r="A171" t="str">
            <v>2320</v>
          </cell>
        </row>
        <row r="172">
          <cell r="A172" t="str">
            <v>2325</v>
          </cell>
        </row>
        <row r="173">
          <cell r="A173" t="str">
            <v>2330</v>
          </cell>
        </row>
        <row r="174">
          <cell r="A174" t="str">
            <v>2335</v>
          </cell>
        </row>
        <row r="175">
          <cell r="A175" t="str">
            <v>2400</v>
          </cell>
        </row>
        <row r="176">
          <cell r="A176" t="str">
            <v>2400</v>
          </cell>
        </row>
        <row r="177">
          <cell r="A177" t="str">
            <v>2410</v>
          </cell>
        </row>
        <row r="178">
          <cell r="A178" t="str">
            <v>2420</v>
          </cell>
        </row>
        <row r="179">
          <cell r="A179" t="str">
            <v>2420</v>
          </cell>
        </row>
        <row r="180">
          <cell r="A180" t="str">
            <v>2425</v>
          </cell>
        </row>
        <row r="181">
          <cell r="A181" t="str">
            <v>2425</v>
          </cell>
        </row>
        <row r="182">
          <cell r="A182" t="str">
            <v>2640</v>
          </cell>
        </row>
        <row r="183">
          <cell r="A183" t="str">
            <v>2665</v>
          </cell>
        </row>
        <row r="184">
          <cell r="A184" t="str">
            <v>2675</v>
          </cell>
        </row>
        <row r="185">
          <cell r="A185" t="str">
            <v>2680</v>
          </cell>
        </row>
        <row r="186">
          <cell r="A186" t="str">
            <v>2685</v>
          </cell>
        </row>
        <row r="187">
          <cell r="A187" t="str">
            <v>2690</v>
          </cell>
        </row>
        <row r="188">
          <cell r="A188" t="str">
            <v>2710</v>
          </cell>
        </row>
        <row r="189">
          <cell r="A189" t="str">
            <v>2775</v>
          </cell>
        </row>
        <row r="190">
          <cell r="A190" t="str">
            <v>2785</v>
          </cell>
        </row>
        <row r="191">
          <cell r="A191" t="str">
            <v>2795</v>
          </cell>
        </row>
        <row r="192">
          <cell r="A192" t="str">
            <v>2855</v>
          </cell>
        </row>
        <row r="193">
          <cell r="A193" t="str">
            <v>2920</v>
          </cell>
        </row>
        <row r="194">
          <cell r="A194" t="str">
            <v>2930</v>
          </cell>
        </row>
        <row r="195">
          <cell r="A195" t="str">
            <v>2960</v>
          </cell>
        </row>
        <row r="196">
          <cell r="A196" t="str">
            <v>2965</v>
          </cell>
        </row>
        <row r="197">
          <cell r="A197" t="str">
            <v>2965</v>
          </cell>
        </row>
        <row r="198">
          <cell r="A198" t="str">
            <v>2980</v>
          </cell>
        </row>
        <row r="199">
          <cell r="A199" t="str">
            <v>3005</v>
          </cell>
        </row>
        <row r="200">
          <cell r="A200" t="str">
            <v>3040</v>
          </cell>
        </row>
        <row r="201">
          <cell r="A201" t="str">
            <v>3110</v>
          </cell>
        </row>
        <row r="202">
          <cell r="A202" t="str">
            <v>3120</v>
          </cell>
        </row>
        <row r="203">
          <cell r="A203" t="str">
            <v>3135</v>
          </cell>
        </row>
        <row r="204">
          <cell r="A204" t="str">
            <v>3160</v>
          </cell>
        </row>
        <row r="205">
          <cell r="A205" t="str">
            <v>3195</v>
          </cell>
        </row>
        <row r="206">
          <cell r="A206" t="str">
            <v>3430</v>
          </cell>
        </row>
        <row r="207">
          <cell r="A207" t="str">
            <v>3430</v>
          </cell>
        </row>
        <row r="208">
          <cell r="A208" t="str">
            <v>3435</v>
          </cell>
        </row>
        <row r="209">
          <cell r="A209" t="str">
            <v>3450</v>
          </cell>
        </row>
        <row r="210">
          <cell r="A210" t="str">
            <v>3455</v>
          </cell>
        </row>
        <row r="211">
          <cell r="A211" t="str">
            <v>3520</v>
          </cell>
        </row>
        <row r="212">
          <cell r="A212" t="str">
            <v>3520</v>
          </cell>
        </row>
        <row r="213">
          <cell r="A213" t="str">
            <v>3705</v>
          </cell>
        </row>
        <row r="214">
          <cell r="A214" t="str">
            <v>3720</v>
          </cell>
        </row>
        <row r="215">
          <cell r="A215" t="str">
            <v>3800</v>
          </cell>
        </row>
        <row r="216">
          <cell r="A216" t="str">
            <v>3975</v>
          </cell>
        </row>
        <row r="217">
          <cell r="A217" t="str">
            <v>3980</v>
          </cell>
        </row>
        <row r="218">
          <cell r="A218" t="str">
            <v>4000</v>
          </cell>
        </row>
        <row r="219">
          <cell r="A219" t="str">
            <v>4005</v>
          </cell>
        </row>
        <row r="220">
          <cell r="A220" t="str">
            <v>4030</v>
          </cell>
        </row>
        <row r="221">
          <cell r="A221" t="str">
            <v>4070</v>
          </cell>
        </row>
        <row r="222">
          <cell r="A222" t="str">
            <v>4265</v>
          </cell>
        </row>
        <row r="223">
          <cell r="A223" t="str">
            <v>4280</v>
          </cell>
        </row>
        <row r="224">
          <cell r="A224" t="str">
            <v>4369</v>
          </cell>
        </row>
        <row r="225">
          <cell r="A225" t="str">
            <v>4371</v>
          </cell>
        </row>
        <row r="226">
          <cell r="A226" t="str">
            <v>4377</v>
          </cell>
        </row>
        <row r="227">
          <cell r="A227" t="str">
            <v>4383</v>
          </cell>
        </row>
        <row r="228">
          <cell r="A228" t="str">
            <v>4385</v>
          </cell>
        </row>
        <row r="229">
          <cell r="A229" t="str">
            <v>4387</v>
          </cell>
        </row>
        <row r="230">
          <cell r="A230" t="str">
            <v>4387</v>
          </cell>
        </row>
        <row r="231">
          <cell r="A231" t="str">
            <v>4419</v>
          </cell>
        </row>
        <row r="232">
          <cell r="A232" t="str">
            <v>4421</v>
          </cell>
        </row>
        <row r="233">
          <cell r="A233" t="str">
            <v>4427</v>
          </cell>
        </row>
        <row r="234">
          <cell r="A234" t="str">
            <v>4433</v>
          </cell>
        </row>
        <row r="235">
          <cell r="A235" t="str">
            <v>4435</v>
          </cell>
        </row>
        <row r="236">
          <cell r="A236" t="str">
            <v>4437</v>
          </cell>
        </row>
        <row r="237">
          <cell r="A237" t="str">
            <v>4515</v>
          </cell>
        </row>
        <row r="238">
          <cell r="A238" t="str">
            <v>4525</v>
          </cell>
        </row>
        <row r="239">
          <cell r="A239" t="str">
            <v>4527</v>
          </cell>
        </row>
        <row r="240">
          <cell r="A240" t="str">
            <v>4535</v>
          </cell>
        </row>
        <row r="241">
          <cell r="A241" t="str">
            <v>4535</v>
          </cell>
        </row>
        <row r="242">
          <cell r="A242" t="str">
            <v>4535</v>
          </cell>
        </row>
        <row r="243">
          <cell r="A243" t="str">
            <v>4545</v>
          </cell>
        </row>
        <row r="244">
          <cell r="A244" t="str">
            <v>4545</v>
          </cell>
        </row>
        <row r="245">
          <cell r="A245" t="str">
            <v>4565</v>
          </cell>
        </row>
        <row r="246">
          <cell r="A246" t="str">
            <v>4565</v>
          </cell>
        </row>
        <row r="247">
          <cell r="A247" t="str">
            <v>4565</v>
          </cell>
        </row>
        <row r="248">
          <cell r="A248" t="str">
            <v>4595</v>
          </cell>
        </row>
        <row r="249">
          <cell r="A249" t="str">
            <v>4612</v>
          </cell>
        </row>
        <row r="250">
          <cell r="A250" t="str">
            <v>4614</v>
          </cell>
        </row>
        <row r="251">
          <cell r="A251" t="str">
            <v>4630</v>
          </cell>
        </row>
        <row r="252">
          <cell r="A252" t="str">
            <v>4634</v>
          </cell>
        </row>
        <row r="253">
          <cell r="A253" t="str">
            <v>4661</v>
          </cell>
        </row>
        <row r="254">
          <cell r="A254" t="str">
            <v>4685</v>
          </cell>
        </row>
        <row r="255">
          <cell r="A255" t="str">
            <v>4715</v>
          </cell>
        </row>
        <row r="256">
          <cell r="A256" t="str">
            <v>4735</v>
          </cell>
        </row>
        <row r="257">
          <cell r="A257" t="str">
            <v>4780</v>
          </cell>
        </row>
        <row r="258">
          <cell r="A258" t="str">
            <v>4785</v>
          </cell>
        </row>
        <row r="259">
          <cell r="A259" t="str">
            <v>4998</v>
          </cell>
        </row>
        <row r="260">
          <cell r="A260" t="str">
            <v>4998</v>
          </cell>
        </row>
        <row r="261">
          <cell r="A261" t="str">
            <v>4998</v>
          </cell>
        </row>
        <row r="262">
          <cell r="A262" t="str">
            <v>5025</v>
          </cell>
        </row>
        <row r="263">
          <cell r="A263" t="str">
            <v>5025</v>
          </cell>
        </row>
        <row r="264">
          <cell r="A264" t="str">
            <v>5025</v>
          </cell>
        </row>
        <row r="265">
          <cell r="A265" t="str">
            <v>5025</v>
          </cell>
        </row>
        <row r="266">
          <cell r="A266" t="str">
            <v>5025</v>
          </cell>
        </row>
        <row r="267">
          <cell r="A267" t="str">
            <v>5025</v>
          </cell>
        </row>
        <row r="268">
          <cell r="A268" t="str">
            <v>5025</v>
          </cell>
        </row>
        <row r="269">
          <cell r="A269" t="str">
            <v>5025</v>
          </cell>
        </row>
        <row r="270">
          <cell r="A270" t="str">
            <v>5025</v>
          </cell>
        </row>
        <row r="271">
          <cell r="A271" t="str">
            <v>5025</v>
          </cell>
        </row>
        <row r="272">
          <cell r="A272" t="str">
            <v>5025</v>
          </cell>
        </row>
        <row r="273">
          <cell r="A273" t="str">
            <v>5025</v>
          </cell>
        </row>
        <row r="274">
          <cell r="A274" t="str">
            <v>5025</v>
          </cell>
        </row>
        <row r="275">
          <cell r="A275" t="str">
            <v>5025</v>
          </cell>
        </row>
        <row r="276">
          <cell r="A276" t="str">
            <v>5025</v>
          </cell>
        </row>
        <row r="277">
          <cell r="A277" t="str">
            <v>5025</v>
          </cell>
        </row>
        <row r="278">
          <cell r="A278" t="str">
            <v>5025</v>
          </cell>
        </row>
        <row r="279">
          <cell r="A279" t="str">
            <v>5025</v>
          </cell>
        </row>
        <row r="280">
          <cell r="A280" t="str">
            <v>5025</v>
          </cell>
        </row>
        <row r="281">
          <cell r="A281" t="str">
            <v>5025</v>
          </cell>
        </row>
        <row r="282">
          <cell r="A282" t="str">
            <v>5030</v>
          </cell>
        </row>
        <row r="283">
          <cell r="A283" t="str">
            <v>5030</v>
          </cell>
        </row>
        <row r="284">
          <cell r="A284" t="str">
            <v>5030</v>
          </cell>
        </row>
        <row r="285">
          <cell r="A285" t="str">
            <v>5030</v>
          </cell>
        </row>
        <row r="286">
          <cell r="A286" t="str">
            <v>5030</v>
          </cell>
        </row>
        <row r="287">
          <cell r="A287" t="str">
            <v>5030</v>
          </cell>
        </row>
        <row r="288">
          <cell r="A288" t="str">
            <v>5030</v>
          </cell>
        </row>
        <row r="289">
          <cell r="A289" t="str">
            <v>5030</v>
          </cell>
        </row>
        <row r="290">
          <cell r="A290" t="str">
            <v>5030</v>
          </cell>
        </row>
        <row r="291">
          <cell r="A291" t="str">
            <v>5030</v>
          </cell>
        </row>
        <row r="292">
          <cell r="A292" t="str">
            <v>5030</v>
          </cell>
        </row>
        <row r="293">
          <cell r="A293" t="str">
            <v>5030</v>
          </cell>
        </row>
        <row r="294">
          <cell r="A294" t="str">
            <v>5030</v>
          </cell>
        </row>
        <row r="295">
          <cell r="A295" t="str">
            <v>5030</v>
          </cell>
        </row>
        <row r="296">
          <cell r="A296" t="str">
            <v>5030</v>
          </cell>
        </row>
        <row r="297">
          <cell r="A297" t="str">
            <v>5030</v>
          </cell>
        </row>
        <row r="298">
          <cell r="A298" t="str">
            <v>5030</v>
          </cell>
        </row>
        <row r="299">
          <cell r="A299" t="str">
            <v>5030</v>
          </cell>
        </row>
        <row r="300">
          <cell r="A300" t="str">
            <v>5030</v>
          </cell>
        </row>
        <row r="301">
          <cell r="A301" t="str">
            <v>5030</v>
          </cell>
        </row>
        <row r="302">
          <cell r="A302" t="str">
            <v>5035</v>
          </cell>
        </row>
        <row r="303">
          <cell r="A303" t="str">
            <v>5035</v>
          </cell>
        </row>
        <row r="304">
          <cell r="A304" t="str">
            <v>5035</v>
          </cell>
        </row>
        <row r="305">
          <cell r="A305" t="str">
            <v>5035</v>
          </cell>
        </row>
        <row r="306">
          <cell r="A306" t="str">
            <v>5035</v>
          </cell>
        </row>
        <row r="307">
          <cell r="A307" t="str">
            <v>5100</v>
          </cell>
        </row>
        <row r="308">
          <cell r="A308" t="str">
            <v>5100</v>
          </cell>
        </row>
        <row r="309">
          <cell r="A309" t="str">
            <v>5100</v>
          </cell>
        </row>
        <row r="310">
          <cell r="A310" t="str">
            <v>5100</v>
          </cell>
        </row>
        <row r="311">
          <cell r="A311" t="str">
            <v>5100</v>
          </cell>
        </row>
        <row r="312">
          <cell r="A312" t="str">
            <v>5105</v>
          </cell>
        </row>
        <row r="313">
          <cell r="A313" t="str">
            <v>5105</v>
          </cell>
        </row>
        <row r="314">
          <cell r="A314" t="str">
            <v>5105</v>
          </cell>
        </row>
        <row r="315">
          <cell r="A315" t="str">
            <v>5105</v>
          </cell>
        </row>
        <row r="316">
          <cell r="A316" t="str">
            <v>5105</v>
          </cell>
        </row>
        <row r="317">
          <cell r="A317" t="str">
            <v>5110</v>
          </cell>
        </row>
        <row r="318">
          <cell r="A318" t="str">
            <v>5110</v>
          </cell>
        </row>
        <row r="319">
          <cell r="A319" t="str">
            <v>5110</v>
          </cell>
        </row>
        <row r="320">
          <cell r="A320" t="str">
            <v>5265</v>
          </cell>
        </row>
        <row r="321">
          <cell r="A321" t="str">
            <v>5265</v>
          </cell>
        </row>
        <row r="322">
          <cell r="A322" t="str">
            <v>5265</v>
          </cell>
        </row>
        <row r="323">
          <cell r="A323" t="str">
            <v>5265</v>
          </cell>
        </row>
        <row r="324">
          <cell r="A324" t="str">
            <v>5265</v>
          </cell>
        </row>
        <row r="325">
          <cell r="A325" t="str">
            <v>5265</v>
          </cell>
        </row>
        <row r="326">
          <cell r="A326" t="str">
            <v>5265</v>
          </cell>
        </row>
        <row r="327">
          <cell r="A327" t="str">
            <v>5265</v>
          </cell>
        </row>
        <row r="328">
          <cell r="A328" t="str">
            <v>5265</v>
          </cell>
        </row>
        <row r="329">
          <cell r="A329" t="str">
            <v>5265</v>
          </cell>
        </row>
        <row r="330">
          <cell r="A330" t="str">
            <v>5265</v>
          </cell>
        </row>
        <row r="331">
          <cell r="A331" t="str">
            <v>5265</v>
          </cell>
        </row>
        <row r="332">
          <cell r="A332" t="str">
            <v>5265</v>
          </cell>
        </row>
        <row r="333">
          <cell r="A333" t="str">
            <v>5265</v>
          </cell>
        </row>
        <row r="334">
          <cell r="A334" t="str">
            <v>5265</v>
          </cell>
        </row>
        <row r="335">
          <cell r="A335" t="str">
            <v>5265</v>
          </cell>
        </row>
        <row r="336">
          <cell r="A336" t="str">
            <v>5265</v>
          </cell>
        </row>
        <row r="337">
          <cell r="A337" t="str">
            <v>5265</v>
          </cell>
        </row>
        <row r="338">
          <cell r="A338" t="str">
            <v>5265</v>
          </cell>
        </row>
        <row r="339">
          <cell r="A339" t="str">
            <v>5265</v>
          </cell>
        </row>
        <row r="340">
          <cell r="A340" t="str">
            <v>5270</v>
          </cell>
        </row>
        <row r="341">
          <cell r="A341" t="str">
            <v>5270</v>
          </cell>
        </row>
        <row r="342">
          <cell r="A342" t="str">
            <v>5270</v>
          </cell>
        </row>
        <row r="343">
          <cell r="A343" t="str">
            <v>5270</v>
          </cell>
        </row>
        <row r="344">
          <cell r="A344" t="str">
            <v>5270</v>
          </cell>
        </row>
        <row r="345">
          <cell r="A345" t="str">
            <v>5270</v>
          </cell>
        </row>
        <row r="346">
          <cell r="A346" t="str">
            <v>5270</v>
          </cell>
        </row>
        <row r="347">
          <cell r="A347" t="str">
            <v>5270</v>
          </cell>
        </row>
        <row r="348">
          <cell r="A348" t="str">
            <v>5270</v>
          </cell>
        </row>
        <row r="349">
          <cell r="A349" t="str">
            <v>5270</v>
          </cell>
        </row>
        <row r="350">
          <cell r="A350" t="str">
            <v>5270</v>
          </cell>
        </row>
        <row r="351">
          <cell r="A351" t="str">
            <v>5270</v>
          </cell>
        </row>
        <row r="352">
          <cell r="A352" t="str">
            <v>5270</v>
          </cell>
        </row>
        <row r="353">
          <cell r="A353" t="str">
            <v>5270</v>
          </cell>
        </row>
        <row r="354">
          <cell r="A354" t="str">
            <v>5270</v>
          </cell>
        </row>
        <row r="355">
          <cell r="A355" t="str">
            <v>5270</v>
          </cell>
        </row>
        <row r="356">
          <cell r="A356" t="str">
            <v>5270</v>
          </cell>
        </row>
        <row r="357">
          <cell r="A357" t="str">
            <v>5270</v>
          </cell>
        </row>
        <row r="358">
          <cell r="A358" t="str">
            <v>5270</v>
          </cell>
        </row>
        <row r="359">
          <cell r="A359" t="str">
            <v>5270</v>
          </cell>
        </row>
        <row r="360">
          <cell r="A360" t="str">
            <v>5455</v>
          </cell>
        </row>
        <row r="361">
          <cell r="A361" t="str">
            <v>5460</v>
          </cell>
        </row>
        <row r="362">
          <cell r="A362" t="str">
            <v>5465</v>
          </cell>
        </row>
        <row r="363">
          <cell r="A363" t="str">
            <v>5465</v>
          </cell>
        </row>
        <row r="364">
          <cell r="A364" t="str">
            <v>5465</v>
          </cell>
        </row>
        <row r="365">
          <cell r="A365" t="str">
            <v>5465</v>
          </cell>
        </row>
        <row r="366">
          <cell r="A366" t="str">
            <v>5465</v>
          </cell>
        </row>
        <row r="367">
          <cell r="A367" t="str">
            <v>5465</v>
          </cell>
        </row>
        <row r="368">
          <cell r="A368" t="str">
            <v>5465</v>
          </cell>
        </row>
        <row r="369">
          <cell r="A369" t="str">
            <v>5465</v>
          </cell>
        </row>
        <row r="370">
          <cell r="A370" t="str">
            <v>5465</v>
          </cell>
        </row>
        <row r="371">
          <cell r="A371" t="str">
            <v>5465</v>
          </cell>
        </row>
        <row r="372">
          <cell r="A372" t="str">
            <v>5465</v>
          </cell>
        </row>
        <row r="373">
          <cell r="A373" t="str">
            <v>5465</v>
          </cell>
        </row>
        <row r="374">
          <cell r="A374" t="str">
            <v>5465</v>
          </cell>
        </row>
        <row r="375">
          <cell r="A375" t="str">
            <v>5465</v>
          </cell>
        </row>
        <row r="376">
          <cell r="A376" t="str">
            <v>5465</v>
          </cell>
        </row>
        <row r="377">
          <cell r="A377" t="str">
            <v>5465</v>
          </cell>
        </row>
        <row r="378">
          <cell r="A378" t="str">
            <v>5465</v>
          </cell>
        </row>
        <row r="379">
          <cell r="A379" t="str">
            <v>5465</v>
          </cell>
        </row>
        <row r="380">
          <cell r="A380" t="str">
            <v>5465</v>
          </cell>
        </row>
        <row r="381">
          <cell r="A381" t="str">
            <v>5465</v>
          </cell>
        </row>
        <row r="382">
          <cell r="A382" t="str">
            <v>5465</v>
          </cell>
        </row>
        <row r="383">
          <cell r="A383" t="str">
            <v>5470</v>
          </cell>
        </row>
        <row r="384">
          <cell r="A384" t="str">
            <v>5470</v>
          </cell>
        </row>
        <row r="385">
          <cell r="A385" t="str">
            <v>5470</v>
          </cell>
        </row>
        <row r="386">
          <cell r="A386" t="str">
            <v>5480</v>
          </cell>
        </row>
        <row r="387">
          <cell r="A387" t="str">
            <v>5480</v>
          </cell>
        </row>
        <row r="388">
          <cell r="A388" t="str">
            <v>5480</v>
          </cell>
        </row>
        <row r="389">
          <cell r="A389" t="str">
            <v>5480</v>
          </cell>
        </row>
        <row r="390">
          <cell r="A390" t="str">
            <v>5480</v>
          </cell>
        </row>
        <row r="391">
          <cell r="A391" t="str">
            <v>5480</v>
          </cell>
        </row>
        <row r="392">
          <cell r="A392" t="str">
            <v>5480</v>
          </cell>
        </row>
        <row r="393">
          <cell r="A393" t="str">
            <v>5480</v>
          </cell>
        </row>
        <row r="394">
          <cell r="A394" t="str">
            <v>5480</v>
          </cell>
        </row>
        <row r="395">
          <cell r="A395" t="str">
            <v>5480</v>
          </cell>
        </row>
        <row r="396">
          <cell r="A396" t="str">
            <v>5480</v>
          </cell>
        </row>
        <row r="397">
          <cell r="A397" t="str">
            <v>5480</v>
          </cell>
        </row>
        <row r="398">
          <cell r="A398" t="str">
            <v>5480</v>
          </cell>
        </row>
        <row r="399">
          <cell r="A399" t="str">
            <v>5480</v>
          </cell>
        </row>
        <row r="400">
          <cell r="A400" t="str">
            <v>5480</v>
          </cell>
        </row>
        <row r="401">
          <cell r="A401" t="str">
            <v>5480</v>
          </cell>
        </row>
        <row r="402">
          <cell r="A402" t="str">
            <v>5485</v>
          </cell>
        </row>
        <row r="403">
          <cell r="A403" t="str">
            <v>5485</v>
          </cell>
        </row>
        <row r="404">
          <cell r="A404" t="str">
            <v>5490</v>
          </cell>
        </row>
        <row r="405">
          <cell r="A405" t="str">
            <v>5490</v>
          </cell>
        </row>
        <row r="406">
          <cell r="A406" t="str">
            <v>5490</v>
          </cell>
        </row>
        <row r="407">
          <cell r="A407" t="str">
            <v>5490</v>
          </cell>
        </row>
        <row r="408">
          <cell r="A408" t="str">
            <v>5490</v>
          </cell>
        </row>
        <row r="409">
          <cell r="A409" t="str">
            <v>5490</v>
          </cell>
        </row>
        <row r="410">
          <cell r="A410" t="str">
            <v>5490</v>
          </cell>
        </row>
        <row r="411">
          <cell r="A411" t="str">
            <v>5490</v>
          </cell>
        </row>
        <row r="412">
          <cell r="A412" t="str">
            <v>5490</v>
          </cell>
        </row>
        <row r="413">
          <cell r="A413" t="str">
            <v>5490</v>
          </cell>
        </row>
        <row r="414">
          <cell r="A414" t="str">
            <v>5490</v>
          </cell>
        </row>
        <row r="415">
          <cell r="A415" t="str">
            <v>5490</v>
          </cell>
        </row>
        <row r="416">
          <cell r="A416" t="str">
            <v>5490</v>
          </cell>
        </row>
        <row r="417">
          <cell r="A417" t="str">
            <v>5490</v>
          </cell>
        </row>
        <row r="418">
          <cell r="A418" t="str">
            <v>5490</v>
          </cell>
        </row>
        <row r="419">
          <cell r="A419" t="str">
            <v>5490</v>
          </cell>
        </row>
        <row r="420">
          <cell r="A420" t="str">
            <v>5490</v>
          </cell>
        </row>
        <row r="421">
          <cell r="A421" t="str">
            <v>5490</v>
          </cell>
        </row>
        <row r="422">
          <cell r="A422" t="str">
            <v>5490</v>
          </cell>
        </row>
        <row r="423">
          <cell r="A423" t="str">
            <v>5490</v>
          </cell>
        </row>
        <row r="424">
          <cell r="A424" t="str">
            <v>5495</v>
          </cell>
        </row>
        <row r="425">
          <cell r="A425" t="str">
            <v>5495</v>
          </cell>
        </row>
        <row r="426">
          <cell r="A426" t="str">
            <v>5495</v>
          </cell>
        </row>
        <row r="427">
          <cell r="A427" t="str">
            <v>5495</v>
          </cell>
        </row>
        <row r="428">
          <cell r="A428" t="str">
            <v>5495</v>
          </cell>
        </row>
        <row r="429">
          <cell r="A429" t="str">
            <v>5495</v>
          </cell>
        </row>
        <row r="430">
          <cell r="A430" t="str">
            <v>5495</v>
          </cell>
        </row>
        <row r="431">
          <cell r="A431" t="str">
            <v>5495</v>
          </cell>
        </row>
        <row r="432">
          <cell r="A432" t="str">
            <v>5495</v>
          </cell>
        </row>
        <row r="433">
          <cell r="A433" t="str">
            <v>5495</v>
          </cell>
        </row>
        <row r="434">
          <cell r="A434" t="str">
            <v>5495</v>
          </cell>
        </row>
        <row r="435">
          <cell r="A435" t="str">
            <v>5495</v>
          </cell>
        </row>
        <row r="436">
          <cell r="A436" t="str">
            <v>5495</v>
          </cell>
        </row>
        <row r="437">
          <cell r="A437" t="str">
            <v>5495</v>
          </cell>
        </row>
        <row r="438">
          <cell r="A438" t="str">
            <v>5495</v>
          </cell>
        </row>
        <row r="439">
          <cell r="A439" t="str">
            <v>5495</v>
          </cell>
        </row>
        <row r="440">
          <cell r="A440" t="str">
            <v>5495</v>
          </cell>
        </row>
        <row r="441">
          <cell r="A441" t="str">
            <v>5505</v>
          </cell>
        </row>
        <row r="442">
          <cell r="A442" t="str">
            <v>5505</v>
          </cell>
        </row>
        <row r="443">
          <cell r="A443" t="str">
            <v>5505</v>
          </cell>
        </row>
        <row r="444">
          <cell r="A444" t="str">
            <v>5505</v>
          </cell>
        </row>
        <row r="445">
          <cell r="A445" t="str">
            <v>5505</v>
          </cell>
        </row>
        <row r="446">
          <cell r="A446" t="str">
            <v>5510</v>
          </cell>
        </row>
        <row r="447">
          <cell r="A447" t="str">
            <v>5510</v>
          </cell>
        </row>
        <row r="448">
          <cell r="A448" t="str">
            <v>5510</v>
          </cell>
        </row>
        <row r="449">
          <cell r="A449" t="str">
            <v>5510</v>
          </cell>
        </row>
        <row r="450">
          <cell r="A450" t="str">
            <v>5510</v>
          </cell>
        </row>
        <row r="451">
          <cell r="A451" t="str">
            <v>5510</v>
          </cell>
        </row>
        <row r="452">
          <cell r="A452" t="str">
            <v>5510</v>
          </cell>
        </row>
        <row r="453">
          <cell r="A453" t="str">
            <v>5510</v>
          </cell>
        </row>
        <row r="454">
          <cell r="A454" t="str">
            <v>5510</v>
          </cell>
        </row>
        <row r="455">
          <cell r="A455" t="str">
            <v>5510</v>
          </cell>
        </row>
        <row r="456">
          <cell r="A456" t="str">
            <v>5510</v>
          </cell>
        </row>
        <row r="457">
          <cell r="A457" t="str">
            <v>5510</v>
          </cell>
        </row>
        <row r="458">
          <cell r="A458" t="str">
            <v>5510</v>
          </cell>
        </row>
        <row r="459">
          <cell r="A459" t="str">
            <v>5510</v>
          </cell>
        </row>
        <row r="460">
          <cell r="A460" t="str">
            <v>5510</v>
          </cell>
        </row>
        <row r="461">
          <cell r="A461" t="str">
            <v>5510</v>
          </cell>
        </row>
        <row r="462">
          <cell r="A462" t="str">
            <v>5510</v>
          </cell>
        </row>
        <row r="463">
          <cell r="A463" t="str">
            <v>5525</v>
          </cell>
        </row>
        <row r="464">
          <cell r="A464" t="str">
            <v>5525</v>
          </cell>
        </row>
        <row r="465">
          <cell r="A465" t="str">
            <v>5530</v>
          </cell>
        </row>
        <row r="466">
          <cell r="A466" t="str">
            <v>5530</v>
          </cell>
        </row>
        <row r="467">
          <cell r="A467" t="str">
            <v>5535</v>
          </cell>
        </row>
        <row r="468">
          <cell r="A468" t="str">
            <v>5535</v>
          </cell>
        </row>
        <row r="469">
          <cell r="A469" t="str">
            <v>5540</v>
          </cell>
        </row>
        <row r="470">
          <cell r="A470" t="str">
            <v>5540</v>
          </cell>
        </row>
        <row r="471">
          <cell r="A471" t="str">
            <v>5540</v>
          </cell>
        </row>
        <row r="472">
          <cell r="A472" t="str">
            <v>5545</v>
          </cell>
        </row>
        <row r="473">
          <cell r="A473" t="str">
            <v>5545</v>
          </cell>
        </row>
        <row r="474">
          <cell r="A474" t="str">
            <v>5545</v>
          </cell>
        </row>
        <row r="475">
          <cell r="A475" t="str">
            <v>5545</v>
          </cell>
        </row>
        <row r="476">
          <cell r="A476" t="str">
            <v>5545</v>
          </cell>
        </row>
        <row r="477">
          <cell r="A477" t="str">
            <v>5545</v>
          </cell>
        </row>
        <row r="478">
          <cell r="A478" t="str">
            <v>5545</v>
          </cell>
        </row>
        <row r="479">
          <cell r="A479" t="str">
            <v>5545</v>
          </cell>
        </row>
        <row r="480">
          <cell r="A480" t="str">
            <v>5545</v>
          </cell>
        </row>
        <row r="481">
          <cell r="A481" t="str">
            <v>5545</v>
          </cell>
        </row>
        <row r="482">
          <cell r="A482" t="str">
            <v>5545</v>
          </cell>
        </row>
        <row r="483">
          <cell r="A483" t="str">
            <v>5545</v>
          </cell>
        </row>
        <row r="484">
          <cell r="A484" t="str">
            <v>5545</v>
          </cell>
        </row>
        <row r="485">
          <cell r="A485" t="str">
            <v>5545</v>
          </cell>
        </row>
        <row r="486">
          <cell r="A486" t="str">
            <v>5545</v>
          </cell>
        </row>
        <row r="487">
          <cell r="A487" t="str">
            <v>5545</v>
          </cell>
        </row>
        <row r="488">
          <cell r="A488" t="str">
            <v>5545</v>
          </cell>
        </row>
        <row r="489">
          <cell r="A489" t="str">
            <v>5545</v>
          </cell>
        </row>
        <row r="490">
          <cell r="A490" t="str">
            <v>5545</v>
          </cell>
        </row>
        <row r="491">
          <cell r="A491" t="str">
            <v>5545</v>
          </cell>
        </row>
        <row r="492">
          <cell r="A492" t="str">
            <v>5545</v>
          </cell>
        </row>
        <row r="493">
          <cell r="A493" t="str">
            <v>5625</v>
          </cell>
        </row>
        <row r="494">
          <cell r="A494" t="str">
            <v>5625</v>
          </cell>
        </row>
        <row r="495">
          <cell r="A495" t="str">
            <v>5630</v>
          </cell>
        </row>
        <row r="496">
          <cell r="A496" t="str">
            <v>5630</v>
          </cell>
        </row>
        <row r="497">
          <cell r="A497" t="str">
            <v>5635</v>
          </cell>
        </row>
        <row r="498">
          <cell r="A498" t="str">
            <v>5635</v>
          </cell>
        </row>
        <row r="499">
          <cell r="A499" t="str">
            <v>5640</v>
          </cell>
        </row>
        <row r="500">
          <cell r="A500" t="str">
            <v>5645</v>
          </cell>
        </row>
        <row r="501">
          <cell r="A501" t="str">
            <v>5645</v>
          </cell>
        </row>
        <row r="502">
          <cell r="A502" t="str">
            <v>5650</v>
          </cell>
        </row>
        <row r="503">
          <cell r="A503" t="str">
            <v>5650</v>
          </cell>
        </row>
        <row r="504">
          <cell r="A504" t="str">
            <v>5655</v>
          </cell>
        </row>
        <row r="505">
          <cell r="A505" t="str">
            <v>5655</v>
          </cell>
        </row>
        <row r="506">
          <cell r="A506" t="str">
            <v>5660</v>
          </cell>
        </row>
        <row r="507">
          <cell r="A507" t="str">
            <v>5660</v>
          </cell>
        </row>
        <row r="508">
          <cell r="A508" t="str">
            <v>5660</v>
          </cell>
        </row>
        <row r="509">
          <cell r="A509" t="str">
            <v>5665</v>
          </cell>
        </row>
        <row r="510">
          <cell r="A510" t="str">
            <v>5665</v>
          </cell>
        </row>
        <row r="511">
          <cell r="A511" t="str">
            <v>5670</v>
          </cell>
        </row>
        <row r="512">
          <cell r="A512" t="str">
            <v>5670</v>
          </cell>
        </row>
        <row r="513">
          <cell r="A513" t="str">
            <v>5675</v>
          </cell>
        </row>
        <row r="514">
          <cell r="A514" t="str">
            <v>5680</v>
          </cell>
        </row>
        <row r="515">
          <cell r="A515" t="str">
            <v>5690</v>
          </cell>
        </row>
        <row r="516">
          <cell r="A516" t="str">
            <v>5690</v>
          </cell>
        </row>
        <row r="517">
          <cell r="A517" t="str">
            <v>5715</v>
          </cell>
        </row>
        <row r="518">
          <cell r="A518" t="str">
            <v>5715</v>
          </cell>
        </row>
        <row r="519">
          <cell r="A519" t="str">
            <v>5735</v>
          </cell>
        </row>
        <row r="520">
          <cell r="A520" t="str">
            <v>5735</v>
          </cell>
        </row>
        <row r="521">
          <cell r="A521" t="str">
            <v>5740</v>
          </cell>
        </row>
        <row r="522">
          <cell r="A522" t="str">
            <v>5740</v>
          </cell>
        </row>
        <row r="523">
          <cell r="A523" t="str">
            <v>5745</v>
          </cell>
        </row>
        <row r="524">
          <cell r="A524" t="str">
            <v>5745</v>
          </cell>
        </row>
        <row r="525">
          <cell r="A525" t="str">
            <v>5750</v>
          </cell>
        </row>
        <row r="526">
          <cell r="A526" t="str">
            <v>5750</v>
          </cell>
        </row>
        <row r="527">
          <cell r="A527" t="str">
            <v>5755</v>
          </cell>
        </row>
        <row r="528">
          <cell r="A528" t="str">
            <v>5755</v>
          </cell>
        </row>
        <row r="529">
          <cell r="A529" t="str">
            <v>5760</v>
          </cell>
        </row>
        <row r="530">
          <cell r="A530" t="str">
            <v>5760</v>
          </cell>
        </row>
        <row r="531">
          <cell r="A531" t="str">
            <v>5790</v>
          </cell>
        </row>
        <row r="532">
          <cell r="A532" t="str">
            <v>5790</v>
          </cell>
        </row>
        <row r="533">
          <cell r="A533" t="str">
            <v>5800</v>
          </cell>
        </row>
        <row r="534">
          <cell r="A534" t="str">
            <v>5810</v>
          </cell>
        </row>
        <row r="535">
          <cell r="A535" t="str">
            <v>5810</v>
          </cell>
        </row>
        <row r="536">
          <cell r="A536" t="str">
            <v>5810</v>
          </cell>
        </row>
        <row r="537">
          <cell r="A537" t="str">
            <v>5810</v>
          </cell>
        </row>
        <row r="538">
          <cell r="A538" t="str">
            <v>5810</v>
          </cell>
        </row>
        <row r="539">
          <cell r="A539" t="str">
            <v>5810</v>
          </cell>
        </row>
        <row r="540">
          <cell r="A540" t="str">
            <v>5810</v>
          </cell>
        </row>
        <row r="541">
          <cell r="A541" t="str">
            <v>5810</v>
          </cell>
        </row>
        <row r="542">
          <cell r="A542" t="str">
            <v>5810</v>
          </cell>
        </row>
        <row r="543">
          <cell r="A543" t="str">
            <v>5810</v>
          </cell>
        </row>
        <row r="544">
          <cell r="A544" t="str">
            <v>5820</v>
          </cell>
        </row>
        <row r="545">
          <cell r="A545" t="str">
            <v>5820</v>
          </cell>
        </row>
        <row r="546">
          <cell r="A546" t="str">
            <v>5820</v>
          </cell>
        </row>
        <row r="547">
          <cell r="A547" t="str">
            <v>5820</v>
          </cell>
        </row>
        <row r="548">
          <cell r="A548" t="str">
            <v>5820</v>
          </cell>
        </row>
        <row r="549">
          <cell r="A549" t="str">
            <v>5820</v>
          </cell>
        </row>
        <row r="550">
          <cell r="A550" t="str">
            <v>5820</v>
          </cell>
        </row>
        <row r="551">
          <cell r="A551" t="str">
            <v>5825</v>
          </cell>
        </row>
        <row r="552">
          <cell r="A552" t="str">
            <v>5825</v>
          </cell>
        </row>
        <row r="553">
          <cell r="A553" t="str">
            <v>5825</v>
          </cell>
        </row>
        <row r="554">
          <cell r="A554" t="str">
            <v>5855</v>
          </cell>
        </row>
        <row r="555">
          <cell r="A555" t="str">
            <v>5855</v>
          </cell>
        </row>
        <row r="556">
          <cell r="A556" t="str">
            <v>5860</v>
          </cell>
        </row>
        <row r="557">
          <cell r="A557" t="str">
            <v>5860</v>
          </cell>
        </row>
        <row r="558">
          <cell r="A558" t="str">
            <v>5860</v>
          </cell>
        </row>
        <row r="559">
          <cell r="A559" t="str">
            <v>5865</v>
          </cell>
        </row>
        <row r="560">
          <cell r="A560" t="str">
            <v>5865</v>
          </cell>
        </row>
        <row r="561">
          <cell r="A561" t="str">
            <v>5880</v>
          </cell>
        </row>
        <row r="562">
          <cell r="A562" t="str">
            <v>5880</v>
          </cell>
        </row>
        <row r="563">
          <cell r="A563" t="str">
            <v>5885</v>
          </cell>
        </row>
        <row r="564">
          <cell r="A564" t="str">
            <v>5885</v>
          </cell>
        </row>
        <row r="565">
          <cell r="A565" t="str">
            <v>5885</v>
          </cell>
        </row>
        <row r="566">
          <cell r="A566" t="str">
            <v>5885</v>
          </cell>
        </row>
        <row r="567">
          <cell r="A567" t="str">
            <v>5885</v>
          </cell>
        </row>
        <row r="568">
          <cell r="A568" t="str">
            <v>5885</v>
          </cell>
        </row>
        <row r="569">
          <cell r="A569" t="str">
            <v>5885</v>
          </cell>
        </row>
        <row r="570">
          <cell r="A570" t="str">
            <v>5885</v>
          </cell>
        </row>
        <row r="571">
          <cell r="A571" t="str">
            <v>5885</v>
          </cell>
        </row>
        <row r="572">
          <cell r="A572" t="str">
            <v>5885</v>
          </cell>
        </row>
        <row r="573">
          <cell r="A573" t="str">
            <v>5885</v>
          </cell>
        </row>
        <row r="574">
          <cell r="A574" t="str">
            <v>5885</v>
          </cell>
        </row>
        <row r="575">
          <cell r="A575" t="str">
            <v>5885</v>
          </cell>
        </row>
        <row r="576">
          <cell r="A576" t="str">
            <v>5885</v>
          </cell>
        </row>
        <row r="577">
          <cell r="A577" t="str">
            <v>5885</v>
          </cell>
        </row>
        <row r="578">
          <cell r="A578" t="str">
            <v>5885</v>
          </cell>
        </row>
        <row r="579">
          <cell r="A579" t="str">
            <v>5885</v>
          </cell>
        </row>
        <row r="580">
          <cell r="A580" t="str">
            <v>5885</v>
          </cell>
        </row>
        <row r="581">
          <cell r="A581" t="str">
            <v>5885</v>
          </cell>
        </row>
        <row r="582">
          <cell r="A582" t="str">
            <v>5885</v>
          </cell>
        </row>
        <row r="583">
          <cell r="A583" t="str">
            <v>5885</v>
          </cell>
        </row>
        <row r="584">
          <cell r="A584" t="str">
            <v>5885</v>
          </cell>
        </row>
        <row r="585">
          <cell r="A585" t="str">
            <v>5885</v>
          </cell>
        </row>
        <row r="586">
          <cell r="A586" t="str">
            <v>5890</v>
          </cell>
        </row>
        <row r="587">
          <cell r="A587" t="str">
            <v>5890</v>
          </cell>
        </row>
        <row r="588">
          <cell r="A588" t="str">
            <v>5890</v>
          </cell>
        </row>
        <row r="589">
          <cell r="A589" t="str">
            <v>5890</v>
          </cell>
        </row>
        <row r="590">
          <cell r="A590" t="str">
            <v>5890</v>
          </cell>
        </row>
        <row r="591">
          <cell r="A591" t="str">
            <v>5895</v>
          </cell>
        </row>
        <row r="592">
          <cell r="A592" t="str">
            <v>5895</v>
          </cell>
        </row>
        <row r="593">
          <cell r="A593" t="str">
            <v>5895</v>
          </cell>
        </row>
        <row r="594">
          <cell r="A594" t="str">
            <v>5895</v>
          </cell>
        </row>
        <row r="595">
          <cell r="A595" t="str">
            <v>5895</v>
          </cell>
        </row>
        <row r="596">
          <cell r="A596" t="str">
            <v>5895</v>
          </cell>
        </row>
        <row r="597">
          <cell r="A597" t="str">
            <v>5895</v>
          </cell>
        </row>
        <row r="598">
          <cell r="A598" t="str">
            <v>5895</v>
          </cell>
        </row>
        <row r="599">
          <cell r="A599" t="str">
            <v>5895</v>
          </cell>
        </row>
        <row r="600">
          <cell r="A600" t="str">
            <v>5895</v>
          </cell>
        </row>
        <row r="601">
          <cell r="A601" t="str">
            <v>5895</v>
          </cell>
        </row>
        <row r="602">
          <cell r="A602" t="str">
            <v>5895</v>
          </cell>
        </row>
        <row r="603">
          <cell r="A603" t="str">
            <v>5895</v>
          </cell>
        </row>
        <row r="604">
          <cell r="A604" t="str">
            <v>5895</v>
          </cell>
        </row>
        <row r="605">
          <cell r="A605" t="str">
            <v>5895</v>
          </cell>
        </row>
        <row r="606">
          <cell r="A606" t="str">
            <v>5895</v>
          </cell>
        </row>
        <row r="607">
          <cell r="A607" t="str">
            <v>5895</v>
          </cell>
        </row>
        <row r="608">
          <cell r="A608" t="str">
            <v>5895</v>
          </cell>
        </row>
        <row r="609">
          <cell r="A609" t="str">
            <v>5895</v>
          </cell>
        </row>
        <row r="610">
          <cell r="A610" t="str">
            <v>5900</v>
          </cell>
        </row>
        <row r="611">
          <cell r="A611" t="str">
            <v>5900</v>
          </cell>
        </row>
        <row r="612">
          <cell r="A612" t="str">
            <v>5900</v>
          </cell>
        </row>
        <row r="613">
          <cell r="A613" t="str">
            <v>5900</v>
          </cell>
        </row>
        <row r="614">
          <cell r="A614" t="str">
            <v>5900</v>
          </cell>
        </row>
        <row r="615">
          <cell r="A615" t="str">
            <v>5900</v>
          </cell>
        </row>
        <row r="616">
          <cell r="A616" t="str">
            <v>5900</v>
          </cell>
        </row>
        <row r="617">
          <cell r="A617" t="str">
            <v>5900</v>
          </cell>
        </row>
        <row r="618">
          <cell r="A618" t="str">
            <v>5900</v>
          </cell>
        </row>
        <row r="619">
          <cell r="A619" t="str">
            <v>5900</v>
          </cell>
        </row>
        <row r="620">
          <cell r="A620" t="str">
            <v>5900</v>
          </cell>
        </row>
        <row r="621">
          <cell r="A621" t="str">
            <v>5900</v>
          </cell>
        </row>
        <row r="622">
          <cell r="A622" t="str">
            <v>5900</v>
          </cell>
        </row>
        <row r="623">
          <cell r="A623" t="str">
            <v>5900</v>
          </cell>
        </row>
        <row r="624">
          <cell r="A624" t="str">
            <v>5930</v>
          </cell>
        </row>
        <row r="625">
          <cell r="A625" t="str">
            <v>5930</v>
          </cell>
        </row>
        <row r="626">
          <cell r="A626" t="str">
            <v>5930</v>
          </cell>
        </row>
        <row r="627">
          <cell r="A627" t="str">
            <v>5930</v>
          </cell>
        </row>
        <row r="628">
          <cell r="A628" t="str">
            <v>5935</v>
          </cell>
        </row>
        <row r="629">
          <cell r="A629" t="str">
            <v>5935</v>
          </cell>
        </row>
        <row r="630">
          <cell r="A630" t="str">
            <v>5935</v>
          </cell>
        </row>
        <row r="631">
          <cell r="A631" t="str">
            <v>5935</v>
          </cell>
        </row>
        <row r="632">
          <cell r="A632" t="str">
            <v>5940</v>
          </cell>
        </row>
        <row r="633">
          <cell r="A633" t="str">
            <v>5940</v>
          </cell>
        </row>
        <row r="634">
          <cell r="A634" t="str">
            <v>5945</v>
          </cell>
        </row>
        <row r="635">
          <cell r="A635" t="str">
            <v>5945</v>
          </cell>
        </row>
        <row r="636">
          <cell r="A636" t="str">
            <v>5945</v>
          </cell>
        </row>
        <row r="637">
          <cell r="A637" t="str">
            <v>5945</v>
          </cell>
        </row>
        <row r="638">
          <cell r="A638" t="str">
            <v>5945</v>
          </cell>
        </row>
        <row r="639">
          <cell r="A639" t="str">
            <v>5945</v>
          </cell>
        </row>
        <row r="640">
          <cell r="A640" t="str">
            <v>5945</v>
          </cell>
        </row>
        <row r="641">
          <cell r="A641" t="str">
            <v>5945</v>
          </cell>
        </row>
        <row r="642">
          <cell r="A642" t="str">
            <v>5945</v>
          </cell>
        </row>
        <row r="643">
          <cell r="A643" t="str">
            <v>5950</v>
          </cell>
        </row>
        <row r="644">
          <cell r="A644" t="str">
            <v>5950</v>
          </cell>
        </row>
        <row r="645">
          <cell r="A645" t="str">
            <v>5950</v>
          </cell>
        </row>
        <row r="646">
          <cell r="A646" t="str">
            <v>5950</v>
          </cell>
        </row>
        <row r="647">
          <cell r="A647" t="str">
            <v>5950</v>
          </cell>
        </row>
        <row r="648">
          <cell r="A648" t="str">
            <v>5950</v>
          </cell>
        </row>
        <row r="649">
          <cell r="A649" t="str">
            <v>5955</v>
          </cell>
        </row>
        <row r="650">
          <cell r="A650" t="str">
            <v>5955</v>
          </cell>
        </row>
        <row r="651">
          <cell r="A651" t="str">
            <v>5955</v>
          </cell>
        </row>
        <row r="652">
          <cell r="A652" t="str">
            <v>5955</v>
          </cell>
        </row>
        <row r="653">
          <cell r="A653" t="str">
            <v>5955</v>
          </cell>
        </row>
        <row r="654">
          <cell r="A654" t="str">
            <v>5955</v>
          </cell>
        </row>
        <row r="655">
          <cell r="A655" t="str">
            <v>5955</v>
          </cell>
        </row>
        <row r="656">
          <cell r="A656" t="str">
            <v>5955</v>
          </cell>
        </row>
        <row r="657">
          <cell r="A657" t="str">
            <v>5955</v>
          </cell>
        </row>
        <row r="658">
          <cell r="A658" t="str">
            <v>5955</v>
          </cell>
        </row>
        <row r="659">
          <cell r="A659" t="str">
            <v>5955</v>
          </cell>
        </row>
        <row r="660">
          <cell r="A660" t="str">
            <v>5955</v>
          </cell>
        </row>
        <row r="661">
          <cell r="A661" t="str">
            <v>5955</v>
          </cell>
        </row>
        <row r="662">
          <cell r="A662" t="str">
            <v>5955</v>
          </cell>
        </row>
        <row r="663">
          <cell r="A663" t="str">
            <v>5955</v>
          </cell>
        </row>
        <row r="664">
          <cell r="A664" t="str">
            <v>5955</v>
          </cell>
        </row>
        <row r="665">
          <cell r="A665" t="str">
            <v>5955</v>
          </cell>
        </row>
        <row r="666">
          <cell r="A666" t="str">
            <v>5955</v>
          </cell>
        </row>
        <row r="667">
          <cell r="A667" t="str">
            <v>5960</v>
          </cell>
        </row>
        <row r="668">
          <cell r="A668" t="str">
            <v>5960</v>
          </cell>
        </row>
        <row r="669">
          <cell r="A669" t="str">
            <v>5960</v>
          </cell>
        </row>
        <row r="670">
          <cell r="A670" t="str">
            <v>5960</v>
          </cell>
        </row>
        <row r="671">
          <cell r="A671" t="str">
            <v>5960</v>
          </cell>
        </row>
        <row r="672">
          <cell r="A672" t="str">
            <v>5960</v>
          </cell>
        </row>
        <row r="673">
          <cell r="A673" t="str">
            <v>5965</v>
          </cell>
        </row>
        <row r="674">
          <cell r="A674" t="str">
            <v>5965</v>
          </cell>
        </row>
        <row r="675">
          <cell r="A675" t="str">
            <v>5970</v>
          </cell>
        </row>
        <row r="676">
          <cell r="A676" t="str">
            <v>5970</v>
          </cell>
        </row>
        <row r="677">
          <cell r="A677" t="str">
            <v>5975</v>
          </cell>
        </row>
        <row r="678">
          <cell r="A678" t="str">
            <v>5975</v>
          </cell>
        </row>
        <row r="679">
          <cell r="A679" t="str">
            <v>5985</v>
          </cell>
        </row>
        <row r="680">
          <cell r="A680" t="str">
            <v>5985</v>
          </cell>
        </row>
        <row r="681">
          <cell r="A681" t="str">
            <v>5985</v>
          </cell>
        </row>
        <row r="682">
          <cell r="A682" t="str">
            <v>5985</v>
          </cell>
        </row>
        <row r="683">
          <cell r="A683" t="str">
            <v>5985</v>
          </cell>
        </row>
        <row r="684">
          <cell r="A684" t="str">
            <v>6005</v>
          </cell>
        </row>
        <row r="685">
          <cell r="A685" t="str">
            <v>6005</v>
          </cell>
        </row>
        <row r="686">
          <cell r="A686" t="str">
            <v>6010</v>
          </cell>
        </row>
        <row r="687">
          <cell r="A687" t="str">
            <v>6010</v>
          </cell>
        </row>
        <row r="688">
          <cell r="A688" t="str">
            <v>6015</v>
          </cell>
        </row>
        <row r="689">
          <cell r="A689" t="str">
            <v>6015</v>
          </cell>
        </row>
        <row r="690">
          <cell r="A690" t="str">
            <v>6020</v>
          </cell>
        </row>
        <row r="691">
          <cell r="A691" t="str">
            <v>6025</v>
          </cell>
        </row>
        <row r="692">
          <cell r="A692" t="str">
            <v>6025</v>
          </cell>
        </row>
        <row r="693">
          <cell r="A693" t="str">
            <v>6025</v>
          </cell>
        </row>
        <row r="694">
          <cell r="A694" t="str">
            <v>6035</v>
          </cell>
        </row>
        <row r="695">
          <cell r="A695" t="str">
            <v>6035</v>
          </cell>
        </row>
        <row r="696">
          <cell r="A696" t="str">
            <v>6040</v>
          </cell>
        </row>
        <row r="697">
          <cell r="A697" t="str">
            <v>6040</v>
          </cell>
        </row>
        <row r="698">
          <cell r="A698" t="str">
            <v>6045</v>
          </cell>
        </row>
        <row r="699">
          <cell r="A699" t="str">
            <v>6045</v>
          </cell>
        </row>
        <row r="700">
          <cell r="A700" t="str">
            <v>6050</v>
          </cell>
        </row>
        <row r="701">
          <cell r="A701" t="str">
            <v>6050</v>
          </cell>
        </row>
        <row r="702">
          <cell r="A702" t="str">
            <v>6065</v>
          </cell>
        </row>
        <row r="703">
          <cell r="A703" t="str">
            <v>6065</v>
          </cell>
        </row>
        <row r="704">
          <cell r="A704" t="str">
            <v>6090</v>
          </cell>
        </row>
        <row r="705">
          <cell r="A705" t="str">
            <v>6090</v>
          </cell>
        </row>
        <row r="706">
          <cell r="A706" t="str">
            <v>6090</v>
          </cell>
        </row>
        <row r="707">
          <cell r="A707" t="str">
            <v>6105</v>
          </cell>
        </row>
        <row r="708">
          <cell r="A708" t="str">
            <v>6105</v>
          </cell>
        </row>
        <row r="709">
          <cell r="A709" t="str">
            <v>6110</v>
          </cell>
        </row>
        <row r="710">
          <cell r="A710" t="str">
            <v>6110</v>
          </cell>
        </row>
        <row r="711">
          <cell r="A711" t="str">
            <v>6115</v>
          </cell>
        </row>
        <row r="712">
          <cell r="A712" t="str">
            <v>6115</v>
          </cell>
        </row>
        <row r="713">
          <cell r="A713" t="str">
            <v>6120</v>
          </cell>
        </row>
        <row r="714">
          <cell r="A714" t="str">
            <v>6120</v>
          </cell>
        </row>
        <row r="715">
          <cell r="A715" t="str">
            <v>6125</v>
          </cell>
        </row>
        <row r="716">
          <cell r="A716" t="str">
            <v>6125</v>
          </cell>
        </row>
        <row r="717">
          <cell r="A717" t="str">
            <v>6130</v>
          </cell>
        </row>
        <row r="718">
          <cell r="A718" t="str">
            <v>6130</v>
          </cell>
        </row>
        <row r="719">
          <cell r="A719" t="str">
            <v>6135</v>
          </cell>
        </row>
        <row r="720">
          <cell r="A720" t="str">
            <v>6135</v>
          </cell>
        </row>
        <row r="721">
          <cell r="A721" t="str">
            <v>6140</v>
          </cell>
        </row>
        <row r="722">
          <cell r="A722" t="str">
            <v>6140</v>
          </cell>
        </row>
        <row r="723">
          <cell r="A723" t="str">
            <v>6145</v>
          </cell>
        </row>
        <row r="724">
          <cell r="A724" t="str">
            <v>6150</v>
          </cell>
        </row>
        <row r="725">
          <cell r="A725" t="str">
            <v>6155</v>
          </cell>
        </row>
        <row r="726">
          <cell r="A726" t="str">
            <v>6155</v>
          </cell>
        </row>
        <row r="727">
          <cell r="A727" t="str">
            <v>6160</v>
          </cell>
        </row>
        <row r="728">
          <cell r="A728" t="str">
            <v>6160</v>
          </cell>
        </row>
        <row r="729">
          <cell r="A729" t="str">
            <v>6160</v>
          </cell>
        </row>
        <row r="730">
          <cell r="A730" t="str">
            <v>6160</v>
          </cell>
        </row>
        <row r="731">
          <cell r="A731" t="str">
            <v>6160</v>
          </cell>
        </row>
        <row r="732">
          <cell r="A732" t="str">
            <v>6160</v>
          </cell>
        </row>
        <row r="733">
          <cell r="A733" t="str">
            <v>6160</v>
          </cell>
        </row>
        <row r="734">
          <cell r="A734" t="str">
            <v>6160</v>
          </cell>
        </row>
        <row r="735">
          <cell r="A735" t="str">
            <v>6165</v>
          </cell>
        </row>
        <row r="736">
          <cell r="A736" t="str">
            <v>6165</v>
          </cell>
        </row>
        <row r="737">
          <cell r="A737" t="str">
            <v>6165</v>
          </cell>
        </row>
        <row r="738">
          <cell r="A738" t="str">
            <v>6185</v>
          </cell>
        </row>
        <row r="739">
          <cell r="A739" t="str">
            <v>6185</v>
          </cell>
        </row>
        <row r="740">
          <cell r="A740" t="str">
            <v>6185</v>
          </cell>
        </row>
        <row r="741">
          <cell r="A741" t="str">
            <v>6185</v>
          </cell>
        </row>
        <row r="742">
          <cell r="A742" t="str">
            <v>6185</v>
          </cell>
        </row>
        <row r="743">
          <cell r="A743" t="str">
            <v>6185</v>
          </cell>
        </row>
        <row r="744">
          <cell r="A744" t="str">
            <v>6200</v>
          </cell>
        </row>
        <row r="745">
          <cell r="A745" t="str">
            <v>6200</v>
          </cell>
        </row>
        <row r="746">
          <cell r="A746" t="str">
            <v>6200</v>
          </cell>
        </row>
        <row r="747">
          <cell r="A747" t="str">
            <v>6200</v>
          </cell>
        </row>
        <row r="748">
          <cell r="A748" t="str">
            <v>6200</v>
          </cell>
        </row>
        <row r="749">
          <cell r="A749" t="str">
            <v>6200</v>
          </cell>
        </row>
        <row r="750">
          <cell r="A750" t="str">
            <v>6200</v>
          </cell>
        </row>
        <row r="751">
          <cell r="A751" t="str">
            <v>6200</v>
          </cell>
        </row>
        <row r="752">
          <cell r="A752" t="str">
            <v>6215</v>
          </cell>
        </row>
        <row r="753">
          <cell r="A753" t="str">
            <v>6220</v>
          </cell>
        </row>
        <row r="754">
          <cell r="A754" t="str">
            <v>6225</v>
          </cell>
        </row>
        <row r="755">
          <cell r="A755" t="str">
            <v>6225</v>
          </cell>
        </row>
        <row r="756">
          <cell r="A756" t="str">
            <v>6230</v>
          </cell>
        </row>
        <row r="757">
          <cell r="A757" t="str">
            <v>6230</v>
          </cell>
        </row>
        <row r="758">
          <cell r="A758" t="str">
            <v>6255</v>
          </cell>
        </row>
        <row r="759">
          <cell r="A759" t="str">
            <v>6255</v>
          </cell>
        </row>
        <row r="760">
          <cell r="A760" t="str">
            <v>6255</v>
          </cell>
        </row>
        <row r="761">
          <cell r="A761" t="str">
            <v>6255</v>
          </cell>
        </row>
        <row r="762">
          <cell r="A762" t="str">
            <v>6255</v>
          </cell>
        </row>
        <row r="763">
          <cell r="A763" t="str">
            <v>6255</v>
          </cell>
        </row>
        <row r="764">
          <cell r="A764" t="str">
            <v>6255</v>
          </cell>
        </row>
        <row r="765">
          <cell r="A765" t="str">
            <v>6255</v>
          </cell>
        </row>
        <row r="766">
          <cell r="A766" t="str">
            <v>6255</v>
          </cell>
        </row>
        <row r="767">
          <cell r="A767" t="str">
            <v>6255</v>
          </cell>
        </row>
        <row r="768">
          <cell r="A768" t="str">
            <v>6255</v>
          </cell>
        </row>
        <row r="769">
          <cell r="A769" t="str">
            <v>6255</v>
          </cell>
        </row>
        <row r="770">
          <cell r="A770" t="str">
            <v>6255</v>
          </cell>
        </row>
        <row r="771">
          <cell r="A771" t="str">
            <v>6255</v>
          </cell>
        </row>
        <row r="772">
          <cell r="A772" t="str">
            <v>6255</v>
          </cell>
        </row>
        <row r="773">
          <cell r="A773" t="str">
            <v>6255</v>
          </cell>
        </row>
        <row r="774">
          <cell r="A774" t="str">
            <v>6255</v>
          </cell>
        </row>
        <row r="775">
          <cell r="A775" t="str">
            <v>6255</v>
          </cell>
        </row>
        <row r="776">
          <cell r="A776" t="str">
            <v>6255</v>
          </cell>
        </row>
        <row r="777">
          <cell r="A777" t="str">
            <v>6255</v>
          </cell>
        </row>
        <row r="778">
          <cell r="A778" t="str">
            <v>6255</v>
          </cell>
        </row>
        <row r="779">
          <cell r="A779" t="str">
            <v>6260</v>
          </cell>
        </row>
        <row r="780">
          <cell r="A780" t="str">
            <v>6260</v>
          </cell>
        </row>
        <row r="781">
          <cell r="A781" t="str">
            <v>6260</v>
          </cell>
        </row>
        <row r="782">
          <cell r="A782" t="str">
            <v>6260</v>
          </cell>
        </row>
        <row r="783">
          <cell r="A783" t="str">
            <v>6260</v>
          </cell>
        </row>
        <row r="784">
          <cell r="A784" t="str">
            <v>6260</v>
          </cell>
        </row>
        <row r="785">
          <cell r="A785" t="str">
            <v>6260</v>
          </cell>
        </row>
        <row r="786">
          <cell r="A786" t="str">
            <v>6260</v>
          </cell>
        </row>
        <row r="787">
          <cell r="A787" t="str">
            <v>6260</v>
          </cell>
        </row>
        <row r="788">
          <cell r="A788" t="str">
            <v>6260</v>
          </cell>
        </row>
        <row r="789">
          <cell r="A789" t="str">
            <v>6260</v>
          </cell>
        </row>
        <row r="790">
          <cell r="A790" t="str">
            <v>6260</v>
          </cell>
        </row>
        <row r="791">
          <cell r="A791" t="str">
            <v>6260</v>
          </cell>
        </row>
        <row r="792">
          <cell r="A792" t="str">
            <v>6270</v>
          </cell>
        </row>
        <row r="793">
          <cell r="A793" t="str">
            <v>6270</v>
          </cell>
        </row>
        <row r="794">
          <cell r="A794" t="str">
            <v>6270</v>
          </cell>
        </row>
        <row r="795">
          <cell r="A795" t="str">
            <v>6285</v>
          </cell>
        </row>
        <row r="796">
          <cell r="A796" t="str">
            <v>6285</v>
          </cell>
        </row>
        <row r="797">
          <cell r="A797" t="str">
            <v>6285</v>
          </cell>
        </row>
        <row r="798">
          <cell r="A798" t="str">
            <v>6285</v>
          </cell>
        </row>
        <row r="799">
          <cell r="A799" t="str">
            <v>6285</v>
          </cell>
        </row>
        <row r="800">
          <cell r="A800" t="str">
            <v>6285</v>
          </cell>
        </row>
        <row r="801">
          <cell r="A801" t="str">
            <v>6285</v>
          </cell>
        </row>
        <row r="802">
          <cell r="A802" t="str">
            <v>6285</v>
          </cell>
        </row>
        <row r="803">
          <cell r="A803" t="str">
            <v>6285</v>
          </cell>
        </row>
        <row r="804">
          <cell r="A804" t="str">
            <v>6285</v>
          </cell>
        </row>
        <row r="805">
          <cell r="A805" t="str">
            <v>6285</v>
          </cell>
        </row>
        <row r="806">
          <cell r="A806" t="str">
            <v>6285</v>
          </cell>
        </row>
        <row r="807">
          <cell r="A807" t="str">
            <v>6285</v>
          </cell>
        </row>
        <row r="808">
          <cell r="A808" t="str">
            <v>6285</v>
          </cell>
        </row>
        <row r="809">
          <cell r="A809" t="str">
            <v>6285</v>
          </cell>
        </row>
        <row r="810">
          <cell r="A810" t="str">
            <v>6285</v>
          </cell>
        </row>
        <row r="811">
          <cell r="A811" t="str">
            <v>6285</v>
          </cell>
        </row>
        <row r="812">
          <cell r="A812" t="str">
            <v>6285</v>
          </cell>
        </row>
        <row r="813">
          <cell r="A813" t="str">
            <v>6290</v>
          </cell>
        </row>
        <row r="814">
          <cell r="A814" t="str">
            <v>6290</v>
          </cell>
        </row>
        <row r="815">
          <cell r="A815" t="str">
            <v>6290</v>
          </cell>
        </row>
        <row r="816">
          <cell r="A816" t="str">
            <v>6290</v>
          </cell>
        </row>
        <row r="817">
          <cell r="A817" t="str">
            <v>6290</v>
          </cell>
        </row>
        <row r="818">
          <cell r="A818" t="str">
            <v>6290</v>
          </cell>
        </row>
        <row r="819">
          <cell r="A819" t="str">
            <v>6290</v>
          </cell>
        </row>
        <row r="820">
          <cell r="A820" t="str">
            <v>6290</v>
          </cell>
        </row>
        <row r="821">
          <cell r="A821" t="str">
            <v>6290</v>
          </cell>
        </row>
        <row r="822">
          <cell r="A822" t="str">
            <v>6290</v>
          </cell>
        </row>
        <row r="823">
          <cell r="A823" t="str">
            <v>6290</v>
          </cell>
        </row>
        <row r="824">
          <cell r="A824" t="str">
            <v>6295</v>
          </cell>
        </row>
        <row r="825">
          <cell r="A825" t="str">
            <v>6295</v>
          </cell>
        </row>
        <row r="826">
          <cell r="A826" t="str">
            <v>6295</v>
          </cell>
        </row>
        <row r="827">
          <cell r="A827" t="str">
            <v>6295</v>
          </cell>
        </row>
        <row r="828">
          <cell r="A828" t="str">
            <v>6295</v>
          </cell>
        </row>
        <row r="829">
          <cell r="A829" t="str">
            <v>6295</v>
          </cell>
        </row>
        <row r="830">
          <cell r="A830" t="str">
            <v>6295</v>
          </cell>
        </row>
        <row r="831">
          <cell r="A831" t="str">
            <v>6300</v>
          </cell>
        </row>
        <row r="832">
          <cell r="A832" t="str">
            <v>6300</v>
          </cell>
        </row>
        <row r="833">
          <cell r="A833" t="str">
            <v>6300</v>
          </cell>
        </row>
        <row r="834">
          <cell r="A834" t="str">
            <v>6300</v>
          </cell>
        </row>
        <row r="835">
          <cell r="A835" t="str">
            <v>6300</v>
          </cell>
        </row>
        <row r="836">
          <cell r="A836" t="str">
            <v>6300</v>
          </cell>
        </row>
        <row r="837">
          <cell r="A837" t="str">
            <v>6300</v>
          </cell>
        </row>
        <row r="838">
          <cell r="A838" t="str">
            <v>6300</v>
          </cell>
        </row>
        <row r="839">
          <cell r="A839" t="str">
            <v>6305</v>
          </cell>
        </row>
        <row r="840">
          <cell r="A840" t="str">
            <v>6305</v>
          </cell>
        </row>
        <row r="841">
          <cell r="A841" t="str">
            <v>6305</v>
          </cell>
        </row>
        <row r="842">
          <cell r="A842" t="str">
            <v>6305</v>
          </cell>
        </row>
        <row r="843">
          <cell r="A843" t="str">
            <v>6305</v>
          </cell>
        </row>
        <row r="844">
          <cell r="A844" t="str">
            <v>6305</v>
          </cell>
        </row>
        <row r="845">
          <cell r="A845" t="str">
            <v>6305</v>
          </cell>
        </row>
        <row r="846">
          <cell r="A846" t="str">
            <v>6305</v>
          </cell>
        </row>
        <row r="847">
          <cell r="A847" t="str">
            <v>6305</v>
          </cell>
        </row>
        <row r="848">
          <cell r="A848" t="str">
            <v>6305</v>
          </cell>
        </row>
        <row r="849">
          <cell r="A849" t="str">
            <v>6305</v>
          </cell>
        </row>
        <row r="850">
          <cell r="A850" t="str">
            <v>6305</v>
          </cell>
        </row>
        <row r="851">
          <cell r="A851" t="str">
            <v>6305</v>
          </cell>
        </row>
        <row r="852">
          <cell r="A852" t="str">
            <v>6305</v>
          </cell>
        </row>
        <row r="853">
          <cell r="A853" t="str">
            <v>6305</v>
          </cell>
        </row>
        <row r="854">
          <cell r="A854" t="str">
            <v>6305</v>
          </cell>
        </row>
        <row r="855">
          <cell r="A855" t="str">
            <v>6305</v>
          </cell>
        </row>
        <row r="856">
          <cell r="A856" t="str">
            <v>6305</v>
          </cell>
        </row>
        <row r="857">
          <cell r="A857" t="str">
            <v>6305</v>
          </cell>
        </row>
        <row r="858">
          <cell r="A858" t="str">
            <v>6310</v>
          </cell>
        </row>
        <row r="859">
          <cell r="A859" t="str">
            <v>6310</v>
          </cell>
        </row>
        <row r="860">
          <cell r="A860" t="str">
            <v>6310</v>
          </cell>
        </row>
        <row r="861">
          <cell r="A861" t="str">
            <v>6310</v>
          </cell>
        </row>
        <row r="862">
          <cell r="A862" t="str">
            <v>6310</v>
          </cell>
        </row>
        <row r="863">
          <cell r="A863" t="str">
            <v>6310</v>
          </cell>
        </row>
        <row r="864">
          <cell r="A864" t="str">
            <v>6310</v>
          </cell>
        </row>
        <row r="865">
          <cell r="A865" t="str">
            <v>6310</v>
          </cell>
        </row>
        <row r="866">
          <cell r="A866" t="str">
            <v>6310</v>
          </cell>
        </row>
        <row r="867">
          <cell r="A867" t="str">
            <v>6310</v>
          </cell>
        </row>
        <row r="868">
          <cell r="A868" t="str">
            <v>6310</v>
          </cell>
        </row>
        <row r="869">
          <cell r="A869" t="str">
            <v>6310</v>
          </cell>
        </row>
        <row r="870">
          <cell r="A870" t="str">
            <v>6310</v>
          </cell>
        </row>
        <row r="871">
          <cell r="A871" t="str">
            <v>6310</v>
          </cell>
        </row>
        <row r="872">
          <cell r="A872" t="str">
            <v>6310</v>
          </cell>
        </row>
        <row r="873">
          <cell r="A873" t="str">
            <v>6310</v>
          </cell>
        </row>
        <row r="874">
          <cell r="A874" t="str">
            <v>6310</v>
          </cell>
        </row>
        <row r="875">
          <cell r="A875" t="str">
            <v>6320</v>
          </cell>
        </row>
        <row r="876">
          <cell r="A876" t="str">
            <v>6320</v>
          </cell>
        </row>
        <row r="877">
          <cell r="A877" t="str">
            <v>6325</v>
          </cell>
        </row>
        <row r="878">
          <cell r="A878" t="str">
            <v>6325</v>
          </cell>
        </row>
        <row r="879">
          <cell r="A879" t="str">
            <v>6325</v>
          </cell>
        </row>
        <row r="880">
          <cell r="A880" t="str">
            <v>6325</v>
          </cell>
        </row>
        <row r="881">
          <cell r="A881" t="str">
            <v>6330</v>
          </cell>
        </row>
        <row r="882">
          <cell r="A882" t="str">
            <v>6330</v>
          </cell>
        </row>
        <row r="883">
          <cell r="A883" t="str">
            <v>6330</v>
          </cell>
        </row>
        <row r="884">
          <cell r="A884" t="str">
            <v>6335</v>
          </cell>
        </row>
        <row r="885">
          <cell r="A885" t="str">
            <v>6335</v>
          </cell>
        </row>
        <row r="886">
          <cell r="A886" t="str">
            <v>6335</v>
          </cell>
        </row>
        <row r="887">
          <cell r="A887" t="str">
            <v>6340</v>
          </cell>
        </row>
        <row r="888">
          <cell r="A888" t="str">
            <v>6340</v>
          </cell>
        </row>
        <row r="889">
          <cell r="A889" t="str">
            <v>6345</v>
          </cell>
        </row>
        <row r="890">
          <cell r="A890" t="str">
            <v>6345</v>
          </cell>
        </row>
        <row r="891">
          <cell r="A891" t="str">
            <v>6345</v>
          </cell>
        </row>
        <row r="892">
          <cell r="A892" t="str">
            <v>6345</v>
          </cell>
        </row>
        <row r="893">
          <cell r="A893" t="str">
            <v>6355</v>
          </cell>
        </row>
        <row r="894">
          <cell r="A894" t="str">
            <v>6360</v>
          </cell>
        </row>
        <row r="895">
          <cell r="A895" t="str">
            <v>6360</v>
          </cell>
        </row>
        <row r="896">
          <cell r="A896" t="str">
            <v>6360</v>
          </cell>
        </row>
        <row r="897">
          <cell r="A897" t="str">
            <v>6360</v>
          </cell>
        </row>
        <row r="898">
          <cell r="A898" t="str">
            <v>6360</v>
          </cell>
        </row>
        <row r="899">
          <cell r="A899" t="str">
            <v>6360</v>
          </cell>
        </row>
        <row r="900">
          <cell r="A900" t="str">
            <v>6360</v>
          </cell>
        </row>
        <row r="901">
          <cell r="A901" t="str">
            <v>6360</v>
          </cell>
        </row>
        <row r="902">
          <cell r="A902" t="str">
            <v>6360</v>
          </cell>
        </row>
        <row r="903">
          <cell r="A903" t="str">
            <v>6370</v>
          </cell>
        </row>
        <row r="904">
          <cell r="A904" t="str">
            <v>6385</v>
          </cell>
        </row>
        <row r="905">
          <cell r="A905" t="str">
            <v>6385</v>
          </cell>
        </row>
        <row r="906">
          <cell r="A906" t="str">
            <v>6385</v>
          </cell>
        </row>
        <row r="907">
          <cell r="A907" t="str">
            <v>6385</v>
          </cell>
        </row>
        <row r="908">
          <cell r="A908" t="str">
            <v>6390</v>
          </cell>
        </row>
        <row r="909">
          <cell r="A909" t="str">
            <v>6400</v>
          </cell>
        </row>
        <row r="910">
          <cell r="A910" t="str">
            <v>6400</v>
          </cell>
        </row>
        <row r="911">
          <cell r="A911" t="str">
            <v>6400</v>
          </cell>
        </row>
        <row r="912">
          <cell r="A912" t="str">
            <v>6410</v>
          </cell>
        </row>
        <row r="913">
          <cell r="A913" t="str">
            <v>6410</v>
          </cell>
        </row>
        <row r="914">
          <cell r="A914" t="str">
            <v>6410</v>
          </cell>
        </row>
        <row r="915">
          <cell r="A915" t="str">
            <v>6410</v>
          </cell>
        </row>
        <row r="916">
          <cell r="A916" t="str">
            <v>6445</v>
          </cell>
        </row>
        <row r="917">
          <cell r="A917" t="str">
            <v>6445</v>
          </cell>
        </row>
        <row r="918">
          <cell r="A918" t="str">
            <v>6445</v>
          </cell>
        </row>
        <row r="919">
          <cell r="A919" t="str">
            <v>6445</v>
          </cell>
        </row>
        <row r="920">
          <cell r="A920" t="str">
            <v>6445</v>
          </cell>
        </row>
        <row r="921">
          <cell r="A921" t="str">
            <v>6445</v>
          </cell>
        </row>
        <row r="922">
          <cell r="A922" t="str">
            <v>6445</v>
          </cell>
        </row>
        <row r="923">
          <cell r="A923" t="str">
            <v>6445</v>
          </cell>
        </row>
        <row r="924">
          <cell r="A924" t="str">
            <v>6445</v>
          </cell>
        </row>
        <row r="925">
          <cell r="A925" t="str">
            <v>6445</v>
          </cell>
        </row>
        <row r="926">
          <cell r="A926" t="str">
            <v>6445</v>
          </cell>
        </row>
        <row r="927">
          <cell r="A927" t="str">
            <v>6445</v>
          </cell>
        </row>
        <row r="928">
          <cell r="A928" t="str">
            <v>6445</v>
          </cell>
        </row>
        <row r="929">
          <cell r="A929" t="str">
            <v>6445</v>
          </cell>
        </row>
        <row r="930">
          <cell r="A930" t="str">
            <v>6445</v>
          </cell>
        </row>
        <row r="931">
          <cell r="A931" t="str">
            <v>6445</v>
          </cell>
        </row>
        <row r="932">
          <cell r="A932" t="str">
            <v>6445</v>
          </cell>
        </row>
        <row r="933">
          <cell r="A933" t="str">
            <v>6445</v>
          </cell>
        </row>
        <row r="934">
          <cell r="A934" t="str">
            <v>6445</v>
          </cell>
        </row>
        <row r="935">
          <cell r="A935" t="str">
            <v>6445</v>
          </cell>
        </row>
        <row r="936">
          <cell r="A936" t="str">
            <v>6445</v>
          </cell>
        </row>
        <row r="937">
          <cell r="A937" t="str">
            <v>6445</v>
          </cell>
        </row>
        <row r="938">
          <cell r="A938" t="str">
            <v>6445</v>
          </cell>
        </row>
        <row r="939">
          <cell r="A939" t="str">
            <v>6445</v>
          </cell>
        </row>
        <row r="940">
          <cell r="A940" t="str">
            <v>6455</v>
          </cell>
        </row>
        <row r="941">
          <cell r="A941" t="str">
            <v>6455</v>
          </cell>
        </row>
        <row r="942">
          <cell r="A942" t="str">
            <v>6455</v>
          </cell>
        </row>
        <row r="943">
          <cell r="A943" t="str">
            <v>6455</v>
          </cell>
        </row>
        <row r="944">
          <cell r="A944" t="str">
            <v>6455</v>
          </cell>
        </row>
        <row r="945">
          <cell r="A945" t="str">
            <v>6455</v>
          </cell>
        </row>
        <row r="946">
          <cell r="A946" t="str">
            <v>6455</v>
          </cell>
        </row>
        <row r="947">
          <cell r="A947" t="str">
            <v>6455</v>
          </cell>
        </row>
        <row r="948">
          <cell r="A948" t="str">
            <v>6455</v>
          </cell>
        </row>
        <row r="949">
          <cell r="A949" t="str">
            <v>6455</v>
          </cell>
        </row>
        <row r="950">
          <cell r="A950" t="str">
            <v>6455</v>
          </cell>
        </row>
        <row r="951">
          <cell r="A951" t="str">
            <v>6455</v>
          </cell>
        </row>
        <row r="952">
          <cell r="A952" t="str">
            <v>6455</v>
          </cell>
        </row>
        <row r="953">
          <cell r="A953" t="str">
            <v>6455</v>
          </cell>
        </row>
        <row r="954">
          <cell r="A954" t="str">
            <v>6455</v>
          </cell>
        </row>
        <row r="955">
          <cell r="A955" t="str">
            <v>6455</v>
          </cell>
        </row>
        <row r="956">
          <cell r="A956" t="str">
            <v>6455</v>
          </cell>
        </row>
        <row r="957">
          <cell r="A957" t="str">
            <v>6455</v>
          </cell>
        </row>
        <row r="958">
          <cell r="A958" t="str">
            <v>6460</v>
          </cell>
        </row>
        <row r="959">
          <cell r="A959" t="str">
            <v>6460</v>
          </cell>
        </row>
        <row r="960">
          <cell r="A960" t="str">
            <v>6460</v>
          </cell>
        </row>
        <row r="961">
          <cell r="A961" t="str">
            <v>6460</v>
          </cell>
        </row>
        <row r="962">
          <cell r="A962" t="str">
            <v>6460</v>
          </cell>
        </row>
        <row r="963">
          <cell r="A963" t="str">
            <v>6460</v>
          </cell>
        </row>
        <row r="964">
          <cell r="A964" t="str">
            <v>6460</v>
          </cell>
        </row>
        <row r="965">
          <cell r="A965" t="str">
            <v>6460</v>
          </cell>
        </row>
        <row r="966">
          <cell r="A966" t="str">
            <v>6460</v>
          </cell>
        </row>
        <row r="967">
          <cell r="A967" t="str">
            <v>6460</v>
          </cell>
        </row>
        <row r="968">
          <cell r="A968" t="str">
            <v>6460</v>
          </cell>
        </row>
        <row r="969">
          <cell r="A969" t="str">
            <v>6460</v>
          </cell>
        </row>
        <row r="970">
          <cell r="A970" t="str">
            <v>6460</v>
          </cell>
        </row>
        <row r="971">
          <cell r="A971" t="str">
            <v>6460</v>
          </cell>
        </row>
        <row r="972">
          <cell r="A972" t="str">
            <v>6460</v>
          </cell>
        </row>
        <row r="973">
          <cell r="A973" t="str">
            <v>6460</v>
          </cell>
        </row>
        <row r="974">
          <cell r="A974" t="str">
            <v>6460</v>
          </cell>
        </row>
        <row r="975">
          <cell r="A975" t="str">
            <v>6460</v>
          </cell>
        </row>
        <row r="976">
          <cell r="A976" t="str">
            <v>6460</v>
          </cell>
        </row>
        <row r="977">
          <cell r="A977" t="str">
            <v>6460</v>
          </cell>
        </row>
        <row r="978">
          <cell r="A978" t="str">
            <v>6460</v>
          </cell>
        </row>
        <row r="979">
          <cell r="A979" t="str">
            <v>6485</v>
          </cell>
        </row>
        <row r="980">
          <cell r="A980" t="str">
            <v>6485</v>
          </cell>
        </row>
        <row r="981">
          <cell r="A981" t="str">
            <v>6485</v>
          </cell>
        </row>
        <row r="982">
          <cell r="A982" t="str">
            <v>6485</v>
          </cell>
        </row>
        <row r="983">
          <cell r="A983" t="str">
            <v>6485</v>
          </cell>
        </row>
        <row r="984">
          <cell r="A984" t="str">
            <v>6485</v>
          </cell>
        </row>
        <row r="985">
          <cell r="A985" t="str">
            <v>6485</v>
          </cell>
        </row>
        <row r="986">
          <cell r="A986" t="str">
            <v>6485</v>
          </cell>
        </row>
        <row r="987">
          <cell r="A987" t="str">
            <v>6485</v>
          </cell>
        </row>
        <row r="988">
          <cell r="A988" t="str">
            <v>6485</v>
          </cell>
        </row>
        <row r="989">
          <cell r="A989" t="str">
            <v>6485</v>
          </cell>
        </row>
        <row r="990">
          <cell r="A990" t="str">
            <v>6485</v>
          </cell>
        </row>
        <row r="991">
          <cell r="A991" t="str">
            <v>6485</v>
          </cell>
        </row>
        <row r="992">
          <cell r="A992" t="str">
            <v>6485</v>
          </cell>
        </row>
        <row r="993">
          <cell r="A993" t="str">
            <v>6485</v>
          </cell>
        </row>
        <row r="994">
          <cell r="A994" t="str">
            <v>6485</v>
          </cell>
        </row>
        <row r="995">
          <cell r="A995" t="str">
            <v>6485</v>
          </cell>
        </row>
        <row r="996">
          <cell r="A996" t="str">
            <v>6485</v>
          </cell>
        </row>
        <row r="997">
          <cell r="A997" t="str">
            <v>6485</v>
          </cell>
        </row>
        <row r="998">
          <cell r="A998" t="str">
            <v>6505</v>
          </cell>
        </row>
        <row r="999">
          <cell r="A999" t="str">
            <v>6505</v>
          </cell>
        </row>
        <row r="1000">
          <cell r="A1000" t="str">
            <v>6505</v>
          </cell>
        </row>
        <row r="1001">
          <cell r="A1001" t="str">
            <v>6510</v>
          </cell>
        </row>
        <row r="1002">
          <cell r="A1002" t="str">
            <v>6510</v>
          </cell>
        </row>
        <row r="1003">
          <cell r="A1003" t="str">
            <v>6510</v>
          </cell>
        </row>
        <row r="1004">
          <cell r="A1004" t="str">
            <v>6510</v>
          </cell>
        </row>
        <row r="1005">
          <cell r="A1005" t="str">
            <v>6510</v>
          </cell>
        </row>
        <row r="1006">
          <cell r="A1006" t="str">
            <v>6510</v>
          </cell>
        </row>
        <row r="1007">
          <cell r="A1007" t="str">
            <v>6510</v>
          </cell>
        </row>
        <row r="1008">
          <cell r="A1008" t="str">
            <v>6510</v>
          </cell>
        </row>
        <row r="1009">
          <cell r="A1009" t="str">
            <v>6510</v>
          </cell>
        </row>
        <row r="1010">
          <cell r="A1010" t="str">
            <v>6510</v>
          </cell>
        </row>
        <row r="1011">
          <cell r="A1011" t="str">
            <v>6510</v>
          </cell>
        </row>
        <row r="1012">
          <cell r="A1012" t="str">
            <v>6510</v>
          </cell>
        </row>
        <row r="1013">
          <cell r="A1013" t="str">
            <v>6510</v>
          </cell>
        </row>
        <row r="1014">
          <cell r="A1014" t="str">
            <v>6510</v>
          </cell>
        </row>
        <row r="1015">
          <cell r="A1015" t="str">
            <v>6510</v>
          </cell>
        </row>
        <row r="1016">
          <cell r="A1016" t="str">
            <v>6510</v>
          </cell>
        </row>
        <row r="1017">
          <cell r="A1017" t="str">
            <v>6510</v>
          </cell>
        </row>
        <row r="1018">
          <cell r="A1018" t="str">
            <v>6510</v>
          </cell>
        </row>
        <row r="1019">
          <cell r="A1019" t="str">
            <v>6510</v>
          </cell>
        </row>
        <row r="1020">
          <cell r="A1020" t="str">
            <v>6510</v>
          </cell>
        </row>
        <row r="1021">
          <cell r="A1021" t="str">
            <v>6520</v>
          </cell>
        </row>
        <row r="1022">
          <cell r="A1022" t="str">
            <v>6520</v>
          </cell>
        </row>
        <row r="1023">
          <cell r="A1023" t="str">
            <v>6520</v>
          </cell>
        </row>
        <row r="1024">
          <cell r="A1024" t="str">
            <v>6520</v>
          </cell>
        </row>
        <row r="1025">
          <cell r="A1025" t="str">
            <v>6520</v>
          </cell>
        </row>
        <row r="1026">
          <cell r="A1026" t="str">
            <v>6520</v>
          </cell>
        </row>
        <row r="1027">
          <cell r="A1027" t="str">
            <v>6520</v>
          </cell>
        </row>
        <row r="1028">
          <cell r="A1028" t="str">
            <v>6520</v>
          </cell>
        </row>
        <row r="1029">
          <cell r="A1029" t="str">
            <v>6520</v>
          </cell>
        </row>
        <row r="1030">
          <cell r="A1030" t="str">
            <v>6520</v>
          </cell>
        </row>
        <row r="1031">
          <cell r="A1031" t="str">
            <v>6520</v>
          </cell>
        </row>
        <row r="1032">
          <cell r="A1032" t="str">
            <v>6520</v>
          </cell>
        </row>
        <row r="1033">
          <cell r="A1033" t="str">
            <v>6520</v>
          </cell>
        </row>
        <row r="1034">
          <cell r="A1034" t="str">
            <v>6520</v>
          </cell>
        </row>
        <row r="1035">
          <cell r="A1035" t="str">
            <v>6520</v>
          </cell>
        </row>
        <row r="1036">
          <cell r="A1036" t="str">
            <v>6520</v>
          </cell>
        </row>
        <row r="1037">
          <cell r="A1037" t="str">
            <v>6520</v>
          </cell>
        </row>
        <row r="1038">
          <cell r="A1038" t="str">
            <v>6520</v>
          </cell>
        </row>
        <row r="1039">
          <cell r="A1039" t="str">
            <v>6520</v>
          </cell>
        </row>
        <row r="1040">
          <cell r="A1040" t="str">
            <v>6520</v>
          </cell>
        </row>
        <row r="1041">
          <cell r="A1041" t="str">
            <v>6520</v>
          </cell>
        </row>
        <row r="1042">
          <cell r="A1042" t="str">
            <v>6525</v>
          </cell>
        </row>
        <row r="1043">
          <cell r="A1043" t="str">
            <v>6525</v>
          </cell>
        </row>
        <row r="1044">
          <cell r="A1044" t="str">
            <v>6525</v>
          </cell>
        </row>
        <row r="1045">
          <cell r="A1045" t="str">
            <v>6525</v>
          </cell>
        </row>
        <row r="1046">
          <cell r="A1046" t="str">
            <v>6525</v>
          </cell>
        </row>
        <row r="1047">
          <cell r="A1047" t="str">
            <v>6525</v>
          </cell>
        </row>
        <row r="1048">
          <cell r="A1048" t="str">
            <v>6525</v>
          </cell>
        </row>
        <row r="1049">
          <cell r="A1049" t="str">
            <v>6525</v>
          </cell>
        </row>
        <row r="1050">
          <cell r="A1050" t="str">
            <v>6525</v>
          </cell>
        </row>
        <row r="1051">
          <cell r="A1051" t="str">
            <v>6525</v>
          </cell>
        </row>
        <row r="1052">
          <cell r="A1052" t="str">
            <v>6525</v>
          </cell>
        </row>
        <row r="1053">
          <cell r="A1053" t="str">
            <v>6525</v>
          </cell>
        </row>
        <row r="1054">
          <cell r="A1054" t="str">
            <v>6525</v>
          </cell>
        </row>
        <row r="1055">
          <cell r="A1055" t="str">
            <v>6525</v>
          </cell>
        </row>
        <row r="1056">
          <cell r="A1056" t="str">
            <v>6525</v>
          </cell>
        </row>
        <row r="1057">
          <cell r="A1057" t="str">
            <v>6525</v>
          </cell>
        </row>
        <row r="1058">
          <cell r="A1058" t="str">
            <v>6525</v>
          </cell>
        </row>
        <row r="1059">
          <cell r="A1059" t="str">
            <v>6525</v>
          </cell>
        </row>
        <row r="1060">
          <cell r="A1060" t="str">
            <v>6525</v>
          </cell>
        </row>
        <row r="1061">
          <cell r="A1061" t="str">
            <v>6525</v>
          </cell>
        </row>
        <row r="1062">
          <cell r="A1062" t="str">
            <v>6525</v>
          </cell>
        </row>
        <row r="1063">
          <cell r="A1063" t="str">
            <v>6530</v>
          </cell>
        </row>
        <row r="1064">
          <cell r="A1064" t="str">
            <v>6530</v>
          </cell>
        </row>
        <row r="1065">
          <cell r="A1065" t="str">
            <v>6530</v>
          </cell>
        </row>
        <row r="1066">
          <cell r="A1066" t="str">
            <v>6530</v>
          </cell>
        </row>
        <row r="1067">
          <cell r="A1067" t="str">
            <v>6530</v>
          </cell>
        </row>
        <row r="1068">
          <cell r="A1068" t="str">
            <v>6530</v>
          </cell>
        </row>
        <row r="1069">
          <cell r="A1069" t="str">
            <v>6530</v>
          </cell>
        </row>
        <row r="1070">
          <cell r="A1070" t="str">
            <v>6530</v>
          </cell>
        </row>
        <row r="1071">
          <cell r="A1071" t="str">
            <v>6530</v>
          </cell>
        </row>
        <row r="1072">
          <cell r="A1072" t="str">
            <v>6530</v>
          </cell>
        </row>
        <row r="1073">
          <cell r="A1073" t="str">
            <v>6530</v>
          </cell>
        </row>
        <row r="1074">
          <cell r="A1074" t="str">
            <v>6530</v>
          </cell>
        </row>
        <row r="1075">
          <cell r="A1075" t="str">
            <v>6530</v>
          </cell>
        </row>
        <row r="1076">
          <cell r="A1076" t="str">
            <v>6530</v>
          </cell>
        </row>
        <row r="1077">
          <cell r="A1077" t="str">
            <v>6530</v>
          </cell>
        </row>
        <row r="1078">
          <cell r="A1078" t="str">
            <v>6530</v>
          </cell>
        </row>
        <row r="1079">
          <cell r="A1079" t="str">
            <v>6530</v>
          </cell>
        </row>
        <row r="1080">
          <cell r="A1080" t="str">
            <v>6530</v>
          </cell>
        </row>
        <row r="1081">
          <cell r="A1081" t="str">
            <v>6530</v>
          </cell>
        </row>
        <row r="1082">
          <cell r="A1082" t="str">
            <v>6530</v>
          </cell>
        </row>
        <row r="1083">
          <cell r="A1083" t="str">
            <v>6530</v>
          </cell>
        </row>
        <row r="1084">
          <cell r="A1084" t="str">
            <v>6530</v>
          </cell>
        </row>
        <row r="1085">
          <cell r="A1085" t="str">
            <v>6535</v>
          </cell>
        </row>
        <row r="1086">
          <cell r="A1086" t="str">
            <v>6535</v>
          </cell>
        </row>
        <row r="1087">
          <cell r="A1087" t="str">
            <v>6535</v>
          </cell>
        </row>
        <row r="1088">
          <cell r="A1088" t="str">
            <v>6535</v>
          </cell>
        </row>
        <row r="1089">
          <cell r="A1089" t="str">
            <v>6535</v>
          </cell>
        </row>
        <row r="1090">
          <cell r="A1090" t="str">
            <v>6535</v>
          </cell>
        </row>
        <row r="1091">
          <cell r="A1091" t="str">
            <v>6535</v>
          </cell>
        </row>
        <row r="1092">
          <cell r="A1092" t="str">
            <v>6535</v>
          </cell>
        </row>
        <row r="1093">
          <cell r="A1093" t="str">
            <v>6535</v>
          </cell>
        </row>
        <row r="1094">
          <cell r="A1094" t="str">
            <v>6535</v>
          </cell>
        </row>
        <row r="1095">
          <cell r="A1095" t="str">
            <v>6535</v>
          </cell>
        </row>
        <row r="1096">
          <cell r="A1096" t="str">
            <v>6535</v>
          </cell>
        </row>
        <row r="1097">
          <cell r="A1097" t="str">
            <v>6535</v>
          </cell>
        </row>
        <row r="1098">
          <cell r="A1098" t="str">
            <v>6535</v>
          </cell>
        </row>
        <row r="1099">
          <cell r="A1099" t="str">
            <v>6535</v>
          </cell>
        </row>
        <row r="1100">
          <cell r="A1100" t="str">
            <v>6535</v>
          </cell>
        </row>
        <row r="1101">
          <cell r="A1101" t="str">
            <v>6535</v>
          </cell>
        </row>
        <row r="1102">
          <cell r="A1102" t="str">
            <v>6535</v>
          </cell>
        </row>
        <row r="1103">
          <cell r="A1103" t="str">
            <v>6535</v>
          </cell>
        </row>
        <row r="1104">
          <cell r="A1104" t="str">
            <v>6535</v>
          </cell>
        </row>
        <row r="1105">
          <cell r="A1105" t="str">
            <v>6540</v>
          </cell>
        </row>
        <row r="1106">
          <cell r="A1106" t="str">
            <v>6540</v>
          </cell>
        </row>
        <row r="1107">
          <cell r="A1107" t="str">
            <v>6540</v>
          </cell>
        </row>
        <row r="1108">
          <cell r="A1108" t="str">
            <v>6540</v>
          </cell>
        </row>
        <row r="1109">
          <cell r="A1109" t="str">
            <v>6540</v>
          </cell>
        </row>
        <row r="1110">
          <cell r="A1110" t="str">
            <v>6540</v>
          </cell>
        </row>
        <row r="1111">
          <cell r="A1111" t="str">
            <v>6540</v>
          </cell>
        </row>
        <row r="1112">
          <cell r="A1112" t="str">
            <v>6540</v>
          </cell>
        </row>
        <row r="1113">
          <cell r="A1113" t="str">
            <v>6540</v>
          </cell>
        </row>
        <row r="1114">
          <cell r="A1114" t="str">
            <v>6540</v>
          </cell>
        </row>
        <row r="1115">
          <cell r="A1115" t="str">
            <v>6540</v>
          </cell>
        </row>
        <row r="1116">
          <cell r="A1116" t="str">
            <v>6540</v>
          </cell>
        </row>
        <row r="1117">
          <cell r="A1117" t="str">
            <v>6540</v>
          </cell>
        </row>
        <row r="1118">
          <cell r="A1118" t="str">
            <v>6540</v>
          </cell>
        </row>
        <row r="1119">
          <cell r="A1119" t="str">
            <v>6540</v>
          </cell>
        </row>
        <row r="1120">
          <cell r="A1120" t="str">
            <v>6540</v>
          </cell>
        </row>
        <row r="1121">
          <cell r="A1121" t="str">
            <v>6540</v>
          </cell>
        </row>
        <row r="1122">
          <cell r="A1122" t="str">
            <v>6540</v>
          </cell>
        </row>
        <row r="1123">
          <cell r="A1123" t="str">
            <v>6540</v>
          </cell>
        </row>
        <row r="1124">
          <cell r="A1124" t="str">
            <v>6540</v>
          </cell>
        </row>
        <row r="1125">
          <cell r="A1125" t="str">
            <v>6545</v>
          </cell>
        </row>
        <row r="1126">
          <cell r="A1126" t="str">
            <v>6545</v>
          </cell>
        </row>
        <row r="1127">
          <cell r="A1127" t="str">
            <v>6545</v>
          </cell>
        </row>
        <row r="1128">
          <cell r="A1128" t="str">
            <v>6545</v>
          </cell>
        </row>
        <row r="1129">
          <cell r="A1129" t="str">
            <v>6545</v>
          </cell>
        </row>
        <row r="1130">
          <cell r="A1130" t="str">
            <v>6545</v>
          </cell>
        </row>
        <row r="1131">
          <cell r="A1131" t="str">
            <v>6545</v>
          </cell>
        </row>
        <row r="1132">
          <cell r="A1132" t="str">
            <v>6545</v>
          </cell>
        </row>
        <row r="1133">
          <cell r="A1133" t="str">
            <v>6545</v>
          </cell>
        </row>
        <row r="1134">
          <cell r="A1134" t="str">
            <v>6545</v>
          </cell>
        </row>
        <row r="1135">
          <cell r="A1135" t="str">
            <v>6545</v>
          </cell>
        </row>
        <row r="1136">
          <cell r="A1136" t="str">
            <v>6545</v>
          </cell>
        </row>
        <row r="1137">
          <cell r="A1137" t="str">
            <v>6545</v>
          </cell>
        </row>
        <row r="1138">
          <cell r="A1138" t="str">
            <v>6545</v>
          </cell>
        </row>
        <row r="1139">
          <cell r="A1139" t="str">
            <v>6545</v>
          </cell>
        </row>
        <row r="1140">
          <cell r="A1140" t="str">
            <v>6545</v>
          </cell>
        </row>
        <row r="1141">
          <cell r="A1141" t="str">
            <v>6545</v>
          </cell>
        </row>
        <row r="1142">
          <cell r="A1142" t="str">
            <v>6550</v>
          </cell>
        </row>
        <row r="1143">
          <cell r="A1143" t="str">
            <v>6550</v>
          </cell>
        </row>
        <row r="1144">
          <cell r="A1144" t="str">
            <v>6550</v>
          </cell>
        </row>
        <row r="1145">
          <cell r="A1145" t="str">
            <v>6550</v>
          </cell>
        </row>
        <row r="1146">
          <cell r="A1146" t="str">
            <v>6550</v>
          </cell>
        </row>
        <row r="1147">
          <cell r="A1147" t="str">
            <v>6550</v>
          </cell>
        </row>
        <row r="1148">
          <cell r="A1148" t="str">
            <v>6550</v>
          </cell>
        </row>
        <row r="1149">
          <cell r="A1149" t="str">
            <v>6550</v>
          </cell>
        </row>
        <row r="1150">
          <cell r="A1150" t="str">
            <v>6580</v>
          </cell>
        </row>
        <row r="1151">
          <cell r="A1151" t="str">
            <v>6580</v>
          </cell>
        </row>
        <row r="1152">
          <cell r="A1152" t="str">
            <v>6580</v>
          </cell>
        </row>
        <row r="1153">
          <cell r="A1153" t="str">
            <v>6580</v>
          </cell>
        </row>
        <row r="1154">
          <cell r="A1154" t="str">
            <v>6580</v>
          </cell>
        </row>
        <row r="1155">
          <cell r="A1155" t="str">
            <v>6580</v>
          </cell>
        </row>
        <row r="1156">
          <cell r="A1156" t="str">
            <v>6580</v>
          </cell>
        </row>
        <row r="1157">
          <cell r="A1157" t="str">
            <v>6580</v>
          </cell>
        </row>
        <row r="1158">
          <cell r="A1158" t="str">
            <v>6585</v>
          </cell>
        </row>
        <row r="1159">
          <cell r="A1159" t="str">
            <v>6585</v>
          </cell>
        </row>
        <row r="1160">
          <cell r="A1160" t="str">
            <v>6585</v>
          </cell>
        </row>
        <row r="1161">
          <cell r="A1161" t="str">
            <v>6585</v>
          </cell>
        </row>
        <row r="1162">
          <cell r="A1162" t="str">
            <v>6585</v>
          </cell>
        </row>
        <row r="1163">
          <cell r="A1163" t="str">
            <v>6585</v>
          </cell>
        </row>
        <row r="1164">
          <cell r="A1164" t="str">
            <v>6585</v>
          </cell>
        </row>
        <row r="1165">
          <cell r="A1165" t="str">
            <v>6585</v>
          </cell>
        </row>
        <row r="1166">
          <cell r="A1166" t="str">
            <v>6595</v>
          </cell>
        </row>
        <row r="1167">
          <cell r="A1167" t="str">
            <v>6595</v>
          </cell>
        </row>
        <row r="1168">
          <cell r="A1168" t="str">
            <v>6595</v>
          </cell>
        </row>
        <row r="1169">
          <cell r="A1169" t="str">
            <v>6595</v>
          </cell>
        </row>
        <row r="1170">
          <cell r="A1170" t="str">
            <v>6595</v>
          </cell>
        </row>
        <row r="1171">
          <cell r="A1171" t="str">
            <v>6595</v>
          </cell>
        </row>
        <row r="1172">
          <cell r="A1172" t="str">
            <v>6595</v>
          </cell>
        </row>
        <row r="1173">
          <cell r="A1173" t="str">
            <v>6595</v>
          </cell>
        </row>
        <row r="1174">
          <cell r="A1174" t="str">
            <v>6595</v>
          </cell>
        </row>
        <row r="1175">
          <cell r="A1175" t="str">
            <v>6595</v>
          </cell>
        </row>
        <row r="1176">
          <cell r="A1176" t="str">
            <v>6595</v>
          </cell>
        </row>
        <row r="1177">
          <cell r="A1177" t="str">
            <v>6595</v>
          </cell>
        </row>
        <row r="1178">
          <cell r="A1178" t="str">
            <v>6595</v>
          </cell>
        </row>
        <row r="1179">
          <cell r="A1179" t="str">
            <v>6595</v>
          </cell>
        </row>
        <row r="1180">
          <cell r="A1180" t="str">
            <v>6600</v>
          </cell>
        </row>
        <row r="1181">
          <cell r="A1181" t="str">
            <v>6600</v>
          </cell>
        </row>
        <row r="1182">
          <cell r="A1182" t="str">
            <v>6600</v>
          </cell>
        </row>
        <row r="1183">
          <cell r="A1183" t="str">
            <v>6600</v>
          </cell>
        </row>
        <row r="1184">
          <cell r="A1184" t="str">
            <v>6600</v>
          </cell>
        </row>
        <row r="1185">
          <cell r="A1185" t="str">
            <v>6610</v>
          </cell>
        </row>
        <row r="1186">
          <cell r="A1186" t="str">
            <v>6610</v>
          </cell>
        </row>
        <row r="1187">
          <cell r="A1187" t="str">
            <v>6610</v>
          </cell>
        </row>
        <row r="1188">
          <cell r="A1188" t="str">
            <v>6610</v>
          </cell>
        </row>
        <row r="1189">
          <cell r="A1189" t="str">
            <v>6610</v>
          </cell>
        </row>
        <row r="1190">
          <cell r="A1190" t="str">
            <v>6610</v>
          </cell>
        </row>
        <row r="1191">
          <cell r="A1191" t="str">
            <v>6610</v>
          </cell>
        </row>
        <row r="1192">
          <cell r="A1192" t="str">
            <v>6610</v>
          </cell>
        </row>
        <row r="1193">
          <cell r="A1193" t="str">
            <v>6610</v>
          </cell>
        </row>
        <row r="1194">
          <cell r="A1194" t="str">
            <v>6640</v>
          </cell>
        </row>
        <row r="1195">
          <cell r="A1195" t="str">
            <v>6640</v>
          </cell>
        </row>
        <row r="1196">
          <cell r="A1196" t="str">
            <v>6640</v>
          </cell>
        </row>
        <row r="1197">
          <cell r="A1197" t="str">
            <v>6640</v>
          </cell>
        </row>
        <row r="1198">
          <cell r="A1198" t="str">
            <v>6640</v>
          </cell>
        </row>
        <row r="1199">
          <cell r="A1199" t="str">
            <v>6640</v>
          </cell>
        </row>
        <row r="1200">
          <cell r="A1200" t="str">
            <v>6660</v>
          </cell>
        </row>
        <row r="1201">
          <cell r="A1201" t="str">
            <v>6660</v>
          </cell>
        </row>
        <row r="1202">
          <cell r="A1202" t="str">
            <v>6660</v>
          </cell>
        </row>
        <row r="1203">
          <cell r="A1203" t="str">
            <v>6660</v>
          </cell>
        </row>
        <row r="1204">
          <cell r="A1204" t="str">
            <v>6660</v>
          </cell>
        </row>
        <row r="1205">
          <cell r="A1205" t="str">
            <v>6680</v>
          </cell>
        </row>
        <row r="1206">
          <cell r="A1206" t="str">
            <v>6680</v>
          </cell>
        </row>
        <row r="1207">
          <cell r="A1207" t="str">
            <v>6680</v>
          </cell>
        </row>
        <row r="1208">
          <cell r="A1208" t="str">
            <v>6680</v>
          </cell>
        </row>
        <row r="1209">
          <cell r="A1209" t="str">
            <v>6680</v>
          </cell>
        </row>
        <row r="1210">
          <cell r="A1210" t="str">
            <v>6710</v>
          </cell>
        </row>
        <row r="1211">
          <cell r="A1211" t="str">
            <v>6710</v>
          </cell>
        </row>
        <row r="1212">
          <cell r="A1212" t="str">
            <v>6710</v>
          </cell>
        </row>
        <row r="1213">
          <cell r="A1213" t="str">
            <v>6710</v>
          </cell>
        </row>
        <row r="1214">
          <cell r="A1214" t="str">
            <v>6710</v>
          </cell>
        </row>
        <row r="1215">
          <cell r="A1215" t="str">
            <v>6715</v>
          </cell>
        </row>
        <row r="1216">
          <cell r="A1216" t="str">
            <v>6715</v>
          </cell>
        </row>
        <row r="1217">
          <cell r="A1217" t="str">
            <v>6715</v>
          </cell>
        </row>
        <row r="1218">
          <cell r="A1218" t="str">
            <v>6715</v>
          </cell>
        </row>
        <row r="1219">
          <cell r="A1219" t="str">
            <v>6715</v>
          </cell>
        </row>
        <row r="1220">
          <cell r="A1220" t="str">
            <v>6765</v>
          </cell>
        </row>
        <row r="1221">
          <cell r="A1221" t="str">
            <v>6765</v>
          </cell>
        </row>
        <row r="1222">
          <cell r="A1222" t="str">
            <v>6765</v>
          </cell>
        </row>
        <row r="1223">
          <cell r="A1223" t="str">
            <v>6765</v>
          </cell>
        </row>
        <row r="1224">
          <cell r="A1224" t="str">
            <v>6765</v>
          </cell>
        </row>
        <row r="1225">
          <cell r="A1225" t="str">
            <v>6835</v>
          </cell>
        </row>
        <row r="1226">
          <cell r="A1226" t="str">
            <v>6835</v>
          </cell>
        </row>
        <row r="1227">
          <cell r="A1227" t="str">
            <v>6905</v>
          </cell>
        </row>
        <row r="1228">
          <cell r="A1228" t="str">
            <v>6905</v>
          </cell>
        </row>
        <row r="1229">
          <cell r="A1229" t="str">
            <v>6905</v>
          </cell>
        </row>
        <row r="1230">
          <cell r="A1230" t="str">
            <v>6920</v>
          </cell>
        </row>
        <row r="1231">
          <cell r="A1231" t="str">
            <v>6920</v>
          </cell>
        </row>
        <row r="1232">
          <cell r="A1232" t="str">
            <v>6960</v>
          </cell>
        </row>
        <row r="1233">
          <cell r="A1233" t="str">
            <v>6960</v>
          </cell>
        </row>
        <row r="1234">
          <cell r="A1234" t="str">
            <v>6960</v>
          </cell>
        </row>
        <row r="1235">
          <cell r="A1235" t="str">
            <v>6960</v>
          </cell>
        </row>
        <row r="1236">
          <cell r="A1236" t="str">
            <v>6960</v>
          </cell>
        </row>
        <row r="1237">
          <cell r="A1237" t="str">
            <v>6960</v>
          </cell>
        </row>
        <row r="1238">
          <cell r="A1238" t="str">
            <v>6960</v>
          </cell>
        </row>
        <row r="1239">
          <cell r="A1239" t="str">
            <v>6960</v>
          </cell>
        </row>
        <row r="1240">
          <cell r="A1240" t="str">
            <v>6960</v>
          </cell>
        </row>
        <row r="1241">
          <cell r="A1241" t="str">
            <v>6960</v>
          </cell>
        </row>
        <row r="1242">
          <cell r="A1242" t="str">
            <v>6960</v>
          </cell>
        </row>
        <row r="1243">
          <cell r="A1243" t="str">
            <v>6960</v>
          </cell>
        </row>
        <row r="1244">
          <cell r="A1244" t="str">
            <v>6960</v>
          </cell>
        </row>
        <row r="1245">
          <cell r="A1245" t="str">
            <v>6960</v>
          </cell>
        </row>
        <row r="1246">
          <cell r="A1246" t="str">
            <v>6960</v>
          </cell>
        </row>
        <row r="1247">
          <cell r="A1247" t="str">
            <v>6960</v>
          </cell>
        </row>
        <row r="1248">
          <cell r="A1248" t="str">
            <v>6960</v>
          </cell>
        </row>
        <row r="1249">
          <cell r="A1249" t="str">
            <v>6960</v>
          </cell>
        </row>
        <row r="1250">
          <cell r="A1250" t="str">
            <v>6960</v>
          </cell>
        </row>
        <row r="1251">
          <cell r="A1251" t="str">
            <v>6965</v>
          </cell>
        </row>
        <row r="1252">
          <cell r="A1252" t="str">
            <v>6965</v>
          </cell>
        </row>
        <row r="1253">
          <cell r="A1253" t="str">
            <v>6965</v>
          </cell>
        </row>
        <row r="1254">
          <cell r="A1254" t="str">
            <v>6965</v>
          </cell>
        </row>
        <row r="1255">
          <cell r="A1255" t="str">
            <v>6965</v>
          </cell>
        </row>
        <row r="1256">
          <cell r="A1256" t="str">
            <v>6985</v>
          </cell>
        </row>
        <row r="1257">
          <cell r="A1257" t="str">
            <v>6985</v>
          </cell>
        </row>
        <row r="1258">
          <cell r="A1258" t="str">
            <v>6985</v>
          </cell>
        </row>
        <row r="1259">
          <cell r="A1259" t="str">
            <v>6985</v>
          </cell>
        </row>
        <row r="1260">
          <cell r="A1260" t="str">
            <v>6985</v>
          </cell>
        </row>
        <row r="1261">
          <cell r="A1261" t="str">
            <v>6985</v>
          </cell>
        </row>
        <row r="1262">
          <cell r="A1262" t="str">
            <v>6985</v>
          </cell>
        </row>
        <row r="1263">
          <cell r="A1263" t="str">
            <v>6985</v>
          </cell>
        </row>
        <row r="1264">
          <cell r="A1264" t="str">
            <v>6985</v>
          </cell>
        </row>
        <row r="1265">
          <cell r="A1265" t="str">
            <v>6985</v>
          </cell>
        </row>
        <row r="1266">
          <cell r="A1266" t="str">
            <v>6985</v>
          </cell>
        </row>
        <row r="1267">
          <cell r="A1267" t="str">
            <v>6985</v>
          </cell>
        </row>
        <row r="1268">
          <cell r="A1268" t="str">
            <v>6985</v>
          </cell>
        </row>
        <row r="1269">
          <cell r="A1269" t="str">
            <v>6985</v>
          </cell>
        </row>
        <row r="1270">
          <cell r="A1270" t="str">
            <v>6985</v>
          </cell>
        </row>
        <row r="1271">
          <cell r="A1271" t="str">
            <v>6985</v>
          </cell>
        </row>
        <row r="1272">
          <cell r="A1272" t="str">
            <v>6985</v>
          </cell>
        </row>
        <row r="1273">
          <cell r="A1273" t="str">
            <v>7160</v>
          </cell>
        </row>
        <row r="1274">
          <cell r="A1274" t="str">
            <v>7160</v>
          </cell>
        </row>
        <row r="1275">
          <cell r="A1275" t="str">
            <v>7160</v>
          </cell>
        </row>
        <row r="1276">
          <cell r="A1276" t="str">
            <v>7160</v>
          </cell>
        </row>
        <row r="1277">
          <cell r="A1277" t="str">
            <v>7160</v>
          </cell>
        </row>
        <row r="1278">
          <cell r="A1278" t="str">
            <v>7160</v>
          </cell>
        </row>
        <row r="1279">
          <cell r="A1279" t="str">
            <v>7160</v>
          </cell>
        </row>
        <row r="1280">
          <cell r="A1280" t="str">
            <v>7160</v>
          </cell>
        </row>
        <row r="1281">
          <cell r="A1281" t="str">
            <v>7160</v>
          </cell>
        </row>
        <row r="1282">
          <cell r="A1282" t="str">
            <v>7160</v>
          </cell>
        </row>
        <row r="1283">
          <cell r="A1283" t="str">
            <v>7160</v>
          </cell>
        </row>
        <row r="1284">
          <cell r="A1284" t="str">
            <v>7160</v>
          </cell>
        </row>
        <row r="1285">
          <cell r="A1285" t="str">
            <v>7160</v>
          </cell>
        </row>
        <row r="1286">
          <cell r="A1286" t="str">
            <v>7160</v>
          </cell>
        </row>
        <row r="1287">
          <cell r="A1287" t="str">
            <v>7160</v>
          </cell>
        </row>
        <row r="1288">
          <cell r="A1288" t="str">
            <v>7160</v>
          </cell>
        </row>
        <row r="1289">
          <cell r="A1289" t="str">
            <v>7165</v>
          </cell>
        </row>
        <row r="1290">
          <cell r="A1290" t="str">
            <v>7165</v>
          </cell>
        </row>
        <row r="1291">
          <cell r="A1291" t="str">
            <v>7165</v>
          </cell>
        </row>
        <row r="1292">
          <cell r="A1292" t="str">
            <v>7165</v>
          </cell>
        </row>
        <row r="1293">
          <cell r="A1293" t="str">
            <v>7165</v>
          </cell>
        </row>
        <row r="1294">
          <cell r="A1294" t="str">
            <v>7165</v>
          </cell>
        </row>
        <row r="1295">
          <cell r="A1295" t="str">
            <v>7165</v>
          </cell>
        </row>
        <row r="1296">
          <cell r="A1296" t="str">
            <v>7165</v>
          </cell>
        </row>
        <row r="1297">
          <cell r="A1297" t="str">
            <v>7165</v>
          </cell>
        </row>
        <row r="1298">
          <cell r="A1298" t="str">
            <v>7180</v>
          </cell>
        </row>
        <row r="1299">
          <cell r="A1299" t="str">
            <v>7180</v>
          </cell>
        </row>
        <row r="1300">
          <cell r="A1300" t="str">
            <v>7180</v>
          </cell>
        </row>
        <row r="1301">
          <cell r="A1301" t="str">
            <v>7185</v>
          </cell>
        </row>
        <row r="1302">
          <cell r="A1302" t="str">
            <v>7185</v>
          </cell>
        </row>
        <row r="1303">
          <cell r="A1303" t="str">
            <v>7185</v>
          </cell>
        </row>
        <row r="1304">
          <cell r="A1304" t="str">
            <v>7185</v>
          </cell>
        </row>
        <row r="1305">
          <cell r="A1305" t="str">
            <v>7185</v>
          </cell>
        </row>
        <row r="1306">
          <cell r="A1306" t="str">
            <v>7185</v>
          </cell>
        </row>
        <row r="1307">
          <cell r="A1307" t="str">
            <v>7205</v>
          </cell>
        </row>
        <row r="1308">
          <cell r="A1308" t="str">
            <v>7205</v>
          </cell>
        </row>
        <row r="1309">
          <cell r="A1309" t="str">
            <v>7205</v>
          </cell>
        </row>
        <row r="1310">
          <cell r="A1310" t="str">
            <v>7245</v>
          </cell>
        </row>
        <row r="1311">
          <cell r="A1311" t="str">
            <v>7245</v>
          </cell>
        </row>
        <row r="1312">
          <cell r="A1312" t="str">
            <v>7245</v>
          </cell>
        </row>
        <row r="1313">
          <cell r="A1313" t="str">
            <v>7430</v>
          </cell>
        </row>
        <row r="1314">
          <cell r="A1314" t="str">
            <v>7430</v>
          </cell>
        </row>
        <row r="1315">
          <cell r="A1315" t="str">
            <v>7430</v>
          </cell>
        </row>
        <row r="1316">
          <cell r="A1316" t="str">
            <v>7445</v>
          </cell>
        </row>
        <row r="1317">
          <cell r="A1317" t="str">
            <v>7445</v>
          </cell>
        </row>
        <row r="1318">
          <cell r="A1318" t="str">
            <v>7445</v>
          </cell>
        </row>
        <row r="1319">
          <cell r="A1319" t="str">
            <v>7510</v>
          </cell>
        </row>
        <row r="1320">
          <cell r="A1320" t="str">
            <v>7510</v>
          </cell>
        </row>
        <row r="1321">
          <cell r="A1321" t="str">
            <v>7515</v>
          </cell>
        </row>
        <row r="1322">
          <cell r="A1322" t="str">
            <v>7515</v>
          </cell>
        </row>
        <row r="1323">
          <cell r="A1323" t="str">
            <v>7520</v>
          </cell>
        </row>
        <row r="1324">
          <cell r="A1324" t="str">
            <v>7520</v>
          </cell>
        </row>
        <row r="1325">
          <cell r="A1325" t="str">
            <v>7540</v>
          </cell>
        </row>
        <row r="1326">
          <cell r="A1326" t="str">
            <v>7545</v>
          </cell>
        </row>
        <row r="1327">
          <cell r="A1327" t="str">
            <v>7545</v>
          </cell>
        </row>
        <row r="1328">
          <cell r="A1328" t="str">
            <v>7545</v>
          </cell>
        </row>
        <row r="1329">
          <cell r="A1329" t="str">
            <v>7550</v>
          </cell>
        </row>
        <row r="1330">
          <cell r="A1330" t="str">
            <v>7550</v>
          </cell>
        </row>
        <row r="1331">
          <cell r="A1331" t="str">
            <v>7550</v>
          </cell>
        </row>
        <row r="1332">
          <cell r="A1332" t="str">
            <v>7555</v>
          </cell>
        </row>
        <row r="1333">
          <cell r="A1333" t="str">
            <v>7555</v>
          </cell>
        </row>
        <row r="1334">
          <cell r="A1334" t="str">
            <v>7555</v>
          </cell>
        </row>
        <row r="1335">
          <cell r="A1335" t="str">
            <v>7555</v>
          </cell>
        </row>
        <row r="1336">
          <cell r="A1336" t="str">
            <v>7555</v>
          </cell>
        </row>
        <row r="1337">
          <cell r="A1337" t="str">
            <v>7555</v>
          </cell>
        </row>
        <row r="1338">
          <cell r="A1338" t="str">
            <v>7555</v>
          </cell>
        </row>
        <row r="1339">
          <cell r="A1339" t="str">
            <v>7555</v>
          </cell>
        </row>
        <row r="1340">
          <cell r="A1340" t="str">
            <v>7555</v>
          </cell>
        </row>
        <row r="1341">
          <cell r="A1341" t="str">
            <v>7555</v>
          </cell>
        </row>
        <row r="1342">
          <cell r="A1342" t="str">
            <v>7555</v>
          </cell>
        </row>
        <row r="1343">
          <cell r="A1343" t="str">
            <v>7555</v>
          </cell>
        </row>
        <row r="1344">
          <cell r="A1344" t="str">
            <v>7555</v>
          </cell>
        </row>
        <row r="1345">
          <cell r="A1345" t="str">
            <v>7555</v>
          </cell>
        </row>
        <row r="1346">
          <cell r="A1346" t="str">
            <v>7555</v>
          </cell>
        </row>
        <row r="1347">
          <cell r="A1347" t="str">
            <v>7555</v>
          </cell>
        </row>
        <row r="1348">
          <cell r="A1348" t="str">
            <v>7555</v>
          </cell>
        </row>
        <row r="1349">
          <cell r="A1349" t="str">
            <v>7560</v>
          </cell>
        </row>
        <row r="1350">
          <cell r="A1350" t="str">
            <v>7570</v>
          </cell>
        </row>
        <row r="1351">
          <cell r="A1351" t="str">
            <v>7710</v>
          </cell>
        </row>
        <row r="1352">
          <cell r="A1352" t="str">
            <v>7710</v>
          </cell>
        </row>
        <row r="1353">
          <cell r="A1353" t="str">
            <v>7735</v>
          </cell>
        </row>
        <row r="1354">
          <cell r="A1354" t="str">
            <v>7735</v>
          </cell>
        </row>
        <row r="1355">
          <cell r="A1355" t="str">
            <v>7735</v>
          </cell>
        </row>
        <row r="1356">
          <cell r="A1356" t="str">
            <v>7735</v>
          </cell>
        </row>
        <row r="1357">
          <cell r="A1357" t="str">
            <v>7735</v>
          </cell>
        </row>
        <row r="1358">
          <cell r="A1358" t="str">
            <v>7735</v>
          </cell>
        </row>
        <row r="1359">
          <cell r="A1359" t="str">
            <v>7735</v>
          </cell>
        </row>
        <row r="1360">
          <cell r="A1360" t="str">
            <v>7735</v>
          </cell>
        </row>
        <row r="1361">
          <cell r="A1361" t="str">
            <v>7735</v>
          </cell>
        </row>
        <row r="1362">
          <cell r="A1362" t="str">
            <v>7735</v>
          </cell>
        </row>
        <row r="1363">
          <cell r="A1363" t="str">
            <v>7735</v>
          </cell>
        </row>
        <row r="1364">
          <cell r="A1364" t="str">
            <v>7735</v>
          </cell>
        </row>
        <row r="1365">
          <cell r="A1365" t="str">
            <v>7735</v>
          </cell>
        </row>
        <row r="1366">
          <cell r="A1366" t="str">
            <v>7735</v>
          </cell>
        </row>
        <row r="1367">
          <cell r="A1367" t="str">
            <v>7735</v>
          </cell>
        </row>
        <row r="1368">
          <cell r="A1368" t="str">
            <v>7735</v>
          </cell>
        </row>
        <row r="1369">
          <cell r="A1369" t="str">
            <v>7735</v>
          </cell>
        </row>
        <row r="1370">
          <cell r="A1370" t="str">
            <v>7735</v>
          </cell>
        </row>
        <row r="1371">
          <cell r="A1371" t="str">
            <v>7735</v>
          </cell>
        </row>
        <row r="1372">
          <cell r="A1372" t="str">
            <v>7735</v>
          </cell>
        </row>
        <row r="1373">
          <cell r="A1373" t="str">
            <v>7735</v>
          </cell>
        </row>
        <row r="1374">
          <cell r="A1374" t="str">
            <v>7735</v>
          </cell>
        </row>
        <row r="1375">
          <cell r="A1375" t="str">
            <v>7750</v>
          </cell>
        </row>
        <row r="1376">
          <cell r="A1376" t="str">
            <v>7750</v>
          </cell>
        </row>
        <row r="1377">
          <cell r="A1377" t="str">
            <v>7750</v>
          </cell>
        </row>
        <row r="1378">
          <cell r="A1378" t="str">
            <v>7750</v>
          </cell>
        </row>
        <row r="1379">
          <cell r="A1379" t="str">
            <v>7750</v>
          </cell>
        </row>
        <row r="1380">
          <cell r="A1380" t="str">
            <v>7750</v>
          </cell>
        </row>
        <row r="1381">
          <cell r="A1381" t="str">
            <v>7750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  <sheetName val="Growth_Rates"/>
      <sheetName val="Prices_&amp;_Dividends"/>
      <sheetName val="Cost_of_Equity"/>
      <sheetName val="Sample_COE"/>
      <sheetName val="NCDCF_Calculate"/>
      <sheetName val="NCDCF_Cost_of_Equity"/>
      <sheetName val="DCF_Goal_Seek"/>
      <sheetName val="NCDCF_Goal_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Linkin"/>
      <sheetName val="RB"/>
      <sheetName val="SCH-A"/>
      <sheetName val="COS 1"/>
      <sheetName val="F 1-2"/>
      <sheetName val="F 2 B"/>
      <sheetName val="F 3-4"/>
      <sheetName val="F 3B 4B"/>
      <sheetName val="F 5"/>
      <sheetName val="F 5B"/>
      <sheetName val="F6"/>
      <sheetName val="F7-9"/>
      <sheetName val="Meters &amp; Services"/>
      <sheetName val="F10-11"/>
      <sheetName val="F 12-17"/>
      <sheetName val="SCH-D"/>
      <sheetName val="SCH-E"/>
      <sheetName val="SCH-F"/>
      <sheetName val="SCH-G"/>
      <sheetName val="COS_1"/>
      <sheetName val="F_1-2"/>
      <sheetName val="F_2_B"/>
      <sheetName val="F_3-4"/>
      <sheetName val="F_3B_4B"/>
      <sheetName val="F_5"/>
      <sheetName val="F_5B"/>
      <sheetName val="Meters_&amp;_Services"/>
      <sheetName val="F_12-17"/>
    </sheetNames>
    <sheetDataSet>
      <sheetData sheetId="0"/>
      <sheetData sheetId="1"/>
      <sheetData sheetId="2"/>
      <sheetData sheetId="3"/>
      <sheetData sheetId="4">
        <row r="195">
          <cell r="L195">
            <v>2</v>
          </cell>
          <cell r="N195">
            <v>4</v>
          </cell>
          <cell r="P195">
            <v>6</v>
          </cell>
          <cell r="R195">
            <v>8</v>
          </cell>
          <cell r="T195">
            <v>10</v>
          </cell>
          <cell r="V195">
            <v>12</v>
          </cell>
          <cell r="X195">
            <v>14</v>
          </cell>
          <cell r="Z195">
            <v>20</v>
          </cell>
        </row>
        <row r="196">
          <cell r="L196" t="str">
            <v>Residential</v>
          </cell>
          <cell r="N196" t="str">
            <v>Commercial</v>
          </cell>
          <cell r="P196" t="str">
            <v>Industrial</v>
          </cell>
          <cell r="R196" t="str">
            <v xml:space="preserve">Public </v>
          </cell>
          <cell r="T196" t="str">
            <v>Resale</v>
          </cell>
          <cell r="V196" t="str">
            <v>Private Fire</v>
          </cell>
          <cell r="X196" t="str">
            <v>Public Fire</v>
          </cell>
          <cell r="Z196" t="str">
            <v>Total</v>
          </cell>
        </row>
        <row r="199">
          <cell r="K199">
            <v>1</v>
          </cell>
          <cell r="L199">
            <v>0.56030000000000002</v>
          </cell>
          <cell r="N199">
            <v>0.31380000000000002</v>
          </cell>
          <cell r="P199">
            <v>0.1206</v>
          </cell>
          <cell r="R199">
            <v>0</v>
          </cell>
          <cell r="T199">
            <v>0</v>
          </cell>
          <cell r="V199">
            <v>8.9999999999999998E-4</v>
          </cell>
          <cell r="X199">
            <v>4.4000000000000003E-3</v>
          </cell>
          <cell r="Z199">
            <v>1.0000000000000002</v>
          </cell>
          <cell r="AH199">
            <v>1</v>
          </cell>
          <cell r="AI199">
            <v>0.99470000000000003</v>
          </cell>
          <cell r="AK199">
            <v>0</v>
          </cell>
          <cell r="AM199">
            <v>0</v>
          </cell>
          <cell r="AO199">
            <v>0</v>
          </cell>
          <cell r="AQ199">
            <v>0</v>
          </cell>
          <cell r="AS199">
            <v>0</v>
          </cell>
          <cell r="AW199">
            <v>8.9999999999999998E-4</v>
          </cell>
          <cell r="AY199">
            <v>4.4000000000000003E-3</v>
          </cell>
        </row>
        <row r="200">
          <cell r="K200">
            <v>2</v>
          </cell>
          <cell r="L200">
            <v>0.6149</v>
          </cell>
          <cell r="N200">
            <v>0.28739999999999999</v>
          </cell>
          <cell r="P200">
            <v>9.4899999999999998E-2</v>
          </cell>
          <cell r="R200">
            <v>0</v>
          </cell>
          <cell r="T200">
            <v>0</v>
          </cell>
          <cell r="V200">
            <v>5.0000000000000001E-4</v>
          </cell>
          <cell r="X200">
            <v>2.3E-3</v>
          </cell>
          <cell r="Z200">
            <v>0.99999999999999989</v>
          </cell>
          <cell r="AH200">
            <v>2</v>
          </cell>
          <cell r="AI200">
            <v>0.52350000000000008</v>
          </cell>
          <cell r="AK200">
            <v>0.47370000000000001</v>
          </cell>
          <cell r="AM200">
            <v>0</v>
          </cell>
          <cell r="AO200">
            <v>0</v>
          </cell>
          <cell r="AQ200">
            <v>0</v>
          </cell>
          <cell r="AS200">
            <v>0</v>
          </cell>
          <cell r="AW200">
            <v>5.0000000000000001E-4</v>
          </cell>
          <cell r="AY200">
            <v>2.3E-3</v>
          </cell>
        </row>
        <row r="201">
          <cell r="K201">
            <v>3</v>
          </cell>
          <cell r="L201">
            <v>0.5847</v>
          </cell>
          <cell r="N201">
            <v>0.2732</v>
          </cell>
          <cell r="P201">
            <v>9.01E-2</v>
          </cell>
          <cell r="R201">
            <v>0</v>
          </cell>
          <cell r="T201">
            <v>0</v>
          </cell>
          <cell r="V201">
            <v>1.2E-2</v>
          </cell>
          <cell r="X201">
            <v>0.04</v>
          </cell>
          <cell r="Z201">
            <v>1</v>
          </cell>
          <cell r="AH201">
            <v>3</v>
          </cell>
          <cell r="AI201">
            <v>0.50029999999999997</v>
          </cell>
          <cell r="AK201">
            <v>0.45040000000000002</v>
          </cell>
          <cell r="AM201">
            <v>0</v>
          </cell>
          <cell r="AO201">
            <v>0</v>
          </cell>
          <cell r="AQ201">
            <v>0</v>
          </cell>
          <cell r="AS201">
            <v>0</v>
          </cell>
          <cell r="AW201">
            <v>1.15E-2</v>
          </cell>
          <cell r="AY201">
            <v>3.78E-2</v>
          </cell>
        </row>
        <row r="202">
          <cell r="K202">
            <v>4</v>
          </cell>
          <cell r="L202">
            <v>0.46829999999999999</v>
          </cell>
          <cell r="N202">
            <v>0.19219999999999998</v>
          </cell>
          <cell r="P202">
            <v>5.5800000000000002E-2</v>
          </cell>
          <cell r="R202">
            <v>0</v>
          </cell>
          <cell r="T202">
            <v>0</v>
          </cell>
          <cell r="V202">
            <v>6.6300000000000012E-2</v>
          </cell>
          <cell r="X202">
            <v>0.21739999999999998</v>
          </cell>
          <cell r="Z202">
            <v>1</v>
          </cell>
          <cell r="AH202">
            <v>4</v>
          </cell>
          <cell r="AI202">
            <v>0.2379</v>
          </cell>
          <cell r="AK202">
            <v>0</v>
          </cell>
          <cell r="AM202">
            <v>0.47839999999999999</v>
          </cell>
          <cell r="AO202">
            <v>0</v>
          </cell>
          <cell r="AQ202">
            <v>0</v>
          </cell>
          <cell r="AS202">
            <v>0</v>
          </cell>
          <cell r="AW202">
            <v>6.6300000000000012E-2</v>
          </cell>
          <cell r="AY202">
            <v>0.21739999999999998</v>
          </cell>
        </row>
        <row r="203">
          <cell r="K203">
            <v>5</v>
          </cell>
          <cell r="L203">
            <v>0.62529999999999997</v>
          </cell>
          <cell r="N203">
            <v>0.25619999999999998</v>
          </cell>
          <cell r="P203">
            <v>7.5300000000000006E-2</v>
          </cell>
          <cell r="R203">
            <v>0</v>
          </cell>
          <cell r="T203">
            <v>0</v>
          </cell>
          <cell r="V203">
            <v>9.7999999999999997E-3</v>
          </cell>
          <cell r="X203">
            <v>3.3399999999999999E-2</v>
          </cell>
          <cell r="Z203">
            <v>1</v>
          </cell>
          <cell r="AH203">
            <v>5</v>
          </cell>
          <cell r="AI203">
            <v>0.318</v>
          </cell>
          <cell r="AK203">
            <v>0</v>
          </cell>
          <cell r="AM203">
            <v>0.63880000000000003</v>
          </cell>
          <cell r="AO203">
            <v>0</v>
          </cell>
          <cell r="AQ203">
            <v>0</v>
          </cell>
          <cell r="AS203">
            <v>0</v>
          </cell>
          <cell r="AW203">
            <v>9.7999999999999997E-3</v>
          </cell>
          <cell r="AY203">
            <v>3.3399999999999999E-2</v>
          </cell>
        </row>
        <row r="205">
          <cell r="K205">
            <v>6</v>
          </cell>
          <cell r="L205">
            <v>0.47510000000000002</v>
          </cell>
          <cell r="N205">
            <v>0.19700000000000001</v>
          </cell>
          <cell r="P205">
            <v>5.7799999999999997E-2</v>
          </cell>
          <cell r="R205">
            <v>0</v>
          </cell>
          <cell r="T205">
            <v>0</v>
          </cell>
          <cell r="V205">
            <v>6.3100000000000003E-2</v>
          </cell>
          <cell r="X205">
            <v>0.20699999999999999</v>
          </cell>
          <cell r="Z205">
            <v>1</v>
          </cell>
          <cell r="AH205">
            <v>6</v>
          </cell>
          <cell r="AI205">
            <v>0.25309999999999999</v>
          </cell>
          <cell r="AK205">
            <v>2.63E-2</v>
          </cell>
          <cell r="AM205">
            <v>0.45050000000000001</v>
          </cell>
          <cell r="AW205">
            <v>6.3100000000000003E-2</v>
          </cell>
          <cell r="AY205">
            <v>0.20699999999999999</v>
          </cell>
        </row>
        <row r="206">
          <cell r="K206">
            <v>7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1</v>
          </cell>
          <cell r="Z206">
            <v>1</v>
          </cell>
          <cell r="AH206">
            <v>7</v>
          </cell>
          <cell r="AI206">
            <v>0</v>
          </cell>
          <cell r="AK206">
            <v>0</v>
          </cell>
          <cell r="AM206">
            <v>0</v>
          </cell>
          <cell r="AO206">
            <v>0</v>
          </cell>
          <cell r="AQ206">
            <v>0</v>
          </cell>
          <cell r="AS206">
            <v>0</v>
          </cell>
          <cell r="AW206">
            <v>0</v>
          </cell>
          <cell r="AY206">
            <v>1</v>
          </cell>
        </row>
        <row r="207">
          <cell r="K207">
            <v>8</v>
          </cell>
          <cell r="L207">
            <v>0.80659999999999998</v>
          </cell>
          <cell r="N207">
            <v>0.1807</v>
          </cell>
          <cell r="P207">
            <v>1.2699999999999999E-2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1</v>
          </cell>
          <cell r="AH207">
            <v>8</v>
          </cell>
          <cell r="AI207">
            <v>0</v>
          </cell>
          <cell r="AK207">
            <v>0</v>
          </cell>
          <cell r="AM207">
            <v>0</v>
          </cell>
          <cell r="AO207">
            <v>1</v>
          </cell>
          <cell r="AQ207">
            <v>0</v>
          </cell>
          <cell r="AW207">
            <v>0</v>
          </cell>
          <cell r="AY207">
            <v>0</v>
          </cell>
        </row>
        <row r="208">
          <cell r="K208">
            <v>9</v>
          </cell>
          <cell r="L208">
            <v>0.82940000000000003</v>
          </cell>
          <cell r="N208">
            <v>0.1477</v>
          </cell>
          <cell r="P208">
            <v>5.0000000000000001E-3</v>
          </cell>
          <cell r="R208">
            <v>0</v>
          </cell>
          <cell r="T208">
            <v>0</v>
          </cell>
          <cell r="V208">
            <v>1.7899999999999999E-2</v>
          </cell>
          <cell r="X208">
            <v>0</v>
          </cell>
          <cell r="Z208">
            <v>1</v>
          </cell>
          <cell r="AH208">
            <v>9</v>
          </cell>
          <cell r="AI208">
            <v>0</v>
          </cell>
          <cell r="AK208">
            <v>0</v>
          </cell>
          <cell r="AM208">
            <v>0</v>
          </cell>
          <cell r="AO208">
            <v>0</v>
          </cell>
          <cell r="AQ208">
            <v>0.98209999999999997</v>
          </cell>
          <cell r="AS208">
            <v>0</v>
          </cell>
          <cell r="AW208">
            <v>1.7899999999999999E-2</v>
          </cell>
          <cell r="AY208">
            <v>0</v>
          </cell>
        </row>
        <row r="211">
          <cell r="K211">
            <v>10</v>
          </cell>
          <cell r="L211">
            <v>0.86160000000000003</v>
          </cell>
          <cell r="N211">
            <v>0.123</v>
          </cell>
          <cell r="P211">
            <v>2.0999999999999999E-3</v>
          </cell>
          <cell r="R211">
            <v>0</v>
          </cell>
          <cell r="T211">
            <v>0</v>
          </cell>
          <cell r="V211">
            <v>1.2999999999999999E-2</v>
          </cell>
          <cell r="X211">
            <v>2.9999999999999997E-4</v>
          </cell>
          <cell r="Z211">
            <v>1</v>
          </cell>
          <cell r="AH211">
            <v>10</v>
          </cell>
          <cell r="AI211">
            <v>0</v>
          </cell>
          <cell r="AK211">
            <v>0</v>
          </cell>
          <cell r="AM211">
            <v>0</v>
          </cell>
          <cell r="AN211">
            <v>0</v>
          </cell>
          <cell r="AO211">
            <v>0</v>
          </cell>
          <cell r="AQ211">
            <v>0</v>
          </cell>
          <cell r="AS211">
            <v>0.98670000000000002</v>
          </cell>
          <cell r="AW211">
            <v>1.2999999999999999E-2</v>
          </cell>
          <cell r="AY211">
            <v>2.9999999999999997E-4</v>
          </cell>
        </row>
        <row r="212">
          <cell r="K212">
            <v>11</v>
          </cell>
          <cell r="L212">
            <v>0.87329999999999997</v>
          </cell>
          <cell r="N212">
            <v>0.1246</v>
          </cell>
          <cell r="P212">
            <v>2.0999999999999999E-3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1</v>
          </cell>
          <cell r="AH212">
            <v>11</v>
          </cell>
          <cell r="AI212">
            <v>0</v>
          </cell>
          <cell r="AK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S212">
            <v>1</v>
          </cell>
          <cell r="AW212">
            <v>0</v>
          </cell>
          <cell r="AY212">
            <v>0</v>
          </cell>
        </row>
        <row r="213">
          <cell r="K213">
            <v>12</v>
          </cell>
          <cell r="L213">
            <v>0.58230000000000004</v>
          </cell>
          <cell r="M213">
            <v>0</v>
          </cell>
          <cell r="N213">
            <v>0.19750000000000001</v>
          </cell>
          <cell r="O213">
            <v>0</v>
          </cell>
          <cell r="P213">
            <v>5.11E-2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4.1300000000000003E-2</v>
          </cell>
          <cell r="W213">
            <v>0</v>
          </cell>
          <cell r="X213">
            <v>0.1278</v>
          </cell>
          <cell r="Z213">
            <v>1</v>
          </cell>
          <cell r="AH213">
            <v>12</v>
          </cell>
          <cell r="AI213">
            <v>0.18840000000000001</v>
          </cell>
          <cell r="AJ213">
            <v>0</v>
          </cell>
          <cell r="AK213">
            <v>0.18390000000000001</v>
          </cell>
          <cell r="AL213">
            <v>0</v>
          </cell>
          <cell r="AM213">
            <v>0.27760000000000001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0.18099999999999999</v>
          </cell>
          <cell r="AT213">
            <v>0</v>
          </cell>
          <cell r="AU213">
            <v>0</v>
          </cell>
          <cell r="AV213">
            <v>0</v>
          </cell>
          <cell r="AW213">
            <v>4.1300000000000003E-2</v>
          </cell>
          <cell r="AX213">
            <v>0</v>
          </cell>
          <cell r="AY213">
            <v>0.1278</v>
          </cell>
        </row>
        <row r="214">
          <cell r="K214">
            <v>13</v>
          </cell>
          <cell r="L214">
            <v>0.58160000000000001</v>
          </cell>
          <cell r="N214">
            <v>0.2399</v>
          </cell>
          <cell r="P214">
            <v>7.4700000000000003E-2</v>
          </cell>
          <cell r="R214">
            <v>0</v>
          </cell>
          <cell r="T214">
            <v>0</v>
          </cell>
          <cell r="V214">
            <v>2.5000000000000001E-2</v>
          </cell>
          <cell r="X214">
            <v>7.8799999999999995E-2</v>
          </cell>
          <cell r="Z214">
            <v>1</v>
          </cell>
          <cell r="AH214">
            <v>13</v>
          </cell>
          <cell r="AI214">
            <v>0.42880000000000001</v>
          </cell>
          <cell r="AK214">
            <v>0.1963</v>
          </cell>
          <cell r="AM214">
            <v>0.1668</v>
          </cell>
          <cell r="AO214">
            <v>1.6000000000000001E-3</v>
          </cell>
          <cell r="AQ214">
            <v>8.0000000000000004E-4</v>
          </cell>
          <cell r="AS214">
            <v>0.1019</v>
          </cell>
          <cell r="AU214">
            <v>1E-4</v>
          </cell>
          <cell r="AW214">
            <v>2.5000000000000001E-2</v>
          </cell>
          <cell r="AY214">
            <v>7.8700000000000006E-2</v>
          </cell>
        </row>
        <row r="215">
          <cell r="K215">
            <v>14</v>
          </cell>
          <cell r="L215">
            <v>0.57340000000000002</v>
          </cell>
          <cell r="M215">
            <v>0</v>
          </cell>
          <cell r="N215">
            <v>0.23549999999999999</v>
          </cell>
          <cell r="O215">
            <v>0</v>
          </cell>
          <cell r="P215">
            <v>7.1499999999999994E-2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2.86E-2</v>
          </cell>
          <cell r="W215">
            <v>0</v>
          </cell>
          <cell r="X215">
            <v>9.0999999999999998E-2</v>
          </cell>
          <cell r="Z215">
            <v>0.99999999999999989</v>
          </cell>
          <cell r="AH215">
            <v>14</v>
          </cell>
          <cell r="AI215">
            <v>0.3594</v>
          </cell>
          <cell r="AJ215">
            <v>0</v>
          </cell>
          <cell r="AK215">
            <v>0.25180000000000002</v>
          </cell>
          <cell r="AL215">
            <v>0</v>
          </cell>
          <cell r="AM215">
            <v>0.19570000000000001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7.3499999999999996E-2</v>
          </cell>
          <cell r="AT215">
            <v>0</v>
          </cell>
          <cell r="AU215">
            <v>0</v>
          </cell>
          <cell r="AV215">
            <v>0</v>
          </cell>
          <cell r="AW215">
            <v>2.86E-2</v>
          </cell>
          <cell r="AX215">
            <v>0</v>
          </cell>
          <cell r="AY215">
            <v>9.0999999999999998E-2</v>
          </cell>
        </row>
        <row r="216">
          <cell r="K216">
            <v>15</v>
          </cell>
          <cell r="L216">
            <v>0.57640000000000002</v>
          </cell>
          <cell r="M216">
            <v>0</v>
          </cell>
          <cell r="N216">
            <v>0.2268</v>
          </cell>
          <cell r="O216">
            <v>0</v>
          </cell>
          <cell r="P216">
            <v>6.5500000000000003E-2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2.06E-2</v>
          </cell>
          <cell r="W216">
            <v>0</v>
          </cell>
          <cell r="X216">
            <v>0.11070000000000001</v>
          </cell>
          <cell r="Z216">
            <v>1</v>
          </cell>
          <cell r="AH216">
            <v>15</v>
          </cell>
          <cell r="AI216">
            <v>0.32889999999999997</v>
          </cell>
          <cell r="AJ216">
            <v>0</v>
          </cell>
          <cell r="AK216">
            <v>0.24970000000000001</v>
          </cell>
          <cell r="AL216">
            <v>0</v>
          </cell>
          <cell r="AM216">
            <v>0.13700000000000001</v>
          </cell>
          <cell r="AN216">
            <v>0</v>
          </cell>
          <cell r="AO216">
            <v>8.72E-2</v>
          </cell>
          <cell r="AP216">
            <v>0</v>
          </cell>
          <cell r="AQ216">
            <v>4.7600000000000003E-2</v>
          </cell>
          <cell r="AR216">
            <v>0</v>
          </cell>
          <cell r="AS216">
            <v>1.9E-2</v>
          </cell>
          <cell r="AT216">
            <v>0</v>
          </cell>
          <cell r="AU216">
            <v>0</v>
          </cell>
          <cell r="AV216">
            <v>0</v>
          </cell>
          <cell r="AW216">
            <v>2.0500000000000001E-2</v>
          </cell>
          <cell r="AX216">
            <v>0</v>
          </cell>
          <cell r="AY216">
            <v>0.1101</v>
          </cell>
        </row>
        <row r="217">
          <cell r="K217">
            <v>16</v>
          </cell>
          <cell r="L217">
            <v>0.57450000000000001</v>
          </cell>
          <cell r="N217">
            <v>0.22819999999999999</v>
          </cell>
          <cell r="P217">
            <v>6.6400000000000001E-2</v>
          </cell>
          <cell r="R217">
            <v>0</v>
          </cell>
          <cell r="T217">
            <v>0</v>
          </cell>
          <cell r="V217">
            <v>2.0899999999999998E-2</v>
          </cell>
          <cell r="X217">
            <v>0.11</v>
          </cell>
          <cell r="Z217">
            <v>1</v>
          </cell>
          <cell r="AH217">
            <v>16</v>
          </cell>
          <cell r="AI217">
            <v>0.3362</v>
          </cell>
          <cell r="AJ217">
            <v>0</v>
          </cell>
          <cell r="AK217">
            <v>0.24909999999999999</v>
          </cell>
          <cell r="AL217">
            <v>0</v>
          </cell>
          <cell r="AM217">
            <v>0.13950000000000001</v>
          </cell>
          <cell r="AN217">
            <v>0</v>
          </cell>
          <cell r="AO217">
            <v>8.3699999999999997E-2</v>
          </cell>
          <cell r="AP217">
            <v>0</v>
          </cell>
          <cell r="AQ217">
            <v>4.5699999999999998E-2</v>
          </cell>
          <cell r="AR217">
            <v>0</v>
          </cell>
          <cell r="AS217">
            <v>1.5599999999999999E-2</v>
          </cell>
          <cell r="AT217">
            <v>0</v>
          </cell>
          <cell r="AU217">
            <v>0</v>
          </cell>
          <cell r="AV217">
            <v>0</v>
          </cell>
          <cell r="AW217">
            <v>2.0799999999999999E-2</v>
          </cell>
          <cell r="AX217">
            <v>0</v>
          </cell>
          <cell r="AY217">
            <v>0.1094</v>
          </cell>
        </row>
        <row r="218">
          <cell r="K218">
            <v>17</v>
          </cell>
          <cell r="L218">
            <v>0.58399999999999996</v>
          </cell>
          <cell r="N218">
            <v>0.23300000000000001</v>
          </cell>
          <cell r="P218">
            <v>6.9800000000000001E-2</v>
          </cell>
          <cell r="R218">
            <v>0</v>
          </cell>
          <cell r="T218">
            <v>0</v>
          </cell>
          <cell r="V218">
            <v>2.3900000000000001E-2</v>
          </cell>
          <cell r="X218">
            <v>8.9300000000000004E-2</v>
          </cell>
          <cell r="Z218">
            <v>1</v>
          </cell>
          <cell r="AH218">
            <v>17</v>
          </cell>
          <cell r="AI218">
            <v>0.38150000000000001</v>
          </cell>
          <cell r="AJ218">
            <v>0</v>
          </cell>
          <cell r="AK218">
            <v>0.2092</v>
          </cell>
          <cell r="AL218">
            <v>0</v>
          </cell>
          <cell r="AM218">
            <v>0.15859999999999999</v>
          </cell>
          <cell r="AN218">
            <v>0</v>
          </cell>
          <cell r="AO218">
            <v>3.9399999999999998E-2</v>
          </cell>
          <cell r="AP218">
            <v>0</v>
          </cell>
          <cell r="AQ218">
            <v>2.0400000000000001E-2</v>
          </cell>
          <cell r="AR218">
            <v>0</v>
          </cell>
          <cell r="AS218">
            <v>7.8E-2</v>
          </cell>
          <cell r="AT218">
            <v>0</v>
          </cell>
          <cell r="AU218">
            <v>0</v>
          </cell>
          <cell r="AV218">
            <v>0</v>
          </cell>
          <cell r="AW218">
            <v>2.3800000000000002E-2</v>
          </cell>
          <cell r="AX218">
            <v>0</v>
          </cell>
          <cell r="AY218">
            <v>8.9099999999999999E-2</v>
          </cell>
        </row>
        <row r="219">
          <cell r="AH219">
            <v>18</v>
          </cell>
          <cell r="AS219">
            <v>0</v>
          </cell>
          <cell r="AU219">
            <v>1</v>
          </cell>
        </row>
        <row r="223">
          <cell r="L223" t="str">
            <v>Check</v>
          </cell>
        </row>
        <row r="224">
          <cell r="L224" t="str">
            <v>OK</v>
          </cell>
          <cell r="N224" t="str">
            <v>ok</v>
          </cell>
        </row>
        <row r="225">
          <cell r="L225" t="str">
            <v>OK</v>
          </cell>
          <cell r="N225" t="str">
            <v>OK</v>
          </cell>
        </row>
        <row r="226">
          <cell r="L226" t="str">
            <v>OK</v>
          </cell>
          <cell r="N226" t="str">
            <v>OK</v>
          </cell>
        </row>
        <row r="227">
          <cell r="L227" t="str">
            <v>OK</v>
          </cell>
          <cell r="N227" t="str">
            <v>OK</v>
          </cell>
        </row>
        <row r="229">
          <cell r="L229" t="str">
            <v>OK</v>
          </cell>
        </row>
        <row r="230">
          <cell r="L230" t="str">
            <v>ok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ustomer Count Allocation"/>
      <sheetName val="Sch Cross Ref"/>
      <sheetName val="Sch1-Rev Req"/>
      <sheetName val="Sch1-Conversion Factor"/>
      <sheetName val="Not Used Sch1-Adjustments"/>
      <sheetName val="Sch 2 - BS"/>
      <sheetName val="Sch 3 - IS"/>
      <sheetName val="Sch 4"/>
      <sheetName val="Sheet1"/>
      <sheetName val="Sch 5 - Inc Adj"/>
      <sheetName val="Sch 6 - Exp Adj"/>
      <sheetName val="Sch 7 - Tax Adj"/>
      <sheetName val="Sch8-Rate Base Detail"/>
      <sheetName val="Sch9-Weighted Cost of Capital"/>
      <sheetName val="Sch 10 - FV"/>
      <sheetName val="Tax Normalized Depreciation"/>
      <sheetName val="Synch Int"/>
      <sheetName val="Alloc Parent co Int"/>
      <sheetName val="Sch8- Rate Base Summary"/>
      <sheetName val="WP2-LT Debt 11-30-14"/>
      <sheetName val="ITC"/>
      <sheetName val="Muncie Sewer"/>
      <sheetName val="Revenue by Customer Class"/>
      <sheetName val="MAS-1 Total Rate Increase"/>
      <sheetName val="MAS-2 SFR%"/>
      <sheetName val="MAS-12 (Tunnel AD)"/>
      <sheetName val="Somerset Water Capacity Adj."/>
      <sheetName val="Calc of March 31, 2014 RB"/>
      <sheetName val="Somerset WW Capacity Adj."/>
      <sheetName val="Sheet4"/>
      <sheetName val="Disallowed Utility Property"/>
      <sheetName val="Prepaid Pension Asset"/>
      <sheetName val="WACOC - 3.31.14"/>
      <sheetName val="WP1-WACOC Forecasted"/>
      <sheetName val="LT Debt"/>
      <sheetName val="Sch11-Pfd Stock"/>
      <sheetName val="WP1-WACOC 9-30-13 (2)"/>
      <sheetName val="WP1-WACOC 9-30-13"/>
      <sheetName val="WP1-LT Debt 03-31-14"/>
      <sheetName val="WP1-LT Debt 09-30-13"/>
      <sheetName val="WP3-LT Debt 11-30-15"/>
      <sheetName val="WP4-LT Debt Calc of 13 mo avg"/>
      <sheetName val="State Income Tax Analysis"/>
      <sheetName val="Summary of Acquisition Adj"/>
      <sheetName val="Sheet3"/>
      <sheetName val="Water Groups"/>
      <sheetName val="RB Comparisons"/>
      <sheetName val="Customer_Count_Allocation"/>
      <sheetName val="Sch_Cross_Ref"/>
      <sheetName val="Sch1-Rev_Req"/>
      <sheetName val="Sch1-Conversion_Factor"/>
      <sheetName val="Not_Used_Sch1-Adjustments"/>
      <sheetName val="Sch_2_-_BS"/>
      <sheetName val="Sch_3_-_IS"/>
      <sheetName val="Sch_4"/>
      <sheetName val="Sch_5_-_Inc_Adj"/>
      <sheetName val="Sch_6_-_Exp_Adj"/>
      <sheetName val="Sch_7_-_Tax_Adj"/>
      <sheetName val="Sch8-Rate_Base_Detail"/>
      <sheetName val="Sch9-Weighted_Cost_of_Capital"/>
      <sheetName val="Sch_10_-_FV"/>
      <sheetName val="Tax_Normalized_Depreciation"/>
      <sheetName val="Synch_Int"/>
      <sheetName val="Alloc_Parent_co_Int"/>
      <sheetName val="Sch8-_Rate_Base_Summary"/>
      <sheetName val="WP2-LT_Debt_11-30-14"/>
      <sheetName val="Muncie_Sewer"/>
      <sheetName val="Revenue_by_Customer_Class"/>
      <sheetName val="MAS-1_Total_Rate_Increase"/>
      <sheetName val="MAS-2_SFR%"/>
      <sheetName val="MAS-12_(Tunnel_AD)"/>
      <sheetName val="Somerset_Water_Capacity_Adj_"/>
      <sheetName val="Calc_of_March_31,_2014_RB"/>
      <sheetName val="Somerset_WW_Capacity_Adj_"/>
      <sheetName val="Disallowed_Utility_Property"/>
      <sheetName val="Prepaid_Pension_Asset"/>
      <sheetName val="WACOC_-_3_31_14"/>
      <sheetName val="WP1-WACOC_Forecasted"/>
      <sheetName val="LT_Debt"/>
      <sheetName val="Sch11-Pfd_Stock"/>
      <sheetName val="WP1-WACOC_9-30-13_(2)"/>
      <sheetName val="WP1-WACOC_9-30-13"/>
      <sheetName val="WP1-LT_Debt_03-31-14"/>
      <sheetName val="WP1-LT_Debt_09-30-13"/>
      <sheetName val="WP3-LT_Debt_11-30-15"/>
      <sheetName val="WP4-LT_Debt_Calc_of_13_mo_avg"/>
      <sheetName val="State_Income_Tax_Analysis"/>
      <sheetName val="Summary_of_Acquisition_Adj"/>
      <sheetName val="Water_Groups"/>
      <sheetName val="RB_Comparis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">
          <cell r="E13" t="str">
            <v>Ended</v>
          </cell>
        </row>
        <row r="21">
          <cell r="W21">
            <v>209063186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Salaries and Wages"/>
      <sheetName val="IN Operations"/>
      <sheetName val="Leadership"/>
      <sheetName val="WSC-SS&gt;&gt;"/>
      <sheetName val="Accounting"/>
      <sheetName val="Exec"/>
      <sheetName val="HR"/>
      <sheetName val="IT"/>
      <sheetName val="HSE"/>
      <sheetName val="Customer Service"/>
      <sheetName val="Billing"/>
      <sheetName val="Admin"/>
      <sheetName val="Allocation Flow Charts&gt;&gt;"/>
      <sheetName val="2017"/>
      <sheetName val="2014"/>
      <sheetName val="2017_Salaries_and_Wages"/>
      <sheetName val="IN_Operations"/>
      <sheetName val="Customer_Service"/>
      <sheetName val="Allocation_Flow_Charts&gt;&gt;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4">
          <cell r="B14">
            <v>1</v>
          </cell>
          <cell r="C14" t="str">
            <v>Novak, Jordon</v>
          </cell>
          <cell r="D14" t="str">
            <v>IL</v>
          </cell>
          <cell r="E14" t="str">
            <v>S</v>
          </cell>
          <cell r="F14">
            <v>76245.119999999995</v>
          </cell>
          <cell r="G14">
            <v>0</v>
          </cell>
          <cell r="H14">
            <v>0.13115593496344422</v>
          </cell>
          <cell r="I14">
            <v>42461</v>
          </cell>
          <cell r="J14">
            <v>6353.7599999999993</v>
          </cell>
          <cell r="K14">
            <v>6353.7599999999993</v>
          </cell>
          <cell r="L14">
            <v>6353.7599999999993</v>
          </cell>
          <cell r="M14">
            <v>7187.0933333333323</v>
          </cell>
          <cell r="N14">
            <v>7187.0933333333323</v>
          </cell>
          <cell r="O14">
            <v>7187.0933333333323</v>
          </cell>
          <cell r="P14">
            <v>7187.0933333333323</v>
          </cell>
          <cell r="Q14">
            <v>7187.0933333333323</v>
          </cell>
          <cell r="R14">
            <v>7187.0933333333323</v>
          </cell>
          <cell r="S14">
            <v>7187.0933333333323</v>
          </cell>
          <cell r="T14">
            <v>7187.0933333333323</v>
          </cell>
          <cell r="U14">
            <v>7187.0933333333323</v>
          </cell>
        </row>
        <row r="15">
          <cell r="B15">
            <v>2</v>
          </cell>
          <cell r="C15" t="str">
            <v>Paule, Nancy P.</v>
          </cell>
          <cell r="D15" t="str">
            <v>IL</v>
          </cell>
          <cell r="E15" t="str">
            <v>H</v>
          </cell>
          <cell r="F15">
            <v>42764.800000000003</v>
          </cell>
          <cell r="G15">
            <v>20.56</v>
          </cell>
          <cell r="H15">
            <v>0.03</v>
          </cell>
          <cell r="I15">
            <v>42461</v>
          </cell>
          <cell r="J15">
            <v>3440.8459770114946</v>
          </cell>
          <cell r="K15">
            <v>3440.8459770114946</v>
          </cell>
          <cell r="L15">
            <v>3768.5455938697319</v>
          </cell>
          <cell r="M15">
            <v>3544.0713563218396</v>
          </cell>
          <cell r="N15">
            <v>3712.8366590038318</v>
          </cell>
          <cell r="O15">
            <v>3712.8366590038318</v>
          </cell>
          <cell r="P15">
            <v>3544.0713563218396</v>
          </cell>
          <cell r="Q15">
            <v>3881.6019616858239</v>
          </cell>
          <cell r="R15">
            <v>3712.8366590038318</v>
          </cell>
          <cell r="S15">
            <v>3544.0713563218396</v>
          </cell>
          <cell r="T15">
            <v>3712.8366590038318</v>
          </cell>
          <cell r="U15">
            <v>3712.8366590038318</v>
          </cell>
        </row>
        <row r="16">
          <cell r="B16">
            <v>3</v>
          </cell>
          <cell r="C16" t="str">
            <v>Valrie, Lawanda N.</v>
          </cell>
          <cell r="D16" t="str">
            <v>IL</v>
          </cell>
          <cell r="E16" t="str">
            <v>H</v>
          </cell>
          <cell r="F16">
            <v>37128</v>
          </cell>
          <cell r="G16">
            <v>17.850000000000001</v>
          </cell>
          <cell r="H16">
            <v>0.03</v>
          </cell>
          <cell r="I16">
            <v>42461</v>
          </cell>
          <cell r="J16">
            <v>2987.3103448275861</v>
          </cell>
          <cell r="K16">
            <v>2987.3103448275861</v>
          </cell>
          <cell r="L16">
            <v>3271.8160919540228</v>
          </cell>
          <cell r="M16">
            <v>3076.9296551724137</v>
          </cell>
          <cell r="N16">
            <v>3223.4501149425287</v>
          </cell>
          <cell r="O16">
            <v>3223.4501149425287</v>
          </cell>
          <cell r="P16">
            <v>3076.9296551724137</v>
          </cell>
          <cell r="Q16">
            <v>3369.9705747126436</v>
          </cell>
          <cell r="R16">
            <v>3223.4501149425287</v>
          </cell>
          <cell r="S16">
            <v>3076.9296551724137</v>
          </cell>
          <cell r="T16">
            <v>3223.4501149425287</v>
          </cell>
          <cell r="U16">
            <v>3223.4501149425287</v>
          </cell>
        </row>
        <row r="17">
          <cell r="B17">
            <v>4</v>
          </cell>
          <cell r="C17" t="str">
            <v>Feathergill, Adam</v>
          </cell>
          <cell r="D17" t="str">
            <v>IL</v>
          </cell>
          <cell r="E17" t="str">
            <v>H</v>
          </cell>
          <cell r="F17">
            <v>35048</v>
          </cell>
          <cell r="G17">
            <v>16.850000000000001</v>
          </cell>
          <cell r="H17">
            <v>0.08</v>
          </cell>
          <cell r="I17">
            <v>42370</v>
          </cell>
          <cell r="J17">
            <v>3045.5503448275863</v>
          </cell>
          <cell r="K17">
            <v>3045.5503448275863</v>
          </cell>
          <cell r="L17">
            <v>3335.6027586206897</v>
          </cell>
          <cell r="M17">
            <v>3045.5503448275863</v>
          </cell>
          <cell r="N17">
            <v>3190.576551724138</v>
          </cell>
          <cell r="O17">
            <v>3190.576551724138</v>
          </cell>
          <cell r="P17">
            <v>3045.5503448275863</v>
          </cell>
          <cell r="Q17">
            <v>3335.6027586206897</v>
          </cell>
          <cell r="R17">
            <v>3190.576551724138</v>
          </cell>
          <cell r="S17">
            <v>3045.5503448275863</v>
          </cell>
          <cell r="T17">
            <v>3190.576551724138</v>
          </cell>
          <cell r="U17">
            <v>3190.576551724138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Bonus-Novak</v>
          </cell>
          <cell r="J19">
            <v>416.66666666666669</v>
          </cell>
          <cell r="K19">
            <v>416.66666666666669</v>
          </cell>
          <cell r="L19">
            <v>416.66666666666669</v>
          </cell>
          <cell r="M19">
            <v>416.66666666666669</v>
          </cell>
          <cell r="N19">
            <v>416.66666666666669</v>
          </cell>
          <cell r="O19">
            <v>416.66666666666669</v>
          </cell>
          <cell r="P19">
            <v>416.66666666666669</v>
          </cell>
          <cell r="Q19">
            <v>416.66666666666669</v>
          </cell>
          <cell r="R19">
            <v>416.66666666666669</v>
          </cell>
          <cell r="S19">
            <v>416.66666666666669</v>
          </cell>
          <cell r="T19">
            <v>416.66666666666669</v>
          </cell>
          <cell r="U19">
            <v>416.66666666666669</v>
          </cell>
        </row>
      </sheetData>
      <sheetData sheetId="12" refreshError="1"/>
      <sheetData sheetId="13"/>
      <sheetData sheetId="14" refreshError="1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ch 11 Proposed Rates"/>
      <sheetName val="CUII Water---&gt;&gt;"/>
      <sheetName val="CUII Sch 1W Overall"/>
      <sheetName val="CUII Sch 1W two phase"/>
      <sheetName val="Sch 2W - BS"/>
      <sheetName val="CUII Sch 3W-IS"/>
      <sheetName val="CUII Sch 4W"/>
      <sheetName val="CUII Sch 5W - Inc Adj"/>
      <sheetName val="CUII Sch 7W - Exp Adj "/>
      <sheetName val="Sch 8W - Rate Base"/>
      <sheetName val="Sch 9W - Disallowed Water RB"/>
      <sheetName val="Sch 10W - ADIT Calc - Water"/>
      <sheetName val="CUII Sewer---&gt;&gt;"/>
      <sheetName val="CUII Sch 1S Overall"/>
      <sheetName val="Determination of Net Income"/>
      <sheetName val="CUII Sch 1S two phase"/>
      <sheetName val="Sch 2S - BS"/>
      <sheetName val="CUII Sch 3S-IS "/>
      <sheetName val="CUII Sch 4S"/>
      <sheetName val="CUII Sch 5S - Inc Adj"/>
      <sheetName val="CUII Sch 7S - Exp Adj"/>
      <sheetName val="Sch 8S - Rate Base"/>
      <sheetName val="Determination of RB by PHase"/>
      <sheetName val="Sch 9S - Disallowed WW RB"/>
      <sheetName val="Sch 10S - ADIT Calc - Sewer"/>
      <sheetName val="Common Expenses---&gt;&gt;"/>
      <sheetName val="6-A Salaries-Maint"/>
      <sheetName val="6-B Maint Testing"/>
      <sheetName val="6-C Transport"/>
      <sheetName val="6-D Outside Services"/>
      <sheetName val="6-E Capitalized Labor"/>
      <sheetName val="6-F Salaries - General"/>
      <sheetName val="6-G Other Office_Supplies"/>
      <sheetName val="6-H Benefits"/>
      <sheetName val="6-I Rent"/>
      <sheetName val="6-J Insurance"/>
      <sheetName val="6-K Office Utilities"/>
      <sheetName val="6-L Misc."/>
      <sheetName val="6-M Payroll Taxes"/>
      <sheetName val="TLUI Water--&gt;&gt;"/>
      <sheetName val="TLUI Sch 1W Overall"/>
      <sheetName val="TLUI Sch 1W Two Phase"/>
      <sheetName val="TLUI Sch 2W - BS"/>
      <sheetName val="TLUI Sch 3W - IS"/>
      <sheetName val="TLUI Sch 4W"/>
      <sheetName val="TLUI Sch 5W - Inc Adj"/>
      <sheetName val="TLUI Sch 7W - Exp Adj"/>
      <sheetName val="Sch TLUI 8W - Rate Base"/>
      <sheetName val="TLUI Sewer---&gt;&gt;"/>
      <sheetName val="TLUI Sch 1S Overall"/>
      <sheetName val="TLUI Sch 1S Two Phase"/>
      <sheetName val="TLUI Sch 2 - BS (3)"/>
      <sheetName val="TLUI Sch 3s - IS"/>
      <sheetName val="TLUI Sch 4S"/>
      <sheetName val="TLUI Sch 5S - Inc Adj"/>
      <sheetName val="TLUI Sch 7S - Exp Adj "/>
      <sheetName val="Sch TLUI 7S - Rate Base"/>
      <sheetName val="WSCI Water----&gt;&gt;"/>
      <sheetName val="WSCI Sch 1W Overall"/>
      <sheetName val="WSCI Sch 1W Two Phase"/>
      <sheetName val="WSCI Sch 2 - BS"/>
      <sheetName val="WSCI Sch 3W - IS"/>
      <sheetName val="WSCI Sch 4W"/>
      <sheetName val="WSCI Sch 5W - Inc Adj"/>
      <sheetName val="WSCI Sch 7W - Exp Adj"/>
      <sheetName val="WSCI Sch 8W - Rate Base"/>
      <sheetName val="WSCI Sewer----&gt;&gt;"/>
      <sheetName val="WSCI Sch 1S Overall"/>
      <sheetName val="WSCI Sch 1S Two Phase"/>
      <sheetName val="WSCI Sch 2 - BS (2)"/>
      <sheetName val="WSCI Sch 3s - IS"/>
      <sheetName val="WSCI Sch 4S"/>
      <sheetName val="WSCI Sch 5S - Inc Adj"/>
      <sheetName val="WSCI Sch 7S - Exp Adj"/>
      <sheetName val="WSCI Sch 8S - Rate Base"/>
      <sheetName val="IWSI Water----&gt;&gt;"/>
      <sheetName val="IWSI Sch 1W Overall"/>
      <sheetName val="IWSI Sch 1W Two Phase"/>
      <sheetName val="IWSI Sch 2 - BS"/>
      <sheetName val="IWSI Sch 3W - IS"/>
      <sheetName val="IWSI Sch 4W"/>
      <sheetName val="IWSI Sch 5W - Inc Adj"/>
      <sheetName val="IWSI Sch 7W - Exp Adj"/>
      <sheetName val="IWSI Sch  8W - Rate Base"/>
      <sheetName val="Expense Analysis"/>
      <sheetName val="DNU - Chemicals"/>
      <sheetName val="DNU Maint &amp; Repair"/>
      <sheetName val="DNU - Rate Case"/>
      <sheetName val="Consolidated IS"/>
      <sheetName val="6-N Purchased Power"/>
      <sheetName val="6-O Chemicals"/>
      <sheetName val="Other Workpapers"/>
      <sheetName val="Capital Projects IN"/>
      <sheetName val="Purch Water Calc"/>
      <sheetName val="Comparison of Cons IS"/>
      <sheetName val="Sheet1"/>
      <sheetName val="2015 TB"/>
      <sheetName val="wp.q ADIT"/>
      <sheetName val="Disallowed Water Rate Base (2)"/>
      <sheetName val="Chemicals 17"/>
      <sheetName val="Chemicals 16"/>
      <sheetName val="02-2016 TB"/>
      <sheetName val="Depreciation&gt;&gt;"/>
      <sheetName val="wp - rw2"/>
      <sheetName val="wp - rs2"/>
      <sheetName val="wp-p2 Allocation of Vehicles"/>
      <sheetName val="wp-p3 Allocation of Computers"/>
      <sheetName val="Cap Time Remove"/>
      <sheetName val="JPK-R2"/>
      <sheetName val="Eliminated Invoices"/>
      <sheetName val="IDC Removal"/>
      <sheetName val="1015-0917 Capital FCST"/>
      <sheetName val="wp - u1 Def Charges Summary"/>
      <sheetName val="Sewer Non-Capital"/>
      <sheetName val="Proposed Rates&gt;&gt;"/>
      <sheetName val="CiC"/>
      <sheetName val="Sch_11_Proposed_Rates"/>
      <sheetName val="CUII_Water---&gt;&gt;"/>
      <sheetName val="CUII_Sch_1W_Overall"/>
      <sheetName val="CUII_Sch_1W_two_phase"/>
      <sheetName val="Sch_2W_-_BS"/>
      <sheetName val="CUII_Sch_3W-IS"/>
      <sheetName val="CUII_Sch_4W"/>
      <sheetName val="CUII_Sch_5W_-_Inc_Adj"/>
      <sheetName val="CUII_Sch_7W_-_Exp_Adj_"/>
      <sheetName val="Sch_8W_-_Rate_Base"/>
      <sheetName val="Sch_9W_-_Disallowed_Water_RB"/>
      <sheetName val="Sch_10W_-_ADIT_Calc_-_Water"/>
      <sheetName val="CUII_Sewer---&gt;&gt;"/>
      <sheetName val="CUII_Sch_1S_Overall"/>
      <sheetName val="Determination_of_Net_Income"/>
      <sheetName val="CUII_Sch_1S_two_phase"/>
      <sheetName val="Sch_2S_-_BS"/>
      <sheetName val="CUII_Sch_3S-IS_"/>
      <sheetName val="CUII_Sch_4S"/>
      <sheetName val="CUII_Sch_5S_-_Inc_Adj"/>
      <sheetName val="CUII_Sch_7S_-_Exp_Adj"/>
      <sheetName val="Sch_8S_-_Rate_Base"/>
      <sheetName val="Determination_of_RB_by_PHase"/>
      <sheetName val="Sch_9S_-_Disallowed_WW_RB"/>
      <sheetName val="Sch_10S_-_ADIT_Calc_-_Sewer"/>
      <sheetName val="Common_Expenses---&gt;&gt;"/>
      <sheetName val="6-A_Salaries-Maint"/>
      <sheetName val="6-B_Maint_Testing"/>
      <sheetName val="6-C_Transport"/>
      <sheetName val="6-D_Outside_Services"/>
      <sheetName val="6-E_Capitalized_Labor"/>
      <sheetName val="6-F_Salaries_-_General"/>
      <sheetName val="6-G_Other_Office_Supplies"/>
      <sheetName val="6-H_Benefits"/>
      <sheetName val="6-I_Rent"/>
      <sheetName val="6-J_Insurance"/>
      <sheetName val="6-K_Office_Utilities"/>
      <sheetName val="6-L_Misc_"/>
      <sheetName val="6-M_Payroll_Taxes"/>
      <sheetName val="TLUI_Water--&gt;&gt;"/>
      <sheetName val="TLUI_Sch_1W_Overall"/>
      <sheetName val="TLUI_Sch_1W_Two_Phase"/>
      <sheetName val="TLUI_Sch_2W_-_BS"/>
      <sheetName val="TLUI_Sch_3W_-_IS"/>
      <sheetName val="TLUI_Sch_4W"/>
      <sheetName val="TLUI_Sch_5W_-_Inc_Adj"/>
      <sheetName val="TLUI_Sch_7W_-_Exp_Adj"/>
      <sheetName val="Sch_TLUI_8W_-_Rate_Base"/>
      <sheetName val="TLUI_Sewer---&gt;&gt;"/>
      <sheetName val="TLUI_Sch_1S_Overall"/>
      <sheetName val="TLUI_Sch_1S_Two_Phase"/>
      <sheetName val="TLUI_Sch_2_-_BS_(3)"/>
      <sheetName val="TLUI_Sch_3s_-_IS"/>
      <sheetName val="TLUI_Sch_4S"/>
      <sheetName val="TLUI_Sch_5S_-_Inc_Adj"/>
      <sheetName val="TLUI_Sch_7S_-_Exp_Adj_"/>
      <sheetName val="Sch_TLUI_7S_-_Rate_Base"/>
      <sheetName val="WSCI_Water----&gt;&gt;"/>
      <sheetName val="WSCI_Sch_1W_Overall"/>
      <sheetName val="WSCI_Sch_1W_Two_Phase"/>
      <sheetName val="WSCI_Sch_2_-_BS"/>
      <sheetName val="WSCI_Sch_3W_-_IS"/>
      <sheetName val="WSCI_Sch_4W"/>
      <sheetName val="WSCI_Sch_5W_-_Inc_Adj"/>
      <sheetName val="WSCI_Sch_7W_-_Exp_Adj"/>
      <sheetName val="WSCI_Sch_8W_-_Rate_Base"/>
      <sheetName val="WSCI_Sewer----&gt;&gt;"/>
      <sheetName val="WSCI_Sch_1S_Overall"/>
      <sheetName val="WSCI_Sch_1S_Two_Phase"/>
      <sheetName val="WSCI_Sch_2_-_BS_(2)"/>
      <sheetName val="WSCI_Sch_3s_-_IS"/>
      <sheetName val="WSCI_Sch_4S"/>
      <sheetName val="WSCI_Sch_5S_-_Inc_Adj"/>
      <sheetName val="WSCI_Sch_7S_-_Exp_Adj"/>
      <sheetName val="WSCI_Sch_8S_-_Rate_Base"/>
      <sheetName val="IWSI_Water----&gt;&gt;"/>
      <sheetName val="IWSI_Sch_1W_Overall"/>
      <sheetName val="IWSI_Sch_1W_Two_Phase"/>
      <sheetName val="IWSI_Sch_2_-_BS"/>
      <sheetName val="IWSI_Sch_3W_-_IS"/>
      <sheetName val="IWSI_Sch_4W"/>
      <sheetName val="IWSI_Sch_5W_-_Inc_Adj"/>
      <sheetName val="IWSI_Sch_7W_-_Exp_Adj"/>
      <sheetName val="IWSI_Sch__8W_-_Rate_Base"/>
      <sheetName val="Expense_Analysis"/>
      <sheetName val="DNU_-_Chemicals"/>
      <sheetName val="DNU_Maint_&amp;_Repair"/>
      <sheetName val="DNU_-_Rate_Case"/>
      <sheetName val="Consolidated_IS"/>
      <sheetName val="6-N_Purchased_Power"/>
      <sheetName val="6-O_Chemicals"/>
      <sheetName val="Other_Workpapers"/>
      <sheetName val="Capital_Projects_IN"/>
      <sheetName val="Purch_Water_Calc"/>
      <sheetName val="Comparison_of_Cons_IS"/>
      <sheetName val="2015_TB"/>
      <sheetName val="wp_q_ADIT"/>
      <sheetName val="Disallowed_Water_Rate_Base_(2)"/>
      <sheetName val="Chemicals_17"/>
      <sheetName val="Chemicals_16"/>
      <sheetName val="02-2016_TB"/>
      <sheetName val="wp_-_rw2"/>
      <sheetName val="wp_-_rs2"/>
      <sheetName val="wp-p2_Allocation_of_Vehicles"/>
      <sheetName val="wp-p3_Allocation_of_Computers"/>
      <sheetName val="Cap_Time_Remove"/>
      <sheetName val="Eliminated_Invoices"/>
      <sheetName val="IDC_Removal"/>
      <sheetName val="1015-0917_Capital_FCST"/>
      <sheetName val="wp_-_u1_Def_Charges_Summary"/>
      <sheetName val="Sewer_Non-Capital"/>
      <sheetName val="Proposed_Rates&gt;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">
          <cell r="L27">
            <v>2022705.7694300625</v>
          </cell>
        </row>
        <row r="29">
          <cell r="R29" t="str">
            <v xml:space="preserve"> </v>
          </cell>
        </row>
        <row r="60">
          <cell r="R60">
            <v>-39205</v>
          </cell>
        </row>
        <row r="65">
          <cell r="R65">
            <v>155076.9056013294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Binder Index"/>
      <sheetName val="File Vrsn"/>
      <sheetName val="File Vrsn 2003"/>
      <sheetName val="Front Pg"/>
      <sheetName val="TableOfCon"/>
      <sheetName val="Title Page"/>
      <sheetName val="GM%Analy"/>
      <sheetName val="Oper~O&amp;A Analy"/>
      <sheetName val="High level Sum-Supply"/>
      <sheetName val="Sum-Details"/>
      <sheetName val="HL Budget to Finance"/>
      <sheetName val="BC BCG Supply"/>
      <sheetName val="Sales&amp;GM'03"/>
      <sheetName val="Curving&amp;GM'03"/>
      <sheetName val="AugYEF02 Sales&amp;GM"/>
      <sheetName val="Sales&amp;GM'04"/>
      <sheetName val="Curving&amp;GM'04"/>
      <sheetName val="JunYEF03 Sales&amp;GM "/>
      <sheetName val="Sales&amp;Cost Adj'03"/>
      <sheetName val="Aug'02 CA Sales"/>
      <sheetName val="Acctg &amp; Legal'03"/>
      <sheetName val="Acctg &amp; Legal'04 "/>
      <sheetName val="Sell&amp;Mktg'03"/>
      <sheetName val="Ad&amp;Promo'03"/>
      <sheetName val="Exp by Emp'03"/>
      <sheetName val="Exp by Emp'04"/>
      <sheetName val="Bad Debt'03"/>
      <sheetName val="Bad Debt'04"/>
      <sheetName val="Consulting'03"/>
      <sheetName val="Consulting'04"/>
      <sheetName val="Comp Supplies'03"/>
      <sheetName val="Comp Supplies'04"/>
      <sheetName val="Donations'03"/>
      <sheetName val="Donations'04"/>
      <sheetName val="Dues Sub'03"/>
      <sheetName val="Dues Sub'04"/>
      <sheetName val="Edu&amp;Train'03"/>
      <sheetName val="Edu&amp;Train'04"/>
      <sheetName val="Meeting'03"/>
      <sheetName val="Meeting'04"/>
      <sheetName val="Gen&amp;Off'03"/>
      <sheetName val="Gen&amp;Off'04"/>
      <sheetName val="Forms'03"/>
      <sheetName val="Forms'04"/>
      <sheetName val="Insurance'03"/>
      <sheetName val="Insurance'04"/>
      <sheetName val="Insur Calc"/>
      <sheetName val="BCG FFE&amp;Inven'03"/>
      <sheetName val="Bank Chrg'03"/>
      <sheetName val="Bank Chrg'04"/>
      <sheetName val="Recruit'03"/>
      <sheetName val="Recruit'04"/>
      <sheetName val="Relocation'03"/>
      <sheetName val="Relocation'04"/>
      <sheetName val="Rent0'03"/>
      <sheetName val="Rent0'04"/>
      <sheetName val="Service Contract'03"/>
      <sheetName val="Service Contract'04"/>
      <sheetName val="Repairs&amp;Maint'03"/>
      <sheetName val="Repairs&amp;Maint'04"/>
      <sheetName val="SafetySup'03"/>
      <sheetName val="SafetySup'04"/>
      <sheetName val="Telecom'03"/>
      <sheetName val="Telecom'04"/>
      <sheetName val="Tele~DataLine"/>
      <sheetName val="Utili'03"/>
      <sheetName val="Utili'04"/>
      <sheetName val="Whse&amp;Shop'03"/>
      <sheetName val="Whse&amp;Shop'04"/>
      <sheetName val="Compare"/>
      <sheetName val="Sum Brch"/>
      <sheetName val="Capex'03"/>
      <sheetName val="Capital Asset BC Detail"/>
      <sheetName val="BC Consolidated"/>
      <sheetName val="NoDetail(00-00)"/>
      <sheetName val="Supp Adm(01-00)"/>
      <sheetName val="Rmd(01-01)"/>
      <sheetName val="Coq(01-02)"/>
      <sheetName val="Abb(01-03)"/>
      <sheetName val="Clo(01-04)"/>
      <sheetName val="Kel(01-05)"/>
      <sheetName val="Vic(01-06)"/>
      <sheetName val="Kam(01-07)"/>
      <sheetName val="Dun(01-08)"/>
      <sheetName val="Cou(01-10)"/>
      <sheetName val="Ver(01-12)"/>
      <sheetName val="Pen(01-09)"/>
      <sheetName val="KelPmp(01-11)"/>
      <sheetName val="Fin(03-70)"/>
      <sheetName val="HR-Rich(03-71)"/>
      <sheetName val="S&amp;M-Sup(04-00) "/>
      <sheetName val="VI(04-81)"/>
      <sheetName val="LM(04-82)"/>
      <sheetName val="LM(04-85)"/>
      <sheetName val="Int(04-83)"/>
      <sheetName val="Fin-(03-00)"/>
      <sheetName val="Svc to Sup(01-15)"/>
      <sheetName val="Par(01-16)"/>
      <sheetName val="IT-Admin(01-36)"/>
      <sheetName val="BP(01-37)"/>
      <sheetName val="Pres(00-00)"/>
      <sheetName val="IT-CC(01-35)"/>
      <sheetName val="Gen Admin-CC"/>
      <sheetName val="HR-CC(03-)"/>
      <sheetName val="Supply Consolidated"/>
      <sheetName val="CC~Conso "/>
      <sheetName val="Supply Oper Conso~Div01"/>
      <sheetName val="IT Con~Div01"/>
      <sheetName val="Fin Conso~Div03"/>
      <sheetName val="HR~Conso"/>
      <sheetName val="S&amp;M Conso~(Div 4)"/>
      <sheetName val="Control"/>
      <sheetName val="TBal Aug'02"/>
      <sheetName val="Var-Sum"/>
      <sheetName val="2002 Sales Budget"/>
      <sheetName val="Serv Rev"/>
      <sheetName val="Fixed-Var costs"/>
      <sheetName val="Interest2002"/>
      <sheetName val="Bad Debt ~02budget"/>
      <sheetName val="Telecom"/>
      <sheetName val="Depreciation'02"/>
      <sheetName val="2001 Capital YEF July EOM"/>
      <sheetName val="Capital"/>
      <sheetName val="Rent'02"/>
      <sheetName val="Sales&amp;Cost Adj'04"/>
      <sheetName val="Jun'03 CA Sales "/>
      <sheetName val="Lang"/>
      <sheetName val="WVOpenWO"/>
      <sheetName val="WACC"/>
      <sheetName val="Tax shield"/>
      <sheetName val="CAP COST"/>
      <sheetName val="Aug98 Cons"/>
      <sheetName val="QTR"/>
      <sheetName val="Budget_Binder_Index"/>
      <sheetName val="File_Vrsn"/>
      <sheetName val="File_Vrsn_2003"/>
      <sheetName val="Front_Pg"/>
      <sheetName val="Title_Page"/>
      <sheetName val="Oper~O&amp;A_Analy"/>
      <sheetName val="High_level_Sum-Supply"/>
      <sheetName val="HL_Budget_to_Finance"/>
      <sheetName val="BC_BCG_Supply"/>
      <sheetName val="AugYEF02_Sales&amp;GM"/>
      <sheetName val="JunYEF03_Sales&amp;GM_"/>
      <sheetName val="Sales&amp;Cost_Adj'03"/>
      <sheetName val="Aug'02_CA_Sales"/>
      <sheetName val="Acctg_&amp;_Legal'03"/>
      <sheetName val="Acctg_&amp;_Legal'04_"/>
      <sheetName val="Exp_by_Emp'03"/>
      <sheetName val="Exp_by_Emp'04"/>
      <sheetName val="Bad_Debt'03"/>
      <sheetName val="Bad_Debt'04"/>
      <sheetName val="Comp_Supplies'03"/>
      <sheetName val="Comp_Supplies'04"/>
      <sheetName val="Dues_Sub'03"/>
      <sheetName val="Dues_Sub'04"/>
      <sheetName val="Insur_Calc"/>
      <sheetName val="BCG_FFE&amp;Inven'03"/>
      <sheetName val="Bank_Chrg'03"/>
      <sheetName val="Bank_Chrg'04"/>
      <sheetName val="Service_Contract'03"/>
      <sheetName val="Service_Contract'04"/>
      <sheetName val="Sum_Brch"/>
      <sheetName val="Capital_Asset_BC_Detail"/>
      <sheetName val="BC_Consolidated"/>
      <sheetName val="Supp_Adm(01-00)"/>
      <sheetName val="S&amp;M-Sup(04-00)_"/>
      <sheetName val="Svc_to_Sup(01-15)"/>
      <sheetName val="Gen_Admin-CC"/>
      <sheetName val="Supply_Consolidated"/>
      <sheetName val="CC~Conso_"/>
      <sheetName val="Supply_Oper_Conso~Div01"/>
      <sheetName val="IT_Con~Div01"/>
      <sheetName val="Fin_Conso~Div03"/>
      <sheetName val="S&amp;M_Conso~(Div_4)"/>
      <sheetName val="TBal_Aug'02"/>
      <sheetName val="2002_Sales_Budget"/>
      <sheetName val="Serv_Rev"/>
      <sheetName val="Fixed-Var_costs"/>
      <sheetName val="Bad_Debt_~02budget"/>
      <sheetName val="2001_Capital_YEF_July_EOM"/>
      <sheetName val="Sales&amp;Cost_Adj'04"/>
      <sheetName val="Jun'03_CA_Sales_"/>
      <sheetName val="Tax_shield"/>
      <sheetName val="CAP_COST"/>
      <sheetName val="Aug98_Cons"/>
      <sheetName val="Mults"/>
      <sheetName val="Tranx data"/>
      <sheetName val="Related Party Lots"/>
      <sheetName val="Summary"/>
      <sheetName val="Review"/>
      <sheetName val="BE analysis"/>
      <sheetName val="Cost_Alloc Summary"/>
      <sheetName val="B1_IND Co 1103 Indir Costs"/>
      <sheetName val="B2_CJI3_Co 1103 N-504"/>
      <sheetName val="B5_IND Co 1103_G&amp;A"/>
      <sheetName val="Sheet2"/>
      <sheetName val="FA Continuity"/>
      <sheetName val="160030 - LEASEHOLD"/>
      <sheetName val="160060 - FURNITURE"/>
      <sheetName val="160090 - WORK IN PROCESS"/>
      <sheetName val="Budget_Binder_Index1"/>
      <sheetName val="File_Vrsn1"/>
      <sheetName val="File_Vrsn_20031"/>
      <sheetName val="Front_Pg1"/>
      <sheetName val="Title_Page1"/>
      <sheetName val="Oper~O&amp;A_Analy1"/>
      <sheetName val="High_level_Sum-Supply1"/>
      <sheetName val="HL_Budget_to_Finance1"/>
      <sheetName val="BC_BCG_Supply1"/>
      <sheetName val="AugYEF02_Sales&amp;GM1"/>
      <sheetName val="JunYEF03_Sales&amp;GM_1"/>
      <sheetName val="Sales&amp;Cost_Adj'031"/>
      <sheetName val="Aug'02_CA_Sales1"/>
      <sheetName val="Acctg_&amp;_Legal'031"/>
      <sheetName val="Acctg_&amp;_Legal'04_1"/>
      <sheetName val="Exp_by_Emp'031"/>
      <sheetName val="Exp_by_Emp'041"/>
      <sheetName val="Bad_Debt'031"/>
      <sheetName val="Bad_Debt'041"/>
      <sheetName val="Comp_Supplies'031"/>
      <sheetName val="Comp_Supplies'041"/>
      <sheetName val="Dues_Sub'031"/>
      <sheetName val="Dues_Sub'041"/>
      <sheetName val="Insur_Calc1"/>
      <sheetName val="BCG_FFE&amp;Inven'031"/>
      <sheetName val="Bank_Chrg'031"/>
      <sheetName val="Bank_Chrg'041"/>
      <sheetName val="Service_Contract'031"/>
      <sheetName val="Service_Contract'041"/>
      <sheetName val="Sum_Brch1"/>
      <sheetName val="Capital_Asset_BC_Detail1"/>
      <sheetName val="BC_Consolidated1"/>
      <sheetName val="Supp_Adm(01-00)1"/>
      <sheetName val="S&amp;M-Sup(04-00)_1"/>
      <sheetName val="Svc_to_Sup(01-15)1"/>
      <sheetName val="Gen_Admin-CC1"/>
      <sheetName val="Supply_Consolidated1"/>
      <sheetName val="CC~Conso_1"/>
      <sheetName val="Supply_Oper_Conso~Div011"/>
      <sheetName val="IT_Con~Div011"/>
      <sheetName val="Fin_Conso~Div031"/>
      <sheetName val="S&amp;M_Conso~(Div_4)1"/>
      <sheetName val="TBal_Aug'021"/>
      <sheetName val="2002_Sales_Budget1"/>
      <sheetName val="Serv_Rev1"/>
      <sheetName val="Fixed-Var_costs1"/>
      <sheetName val="Bad_Debt_~02budget1"/>
      <sheetName val="2001_Capital_YEF_July_EOM1"/>
      <sheetName val="Sales&amp;Cost_Adj'041"/>
      <sheetName val="Jun'03_CA_Sales_1"/>
      <sheetName val="Tax_shield1"/>
      <sheetName val="CAP_COST1"/>
      <sheetName val="Aug98_Cons1"/>
      <sheetName val="Tranx_data"/>
      <sheetName val="Related_Party_Lo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>
        <row r="3">
          <cell r="A3" t="str">
            <v xml:space="preserve"> 2002 BUDGET - SALES</v>
          </cell>
        </row>
        <row r="6">
          <cell r="O6" t="str">
            <v>2002</v>
          </cell>
        </row>
        <row r="7"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July</v>
          </cell>
          <cell r="J7" t="str">
            <v>Aug</v>
          </cell>
          <cell r="K7" t="str">
            <v>Sept</v>
          </cell>
          <cell r="L7" t="str">
            <v>Oct</v>
          </cell>
          <cell r="M7" t="str">
            <v>Nov</v>
          </cell>
          <cell r="N7" t="str">
            <v>Dec</v>
          </cell>
          <cell r="O7" t="str">
            <v>Total</v>
          </cell>
        </row>
        <row r="9">
          <cell r="A9" t="str">
            <v>REVENUE</v>
          </cell>
        </row>
        <row r="11">
          <cell r="A11" t="str">
            <v>Supply</v>
          </cell>
        </row>
        <row r="12">
          <cell r="B12" t="str">
            <v>Supply Sales Increase:</v>
          </cell>
        </row>
        <row r="13">
          <cell r="B13">
            <v>0.08</v>
          </cell>
        </row>
        <row r="14">
          <cell r="B14" t="str">
            <v>Richmond</v>
          </cell>
        </row>
        <row r="15">
          <cell r="B15" t="str">
            <v>Coquitlam</v>
          </cell>
        </row>
        <row r="16">
          <cell r="B16" t="str">
            <v>Abbotsford  - New</v>
          </cell>
        </row>
        <row r="17">
          <cell r="B17" t="str">
            <v>Abbotsford - FH</v>
          </cell>
        </row>
        <row r="18">
          <cell r="B18" t="str">
            <v>Abbotsford -PW</v>
          </cell>
        </row>
        <row r="19">
          <cell r="B19" t="str">
            <v>Cloverdale</v>
          </cell>
        </row>
        <row r="20">
          <cell r="B20" t="str">
            <v>Kelowna</v>
          </cell>
        </row>
        <row r="21">
          <cell r="B21" t="str">
            <v>Victoria</v>
          </cell>
        </row>
        <row r="22">
          <cell r="B22" t="str">
            <v>Kamloops</v>
          </cell>
        </row>
        <row r="23">
          <cell r="B23" t="str">
            <v>Duncan</v>
          </cell>
        </row>
        <row r="24">
          <cell r="B24" t="str">
            <v>Penticton</v>
          </cell>
        </row>
        <row r="25">
          <cell r="B25" t="str">
            <v>Courtenay</v>
          </cell>
        </row>
        <row r="26">
          <cell r="B26" t="str">
            <v>Kelowna Pump</v>
          </cell>
        </row>
        <row r="27">
          <cell r="B27" t="str">
            <v>Vernon</v>
          </cell>
        </row>
        <row r="29">
          <cell r="B29" t="str">
            <v>OP Sup Admin -Sales Disc &amp; Rebts</v>
          </cell>
        </row>
        <row r="35">
          <cell r="A35" t="str">
            <v>Service</v>
          </cell>
        </row>
        <row r="36">
          <cell r="B36" t="str">
            <v>Service Sales Increase:</v>
          </cell>
        </row>
        <row r="37">
          <cell r="B37">
            <v>0</v>
          </cell>
        </row>
        <row r="38">
          <cell r="B38" t="str">
            <v>Service Administration</v>
          </cell>
        </row>
        <row r="39">
          <cell r="B39" t="str">
            <v>Energy Operations (Contracts)</v>
          </cell>
        </row>
        <row r="40">
          <cell r="B40" t="str">
            <v>Water Utility</v>
          </cell>
        </row>
        <row r="41">
          <cell r="B41" t="str">
            <v>Fabrication</v>
          </cell>
        </row>
        <row r="42">
          <cell r="B42" t="str">
            <v>Water Supply</v>
          </cell>
        </row>
        <row r="43">
          <cell r="B43" t="str">
            <v>Fairbanks Alaska</v>
          </cell>
        </row>
        <row r="44">
          <cell r="B44" t="str">
            <v>Pipe Rehab. &amp; Maint (Aurora)</v>
          </cell>
        </row>
        <row r="45">
          <cell r="B45" t="str">
            <v>Emergency Manager.com</v>
          </cell>
        </row>
        <row r="50">
          <cell r="B50" t="str">
            <v>TOTAL REVENUE</v>
          </cell>
        </row>
        <row r="53">
          <cell r="A53" t="str">
            <v>COST OF GOODS SOLD</v>
          </cell>
        </row>
        <row r="55">
          <cell r="A55" t="str">
            <v>Supply</v>
          </cell>
        </row>
        <row r="56">
          <cell r="B56" t="str">
            <v>COGS</v>
          </cell>
        </row>
        <row r="57">
          <cell r="B57">
            <v>0.79</v>
          </cell>
        </row>
        <row r="58">
          <cell r="B58" t="str">
            <v>Richmond</v>
          </cell>
        </row>
        <row r="59">
          <cell r="B59" t="str">
            <v>Coquitlam</v>
          </cell>
        </row>
        <row r="60">
          <cell r="B60" t="str">
            <v>Abbotsford  - New</v>
          </cell>
        </row>
        <row r="61">
          <cell r="B61" t="str">
            <v>Abbotsford - FH</v>
          </cell>
        </row>
        <row r="62">
          <cell r="B62" t="str">
            <v>Abbotsford -PW</v>
          </cell>
        </row>
        <row r="63">
          <cell r="B63" t="str">
            <v>Cloverdale</v>
          </cell>
        </row>
        <row r="64">
          <cell r="B64" t="str">
            <v>Kelowna</v>
          </cell>
        </row>
        <row r="65">
          <cell r="B65" t="str">
            <v>Victoria</v>
          </cell>
        </row>
        <row r="66">
          <cell r="B66" t="str">
            <v>Kamloops</v>
          </cell>
        </row>
        <row r="67">
          <cell r="B67" t="str">
            <v>Duncan</v>
          </cell>
        </row>
        <row r="68">
          <cell r="B68" t="str">
            <v>Penticton</v>
          </cell>
        </row>
        <row r="69">
          <cell r="B69" t="str">
            <v>Courtenay</v>
          </cell>
        </row>
        <row r="70">
          <cell r="B70" t="str">
            <v>Kelowna Pump</v>
          </cell>
        </row>
        <row r="71">
          <cell r="B71" t="str">
            <v>Vernon</v>
          </cell>
        </row>
        <row r="73">
          <cell r="B73" t="str">
            <v>OP Sup Admin -Sales Disc &amp; Rebts</v>
          </cell>
        </row>
        <row r="79">
          <cell r="A79" t="str">
            <v>Service</v>
          </cell>
        </row>
        <row r="80">
          <cell r="B80" t="str">
            <v>COGS</v>
          </cell>
        </row>
        <row r="81">
          <cell r="B81">
            <v>0.72</v>
          </cell>
        </row>
        <row r="82">
          <cell r="B82" t="str">
            <v>Service Administration</v>
          </cell>
        </row>
        <row r="83">
          <cell r="B83" t="str">
            <v>Energy Operations (Contracts)</v>
          </cell>
        </row>
        <row r="84">
          <cell r="B84" t="str">
            <v>Water Utility</v>
          </cell>
        </row>
        <row r="85">
          <cell r="B85" t="str">
            <v>Fabrication</v>
          </cell>
        </row>
        <row r="86">
          <cell r="B86" t="str">
            <v>Water Supply</v>
          </cell>
        </row>
        <row r="87">
          <cell r="B87" t="str">
            <v>Fairbanks Alaska</v>
          </cell>
        </row>
        <row r="88">
          <cell r="B88" t="str">
            <v>Pipe Rehab. &amp; Maint (Aurora)</v>
          </cell>
        </row>
        <row r="89">
          <cell r="B89" t="str">
            <v>Emergency Manager.com</v>
          </cell>
        </row>
        <row r="94">
          <cell r="B94" t="str">
            <v>TOTAL REVENUE</v>
          </cell>
        </row>
        <row r="97">
          <cell r="A97" t="str">
            <v>GROSS MARGIN</v>
          </cell>
        </row>
        <row r="99">
          <cell r="A99" t="str">
            <v>Supply</v>
          </cell>
        </row>
        <row r="100">
          <cell r="B100" t="str">
            <v>GROSS MARGIN</v>
          </cell>
        </row>
        <row r="101">
          <cell r="B101">
            <v>0.20999999999999996</v>
          </cell>
        </row>
        <row r="102">
          <cell r="B102" t="str">
            <v>Richmond</v>
          </cell>
        </row>
        <row r="103">
          <cell r="B103" t="str">
            <v>Coquitlam</v>
          </cell>
        </row>
        <row r="104">
          <cell r="B104" t="str">
            <v>Abbotsford  - New</v>
          </cell>
        </row>
        <row r="105">
          <cell r="B105" t="str">
            <v>Abbotsford - FH</v>
          </cell>
        </row>
        <row r="106">
          <cell r="B106" t="str">
            <v>Abbotsford -PW</v>
          </cell>
        </row>
        <row r="107">
          <cell r="B107" t="str">
            <v>Cloverdale</v>
          </cell>
        </row>
        <row r="108">
          <cell r="B108" t="str">
            <v>Kelowna</v>
          </cell>
        </row>
        <row r="109">
          <cell r="B109" t="str">
            <v>Victoria</v>
          </cell>
        </row>
        <row r="110">
          <cell r="B110" t="str">
            <v>Kamloops</v>
          </cell>
        </row>
        <row r="111">
          <cell r="B111" t="str">
            <v>Duncan</v>
          </cell>
        </row>
        <row r="112">
          <cell r="B112" t="str">
            <v>Penticton</v>
          </cell>
        </row>
        <row r="113">
          <cell r="B113" t="str">
            <v>Courtenay</v>
          </cell>
        </row>
        <row r="114">
          <cell r="B114" t="str">
            <v>Kelowna Pump</v>
          </cell>
        </row>
        <row r="115">
          <cell r="B115" t="str">
            <v>Vernon</v>
          </cell>
        </row>
        <row r="117">
          <cell r="B117" t="str">
            <v>OP Sup Admin -Sales Disc &amp; Rebts</v>
          </cell>
        </row>
        <row r="123">
          <cell r="A123" t="str">
            <v>Service</v>
          </cell>
        </row>
        <row r="124">
          <cell r="B124" t="str">
            <v>GROSS MARGIN</v>
          </cell>
        </row>
        <row r="125">
          <cell r="B125">
            <v>0.28000000000000003</v>
          </cell>
        </row>
        <row r="126">
          <cell r="B126" t="str">
            <v>Service Administration</v>
          </cell>
        </row>
        <row r="127">
          <cell r="B127" t="str">
            <v>Energy Operations (Contracts)</v>
          </cell>
        </row>
        <row r="128">
          <cell r="B128" t="str">
            <v>Water Utility</v>
          </cell>
        </row>
        <row r="129">
          <cell r="B129" t="str">
            <v>Fabrication</v>
          </cell>
        </row>
        <row r="130">
          <cell r="B130" t="str">
            <v>Water Supply</v>
          </cell>
        </row>
        <row r="131">
          <cell r="B131" t="str">
            <v>Fairbanks Alaska</v>
          </cell>
        </row>
        <row r="132">
          <cell r="B132" t="str">
            <v>Pipe Rehab. &amp; Maint (Aurora)</v>
          </cell>
        </row>
        <row r="133">
          <cell r="B133" t="str">
            <v>Emergency Manager.com</v>
          </cell>
        </row>
        <row r="138">
          <cell r="B138" t="str">
            <v>TOTAL REVENUE</v>
          </cell>
        </row>
        <row r="140">
          <cell r="B140" t="str">
            <v>TOTAL BC GROSS MARGIN %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>
        <row r="3">
          <cell r="A3" t="str">
            <v xml:space="preserve"> 2002 BUDGET - SALES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>
        <row r="1">
          <cell r="A1" t="str">
            <v xml:space="preserve">Industrial Department </v>
          </cell>
        </row>
      </sheetData>
      <sheetData sheetId="196"/>
      <sheetData sheetId="197">
        <row r="1">
          <cell r="A1" t="str">
            <v>Procon Mining &amp; Tunnelling Ltd.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  <sheetName val="summary:proforma int"/>
      <sheetName val="summary:fit"/>
      <sheetName val="COSS Results UNBUNDLED"/>
      <sheetName val="Inputs"/>
      <sheetName val="G"/>
      <sheetName val="HQ"/>
      <sheetName val="R"/>
      <sheetName val="V"/>
      <sheetName val="pjn_format"/>
      <sheetName val="schedule_m"/>
      <sheetName val="rev_detail"/>
      <sheetName val="other_oper_main"/>
      <sheetName val="proforma_int"/>
      <sheetName val="summary:proforma_in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 refreshError="1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 refreshError="1">
        <row r="2">
          <cell r="A2" t="str">
            <v>RECONCILIATION OF D.C. INCOME TAX CALCULATION</v>
          </cell>
        </row>
        <row r="4">
          <cell r="D4" t="str">
            <v>1996</v>
          </cell>
          <cell r="F4" t="str">
            <v>1995</v>
          </cell>
          <cell r="H4" t="str">
            <v>Difference</v>
          </cell>
          <cell r="J4" t="str">
            <v>Rev Req</v>
          </cell>
        </row>
        <row r="8">
          <cell r="B8" t="str">
            <v>Per book D.C. income tax</v>
          </cell>
          <cell r="D8">
            <v>16398</v>
          </cell>
          <cell r="F8">
            <v>15742</v>
          </cell>
        </row>
        <row r="9">
          <cell r="B9" t="str">
            <v>Rate relief</v>
          </cell>
        </row>
        <row r="10">
          <cell r="B10" t="str">
            <v>Change in DCIT due to RMA's</v>
          </cell>
          <cell r="D10">
            <v>-1112</v>
          </cell>
          <cell r="F10">
            <v>1313</v>
          </cell>
        </row>
        <row r="13">
          <cell r="B13" t="str">
            <v>Adjusted DCIT</v>
          </cell>
          <cell r="D13">
            <v>15286</v>
          </cell>
          <cell r="F13">
            <v>17055</v>
          </cell>
          <cell r="H13">
            <v>-1769</v>
          </cell>
          <cell r="J13">
            <v>-2183</v>
          </cell>
        </row>
        <row r="18">
          <cell r="A18" t="str">
            <v>Change in D.C. operating revenue</v>
          </cell>
          <cell r="D18">
            <v>754796</v>
          </cell>
          <cell r="F18">
            <v>742559</v>
          </cell>
          <cell r="H18">
            <v>12237</v>
          </cell>
        </row>
        <row r="20">
          <cell r="A20" t="str">
            <v>Change in expenses</v>
          </cell>
        </row>
        <row r="21">
          <cell r="B21" t="str">
            <v>Net Fuel &amp; Interchange</v>
          </cell>
          <cell r="D21">
            <v>186628</v>
          </cell>
          <cell r="F21">
            <v>185879</v>
          </cell>
          <cell r="H21">
            <v>749</v>
          </cell>
        </row>
        <row r="22">
          <cell r="B22" t="str">
            <v>Capacity Purchase Payments</v>
          </cell>
          <cell r="D22">
            <v>48104</v>
          </cell>
          <cell r="F22">
            <v>50157</v>
          </cell>
          <cell r="H22">
            <v>-2053</v>
          </cell>
        </row>
        <row r="23">
          <cell r="B23" t="str">
            <v>Other O &amp; M</v>
          </cell>
          <cell r="D23">
            <v>127003</v>
          </cell>
          <cell r="F23">
            <v>121661</v>
          </cell>
          <cell r="H23">
            <v>5342</v>
          </cell>
        </row>
        <row r="24">
          <cell r="B24" t="str">
            <v>DSM Amortization</v>
          </cell>
          <cell r="D24">
            <v>8879</v>
          </cell>
          <cell r="F24">
            <v>5568</v>
          </cell>
          <cell r="H24">
            <v>3311</v>
          </cell>
        </row>
        <row r="25">
          <cell r="B25" t="str">
            <v>Depreciation</v>
          </cell>
          <cell r="D25">
            <v>62457</v>
          </cell>
          <cell r="F25">
            <v>61582</v>
          </cell>
          <cell r="H25">
            <v>875</v>
          </cell>
        </row>
        <row r="26">
          <cell r="B26" t="str">
            <v>Amortization - Other</v>
          </cell>
          <cell r="D26">
            <v>-969</v>
          </cell>
          <cell r="F26">
            <v>-1043</v>
          </cell>
          <cell r="H26">
            <v>74</v>
          </cell>
        </row>
        <row r="27">
          <cell r="B27" t="str">
            <v>Other Taxes, excl GRT</v>
          </cell>
          <cell r="D27">
            <v>30077</v>
          </cell>
          <cell r="F27">
            <v>29079</v>
          </cell>
          <cell r="H27">
            <v>998</v>
          </cell>
        </row>
        <row r="28">
          <cell r="B28" t="str">
            <v>Change in GRT as calculated</v>
          </cell>
          <cell r="D28">
            <v>75428</v>
          </cell>
          <cell r="F28">
            <v>74194</v>
          </cell>
          <cell r="H28">
            <v>1234</v>
          </cell>
        </row>
        <row r="33">
          <cell r="B33" t="str">
            <v>Change in operating expenses</v>
          </cell>
          <cell r="D33">
            <v>537607</v>
          </cell>
          <cell r="F33">
            <v>527077</v>
          </cell>
          <cell r="H33">
            <v>10530</v>
          </cell>
        </row>
        <row r="36">
          <cell r="B36" t="str">
            <v>Change in taxable income</v>
          </cell>
          <cell r="D36">
            <v>217189</v>
          </cell>
          <cell r="F36">
            <v>215482</v>
          </cell>
          <cell r="H36">
            <v>1707</v>
          </cell>
        </row>
        <row r="39">
          <cell r="B39" t="str">
            <v>Tax rate</v>
          </cell>
          <cell r="D39">
            <v>9.9750000000000005E-2</v>
          </cell>
          <cell r="F39">
            <v>9.9750000000000005E-2</v>
          </cell>
          <cell r="H39">
            <v>9.9750000000000005E-2</v>
          </cell>
        </row>
        <row r="41">
          <cell r="B41" t="str">
            <v>Calculated change in income tax</v>
          </cell>
          <cell r="D41">
            <v>21665</v>
          </cell>
          <cell r="F41">
            <v>21494</v>
          </cell>
          <cell r="H41">
            <v>170</v>
          </cell>
          <cell r="J41">
            <v>210</v>
          </cell>
        </row>
        <row r="44">
          <cell r="B44" t="str">
            <v>Difference</v>
          </cell>
          <cell r="D44">
            <v>-6379</v>
          </cell>
          <cell r="F44">
            <v>-4439</v>
          </cell>
          <cell r="H44">
            <v>-1939</v>
          </cell>
          <cell r="J44">
            <v>-2393</v>
          </cell>
        </row>
        <row r="46">
          <cell r="B46" t="str">
            <v>Less:  Change in pro-forma interest</v>
          </cell>
          <cell r="D46">
            <v>-5615</v>
          </cell>
          <cell r="F46">
            <v>-5713</v>
          </cell>
          <cell r="H46">
            <v>99</v>
          </cell>
          <cell r="J46">
            <v>122</v>
          </cell>
        </row>
        <row r="49">
          <cell r="A49" t="str">
            <v>Undefined change in revreq (dcit)</v>
          </cell>
          <cell r="D49">
            <v>-764</v>
          </cell>
          <cell r="F49">
            <v>1274</v>
          </cell>
          <cell r="H49">
            <v>-2038</v>
          </cell>
          <cell r="J49">
            <v>-2515</v>
          </cell>
        </row>
      </sheetData>
      <sheetData sheetId="14" refreshError="1">
        <row r="1">
          <cell r="J1" t="str">
            <v>AJK</v>
          </cell>
        </row>
        <row r="2">
          <cell r="A2" t="str">
            <v>RECONCILIATION OF FEDERAL INCOME TAX CALCULATION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Per book federal income tax</v>
          </cell>
          <cell r="D7">
            <v>52190</v>
          </cell>
          <cell r="F7">
            <v>48103</v>
          </cell>
        </row>
        <row r="8">
          <cell r="A8" t="str">
            <v>Rate relief</v>
          </cell>
        </row>
        <row r="9">
          <cell r="A9" t="str">
            <v>Change in FIT due to RMA's</v>
          </cell>
          <cell r="D9">
            <v>-3187</v>
          </cell>
          <cell r="F9">
            <v>4085</v>
          </cell>
        </row>
        <row r="11">
          <cell r="A11" t="str">
            <v>Adjusted DCIT/ FIT</v>
          </cell>
          <cell r="D11">
            <v>49003</v>
          </cell>
          <cell r="F11">
            <v>52188</v>
          </cell>
          <cell r="H11">
            <v>-3185</v>
          </cell>
          <cell r="J11">
            <v>-6048</v>
          </cell>
        </row>
        <row r="15">
          <cell r="A15" t="str">
            <v>Change in operating revenue</v>
          </cell>
          <cell r="D15">
            <v>754796</v>
          </cell>
          <cell r="F15">
            <v>742559</v>
          </cell>
          <cell r="H15">
            <v>12237</v>
          </cell>
        </row>
        <row r="17">
          <cell r="A17" t="str">
            <v>Change in expenses</v>
          </cell>
        </row>
        <row r="18">
          <cell r="B18" t="str">
            <v>Net Fuel &amp; Interchange</v>
          </cell>
          <cell r="D18">
            <v>186628</v>
          </cell>
          <cell r="F18">
            <v>185879</v>
          </cell>
          <cell r="H18">
            <v>749</v>
          </cell>
        </row>
        <row r="19">
          <cell r="B19" t="str">
            <v>Capacity Purchase Payments</v>
          </cell>
          <cell r="D19">
            <v>48104</v>
          </cell>
          <cell r="F19">
            <v>50157</v>
          </cell>
          <cell r="H19">
            <v>-2053</v>
          </cell>
        </row>
        <row r="20">
          <cell r="B20" t="str">
            <v>Other O &amp; M</v>
          </cell>
          <cell r="D20">
            <v>127003</v>
          </cell>
          <cell r="F20">
            <v>121661</v>
          </cell>
          <cell r="H20">
            <v>5342</v>
          </cell>
        </row>
        <row r="21">
          <cell r="B21" t="str">
            <v>DSM Amortization</v>
          </cell>
          <cell r="D21">
            <v>8879</v>
          </cell>
          <cell r="F21">
            <v>5568</v>
          </cell>
          <cell r="H21">
            <v>3311</v>
          </cell>
        </row>
        <row r="22">
          <cell r="B22" t="str">
            <v>Depreciation</v>
          </cell>
          <cell r="D22">
            <v>62457</v>
          </cell>
          <cell r="F22">
            <v>61582</v>
          </cell>
          <cell r="H22">
            <v>875</v>
          </cell>
        </row>
        <row r="23">
          <cell r="B23" t="str">
            <v>Amortization - Other</v>
          </cell>
          <cell r="D23">
            <v>-969</v>
          </cell>
          <cell r="F23">
            <v>-1043</v>
          </cell>
          <cell r="H23">
            <v>74</v>
          </cell>
        </row>
        <row r="24">
          <cell r="B24" t="str">
            <v>Other Taxes, excl GRT</v>
          </cell>
          <cell r="D24">
            <v>30077</v>
          </cell>
          <cell r="F24">
            <v>29079</v>
          </cell>
          <cell r="H24">
            <v>998</v>
          </cell>
        </row>
        <row r="25">
          <cell r="B25" t="str">
            <v>Change in GRT as calculated</v>
          </cell>
          <cell r="D25">
            <v>75428</v>
          </cell>
          <cell r="F25">
            <v>74194</v>
          </cell>
          <cell r="H25">
            <v>1234</v>
          </cell>
        </row>
        <row r="27">
          <cell r="B27" t="str">
            <v>Change in DCIT as calc</v>
          </cell>
          <cell r="D27">
            <v>21665</v>
          </cell>
          <cell r="F27">
            <v>21494</v>
          </cell>
          <cell r="H27">
            <v>171</v>
          </cell>
        </row>
        <row r="29">
          <cell r="B29" t="str">
            <v>Change in operating expenses</v>
          </cell>
          <cell r="D29">
            <v>559272</v>
          </cell>
          <cell r="F29">
            <v>548571</v>
          </cell>
          <cell r="H29">
            <v>10701</v>
          </cell>
        </row>
        <row r="31">
          <cell r="B31" t="str">
            <v>Change in taxable income</v>
          </cell>
          <cell r="D31">
            <v>195524</v>
          </cell>
          <cell r="F31">
            <v>193988</v>
          </cell>
          <cell r="H31">
            <v>1536</v>
          </cell>
        </row>
        <row r="34">
          <cell r="B34" t="str">
            <v>Tax rate</v>
          </cell>
          <cell r="D34">
            <v>0.35</v>
          </cell>
          <cell r="F34">
            <v>0.35</v>
          </cell>
          <cell r="H34">
            <v>0.35</v>
          </cell>
        </row>
        <row r="36">
          <cell r="B36" t="str">
            <v>Calculated change in income tax</v>
          </cell>
          <cell r="D36">
            <v>68433</v>
          </cell>
          <cell r="F36">
            <v>67896</v>
          </cell>
          <cell r="H36">
            <v>538</v>
          </cell>
          <cell r="J36">
            <v>1022</v>
          </cell>
        </row>
        <row r="39">
          <cell r="B39" t="str">
            <v>Subtotal</v>
          </cell>
          <cell r="D39">
            <v>-19430</v>
          </cell>
          <cell r="F39">
            <v>-15708</v>
          </cell>
          <cell r="H39">
            <v>-3723</v>
          </cell>
          <cell r="J39">
            <v>-7070</v>
          </cell>
        </row>
        <row r="41">
          <cell r="B41" t="str">
            <v>Less:  Change in pro-forma int</v>
          </cell>
          <cell r="D41">
            <v>-17681</v>
          </cell>
          <cell r="F41">
            <v>-17992</v>
          </cell>
          <cell r="H41">
            <v>311</v>
          </cell>
          <cell r="J41">
            <v>591</v>
          </cell>
        </row>
        <row r="43">
          <cell r="A43" t="str">
            <v>Undefined change in revreq (fit)</v>
          </cell>
          <cell r="D43">
            <v>-1749</v>
          </cell>
          <cell r="F43">
            <v>2284</v>
          </cell>
          <cell r="H43">
            <v>-4034</v>
          </cell>
          <cell r="J43">
            <v>-7661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  <sheetName val="Overall_ROR_-_(Sc_1_-_p__1)"/>
      <sheetName val="Summary_of_ROE_(Sc_1_-_p__2)"/>
      <sheetName val="Risk_Adjustment_(Sc_1_-_p__3)"/>
      <sheetName val="Market_Cap__(Sc_1_-_p__5)"/>
      <sheetName val="Bond_Ratings"/>
      <sheetName val="Yield_spreads"/>
      <sheetName val="5_yr_IL_Amer"/>
      <sheetName val="H2O_Cap_And_Fin_Stats_(Sch4)"/>
      <sheetName val="awr_5yr"/>
      <sheetName val="wtr_5yr"/>
      <sheetName val="cwt_5yr"/>
      <sheetName val="msex_5yr"/>
      <sheetName val="sjw_5yr"/>
      <sheetName val="yorw_5yr"/>
      <sheetName val="H20_STD_"/>
      <sheetName val="H20_No_STD_"/>
      <sheetName val="Utility_Sample_Fin_Stats"/>
      <sheetName val="AGL_5yr"/>
      <sheetName val="LNT_5yr"/>
      <sheetName val="AEP_5yr"/>
      <sheetName val="ATO_5yr"/>
      <sheetName val="CNL_5yr"/>
      <sheetName val="ED_5yr"/>
      <sheetName val="DPL_5yr"/>
      <sheetName val="FPL_5yr"/>
      <sheetName val="HE_5yr"/>
      <sheetName val="TEG_5yr"/>
      <sheetName val="LG_5yr"/>
      <sheetName val="NJR_5yr"/>
      <sheetName val="GAS_5yr"/>
      <sheetName val="NU_5yr"/>
      <sheetName val="NWN_5yr"/>
      <sheetName val="NST_5yr"/>
      <sheetName val="PNY_5yr"/>
      <sheetName val="PNW_5yr"/>
      <sheetName val="PGN_5yr"/>
      <sheetName val="SCG_5yr"/>
      <sheetName val="SO_5yr"/>
      <sheetName val="SWX_5yr"/>
      <sheetName val="VVC_5yr"/>
      <sheetName val="WGL_5yr"/>
      <sheetName val="WEC_5yr"/>
      <sheetName val="XEL_5yr"/>
      <sheetName val="Utility_Cap_Struct_(incl_STD)"/>
      <sheetName val="DCF_Summary"/>
      <sheetName val="Qtrly_growth_DCF"/>
      <sheetName val="Qtrly_Cash_Flow_DCF"/>
      <sheetName val="Two-Stage_DCF"/>
      <sheetName val="Three-Stage_DCF"/>
      <sheetName val="EIA_Ann__Outlook_Table_20"/>
      <sheetName val="Market_Premium_(S&amp;P_500_DCF)"/>
      <sheetName val="CAPM_Backup_(Sc_12_-_p__2)"/>
      <sheetName val="Risk-Free_Rate_(Sc_12_-_WP)"/>
      <sheetName val="GDP_Growth"/>
      <sheetName val="Zachs_Data"/>
      <sheetName val="Return_Data"/>
      <sheetName val="S&amp;P_500_Stats"/>
      <sheetName val="DCF_Goal_Seek"/>
      <sheetName val="NCDCF_Goal_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ADFDI_Parameters"/>
      <sheetName val="_ADFDI_Metadata"/>
      <sheetName val="Corix Annual Merit Increase Pla"/>
      <sheetName val="CompCellStyles"/>
      <sheetName val="_ADFDI_WorkbookData"/>
      <sheetName val="_ADFDI_BCMetadata"/>
      <sheetName val="_ADFDI_DynamicTable"/>
      <sheetName val="_ADFDI_LO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">
          <cell r="D2" t="str">
            <v>1 - Excellence Not Met</v>
          </cell>
          <cell r="E2" t="str">
            <v>2 - Excellence Achieved</v>
          </cell>
          <cell r="F2" t="str">
            <v>3 - Above and Beyond Excellence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  <sheetName val="Credit_Ratings-DO_Not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Sch.F-growth"/>
      <sheetName val="wp.a-uncoll"/>
      <sheetName val="wp-b-salary"/>
      <sheetName val="wp-b2-ops charged to plant"/>
      <sheetName val="wp-c-def charges"/>
      <sheetName val="wp-c2-calc of def charges"/>
      <sheetName val="wp-d-rc.exp"/>
      <sheetName val="wp-e-toi"/>
      <sheetName val="wp-f-depr"/>
      <sheetName val="wp-g-inc.tx"/>
      <sheetName val="wp.h-cap.struc"/>
      <sheetName val="wp-i-wc"/>
      <sheetName val="wp-j-pf.plant"/>
      <sheetName val="wp-k-retirements"/>
      <sheetName val="wp-l-GL additions"/>
      <sheetName val="wp-m-penalties"/>
      <sheetName val="wp-n-CPI"/>
      <sheetName val="wp-o-project phoenix "/>
      <sheetName val="wp-p1-allocation of vehicles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  <sheetName val="wp-p6-closed office exp"/>
      <sheetName val="wp-u-Insurance Exp"/>
      <sheetName val="wp-appendix"/>
      <sheetName val="xxxRate-Rev Comp"/>
      <sheetName val="Allocation data summary"/>
      <sheetName val="Allocation data"/>
      <sheetName val="Consumption Data"/>
      <sheetName val="ERC Count NB 12-07"/>
      <sheetName val="wp-q-Def Chrgs"/>
      <sheetName val="CWS Systems 08 RC template"/>
    </sheetNames>
    <sheetDataSet>
      <sheetData sheetId="0" refreshError="1">
        <row r="3">
          <cell r="C3" t="str">
            <v>CWS Systems, Inc.</v>
          </cell>
        </row>
        <row r="5">
          <cell r="C5" t="str">
            <v>W-778, Sub XXX</v>
          </cell>
        </row>
        <row r="7">
          <cell r="C7">
            <v>39447</v>
          </cell>
        </row>
        <row r="11">
          <cell r="C11">
            <v>8658</v>
          </cell>
        </row>
        <row r="12">
          <cell r="C12">
            <v>4085.7</v>
          </cell>
        </row>
      </sheetData>
      <sheetData sheetId="1" refreshError="1"/>
      <sheetData sheetId="2" refreshError="1">
        <row r="1">
          <cell r="A1" t="str">
            <v>Account Number</v>
          </cell>
          <cell r="B1" t="str">
            <v>Account Name</v>
          </cell>
          <cell r="C1" t="str">
            <v>IS/BS</v>
          </cell>
          <cell r="D1" t="str">
            <v>Balance DR/(CR)</v>
          </cell>
        </row>
        <row r="2">
          <cell r="A2" t="str">
            <v>1020</v>
          </cell>
          <cell r="B2" t="str">
            <v>ORGANIZATION</v>
          </cell>
          <cell r="C2" t="str">
            <v>BS</v>
          </cell>
          <cell r="D2">
            <v>189479.66</v>
          </cell>
          <cell r="E2" t="b">
            <v>0</v>
          </cell>
        </row>
        <row r="3">
          <cell r="A3" t="str">
            <v>1045</v>
          </cell>
          <cell r="B3" t="str">
            <v>LAND &amp; LAND RIGHTS GEN PLT</v>
          </cell>
          <cell r="C3" t="str">
            <v>BS</v>
          </cell>
          <cell r="D3">
            <v>50949.45</v>
          </cell>
          <cell r="E3" t="b">
            <v>0</v>
          </cell>
        </row>
        <row r="4">
          <cell r="A4" t="str">
            <v>1050</v>
          </cell>
          <cell r="B4" t="str">
            <v>STRUCT &amp; IMPRV SRC SUPPLY</v>
          </cell>
          <cell r="C4" t="str">
            <v>BS</v>
          </cell>
          <cell r="D4">
            <v>452181.11</v>
          </cell>
          <cell r="E4" t="b">
            <v>0</v>
          </cell>
        </row>
        <row r="5">
          <cell r="A5" t="str">
            <v>1055</v>
          </cell>
          <cell r="B5" t="str">
            <v>STRUCT &amp; IMPRV WTR TRT PLT</v>
          </cell>
          <cell r="C5" t="str">
            <v>BS</v>
          </cell>
          <cell r="D5">
            <v>184343.38</v>
          </cell>
          <cell r="E5" t="b">
            <v>0</v>
          </cell>
        </row>
        <row r="6">
          <cell r="A6" t="str">
            <v>1080</v>
          </cell>
          <cell r="B6" t="str">
            <v>WELLS &amp; SPRINGS</v>
          </cell>
          <cell r="C6" t="str">
            <v>BS</v>
          </cell>
          <cell r="D6">
            <v>1687630.31</v>
          </cell>
          <cell r="E6" t="b">
            <v>0</v>
          </cell>
        </row>
        <row r="7">
          <cell r="A7" t="str">
            <v>1100</v>
          </cell>
          <cell r="B7" t="str">
            <v>ELECTRIC PUMP EQUIP SRC PUMP</v>
          </cell>
          <cell r="C7" t="str">
            <v>BS</v>
          </cell>
          <cell r="D7">
            <v>490</v>
          </cell>
          <cell r="E7" t="b">
            <v>0</v>
          </cell>
        </row>
        <row r="8">
          <cell r="A8" t="str">
            <v>1105</v>
          </cell>
          <cell r="B8" t="str">
            <v>ELECTRIC PUMP EQUIP WTP</v>
          </cell>
          <cell r="C8" t="str">
            <v>BS</v>
          </cell>
          <cell r="D8">
            <v>942325.82</v>
          </cell>
          <cell r="E8" t="b">
            <v>0</v>
          </cell>
        </row>
        <row r="9">
          <cell r="A9" t="str">
            <v>1115</v>
          </cell>
          <cell r="B9" t="str">
            <v>WATER TREATMENT EQPT</v>
          </cell>
          <cell r="C9" t="str">
            <v>BS</v>
          </cell>
          <cell r="D9">
            <v>304205.25</v>
          </cell>
          <cell r="E9" t="b">
            <v>0</v>
          </cell>
        </row>
        <row r="10">
          <cell r="A10" t="str">
            <v>1120</v>
          </cell>
          <cell r="B10" t="str">
            <v>DIST RESV &amp; STANDPIPES</v>
          </cell>
          <cell r="C10" t="str">
            <v>BS</v>
          </cell>
          <cell r="D10">
            <v>1231742.08</v>
          </cell>
          <cell r="E10" t="b">
            <v>0</v>
          </cell>
        </row>
        <row r="11">
          <cell r="A11" t="str">
            <v>1125</v>
          </cell>
          <cell r="B11" t="str">
            <v>TRANS &amp; DISTR MAINS</v>
          </cell>
          <cell r="C11" t="str">
            <v>BS</v>
          </cell>
          <cell r="D11">
            <v>5047635.62</v>
          </cell>
          <cell r="E11" t="b">
            <v>0</v>
          </cell>
        </row>
        <row r="12">
          <cell r="A12" t="str">
            <v>1130</v>
          </cell>
          <cell r="B12" t="str">
            <v>SERVICE LINES</v>
          </cell>
          <cell r="C12" t="str">
            <v>BS</v>
          </cell>
          <cell r="D12">
            <v>1382625.43</v>
          </cell>
          <cell r="E12" t="b">
            <v>0</v>
          </cell>
        </row>
        <row r="13">
          <cell r="A13" t="str">
            <v>1135</v>
          </cell>
          <cell r="B13" t="str">
            <v>METERS</v>
          </cell>
          <cell r="C13" t="str">
            <v>BS</v>
          </cell>
          <cell r="D13">
            <v>382942.89</v>
          </cell>
          <cell r="E13" t="b">
            <v>0</v>
          </cell>
        </row>
        <row r="14">
          <cell r="A14" t="str">
            <v>1140</v>
          </cell>
          <cell r="B14" t="str">
            <v>METER INSTALLATIONS</v>
          </cell>
          <cell r="C14" t="str">
            <v>BS</v>
          </cell>
          <cell r="D14">
            <v>94239.85</v>
          </cell>
          <cell r="E14" t="b">
            <v>0</v>
          </cell>
        </row>
        <row r="15">
          <cell r="A15" t="str">
            <v>1145</v>
          </cell>
          <cell r="B15" t="str">
            <v>HYDRANTS</v>
          </cell>
          <cell r="C15" t="str">
            <v>BS</v>
          </cell>
          <cell r="D15">
            <v>245340.06</v>
          </cell>
          <cell r="E15" t="b">
            <v>0</v>
          </cell>
        </row>
        <row r="16">
          <cell r="A16" t="str">
            <v>1175</v>
          </cell>
          <cell r="B16" t="str">
            <v>OFFICE STRUCT &amp; IMPRV</v>
          </cell>
          <cell r="C16" t="str">
            <v>BS</v>
          </cell>
          <cell r="D16">
            <v>135331.54999999999</v>
          </cell>
          <cell r="E16" t="b">
            <v>0</v>
          </cell>
        </row>
        <row r="17">
          <cell r="A17" t="str">
            <v>1180</v>
          </cell>
          <cell r="B17" t="str">
            <v>OFFICE FURN &amp; EQPT</v>
          </cell>
          <cell r="C17" t="str">
            <v>BS</v>
          </cell>
          <cell r="D17">
            <v>57413.88</v>
          </cell>
          <cell r="E17" t="b">
            <v>0</v>
          </cell>
        </row>
        <row r="18">
          <cell r="A18" t="str">
            <v>1190</v>
          </cell>
          <cell r="B18" t="str">
            <v>TOOL SHOP &amp; MISC EQPT</v>
          </cell>
          <cell r="C18" t="str">
            <v>BS</v>
          </cell>
          <cell r="D18">
            <v>200282.85</v>
          </cell>
          <cell r="E18" t="b">
            <v>0</v>
          </cell>
        </row>
        <row r="19">
          <cell r="A19" t="str">
            <v>1195</v>
          </cell>
          <cell r="B19" t="str">
            <v>LABORATORY EQUIPMENT</v>
          </cell>
          <cell r="C19" t="str">
            <v>BS</v>
          </cell>
          <cell r="D19">
            <v>10394.76</v>
          </cell>
          <cell r="E19" t="b">
            <v>0</v>
          </cell>
        </row>
        <row r="20">
          <cell r="A20" t="str">
            <v>1205</v>
          </cell>
          <cell r="B20" t="str">
            <v>COMMUNICATION EQPT</v>
          </cell>
          <cell r="C20" t="str">
            <v>BS</v>
          </cell>
          <cell r="D20">
            <v>44641.02</v>
          </cell>
          <cell r="E20" t="b">
            <v>0</v>
          </cell>
        </row>
        <row r="21">
          <cell r="A21" t="str">
            <v>1245</v>
          </cell>
          <cell r="B21" t="str">
            <v>ORGANIZATION</v>
          </cell>
          <cell r="C21" t="str">
            <v>BS</v>
          </cell>
          <cell r="D21">
            <v>21939.08</v>
          </cell>
          <cell r="E21" t="b">
            <v>0</v>
          </cell>
        </row>
        <row r="22">
          <cell r="A22" t="str">
            <v>1295</v>
          </cell>
          <cell r="B22" t="str">
            <v>STRUCT/IMPRV PUMP PLT LS</v>
          </cell>
          <cell r="C22" t="str">
            <v>BS</v>
          </cell>
          <cell r="D22">
            <v>911729.54</v>
          </cell>
          <cell r="E22" t="b">
            <v>0</v>
          </cell>
        </row>
        <row r="23">
          <cell r="A23" t="str">
            <v>1315</v>
          </cell>
          <cell r="B23" t="str">
            <v>STRUCT/IMPRV GEN PLT</v>
          </cell>
          <cell r="C23" t="str">
            <v>BS</v>
          </cell>
          <cell r="D23">
            <v>223512.25</v>
          </cell>
          <cell r="E23" t="b">
            <v>0</v>
          </cell>
        </row>
        <row r="24">
          <cell r="A24" t="str">
            <v>1345</v>
          </cell>
          <cell r="B24" t="str">
            <v>SEWER FORCE MAIN/SRVC LINES</v>
          </cell>
          <cell r="C24" t="str">
            <v>BS</v>
          </cell>
          <cell r="D24">
            <v>551516.54</v>
          </cell>
          <cell r="E24" t="b">
            <v>0</v>
          </cell>
        </row>
        <row r="25">
          <cell r="A25" t="str">
            <v>1350</v>
          </cell>
          <cell r="B25" t="str">
            <v>SEWER GRAVITY MAIN/MANHOLES</v>
          </cell>
          <cell r="C25" t="str">
            <v>BS</v>
          </cell>
          <cell r="D25">
            <v>4613708.05</v>
          </cell>
          <cell r="E25" t="b">
            <v>0</v>
          </cell>
        </row>
        <row r="26">
          <cell r="A26" t="str">
            <v>1400</v>
          </cell>
          <cell r="B26" t="str">
            <v>TREAT/DISP EQUIP TRT PLT</v>
          </cell>
          <cell r="C26" t="str">
            <v>BS</v>
          </cell>
          <cell r="D26">
            <v>2884960.49</v>
          </cell>
          <cell r="E26" t="b">
            <v>0</v>
          </cell>
        </row>
        <row r="27">
          <cell r="A27" t="str">
            <v>1470</v>
          </cell>
          <cell r="B27" t="str">
            <v>TOOL SHOP &amp; MISC EQPT</v>
          </cell>
          <cell r="C27" t="str">
            <v>BS</v>
          </cell>
          <cell r="D27">
            <v>25316</v>
          </cell>
          <cell r="E27" t="b">
            <v>0</v>
          </cell>
        </row>
        <row r="28">
          <cell r="A28" t="str">
            <v>1555</v>
          </cell>
          <cell r="B28" t="str">
            <v>TRANSPORTATION EQPT WTR</v>
          </cell>
          <cell r="C28" t="str">
            <v>BS</v>
          </cell>
          <cell r="D28">
            <v>122297</v>
          </cell>
          <cell r="E28" t="b">
            <v>0</v>
          </cell>
        </row>
        <row r="29">
          <cell r="A29" t="str">
            <v>1580</v>
          </cell>
          <cell r="B29" t="str">
            <v>MAINFRAME COMPUTER WTR</v>
          </cell>
          <cell r="C29" t="str">
            <v>BS</v>
          </cell>
          <cell r="D29">
            <v>23721</v>
          </cell>
          <cell r="E29" t="b">
            <v>0</v>
          </cell>
        </row>
        <row r="30">
          <cell r="A30" t="str">
            <v>1585</v>
          </cell>
          <cell r="B30" t="str">
            <v>MINI COMPUTERS WTR</v>
          </cell>
          <cell r="C30" t="str">
            <v>BS</v>
          </cell>
          <cell r="D30">
            <v>49541</v>
          </cell>
          <cell r="E30" t="b">
            <v>0</v>
          </cell>
        </row>
        <row r="31">
          <cell r="A31" t="str">
            <v>1590</v>
          </cell>
          <cell r="B31" t="str">
            <v>COMP SYS COST WTR</v>
          </cell>
          <cell r="C31" t="str">
            <v>BS</v>
          </cell>
          <cell r="D31">
            <v>35153</v>
          </cell>
          <cell r="E31" t="b">
            <v>0</v>
          </cell>
        </row>
        <row r="32">
          <cell r="A32" t="str">
            <v>1595</v>
          </cell>
          <cell r="B32" t="str">
            <v>MICRO SYS COST WTR</v>
          </cell>
          <cell r="C32" t="str">
            <v>BS</v>
          </cell>
          <cell r="D32">
            <v>20956</v>
          </cell>
          <cell r="E32" t="b">
            <v>0</v>
          </cell>
        </row>
        <row r="33">
          <cell r="A33" t="str">
            <v>1665</v>
          </cell>
          <cell r="B33" t="str">
            <v>WIP - CAPITALIZED TIME</v>
          </cell>
          <cell r="C33" t="str">
            <v>BS</v>
          </cell>
          <cell r="D33">
            <v>9054.2999999999993</v>
          </cell>
          <cell r="E33" t="b">
            <v>0</v>
          </cell>
        </row>
        <row r="34">
          <cell r="A34" t="str">
            <v>1666</v>
          </cell>
          <cell r="B34" t="str">
            <v>WIP - INTEREST DURING CONSTR</v>
          </cell>
          <cell r="C34" t="str">
            <v>BS</v>
          </cell>
          <cell r="D34">
            <v>35020.559999999998</v>
          </cell>
          <cell r="E34" t="b">
            <v>0</v>
          </cell>
        </row>
        <row r="35">
          <cell r="A35" t="str">
            <v>1667</v>
          </cell>
          <cell r="B35" t="str">
            <v>WIP - ENGINEERING</v>
          </cell>
          <cell r="C35" t="str">
            <v>BS</v>
          </cell>
          <cell r="D35">
            <v>49126.77</v>
          </cell>
          <cell r="E35" t="b">
            <v>0</v>
          </cell>
        </row>
        <row r="36">
          <cell r="A36" t="str">
            <v>1668</v>
          </cell>
          <cell r="B36" t="str">
            <v>WIP - LABOR/INSTALLATION</v>
          </cell>
          <cell r="C36" t="str">
            <v>BS</v>
          </cell>
          <cell r="D36">
            <v>563730.27</v>
          </cell>
          <cell r="E36" t="b">
            <v>0</v>
          </cell>
        </row>
        <row r="37">
          <cell r="A37" t="str">
            <v>1669</v>
          </cell>
          <cell r="B37" t="str">
            <v>WIP - EQUIPMENT</v>
          </cell>
          <cell r="C37" t="str">
            <v>BS</v>
          </cell>
          <cell r="D37">
            <v>35221.550000000003</v>
          </cell>
          <cell r="E37" t="b">
            <v>0</v>
          </cell>
        </row>
        <row r="38">
          <cell r="A38" t="str">
            <v>1670</v>
          </cell>
          <cell r="B38" t="str">
            <v>WIP - MATERIAL</v>
          </cell>
          <cell r="C38" t="str">
            <v>BS</v>
          </cell>
          <cell r="D38">
            <v>14662.02</v>
          </cell>
          <cell r="E38" t="b">
            <v>0</v>
          </cell>
        </row>
        <row r="39">
          <cell r="A39" t="str">
            <v>1671</v>
          </cell>
          <cell r="B39" t="str">
            <v>WIP - ELECTRICAL</v>
          </cell>
          <cell r="C39" t="str">
            <v>BS</v>
          </cell>
          <cell r="D39">
            <v>1678.03</v>
          </cell>
          <cell r="E39" t="b">
            <v>0</v>
          </cell>
        </row>
        <row r="40">
          <cell r="A40" t="str">
            <v>1672</v>
          </cell>
          <cell r="B40" t="str">
            <v>WIP - PIPING</v>
          </cell>
          <cell r="C40" t="str">
            <v>BS</v>
          </cell>
          <cell r="D40">
            <v>79047.41</v>
          </cell>
          <cell r="E40" t="b">
            <v>0</v>
          </cell>
        </row>
        <row r="41">
          <cell r="A41" t="str">
            <v>1673</v>
          </cell>
          <cell r="B41" t="str">
            <v>WIP - SITE WORK</v>
          </cell>
          <cell r="C41" t="str">
            <v>BS</v>
          </cell>
          <cell r="D41">
            <v>6645</v>
          </cell>
          <cell r="E41" t="b">
            <v>0</v>
          </cell>
        </row>
        <row r="42">
          <cell r="A42" t="str">
            <v>1674</v>
          </cell>
          <cell r="B42" t="str">
            <v>WIP - BUILDING ADDITION</v>
          </cell>
          <cell r="C42" t="str">
            <v>BS</v>
          </cell>
          <cell r="D42">
            <v>4631.18</v>
          </cell>
          <cell r="E42" t="b">
            <v>0</v>
          </cell>
        </row>
        <row r="43">
          <cell r="A43" t="str">
            <v>1692</v>
          </cell>
          <cell r="B43" t="str">
            <v>WIP - WELL HOUSE</v>
          </cell>
          <cell r="C43" t="str">
            <v>BS</v>
          </cell>
          <cell r="D43">
            <v>24942.22</v>
          </cell>
          <cell r="E43" t="b">
            <v>0</v>
          </cell>
        </row>
        <row r="44">
          <cell r="A44" t="str">
            <v>1697</v>
          </cell>
          <cell r="B44" t="str">
            <v>WIP - CLOSE CP TO GL LEGACY</v>
          </cell>
          <cell r="C44" t="str">
            <v>BS</v>
          </cell>
          <cell r="D44">
            <v>-67742.179999999993</v>
          </cell>
          <cell r="E44" t="b">
            <v>0</v>
          </cell>
        </row>
        <row r="45">
          <cell r="A45" t="str">
            <v>1698</v>
          </cell>
          <cell r="B45" t="str">
            <v>WIP - J/E CLEARING LEGACY</v>
          </cell>
          <cell r="C45" t="str">
            <v>BS</v>
          </cell>
          <cell r="D45">
            <v>67742.179999999993</v>
          </cell>
          <cell r="E45" t="b">
            <v>0</v>
          </cell>
        </row>
        <row r="46">
          <cell r="A46" t="str">
            <v>1705</v>
          </cell>
          <cell r="B46" t="str">
            <v>WIP - CAPITALIZED TIME</v>
          </cell>
          <cell r="C46" t="str">
            <v>BS</v>
          </cell>
          <cell r="D46">
            <v>4029.81</v>
          </cell>
          <cell r="E46" t="b">
            <v>0</v>
          </cell>
        </row>
        <row r="47">
          <cell r="A47" t="str">
            <v>1706</v>
          </cell>
          <cell r="B47" t="str">
            <v>WIP - INTEREST DURING CONSTR</v>
          </cell>
          <cell r="C47" t="str">
            <v>BS</v>
          </cell>
          <cell r="D47">
            <v>5289.94</v>
          </cell>
          <cell r="E47" t="b">
            <v>0</v>
          </cell>
        </row>
        <row r="48">
          <cell r="A48" t="str">
            <v>1707</v>
          </cell>
          <cell r="B48" t="str">
            <v>WIP - ENGINEERING</v>
          </cell>
          <cell r="C48" t="str">
            <v>BS</v>
          </cell>
          <cell r="D48">
            <v>55875.55</v>
          </cell>
          <cell r="E48" t="b">
            <v>0</v>
          </cell>
        </row>
        <row r="49">
          <cell r="A49" t="str">
            <v>1708</v>
          </cell>
          <cell r="B49" t="str">
            <v>WIP - LABOR/INSTALLATION</v>
          </cell>
          <cell r="C49" t="str">
            <v>BS</v>
          </cell>
          <cell r="D49">
            <v>233617.36</v>
          </cell>
          <cell r="E49" t="b">
            <v>0</v>
          </cell>
        </row>
        <row r="50">
          <cell r="A50" t="str">
            <v>1709</v>
          </cell>
          <cell r="B50" t="str">
            <v>WIP - EQUIPMENT</v>
          </cell>
          <cell r="C50" t="str">
            <v>BS</v>
          </cell>
          <cell r="D50">
            <v>183106.77</v>
          </cell>
          <cell r="E50" t="b">
            <v>0</v>
          </cell>
        </row>
        <row r="51">
          <cell r="A51" t="str">
            <v>1710</v>
          </cell>
          <cell r="B51" t="str">
            <v>WIP - MATERIAL</v>
          </cell>
          <cell r="C51" t="str">
            <v>BS</v>
          </cell>
          <cell r="D51">
            <v>11144</v>
          </cell>
          <cell r="E51" t="b">
            <v>0</v>
          </cell>
        </row>
        <row r="52">
          <cell r="A52" t="str">
            <v>1722</v>
          </cell>
          <cell r="B52" t="str">
            <v>WIP - MODIFICATION/LIFT STN</v>
          </cell>
          <cell r="C52" t="str">
            <v>BS</v>
          </cell>
          <cell r="D52">
            <v>2546.73</v>
          </cell>
          <cell r="E52" t="b">
            <v>0</v>
          </cell>
        </row>
        <row r="53">
          <cell r="A53" t="str">
            <v>1726</v>
          </cell>
          <cell r="B53" t="str">
            <v>WIP - PUMPS/EQUIPMENT</v>
          </cell>
          <cell r="C53" t="str">
            <v>BS</v>
          </cell>
          <cell r="D53">
            <v>24926.95</v>
          </cell>
          <cell r="E53" t="b">
            <v>0</v>
          </cell>
        </row>
        <row r="54">
          <cell r="A54" t="str">
            <v>1749</v>
          </cell>
          <cell r="B54" t="str">
            <v>WIP - MATERIAL</v>
          </cell>
          <cell r="C54" t="str">
            <v>BS</v>
          </cell>
          <cell r="D54">
            <v>476539</v>
          </cell>
          <cell r="E54" t="b">
            <v>0</v>
          </cell>
        </row>
        <row r="55">
          <cell r="A55" t="str">
            <v>1835</v>
          </cell>
          <cell r="B55" t="str">
            <v>ACC DEPR-ORGANIZATION</v>
          </cell>
          <cell r="C55" t="str">
            <v>BS</v>
          </cell>
          <cell r="D55">
            <v>30335.48</v>
          </cell>
          <cell r="E55" t="b">
            <v>0</v>
          </cell>
        </row>
        <row r="56">
          <cell r="A56" t="str">
            <v>1845</v>
          </cell>
          <cell r="B56" t="str">
            <v>ACC DEPR-STRUCT&amp;IMPRV SRC SPLY</v>
          </cell>
          <cell r="C56" t="str">
            <v>BS</v>
          </cell>
          <cell r="D56">
            <v>-90364.34</v>
          </cell>
          <cell r="E56" t="b">
            <v>0</v>
          </cell>
        </row>
        <row r="57">
          <cell r="A57" t="str">
            <v>1850</v>
          </cell>
          <cell r="B57" t="str">
            <v>ACC DEPR-STRUCT&amp;IMPRV WTP</v>
          </cell>
          <cell r="C57" t="str">
            <v>BS</v>
          </cell>
          <cell r="D57">
            <v>703.09</v>
          </cell>
          <cell r="E57" t="b">
            <v>0</v>
          </cell>
        </row>
        <row r="58">
          <cell r="A58" t="str">
            <v>1875</v>
          </cell>
          <cell r="B58" t="str">
            <v>ACC DEPR-WELLS &amp; SPRINGS</v>
          </cell>
          <cell r="C58" t="str">
            <v>BS</v>
          </cell>
          <cell r="D58">
            <v>-306071.78999999998</v>
          </cell>
          <cell r="E58" t="b">
            <v>0</v>
          </cell>
        </row>
        <row r="59">
          <cell r="A59" t="str">
            <v>1895</v>
          </cell>
          <cell r="B59" t="str">
            <v>ACC DEPR-ELECT PUMP EQUIP SRC PUMP</v>
          </cell>
          <cell r="C59" t="str">
            <v>BS</v>
          </cell>
          <cell r="D59">
            <v>7151.25</v>
          </cell>
          <cell r="E59" t="b">
            <v>0</v>
          </cell>
        </row>
        <row r="60">
          <cell r="A60" t="str">
            <v>1900</v>
          </cell>
          <cell r="B60" t="str">
            <v>ACC DEPR-ELECT PUMP EQUIP WTP</v>
          </cell>
          <cell r="C60" t="str">
            <v>BS</v>
          </cell>
          <cell r="D60">
            <v>-186369.45</v>
          </cell>
          <cell r="E60" t="b">
            <v>0</v>
          </cell>
        </row>
        <row r="61">
          <cell r="A61" t="str">
            <v>1910</v>
          </cell>
          <cell r="B61" t="str">
            <v>ACC DEPR-WATER TREATMENT EQPT</v>
          </cell>
          <cell r="C61" t="str">
            <v>BS</v>
          </cell>
          <cell r="D61">
            <v>-52957.78</v>
          </cell>
          <cell r="E61" t="b">
            <v>0</v>
          </cell>
        </row>
        <row r="62">
          <cell r="A62" t="str">
            <v>1915</v>
          </cell>
          <cell r="B62" t="str">
            <v>ACC DEPR-DIST RESV &amp; STANDPIPE</v>
          </cell>
          <cell r="C62" t="str">
            <v>BS</v>
          </cell>
          <cell r="D62">
            <v>-251998.26</v>
          </cell>
          <cell r="E62" t="b">
            <v>0</v>
          </cell>
        </row>
        <row r="63">
          <cell r="A63" t="str">
            <v>1920</v>
          </cell>
          <cell r="B63" t="str">
            <v>ACC DEPR-TRANS &amp; DISTR MAINS</v>
          </cell>
          <cell r="C63" t="str">
            <v>BS</v>
          </cell>
          <cell r="D63">
            <v>-1032300.64</v>
          </cell>
          <cell r="E63" t="b">
            <v>0</v>
          </cell>
        </row>
        <row r="64">
          <cell r="A64" t="str">
            <v>1925</v>
          </cell>
          <cell r="B64" t="str">
            <v>ACC DEPR-SERVICE LINES</v>
          </cell>
          <cell r="C64" t="str">
            <v>BS</v>
          </cell>
          <cell r="D64">
            <v>-255462.81</v>
          </cell>
          <cell r="E64" t="b">
            <v>0</v>
          </cell>
        </row>
        <row r="65">
          <cell r="A65" t="str">
            <v>1930</v>
          </cell>
          <cell r="B65" t="str">
            <v>ACC DEPR-METERS</v>
          </cell>
          <cell r="C65" t="str">
            <v>BS</v>
          </cell>
          <cell r="D65">
            <v>-64577.56</v>
          </cell>
          <cell r="E65" t="b">
            <v>0</v>
          </cell>
        </row>
        <row r="66">
          <cell r="A66" t="str">
            <v>1935</v>
          </cell>
          <cell r="B66" t="str">
            <v>ACC DEPR-METER INSTALLS</v>
          </cell>
          <cell r="C66" t="str">
            <v>BS</v>
          </cell>
          <cell r="D66">
            <v>-18378.68</v>
          </cell>
          <cell r="E66" t="b">
            <v>0</v>
          </cell>
        </row>
        <row r="67">
          <cell r="A67" t="str">
            <v>1940</v>
          </cell>
          <cell r="B67" t="str">
            <v>ACC DEPR-HYDRANTS</v>
          </cell>
          <cell r="C67" t="str">
            <v>BS</v>
          </cell>
          <cell r="D67">
            <v>-45588.43</v>
          </cell>
          <cell r="E67" t="b">
            <v>0</v>
          </cell>
        </row>
        <row r="68">
          <cell r="A68" t="str">
            <v>1970</v>
          </cell>
          <cell r="B68" t="str">
            <v>ACC DEPR-OFFICE STRUCTURE</v>
          </cell>
          <cell r="C68" t="str">
            <v>BS</v>
          </cell>
          <cell r="D68">
            <v>-54125.64</v>
          </cell>
          <cell r="E68" t="b">
            <v>0</v>
          </cell>
        </row>
        <row r="69">
          <cell r="A69" t="str">
            <v>1975</v>
          </cell>
          <cell r="B69" t="str">
            <v>ACC DEPR-OFFICE FURN/EQPT</v>
          </cell>
          <cell r="C69" t="str">
            <v>BS</v>
          </cell>
          <cell r="D69">
            <v>-43798.75</v>
          </cell>
          <cell r="E69" t="b">
            <v>0</v>
          </cell>
        </row>
        <row r="70">
          <cell r="A70" t="str">
            <v>1985</v>
          </cell>
          <cell r="B70" t="str">
            <v>ACC DEPR-TOOL SHOP &amp; MISC EQPT</v>
          </cell>
          <cell r="C70" t="str">
            <v>BS</v>
          </cell>
          <cell r="D70">
            <v>-41202.620000000003</v>
          </cell>
          <cell r="E70" t="b">
            <v>0</v>
          </cell>
        </row>
        <row r="71">
          <cell r="A71" t="str">
            <v>1990</v>
          </cell>
          <cell r="B71" t="str">
            <v>ACC DEPR-LABORATORY EQUIPMENT</v>
          </cell>
          <cell r="C71" t="str">
            <v>BS</v>
          </cell>
          <cell r="D71">
            <v>-2144.7199999999998</v>
          </cell>
          <cell r="E71" t="b">
            <v>0</v>
          </cell>
        </row>
        <row r="72">
          <cell r="A72" t="str">
            <v>2000</v>
          </cell>
          <cell r="B72" t="str">
            <v>ACC DEPR-COMMUNICATION EQPT</v>
          </cell>
          <cell r="C72" t="str">
            <v>BS</v>
          </cell>
          <cell r="D72">
            <v>-18254.939999999999</v>
          </cell>
          <cell r="E72" t="b">
            <v>0</v>
          </cell>
        </row>
        <row r="73">
          <cell r="A73" t="str">
            <v>2030</v>
          </cell>
          <cell r="B73" t="str">
            <v>ACC DEPR-ORGANIZATION</v>
          </cell>
          <cell r="C73" t="str">
            <v>BS</v>
          </cell>
          <cell r="D73">
            <v>16483.27</v>
          </cell>
          <cell r="E73" t="b">
            <v>0</v>
          </cell>
        </row>
        <row r="74">
          <cell r="A74" t="str">
            <v>2055</v>
          </cell>
          <cell r="B74" t="str">
            <v>ACC DEPR-STRUCT/IMPRV PUMP PLT LS</v>
          </cell>
          <cell r="C74" t="str">
            <v>BS</v>
          </cell>
          <cell r="D74">
            <v>-173394.09</v>
          </cell>
          <cell r="E74" t="b">
            <v>0</v>
          </cell>
        </row>
        <row r="75">
          <cell r="A75" t="str">
            <v>2075</v>
          </cell>
          <cell r="B75" t="str">
            <v>ACC DEPR-STRUCT/IMPRV GEN PLT</v>
          </cell>
          <cell r="C75" t="str">
            <v>BS</v>
          </cell>
          <cell r="D75">
            <v>-35024.949999999997</v>
          </cell>
          <cell r="E75" t="b">
            <v>0</v>
          </cell>
        </row>
        <row r="76">
          <cell r="A76" t="str">
            <v>2105</v>
          </cell>
          <cell r="B76" t="str">
            <v>ACC DEPR-SEWER FORCE MAIN/SRVC LINES</v>
          </cell>
          <cell r="C76" t="str">
            <v>BS</v>
          </cell>
          <cell r="D76">
            <v>-131555.21</v>
          </cell>
          <cell r="E76" t="b">
            <v>0</v>
          </cell>
        </row>
        <row r="77">
          <cell r="A77" t="str">
            <v>2110</v>
          </cell>
          <cell r="B77" t="str">
            <v>ACC DEPR-SEWER GRVTY MAIN/MAN</v>
          </cell>
          <cell r="C77" t="str">
            <v>BS</v>
          </cell>
          <cell r="D77">
            <v>-927119.53</v>
          </cell>
          <cell r="E77" t="b">
            <v>0</v>
          </cell>
        </row>
        <row r="78">
          <cell r="A78" t="str">
            <v>2160</v>
          </cell>
          <cell r="B78" t="str">
            <v>ACC DEPR-TREAT/DISP EQP TRT PLT</v>
          </cell>
          <cell r="C78" t="str">
            <v>BS</v>
          </cell>
          <cell r="D78">
            <v>-561701.07999999996</v>
          </cell>
          <cell r="E78" t="b">
            <v>0</v>
          </cell>
        </row>
        <row r="79">
          <cell r="A79" t="str">
            <v>2230</v>
          </cell>
          <cell r="B79" t="str">
            <v>ACC DEPR-TOOL SHOP &amp; MISC EQPT</v>
          </cell>
          <cell r="C79" t="str">
            <v>BS</v>
          </cell>
          <cell r="D79">
            <v>-6148.34</v>
          </cell>
          <cell r="E79" t="b">
            <v>0</v>
          </cell>
        </row>
        <row r="80">
          <cell r="A80" t="str">
            <v>2300</v>
          </cell>
          <cell r="B80" t="str">
            <v>ACC DEPR-TRANSPORTATION WTR</v>
          </cell>
          <cell r="C80" t="str">
            <v>BS</v>
          </cell>
          <cell r="D80">
            <v>-75633.990000000005</v>
          </cell>
          <cell r="E80" t="b">
            <v>0</v>
          </cell>
        </row>
        <row r="81">
          <cell r="A81" t="str">
            <v>2320</v>
          </cell>
          <cell r="B81" t="str">
            <v>ACC DEPR-MAINFRAME COMP WTR</v>
          </cell>
          <cell r="C81" t="str">
            <v>BS</v>
          </cell>
          <cell r="D81">
            <v>-22758</v>
          </cell>
          <cell r="E81" t="b">
            <v>0</v>
          </cell>
        </row>
        <row r="82">
          <cell r="A82" t="str">
            <v>2325</v>
          </cell>
          <cell r="B82" t="str">
            <v>ACC DEPR-MINI COMP WTR</v>
          </cell>
          <cell r="C82" t="str">
            <v>BS</v>
          </cell>
          <cell r="D82">
            <v>-38433</v>
          </cell>
          <cell r="E82" t="b">
            <v>0</v>
          </cell>
        </row>
        <row r="83">
          <cell r="A83" t="str">
            <v>2330</v>
          </cell>
          <cell r="B83" t="str">
            <v>COMP SYS AMORTIZATION WTR</v>
          </cell>
          <cell r="C83" t="str">
            <v>BS</v>
          </cell>
          <cell r="D83">
            <v>-34446</v>
          </cell>
          <cell r="E83" t="b">
            <v>0</v>
          </cell>
        </row>
        <row r="84">
          <cell r="A84" t="str">
            <v>2335</v>
          </cell>
          <cell r="B84" t="str">
            <v>MICRO SYS AMORTIZATION WTR</v>
          </cell>
          <cell r="C84" t="str">
            <v>BS</v>
          </cell>
          <cell r="D84">
            <v>-10714</v>
          </cell>
          <cell r="E84" t="b">
            <v>0</v>
          </cell>
        </row>
        <row r="85">
          <cell r="A85" t="str">
            <v>2400</v>
          </cell>
          <cell r="B85" t="str">
            <v>UTILITY PAA WTR PLANT AMORT</v>
          </cell>
          <cell r="C85" t="str">
            <v>BS</v>
          </cell>
          <cell r="D85">
            <v>-641167.39</v>
          </cell>
          <cell r="E85" t="b">
            <v>0</v>
          </cell>
        </row>
        <row r="86">
          <cell r="A86" t="str">
            <v>2410</v>
          </cell>
          <cell r="B86" t="str">
            <v>UTILITY PAA SWR PLANT AMORT</v>
          </cell>
          <cell r="C86" t="str">
            <v>BS</v>
          </cell>
          <cell r="D86">
            <v>-60675.85</v>
          </cell>
          <cell r="E86" t="b">
            <v>0</v>
          </cell>
        </row>
        <row r="87">
          <cell r="A87" t="str">
            <v>2420</v>
          </cell>
          <cell r="B87" t="str">
            <v>ACC AMORT UTIL PAA-WATER</v>
          </cell>
          <cell r="C87" t="str">
            <v>BS</v>
          </cell>
          <cell r="D87">
            <v>126171</v>
          </cell>
          <cell r="E87" t="b">
            <v>0</v>
          </cell>
        </row>
        <row r="88">
          <cell r="A88" t="str">
            <v>2425</v>
          </cell>
          <cell r="B88" t="str">
            <v>ACC AMORT UTIL PAA-SEWER</v>
          </cell>
          <cell r="C88" t="str">
            <v>BS</v>
          </cell>
          <cell r="D88">
            <v>21848.79</v>
          </cell>
          <cell r="E88" t="b">
            <v>0</v>
          </cell>
        </row>
        <row r="89">
          <cell r="A89" t="str">
            <v>2640</v>
          </cell>
          <cell r="B89" t="str">
            <v>CASH-CHASE-WSC DISBURSEMENT</v>
          </cell>
          <cell r="C89" t="str">
            <v>BS</v>
          </cell>
          <cell r="D89">
            <v>-14.59</v>
          </cell>
          <cell r="E89" t="b">
            <v>0</v>
          </cell>
        </row>
        <row r="90">
          <cell r="A90" t="str">
            <v>2665</v>
          </cell>
          <cell r="B90" t="str">
            <v>CASH UNAPPLIED</v>
          </cell>
          <cell r="C90" t="str">
            <v>BS</v>
          </cell>
          <cell r="D90">
            <v>-2216.33</v>
          </cell>
          <cell r="E90" t="b">
            <v>0</v>
          </cell>
        </row>
        <row r="91">
          <cell r="A91" t="str">
            <v>2675</v>
          </cell>
          <cell r="B91" t="str">
            <v>A/R-CUSTOMER TRADE CC&amp;B</v>
          </cell>
          <cell r="C91" t="str">
            <v>BS</v>
          </cell>
          <cell r="D91">
            <v>325247.61</v>
          </cell>
          <cell r="E91" t="b">
            <v>0</v>
          </cell>
        </row>
        <row r="92">
          <cell r="A92" t="str">
            <v>2680</v>
          </cell>
          <cell r="B92" t="str">
            <v>A/R-CUSTOMER ACCRUAL</v>
          </cell>
          <cell r="C92" t="str">
            <v>BS</v>
          </cell>
          <cell r="D92">
            <v>216135</v>
          </cell>
          <cell r="E92" t="b">
            <v>0</v>
          </cell>
        </row>
        <row r="93">
          <cell r="A93" t="str">
            <v>2685</v>
          </cell>
          <cell r="B93" t="str">
            <v>A/R-CUSTOMER REFUNDS</v>
          </cell>
          <cell r="C93" t="str">
            <v>BS</v>
          </cell>
          <cell r="D93">
            <v>-8552.57</v>
          </cell>
          <cell r="E93" t="b">
            <v>0</v>
          </cell>
        </row>
        <row r="94">
          <cell r="A94" t="str">
            <v>2690</v>
          </cell>
          <cell r="B94" t="str">
            <v>ACCUM PROV UNCOLLECT ACCTS</v>
          </cell>
          <cell r="C94" t="str">
            <v>BS</v>
          </cell>
          <cell r="D94">
            <v>-71930.97</v>
          </cell>
          <cell r="E94" t="b">
            <v>0</v>
          </cell>
        </row>
        <row r="95">
          <cell r="A95" t="str">
            <v>2710</v>
          </cell>
          <cell r="B95" t="str">
            <v>A/R ASSOC COS</v>
          </cell>
          <cell r="C95" t="str">
            <v>BS</v>
          </cell>
          <cell r="D95">
            <v>-291543.51</v>
          </cell>
          <cell r="E95" t="b">
            <v>0</v>
          </cell>
        </row>
        <row r="96">
          <cell r="A96" t="str">
            <v>2775</v>
          </cell>
          <cell r="B96" t="str">
            <v>SPECIAL DEPOSITS</v>
          </cell>
          <cell r="C96" t="str">
            <v>BS</v>
          </cell>
          <cell r="D96">
            <v>20</v>
          </cell>
          <cell r="E96" t="b">
            <v>0</v>
          </cell>
        </row>
        <row r="97">
          <cell r="A97" t="str">
            <v>2785</v>
          </cell>
          <cell r="B97" t="str">
            <v>PREPAYMENTS</v>
          </cell>
          <cell r="C97" t="str">
            <v>BS</v>
          </cell>
          <cell r="D97">
            <v>0</v>
          </cell>
          <cell r="E97" t="b">
            <v>0</v>
          </cell>
        </row>
        <row r="98">
          <cell r="A98" t="str">
            <v>2795</v>
          </cell>
          <cell r="B98" t="str">
            <v>PREPAID REIMBURSEMENTS</v>
          </cell>
          <cell r="C98" t="str">
            <v>BS</v>
          </cell>
          <cell r="D98">
            <v>5307.49</v>
          </cell>
          <cell r="E98" t="b">
            <v>0</v>
          </cell>
        </row>
        <row r="99">
          <cell r="A99" t="str">
            <v>2855</v>
          </cell>
          <cell r="B99" t="str">
            <v>PRELIMINARY SURVEY</v>
          </cell>
          <cell r="C99" t="str">
            <v>BS</v>
          </cell>
          <cell r="D99">
            <v>127</v>
          </cell>
          <cell r="E99" t="b">
            <v>0</v>
          </cell>
        </row>
        <row r="100">
          <cell r="A100" t="str">
            <v>2920</v>
          </cell>
          <cell r="B100" t="str">
            <v>RATE CASE ACCUM AMORT</v>
          </cell>
          <cell r="C100" t="str">
            <v>BS</v>
          </cell>
          <cell r="D100">
            <v>0.01</v>
          </cell>
          <cell r="E100" t="b">
            <v>0</v>
          </cell>
        </row>
        <row r="101">
          <cell r="A101" t="str">
            <v>2930</v>
          </cell>
          <cell r="B101" t="str">
            <v>MISC REG ACCUM AMORT</v>
          </cell>
          <cell r="C101" t="str">
            <v>BS</v>
          </cell>
          <cell r="D101">
            <v>1158.28</v>
          </cell>
          <cell r="E101" t="b">
            <v>0</v>
          </cell>
        </row>
        <row r="102">
          <cell r="A102" t="str">
            <v>2960</v>
          </cell>
          <cell r="B102" t="str">
            <v>DEF CHGS-TANK MAINT&amp;REP WTR</v>
          </cell>
          <cell r="C102" t="str">
            <v>BS</v>
          </cell>
          <cell r="D102">
            <v>63645</v>
          </cell>
          <cell r="E102" t="b">
            <v>0</v>
          </cell>
        </row>
        <row r="103">
          <cell r="A103" t="str">
            <v>2965</v>
          </cell>
          <cell r="B103" t="str">
            <v>DEF CHGS-RELOCATION EXPENSES</v>
          </cell>
          <cell r="C103" t="str">
            <v>BS</v>
          </cell>
          <cell r="D103">
            <v>7406.24</v>
          </cell>
          <cell r="E103" t="b">
            <v>0</v>
          </cell>
        </row>
        <row r="104">
          <cell r="A104" t="str">
            <v>2980</v>
          </cell>
          <cell r="B104" t="str">
            <v>DEF CHGS-EMP FEES</v>
          </cell>
          <cell r="C104" t="str">
            <v>BS</v>
          </cell>
          <cell r="D104">
            <v>5341</v>
          </cell>
          <cell r="E104" t="b">
            <v>0</v>
          </cell>
        </row>
        <row r="105">
          <cell r="A105" t="str">
            <v>3005</v>
          </cell>
          <cell r="B105" t="str">
            <v>DEF CHGS-VOC TESTING</v>
          </cell>
          <cell r="C105" t="str">
            <v>BS</v>
          </cell>
          <cell r="D105">
            <v>47656.75</v>
          </cell>
          <cell r="E105" t="b">
            <v>0</v>
          </cell>
        </row>
        <row r="106">
          <cell r="A106" t="str">
            <v>3040</v>
          </cell>
          <cell r="B106" t="str">
            <v>DEF CHGS-TANK MAINT&amp;REP SWR</v>
          </cell>
          <cell r="C106" t="str">
            <v>BS</v>
          </cell>
          <cell r="D106">
            <v>33200</v>
          </cell>
          <cell r="E106" t="b">
            <v>0</v>
          </cell>
        </row>
        <row r="107">
          <cell r="A107" t="str">
            <v>3110</v>
          </cell>
          <cell r="B107" t="str">
            <v>AMORT - TANK MAINT&amp;REP WTR</v>
          </cell>
          <cell r="C107" t="str">
            <v>BS</v>
          </cell>
          <cell r="D107">
            <v>-49579</v>
          </cell>
          <cell r="E107" t="b">
            <v>0</v>
          </cell>
        </row>
        <row r="108">
          <cell r="A108" t="str">
            <v>3120</v>
          </cell>
          <cell r="B108" t="str">
            <v>AMORT - RELOCATION EXP</v>
          </cell>
          <cell r="C108" t="str">
            <v>BS</v>
          </cell>
          <cell r="D108">
            <v>-2512.0500000000002</v>
          </cell>
          <cell r="E108" t="b">
            <v>0</v>
          </cell>
        </row>
        <row r="109">
          <cell r="A109" t="str">
            <v>3135</v>
          </cell>
          <cell r="B109" t="str">
            <v>AMORT - EMPLOYEE FEES</v>
          </cell>
          <cell r="C109" t="str">
            <v>BS</v>
          </cell>
          <cell r="D109">
            <v>-59</v>
          </cell>
          <cell r="E109" t="b">
            <v>0</v>
          </cell>
        </row>
        <row r="110">
          <cell r="A110" t="str">
            <v>3160</v>
          </cell>
          <cell r="B110" t="str">
            <v>AMORT - VOC TESTING</v>
          </cell>
          <cell r="C110" t="str">
            <v>BS</v>
          </cell>
          <cell r="D110">
            <v>-29698.61</v>
          </cell>
          <cell r="E110" t="b">
            <v>0</v>
          </cell>
        </row>
        <row r="111">
          <cell r="A111" t="str">
            <v>3195</v>
          </cell>
          <cell r="B111" t="str">
            <v>AMORT - TANK MAINT&amp;REP SWR</v>
          </cell>
          <cell r="C111" t="str">
            <v>BS</v>
          </cell>
          <cell r="D111">
            <v>-31068</v>
          </cell>
          <cell r="E111" t="b">
            <v>0</v>
          </cell>
        </row>
        <row r="112">
          <cell r="A112" t="str">
            <v>3430</v>
          </cell>
          <cell r="B112" t="str">
            <v>CIAC-OTHER TANGIBLE PLT WATER</v>
          </cell>
          <cell r="C112" t="str">
            <v>BS</v>
          </cell>
          <cell r="D112">
            <v>-4994188.88</v>
          </cell>
          <cell r="E112" t="b">
            <v>0</v>
          </cell>
        </row>
        <row r="113">
          <cell r="A113" t="str">
            <v>3435</v>
          </cell>
          <cell r="B113" t="str">
            <v>CIAC-WATER-TAP</v>
          </cell>
          <cell r="C113" t="str">
            <v>BS</v>
          </cell>
          <cell r="D113">
            <v>-1149303.08</v>
          </cell>
          <cell r="E113" t="b">
            <v>0</v>
          </cell>
        </row>
        <row r="114">
          <cell r="A114" t="str">
            <v>3450</v>
          </cell>
          <cell r="B114" t="str">
            <v>CIAC-WTR PLT MOD FEE</v>
          </cell>
          <cell r="C114" t="str">
            <v>BS</v>
          </cell>
          <cell r="D114">
            <v>-179355</v>
          </cell>
          <cell r="E114" t="b">
            <v>0</v>
          </cell>
        </row>
        <row r="115">
          <cell r="A115" t="str">
            <v>3455</v>
          </cell>
          <cell r="B115" t="str">
            <v>CIAC-WTR PLT MTR FEE</v>
          </cell>
          <cell r="C115" t="str">
            <v>BS</v>
          </cell>
          <cell r="D115">
            <v>-33025</v>
          </cell>
          <cell r="E115" t="b">
            <v>0</v>
          </cell>
        </row>
        <row r="116">
          <cell r="A116" t="str">
            <v>3520</v>
          </cell>
          <cell r="B116" t="str">
            <v>CIAC-STRUCT/IMPRV GEN PLT</v>
          </cell>
          <cell r="C116" t="str">
            <v>BS</v>
          </cell>
          <cell r="D116">
            <v>-6128482.1799999997</v>
          </cell>
          <cell r="E116" t="b">
            <v>0</v>
          </cell>
        </row>
        <row r="117">
          <cell r="A117" t="str">
            <v>3705</v>
          </cell>
          <cell r="B117" t="str">
            <v>CIAC-SEWER-TAP</v>
          </cell>
          <cell r="C117" t="str">
            <v>BS</v>
          </cell>
          <cell r="D117">
            <v>-1060950.04</v>
          </cell>
          <cell r="E117" t="b">
            <v>0</v>
          </cell>
        </row>
        <row r="118">
          <cell r="A118" t="str">
            <v>3720</v>
          </cell>
          <cell r="B118" t="str">
            <v>CIAC-SWR PLT MOD FEE</v>
          </cell>
          <cell r="C118" t="str">
            <v>BS</v>
          </cell>
          <cell r="D118">
            <v>-262275</v>
          </cell>
          <cell r="E118" t="b">
            <v>0</v>
          </cell>
        </row>
        <row r="119">
          <cell r="A119" t="str">
            <v>3800</v>
          </cell>
          <cell r="B119" t="str">
            <v>ACC AMORT ORGANIZATION</v>
          </cell>
          <cell r="C119" t="str">
            <v>BS</v>
          </cell>
          <cell r="D119">
            <v>-3789.7</v>
          </cell>
          <cell r="E119" t="b">
            <v>0</v>
          </cell>
        </row>
        <row r="120">
          <cell r="A120" t="str">
            <v>3975</v>
          </cell>
          <cell r="B120" t="str">
            <v>ACC AMORT OTHER TANG PLT WATER</v>
          </cell>
          <cell r="C120" t="str">
            <v>BS</v>
          </cell>
          <cell r="D120">
            <v>1110012.94</v>
          </cell>
          <cell r="E120" t="b">
            <v>0</v>
          </cell>
        </row>
        <row r="121">
          <cell r="A121" t="str">
            <v>3980</v>
          </cell>
          <cell r="B121" t="str">
            <v>ACC AMORT WATER-CIAC TAP</v>
          </cell>
          <cell r="C121" t="str">
            <v>BS</v>
          </cell>
          <cell r="D121">
            <v>34955.230000000003</v>
          </cell>
          <cell r="E121" t="b">
            <v>0</v>
          </cell>
        </row>
        <row r="122">
          <cell r="A122" t="str">
            <v>4000</v>
          </cell>
          <cell r="B122" t="str">
            <v>ACC AMORT WTR PLT MOD FEE-NC</v>
          </cell>
          <cell r="C122" t="str">
            <v>BS</v>
          </cell>
          <cell r="D122">
            <v>3094.26</v>
          </cell>
          <cell r="E122" t="b">
            <v>0</v>
          </cell>
        </row>
        <row r="123">
          <cell r="A123" t="str">
            <v>4005</v>
          </cell>
          <cell r="B123" t="str">
            <v>ACC AMORT WTR PLT MTR FEE-NC</v>
          </cell>
          <cell r="C123" t="str">
            <v>BS</v>
          </cell>
          <cell r="D123">
            <v>574.28</v>
          </cell>
          <cell r="E123" t="b">
            <v>0</v>
          </cell>
        </row>
        <row r="124">
          <cell r="A124" t="str">
            <v>4030</v>
          </cell>
          <cell r="B124" t="str">
            <v>ACC AMORT ORGANIZATION</v>
          </cell>
          <cell r="C124" t="str">
            <v>BS</v>
          </cell>
          <cell r="D124">
            <v>0</v>
          </cell>
          <cell r="E124" t="b">
            <v>0</v>
          </cell>
        </row>
        <row r="125">
          <cell r="A125" t="str">
            <v>4070</v>
          </cell>
          <cell r="B125" t="str">
            <v>ACC AMORTSTRUCT/IMPRV GEN PLT</v>
          </cell>
          <cell r="C125" t="str">
            <v>BS</v>
          </cell>
          <cell r="D125">
            <v>1522574.99</v>
          </cell>
          <cell r="E125" t="b">
            <v>0</v>
          </cell>
        </row>
        <row r="126">
          <cell r="A126" t="str">
            <v>4265</v>
          </cell>
          <cell r="B126" t="str">
            <v>ACC AMORT SEWER-TAP</v>
          </cell>
          <cell r="C126" t="str">
            <v>BS</v>
          </cell>
          <cell r="D126">
            <v>26182.34</v>
          </cell>
          <cell r="E126" t="b">
            <v>0</v>
          </cell>
        </row>
        <row r="127">
          <cell r="A127" t="str">
            <v>4280</v>
          </cell>
          <cell r="B127" t="str">
            <v>ACC AMORT SWR PLT MOD FEE-NC</v>
          </cell>
          <cell r="C127" t="str">
            <v>BS</v>
          </cell>
          <cell r="D127">
            <v>4561.0200000000004</v>
          </cell>
          <cell r="E127" t="b">
            <v>0</v>
          </cell>
        </row>
        <row r="128">
          <cell r="A128" t="str">
            <v>4369</v>
          </cell>
          <cell r="B128" t="str">
            <v>DEF FED TAX - CIAC PRE 1987</v>
          </cell>
          <cell r="C128" t="str">
            <v>BS</v>
          </cell>
          <cell r="D128">
            <v>75068</v>
          </cell>
          <cell r="E128" t="b">
            <v>0</v>
          </cell>
        </row>
        <row r="129">
          <cell r="A129" t="str">
            <v>4371</v>
          </cell>
          <cell r="B129" t="str">
            <v>DEF FED TAX - TAP FEE POST 2000</v>
          </cell>
          <cell r="C129" t="str">
            <v>BS</v>
          </cell>
          <cell r="D129">
            <v>694298</v>
          </cell>
          <cell r="E129" t="b">
            <v>0</v>
          </cell>
        </row>
        <row r="130">
          <cell r="A130" t="str">
            <v>4377</v>
          </cell>
          <cell r="B130" t="str">
            <v>DEF FED TAX - DEF MAINT</v>
          </cell>
          <cell r="C130" t="str">
            <v>BS</v>
          </cell>
          <cell r="D130">
            <v>-20325</v>
          </cell>
          <cell r="E130" t="b">
            <v>0</v>
          </cell>
        </row>
        <row r="131">
          <cell r="A131" t="str">
            <v>4383</v>
          </cell>
          <cell r="B131" t="str">
            <v>DEF FED TAX - ORGN EXP</v>
          </cell>
          <cell r="C131" t="str">
            <v>BS</v>
          </cell>
          <cell r="D131">
            <v>-75212</v>
          </cell>
          <cell r="E131" t="b">
            <v>0</v>
          </cell>
        </row>
        <row r="132">
          <cell r="A132" t="str">
            <v>4385</v>
          </cell>
          <cell r="B132" t="str">
            <v>DEF FED TAX - BAD DEBT</v>
          </cell>
          <cell r="C132" t="str">
            <v>BS</v>
          </cell>
          <cell r="D132">
            <v>48776</v>
          </cell>
          <cell r="E132" t="b">
            <v>0</v>
          </cell>
        </row>
        <row r="133">
          <cell r="A133" t="str">
            <v>4387</v>
          </cell>
          <cell r="B133" t="str">
            <v>DEF FED TAX - DEPRECIATION</v>
          </cell>
          <cell r="C133" t="str">
            <v>BS</v>
          </cell>
          <cell r="D133">
            <v>-1318655</v>
          </cell>
          <cell r="E133" t="b">
            <v>0</v>
          </cell>
        </row>
        <row r="134">
          <cell r="A134" t="str">
            <v>4419</v>
          </cell>
          <cell r="B134" t="str">
            <v>DEF ST TAX - CIAC PRE 1987</v>
          </cell>
          <cell r="C134" t="str">
            <v>BS</v>
          </cell>
          <cell r="D134">
            <v>18331</v>
          </cell>
          <cell r="E134" t="b">
            <v>0</v>
          </cell>
        </row>
        <row r="135">
          <cell r="A135" t="str">
            <v>4421</v>
          </cell>
          <cell r="B135" t="str">
            <v>DEF ST TAX - TAP FEE POST 2000</v>
          </cell>
          <cell r="C135" t="str">
            <v>BS</v>
          </cell>
          <cell r="D135">
            <v>153686</v>
          </cell>
          <cell r="E135" t="b">
            <v>0</v>
          </cell>
        </row>
        <row r="136">
          <cell r="A136" t="str">
            <v>4427</v>
          </cell>
          <cell r="B136" t="str">
            <v>DEF ST TAX - DEF MAINT</v>
          </cell>
          <cell r="C136" t="str">
            <v>BS</v>
          </cell>
          <cell r="D136">
            <v>-4431</v>
          </cell>
          <cell r="E136" t="b">
            <v>0</v>
          </cell>
        </row>
        <row r="137">
          <cell r="A137" t="str">
            <v>4433</v>
          </cell>
          <cell r="B137" t="str">
            <v>DEF ST TAX - ORGN EXP</v>
          </cell>
          <cell r="C137" t="str">
            <v>BS</v>
          </cell>
          <cell r="D137">
            <v>-488</v>
          </cell>
          <cell r="E137" t="b">
            <v>0</v>
          </cell>
        </row>
        <row r="138">
          <cell r="A138" t="str">
            <v>4435</v>
          </cell>
          <cell r="B138" t="str">
            <v>DEF ST TAX - BAD DEBT</v>
          </cell>
          <cell r="C138" t="str">
            <v>BS</v>
          </cell>
          <cell r="D138">
            <v>-191</v>
          </cell>
          <cell r="E138" t="b">
            <v>0</v>
          </cell>
        </row>
        <row r="139">
          <cell r="A139" t="str">
            <v>4437</v>
          </cell>
          <cell r="B139" t="str">
            <v>DEF ST TAX - DEPRECIATION</v>
          </cell>
          <cell r="C139" t="str">
            <v>BS</v>
          </cell>
          <cell r="D139">
            <v>-245103</v>
          </cell>
          <cell r="E139" t="b">
            <v>0</v>
          </cell>
        </row>
        <row r="140">
          <cell r="A140" t="str">
            <v>4515</v>
          </cell>
          <cell r="B140" t="str">
            <v>A/P TRADE</v>
          </cell>
          <cell r="C140" t="str">
            <v>BS</v>
          </cell>
          <cell r="D140">
            <v>-100763.32</v>
          </cell>
          <cell r="E140" t="b">
            <v>0</v>
          </cell>
        </row>
        <row r="141">
          <cell r="A141" t="str">
            <v>4525</v>
          </cell>
          <cell r="B141" t="str">
            <v>A/P TRADE - ACCRUAL</v>
          </cell>
          <cell r="C141" t="str">
            <v>BS</v>
          </cell>
          <cell r="D141">
            <v>-22838.400000000001</v>
          </cell>
          <cell r="E141" t="b">
            <v>0</v>
          </cell>
        </row>
        <row r="142">
          <cell r="A142" t="str">
            <v>4527</v>
          </cell>
          <cell r="B142" t="str">
            <v>A/P TRADE - RECD NOT VOUCHERED</v>
          </cell>
          <cell r="C142" t="str">
            <v>BS</v>
          </cell>
          <cell r="D142">
            <v>-84617.77</v>
          </cell>
          <cell r="E142" t="b">
            <v>0</v>
          </cell>
        </row>
        <row r="143">
          <cell r="A143" t="str">
            <v>4535</v>
          </cell>
          <cell r="B143" t="str">
            <v>A/P-ASSOC COMPANIES</v>
          </cell>
          <cell r="C143" t="str">
            <v>BS</v>
          </cell>
          <cell r="D143">
            <v>12229199.16</v>
          </cell>
          <cell r="E143" t="b">
            <v>0</v>
          </cell>
        </row>
        <row r="144">
          <cell r="A144" t="str">
            <v>4545</v>
          </cell>
          <cell r="B144" t="str">
            <v>A/P MISCELLANEOUS</v>
          </cell>
          <cell r="C144" t="str">
            <v>BS</v>
          </cell>
          <cell r="D144">
            <v>194180.94</v>
          </cell>
          <cell r="E144" t="b">
            <v>0</v>
          </cell>
        </row>
        <row r="145">
          <cell r="A145" t="str">
            <v>4565</v>
          </cell>
          <cell r="B145" t="str">
            <v>ADVANCES FROM UTILITIES INC</v>
          </cell>
          <cell r="C145" t="str">
            <v>BS</v>
          </cell>
          <cell r="D145">
            <v>-8918414.7899999991</v>
          </cell>
          <cell r="E145" t="b">
            <v>0</v>
          </cell>
        </row>
        <row r="146">
          <cell r="A146" t="str">
            <v>4595</v>
          </cell>
          <cell r="B146" t="str">
            <v>CUSTOMER DEPOSITS</v>
          </cell>
          <cell r="C146" t="str">
            <v>BS</v>
          </cell>
          <cell r="D146">
            <v>-91705</v>
          </cell>
          <cell r="E146" t="b">
            <v>0</v>
          </cell>
        </row>
        <row r="147">
          <cell r="A147" t="str">
            <v>4612</v>
          </cell>
          <cell r="B147" t="str">
            <v>ACCRUED TAXES GENERAL</v>
          </cell>
          <cell r="C147" t="str">
            <v>BS</v>
          </cell>
          <cell r="D147">
            <v>-4936.16</v>
          </cell>
          <cell r="E147" t="b">
            <v>0</v>
          </cell>
        </row>
        <row r="148">
          <cell r="A148" t="str">
            <v>4614</v>
          </cell>
          <cell r="B148" t="str">
            <v>ACCRUED GROSS RECEIPT TAX</v>
          </cell>
          <cell r="C148" t="str">
            <v>BS</v>
          </cell>
          <cell r="D148">
            <v>-34276</v>
          </cell>
          <cell r="E148" t="b">
            <v>0</v>
          </cell>
        </row>
        <row r="149">
          <cell r="A149" t="str">
            <v>4630</v>
          </cell>
          <cell r="B149" t="str">
            <v>ACCRUED PERS PROP &amp; ICT TAX</v>
          </cell>
          <cell r="C149" t="str">
            <v>BS</v>
          </cell>
          <cell r="D149">
            <v>-1800</v>
          </cell>
          <cell r="E149" t="b">
            <v>0</v>
          </cell>
        </row>
        <row r="150">
          <cell r="A150" t="str">
            <v>4634</v>
          </cell>
          <cell r="B150" t="str">
            <v>ACCRUED SALES TAX</v>
          </cell>
          <cell r="C150" t="str">
            <v>BS</v>
          </cell>
          <cell r="D150">
            <v>-64.099999999999994</v>
          </cell>
          <cell r="E150" t="b">
            <v>0</v>
          </cell>
        </row>
        <row r="151">
          <cell r="A151" t="str">
            <v>4661</v>
          </cell>
          <cell r="B151" t="str">
            <v>ACCRUED ST INCOME TAX</v>
          </cell>
          <cell r="C151" t="str">
            <v>BS</v>
          </cell>
          <cell r="D151">
            <v>74448</v>
          </cell>
          <cell r="E151" t="b">
            <v>0</v>
          </cell>
        </row>
        <row r="152">
          <cell r="A152" t="str">
            <v>4685</v>
          </cell>
          <cell r="B152" t="str">
            <v>ACCRUED CUST DEP INTEREST</v>
          </cell>
          <cell r="C152" t="str">
            <v>BS</v>
          </cell>
          <cell r="D152">
            <v>-19570.3</v>
          </cell>
          <cell r="E152" t="b">
            <v>0</v>
          </cell>
        </row>
        <row r="153">
          <cell r="A153" t="str">
            <v>4715</v>
          </cell>
          <cell r="B153" t="str">
            <v>DEFERRED REVENUE</v>
          </cell>
          <cell r="C153" t="str">
            <v>BS</v>
          </cell>
          <cell r="D153">
            <v>-55535</v>
          </cell>
          <cell r="E153" t="b">
            <v>0</v>
          </cell>
        </row>
        <row r="154">
          <cell r="A154" t="str">
            <v>4735</v>
          </cell>
          <cell r="B154" t="str">
            <v>PAYABLE TO DEVELOPER</v>
          </cell>
          <cell r="C154" t="str">
            <v>BS</v>
          </cell>
          <cell r="D154">
            <v>-96778.83</v>
          </cell>
          <cell r="E154" t="b">
            <v>0</v>
          </cell>
        </row>
        <row r="155">
          <cell r="A155" t="str">
            <v>4780</v>
          </cell>
          <cell r="B155" t="str">
            <v>PAID IN CAPITAL</v>
          </cell>
          <cell r="C155" t="str">
            <v>BS</v>
          </cell>
          <cell r="D155">
            <v>-2600000</v>
          </cell>
          <cell r="E155" t="b">
            <v>0</v>
          </cell>
        </row>
        <row r="156">
          <cell r="A156" t="str">
            <v>4785</v>
          </cell>
          <cell r="B156" t="str">
            <v>MISC PAID IN CAPITAL</v>
          </cell>
          <cell r="C156" t="str">
            <v>BS</v>
          </cell>
          <cell r="D156">
            <v>-2766343.12</v>
          </cell>
          <cell r="E156" t="b">
            <v>0</v>
          </cell>
        </row>
        <row r="157">
          <cell r="A157" t="str">
            <v>4998</v>
          </cell>
          <cell r="B157" t="str">
            <v>RETAINED EARN-PRIOR YEARS</v>
          </cell>
          <cell r="C157" t="str">
            <v>BS</v>
          </cell>
          <cell r="D157">
            <v>-4683394.33</v>
          </cell>
          <cell r="E157" t="b">
            <v>0</v>
          </cell>
        </row>
        <row r="158">
          <cell r="A158" t="str">
            <v>5025</v>
          </cell>
          <cell r="B158" t="str">
            <v>WATER REVENUE-RESIDENTIAL</v>
          </cell>
          <cell r="C158" t="str">
            <v>IS</v>
          </cell>
          <cell r="D158">
            <v>-1722662.95</v>
          </cell>
          <cell r="E158" t="b">
            <v>0</v>
          </cell>
        </row>
        <row r="159">
          <cell r="A159" t="str">
            <v>5030</v>
          </cell>
          <cell r="B159" t="str">
            <v>WATER REVENUE-ACCRUALS</v>
          </cell>
          <cell r="C159" t="str">
            <v>IS</v>
          </cell>
          <cell r="D159">
            <v>-1433</v>
          </cell>
          <cell r="E159" t="b">
            <v>0</v>
          </cell>
        </row>
        <row r="160">
          <cell r="A160" t="str">
            <v>5035</v>
          </cell>
          <cell r="B160" t="str">
            <v>WATER REVENUE-COMMERCIAL</v>
          </cell>
          <cell r="C160" t="str">
            <v>IS</v>
          </cell>
          <cell r="D160">
            <v>-141408.35999999999</v>
          </cell>
          <cell r="E160" t="b">
            <v>0</v>
          </cell>
        </row>
        <row r="161">
          <cell r="A161" t="str">
            <v>5100</v>
          </cell>
          <cell r="B161" t="str">
            <v>SEWER REVENUE-RESIDENTIAL</v>
          </cell>
          <cell r="C161" t="str">
            <v>IS</v>
          </cell>
          <cell r="D161">
            <v>-969752.58</v>
          </cell>
          <cell r="E161" t="b">
            <v>0</v>
          </cell>
        </row>
        <row r="162">
          <cell r="A162" t="str">
            <v>5105</v>
          </cell>
          <cell r="B162" t="str">
            <v>SEWER REVENUE-ACCRUALS</v>
          </cell>
          <cell r="C162" t="str">
            <v>IS</v>
          </cell>
          <cell r="D162">
            <v>5887</v>
          </cell>
          <cell r="E162" t="b">
            <v>0</v>
          </cell>
        </row>
        <row r="163">
          <cell r="A163" t="str">
            <v>5110</v>
          </cell>
          <cell r="B163" t="str">
            <v>SEWER REVENUE-COMMERCIAL</v>
          </cell>
          <cell r="C163" t="str">
            <v>IS</v>
          </cell>
          <cell r="D163">
            <v>-135811.04</v>
          </cell>
          <cell r="E163" t="b">
            <v>0</v>
          </cell>
        </row>
        <row r="164">
          <cell r="A164" t="str">
            <v>5265</v>
          </cell>
          <cell r="B164" t="str">
            <v>FORFEITED DISCOUNTS</v>
          </cell>
          <cell r="C164" t="str">
            <v>IS</v>
          </cell>
          <cell r="D164">
            <v>-11600.3</v>
          </cell>
          <cell r="E164" t="b">
            <v>0</v>
          </cell>
        </row>
        <row r="165">
          <cell r="A165" t="str">
            <v>5270</v>
          </cell>
          <cell r="B165" t="str">
            <v>MISC SERVICE REVENUE</v>
          </cell>
          <cell r="C165" t="str">
            <v>IS</v>
          </cell>
          <cell r="D165">
            <v>-51128.160000000003</v>
          </cell>
          <cell r="E165" t="b">
            <v>0</v>
          </cell>
        </row>
        <row r="166">
          <cell r="A166" t="str">
            <v>5455</v>
          </cell>
          <cell r="B166" t="str">
            <v>PURCHASED SEWER TREATMENT</v>
          </cell>
          <cell r="C166" t="str">
            <v>IS</v>
          </cell>
          <cell r="D166">
            <v>161100</v>
          </cell>
          <cell r="E166" t="b">
            <v>0</v>
          </cell>
        </row>
        <row r="167">
          <cell r="A167" t="str">
            <v>5460</v>
          </cell>
          <cell r="B167" t="str">
            <v>PURCHASED SEWER - BILLINGS</v>
          </cell>
          <cell r="C167" t="str">
            <v>IS</v>
          </cell>
          <cell r="D167">
            <v>-152144.29999999999</v>
          </cell>
          <cell r="E167" t="b">
            <v>0</v>
          </cell>
        </row>
        <row r="168">
          <cell r="A168" t="str">
            <v>5465</v>
          </cell>
          <cell r="B168" t="str">
            <v>ELEC PWR - WATER SYSTEM</v>
          </cell>
          <cell r="C168" t="str">
            <v>IS</v>
          </cell>
          <cell r="D168">
            <v>166203.19</v>
          </cell>
          <cell r="E168" t="b">
            <v>0</v>
          </cell>
        </row>
        <row r="169">
          <cell r="A169" t="str">
            <v>5470</v>
          </cell>
          <cell r="B169" t="str">
            <v>ELEC PWR - SWR SYSTEM</v>
          </cell>
          <cell r="C169" t="str">
            <v>IS</v>
          </cell>
          <cell r="D169">
            <v>151512.17000000001</v>
          </cell>
          <cell r="E169" t="b">
            <v>0</v>
          </cell>
        </row>
        <row r="170">
          <cell r="A170" t="str">
            <v>5480</v>
          </cell>
          <cell r="B170" t="str">
            <v>CHLORINE</v>
          </cell>
          <cell r="C170" t="str">
            <v>IS</v>
          </cell>
          <cell r="D170">
            <v>20993.919999999998</v>
          </cell>
          <cell r="E170" t="b">
            <v>0</v>
          </cell>
        </row>
        <row r="171">
          <cell r="A171" t="str">
            <v>5485</v>
          </cell>
          <cell r="B171" t="str">
            <v>ODOR CONTROL CHEMICALS</v>
          </cell>
          <cell r="C171" t="str">
            <v>IS</v>
          </cell>
          <cell r="D171">
            <v>1335.2</v>
          </cell>
          <cell r="E171" t="b">
            <v>0</v>
          </cell>
        </row>
        <row r="172">
          <cell r="A172" t="str">
            <v>5490</v>
          </cell>
          <cell r="B172" t="str">
            <v>OTHER TREATMENT CHEMICALS</v>
          </cell>
          <cell r="C172" t="str">
            <v>IS</v>
          </cell>
          <cell r="D172">
            <v>66984</v>
          </cell>
          <cell r="E172" t="b">
            <v>0</v>
          </cell>
        </row>
        <row r="173">
          <cell r="A173" t="str">
            <v>5495</v>
          </cell>
          <cell r="B173" t="str">
            <v>METER READING</v>
          </cell>
          <cell r="C173" t="str">
            <v>IS</v>
          </cell>
          <cell r="D173">
            <v>42094.78</v>
          </cell>
          <cell r="E173" t="b">
            <v>0</v>
          </cell>
        </row>
        <row r="174">
          <cell r="A174" t="str">
            <v>5505</v>
          </cell>
          <cell r="B174" t="str">
            <v>AGENCY EXPENSE</v>
          </cell>
          <cell r="C174" t="str">
            <v>IS</v>
          </cell>
          <cell r="D174">
            <v>797.96</v>
          </cell>
          <cell r="E174" t="b">
            <v>0</v>
          </cell>
        </row>
        <row r="175">
          <cell r="A175" t="str">
            <v>5510</v>
          </cell>
          <cell r="B175" t="str">
            <v>UNCOLLECTIBLE ACCOUNTS</v>
          </cell>
          <cell r="C175" t="str">
            <v>IS</v>
          </cell>
          <cell r="D175">
            <v>10423.36</v>
          </cell>
          <cell r="E175" t="b">
            <v>0</v>
          </cell>
        </row>
        <row r="176">
          <cell r="A176" t="str">
            <v>5525</v>
          </cell>
          <cell r="B176" t="str">
            <v>BILL STOCK</v>
          </cell>
          <cell r="C176" t="str">
            <v>IS</v>
          </cell>
          <cell r="D176">
            <v>2279</v>
          </cell>
          <cell r="E176" t="b">
            <v>0</v>
          </cell>
        </row>
        <row r="177">
          <cell r="A177" t="str">
            <v>5530</v>
          </cell>
          <cell r="B177" t="str">
            <v>BILLING COMPUTER SUPPLIES</v>
          </cell>
          <cell r="C177" t="str">
            <v>IS</v>
          </cell>
          <cell r="D177">
            <v>1178</v>
          </cell>
          <cell r="E177" t="b">
            <v>0</v>
          </cell>
        </row>
        <row r="178">
          <cell r="A178" t="str">
            <v>5535</v>
          </cell>
          <cell r="B178" t="str">
            <v>BILLING ENVELOPES</v>
          </cell>
          <cell r="C178" t="str">
            <v>IS</v>
          </cell>
          <cell r="D178">
            <v>5337</v>
          </cell>
          <cell r="E178" t="b">
            <v>0</v>
          </cell>
        </row>
        <row r="179">
          <cell r="A179" t="str">
            <v>5540</v>
          </cell>
          <cell r="B179" t="str">
            <v>BILLING POSTAGE</v>
          </cell>
          <cell r="C179" t="str">
            <v>IS</v>
          </cell>
          <cell r="D179">
            <v>39424</v>
          </cell>
          <cell r="E179" t="b">
            <v>0</v>
          </cell>
        </row>
        <row r="180">
          <cell r="A180" t="str">
            <v>5545</v>
          </cell>
          <cell r="B180" t="str">
            <v>CUSTOMER SERVICE PRINTING</v>
          </cell>
          <cell r="C180" t="str">
            <v>IS</v>
          </cell>
          <cell r="D180">
            <v>1169.1500000000001</v>
          </cell>
          <cell r="E180" t="b">
            <v>0</v>
          </cell>
        </row>
        <row r="181">
          <cell r="A181" t="str">
            <v>5625</v>
          </cell>
          <cell r="B181" t="str">
            <v>401K/ESOP CONTRIBUTIONS</v>
          </cell>
          <cell r="C181" t="str">
            <v>IS</v>
          </cell>
          <cell r="D181">
            <v>20172</v>
          </cell>
          <cell r="E181" t="b">
            <v>0</v>
          </cell>
        </row>
        <row r="182">
          <cell r="A182" t="str">
            <v>5630</v>
          </cell>
          <cell r="B182" t="str">
            <v>DENTAL PREMIUMS</v>
          </cell>
          <cell r="C182" t="str">
            <v>IS</v>
          </cell>
          <cell r="D182">
            <v>440</v>
          </cell>
          <cell r="E182" t="b">
            <v>0</v>
          </cell>
        </row>
        <row r="183">
          <cell r="A183" t="str">
            <v>5635</v>
          </cell>
          <cell r="B183" t="str">
            <v>DENTAL INS REIMBURSEMENTS</v>
          </cell>
          <cell r="C183" t="str">
            <v>IS</v>
          </cell>
          <cell r="D183">
            <v>2994</v>
          </cell>
          <cell r="E183" t="b">
            <v>0</v>
          </cell>
        </row>
        <row r="184">
          <cell r="A184" t="str">
            <v>5640</v>
          </cell>
          <cell r="B184" t="str">
            <v>EMP PENSIONS &amp; BENEFITS</v>
          </cell>
          <cell r="C184" t="str">
            <v>IS</v>
          </cell>
          <cell r="D184">
            <v>7</v>
          </cell>
          <cell r="E184" t="b">
            <v>0</v>
          </cell>
        </row>
        <row r="185">
          <cell r="A185" t="str">
            <v>5645</v>
          </cell>
          <cell r="B185" t="str">
            <v>EMPLOYEE INS DEDUCTIONS</v>
          </cell>
          <cell r="C185" t="str">
            <v>IS</v>
          </cell>
          <cell r="D185">
            <v>-10059</v>
          </cell>
          <cell r="E185" t="b">
            <v>0</v>
          </cell>
        </row>
        <row r="186">
          <cell r="A186" t="str">
            <v>5650</v>
          </cell>
          <cell r="B186" t="str">
            <v>HEALTH COSTS &amp; OTHER</v>
          </cell>
          <cell r="C186" t="str">
            <v>IS</v>
          </cell>
          <cell r="D186">
            <v>821</v>
          </cell>
          <cell r="E186" t="b">
            <v>0</v>
          </cell>
        </row>
        <row r="187">
          <cell r="A187" t="str">
            <v>5655</v>
          </cell>
          <cell r="B187" t="str">
            <v>HEALTH INS REIMBURSEMENTS</v>
          </cell>
          <cell r="C187" t="str">
            <v>IS</v>
          </cell>
          <cell r="D187">
            <v>97118</v>
          </cell>
          <cell r="E187" t="b">
            <v>0</v>
          </cell>
        </row>
        <row r="188">
          <cell r="A188" t="str">
            <v>5660</v>
          </cell>
          <cell r="B188" t="str">
            <v>OTHER EMP PENSION/BENEFITS</v>
          </cell>
          <cell r="C188" t="str">
            <v>IS</v>
          </cell>
          <cell r="D188">
            <v>10012.34</v>
          </cell>
          <cell r="E188" t="b">
            <v>0</v>
          </cell>
        </row>
        <row r="189">
          <cell r="A189" t="str">
            <v>5665</v>
          </cell>
          <cell r="B189" t="str">
            <v>PENSION CONTRIBUTIONS</v>
          </cell>
          <cell r="C189" t="str">
            <v>IS</v>
          </cell>
          <cell r="D189">
            <v>15207</v>
          </cell>
          <cell r="E189" t="b">
            <v>0</v>
          </cell>
        </row>
        <row r="190">
          <cell r="A190" t="str">
            <v>5670</v>
          </cell>
          <cell r="B190" t="str">
            <v>TERM LIFE INS</v>
          </cell>
          <cell r="C190" t="str">
            <v>IS</v>
          </cell>
          <cell r="D190">
            <v>1426</v>
          </cell>
          <cell r="E190" t="b">
            <v>0</v>
          </cell>
        </row>
        <row r="191">
          <cell r="A191" t="str">
            <v>5675</v>
          </cell>
          <cell r="B191" t="str">
            <v>TERM LIFE INS-OPT</v>
          </cell>
          <cell r="C191" t="str">
            <v>IS</v>
          </cell>
          <cell r="D191">
            <v>24</v>
          </cell>
          <cell r="E191" t="b">
            <v>0</v>
          </cell>
        </row>
        <row r="192">
          <cell r="A192" t="str">
            <v>5680</v>
          </cell>
          <cell r="B192" t="str">
            <v>DEPEND LIFE INS-OPT</v>
          </cell>
          <cell r="C192" t="str">
            <v>IS</v>
          </cell>
          <cell r="D192">
            <v>2</v>
          </cell>
          <cell r="E192" t="b">
            <v>0</v>
          </cell>
        </row>
        <row r="193">
          <cell r="A193" t="str">
            <v>5690</v>
          </cell>
          <cell r="B193" t="str">
            <v>TUITION</v>
          </cell>
          <cell r="C193" t="str">
            <v>IS</v>
          </cell>
          <cell r="D193">
            <v>564</v>
          </cell>
          <cell r="E193" t="b">
            <v>0</v>
          </cell>
        </row>
        <row r="194">
          <cell r="A194" t="str">
            <v>5715</v>
          </cell>
          <cell r="B194" t="str">
            <v>INSURANCE-OTHER</v>
          </cell>
          <cell r="C194" t="str">
            <v>IS</v>
          </cell>
          <cell r="D194">
            <v>36266</v>
          </cell>
          <cell r="E194" t="b">
            <v>0</v>
          </cell>
        </row>
        <row r="195">
          <cell r="A195" t="str">
            <v>5735</v>
          </cell>
          <cell r="B195" t="str">
            <v>COMPUTER MAINTENANCE</v>
          </cell>
          <cell r="C195" t="str">
            <v>IS</v>
          </cell>
          <cell r="D195">
            <v>38458</v>
          </cell>
          <cell r="E195" t="b">
            <v>0</v>
          </cell>
        </row>
        <row r="196">
          <cell r="A196" t="str">
            <v>5740</v>
          </cell>
          <cell r="B196" t="str">
            <v>COMPUTER SUPPLIES</v>
          </cell>
          <cell r="C196" t="str">
            <v>IS</v>
          </cell>
          <cell r="D196">
            <v>1709</v>
          </cell>
          <cell r="E196" t="b">
            <v>0</v>
          </cell>
        </row>
        <row r="197">
          <cell r="A197" t="str">
            <v>5745</v>
          </cell>
          <cell r="B197" t="str">
            <v>COMPUTER AMORT &amp; PROG COST</v>
          </cell>
          <cell r="C197" t="str">
            <v>IS</v>
          </cell>
          <cell r="D197">
            <v>5052</v>
          </cell>
          <cell r="E197" t="b">
            <v>0</v>
          </cell>
        </row>
        <row r="198">
          <cell r="A198" t="str">
            <v>5750</v>
          </cell>
          <cell r="B198" t="str">
            <v>INTERNET SUPPLIER</v>
          </cell>
          <cell r="C198" t="str">
            <v>IS</v>
          </cell>
          <cell r="D198">
            <v>2311</v>
          </cell>
          <cell r="E198" t="b">
            <v>0</v>
          </cell>
        </row>
        <row r="199">
          <cell r="A199" t="str">
            <v>5755</v>
          </cell>
          <cell r="B199" t="str">
            <v>MICROFILMING</v>
          </cell>
          <cell r="C199" t="str">
            <v>IS</v>
          </cell>
          <cell r="D199">
            <v>409</v>
          </cell>
          <cell r="E199" t="b">
            <v>0</v>
          </cell>
        </row>
        <row r="200">
          <cell r="A200" t="str">
            <v>5760</v>
          </cell>
          <cell r="B200" t="str">
            <v>WEBSITE DEVELOPMENT</v>
          </cell>
          <cell r="C200" t="str">
            <v>IS</v>
          </cell>
          <cell r="D200">
            <v>988</v>
          </cell>
          <cell r="E200" t="b">
            <v>0</v>
          </cell>
        </row>
        <row r="201">
          <cell r="A201" t="str">
            <v>5790</v>
          </cell>
          <cell r="B201" t="str">
            <v>BANK SERVICE CHARGE</v>
          </cell>
          <cell r="C201" t="str">
            <v>IS</v>
          </cell>
          <cell r="D201">
            <v>12495</v>
          </cell>
          <cell r="E201" t="b">
            <v>0</v>
          </cell>
        </row>
        <row r="202">
          <cell r="A202" t="str">
            <v>5800</v>
          </cell>
          <cell r="B202" t="str">
            <v>LETTER OF CREDIT FEE</v>
          </cell>
          <cell r="C202" t="str">
            <v>IS</v>
          </cell>
          <cell r="D202">
            <v>40105.33</v>
          </cell>
          <cell r="E202" t="b">
            <v>0</v>
          </cell>
        </row>
        <row r="203">
          <cell r="A203" t="str">
            <v>5810</v>
          </cell>
          <cell r="B203" t="str">
            <v>MEMBERSHIPS</v>
          </cell>
          <cell r="C203" t="str">
            <v>IS</v>
          </cell>
          <cell r="D203">
            <v>2421</v>
          </cell>
          <cell r="E203" t="b">
            <v>0</v>
          </cell>
        </row>
        <row r="204">
          <cell r="A204" t="str">
            <v>5820</v>
          </cell>
          <cell r="B204" t="str">
            <v>TRAINING EXPENSE</v>
          </cell>
          <cell r="C204" t="str">
            <v>IS</v>
          </cell>
          <cell r="D204">
            <v>6550.84</v>
          </cell>
          <cell r="E204" t="b">
            <v>0</v>
          </cell>
        </row>
        <row r="205">
          <cell r="A205" t="str">
            <v>5825</v>
          </cell>
          <cell r="B205" t="str">
            <v>OTHER MISC EXPENSE</v>
          </cell>
          <cell r="C205" t="str">
            <v>IS</v>
          </cell>
          <cell r="D205">
            <v>7774.72</v>
          </cell>
          <cell r="E205" t="b">
            <v>0</v>
          </cell>
        </row>
        <row r="206">
          <cell r="A206" t="str">
            <v>5855</v>
          </cell>
          <cell r="B206" t="str">
            <v>ANSWERING SERVICE</v>
          </cell>
          <cell r="C206" t="str">
            <v>IS</v>
          </cell>
          <cell r="D206">
            <v>3809</v>
          </cell>
          <cell r="E206" t="b">
            <v>0</v>
          </cell>
        </row>
        <row r="207">
          <cell r="A207" t="str">
            <v>5860</v>
          </cell>
          <cell r="B207" t="str">
            <v>CLEANING SUPPLIES</v>
          </cell>
          <cell r="C207" t="str">
            <v>IS</v>
          </cell>
          <cell r="D207">
            <v>276.19</v>
          </cell>
          <cell r="E207" t="b">
            <v>0</v>
          </cell>
        </row>
        <row r="208">
          <cell r="A208" t="str">
            <v>5865</v>
          </cell>
          <cell r="B208" t="str">
            <v>COPY MACHINE</v>
          </cell>
          <cell r="C208" t="str">
            <v>IS</v>
          </cell>
          <cell r="D208">
            <v>3465</v>
          </cell>
          <cell r="E208" t="b">
            <v>0</v>
          </cell>
        </row>
        <row r="209">
          <cell r="A209" t="str">
            <v>5880</v>
          </cell>
          <cell r="B209" t="str">
            <v>OFFICE SUPPLY STORES</v>
          </cell>
          <cell r="C209" t="str">
            <v>IS</v>
          </cell>
          <cell r="D209">
            <v>3869</v>
          </cell>
          <cell r="E209" t="b">
            <v>0</v>
          </cell>
        </row>
        <row r="210">
          <cell r="A210" t="str">
            <v>5885</v>
          </cell>
          <cell r="B210" t="str">
            <v>PRINTING/BLUEPRINTS</v>
          </cell>
          <cell r="C210" t="str">
            <v>IS</v>
          </cell>
          <cell r="D210">
            <v>1729.01</v>
          </cell>
          <cell r="E210" t="b">
            <v>0</v>
          </cell>
        </row>
        <row r="211">
          <cell r="A211" t="str">
            <v>5890</v>
          </cell>
          <cell r="B211" t="str">
            <v>PUBL SUBSCRIPTIONS/TAPES</v>
          </cell>
          <cell r="C211" t="str">
            <v>IS</v>
          </cell>
          <cell r="D211">
            <v>1291.44</v>
          </cell>
          <cell r="E211" t="b">
            <v>0</v>
          </cell>
        </row>
        <row r="212">
          <cell r="A212" t="str">
            <v>5895</v>
          </cell>
          <cell r="B212" t="str">
            <v>SHIPPING CHARGES</v>
          </cell>
          <cell r="C212" t="str">
            <v>IS</v>
          </cell>
          <cell r="D212">
            <v>7466.77</v>
          </cell>
          <cell r="E212" t="b">
            <v>0</v>
          </cell>
        </row>
        <row r="213">
          <cell r="A213" t="str">
            <v>5900</v>
          </cell>
          <cell r="B213" t="str">
            <v>OTHER OFFICE EXPENSES</v>
          </cell>
          <cell r="C213" t="str">
            <v>IS</v>
          </cell>
          <cell r="D213">
            <v>25701.32</v>
          </cell>
          <cell r="E213" t="b">
            <v>0</v>
          </cell>
        </row>
        <row r="214">
          <cell r="A214" t="str">
            <v>5930</v>
          </cell>
          <cell r="B214" t="str">
            <v>OFFICE ELECTRIC</v>
          </cell>
          <cell r="C214" t="str">
            <v>IS</v>
          </cell>
          <cell r="D214">
            <v>3532.48</v>
          </cell>
          <cell r="E214" t="b">
            <v>0</v>
          </cell>
        </row>
        <row r="215">
          <cell r="A215" t="str">
            <v>5935</v>
          </cell>
          <cell r="B215" t="str">
            <v>OFFICE GAS</v>
          </cell>
          <cell r="C215" t="str">
            <v>IS</v>
          </cell>
          <cell r="D215">
            <v>1070.56</v>
          </cell>
          <cell r="E215" t="b">
            <v>0</v>
          </cell>
        </row>
        <row r="216">
          <cell r="A216" t="str">
            <v>5940</v>
          </cell>
          <cell r="B216" t="str">
            <v>OFFICE WATER</v>
          </cell>
          <cell r="C216" t="str">
            <v>IS</v>
          </cell>
          <cell r="D216">
            <v>120</v>
          </cell>
          <cell r="E216" t="b">
            <v>0</v>
          </cell>
        </row>
        <row r="217">
          <cell r="A217" t="str">
            <v>5945</v>
          </cell>
          <cell r="B217" t="str">
            <v>OFFICE TELECOM</v>
          </cell>
          <cell r="C217" t="str">
            <v>IS</v>
          </cell>
          <cell r="D217">
            <v>52337.29</v>
          </cell>
          <cell r="E217" t="b">
            <v>0</v>
          </cell>
        </row>
        <row r="218">
          <cell r="A218" t="str">
            <v>5950</v>
          </cell>
          <cell r="B218" t="str">
            <v>OFFICE GARBAGE REMOVAL</v>
          </cell>
          <cell r="C218" t="str">
            <v>IS</v>
          </cell>
          <cell r="D218">
            <v>5453.61</v>
          </cell>
          <cell r="E218" t="b">
            <v>0</v>
          </cell>
        </row>
        <row r="219">
          <cell r="A219" t="str">
            <v>5955</v>
          </cell>
          <cell r="B219" t="str">
            <v>OFFICE LANDSCAPE / MOW / PLOW</v>
          </cell>
          <cell r="C219" t="str">
            <v>IS</v>
          </cell>
          <cell r="D219">
            <v>39959</v>
          </cell>
          <cell r="E219" t="b">
            <v>0</v>
          </cell>
        </row>
        <row r="220">
          <cell r="A220" t="str">
            <v>5960</v>
          </cell>
          <cell r="B220" t="str">
            <v>OFFICE ALARM SYS PHONE EXP</v>
          </cell>
          <cell r="C220" t="str">
            <v>IS</v>
          </cell>
          <cell r="D220">
            <v>5646.87</v>
          </cell>
          <cell r="E220" t="b">
            <v>0</v>
          </cell>
        </row>
        <row r="221">
          <cell r="A221" t="str">
            <v>5965</v>
          </cell>
          <cell r="B221" t="str">
            <v>OFFICE MAINTENANCE</v>
          </cell>
          <cell r="C221" t="str">
            <v>IS</v>
          </cell>
          <cell r="D221">
            <v>3670</v>
          </cell>
          <cell r="E221" t="b">
            <v>0</v>
          </cell>
        </row>
        <row r="222">
          <cell r="A222" t="str">
            <v>5970</v>
          </cell>
          <cell r="B222" t="str">
            <v>OFFICE CLEANING SERVICE</v>
          </cell>
          <cell r="C222" t="str">
            <v>IS</v>
          </cell>
          <cell r="D222">
            <v>2902</v>
          </cell>
          <cell r="E222" t="b">
            <v>0</v>
          </cell>
        </row>
        <row r="223">
          <cell r="A223" t="str">
            <v>5975</v>
          </cell>
          <cell r="B223" t="str">
            <v>OFFICE MACHINE/HEAT&amp;COOL</v>
          </cell>
          <cell r="C223" t="str">
            <v>IS</v>
          </cell>
          <cell r="D223">
            <v>245</v>
          </cell>
          <cell r="E223" t="b">
            <v>0</v>
          </cell>
        </row>
        <row r="224">
          <cell r="A224" t="str">
            <v>5985</v>
          </cell>
          <cell r="B224" t="str">
            <v>TELEMETERING PHONE EXPENSE</v>
          </cell>
          <cell r="C224" t="str">
            <v>IS</v>
          </cell>
          <cell r="D224">
            <v>2222</v>
          </cell>
          <cell r="E224" t="b">
            <v>0</v>
          </cell>
        </row>
        <row r="225">
          <cell r="A225" t="str">
            <v>6005</v>
          </cell>
          <cell r="B225" t="str">
            <v>ACCOUNTING STUDIES</v>
          </cell>
          <cell r="C225" t="str">
            <v>IS</v>
          </cell>
          <cell r="D225">
            <v>6826</v>
          </cell>
          <cell r="E225" t="b">
            <v>0</v>
          </cell>
        </row>
        <row r="226">
          <cell r="A226" t="str">
            <v>6010</v>
          </cell>
          <cell r="B226" t="str">
            <v>AUDIT FEES</v>
          </cell>
          <cell r="C226" t="str">
            <v>IS</v>
          </cell>
          <cell r="D226">
            <v>7890</v>
          </cell>
          <cell r="E226" t="b">
            <v>0</v>
          </cell>
        </row>
        <row r="227">
          <cell r="A227" t="str">
            <v>6015</v>
          </cell>
          <cell r="B227" t="str">
            <v>EMPLOY FINDER FEES</v>
          </cell>
          <cell r="C227" t="str">
            <v>IS</v>
          </cell>
          <cell r="D227">
            <v>14522</v>
          </cell>
          <cell r="E227" t="b">
            <v>0</v>
          </cell>
        </row>
        <row r="228">
          <cell r="A228" t="str">
            <v>6020</v>
          </cell>
          <cell r="B228" t="str">
            <v>ENGINEERING FEES</v>
          </cell>
          <cell r="C228" t="str">
            <v>IS</v>
          </cell>
          <cell r="D228">
            <v>138.75</v>
          </cell>
          <cell r="E228" t="b">
            <v>0</v>
          </cell>
        </row>
        <row r="229">
          <cell r="A229" t="str">
            <v>6025</v>
          </cell>
          <cell r="B229" t="str">
            <v>LEGAL FEES</v>
          </cell>
          <cell r="C229" t="str">
            <v>IS</v>
          </cell>
          <cell r="D229">
            <v>5044.5</v>
          </cell>
          <cell r="E229" t="b">
            <v>0</v>
          </cell>
        </row>
        <row r="230">
          <cell r="A230" t="str">
            <v>6035</v>
          </cell>
          <cell r="B230" t="str">
            <v>PAYROLL SERVICES</v>
          </cell>
          <cell r="C230" t="str">
            <v>IS</v>
          </cell>
          <cell r="D230">
            <v>2665</v>
          </cell>
          <cell r="E230" t="b">
            <v>0</v>
          </cell>
        </row>
        <row r="231">
          <cell r="A231" t="str">
            <v>6040</v>
          </cell>
          <cell r="B231" t="str">
            <v>TAX RETURN REVIEW</v>
          </cell>
          <cell r="C231" t="str">
            <v>IS</v>
          </cell>
          <cell r="D231">
            <v>2035</v>
          </cell>
          <cell r="E231" t="b">
            <v>0</v>
          </cell>
        </row>
        <row r="232">
          <cell r="A232" t="str">
            <v>6045</v>
          </cell>
          <cell r="B232" t="str">
            <v>TEMP EMPLOY - CLERICAL</v>
          </cell>
          <cell r="C232" t="str">
            <v>IS</v>
          </cell>
          <cell r="D232">
            <v>16490</v>
          </cell>
          <cell r="E232" t="b">
            <v>0</v>
          </cell>
        </row>
        <row r="233">
          <cell r="A233" t="str">
            <v>6050</v>
          </cell>
          <cell r="B233" t="str">
            <v>OTHER OUTSIDE SERVICES</v>
          </cell>
          <cell r="C233" t="str">
            <v>IS</v>
          </cell>
          <cell r="D233">
            <v>2846</v>
          </cell>
          <cell r="E233" t="b">
            <v>0</v>
          </cell>
        </row>
        <row r="234">
          <cell r="A234" t="str">
            <v>6065</v>
          </cell>
          <cell r="B234" t="str">
            <v>RATE CASE AMORT EXPENSE</v>
          </cell>
          <cell r="C234" t="str">
            <v>IS</v>
          </cell>
          <cell r="D234">
            <v>280.22000000000003</v>
          </cell>
          <cell r="E234" t="b">
            <v>0</v>
          </cell>
        </row>
        <row r="235">
          <cell r="A235" t="str">
            <v>6090</v>
          </cell>
          <cell r="B235" t="str">
            <v>RENT</v>
          </cell>
          <cell r="C235" t="str">
            <v>IS</v>
          </cell>
          <cell r="D235">
            <v>34077.879999999997</v>
          </cell>
          <cell r="E235" t="b">
            <v>0</v>
          </cell>
        </row>
        <row r="236">
          <cell r="A236" t="str">
            <v>6105</v>
          </cell>
          <cell r="B236" t="str">
            <v>SALARIES-SYSTEM PROJECT</v>
          </cell>
          <cell r="C236" t="str">
            <v>IS</v>
          </cell>
          <cell r="D236">
            <v>16150</v>
          </cell>
          <cell r="E236" t="b">
            <v>0</v>
          </cell>
        </row>
        <row r="237">
          <cell r="A237" t="str">
            <v>6110</v>
          </cell>
          <cell r="B237" t="str">
            <v>SALARIES-ACCTG/FINANCE</v>
          </cell>
          <cell r="C237" t="str">
            <v>IS</v>
          </cell>
          <cell r="D237">
            <v>39554</v>
          </cell>
          <cell r="E237" t="b">
            <v>0</v>
          </cell>
        </row>
        <row r="238">
          <cell r="A238" t="str">
            <v>6115</v>
          </cell>
          <cell r="B238" t="str">
            <v>SALARIES-ADMIN</v>
          </cell>
          <cell r="C238" t="str">
            <v>IS</v>
          </cell>
          <cell r="D238">
            <v>9578</v>
          </cell>
          <cell r="E238" t="b">
            <v>0</v>
          </cell>
        </row>
        <row r="239">
          <cell r="A239" t="str">
            <v>6120</v>
          </cell>
          <cell r="B239" t="str">
            <v>SALARIES-OFFICERS/STKHLDR</v>
          </cell>
          <cell r="C239" t="str">
            <v>IS</v>
          </cell>
          <cell r="D239">
            <v>40809</v>
          </cell>
          <cell r="E239" t="b">
            <v>0</v>
          </cell>
        </row>
        <row r="240">
          <cell r="A240" t="str">
            <v>6125</v>
          </cell>
          <cell r="B240" t="str">
            <v>SALARIES-HR</v>
          </cell>
          <cell r="C240" t="str">
            <v>IS</v>
          </cell>
          <cell r="D240">
            <v>15655</v>
          </cell>
          <cell r="E240" t="b">
            <v>0</v>
          </cell>
        </row>
        <row r="241">
          <cell r="A241" t="str">
            <v>6130</v>
          </cell>
          <cell r="B241" t="str">
            <v>SALARIES-MIS</v>
          </cell>
          <cell r="C241" t="str">
            <v>IS</v>
          </cell>
          <cell r="D241">
            <v>13147</v>
          </cell>
          <cell r="E241" t="b">
            <v>0</v>
          </cell>
        </row>
        <row r="242">
          <cell r="A242" t="str">
            <v>6135</v>
          </cell>
          <cell r="B242" t="str">
            <v>SALARIES-LEADERSHIP OPS</v>
          </cell>
          <cell r="C242" t="str">
            <v>IS</v>
          </cell>
          <cell r="D242">
            <v>12732</v>
          </cell>
          <cell r="E242" t="b">
            <v>0</v>
          </cell>
        </row>
        <row r="243">
          <cell r="A243" t="str">
            <v>6140</v>
          </cell>
          <cell r="B243" t="str">
            <v>SALARIES-REGULATORY</v>
          </cell>
          <cell r="C243" t="str">
            <v>IS</v>
          </cell>
          <cell r="D243">
            <v>31715</v>
          </cell>
          <cell r="E243" t="b">
            <v>0</v>
          </cell>
        </row>
        <row r="244">
          <cell r="A244" t="str">
            <v>6145</v>
          </cell>
          <cell r="B244" t="str">
            <v>SALARIES-CUSTOMER SERVICE</v>
          </cell>
          <cell r="C244" t="str">
            <v>IS</v>
          </cell>
          <cell r="D244">
            <v>245</v>
          </cell>
          <cell r="E244" t="b">
            <v>0</v>
          </cell>
        </row>
        <row r="245">
          <cell r="A245" t="str">
            <v>6150</v>
          </cell>
          <cell r="B245" t="str">
            <v>SALARIES-OPERATIONS FIELD</v>
          </cell>
          <cell r="C245" t="str">
            <v>IS</v>
          </cell>
          <cell r="D245">
            <v>451427</v>
          </cell>
          <cell r="E245" t="b">
            <v>0</v>
          </cell>
        </row>
        <row r="246">
          <cell r="A246" t="str">
            <v>6155</v>
          </cell>
          <cell r="B246" t="str">
            <v>SALARIES-OPERATIONS OFFICE</v>
          </cell>
          <cell r="C246" t="str">
            <v>IS</v>
          </cell>
          <cell r="D246">
            <v>93948</v>
          </cell>
          <cell r="E246" t="b">
            <v>0</v>
          </cell>
        </row>
        <row r="247">
          <cell r="A247" t="str">
            <v>6160</v>
          </cell>
          <cell r="B247" t="str">
            <v>SALARIES-CHGD TO PLT-WSC</v>
          </cell>
          <cell r="C247" t="str">
            <v>IS</v>
          </cell>
          <cell r="D247">
            <v>-110584.68</v>
          </cell>
          <cell r="E247" t="b">
            <v>0</v>
          </cell>
        </row>
        <row r="248">
          <cell r="A248" t="str">
            <v>6165</v>
          </cell>
          <cell r="B248" t="str">
            <v>CAPITALIZED TIME ADJUSTMENT</v>
          </cell>
          <cell r="C248" t="str">
            <v>IS</v>
          </cell>
          <cell r="D248">
            <v>-2222.35</v>
          </cell>
          <cell r="E248" t="b">
            <v>0</v>
          </cell>
        </row>
        <row r="249">
          <cell r="A249" t="str">
            <v>6185</v>
          </cell>
          <cell r="B249" t="str">
            <v>MARKETING: TRAVELS/LODGING</v>
          </cell>
          <cell r="C249" t="str">
            <v>IS</v>
          </cell>
          <cell r="D249">
            <v>10112.68</v>
          </cell>
          <cell r="E249" t="b">
            <v>0</v>
          </cell>
        </row>
        <row r="250">
          <cell r="A250" t="str">
            <v>6200</v>
          </cell>
          <cell r="B250" t="str">
            <v>MARKETING: MEALS &amp; RELATED EXP</v>
          </cell>
          <cell r="C250" t="str">
            <v>IS</v>
          </cell>
          <cell r="D250">
            <v>2277.9</v>
          </cell>
          <cell r="E250" t="b">
            <v>0</v>
          </cell>
        </row>
        <row r="251">
          <cell r="A251" t="str">
            <v>6215</v>
          </cell>
          <cell r="B251" t="str">
            <v>FUEL</v>
          </cell>
          <cell r="C251" t="str">
            <v>IS</v>
          </cell>
          <cell r="D251">
            <v>30973.66</v>
          </cell>
          <cell r="E251" t="b">
            <v>0</v>
          </cell>
        </row>
        <row r="252">
          <cell r="A252" t="str">
            <v>6220</v>
          </cell>
          <cell r="B252" t="str">
            <v>AUTO REPAIR/TIRES</v>
          </cell>
          <cell r="C252" t="str">
            <v>IS</v>
          </cell>
          <cell r="D252">
            <v>12446.35</v>
          </cell>
          <cell r="E252" t="b">
            <v>0</v>
          </cell>
        </row>
        <row r="253">
          <cell r="A253" t="str">
            <v>6225</v>
          </cell>
          <cell r="B253" t="str">
            <v>AUTO LICENSES</v>
          </cell>
          <cell r="C253" t="str">
            <v>IS</v>
          </cell>
          <cell r="D253">
            <v>2560.3000000000002</v>
          </cell>
          <cell r="E253" t="b">
            <v>0</v>
          </cell>
        </row>
        <row r="254">
          <cell r="A254" t="str">
            <v>6230</v>
          </cell>
          <cell r="B254" t="str">
            <v>OTHER TRANS EXPENSES</v>
          </cell>
          <cell r="C254" t="str">
            <v>IS</v>
          </cell>
          <cell r="D254">
            <v>917</v>
          </cell>
          <cell r="E254" t="b">
            <v>0</v>
          </cell>
        </row>
        <row r="255">
          <cell r="A255" t="str">
            <v>6255</v>
          </cell>
          <cell r="B255" t="str">
            <v>TEST-WATER</v>
          </cell>
          <cell r="C255" t="str">
            <v>IS</v>
          </cell>
          <cell r="D255">
            <v>32727.37</v>
          </cell>
          <cell r="E255" t="b">
            <v>0</v>
          </cell>
        </row>
        <row r="256">
          <cell r="A256" t="str">
            <v>6260</v>
          </cell>
          <cell r="B256" t="str">
            <v>TEST-EQUIP/CHEMICAL</v>
          </cell>
          <cell r="C256" t="str">
            <v>IS</v>
          </cell>
          <cell r="D256">
            <v>9462.18</v>
          </cell>
          <cell r="E256" t="b">
            <v>0</v>
          </cell>
        </row>
        <row r="257">
          <cell r="A257" t="str">
            <v>6270</v>
          </cell>
          <cell r="B257" t="str">
            <v>TEST-SEWER</v>
          </cell>
          <cell r="C257" t="str">
            <v>IS</v>
          </cell>
          <cell r="D257">
            <v>13522</v>
          </cell>
          <cell r="E257" t="b">
            <v>0</v>
          </cell>
        </row>
        <row r="258">
          <cell r="A258" t="str">
            <v>6285</v>
          </cell>
          <cell r="B258" t="str">
            <v>WATER-MAINT SUPPLIES</v>
          </cell>
          <cell r="C258" t="str">
            <v>IS</v>
          </cell>
          <cell r="D258">
            <v>7256.43</v>
          </cell>
          <cell r="E258" t="b">
            <v>0</v>
          </cell>
        </row>
        <row r="259">
          <cell r="A259" t="str">
            <v>6290</v>
          </cell>
          <cell r="B259" t="str">
            <v>WATER-MAINT REPAIRS</v>
          </cell>
          <cell r="C259" t="str">
            <v>IS</v>
          </cell>
          <cell r="D259">
            <v>32511.13</v>
          </cell>
          <cell r="E259" t="b">
            <v>0</v>
          </cell>
        </row>
        <row r="260">
          <cell r="A260" t="str">
            <v>6295</v>
          </cell>
          <cell r="B260" t="str">
            <v>WATER-MAIN BREAKS</v>
          </cell>
          <cell r="C260" t="str">
            <v>IS</v>
          </cell>
          <cell r="D260">
            <v>9266.1</v>
          </cell>
          <cell r="E260" t="b">
            <v>0</v>
          </cell>
        </row>
        <row r="261">
          <cell r="A261" t="str">
            <v>6300</v>
          </cell>
          <cell r="B261" t="str">
            <v>WATER-ELEC EQUIPT REPAIR</v>
          </cell>
          <cell r="C261" t="str">
            <v>IS</v>
          </cell>
          <cell r="D261">
            <v>6185.92</v>
          </cell>
          <cell r="E261" t="b">
            <v>0</v>
          </cell>
        </row>
        <row r="262">
          <cell r="A262" t="str">
            <v>6305</v>
          </cell>
          <cell r="B262" t="str">
            <v>WATER-PERMITS</v>
          </cell>
          <cell r="C262" t="str">
            <v>IS</v>
          </cell>
          <cell r="D262">
            <v>17421</v>
          </cell>
          <cell r="E262" t="b">
            <v>0</v>
          </cell>
        </row>
        <row r="263">
          <cell r="A263" t="str">
            <v>6310</v>
          </cell>
          <cell r="B263" t="str">
            <v>WATER-OTHER MAINT EXP</v>
          </cell>
          <cell r="C263" t="str">
            <v>IS</v>
          </cell>
          <cell r="D263">
            <v>19800.23</v>
          </cell>
          <cell r="E263" t="b">
            <v>0</v>
          </cell>
        </row>
        <row r="264">
          <cell r="A264" t="str">
            <v>6320</v>
          </cell>
          <cell r="B264" t="str">
            <v>SEWER-MAINT SUPPLIES</v>
          </cell>
          <cell r="C264" t="str">
            <v>IS</v>
          </cell>
          <cell r="D264">
            <v>1269.28</v>
          </cell>
          <cell r="E264" t="b">
            <v>0</v>
          </cell>
        </row>
        <row r="265">
          <cell r="A265" t="str">
            <v>6325</v>
          </cell>
          <cell r="B265" t="str">
            <v>SEWER-MAINT REPAIRS</v>
          </cell>
          <cell r="C265" t="str">
            <v>IS</v>
          </cell>
          <cell r="D265">
            <v>2810.49</v>
          </cell>
          <cell r="E265" t="b">
            <v>0</v>
          </cell>
        </row>
        <row r="266">
          <cell r="A266" t="str">
            <v>6330</v>
          </cell>
          <cell r="B266" t="str">
            <v>SEWER-MAIN BREAKS</v>
          </cell>
          <cell r="C266" t="str">
            <v>IS</v>
          </cell>
          <cell r="D266">
            <v>3277.64</v>
          </cell>
          <cell r="E266" t="b">
            <v>0</v>
          </cell>
        </row>
        <row r="267">
          <cell r="A267" t="str">
            <v>6335</v>
          </cell>
          <cell r="B267" t="str">
            <v>SEWER-ELEC EQUIPT REPAIR</v>
          </cell>
          <cell r="C267" t="str">
            <v>IS</v>
          </cell>
          <cell r="D267">
            <v>7034.48</v>
          </cell>
          <cell r="E267" t="b">
            <v>0</v>
          </cell>
        </row>
        <row r="268">
          <cell r="A268" t="str">
            <v>6340</v>
          </cell>
          <cell r="B268" t="str">
            <v>SEWER-PERMITS</v>
          </cell>
          <cell r="C268" t="str">
            <v>IS</v>
          </cell>
          <cell r="D268">
            <v>3070</v>
          </cell>
          <cell r="E268" t="b">
            <v>0</v>
          </cell>
        </row>
        <row r="269">
          <cell r="A269" t="str">
            <v>6345</v>
          </cell>
          <cell r="B269" t="str">
            <v>SEWER-OTHER MAINT EXP</v>
          </cell>
          <cell r="C269" t="str">
            <v>IS</v>
          </cell>
          <cell r="D269">
            <v>12004.53</v>
          </cell>
          <cell r="E269" t="b">
            <v>0</v>
          </cell>
        </row>
        <row r="270">
          <cell r="A270" t="str">
            <v>6355</v>
          </cell>
          <cell r="B270" t="str">
            <v>DEFERRED MAINT EXPENSE</v>
          </cell>
          <cell r="C270" t="str">
            <v>IS</v>
          </cell>
          <cell r="D270">
            <v>35318.660000000003</v>
          </cell>
          <cell r="E270" t="b">
            <v>0</v>
          </cell>
        </row>
        <row r="271">
          <cell r="A271" t="str">
            <v>6360</v>
          </cell>
          <cell r="B271" t="str">
            <v>COMMUNICATION EXPENSE</v>
          </cell>
          <cell r="C271" t="str">
            <v>IS</v>
          </cell>
          <cell r="D271">
            <v>21088.61</v>
          </cell>
          <cell r="E271" t="b">
            <v>0</v>
          </cell>
        </row>
        <row r="272">
          <cell r="A272" t="str">
            <v>6370</v>
          </cell>
          <cell r="B272" t="str">
            <v>OPER CONTRACTED WORKERS</v>
          </cell>
          <cell r="C272" t="str">
            <v>IS</v>
          </cell>
          <cell r="D272">
            <v>4275</v>
          </cell>
          <cell r="E272" t="b">
            <v>0</v>
          </cell>
        </row>
        <row r="273">
          <cell r="A273" t="str">
            <v>6385</v>
          </cell>
          <cell r="B273" t="str">
            <v>UNIFORMS</v>
          </cell>
          <cell r="C273" t="str">
            <v>IS</v>
          </cell>
          <cell r="D273">
            <v>1756.13</v>
          </cell>
          <cell r="E273" t="b">
            <v>0</v>
          </cell>
        </row>
        <row r="274">
          <cell r="A274" t="str">
            <v>6390</v>
          </cell>
          <cell r="B274" t="str">
            <v>WEATHER/HURRICANE COSTS</v>
          </cell>
          <cell r="C274" t="str">
            <v>IS</v>
          </cell>
          <cell r="D274">
            <v>125.98</v>
          </cell>
          <cell r="E274" t="b">
            <v>0</v>
          </cell>
        </row>
        <row r="275">
          <cell r="A275" t="str">
            <v>6400</v>
          </cell>
          <cell r="B275" t="str">
            <v>SEWER RODDING</v>
          </cell>
          <cell r="C275" t="str">
            <v>IS</v>
          </cell>
          <cell r="D275">
            <v>9235</v>
          </cell>
          <cell r="E275" t="b">
            <v>0</v>
          </cell>
        </row>
        <row r="276">
          <cell r="A276" t="str">
            <v>6410</v>
          </cell>
          <cell r="B276" t="str">
            <v>SLUDGE HAULING</v>
          </cell>
          <cell r="C276" t="str">
            <v>IS</v>
          </cell>
          <cell r="D276">
            <v>44332</v>
          </cell>
          <cell r="E276" t="b">
            <v>0</v>
          </cell>
        </row>
        <row r="277">
          <cell r="A277" t="str">
            <v>6445</v>
          </cell>
          <cell r="B277" t="str">
            <v>DEPREC-WATER PLANT</v>
          </cell>
          <cell r="C277" t="str">
            <v>IS</v>
          </cell>
          <cell r="D277">
            <v>6644.58</v>
          </cell>
          <cell r="E277" t="b">
            <v>0</v>
          </cell>
        </row>
        <row r="278">
          <cell r="A278" t="str">
            <v>6455</v>
          </cell>
          <cell r="B278" t="str">
            <v>DEPREC-STRUCT &amp; IMPRV SRC SUPPLY</v>
          </cell>
          <cell r="C278" t="str">
            <v>IS</v>
          </cell>
          <cell r="D278">
            <v>8343.48</v>
          </cell>
          <cell r="E278" t="b">
            <v>0</v>
          </cell>
        </row>
        <row r="279">
          <cell r="A279" t="str">
            <v>6460</v>
          </cell>
          <cell r="B279" t="str">
            <v>DEPREC-STRUCT &amp; IMPRV WTP</v>
          </cell>
          <cell r="C279" t="str">
            <v>IS</v>
          </cell>
          <cell r="D279">
            <v>3483.69</v>
          </cell>
          <cell r="E279" t="b">
            <v>0</v>
          </cell>
        </row>
        <row r="280">
          <cell r="A280" t="str">
            <v>6485</v>
          </cell>
          <cell r="B280" t="str">
            <v>DEPREC-WELLS &amp; SPRINGS</v>
          </cell>
          <cell r="C280" t="str">
            <v>IS</v>
          </cell>
          <cell r="D280">
            <v>32258.79</v>
          </cell>
          <cell r="E280" t="b">
            <v>0</v>
          </cell>
        </row>
        <row r="281">
          <cell r="A281" t="str">
            <v>6505</v>
          </cell>
          <cell r="B281" t="str">
            <v>DEPREC-ELEC PUMP EQP SRC PUMP</v>
          </cell>
          <cell r="C281" t="str">
            <v>IS</v>
          </cell>
          <cell r="D281">
            <v>-595.17999999999995</v>
          </cell>
          <cell r="E281" t="b">
            <v>0</v>
          </cell>
        </row>
        <row r="282">
          <cell r="A282" t="str">
            <v>6510</v>
          </cell>
          <cell r="B282" t="str">
            <v>DEPREC-ELEC PUMP EQP WTP</v>
          </cell>
          <cell r="C282" t="str">
            <v>IS</v>
          </cell>
          <cell r="D282">
            <v>18535.57</v>
          </cell>
          <cell r="E282" t="b">
            <v>0</v>
          </cell>
        </row>
        <row r="283">
          <cell r="A283" t="str">
            <v>6520</v>
          </cell>
          <cell r="B283" t="str">
            <v>DEPREC-WATER TREATMENT EQPT</v>
          </cell>
          <cell r="C283" t="str">
            <v>IS</v>
          </cell>
          <cell r="D283">
            <v>5880.47</v>
          </cell>
          <cell r="E283" t="b">
            <v>0</v>
          </cell>
        </row>
        <row r="284">
          <cell r="A284" t="str">
            <v>6525</v>
          </cell>
          <cell r="B284" t="str">
            <v>DEPREC-DIST RESV &amp; STANDPIPES</v>
          </cell>
          <cell r="C284" t="str">
            <v>IS</v>
          </cell>
          <cell r="D284">
            <v>21995.84</v>
          </cell>
          <cell r="E284" t="b">
            <v>0</v>
          </cell>
        </row>
        <row r="285">
          <cell r="A285" t="str">
            <v>6530</v>
          </cell>
          <cell r="B285" t="str">
            <v>DEPREC-TRANS &amp; DISTR MAINS</v>
          </cell>
          <cell r="C285" t="str">
            <v>IS</v>
          </cell>
          <cell r="D285">
            <v>88386.58</v>
          </cell>
          <cell r="E285" t="b">
            <v>0</v>
          </cell>
        </row>
        <row r="286">
          <cell r="A286" t="str">
            <v>6535</v>
          </cell>
          <cell r="B286" t="str">
            <v>DEPREC-SERVICE LINES</v>
          </cell>
          <cell r="C286" t="str">
            <v>IS</v>
          </cell>
          <cell r="D286">
            <v>26065.77</v>
          </cell>
          <cell r="E286" t="b">
            <v>0</v>
          </cell>
        </row>
        <row r="287">
          <cell r="A287" t="str">
            <v>6540</v>
          </cell>
          <cell r="B287" t="str">
            <v>DEPREC-METERS</v>
          </cell>
          <cell r="C287" t="str">
            <v>IS</v>
          </cell>
          <cell r="D287">
            <v>7213.06</v>
          </cell>
          <cell r="E287" t="b">
            <v>0</v>
          </cell>
        </row>
        <row r="288">
          <cell r="A288" t="str">
            <v>6545</v>
          </cell>
          <cell r="B288" t="str">
            <v>DEPREC-METER INSTALLS</v>
          </cell>
          <cell r="C288" t="str">
            <v>IS</v>
          </cell>
          <cell r="D288">
            <v>1763.55</v>
          </cell>
          <cell r="E288" t="b">
            <v>0</v>
          </cell>
        </row>
        <row r="289">
          <cell r="A289" t="str">
            <v>6550</v>
          </cell>
          <cell r="B289" t="str">
            <v>DEPREC-HYDRANTS</v>
          </cell>
          <cell r="C289" t="str">
            <v>IS</v>
          </cell>
          <cell r="D289">
            <v>4489.3999999999996</v>
          </cell>
          <cell r="E289" t="b">
            <v>0</v>
          </cell>
        </row>
        <row r="290">
          <cell r="A290" t="str">
            <v>6580</v>
          </cell>
          <cell r="B290" t="str">
            <v>DEPREC-OFFICE STRUCTURE</v>
          </cell>
          <cell r="C290" t="str">
            <v>IS</v>
          </cell>
          <cell r="D290">
            <v>2280</v>
          </cell>
          <cell r="E290" t="b">
            <v>0</v>
          </cell>
        </row>
        <row r="291">
          <cell r="A291" t="str">
            <v>6585</v>
          </cell>
          <cell r="B291" t="str">
            <v>DEPREC-OFFICE FURN/EQPT</v>
          </cell>
          <cell r="C291" t="str">
            <v>IS</v>
          </cell>
          <cell r="D291">
            <v>847.4</v>
          </cell>
          <cell r="E291" t="b">
            <v>0</v>
          </cell>
        </row>
        <row r="292">
          <cell r="A292" t="str">
            <v>6595</v>
          </cell>
          <cell r="B292" t="str">
            <v>DEPREC-TOOL SHOP &amp; MISC EQPT</v>
          </cell>
          <cell r="C292" t="str">
            <v>IS</v>
          </cell>
          <cell r="D292">
            <v>3730.18</v>
          </cell>
          <cell r="E292" t="b">
            <v>0</v>
          </cell>
        </row>
        <row r="293">
          <cell r="A293" t="str">
            <v>6600</v>
          </cell>
          <cell r="B293" t="str">
            <v>DEPREC-LABORATORY EQUIPMENT</v>
          </cell>
          <cell r="C293" t="str">
            <v>IS</v>
          </cell>
          <cell r="D293">
            <v>175.88</v>
          </cell>
          <cell r="E293" t="b">
            <v>0</v>
          </cell>
        </row>
        <row r="294">
          <cell r="A294" t="str">
            <v>6610</v>
          </cell>
          <cell r="B294" t="str">
            <v>DEPREC-COMMUNICATION EQPT</v>
          </cell>
          <cell r="C294" t="str">
            <v>IS</v>
          </cell>
          <cell r="D294">
            <v>552.08000000000004</v>
          </cell>
          <cell r="E294" t="b">
            <v>0</v>
          </cell>
        </row>
        <row r="295">
          <cell r="A295" t="str">
            <v>6640</v>
          </cell>
          <cell r="B295" t="str">
            <v>DEPREC-ORGANIZATION</v>
          </cell>
          <cell r="C295" t="str">
            <v>IS</v>
          </cell>
          <cell r="D295">
            <v>389.8</v>
          </cell>
          <cell r="E295" t="b">
            <v>0</v>
          </cell>
        </row>
        <row r="296">
          <cell r="A296" t="str">
            <v>6660</v>
          </cell>
          <cell r="B296" t="str">
            <v>DEPREC-STRUCT/IMPRV PUMP</v>
          </cell>
          <cell r="C296" t="str">
            <v>IS</v>
          </cell>
          <cell r="D296">
            <v>14702.52</v>
          </cell>
          <cell r="E296" t="b">
            <v>0</v>
          </cell>
        </row>
        <row r="297">
          <cell r="A297" t="str">
            <v>6680</v>
          </cell>
          <cell r="B297" t="str">
            <v>DEPREC-STRUCT/IMPRV GEN PLT</v>
          </cell>
          <cell r="C297" t="str">
            <v>IS</v>
          </cell>
          <cell r="D297">
            <v>2776.85</v>
          </cell>
          <cell r="E297" t="b">
            <v>0</v>
          </cell>
        </row>
        <row r="298">
          <cell r="A298" t="str">
            <v>6710</v>
          </cell>
          <cell r="B298" t="str">
            <v>DEPREC-SEWER FORCE MAIN/SRVC</v>
          </cell>
          <cell r="C298" t="str">
            <v>IS</v>
          </cell>
          <cell r="D298">
            <v>10786.75</v>
          </cell>
          <cell r="E298" t="b">
            <v>0</v>
          </cell>
        </row>
        <row r="299">
          <cell r="A299" t="str">
            <v>6715</v>
          </cell>
          <cell r="B299" t="str">
            <v>DEPREC-SEWER GRAVITY MAIN/MANH</v>
          </cell>
          <cell r="C299" t="str">
            <v>IS</v>
          </cell>
          <cell r="D299">
            <v>74899.59</v>
          </cell>
          <cell r="E299" t="b">
            <v>0</v>
          </cell>
        </row>
        <row r="300">
          <cell r="A300" t="str">
            <v>6765</v>
          </cell>
          <cell r="B300" t="str">
            <v>DEPREC-TREAT/DISP EQ TRT PLT</v>
          </cell>
          <cell r="C300" t="str">
            <v>IS</v>
          </cell>
          <cell r="D300">
            <v>47227.26</v>
          </cell>
          <cell r="E300" t="b">
            <v>0</v>
          </cell>
        </row>
        <row r="301">
          <cell r="A301" t="str">
            <v>6835</v>
          </cell>
          <cell r="B301" t="str">
            <v>DEPREC-TOOL SHOP &amp; MISC EQPT</v>
          </cell>
          <cell r="C301" t="str">
            <v>IS</v>
          </cell>
          <cell r="D301">
            <v>399.99</v>
          </cell>
          <cell r="E301" t="b">
            <v>0</v>
          </cell>
        </row>
        <row r="302">
          <cell r="A302" t="str">
            <v>6905</v>
          </cell>
          <cell r="B302" t="str">
            <v>DEPREC-AUTO TRANS</v>
          </cell>
          <cell r="C302" t="str">
            <v>IS</v>
          </cell>
          <cell r="D302">
            <v>3074.99</v>
          </cell>
          <cell r="E302" t="b">
            <v>0</v>
          </cell>
        </row>
        <row r="303">
          <cell r="A303" t="str">
            <v>6920</v>
          </cell>
          <cell r="B303" t="str">
            <v xml:space="preserve">DEPREC-COMPUTER </v>
          </cell>
          <cell r="C303" t="str">
            <v>IS</v>
          </cell>
          <cell r="D303">
            <v>15586</v>
          </cell>
          <cell r="E303" t="b">
            <v>0</v>
          </cell>
        </row>
        <row r="304">
          <cell r="A304" t="str">
            <v>6960</v>
          </cell>
          <cell r="B304" t="str">
            <v>AMORT OF UTIL PAA-WATER</v>
          </cell>
          <cell r="C304" t="str">
            <v>IS</v>
          </cell>
          <cell r="D304">
            <v>-6270.2</v>
          </cell>
          <cell r="E304" t="b">
            <v>0</v>
          </cell>
        </row>
        <row r="305">
          <cell r="A305" t="str">
            <v>6965</v>
          </cell>
          <cell r="B305" t="str">
            <v>AMORT OF UTIL PAA-SEWER</v>
          </cell>
          <cell r="C305" t="str">
            <v>IS</v>
          </cell>
          <cell r="D305">
            <v>-1278.94</v>
          </cell>
          <cell r="E305" t="b">
            <v>0</v>
          </cell>
        </row>
        <row r="306">
          <cell r="A306" t="str">
            <v>6985</v>
          </cell>
          <cell r="B306" t="str">
            <v>AMORT EXP-CIA-WATER</v>
          </cell>
          <cell r="C306" t="str">
            <v>IS</v>
          </cell>
          <cell r="D306">
            <v>-72.709999999999994</v>
          </cell>
          <cell r="E306" t="b">
            <v>0</v>
          </cell>
        </row>
        <row r="307">
          <cell r="A307" t="str">
            <v>7160</v>
          </cell>
          <cell r="B307" t="str">
            <v>AMORT-OTHER TANGIBLE PLT WATER</v>
          </cell>
          <cell r="C307" t="str">
            <v>IS</v>
          </cell>
          <cell r="D307">
            <v>-99796.18</v>
          </cell>
          <cell r="E307" t="b">
            <v>0</v>
          </cell>
        </row>
        <row r="308">
          <cell r="A308" t="str">
            <v>7165</v>
          </cell>
          <cell r="B308" t="str">
            <v>AMORT-WATER-TAP</v>
          </cell>
          <cell r="C308" t="str">
            <v>IS</v>
          </cell>
          <cell r="D308">
            <v>-22374.09</v>
          </cell>
          <cell r="E308" t="b">
            <v>0</v>
          </cell>
        </row>
        <row r="309">
          <cell r="A309" t="str">
            <v>7180</v>
          </cell>
          <cell r="B309" t="str">
            <v>AMORT-WTR PLT MOD FEE</v>
          </cell>
          <cell r="C309" t="str">
            <v>IS</v>
          </cell>
          <cell r="D309">
            <v>-3094.26</v>
          </cell>
          <cell r="E309" t="b">
            <v>0</v>
          </cell>
        </row>
        <row r="310">
          <cell r="A310" t="str">
            <v>7185</v>
          </cell>
          <cell r="B310" t="str">
            <v>AMORT-WTR PLT MTR FEE</v>
          </cell>
          <cell r="C310" t="str">
            <v>IS</v>
          </cell>
          <cell r="D310">
            <v>-574.28</v>
          </cell>
          <cell r="E310" t="b">
            <v>0</v>
          </cell>
        </row>
        <row r="311">
          <cell r="A311" t="str">
            <v>7205</v>
          </cell>
          <cell r="B311" t="str">
            <v>AMORT-ORGANIZATION</v>
          </cell>
          <cell r="C311" t="str">
            <v>IS</v>
          </cell>
          <cell r="D311">
            <v>0</v>
          </cell>
          <cell r="E311" t="b">
            <v>0</v>
          </cell>
        </row>
        <row r="312">
          <cell r="A312" t="str">
            <v>7245</v>
          </cell>
          <cell r="B312" t="str">
            <v>AMORT-STRUCT/IMPRV GEN PLT</v>
          </cell>
          <cell r="C312" t="str">
            <v>IS</v>
          </cell>
          <cell r="D312">
            <v>-122587.09</v>
          </cell>
          <cell r="E312" t="b">
            <v>0</v>
          </cell>
        </row>
        <row r="313">
          <cell r="A313" t="str">
            <v>7430</v>
          </cell>
          <cell r="B313" t="str">
            <v>AMORT-SEWER-TAP</v>
          </cell>
          <cell r="C313" t="str">
            <v>IS</v>
          </cell>
          <cell r="D313">
            <v>-21055.82</v>
          </cell>
          <cell r="E313" t="b">
            <v>0</v>
          </cell>
        </row>
        <row r="314">
          <cell r="A314" t="str">
            <v>7445</v>
          </cell>
          <cell r="B314" t="str">
            <v>AMORT-SWR PLT MOD FEE</v>
          </cell>
          <cell r="C314" t="str">
            <v>IS</v>
          </cell>
          <cell r="D314">
            <v>-4561.0200000000004</v>
          </cell>
          <cell r="E314" t="b">
            <v>0</v>
          </cell>
        </row>
        <row r="315">
          <cell r="A315" t="str">
            <v>7510</v>
          </cell>
          <cell r="B315" t="str">
            <v>FICA EXPENSE</v>
          </cell>
          <cell r="C315" t="str">
            <v>IS</v>
          </cell>
          <cell r="D315">
            <v>55868</v>
          </cell>
          <cell r="E315" t="b">
            <v>0</v>
          </cell>
        </row>
        <row r="316">
          <cell r="A316" t="str">
            <v>7515</v>
          </cell>
          <cell r="B316" t="str">
            <v>FEDERAL UNEMPLOYMENT TAX</v>
          </cell>
          <cell r="C316" t="str">
            <v>IS</v>
          </cell>
          <cell r="D316">
            <v>1318</v>
          </cell>
          <cell r="E316" t="b">
            <v>0</v>
          </cell>
        </row>
        <row r="317">
          <cell r="A317" t="str">
            <v>7520</v>
          </cell>
          <cell r="B317" t="str">
            <v>STATE UNEMPLOYMENT TAX</v>
          </cell>
          <cell r="C317" t="str">
            <v>IS</v>
          </cell>
          <cell r="D317">
            <v>4893</v>
          </cell>
          <cell r="E317" t="b">
            <v>0</v>
          </cell>
        </row>
        <row r="318">
          <cell r="A318" t="str">
            <v>7540</v>
          </cell>
          <cell r="B318" t="str">
            <v>GROSS RECEIPTS TAX</v>
          </cell>
          <cell r="C318" t="str">
            <v>IS</v>
          </cell>
          <cell r="D318">
            <v>141261</v>
          </cell>
          <cell r="E318" t="b">
            <v>0</v>
          </cell>
        </row>
        <row r="319">
          <cell r="A319" t="str">
            <v>7545</v>
          </cell>
          <cell r="B319" t="str">
            <v>PERSONAL PROPERTY/ICT TAX</v>
          </cell>
          <cell r="C319" t="str">
            <v>IS</v>
          </cell>
          <cell r="D319">
            <v>10340.540000000001</v>
          </cell>
          <cell r="E319" t="b">
            <v>0</v>
          </cell>
        </row>
        <row r="320">
          <cell r="A320" t="str">
            <v>7550</v>
          </cell>
          <cell r="B320" t="str">
            <v>PROPERTY/OTHER GENERAL TAX</v>
          </cell>
          <cell r="C320" t="str">
            <v>IS</v>
          </cell>
          <cell r="D320">
            <v>5072.16</v>
          </cell>
          <cell r="E320" t="b">
            <v>0</v>
          </cell>
        </row>
        <row r="321">
          <cell r="A321" t="str">
            <v>7555</v>
          </cell>
          <cell r="B321" t="str">
            <v>REAL ESTATE TAX</v>
          </cell>
          <cell r="C321" t="str">
            <v>IS</v>
          </cell>
          <cell r="D321">
            <v>8990.58</v>
          </cell>
          <cell r="E321" t="b">
            <v>0</v>
          </cell>
        </row>
        <row r="322">
          <cell r="A322" t="str">
            <v>7560</v>
          </cell>
          <cell r="B322" t="str">
            <v>SALES/USE TAX EXPENSE</v>
          </cell>
          <cell r="C322" t="str">
            <v>IS</v>
          </cell>
          <cell r="D322">
            <v>418.17</v>
          </cell>
          <cell r="E322" t="b">
            <v>0</v>
          </cell>
        </row>
        <row r="323">
          <cell r="A323" t="str">
            <v>7570</v>
          </cell>
          <cell r="B323" t="str">
            <v>UTILITY/COMMISSION TAX</v>
          </cell>
          <cell r="C323" t="str">
            <v>IS</v>
          </cell>
          <cell r="D323">
            <v>3556.72</v>
          </cell>
          <cell r="E323" t="b">
            <v>0</v>
          </cell>
        </row>
        <row r="324">
          <cell r="A324" t="str">
            <v>7610</v>
          </cell>
          <cell r="B324" t="str">
            <v>INCOME TAXES-STATE</v>
          </cell>
          <cell r="C324" t="str">
            <v>IS</v>
          </cell>
          <cell r="D324">
            <v>0</v>
          </cell>
          <cell r="E324" t="b">
            <v>0</v>
          </cell>
        </row>
        <row r="325">
          <cell r="A325" t="str">
            <v>7691</v>
          </cell>
          <cell r="B325" t="str">
            <v>NET BOOK VALUE-DISPOSAL</v>
          </cell>
          <cell r="C325" t="str">
            <v>IS</v>
          </cell>
          <cell r="D325">
            <v>0</v>
          </cell>
          <cell r="E325" t="b">
            <v>0</v>
          </cell>
        </row>
        <row r="326">
          <cell r="A326" t="str">
            <v>7710</v>
          </cell>
          <cell r="B326" t="str">
            <v>INTEREST EXPENSE-INTERCO</v>
          </cell>
          <cell r="C326" t="str">
            <v>IS</v>
          </cell>
          <cell r="D326">
            <v>242307.5</v>
          </cell>
          <cell r="E326" t="b">
            <v>0</v>
          </cell>
        </row>
        <row r="327">
          <cell r="A327" t="str">
            <v>7735</v>
          </cell>
          <cell r="B327" t="str">
            <v>S/T INT EXP BANK ONE</v>
          </cell>
          <cell r="C327" t="str">
            <v>IS</v>
          </cell>
          <cell r="D327">
            <v>5379.91</v>
          </cell>
          <cell r="E327" t="b">
            <v>0</v>
          </cell>
        </row>
        <row r="328">
          <cell r="A328" t="str">
            <v>7750</v>
          </cell>
          <cell r="B328" t="str">
            <v>INTEREST DURING CONSTRUCTION</v>
          </cell>
          <cell r="C328" t="str">
            <v>IS</v>
          </cell>
          <cell r="D328">
            <v>-27361.35</v>
          </cell>
          <cell r="E328" t="b">
            <v>0</v>
          </cell>
        </row>
        <row r="329">
          <cell r="D329">
            <v>0</v>
          </cell>
        </row>
        <row r="330">
          <cell r="A330" t="str">
            <v>Trial balance variance</v>
          </cell>
          <cell r="D330">
            <v>-1.6552803572267294E-9</v>
          </cell>
        </row>
        <row r="332">
          <cell r="A332" t="str">
            <v>Balance Sheet</v>
          </cell>
          <cell r="C332" t="str">
            <v>BS</v>
          </cell>
          <cell r="D332">
            <v>420906.28999999817</v>
          </cell>
        </row>
        <row r="333">
          <cell r="A333" t="str">
            <v>Income Statement</v>
          </cell>
          <cell r="C333" t="str">
            <v>IS</v>
          </cell>
          <cell r="D333">
            <v>-420906.29000000126</v>
          </cell>
        </row>
        <row r="334">
          <cell r="A334" t="str">
            <v>Trial balance variance</v>
          </cell>
          <cell r="D334">
            <v>-3.0850060284137726E-9</v>
          </cell>
        </row>
      </sheetData>
      <sheetData sheetId="3" refreshError="1">
        <row r="531">
          <cell r="B531" t="str">
            <v>CUSTOMERS</v>
          </cell>
          <cell r="C531">
            <v>8658</v>
          </cell>
          <cell r="D531">
            <v>4085.7</v>
          </cell>
          <cell r="E531">
            <v>12743.7</v>
          </cell>
          <cell r="F531">
            <v>0.67939452435320979</v>
          </cell>
          <cell r="G531">
            <v>0.32060547564679015</v>
          </cell>
          <cell r="H531">
            <v>1</v>
          </cell>
        </row>
        <row r="532">
          <cell r="B532" t="str">
            <v>REVENUES</v>
          </cell>
          <cell r="C532">
            <v>-1865504.31</v>
          </cell>
          <cell r="D532">
            <v>-1099676.6199999999</v>
          </cell>
          <cell r="E532">
            <v>-2965180.9299999997</v>
          </cell>
          <cell r="F532">
            <v>0.62913675557734017</v>
          </cell>
          <cell r="G532">
            <v>0.37086324442265989</v>
          </cell>
          <cell r="H532">
            <v>1</v>
          </cell>
        </row>
        <row r="533">
          <cell r="B533" t="str">
            <v>PLANT IN SERVICE</v>
          </cell>
          <cell r="C533">
            <v>12644194.970000001</v>
          </cell>
          <cell r="D533">
            <v>9232681.9499999993</v>
          </cell>
          <cell r="E533">
            <v>21876876.920000002</v>
          </cell>
          <cell r="F533">
            <v>0.57797075040636103</v>
          </cell>
          <cell r="G533">
            <v>0.42202924959363891</v>
          </cell>
          <cell r="H533">
            <v>1</v>
          </cell>
        </row>
        <row r="534">
          <cell r="B534" t="str">
            <v>NET PLANT</v>
          </cell>
          <cell r="C534">
            <v>10036803.390000001</v>
          </cell>
          <cell r="D534">
            <v>7414222.0199999996</v>
          </cell>
          <cell r="E534">
            <v>17451025.41</v>
          </cell>
          <cell r="F534">
            <v>0.5751411824916941</v>
          </cell>
          <cell r="G534">
            <v>0.4248588175083059</v>
          </cell>
          <cell r="H534">
            <v>1</v>
          </cell>
        </row>
        <row r="535">
          <cell r="B535" t="str">
            <v>DEFERRED MAINTENANCE</v>
          </cell>
          <cell r="C535">
            <v>33967.245631959326</v>
          </cell>
          <cell r="D535">
            <v>11523.37436804069</v>
          </cell>
          <cell r="E535">
            <v>45490.620000000017</v>
          </cell>
          <cell r="F535">
            <v>0.74668680338846372</v>
          </cell>
          <cell r="G535">
            <v>0.25331319661153628</v>
          </cell>
          <cell r="H535">
            <v>1</v>
          </cell>
        </row>
        <row r="536">
          <cell r="B536" t="str">
            <v>CIAC</v>
          </cell>
          <cell r="C536">
            <v>-5211024.95</v>
          </cell>
          <cell r="D536">
            <v>-5898388.8700000001</v>
          </cell>
          <cell r="E536">
            <v>-11109413.82</v>
          </cell>
          <cell r="F536">
            <v>0.46906389791860326</v>
          </cell>
          <cell r="G536">
            <v>0.53093610208139674</v>
          </cell>
          <cell r="H53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Account and Adjustment Information</v>
          </cell>
        </row>
      </sheetData>
      <sheetData sheetId="38"/>
      <sheetData sheetId="39" refreshError="1"/>
      <sheetData sheetId="40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Data"/>
      <sheetName val="Index"/>
      <sheetName val="Water - Return - RB"/>
      <sheetName val="Sewer - Return - RB"/>
      <sheetName val="Combined  Rate Base"/>
      <sheetName val="Water Rate Base"/>
      <sheetName val="Sewer Rate Base "/>
      <sheetName val="Plant Adj"/>
      <sheetName val="Total accum. deprec."/>
      <sheetName val="transfer accum. deprec."/>
      <sheetName val="accum. deprec."/>
      <sheetName val="CIAC"/>
      <sheetName val="WSC RB"/>
      <sheetName val="CWS Off RB"/>
      <sheetName val="Deferred Charges-rate base"/>
      <sheetName val="ADIT"/>
      <sheetName val="Combined noi"/>
      <sheetName val="Water noi"/>
      <sheetName val="Water footnotes"/>
      <sheetName val="Sewer noi"/>
      <sheetName val="Sewer footnotes"/>
      <sheetName val="Uncollect"/>
      <sheetName val="Adj-Exp"/>
      <sheetName val="Power"/>
      <sheetName val="Salaries"/>
      <sheetName val="Maint - Common"/>
      <sheetName val="Trans"/>
      <sheetName val="Rate Case"/>
      <sheetName val="WSC Exp"/>
      <sheetName val="WSC Exp Adj"/>
      <sheetName val="WSC Adj Factors"/>
      <sheetName val="CWS Off Exp"/>
      <sheetName val="CWS Off Factor"/>
      <sheetName val="Water Inc. Taxes"/>
      <sheetName val="Prod Deduct"/>
      <sheetName val="Sewer Inc. Taxes"/>
      <sheetName val="Water Rev. Req."/>
      <sheetName val="Sewer Rev. Req."/>
      <sheetName val="Water - Return - OR"/>
      <sheetName val="Water Ratios"/>
      <sheetName val="Sewer - Return - OR"/>
      <sheetName val="Sewer Ratios"/>
      <sheetName val="Plant Detail"/>
      <sheetName val="Book Expenses"/>
      <sheetName val="Vehicles"/>
      <sheetName val="WSC Salary"/>
      <sheetName val="Cust Equiv"/>
      <sheetName val="WSC Detail"/>
      <sheetName val="WSC Detail-PS"/>
      <sheetName val="WSC RB Compare"/>
      <sheetName val="Out Svc"/>
      <sheetName val="Insur"/>
      <sheetName val="Rents"/>
      <sheetName val="Prop Tax"/>
      <sheetName val="Amortization"/>
      <sheetName val="Misc Rev"/>
    </sheetNames>
    <sheetDataSet>
      <sheetData sheetId="0">
        <row r="2">
          <cell r="C2" t="str">
            <v>TRANSYLVANIA UTILITIES, INC.</v>
          </cell>
        </row>
        <row r="5">
          <cell r="C5" t="str">
            <v xml:space="preserve">  </v>
          </cell>
        </row>
      </sheetData>
      <sheetData sheetId="1"/>
      <sheetData sheetId="2"/>
      <sheetData sheetId="3"/>
      <sheetData sheetId="4">
        <row r="12">
          <cell r="I12">
            <v>4145611</v>
          </cell>
        </row>
      </sheetData>
      <sheetData sheetId="5"/>
      <sheetData sheetId="6"/>
      <sheetData sheetId="7"/>
      <sheetData sheetId="8">
        <row r="16">
          <cell r="E16">
            <v>2800232</v>
          </cell>
        </row>
      </sheetData>
      <sheetData sheetId="9">
        <row r="17">
          <cell r="G17">
            <v>368529</v>
          </cell>
        </row>
      </sheetData>
      <sheetData sheetId="10">
        <row r="117">
          <cell r="D117">
            <v>1406993</v>
          </cell>
        </row>
      </sheetData>
      <sheetData sheetId="11">
        <row r="34">
          <cell r="E34">
            <v>-310890</v>
          </cell>
        </row>
      </sheetData>
      <sheetData sheetId="12">
        <row r="48">
          <cell r="J48">
            <v>7631</v>
          </cell>
        </row>
      </sheetData>
      <sheetData sheetId="13">
        <row r="26">
          <cell r="H26">
            <v>12615</v>
          </cell>
        </row>
      </sheetData>
      <sheetData sheetId="14">
        <row r="21">
          <cell r="E21">
            <v>48293</v>
          </cell>
        </row>
      </sheetData>
      <sheetData sheetId="15">
        <row r="21">
          <cell r="I21">
            <v>-247366</v>
          </cell>
        </row>
      </sheetData>
      <sheetData sheetId="16"/>
      <sheetData sheetId="17">
        <row r="44">
          <cell r="I44">
            <v>288289</v>
          </cell>
        </row>
      </sheetData>
      <sheetData sheetId="18"/>
      <sheetData sheetId="19">
        <row r="44">
          <cell r="I44">
            <v>243099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Middlesex Water Company</v>
          </cell>
        </row>
        <row r="5">
          <cell r="A5" t="str">
            <v>Proxy Group of Six</v>
          </cell>
        </row>
        <row r="6">
          <cell r="A6" t="str">
            <v>Water Companies</v>
          </cell>
          <cell r="F6" t="str">
            <v>Middlesex</v>
          </cell>
          <cell r="I6" t="str">
            <v>Proxy Group of Six</v>
          </cell>
        </row>
        <row r="7">
          <cell r="F7" t="str">
            <v>Water Company</v>
          </cell>
          <cell r="I7" t="str">
            <v>Water Companies</v>
          </cell>
        </row>
        <row r="8">
          <cell r="A8" t="str">
            <v>American Water Works Co., Inc.</v>
          </cell>
        </row>
        <row r="9">
          <cell r="A9" t="str">
            <v>Aquarion Company</v>
          </cell>
        </row>
        <row r="10">
          <cell r="A10" t="str">
            <v>Connecticut Water Service, Inc.</v>
          </cell>
        </row>
        <row r="11">
          <cell r="A11" t="str">
            <v>E'Town Corporation</v>
          </cell>
        </row>
        <row r="12">
          <cell r="A12" t="str">
            <v>Philadelphia Suburban Corp.</v>
          </cell>
        </row>
        <row r="13">
          <cell r="A13" t="str">
            <v>United Water Resources, Inc.</v>
          </cell>
        </row>
        <row r="15">
          <cell r="A15" t="str">
            <v>Average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 10"/>
      <sheetName val="Consolidated - Protected"/>
      <sheetName val="Reporting&gt;"/>
      <sheetName val="RC1"/>
      <sheetName val="RC2"/>
      <sheetName val="CrossfireHiddenWorksheet"/>
      <sheetName val="OfficeConnectCellHighlights"/>
      <sheetName val="VE"/>
      <sheetName val="CF"/>
      <sheetName val="KPI"/>
      <sheetName val="BU Checks&gt;"/>
      <sheetName val="Check to Actual"/>
      <sheetName val="Check to Budget"/>
      <sheetName val="Check to Prior"/>
      <sheetName val="AI Check - SVP"/>
      <sheetName val="AI Check - State"/>
      <sheetName val="APPROVED BDGT"/>
      <sheetName val="BU Tabs&gt;"/>
      <sheetName val="Variance Explanations"/>
      <sheetName val="RF Variance Explanations"/>
      <sheetName val="Canada&gt;"/>
      <sheetName val="Canada"/>
      <sheetName val="West&gt;"/>
      <sheetName val="AK"/>
      <sheetName val="NV.AZ"/>
      <sheetName val="North&gt;"/>
      <sheetName val="IL.IN"/>
      <sheetName val="PA.MD.NJ.VA"/>
      <sheetName val="OH.KY"/>
      <sheetName val="East&gt;"/>
      <sheetName val="FL"/>
      <sheetName val="NC.SC"/>
      <sheetName val="South&gt;"/>
      <sheetName val="LA"/>
      <sheetName val="GA.AL.TN.Gilem"/>
      <sheetName val="TX"/>
      <sheetName val="References&gt;"/>
      <sheetName val="Classifications"/>
      <sheetName val="Fusion Obj Accts"/>
      <sheetName val="Dept &amp; Utility Type"/>
      <sheetName val="PIV-ACT"/>
      <sheetName val="PVI-DB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6">
          <cell r="B6">
            <v>1.25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  <sheetName val="Growth_Rates"/>
      <sheetName val="Prices_&amp;_Dividends"/>
      <sheetName val="Cost_of_Equity"/>
      <sheetName val="Sample_COE"/>
      <sheetName val="NCDCF_Calculate"/>
      <sheetName val="NCDCF_Cost_of_Equity"/>
      <sheetName val="DCF_Goal_Seek"/>
      <sheetName val="NCDCF_Goal_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  <sheetName val="Credit_Ratings-DO_Not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Filing&gt;&gt;"/>
      <sheetName val="Sch.A-B.S"/>
      <sheetName val="Sch.B-I.S"/>
      <sheetName val="Sch.C-R.B"/>
      <sheetName val="Exhibit 9 - Rate Base Recon"/>
      <sheetName val="Sch.D-Rev Req"/>
      <sheetName val="Sch.E-Present Revenue"/>
      <sheetName val="COSS&gt;&gt;"/>
      <sheetName val="Sch.F-Proposed Revenue"/>
      <sheetName val="Residential"/>
      <sheetName val="Commercial"/>
      <sheetName val="Industrial"/>
      <sheetName val="Public"/>
      <sheetName val="Public Fire"/>
      <sheetName val="Private Fire"/>
      <sheetName val="Sch.G-Avg Bills"/>
      <sheetName val="Middlesboro"/>
      <sheetName val="Clinton"/>
      <sheetName val="Present vs Proposed rates"/>
      <sheetName val="Consumption &amp; Billing Data"/>
      <sheetName val="Summary"/>
      <sheetName val="wp.a-uncoll"/>
      <sheetName val="wp-b-Salary"/>
      <sheetName val="wp-c-PIS Adj"/>
      <sheetName val="wp-d-rc.exp"/>
      <sheetName val="2015 RC WSCKY - 5100087"/>
      <sheetName val="wp-e-toi"/>
      <sheetName val="TYE 2017"/>
      <sheetName val="wp-f-depr new rates"/>
      <sheetName val="Gustella "/>
      <sheetName val="wp(g)-inc.tx"/>
      <sheetName val="Capital Structure &gt;&gt;&gt;"/>
      <sheetName val="wp.h-cap.struc"/>
      <sheetName val="Cap Structure Backup &gt;&gt;&gt;"/>
      <sheetName val="long-term debt"/>
      <sheetName val="180MM"/>
      <sheetName val="Cap."/>
      <sheetName val="ST.SE.Backup"/>
      <sheetName val="181.2 Debt Amort"/>
      <sheetName val="wp-i-wc"/>
      <sheetName val="wp-j-Maint&amp;Rep Adj"/>
      <sheetName val="KY Def ASSETS"/>
      <sheetName val="Tank Work - Attach D"/>
      <sheetName val="wp-k-Expense Reports"/>
      <sheetName val="Ex 19 - PF Plant Adj Summary"/>
      <sheetName val="wp-l-Computers"/>
      <sheetName val="wp-m-Vehicles"/>
      <sheetName val="wp-n-GL Spending 6.30.18 "/>
      <sheetName val="2018.01.01-2018.06.25 GL Add"/>
      <sheetName val="wp-o-Rev Bridge"/>
      <sheetName val="wp-p-Leases"/>
      <sheetName val="wp-q-Rent"/>
      <sheetName val="wp-r-PF Fuel"/>
      <sheetName val="ERC"/>
      <sheetName val="TB&gt;&gt;"/>
      <sheetName val="TB Hard Code"/>
      <sheetName val="TB Clean"/>
      <sheetName val="Linked TB"/>
      <sheetName val="CO"/>
      <sheetName val="2017 Misc Revenue"/>
    </sheetNames>
    <sheetDataSet>
      <sheetData sheetId="0" refreshError="1"/>
      <sheetData sheetId="1">
        <row r="4">
          <cell r="G4" t="str">
            <v>Case No. 2018 - 00208</v>
          </cell>
        </row>
        <row r="9">
          <cell r="G9" t="str">
            <v>Test Year Ended 12/31/2017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Table of Contents 1"/>
      <sheetName val="Table of Contents 2"/>
      <sheetName val="1-7"/>
      <sheetName val="1-8"/>
      <sheetName val="1-9"/>
      <sheetName val="1-10"/>
      <sheetName val="1-11"/>
      <sheetName val="1-12"/>
      <sheetName val="1-13"/>
      <sheetName val="1-14"/>
      <sheetName val="1-15"/>
      <sheetName val="1-16"/>
      <sheetName val="1-17"/>
      <sheetName val="1-18"/>
      <sheetName val="1-19"/>
      <sheetName val="1-20"/>
      <sheetName val="Sch.B-I.S"/>
      <sheetName val="Sch.D-REV (1)"/>
      <sheetName val="Consumption Data"/>
      <sheetName val="Sch.E-REV (2)"/>
      <sheetName val="wp-a uncollectibles (3)"/>
      <sheetName val="wp-f depreciation (4)"/>
      <sheetName val="wp-b allocations"/>
      <sheetName val="wp-b allocations reg-rvp"/>
      <sheetName val="wp-e toi (5a)"/>
      <sheetName val="wp-e1 franchise tax (5b)"/>
      <sheetName val="wp-g inc tax (6)"/>
      <sheetName val="wp-b salary (7a-1)"/>
      <sheetName val="wp-b salary (7a-2)"/>
      <sheetName val="wp-b1 csr (7b)"/>
      <sheetName val="wp-b2 captime (7c-1)"/>
      <sheetName val="wp-b2 captime (7c-2)"/>
      <sheetName val="wp-b3 calc of health (7d)"/>
      <sheetName val="wp-c deferred charges"/>
      <sheetName val="wp-c1 calc of def charges"/>
      <sheetName val="wp-d rc exp (8)"/>
      <sheetName val="wp-j pf plant (9)"/>
      <sheetName val="wp-l gl additions (10)"/>
      <sheetName val="wp-i wc (11)"/>
      <sheetName val="wp-h cap struc (12a)"/>
      <sheetName val="wp-q"/>
      <sheetName val="Sch.A-B.S"/>
      <sheetName val="wp-m penalties"/>
      <sheetName val="wp-n"/>
      <sheetName val="wp-h cap struc (12b)"/>
      <sheetName val="Sch.C-R.B"/>
      <sheetName val="wp-appendix"/>
      <sheetName val="TB"/>
      <sheetName val="COPY ELECTRONIC TB HERE"/>
      <sheetName val="Control Panel"/>
      <sheetName val="Input Schedule"/>
      <sheetName val="Naruc Acct"/>
      <sheetName val="Avg for Cust Notice"/>
      <sheetName val="WSC Salaries"/>
      <sheetName val="wp-n CPI"/>
      <sheetName val="Rate-Rev Comp"/>
      <sheetName val="Mapping"/>
      <sheetName val="3.31.13 ERC   "/>
      <sheetName val="Linked TB"/>
      <sheetName val="Table_of_Contents_1"/>
      <sheetName val="Table_of_Contents_2"/>
      <sheetName val="Sch_B-I_S"/>
      <sheetName val="Sch_D-REV_(1)"/>
      <sheetName val="Consumption_Data"/>
      <sheetName val="Sch_E-REV_(2)"/>
      <sheetName val="wp-a_uncollectibles_(3)"/>
      <sheetName val="wp-f_depreciation_(4)"/>
      <sheetName val="wp-b_allocations"/>
      <sheetName val="wp-b_allocations_reg-rvp"/>
      <sheetName val="wp-e_toi_(5a)"/>
      <sheetName val="wp-e1_franchise_tax_(5b)"/>
      <sheetName val="wp-g_inc_tax_(6)"/>
      <sheetName val="wp-b_salary_(7a-1)"/>
      <sheetName val="wp-b_salary_(7a-2)"/>
      <sheetName val="wp-b1_csr_(7b)"/>
      <sheetName val="wp-b2_captime_(7c-1)"/>
      <sheetName val="wp-b2_captime_(7c-2)"/>
      <sheetName val="wp-b3_calc_of_health_(7d)"/>
      <sheetName val="wp-c_deferred_charges"/>
      <sheetName val="wp-c1_calc_of_def_charges"/>
      <sheetName val="wp-d_rc_exp_(8)"/>
      <sheetName val="wp-j_pf_plant_(9)"/>
      <sheetName val="wp-l_gl_additions_(10)"/>
      <sheetName val="wp-i_wc_(11)"/>
      <sheetName val="wp-h_cap_struc_(12a)"/>
      <sheetName val="Sch_A-B_S"/>
      <sheetName val="wp-m_penalties"/>
      <sheetName val="wp-h_cap_struc_(12b)"/>
      <sheetName val="Sch_C-R_B"/>
      <sheetName val="COPY_ELECTRONIC_TB_HERE"/>
      <sheetName val="Control_Panel"/>
      <sheetName val="Input_Schedule"/>
      <sheetName val="Naruc_Acct"/>
      <sheetName val="Avg_for_Cust_Notice"/>
      <sheetName val="WSC_Salaries"/>
      <sheetName val="wp-n_CPI"/>
      <sheetName val="Rate-Rev_Comp"/>
      <sheetName val="3_31_13_ERC___"/>
      <sheetName val="Linked_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7">
          <cell r="C7">
            <v>41364</v>
          </cell>
        </row>
        <row r="16">
          <cell r="C16">
            <v>266036.99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chedule"/>
      <sheetName val="Control Panel"/>
      <sheetName val="COPY ELECTRONIC TB HERE"/>
      <sheetName val="Linked TB"/>
      <sheetName val="Sch.A-B.S"/>
      <sheetName val="Sch.B-I.S"/>
      <sheetName val="Sch.C-R.B"/>
      <sheetName val="Sch.D&amp;E-REV"/>
      <sheetName val="wp.a-uncoll"/>
      <sheetName val="wp-b salary"/>
      <sheetName val="wp-b salary2"/>
      <sheetName val="wp-b3 calc of health and other "/>
      <sheetName val="wp-c-def charges"/>
      <sheetName val="wp-c2-calc of def charges"/>
      <sheetName val="wp-c3-acc def inc taxes"/>
      <sheetName val="wp-c3a-adj acc def inc taxes"/>
      <sheetName val="wp-c3b-adit vehicle"/>
      <sheetName val="wp-c3c-adit computers"/>
      <sheetName val="wp-c3d-adit gross plant"/>
      <sheetName val="wp-3e-calc intial basis"/>
      <sheetName val="wp-d-rc.exp"/>
      <sheetName val="wp-e-toi"/>
      <sheetName val="wp-f-depr"/>
      <sheetName val="wp-f2 depr recal"/>
      <sheetName val="wp f3 plant held for future use"/>
      <sheetName val="wp-f4"/>
      <sheetName val="CP COA"/>
      <sheetName val="wp-g-inc.tx"/>
      <sheetName val="wp.h-cap.struc"/>
      <sheetName val="wp-i-wc"/>
      <sheetName val="wp-l-GL additions"/>
      <sheetName val="wp-n-CPI"/>
      <sheetName val="wp-p1 Allocation of Expenses"/>
      <sheetName val="wp-p1a Allocation of Rate base"/>
      <sheetName val="wp-p2 Allocation of Vehicles"/>
      <sheetName val="wp-p2a Allocation of Trans Exp"/>
      <sheetName val="wp-p3-alloc of State computers"/>
      <sheetName val="wp-p4-alloc of WSC computers"/>
      <sheetName val="wp-p5 WSC Salary Allocation"/>
      <sheetName val="wp-p6 wsc legal fees"/>
      <sheetName val="wp-p7 WSC outside services"/>
      <sheetName val="wp-appendix"/>
      <sheetName val="xxxRate-Rev Comp"/>
      <sheetName val="Consumption Data"/>
      <sheetName val="ERC Count NB 12-07"/>
      <sheetName val="93008 ERC with avail adjust  "/>
      <sheetName val="Allocation data summary"/>
      <sheetName val="Allocation data"/>
      <sheetName val="wp-b2-ops charged to plant"/>
      <sheetName val="wp-o-project phoenix "/>
      <sheetName val="wp-p6-closed office exp"/>
      <sheetName val="wp-u-Insurance Exp"/>
      <sheetName val="wp-p2 Allocated Rate Base"/>
      <sheetName val="wp-px Allocation of Exp"/>
      <sheetName val="COAs"/>
      <sheetName val="wp-m-penalties"/>
      <sheetName val="wp-p1-allocation of vehicles"/>
      <sheetName val="wp-px Allocation of Vehicles"/>
      <sheetName val="wp-px Allocation of Trans Exp"/>
      <sheetName val="wp-p1a-adjustment to trans exp"/>
      <sheetName val="wp-p2-allocation of computers"/>
      <sheetName val="wp-p3-allocations of WSC base"/>
      <sheetName val="wp-p4-allocation of WSC expense"/>
      <sheetName val="wp-p5-alloc of cws office exp"/>
    </sheetNames>
    <sheetDataSet>
      <sheetData sheetId="0">
        <row r="39">
          <cell r="D39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  <sheetName val="CAPM_Summary_(Sc_12_-_p__1)"/>
      <sheetName val="CAPM_Backup_(Sc_12_-_p__2)"/>
      <sheetName val="CAPM_VL_Appr_Pot__(Sc_12_-_WP)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Actuals"/>
      <sheetName val="NonProject Actuals"/>
      <sheetName val="Approved Budget"/>
      <sheetName val="Budget Comparison"/>
      <sheetName val="Summary"/>
      <sheetName val="Projects"/>
      <sheetName val="Other Cap"/>
      <sheetName val="GL Additions"/>
      <sheetName val="Emergency"/>
      <sheetName val="2006 Projects"/>
      <sheetName val="Changes"/>
    </sheetNames>
    <sheetDataSet>
      <sheetData sheetId="0" refreshError="1"/>
      <sheetData sheetId="1" refreshError="1"/>
      <sheetData sheetId="2" refreshError="1">
        <row r="5">
          <cell r="A5" t="str">
            <v>140 - GL</v>
          </cell>
          <cell r="B5">
            <v>39276</v>
          </cell>
          <cell r="C5" t="str">
            <v>Monica Stoica</v>
          </cell>
          <cell r="D5">
            <v>39205</v>
          </cell>
          <cell r="E5" t="str">
            <v xml:space="preserve">Not in system </v>
          </cell>
          <cell r="F5">
            <v>0</v>
          </cell>
          <cell r="G5" t="str">
            <v>Western</v>
          </cell>
          <cell r="H5" t="str">
            <v>NV</v>
          </cell>
          <cell r="I5">
            <v>140</v>
          </cell>
          <cell r="J5" t="str">
            <v>Utilities, Inc. of Central Nevada</v>
          </cell>
          <cell r="K5">
            <v>140</v>
          </cell>
          <cell r="L5" t="str">
            <v>Utilities, Inc of Central Nevada</v>
          </cell>
          <cell r="M5">
            <v>0</v>
          </cell>
          <cell r="N5">
            <v>0</v>
          </cell>
          <cell r="O5" t="str">
            <v>Y</v>
          </cell>
          <cell r="P5" t="str">
            <v>Y</v>
          </cell>
          <cell r="Q5" t="str">
            <v>G/L ADDITIONS</v>
          </cell>
          <cell r="R5" t="str">
            <v>C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 t="str">
            <v xml:space="preserve"> </v>
          </cell>
          <cell r="Y5" t="str">
            <v xml:space="preserve"> </v>
          </cell>
          <cell r="Z5">
            <v>1906554.623578324</v>
          </cell>
          <cell r="AA5">
            <v>396999.18</v>
          </cell>
          <cell r="AB5">
            <v>356480.55</v>
          </cell>
          <cell r="AC5">
            <v>576536.946789162</v>
          </cell>
          <cell r="AD5">
            <v>576537.946789162</v>
          </cell>
          <cell r="AE5">
            <v>1906554.623578324</v>
          </cell>
          <cell r="AF5">
            <v>0</v>
          </cell>
          <cell r="AG5">
            <v>0</v>
          </cell>
          <cell r="AH5">
            <v>2017951.7871566496</v>
          </cell>
          <cell r="AI5">
            <v>-111397.16357832565</v>
          </cell>
          <cell r="AJ5" t="str">
            <v>Q2</v>
          </cell>
        </row>
        <row r="6">
          <cell r="A6">
            <v>3232</v>
          </cell>
          <cell r="B6">
            <v>39276</v>
          </cell>
          <cell r="C6" t="str">
            <v>Wendy Wentz</v>
          </cell>
          <cell r="D6" t="str">
            <v xml:space="preserve"> </v>
          </cell>
          <cell r="E6" t="str">
            <v>Capital Planning</v>
          </cell>
          <cell r="F6" t="str">
            <v>EH&amp;S</v>
          </cell>
          <cell r="G6" t="str">
            <v>Western</v>
          </cell>
          <cell r="H6" t="str">
            <v>AZ</v>
          </cell>
          <cell r="I6">
            <v>135</v>
          </cell>
          <cell r="J6" t="str">
            <v>Bermuda Water Company</v>
          </cell>
          <cell r="K6">
            <v>935</v>
          </cell>
          <cell r="L6" t="str">
            <v>Bermuda Water Co.</v>
          </cell>
          <cell r="M6">
            <v>3995</v>
          </cell>
          <cell r="N6">
            <v>0</v>
          </cell>
          <cell r="O6" t="str">
            <v>Y</v>
          </cell>
          <cell r="P6" t="str">
            <v>Y</v>
          </cell>
          <cell r="Q6" t="str">
            <v xml:space="preserve">Arsenic Resolution at El Camino Well </v>
          </cell>
          <cell r="R6" t="str">
            <v>C</v>
          </cell>
          <cell r="S6" t="str">
            <v>High</v>
          </cell>
          <cell r="T6" t="str">
            <v>High</v>
          </cell>
          <cell r="U6">
            <v>0</v>
          </cell>
          <cell r="V6">
            <v>39264</v>
          </cell>
          <cell r="W6">
            <v>39447</v>
          </cell>
          <cell r="X6" t="str">
            <v xml:space="preserve"> </v>
          </cell>
          <cell r="Y6" t="str">
            <v xml:space="preserve"> </v>
          </cell>
          <cell r="Z6">
            <v>1000000</v>
          </cell>
          <cell r="AA6">
            <v>0</v>
          </cell>
          <cell r="AB6">
            <v>0</v>
          </cell>
          <cell r="AC6">
            <v>0</v>
          </cell>
          <cell r="AD6">
            <v>1000000</v>
          </cell>
          <cell r="AE6">
            <v>1000000</v>
          </cell>
          <cell r="AF6">
            <v>0</v>
          </cell>
          <cell r="AG6">
            <v>0</v>
          </cell>
          <cell r="AH6">
            <v>1000000</v>
          </cell>
          <cell r="AI6">
            <v>0</v>
          </cell>
          <cell r="AJ6" t="str">
            <v>Q2</v>
          </cell>
        </row>
        <row r="7">
          <cell r="A7">
            <v>9209</v>
          </cell>
          <cell r="B7">
            <v>39276</v>
          </cell>
          <cell r="C7" t="str">
            <v>Wendy Wentz</v>
          </cell>
          <cell r="D7" t="str">
            <v xml:space="preserve"> </v>
          </cell>
          <cell r="E7" t="str">
            <v>Placed In Service</v>
          </cell>
          <cell r="F7" t="str">
            <v>EH&amp;S</v>
          </cell>
          <cell r="G7" t="str">
            <v>Western</v>
          </cell>
          <cell r="H7" t="str">
            <v>NV</v>
          </cell>
          <cell r="I7">
            <v>140</v>
          </cell>
          <cell r="J7" t="str">
            <v>Utilities, Inc. of Central Nevada</v>
          </cell>
          <cell r="K7">
            <v>140</v>
          </cell>
          <cell r="L7" t="str">
            <v>Utilities, Inc of Central Nevada</v>
          </cell>
          <cell r="M7">
            <v>0</v>
          </cell>
          <cell r="N7">
            <v>0</v>
          </cell>
          <cell r="O7" t="str">
            <v>Y</v>
          </cell>
          <cell r="P7" t="str">
            <v>Y</v>
          </cell>
          <cell r="Q7" t="str">
            <v>4" Watermain Replacement (or Less) MP 5-16</v>
          </cell>
          <cell r="R7" t="str">
            <v>C</v>
          </cell>
          <cell r="S7" t="str">
            <v>Medium</v>
          </cell>
          <cell r="T7" t="str">
            <v>High</v>
          </cell>
          <cell r="U7">
            <v>0</v>
          </cell>
          <cell r="V7">
            <v>39083</v>
          </cell>
          <cell r="W7">
            <v>39355</v>
          </cell>
          <cell r="X7">
            <v>39204</v>
          </cell>
          <cell r="Y7" t="str">
            <v>140-0140-115-06-10</v>
          </cell>
          <cell r="Z7">
            <v>1087472</v>
          </cell>
          <cell r="AA7">
            <v>444955.5</v>
          </cell>
          <cell r="AB7">
            <v>636516.5</v>
          </cell>
          <cell r="AC7">
            <v>6000</v>
          </cell>
          <cell r="AD7">
            <v>0</v>
          </cell>
          <cell r="AE7">
            <v>1087472</v>
          </cell>
          <cell r="AF7">
            <v>0</v>
          </cell>
          <cell r="AG7">
            <v>0</v>
          </cell>
          <cell r="AH7">
            <v>1000000</v>
          </cell>
          <cell r="AI7">
            <v>87472</v>
          </cell>
          <cell r="AJ7" t="str">
            <v>Q2</v>
          </cell>
        </row>
        <row r="8">
          <cell r="A8">
            <v>9068</v>
          </cell>
          <cell r="B8">
            <v>39276</v>
          </cell>
          <cell r="C8" t="str">
            <v>Wendy Wentz</v>
          </cell>
          <cell r="D8" t="str">
            <v xml:space="preserve"> </v>
          </cell>
          <cell r="E8" t="str">
            <v>Capital Planning</v>
          </cell>
          <cell r="F8" t="str">
            <v>EH&amp;S</v>
          </cell>
          <cell r="G8" t="str">
            <v>Western</v>
          </cell>
          <cell r="H8" t="str">
            <v>NV</v>
          </cell>
          <cell r="I8">
            <v>35</v>
          </cell>
          <cell r="J8" t="str">
            <v>Spring Creek Utilities Company</v>
          </cell>
          <cell r="K8">
            <v>110</v>
          </cell>
          <cell r="L8" t="str">
            <v>Spring Creek Utilities Company</v>
          </cell>
          <cell r="M8">
            <v>9051</v>
          </cell>
          <cell r="N8">
            <v>0</v>
          </cell>
          <cell r="O8" t="str">
            <v>Y</v>
          </cell>
          <cell r="P8" t="str">
            <v>Y</v>
          </cell>
          <cell r="Q8" t="str">
            <v>Master Plan 300-2</v>
          </cell>
          <cell r="R8" t="str">
            <v>C</v>
          </cell>
          <cell r="S8" t="str">
            <v>High</v>
          </cell>
          <cell r="T8" t="str">
            <v>High</v>
          </cell>
          <cell r="U8">
            <v>0</v>
          </cell>
          <cell r="V8">
            <v>39173</v>
          </cell>
          <cell r="W8">
            <v>39447</v>
          </cell>
          <cell r="X8" t="str">
            <v xml:space="preserve"> </v>
          </cell>
          <cell r="Y8" t="str">
            <v xml:space="preserve"> </v>
          </cell>
          <cell r="Z8">
            <v>950000</v>
          </cell>
          <cell r="AA8">
            <v>0</v>
          </cell>
          <cell r="AB8">
            <v>0</v>
          </cell>
          <cell r="AC8">
            <v>475000</v>
          </cell>
          <cell r="AD8">
            <v>475000</v>
          </cell>
          <cell r="AE8">
            <v>950000</v>
          </cell>
          <cell r="AF8">
            <v>0</v>
          </cell>
          <cell r="AG8">
            <v>0</v>
          </cell>
          <cell r="AH8">
            <v>800000</v>
          </cell>
          <cell r="AI8">
            <v>150000</v>
          </cell>
          <cell r="AJ8" t="str">
            <v>Q2</v>
          </cell>
        </row>
        <row r="9">
          <cell r="A9">
            <v>347</v>
          </cell>
          <cell r="B9">
            <v>39276</v>
          </cell>
          <cell r="C9" t="str">
            <v>Diane Zawadzki</v>
          </cell>
          <cell r="D9">
            <v>39183</v>
          </cell>
          <cell r="E9" t="str">
            <v>Open</v>
          </cell>
          <cell r="F9" t="str">
            <v>Growth - Discretionary</v>
          </cell>
          <cell r="G9" t="str">
            <v>Western</v>
          </cell>
          <cell r="H9" t="str">
            <v>AZ</v>
          </cell>
          <cell r="I9">
            <v>135</v>
          </cell>
          <cell r="J9" t="str">
            <v>Bermuda Water Company</v>
          </cell>
          <cell r="K9">
            <v>935</v>
          </cell>
          <cell r="L9" t="str">
            <v>Bermuda Water Co.</v>
          </cell>
          <cell r="M9">
            <v>2535</v>
          </cell>
          <cell r="N9">
            <v>0</v>
          </cell>
          <cell r="O9" t="str">
            <v>Y</v>
          </cell>
          <cell r="P9" t="str">
            <v>Y</v>
          </cell>
          <cell r="Q9" t="str">
            <v xml:space="preserve"># 4 Water Storage Tank-El Rodeo Site </v>
          </cell>
          <cell r="R9" t="str">
            <v>C</v>
          </cell>
          <cell r="S9" t="str">
            <v>Medium</v>
          </cell>
          <cell r="T9" t="str">
            <v>High</v>
          </cell>
          <cell r="U9">
            <v>0</v>
          </cell>
          <cell r="V9">
            <v>39356</v>
          </cell>
          <cell r="W9">
            <v>39447</v>
          </cell>
          <cell r="X9" t="str">
            <v xml:space="preserve"> </v>
          </cell>
          <cell r="Y9" t="str">
            <v>135-0935-115-04-05</v>
          </cell>
          <cell r="Z9">
            <v>648440</v>
          </cell>
          <cell r="AA9">
            <v>0</v>
          </cell>
          <cell r="AB9">
            <v>0</v>
          </cell>
          <cell r="AC9">
            <v>0</v>
          </cell>
          <cell r="AD9">
            <v>648440</v>
          </cell>
          <cell r="AE9">
            <v>648440</v>
          </cell>
          <cell r="AF9">
            <v>0</v>
          </cell>
          <cell r="AG9">
            <v>0</v>
          </cell>
          <cell r="AH9">
            <v>648440.48</v>
          </cell>
          <cell r="AI9">
            <v>-0.47999999998137355</v>
          </cell>
          <cell r="AJ9" t="str">
            <v>Q2</v>
          </cell>
        </row>
        <row r="10">
          <cell r="A10">
            <v>9229</v>
          </cell>
          <cell r="B10">
            <v>39276</v>
          </cell>
          <cell r="C10" t="str">
            <v>Wendy Wentz</v>
          </cell>
          <cell r="D10" t="str">
            <v xml:space="preserve"> </v>
          </cell>
          <cell r="E10" t="str">
            <v>Capital Planning</v>
          </cell>
          <cell r="F10" t="str">
            <v>Growth - Discretionary</v>
          </cell>
          <cell r="G10" t="str">
            <v>Western</v>
          </cell>
          <cell r="H10" t="str">
            <v>NV</v>
          </cell>
          <cell r="I10">
            <v>140</v>
          </cell>
          <cell r="J10" t="str">
            <v>Utilities, Inc. of Central Nevada</v>
          </cell>
          <cell r="K10">
            <v>140</v>
          </cell>
          <cell r="L10" t="str">
            <v>Utilities, Inc of Central Nevada</v>
          </cell>
          <cell r="M10">
            <v>9230</v>
          </cell>
          <cell r="N10">
            <v>0</v>
          </cell>
          <cell r="O10" t="str">
            <v>Y</v>
          </cell>
          <cell r="P10" t="str">
            <v>Y</v>
          </cell>
          <cell r="Q10" t="str">
            <v>Future WWTP Design</v>
          </cell>
          <cell r="R10" t="str">
            <v>C</v>
          </cell>
          <cell r="S10" t="str">
            <v>Medium</v>
          </cell>
          <cell r="T10" t="str">
            <v>Medium</v>
          </cell>
          <cell r="U10">
            <v>0</v>
          </cell>
          <cell r="V10">
            <v>39356</v>
          </cell>
          <cell r="W10">
            <v>39447</v>
          </cell>
          <cell r="X10" t="str">
            <v xml:space="preserve"> </v>
          </cell>
          <cell r="Y10" t="str">
            <v xml:space="preserve"> </v>
          </cell>
          <cell r="Z10">
            <v>600000</v>
          </cell>
          <cell r="AA10">
            <v>0</v>
          </cell>
          <cell r="AB10">
            <v>0</v>
          </cell>
          <cell r="AC10">
            <v>0</v>
          </cell>
          <cell r="AD10">
            <v>600000</v>
          </cell>
          <cell r="AE10">
            <v>600000</v>
          </cell>
          <cell r="AF10">
            <v>0</v>
          </cell>
          <cell r="AG10">
            <v>0</v>
          </cell>
          <cell r="AH10">
            <v>600000</v>
          </cell>
          <cell r="AI10">
            <v>0</v>
          </cell>
          <cell r="AJ10" t="str">
            <v>Q2</v>
          </cell>
        </row>
        <row r="11">
          <cell r="A11">
            <v>340</v>
          </cell>
          <cell r="B11">
            <v>39276</v>
          </cell>
          <cell r="C11" t="str">
            <v>Diane Zawadzki</v>
          </cell>
          <cell r="D11">
            <v>39183</v>
          </cell>
          <cell r="E11" t="str">
            <v>Open</v>
          </cell>
          <cell r="F11" t="str">
            <v>Growth - Discretionary</v>
          </cell>
          <cell r="G11" t="str">
            <v>Western</v>
          </cell>
          <cell r="H11" t="str">
            <v>AZ</v>
          </cell>
          <cell r="I11">
            <v>135</v>
          </cell>
          <cell r="J11" t="str">
            <v>Bermuda Water Company</v>
          </cell>
          <cell r="K11">
            <v>935</v>
          </cell>
          <cell r="L11" t="str">
            <v>Bermuda Water Co.</v>
          </cell>
          <cell r="M11">
            <v>0</v>
          </cell>
          <cell r="N11">
            <v>0</v>
          </cell>
          <cell r="O11" t="str">
            <v>Y</v>
          </cell>
          <cell r="P11" t="str">
            <v>Y</v>
          </cell>
          <cell r="Q11" t="str">
            <v>1st New Well to System Addition-Tierra Verde Main Zone</v>
          </cell>
          <cell r="R11" t="str">
            <v>C</v>
          </cell>
          <cell r="S11" t="str">
            <v>Medium</v>
          </cell>
          <cell r="T11" t="str">
            <v>High</v>
          </cell>
          <cell r="U11">
            <v>0</v>
          </cell>
          <cell r="V11">
            <v>39173</v>
          </cell>
          <cell r="W11">
            <v>39355</v>
          </cell>
          <cell r="X11" t="str">
            <v xml:space="preserve"> </v>
          </cell>
          <cell r="Y11" t="str">
            <v>135-0935-115-04-03</v>
          </cell>
          <cell r="Z11">
            <v>500001</v>
          </cell>
          <cell r="AA11">
            <v>0</v>
          </cell>
          <cell r="AB11">
            <v>342477</v>
          </cell>
          <cell r="AC11">
            <v>157524</v>
          </cell>
          <cell r="AD11">
            <v>0</v>
          </cell>
          <cell r="AE11">
            <v>500001</v>
          </cell>
          <cell r="AF11">
            <v>0</v>
          </cell>
          <cell r="AG11">
            <v>0</v>
          </cell>
          <cell r="AH11">
            <v>500000</v>
          </cell>
          <cell r="AI11">
            <v>1</v>
          </cell>
          <cell r="AJ11" t="str">
            <v>Q2</v>
          </cell>
        </row>
        <row r="12">
          <cell r="A12">
            <v>9233</v>
          </cell>
          <cell r="B12">
            <v>39276</v>
          </cell>
          <cell r="C12" t="str">
            <v>Rick Mason</v>
          </cell>
          <cell r="D12">
            <v>39185</v>
          </cell>
          <cell r="E12" t="str">
            <v>Capital Planning</v>
          </cell>
          <cell r="F12" t="str">
            <v>Maintenance</v>
          </cell>
          <cell r="G12" t="str">
            <v>Western</v>
          </cell>
          <cell r="H12" t="str">
            <v>NV</v>
          </cell>
          <cell r="I12">
            <v>140</v>
          </cell>
          <cell r="J12" t="str">
            <v>Utilities, Inc. of Central Nevada</v>
          </cell>
          <cell r="K12">
            <v>140</v>
          </cell>
          <cell r="L12" t="str">
            <v>Utilities, Inc of Central Nevada</v>
          </cell>
          <cell r="M12">
            <v>9197</v>
          </cell>
          <cell r="N12">
            <v>0</v>
          </cell>
          <cell r="O12" t="str">
            <v>Y</v>
          </cell>
          <cell r="P12" t="str">
            <v>Y</v>
          </cell>
          <cell r="Q12" t="str">
            <v>Hooking up dead ends and looping of current system</v>
          </cell>
          <cell r="R12" t="str">
            <v>C</v>
          </cell>
          <cell r="S12" t="str">
            <v>Medium</v>
          </cell>
          <cell r="T12" t="str">
            <v>Medium</v>
          </cell>
          <cell r="U12">
            <v>0</v>
          </cell>
          <cell r="V12">
            <v>39264</v>
          </cell>
          <cell r="W12">
            <v>39355</v>
          </cell>
          <cell r="X12" t="str">
            <v xml:space="preserve"> </v>
          </cell>
          <cell r="Y12" t="str">
            <v xml:space="preserve"> </v>
          </cell>
          <cell r="Z12">
            <v>500000</v>
          </cell>
          <cell r="AA12">
            <v>0</v>
          </cell>
          <cell r="AB12">
            <v>0</v>
          </cell>
          <cell r="AC12">
            <v>500000</v>
          </cell>
          <cell r="AD12">
            <v>0</v>
          </cell>
          <cell r="AE12">
            <v>500000</v>
          </cell>
          <cell r="AF12">
            <v>0</v>
          </cell>
          <cell r="AG12">
            <v>0</v>
          </cell>
          <cell r="AH12">
            <v>500000</v>
          </cell>
          <cell r="AI12">
            <v>0</v>
          </cell>
          <cell r="AJ12" t="str">
            <v>Q2</v>
          </cell>
        </row>
        <row r="13">
          <cell r="A13" t="str">
            <v>35 - GL</v>
          </cell>
          <cell r="B13">
            <v>39276</v>
          </cell>
          <cell r="C13" t="str">
            <v>Monica Stoica</v>
          </cell>
          <cell r="D13" t="str">
            <v xml:space="preserve"> </v>
          </cell>
          <cell r="E13" t="str">
            <v xml:space="preserve">Not in system </v>
          </cell>
          <cell r="F13">
            <v>0</v>
          </cell>
          <cell r="G13" t="str">
            <v>Western</v>
          </cell>
          <cell r="H13" t="str">
            <v>NV</v>
          </cell>
          <cell r="I13">
            <v>35</v>
          </cell>
          <cell r="J13" t="str">
            <v>Spring Creek Utilities Company</v>
          </cell>
          <cell r="K13">
            <v>110</v>
          </cell>
          <cell r="L13" t="str">
            <v>Spring Creek Utilities Company</v>
          </cell>
          <cell r="M13" t="str">
            <v xml:space="preserve"> </v>
          </cell>
          <cell r="N13">
            <v>0</v>
          </cell>
          <cell r="O13" t="str">
            <v>Y</v>
          </cell>
          <cell r="P13" t="str">
            <v>Y</v>
          </cell>
          <cell r="Q13" t="str">
            <v>G/L ADDITIONS</v>
          </cell>
          <cell r="R13" t="str">
            <v>C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 xml:space="preserve"> </v>
          </cell>
          <cell r="Y13" t="str">
            <v xml:space="preserve"> </v>
          </cell>
          <cell r="Z13">
            <v>419680.39</v>
          </cell>
          <cell r="AA13">
            <v>65400.09</v>
          </cell>
          <cell r="AB13">
            <v>120481.3</v>
          </cell>
          <cell r="AC13">
            <v>116899</v>
          </cell>
          <cell r="AD13">
            <v>116900</v>
          </cell>
          <cell r="AE13">
            <v>419680.39</v>
          </cell>
          <cell r="AF13">
            <v>0</v>
          </cell>
          <cell r="AG13">
            <v>0</v>
          </cell>
          <cell r="AH13">
            <v>419680</v>
          </cell>
          <cell r="AI13">
            <v>0.39000000001396984</v>
          </cell>
          <cell r="AJ13" t="str">
            <v>Q2</v>
          </cell>
        </row>
        <row r="14">
          <cell r="A14">
            <v>3966</v>
          </cell>
          <cell r="B14">
            <v>39276</v>
          </cell>
          <cell r="C14">
            <v>0</v>
          </cell>
          <cell r="D14" t="str">
            <v xml:space="preserve"> </v>
          </cell>
          <cell r="E14" t="str">
            <v>Open</v>
          </cell>
          <cell r="F14" t="str">
            <v>Growth - Existing Customer</v>
          </cell>
          <cell r="G14" t="str">
            <v>Western</v>
          </cell>
          <cell r="H14" t="str">
            <v>AZ</v>
          </cell>
          <cell r="I14">
            <v>135</v>
          </cell>
          <cell r="J14" t="str">
            <v>Bermuda Water Company</v>
          </cell>
          <cell r="K14">
            <v>935</v>
          </cell>
          <cell r="L14" t="str">
            <v>Bermuda Water Co.</v>
          </cell>
          <cell r="M14">
            <v>0</v>
          </cell>
          <cell r="N14">
            <v>0</v>
          </cell>
          <cell r="O14" t="str">
            <v>Y</v>
          </cell>
          <cell r="P14" t="str">
            <v>Y</v>
          </cell>
          <cell r="Q14" t="str">
            <v>Booster Station Upgrade &amp; CM &amp; Engineering</v>
          </cell>
          <cell r="R14" t="str">
            <v>C</v>
          </cell>
          <cell r="S14" t="str">
            <v>High</v>
          </cell>
          <cell r="T14" t="str">
            <v>High</v>
          </cell>
          <cell r="U14" t="str">
            <v>INSTALL OR REHAB EXISTING WELL - SELL?</v>
          </cell>
          <cell r="V14">
            <v>39083</v>
          </cell>
          <cell r="W14">
            <v>39263</v>
          </cell>
          <cell r="X14" t="str">
            <v xml:space="preserve"> </v>
          </cell>
          <cell r="Y14" t="str">
            <v>135-0935-115-07-05</v>
          </cell>
          <cell r="Z14">
            <v>299258</v>
          </cell>
          <cell r="AA14">
            <v>89155</v>
          </cell>
          <cell r="AB14">
            <v>210103</v>
          </cell>
          <cell r="AC14">
            <v>0</v>
          </cell>
          <cell r="AD14">
            <v>0</v>
          </cell>
          <cell r="AE14">
            <v>299258</v>
          </cell>
          <cell r="AF14">
            <v>0</v>
          </cell>
          <cell r="AG14">
            <v>0</v>
          </cell>
          <cell r="AH14">
            <v>295000</v>
          </cell>
          <cell r="AI14">
            <v>4258</v>
          </cell>
          <cell r="AJ14" t="str">
            <v>Q2</v>
          </cell>
        </row>
        <row r="15">
          <cell r="A15" t="str">
            <v>135 - GL</v>
          </cell>
          <cell r="B15">
            <v>39276</v>
          </cell>
          <cell r="C15" t="str">
            <v>Monica Stoica</v>
          </cell>
          <cell r="D15" t="str">
            <v xml:space="preserve"> </v>
          </cell>
          <cell r="E15" t="str">
            <v xml:space="preserve">Not in system </v>
          </cell>
          <cell r="F15">
            <v>0</v>
          </cell>
          <cell r="G15" t="str">
            <v>Western</v>
          </cell>
          <cell r="H15" t="str">
            <v>AZ</v>
          </cell>
          <cell r="I15">
            <v>135</v>
          </cell>
          <cell r="J15" t="str">
            <v>Bermuda Water Company</v>
          </cell>
          <cell r="K15">
            <v>935</v>
          </cell>
          <cell r="L15" t="str">
            <v>Bermuda Water Co.</v>
          </cell>
          <cell r="M15">
            <v>0</v>
          </cell>
          <cell r="N15">
            <v>0</v>
          </cell>
          <cell r="O15" t="str">
            <v>Y</v>
          </cell>
          <cell r="P15" t="str">
            <v>Y</v>
          </cell>
          <cell r="Q15" t="str">
            <v>G/L ADDITIONS</v>
          </cell>
          <cell r="R15" t="str">
            <v>C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 xml:space="preserve"> </v>
          </cell>
          <cell r="Y15" t="str">
            <v xml:space="preserve"> </v>
          </cell>
          <cell r="Z15">
            <v>283433.0683696224</v>
          </cell>
          <cell r="AA15">
            <v>138165</v>
          </cell>
          <cell r="AB15">
            <v>96000.18</v>
          </cell>
          <cell r="AC15">
            <v>24632.944184811204</v>
          </cell>
          <cell r="AD15">
            <v>24634.944184811204</v>
          </cell>
          <cell r="AE15">
            <v>283433.0683696224</v>
          </cell>
          <cell r="AF15">
            <v>0</v>
          </cell>
          <cell r="AG15">
            <v>0</v>
          </cell>
          <cell r="AH15">
            <v>283431.77673924493</v>
          </cell>
          <cell r="AI15">
            <v>1.2916303774691187</v>
          </cell>
          <cell r="AJ15" t="str">
            <v>Q2</v>
          </cell>
        </row>
        <row r="16">
          <cell r="A16">
            <v>9242</v>
          </cell>
          <cell r="B16">
            <v>39276</v>
          </cell>
          <cell r="C16" t="str">
            <v>Wendy Wentz</v>
          </cell>
          <cell r="D16">
            <v>39183</v>
          </cell>
          <cell r="E16" t="str">
            <v>Capital Planning</v>
          </cell>
          <cell r="F16" t="str">
            <v>Cost Reduction</v>
          </cell>
          <cell r="G16" t="str">
            <v>Western</v>
          </cell>
          <cell r="H16" t="str">
            <v>NV</v>
          </cell>
          <cell r="I16">
            <v>140</v>
          </cell>
          <cell r="J16" t="str">
            <v>Utilities, Inc. of Central Nevada</v>
          </cell>
          <cell r="K16">
            <v>140</v>
          </cell>
          <cell r="L16" t="str">
            <v>Utilities, Inc of Central Nevada</v>
          </cell>
          <cell r="M16">
            <v>0</v>
          </cell>
          <cell r="N16">
            <v>0</v>
          </cell>
          <cell r="O16" t="str">
            <v>Y</v>
          </cell>
          <cell r="P16" t="str">
            <v>Y</v>
          </cell>
          <cell r="Q16" t="str">
            <v>SCADA (Custom Install)</v>
          </cell>
          <cell r="R16" t="str">
            <v>C</v>
          </cell>
          <cell r="S16" t="str">
            <v>Medium</v>
          </cell>
          <cell r="T16" t="str">
            <v>Medium</v>
          </cell>
          <cell r="U16">
            <v>0</v>
          </cell>
          <cell r="V16">
            <v>39356</v>
          </cell>
          <cell r="W16">
            <v>39447</v>
          </cell>
          <cell r="X16" t="str">
            <v xml:space="preserve"> </v>
          </cell>
          <cell r="Y16" t="str">
            <v xml:space="preserve"> </v>
          </cell>
          <cell r="Z16">
            <v>450000</v>
          </cell>
          <cell r="AA16">
            <v>0</v>
          </cell>
          <cell r="AB16">
            <v>0</v>
          </cell>
          <cell r="AC16">
            <v>0</v>
          </cell>
          <cell r="AD16">
            <v>450000</v>
          </cell>
          <cell r="AE16">
            <v>450000</v>
          </cell>
          <cell r="AF16">
            <v>0</v>
          </cell>
          <cell r="AG16">
            <v>0</v>
          </cell>
          <cell r="AH16">
            <v>250000</v>
          </cell>
          <cell r="AI16">
            <v>200000</v>
          </cell>
          <cell r="AJ16" t="str">
            <v>Q2</v>
          </cell>
        </row>
        <row r="17">
          <cell r="A17">
            <v>2755</v>
          </cell>
          <cell r="B17">
            <v>39083</v>
          </cell>
          <cell r="C17">
            <v>0</v>
          </cell>
          <cell r="D17" t="str">
            <v xml:space="preserve"> </v>
          </cell>
          <cell r="E17" t="str">
            <v>Capital Planning</v>
          </cell>
          <cell r="F17" t="str">
            <v>Growth - Contractual</v>
          </cell>
          <cell r="G17" t="str">
            <v>Western</v>
          </cell>
          <cell r="H17" t="str">
            <v>NV</v>
          </cell>
          <cell r="I17">
            <v>35</v>
          </cell>
          <cell r="J17" t="str">
            <v>Spring Creek Utilities Company</v>
          </cell>
          <cell r="K17">
            <v>110</v>
          </cell>
          <cell r="L17" t="str">
            <v>Spring Creek Utilities Company</v>
          </cell>
          <cell r="M17">
            <v>4139</v>
          </cell>
          <cell r="N17">
            <v>0</v>
          </cell>
          <cell r="O17" t="str">
            <v>Y</v>
          </cell>
          <cell r="P17" t="str">
            <v>Y</v>
          </cell>
          <cell r="Q17" t="str">
            <v>Duplex Booster Pumps - Twin Tanks  &amp; Karvel water main CIP 200-5</v>
          </cell>
          <cell r="R17" t="str">
            <v>C</v>
          </cell>
          <cell r="S17" t="str">
            <v>High</v>
          </cell>
          <cell r="T17" t="str">
            <v>High</v>
          </cell>
          <cell r="U17">
            <v>0</v>
          </cell>
          <cell r="V17">
            <v>39264</v>
          </cell>
          <cell r="W17">
            <v>39355</v>
          </cell>
          <cell r="X17" t="str">
            <v xml:space="preserve"> </v>
          </cell>
          <cell r="Y17" t="str">
            <v xml:space="preserve"> </v>
          </cell>
          <cell r="Z17">
            <v>225000</v>
          </cell>
          <cell r="AA17">
            <v>0</v>
          </cell>
          <cell r="AB17">
            <v>0</v>
          </cell>
          <cell r="AC17">
            <v>225000</v>
          </cell>
          <cell r="AD17">
            <v>0</v>
          </cell>
          <cell r="AE17">
            <v>225000</v>
          </cell>
          <cell r="AF17">
            <v>0</v>
          </cell>
          <cell r="AG17">
            <v>0</v>
          </cell>
          <cell r="AH17">
            <v>225000</v>
          </cell>
          <cell r="AI17">
            <v>0</v>
          </cell>
          <cell r="AJ17" t="str">
            <v>Q2</v>
          </cell>
        </row>
        <row r="18">
          <cell r="A18">
            <v>9073</v>
          </cell>
          <cell r="B18">
            <v>39197</v>
          </cell>
          <cell r="C18" t="str">
            <v>Wendy Wentz</v>
          </cell>
          <cell r="D18" t="str">
            <v xml:space="preserve"> </v>
          </cell>
          <cell r="E18" t="str">
            <v>Capital Planning</v>
          </cell>
          <cell r="F18" t="str">
            <v>EH&amp;S</v>
          </cell>
          <cell r="G18" t="str">
            <v>Western</v>
          </cell>
          <cell r="H18" t="str">
            <v>NV</v>
          </cell>
          <cell r="I18">
            <v>35</v>
          </cell>
          <cell r="J18" t="str">
            <v>Spring Creek Utilities Company</v>
          </cell>
          <cell r="K18">
            <v>110</v>
          </cell>
          <cell r="L18" t="str">
            <v>Spring Creek Utilities Company</v>
          </cell>
          <cell r="M18">
            <v>9056</v>
          </cell>
          <cell r="N18">
            <v>0</v>
          </cell>
          <cell r="O18" t="str">
            <v>Y</v>
          </cell>
          <cell r="P18" t="str">
            <v>Y</v>
          </cell>
          <cell r="Q18" t="str">
            <v xml:space="preserve">Master Plan CIP 200-1 </v>
          </cell>
          <cell r="R18" t="str">
            <v>C</v>
          </cell>
          <cell r="S18" t="str">
            <v>High</v>
          </cell>
          <cell r="T18" t="str">
            <v>High</v>
          </cell>
          <cell r="U18">
            <v>0</v>
          </cell>
          <cell r="V18">
            <v>39173</v>
          </cell>
          <cell r="W18">
            <v>39994</v>
          </cell>
          <cell r="X18" t="str">
            <v xml:space="preserve"> </v>
          </cell>
          <cell r="Y18" t="str">
            <v xml:space="preserve"> 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225000</v>
          </cell>
          <cell r="AI18">
            <v>-225000</v>
          </cell>
          <cell r="AJ18" t="str">
            <v>Q2</v>
          </cell>
        </row>
        <row r="19">
          <cell r="A19">
            <v>9077</v>
          </cell>
          <cell r="B19">
            <v>39197</v>
          </cell>
          <cell r="C19" t="str">
            <v>Wendy Wentz</v>
          </cell>
          <cell r="D19" t="str">
            <v xml:space="preserve"> </v>
          </cell>
          <cell r="E19" t="str">
            <v>Capital Planning</v>
          </cell>
          <cell r="F19" t="str">
            <v>EH&amp;S</v>
          </cell>
          <cell r="G19" t="str">
            <v>Western</v>
          </cell>
          <cell r="H19" t="str">
            <v>NV</v>
          </cell>
          <cell r="I19">
            <v>35</v>
          </cell>
          <cell r="J19" t="str">
            <v>Spring Creek Utilities Company</v>
          </cell>
          <cell r="K19">
            <v>110</v>
          </cell>
          <cell r="L19" t="str">
            <v>Spring Creek Utilities Company</v>
          </cell>
          <cell r="M19">
            <v>9061</v>
          </cell>
          <cell r="N19">
            <v>0</v>
          </cell>
          <cell r="O19" t="str">
            <v>Y</v>
          </cell>
          <cell r="P19" t="str">
            <v>Y</v>
          </cell>
          <cell r="Q19" t="str">
            <v>Master Plan CIP 400-2 (2 Tanks, 2 Wells)</v>
          </cell>
          <cell r="R19" t="str">
            <v>C</v>
          </cell>
          <cell r="S19" t="str">
            <v>High</v>
          </cell>
          <cell r="T19" t="str">
            <v>High</v>
          </cell>
          <cell r="U19">
            <v>0</v>
          </cell>
          <cell r="V19">
            <v>39448</v>
          </cell>
          <cell r="W19">
            <v>40451</v>
          </cell>
          <cell r="X19" t="str">
            <v xml:space="preserve"> </v>
          </cell>
          <cell r="Y19" t="str">
            <v xml:space="preserve"> </v>
          </cell>
          <cell r="Z19">
            <v>660000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660000</v>
          </cell>
          <cell r="AG19">
            <v>0</v>
          </cell>
          <cell r="AH19">
            <v>210000</v>
          </cell>
          <cell r="AI19">
            <v>-210000</v>
          </cell>
          <cell r="AJ19" t="str">
            <v>Q2</v>
          </cell>
        </row>
        <row r="20">
          <cell r="A20" t="str">
            <v>140 - CT</v>
          </cell>
          <cell r="B20">
            <v>39277</v>
          </cell>
          <cell r="C20" t="str">
            <v>Monica Stoica</v>
          </cell>
          <cell r="D20" t="str">
            <v xml:space="preserve"> </v>
          </cell>
          <cell r="E20" t="str">
            <v xml:space="preserve">Not in system </v>
          </cell>
          <cell r="F20">
            <v>0</v>
          </cell>
          <cell r="G20" t="str">
            <v>Western</v>
          </cell>
          <cell r="H20" t="str">
            <v>NV</v>
          </cell>
          <cell r="I20">
            <v>140</v>
          </cell>
          <cell r="J20" t="str">
            <v>Utilities, Inc. of Central Nevada</v>
          </cell>
          <cell r="K20">
            <v>140</v>
          </cell>
          <cell r="L20" t="str">
            <v>Utilities, Inc of Central Nevada</v>
          </cell>
          <cell r="M20">
            <v>0</v>
          </cell>
          <cell r="N20">
            <v>0</v>
          </cell>
          <cell r="O20" t="str">
            <v>Y</v>
          </cell>
          <cell r="P20" t="str">
            <v>Y</v>
          </cell>
          <cell r="Q20" t="str">
            <v>CAP TIME</v>
          </cell>
          <cell r="R20" t="str">
            <v>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 xml:space="preserve"> </v>
          </cell>
          <cell r="Y20" t="str">
            <v xml:space="preserve"> </v>
          </cell>
          <cell r="Z20">
            <v>222055.95</v>
          </cell>
          <cell r="AA20">
            <v>118788.15</v>
          </cell>
          <cell r="AB20">
            <v>34422.6</v>
          </cell>
          <cell r="AC20">
            <v>34422.6</v>
          </cell>
          <cell r="AD20">
            <v>34422.6</v>
          </cell>
          <cell r="AE20">
            <v>222055.95</v>
          </cell>
          <cell r="AF20">
            <v>0</v>
          </cell>
          <cell r="AG20">
            <v>0</v>
          </cell>
          <cell r="AH20">
            <v>207964.76785949327</v>
          </cell>
          <cell r="AI20">
            <v>14091.182140506746</v>
          </cell>
          <cell r="AJ20" t="str">
            <v>Q2</v>
          </cell>
        </row>
        <row r="21">
          <cell r="A21">
            <v>9052</v>
          </cell>
          <cell r="B21">
            <v>39276</v>
          </cell>
          <cell r="C21" t="str">
            <v>Diane Zawadzki</v>
          </cell>
          <cell r="D21">
            <v>39182</v>
          </cell>
          <cell r="E21" t="str">
            <v>Capital Planning</v>
          </cell>
          <cell r="F21" t="str">
            <v>EH&amp;S</v>
          </cell>
          <cell r="G21" t="str">
            <v>Western</v>
          </cell>
          <cell r="H21" t="str">
            <v>NV</v>
          </cell>
          <cell r="I21">
            <v>35</v>
          </cell>
          <cell r="J21" t="str">
            <v>Spring Creek Utilities Company</v>
          </cell>
          <cell r="K21">
            <v>110</v>
          </cell>
          <cell r="L21" t="str">
            <v>Spring Creek Utilities Company</v>
          </cell>
          <cell r="M21" t="str">
            <v>9063&amp;9046</v>
          </cell>
          <cell r="N21">
            <v>0</v>
          </cell>
          <cell r="O21" t="str">
            <v>Y</v>
          </cell>
          <cell r="P21" t="str">
            <v>Y</v>
          </cell>
          <cell r="Q21" t="str">
            <v>Engineering  Arsenic (Plus 200-1 Backup Power)</v>
          </cell>
          <cell r="R21" t="str">
            <v>C</v>
          </cell>
          <cell r="S21" t="str">
            <v>High</v>
          </cell>
          <cell r="T21" t="str">
            <v>High</v>
          </cell>
          <cell r="U21">
            <v>0</v>
          </cell>
          <cell r="V21">
            <v>39264</v>
          </cell>
          <cell r="W21">
            <v>39447</v>
          </cell>
          <cell r="X21" t="str">
            <v xml:space="preserve"> </v>
          </cell>
          <cell r="Y21" t="str">
            <v xml:space="preserve"> </v>
          </cell>
          <cell r="Z21">
            <v>150000</v>
          </cell>
          <cell r="AA21">
            <v>0</v>
          </cell>
          <cell r="AB21">
            <v>0</v>
          </cell>
          <cell r="AC21">
            <v>75000</v>
          </cell>
          <cell r="AD21">
            <v>75000</v>
          </cell>
          <cell r="AE21">
            <v>150000</v>
          </cell>
          <cell r="AF21">
            <v>0</v>
          </cell>
          <cell r="AG21">
            <v>0</v>
          </cell>
          <cell r="AH21">
            <v>150000</v>
          </cell>
          <cell r="AI21">
            <v>0</v>
          </cell>
          <cell r="AJ21" t="str">
            <v>Q2</v>
          </cell>
        </row>
        <row r="22">
          <cell r="A22">
            <v>9204</v>
          </cell>
          <cell r="B22">
            <v>39276</v>
          </cell>
          <cell r="C22" t="str">
            <v>Wendy Wentz</v>
          </cell>
          <cell r="D22" t="str">
            <v xml:space="preserve"> </v>
          </cell>
          <cell r="E22" t="str">
            <v>Capital Planning</v>
          </cell>
          <cell r="F22" t="str">
            <v>EH&amp;S</v>
          </cell>
          <cell r="G22" t="str">
            <v>Western</v>
          </cell>
          <cell r="H22" t="str">
            <v>NV</v>
          </cell>
          <cell r="I22">
            <v>140</v>
          </cell>
          <cell r="J22" t="str">
            <v>Utilities, Inc. of Central Nevada</v>
          </cell>
          <cell r="K22">
            <v>140</v>
          </cell>
          <cell r="L22" t="str">
            <v>Utilities, Inc of Central Nevada</v>
          </cell>
          <cell r="M22">
            <v>2249</v>
          </cell>
          <cell r="N22">
            <v>0</v>
          </cell>
          <cell r="O22" t="str">
            <v>Y</v>
          </cell>
          <cell r="P22" t="str">
            <v>Y</v>
          </cell>
          <cell r="Q22" t="str">
            <v>Water Rights Report Phase 2</v>
          </cell>
          <cell r="R22" t="str">
            <v>C</v>
          </cell>
          <cell r="S22" t="str">
            <v>High</v>
          </cell>
          <cell r="T22" t="str">
            <v>High</v>
          </cell>
          <cell r="U22">
            <v>0</v>
          </cell>
          <cell r="V22">
            <v>39264</v>
          </cell>
          <cell r="W22">
            <v>39447</v>
          </cell>
          <cell r="X22" t="str">
            <v xml:space="preserve"> </v>
          </cell>
          <cell r="Y22" t="str">
            <v xml:space="preserve"> </v>
          </cell>
          <cell r="Z22">
            <v>150000</v>
          </cell>
          <cell r="AA22">
            <v>0</v>
          </cell>
          <cell r="AB22">
            <v>0</v>
          </cell>
          <cell r="AC22">
            <v>75000</v>
          </cell>
          <cell r="AD22">
            <v>75000</v>
          </cell>
          <cell r="AE22">
            <v>150000</v>
          </cell>
          <cell r="AF22">
            <v>0</v>
          </cell>
          <cell r="AG22">
            <v>0</v>
          </cell>
          <cell r="AH22">
            <v>150000</v>
          </cell>
          <cell r="AI22">
            <v>0</v>
          </cell>
          <cell r="AJ22" t="str">
            <v>Q2</v>
          </cell>
        </row>
        <row r="23">
          <cell r="A23" t="str">
            <v>34 - GL</v>
          </cell>
          <cell r="B23">
            <v>39277</v>
          </cell>
          <cell r="C23" t="str">
            <v>Monica Stoica</v>
          </cell>
          <cell r="D23" t="str">
            <v xml:space="preserve"> </v>
          </cell>
          <cell r="E23" t="str">
            <v xml:space="preserve">Not in system </v>
          </cell>
          <cell r="F23">
            <v>0</v>
          </cell>
          <cell r="G23" t="str">
            <v>Western</v>
          </cell>
          <cell r="H23" t="str">
            <v>NV</v>
          </cell>
          <cell r="I23">
            <v>34</v>
          </cell>
          <cell r="J23" t="str">
            <v>Utilities, Inc. of Nevada</v>
          </cell>
          <cell r="K23">
            <v>120</v>
          </cell>
          <cell r="L23" t="str">
            <v>Utilities, Inc of Nevada</v>
          </cell>
          <cell r="M23">
            <v>0</v>
          </cell>
          <cell r="N23">
            <v>0</v>
          </cell>
          <cell r="O23" t="str">
            <v>Y</v>
          </cell>
          <cell r="P23" t="str">
            <v>Y</v>
          </cell>
          <cell r="Q23" t="str">
            <v>G/L ADDITIONS</v>
          </cell>
          <cell r="R23" t="str">
            <v>C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 xml:space="preserve"> </v>
          </cell>
          <cell r="Y23" t="str">
            <v xml:space="preserve"> </v>
          </cell>
          <cell r="Z23">
            <v>147318.84941330459</v>
          </cell>
          <cell r="AA23">
            <v>15851.74</v>
          </cell>
          <cell r="AB23">
            <v>29656.86</v>
          </cell>
          <cell r="AC23">
            <v>50904.624706652299</v>
          </cell>
          <cell r="AD23">
            <v>50905.624706652299</v>
          </cell>
          <cell r="AE23">
            <v>147318.84941330459</v>
          </cell>
          <cell r="AF23">
            <v>0</v>
          </cell>
          <cell r="AG23">
            <v>0</v>
          </cell>
          <cell r="AH23">
            <v>147318.49882660911</v>
          </cell>
          <cell r="AI23">
            <v>0.35058669548016042</v>
          </cell>
          <cell r="AJ23" t="str">
            <v>Q2</v>
          </cell>
        </row>
        <row r="24">
          <cell r="A24" t="str">
            <v>35 - CT</v>
          </cell>
          <cell r="B24">
            <v>39277</v>
          </cell>
          <cell r="C24" t="str">
            <v>Monica Stoica</v>
          </cell>
          <cell r="D24" t="str">
            <v xml:space="preserve"> </v>
          </cell>
          <cell r="E24" t="str">
            <v xml:space="preserve">Not in system </v>
          </cell>
          <cell r="F24">
            <v>0</v>
          </cell>
          <cell r="G24" t="str">
            <v>Western</v>
          </cell>
          <cell r="H24" t="str">
            <v>NV</v>
          </cell>
          <cell r="I24">
            <v>35</v>
          </cell>
          <cell r="J24" t="str">
            <v>Spring Creek Utilities Company</v>
          </cell>
          <cell r="K24">
            <v>110</v>
          </cell>
          <cell r="L24" t="str">
            <v>Spring Creek Utilities Company</v>
          </cell>
          <cell r="M24" t="str">
            <v xml:space="preserve"> </v>
          </cell>
          <cell r="N24">
            <v>0</v>
          </cell>
          <cell r="O24" t="str">
            <v>Y</v>
          </cell>
          <cell r="P24" t="str">
            <v>Y</v>
          </cell>
          <cell r="Q24" t="str">
            <v>CAP TIME</v>
          </cell>
          <cell r="R24" t="str">
            <v>C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 xml:space="preserve"> </v>
          </cell>
          <cell r="Y24" t="str">
            <v xml:space="preserve"> </v>
          </cell>
          <cell r="Z24">
            <v>144748.25</v>
          </cell>
          <cell r="AA24">
            <v>14415</v>
          </cell>
          <cell r="AB24">
            <v>5881.25</v>
          </cell>
          <cell r="AC24">
            <v>62225</v>
          </cell>
          <cell r="AD24">
            <v>62227</v>
          </cell>
          <cell r="AE24">
            <v>144748.25</v>
          </cell>
          <cell r="AF24">
            <v>0</v>
          </cell>
          <cell r="AG24">
            <v>0</v>
          </cell>
          <cell r="AH24">
            <v>144748</v>
          </cell>
          <cell r="AI24">
            <v>0.25</v>
          </cell>
          <cell r="AJ24" t="str">
            <v>Q2</v>
          </cell>
        </row>
        <row r="25">
          <cell r="A25">
            <v>9245</v>
          </cell>
          <cell r="B25">
            <v>39276</v>
          </cell>
          <cell r="C25" t="str">
            <v>Wendy Wentz</v>
          </cell>
          <cell r="D25" t="str">
            <v xml:space="preserve"> </v>
          </cell>
          <cell r="E25" t="str">
            <v>Open</v>
          </cell>
          <cell r="F25" t="str">
            <v>Growth - Existing Customer</v>
          </cell>
          <cell r="G25" t="str">
            <v>Western</v>
          </cell>
          <cell r="H25" t="str">
            <v>NV</v>
          </cell>
          <cell r="I25">
            <v>140</v>
          </cell>
          <cell r="J25" t="str">
            <v>Utilities, Inc. of Central Nevada</v>
          </cell>
          <cell r="K25">
            <v>140</v>
          </cell>
          <cell r="L25" t="str">
            <v>Utilities, Inc of Central Nevada</v>
          </cell>
          <cell r="M25">
            <v>0</v>
          </cell>
          <cell r="N25">
            <v>0</v>
          </cell>
          <cell r="O25" t="str">
            <v>Y</v>
          </cell>
          <cell r="P25" t="str">
            <v>Y</v>
          </cell>
          <cell r="Q25" t="str">
            <v>Update Master Plan</v>
          </cell>
          <cell r="R25" t="str">
            <v>C</v>
          </cell>
          <cell r="S25" t="str">
            <v>High</v>
          </cell>
          <cell r="T25" t="str">
            <v>High</v>
          </cell>
          <cell r="U25">
            <v>0</v>
          </cell>
          <cell r="V25">
            <v>39264</v>
          </cell>
          <cell r="W25">
            <v>39447</v>
          </cell>
          <cell r="X25" t="str">
            <v xml:space="preserve"> </v>
          </cell>
          <cell r="Y25" t="str">
            <v>140-0140-117-07-01</v>
          </cell>
          <cell r="Z25">
            <v>196400</v>
          </cell>
          <cell r="AA25">
            <v>0</v>
          </cell>
          <cell r="AB25">
            <v>0</v>
          </cell>
          <cell r="AC25">
            <v>98000</v>
          </cell>
          <cell r="AD25">
            <v>98400</v>
          </cell>
          <cell r="AE25">
            <v>196400</v>
          </cell>
          <cell r="AF25">
            <v>0</v>
          </cell>
          <cell r="AG25">
            <v>0</v>
          </cell>
          <cell r="AH25">
            <v>125000</v>
          </cell>
          <cell r="AI25">
            <v>71400</v>
          </cell>
          <cell r="AJ25" t="str">
            <v>Q2</v>
          </cell>
        </row>
        <row r="26">
          <cell r="A26">
            <v>4133</v>
          </cell>
          <cell r="B26">
            <v>39276</v>
          </cell>
          <cell r="C26" t="str">
            <v>Diane Zawadzki</v>
          </cell>
          <cell r="D26">
            <v>39184</v>
          </cell>
          <cell r="E26" t="str">
            <v>Open</v>
          </cell>
          <cell r="F26" t="str">
            <v>Maintenance</v>
          </cell>
          <cell r="G26" t="str">
            <v>Western</v>
          </cell>
          <cell r="H26" t="str">
            <v>NV</v>
          </cell>
          <cell r="I26">
            <v>35</v>
          </cell>
          <cell r="J26" t="str">
            <v>Spring Creek Utilities Company</v>
          </cell>
          <cell r="K26">
            <v>110</v>
          </cell>
          <cell r="L26" t="str">
            <v>Spring Creek Utilities Company</v>
          </cell>
          <cell r="M26">
            <v>3743</v>
          </cell>
          <cell r="N26">
            <v>0</v>
          </cell>
          <cell r="O26" t="str">
            <v>Y</v>
          </cell>
          <cell r="P26" t="str">
            <v>Y</v>
          </cell>
          <cell r="Q26" t="str">
            <v>Construct/Repair of Septic #2</v>
          </cell>
          <cell r="R26" t="str">
            <v>C</v>
          </cell>
          <cell r="S26" t="str">
            <v>High</v>
          </cell>
          <cell r="T26" t="str">
            <v>High</v>
          </cell>
          <cell r="U26">
            <v>0</v>
          </cell>
          <cell r="V26">
            <v>39264</v>
          </cell>
          <cell r="W26">
            <v>39355</v>
          </cell>
          <cell r="X26" t="str">
            <v xml:space="preserve"> </v>
          </cell>
          <cell r="Y26" t="str">
            <v>035-0110-116-07-01</v>
          </cell>
          <cell r="Z26">
            <v>120000</v>
          </cell>
          <cell r="AA26">
            <v>0</v>
          </cell>
          <cell r="AB26">
            <v>0</v>
          </cell>
          <cell r="AC26">
            <v>120000</v>
          </cell>
          <cell r="AD26">
            <v>0</v>
          </cell>
          <cell r="AE26">
            <v>120000</v>
          </cell>
          <cell r="AF26">
            <v>0</v>
          </cell>
          <cell r="AG26">
            <v>0</v>
          </cell>
          <cell r="AH26">
            <v>120000</v>
          </cell>
          <cell r="AI26">
            <v>0</v>
          </cell>
          <cell r="AJ26" t="str">
            <v>Q2</v>
          </cell>
        </row>
        <row r="27">
          <cell r="A27" t="str">
            <v>135 - CT</v>
          </cell>
          <cell r="B27">
            <v>39277</v>
          </cell>
          <cell r="C27" t="str">
            <v>Monica Stoica</v>
          </cell>
          <cell r="D27" t="str">
            <v xml:space="preserve"> </v>
          </cell>
          <cell r="E27" t="str">
            <v xml:space="preserve">Not in system </v>
          </cell>
          <cell r="F27">
            <v>0</v>
          </cell>
          <cell r="G27" t="str">
            <v>Western</v>
          </cell>
          <cell r="H27" t="str">
            <v>AZ</v>
          </cell>
          <cell r="I27">
            <v>135</v>
          </cell>
          <cell r="J27" t="str">
            <v>Bermuda Water Company</v>
          </cell>
          <cell r="K27">
            <v>935</v>
          </cell>
          <cell r="L27" t="str">
            <v>Bermuda Water Co.</v>
          </cell>
          <cell r="M27">
            <v>0</v>
          </cell>
          <cell r="N27">
            <v>0</v>
          </cell>
          <cell r="O27" t="str">
            <v>Y</v>
          </cell>
          <cell r="P27" t="str">
            <v>Y</v>
          </cell>
          <cell r="Q27" t="str">
            <v>CAP TIME</v>
          </cell>
          <cell r="R27" t="str">
            <v>C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 xml:space="preserve"> </v>
          </cell>
          <cell r="Y27" t="str">
            <v xml:space="preserve"> </v>
          </cell>
          <cell r="Z27">
            <v>102130.2157977926</v>
          </cell>
          <cell r="AA27">
            <v>28618.649999999929</v>
          </cell>
          <cell r="AB27">
            <v>-2560.6499999999287</v>
          </cell>
          <cell r="AC27">
            <v>38035.607898896298</v>
          </cell>
          <cell r="AD27">
            <v>38036.607898896298</v>
          </cell>
          <cell r="AE27">
            <v>102130.2157977926</v>
          </cell>
          <cell r="AF27">
            <v>0</v>
          </cell>
          <cell r="AG27">
            <v>0</v>
          </cell>
          <cell r="AH27">
            <v>102130.43159558537</v>
          </cell>
          <cell r="AI27">
            <v>-0.21579779277089983</v>
          </cell>
          <cell r="AJ27" t="str">
            <v>Q2</v>
          </cell>
        </row>
        <row r="28">
          <cell r="A28">
            <v>9080</v>
          </cell>
          <cell r="B28">
            <v>39197</v>
          </cell>
          <cell r="C28" t="str">
            <v>Wendy Wentz</v>
          </cell>
          <cell r="D28" t="str">
            <v xml:space="preserve"> </v>
          </cell>
          <cell r="E28" t="str">
            <v>Capital Planning</v>
          </cell>
          <cell r="F28" t="str">
            <v>Cost Reduction</v>
          </cell>
          <cell r="G28" t="str">
            <v>Western</v>
          </cell>
          <cell r="H28" t="str">
            <v>NV</v>
          </cell>
          <cell r="I28">
            <v>35</v>
          </cell>
          <cell r="J28" t="str">
            <v>Spring Creek Utilities Company</v>
          </cell>
          <cell r="K28">
            <v>110</v>
          </cell>
          <cell r="L28" t="str">
            <v>Spring Creek Utilities Company</v>
          </cell>
          <cell r="M28">
            <v>9062</v>
          </cell>
          <cell r="N28">
            <v>0</v>
          </cell>
          <cell r="O28" t="str">
            <v>Y</v>
          </cell>
          <cell r="P28" t="str">
            <v>Y</v>
          </cell>
          <cell r="Q28" t="str">
            <v>Sludge Beds for WWTP</v>
          </cell>
          <cell r="R28" t="str">
            <v>C</v>
          </cell>
          <cell r="S28" t="str">
            <v>Medium</v>
          </cell>
          <cell r="T28" t="str">
            <v>Medium</v>
          </cell>
          <cell r="U28">
            <v>0</v>
          </cell>
          <cell r="V28">
            <v>39264</v>
          </cell>
          <cell r="W28">
            <v>39447</v>
          </cell>
          <cell r="X28" t="str">
            <v xml:space="preserve"> </v>
          </cell>
          <cell r="Y28" t="str">
            <v xml:space="preserve"> </v>
          </cell>
          <cell r="Z28">
            <v>100000</v>
          </cell>
          <cell r="AA28">
            <v>0</v>
          </cell>
          <cell r="AB28">
            <v>0</v>
          </cell>
          <cell r="AC28">
            <v>70000</v>
          </cell>
          <cell r="AD28">
            <v>30000</v>
          </cell>
          <cell r="AE28">
            <v>100000</v>
          </cell>
          <cell r="AF28">
            <v>0</v>
          </cell>
          <cell r="AG28">
            <v>0</v>
          </cell>
          <cell r="AH28">
            <v>100000</v>
          </cell>
          <cell r="AI28">
            <v>0</v>
          </cell>
          <cell r="AJ28" t="str">
            <v>Q2</v>
          </cell>
        </row>
        <row r="29">
          <cell r="A29">
            <v>9061</v>
          </cell>
          <cell r="B29">
            <v>39276</v>
          </cell>
          <cell r="C29" t="str">
            <v>Diane Zawadzki</v>
          </cell>
          <cell r="D29">
            <v>39182</v>
          </cell>
          <cell r="E29" t="str">
            <v>Approved-Reg. VP</v>
          </cell>
          <cell r="F29" t="str">
            <v>EH&amp;S</v>
          </cell>
          <cell r="G29" t="str">
            <v>Western</v>
          </cell>
          <cell r="H29" t="str">
            <v>NV</v>
          </cell>
          <cell r="I29">
            <v>35</v>
          </cell>
          <cell r="J29" t="str">
            <v>Spring Creek Utilities Company</v>
          </cell>
          <cell r="K29">
            <v>110</v>
          </cell>
          <cell r="L29" t="str">
            <v>Spring Creek Utilities Company</v>
          </cell>
          <cell r="M29">
            <v>9077</v>
          </cell>
          <cell r="N29">
            <v>0</v>
          </cell>
          <cell r="O29" t="str">
            <v>Y</v>
          </cell>
          <cell r="P29" t="str">
            <v>Y</v>
          </cell>
          <cell r="Q29" t="str">
            <v>Engineering for CIP 400-2</v>
          </cell>
          <cell r="R29" t="str">
            <v>C</v>
          </cell>
          <cell r="S29" t="str">
            <v>High</v>
          </cell>
          <cell r="T29" t="str">
            <v>High</v>
          </cell>
          <cell r="U29">
            <v>0</v>
          </cell>
          <cell r="V29">
            <v>39264</v>
          </cell>
          <cell r="W29">
            <v>40178</v>
          </cell>
          <cell r="X29" t="str">
            <v xml:space="preserve"> </v>
          </cell>
          <cell r="Y29" t="str">
            <v xml:space="preserve"> </v>
          </cell>
          <cell r="Z29">
            <v>337892</v>
          </cell>
          <cell r="AA29">
            <v>0</v>
          </cell>
          <cell r="AB29">
            <v>0</v>
          </cell>
          <cell r="AC29">
            <v>90000</v>
          </cell>
          <cell r="AD29">
            <v>35000</v>
          </cell>
          <cell r="AE29">
            <v>125000</v>
          </cell>
          <cell r="AF29">
            <v>112892</v>
          </cell>
          <cell r="AG29">
            <v>100000</v>
          </cell>
          <cell r="AH29">
            <v>85000</v>
          </cell>
          <cell r="AI29">
            <v>40000</v>
          </cell>
          <cell r="AJ29" t="str">
            <v>Q2</v>
          </cell>
        </row>
        <row r="30">
          <cell r="A30">
            <v>9076</v>
          </cell>
          <cell r="B30">
            <v>39197</v>
          </cell>
          <cell r="C30" t="str">
            <v>Wendy Wentz</v>
          </cell>
          <cell r="D30">
            <v>39198</v>
          </cell>
          <cell r="E30" t="str">
            <v>Capital Planning</v>
          </cell>
          <cell r="F30" t="str">
            <v>EH&amp;S</v>
          </cell>
          <cell r="G30" t="str">
            <v>Western</v>
          </cell>
          <cell r="H30" t="str">
            <v>NV</v>
          </cell>
          <cell r="I30">
            <v>35</v>
          </cell>
          <cell r="J30" t="str">
            <v>Spring Creek Utilities Company</v>
          </cell>
          <cell r="K30">
            <v>110</v>
          </cell>
          <cell r="L30" t="str">
            <v>Spring Creek Utilities Company</v>
          </cell>
          <cell r="M30">
            <v>0</v>
          </cell>
          <cell r="N30">
            <v>0</v>
          </cell>
          <cell r="O30" t="str">
            <v>Y</v>
          </cell>
          <cell r="P30" t="str">
            <v>Y</v>
          </cell>
          <cell r="Q30" t="str">
            <v>Master Plan CIP 400-1</v>
          </cell>
          <cell r="R30" t="str">
            <v>C</v>
          </cell>
          <cell r="S30" t="str">
            <v>High</v>
          </cell>
          <cell r="T30" t="str">
            <v>High</v>
          </cell>
          <cell r="U30">
            <v>0</v>
          </cell>
          <cell r="V30">
            <v>39356</v>
          </cell>
          <cell r="W30">
            <v>39447</v>
          </cell>
          <cell r="X30" t="str">
            <v xml:space="preserve"> </v>
          </cell>
          <cell r="Y30" t="str">
            <v xml:space="preserve"> </v>
          </cell>
          <cell r="Z30">
            <v>90000</v>
          </cell>
          <cell r="AA30">
            <v>0</v>
          </cell>
          <cell r="AB30">
            <v>0</v>
          </cell>
          <cell r="AC30">
            <v>0</v>
          </cell>
          <cell r="AD30">
            <v>90000</v>
          </cell>
          <cell r="AE30">
            <v>90000</v>
          </cell>
          <cell r="AF30">
            <v>0</v>
          </cell>
          <cell r="AG30">
            <v>0</v>
          </cell>
          <cell r="AH30">
            <v>80000</v>
          </cell>
          <cell r="AI30">
            <v>10000</v>
          </cell>
          <cell r="AJ30" t="str">
            <v>Q2</v>
          </cell>
        </row>
        <row r="31">
          <cell r="A31">
            <v>7050</v>
          </cell>
          <cell r="B31">
            <v>39276</v>
          </cell>
          <cell r="C31" t="str">
            <v>Wendy Wentz</v>
          </cell>
          <cell r="D31" t="str">
            <v xml:space="preserve"> </v>
          </cell>
          <cell r="E31" t="str">
            <v>Capital Planning</v>
          </cell>
          <cell r="F31" t="str">
            <v>EH&amp;S</v>
          </cell>
          <cell r="G31" t="str">
            <v>Western</v>
          </cell>
          <cell r="H31" t="str">
            <v>NV</v>
          </cell>
          <cell r="I31">
            <v>133</v>
          </cell>
          <cell r="J31" t="str">
            <v>Sky Ranch Water Service</v>
          </cell>
          <cell r="K31">
            <v>133</v>
          </cell>
          <cell r="L31" t="str">
            <v>Sky Ranch Water Service</v>
          </cell>
          <cell r="M31">
            <v>0</v>
          </cell>
          <cell r="N31">
            <v>0</v>
          </cell>
          <cell r="O31" t="str">
            <v>Y</v>
          </cell>
          <cell r="P31" t="str">
            <v>Y</v>
          </cell>
          <cell r="Q31" t="str">
            <v>Arsenic Engineering</v>
          </cell>
          <cell r="R31" t="str">
            <v>C</v>
          </cell>
          <cell r="S31" t="str">
            <v>High</v>
          </cell>
          <cell r="T31" t="str">
            <v>High</v>
          </cell>
          <cell r="U31">
            <v>0</v>
          </cell>
          <cell r="V31">
            <v>39356</v>
          </cell>
          <cell r="W31">
            <v>39447</v>
          </cell>
          <cell r="X31" t="str">
            <v xml:space="preserve"> </v>
          </cell>
          <cell r="Y31" t="str">
            <v xml:space="preserve"> </v>
          </cell>
          <cell r="Z31">
            <v>75000</v>
          </cell>
          <cell r="AA31">
            <v>0</v>
          </cell>
          <cell r="AB31">
            <v>0</v>
          </cell>
          <cell r="AC31">
            <v>0</v>
          </cell>
          <cell r="AD31">
            <v>75000</v>
          </cell>
          <cell r="AE31">
            <v>75000</v>
          </cell>
          <cell r="AF31">
            <v>0</v>
          </cell>
          <cell r="AG31">
            <v>0</v>
          </cell>
          <cell r="AH31">
            <v>75000</v>
          </cell>
          <cell r="AI31">
            <v>0</v>
          </cell>
          <cell r="AJ31" t="str">
            <v>Q2</v>
          </cell>
        </row>
        <row r="32">
          <cell r="A32">
            <v>7049</v>
          </cell>
          <cell r="B32">
            <v>39276</v>
          </cell>
          <cell r="C32" t="str">
            <v>Wendy Wentz</v>
          </cell>
          <cell r="D32" t="str">
            <v xml:space="preserve"> </v>
          </cell>
          <cell r="E32" t="str">
            <v>Capital Planning</v>
          </cell>
          <cell r="F32" t="str">
            <v>Growth - Existing Customer</v>
          </cell>
          <cell r="G32" t="str">
            <v>Western</v>
          </cell>
          <cell r="H32" t="str">
            <v>NV</v>
          </cell>
          <cell r="I32">
            <v>140</v>
          </cell>
          <cell r="J32" t="str">
            <v>Utilities, Inc. of Central Nevada</v>
          </cell>
          <cell r="K32">
            <v>140</v>
          </cell>
          <cell r="L32" t="str">
            <v>Utiltities, Inc. of Central Nevada</v>
          </cell>
          <cell r="M32" t="str">
            <v xml:space="preserve"> </v>
          </cell>
          <cell r="N32">
            <v>0</v>
          </cell>
          <cell r="O32" t="str">
            <v>Y</v>
          </cell>
          <cell r="P32" t="str">
            <v>Y</v>
          </cell>
          <cell r="Q32" t="str">
            <v>Architecture &amp; Engineering for New Regional Office</v>
          </cell>
          <cell r="R32" t="str">
            <v>C</v>
          </cell>
          <cell r="S32" t="str">
            <v>Medium</v>
          </cell>
          <cell r="T32" t="str">
            <v>Medium</v>
          </cell>
          <cell r="U32">
            <v>0</v>
          </cell>
          <cell r="V32">
            <v>39448</v>
          </cell>
          <cell r="W32">
            <v>39538</v>
          </cell>
          <cell r="X32" t="str">
            <v xml:space="preserve"> </v>
          </cell>
          <cell r="Y32" t="str">
            <v xml:space="preserve"> </v>
          </cell>
          <cell r="Z32">
            <v>75000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75000</v>
          </cell>
          <cell r="AG32">
            <v>0</v>
          </cell>
          <cell r="AH32">
            <v>75000</v>
          </cell>
          <cell r="AI32">
            <v>-75000</v>
          </cell>
          <cell r="AJ32" t="str">
            <v>Q2</v>
          </cell>
        </row>
        <row r="33">
          <cell r="A33">
            <v>9029</v>
          </cell>
          <cell r="B33">
            <v>39197</v>
          </cell>
          <cell r="C33" t="str">
            <v>Wendy Wentz</v>
          </cell>
          <cell r="D33" t="str">
            <v xml:space="preserve"> </v>
          </cell>
          <cell r="E33" t="str">
            <v>Capital Planning</v>
          </cell>
          <cell r="F33" t="str">
            <v>Other</v>
          </cell>
          <cell r="G33" t="str">
            <v>Western</v>
          </cell>
          <cell r="H33" t="str">
            <v>NV</v>
          </cell>
          <cell r="I33">
            <v>133</v>
          </cell>
          <cell r="J33" t="str">
            <v>Sky Ranch Water Service</v>
          </cell>
          <cell r="K33">
            <v>123</v>
          </cell>
          <cell r="L33" t="str">
            <v>Sky Ranch Water Service</v>
          </cell>
          <cell r="M33">
            <v>9029</v>
          </cell>
          <cell r="N33">
            <v>0</v>
          </cell>
          <cell r="O33" t="str">
            <v>Y</v>
          </cell>
          <cell r="P33" t="str">
            <v>Y</v>
          </cell>
          <cell r="Q33" t="str">
            <v>Tank Painting (Tank 1-A)</v>
          </cell>
          <cell r="R33" t="str">
            <v>D</v>
          </cell>
          <cell r="S33" t="str">
            <v>Medium</v>
          </cell>
          <cell r="T33" t="str">
            <v>Medium</v>
          </cell>
          <cell r="U33">
            <v>0</v>
          </cell>
          <cell r="V33">
            <v>39264</v>
          </cell>
          <cell r="W33">
            <v>39447</v>
          </cell>
          <cell r="X33" t="str">
            <v xml:space="preserve"> </v>
          </cell>
          <cell r="Y33" t="str">
            <v xml:space="preserve"> </v>
          </cell>
          <cell r="Z33">
            <v>75000</v>
          </cell>
          <cell r="AA33">
            <v>0</v>
          </cell>
          <cell r="AB33">
            <v>0</v>
          </cell>
          <cell r="AC33">
            <v>25000</v>
          </cell>
          <cell r="AD33">
            <v>50000</v>
          </cell>
          <cell r="AE33">
            <v>75000</v>
          </cell>
          <cell r="AF33">
            <v>0</v>
          </cell>
          <cell r="AG33">
            <v>0</v>
          </cell>
          <cell r="AH33">
            <v>75000</v>
          </cell>
          <cell r="AI33">
            <v>0</v>
          </cell>
          <cell r="AJ33" t="str">
            <v>Q2</v>
          </cell>
        </row>
        <row r="34">
          <cell r="A34">
            <v>9082</v>
          </cell>
          <cell r="B34">
            <v>39182</v>
          </cell>
          <cell r="C34" t="str">
            <v>Wendy Wentz</v>
          </cell>
          <cell r="D34">
            <v>39183</v>
          </cell>
          <cell r="E34" t="str">
            <v>Capital Planning</v>
          </cell>
          <cell r="F34" t="str">
            <v>Other</v>
          </cell>
          <cell r="G34" t="str">
            <v>Western</v>
          </cell>
          <cell r="H34" t="str">
            <v>NV</v>
          </cell>
          <cell r="I34">
            <v>35</v>
          </cell>
          <cell r="J34" t="str">
            <v>Spring Creek Utilities Company</v>
          </cell>
          <cell r="K34">
            <v>110</v>
          </cell>
          <cell r="L34" t="str">
            <v>Spring Creek Utilities Company</v>
          </cell>
          <cell r="M34">
            <v>9086</v>
          </cell>
          <cell r="N34">
            <v>0</v>
          </cell>
          <cell r="O34" t="str">
            <v>Y</v>
          </cell>
          <cell r="P34" t="str">
            <v>Y</v>
          </cell>
          <cell r="Q34" t="str">
            <v>Tank Painting Tank 103-A</v>
          </cell>
          <cell r="R34" t="str">
            <v>D</v>
          </cell>
          <cell r="S34" t="str">
            <v>Medium</v>
          </cell>
          <cell r="T34" t="str">
            <v>Medium</v>
          </cell>
          <cell r="U34">
            <v>0</v>
          </cell>
          <cell r="V34">
            <v>39356</v>
          </cell>
          <cell r="W34">
            <v>39447</v>
          </cell>
          <cell r="X34" t="str">
            <v xml:space="preserve"> </v>
          </cell>
          <cell r="Y34" t="str">
            <v xml:space="preserve"> </v>
          </cell>
          <cell r="Z34">
            <v>75000</v>
          </cell>
          <cell r="AA34">
            <v>0</v>
          </cell>
          <cell r="AB34">
            <v>0</v>
          </cell>
          <cell r="AC34">
            <v>0</v>
          </cell>
          <cell r="AD34">
            <v>75000</v>
          </cell>
          <cell r="AE34">
            <v>75000</v>
          </cell>
          <cell r="AF34">
            <v>0</v>
          </cell>
          <cell r="AG34">
            <v>0</v>
          </cell>
          <cell r="AH34">
            <v>75000</v>
          </cell>
          <cell r="AI34">
            <v>0</v>
          </cell>
          <cell r="AJ34" t="str">
            <v>Q2</v>
          </cell>
        </row>
        <row r="35">
          <cell r="A35">
            <v>9222</v>
          </cell>
          <cell r="B35">
            <v>39276</v>
          </cell>
          <cell r="C35">
            <v>0</v>
          </cell>
          <cell r="D35" t="str">
            <v xml:space="preserve"> </v>
          </cell>
          <cell r="E35" t="str">
            <v>*Completed</v>
          </cell>
          <cell r="F35" t="str">
            <v>Cost Reduction</v>
          </cell>
          <cell r="G35" t="str">
            <v>Western</v>
          </cell>
          <cell r="H35" t="str">
            <v>NV</v>
          </cell>
          <cell r="I35">
            <v>140</v>
          </cell>
          <cell r="J35" t="str">
            <v>Utilities, Inc. of Central Nevada</v>
          </cell>
          <cell r="K35">
            <v>140</v>
          </cell>
          <cell r="L35" t="str">
            <v>Utilities, Inc of Central Nevada</v>
          </cell>
          <cell r="M35">
            <v>9242</v>
          </cell>
          <cell r="N35">
            <v>0</v>
          </cell>
          <cell r="O35" t="str">
            <v>Y</v>
          </cell>
          <cell r="P35" t="str">
            <v>Y</v>
          </cell>
          <cell r="Q35" t="str">
            <v>Engineer Scada System</v>
          </cell>
          <cell r="R35" t="str">
            <v>C</v>
          </cell>
          <cell r="S35" t="str">
            <v>Medium</v>
          </cell>
          <cell r="T35" t="str">
            <v>Medium</v>
          </cell>
          <cell r="U35">
            <v>0</v>
          </cell>
          <cell r="V35">
            <v>39083</v>
          </cell>
          <cell r="W35">
            <v>39142</v>
          </cell>
          <cell r="X35">
            <v>39091</v>
          </cell>
          <cell r="Y35" t="str">
            <v>140-0140-115-06-09</v>
          </cell>
          <cell r="Z35">
            <v>10</v>
          </cell>
          <cell r="AA35">
            <v>10</v>
          </cell>
          <cell r="AB35">
            <v>0</v>
          </cell>
          <cell r="AC35">
            <v>0</v>
          </cell>
          <cell r="AD35">
            <v>0</v>
          </cell>
          <cell r="AE35">
            <v>10</v>
          </cell>
          <cell r="AF35">
            <v>0</v>
          </cell>
          <cell r="AG35">
            <v>0</v>
          </cell>
          <cell r="AH35">
            <v>75000</v>
          </cell>
          <cell r="AI35">
            <v>-74990</v>
          </cell>
          <cell r="AJ35" t="str">
            <v>Q2</v>
          </cell>
        </row>
        <row r="36">
          <cell r="A36">
            <v>9051</v>
          </cell>
          <cell r="B36">
            <v>39276</v>
          </cell>
          <cell r="C36" t="str">
            <v>Diane Zawadzki</v>
          </cell>
          <cell r="D36">
            <v>39182</v>
          </cell>
          <cell r="E36" t="str">
            <v>Open</v>
          </cell>
          <cell r="F36" t="str">
            <v>EH&amp;S</v>
          </cell>
          <cell r="G36" t="str">
            <v>Western</v>
          </cell>
          <cell r="H36" t="str">
            <v>NV</v>
          </cell>
          <cell r="I36">
            <v>35</v>
          </cell>
          <cell r="J36" t="str">
            <v>Spring Creek Utilities Company</v>
          </cell>
          <cell r="K36">
            <v>110</v>
          </cell>
          <cell r="L36" t="str">
            <v>Spring Creek Utilities Company</v>
          </cell>
          <cell r="M36">
            <v>9068</v>
          </cell>
          <cell r="N36">
            <v>0</v>
          </cell>
          <cell r="O36" t="str">
            <v>Y</v>
          </cell>
          <cell r="P36" t="str">
            <v>Y</v>
          </cell>
          <cell r="Q36" t="str">
            <v>Engineer Master Plan 300-2</v>
          </cell>
          <cell r="R36" t="str">
            <v>C</v>
          </cell>
          <cell r="S36" t="str">
            <v>High</v>
          </cell>
          <cell r="T36" t="str">
            <v>High</v>
          </cell>
          <cell r="U36">
            <v>0</v>
          </cell>
          <cell r="V36">
            <v>39173</v>
          </cell>
          <cell r="W36">
            <v>39355</v>
          </cell>
          <cell r="X36" t="str">
            <v xml:space="preserve"> </v>
          </cell>
          <cell r="Y36" t="str">
            <v>035-0110-115-07-01</v>
          </cell>
          <cell r="Z36">
            <v>70000</v>
          </cell>
          <cell r="AA36">
            <v>0</v>
          </cell>
          <cell r="AB36">
            <v>42500</v>
          </cell>
          <cell r="AC36">
            <v>27500</v>
          </cell>
          <cell r="AD36">
            <v>0</v>
          </cell>
          <cell r="AE36">
            <v>70000</v>
          </cell>
          <cell r="AF36">
            <v>0</v>
          </cell>
          <cell r="AG36">
            <v>0</v>
          </cell>
          <cell r="AH36">
            <v>70000</v>
          </cell>
          <cell r="AI36">
            <v>0</v>
          </cell>
          <cell r="AJ36" t="str">
            <v>Q2</v>
          </cell>
        </row>
        <row r="37">
          <cell r="A37">
            <v>9067</v>
          </cell>
          <cell r="B37">
            <v>39276</v>
          </cell>
          <cell r="C37" t="str">
            <v>Wendy Wentz</v>
          </cell>
          <cell r="D37">
            <v>39185</v>
          </cell>
          <cell r="E37" t="str">
            <v>Fully Approved</v>
          </cell>
          <cell r="F37" t="str">
            <v>EH&amp;S</v>
          </cell>
          <cell r="G37" t="str">
            <v>Western</v>
          </cell>
          <cell r="H37" t="str">
            <v>NV</v>
          </cell>
          <cell r="I37">
            <v>35</v>
          </cell>
          <cell r="J37" t="str">
            <v>Spring Creek Utilities Company</v>
          </cell>
          <cell r="K37">
            <v>110</v>
          </cell>
          <cell r="L37" t="str">
            <v>Spring Creek Utilities Company</v>
          </cell>
          <cell r="M37">
            <v>9066</v>
          </cell>
          <cell r="N37">
            <v>0</v>
          </cell>
          <cell r="O37" t="str">
            <v>Y</v>
          </cell>
          <cell r="P37" t="str">
            <v>Y</v>
          </cell>
          <cell r="Q37" t="str">
            <v xml:space="preserve">Engineering Master Plan 200-2 </v>
          </cell>
          <cell r="R37" t="str">
            <v>C</v>
          </cell>
          <cell r="S37" t="str">
            <v>High</v>
          </cell>
          <cell r="T37" t="str">
            <v>High</v>
          </cell>
          <cell r="U37">
            <v>0</v>
          </cell>
          <cell r="V37">
            <v>39264</v>
          </cell>
          <cell r="W37">
            <v>39447</v>
          </cell>
          <cell r="X37" t="str">
            <v xml:space="preserve"> </v>
          </cell>
          <cell r="Y37" t="str">
            <v xml:space="preserve"> </v>
          </cell>
          <cell r="Z37">
            <v>182720</v>
          </cell>
          <cell r="AA37">
            <v>0</v>
          </cell>
          <cell r="AB37">
            <v>0</v>
          </cell>
          <cell r="AC37">
            <v>70000</v>
          </cell>
          <cell r="AD37">
            <v>112720</v>
          </cell>
          <cell r="AE37">
            <v>182720</v>
          </cell>
          <cell r="AF37">
            <v>0</v>
          </cell>
          <cell r="AG37">
            <v>0</v>
          </cell>
          <cell r="AH37">
            <v>70000</v>
          </cell>
          <cell r="AI37">
            <v>112720</v>
          </cell>
          <cell r="AJ37" t="str">
            <v>Q2</v>
          </cell>
        </row>
        <row r="38">
          <cell r="A38">
            <v>7051</v>
          </cell>
          <cell r="B38">
            <v>39276</v>
          </cell>
          <cell r="C38" t="str">
            <v>Wendy Wentz</v>
          </cell>
          <cell r="D38" t="str">
            <v xml:space="preserve"> </v>
          </cell>
          <cell r="E38" t="str">
            <v>Placed In Service</v>
          </cell>
          <cell r="F38" t="str">
            <v>EH&amp;S</v>
          </cell>
          <cell r="G38" t="str">
            <v>Western</v>
          </cell>
          <cell r="H38" t="str">
            <v>AZ</v>
          </cell>
          <cell r="I38">
            <v>135</v>
          </cell>
          <cell r="J38" t="str">
            <v>Bermuda Water Company</v>
          </cell>
          <cell r="K38">
            <v>935</v>
          </cell>
          <cell r="L38" t="str">
            <v>Bermuda Water Company</v>
          </cell>
          <cell r="M38">
            <v>0</v>
          </cell>
          <cell r="N38">
            <v>0</v>
          </cell>
          <cell r="O38" t="str">
            <v>Y</v>
          </cell>
          <cell r="P38" t="str">
            <v>Y</v>
          </cell>
          <cell r="Q38" t="str">
            <v>Test Well High Zone</v>
          </cell>
          <cell r="R38" t="str">
            <v>C</v>
          </cell>
          <cell r="S38" t="str">
            <v>High</v>
          </cell>
          <cell r="T38" t="str">
            <v>High</v>
          </cell>
          <cell r="U38">
            <v>0</v>
          </cell>
          <cell r="V38">
            <v>39173</v>
          </cell>
          <cell r="W38">
            <v>39263</v>
          </cell>
          <cell r="X38">
            <v>39252</v>
          </cell>
          <cell r="Y38" t="str">
            <v>135-0935-115-07-08</v>
          </cell>
          <cell r="Z38">
            <v>61523</v>
          </cell>
          <cell r="AA38">
            <v>0</v>
          </cell>
          <cell r="AB38">
            <v>61523</v>
          </cell>
          <cell r="AC38">
            <v>0</v>
          </cell>
          <cell r="AD38">
            <v>0</v>
          </cell>
          <cell r="AE38">
            <v>61523</v>
          </cell>
          <cell r="AF38">
            <v>0</v>
          </cell>
          <cell r="AG38">
            <v>0</v>
          </cell>
          <cell r="AH38">
            <v>50000</v>
          </cell>
          <cell r="AI38">
            <v>11523</v>
          </cell>
          <cell r="AJ38" t="str">
            <v>Q2</v>
          </cell>
        </row>
        <row r="39">
          <cell r="A39">
            <v>8076</v>
          </cell>
          <cell r="B39">
            <v>39276</v>
          </cell>
          <cell r="C39">
            <v>0</v>
          </cell>
          <cell r="D39" t="str">
            <v xml:space="preserve"> </v>
          </cell>
          <cell r="E39" t="str">
            <v>Open</v>
          </cell>
          <cell r="F39" t="str">
            <v>Cost Reduction</v>
          </cell>
          <cell r="G39" t="str">
            <v>Western</v>
          </cell>
          <cell r="H39" t="str">
            <v>AZ</v>
          </cell>
          <cell r="I39">
            <v>135</v>
          </cell>
          <cell r="J39" t="str">
            <v>Bermuda Water Company</v>
          </cell>
          <cell r="K39">
            <v>935</v>
          </cell>
          <cell r="L39" t="str">
            <v>Bermuda Water Co.</v>
          </cell>
          <cell r="M39">
            <v>0</v>
          </cell>
          <cell r="N39">
            <v>0</v>
          </cell>
          <cell r="O39" t="str">
            <v>Y</v>
          </cell>
          <cell r="P39" t="str">
            <v>Y</v>
          </cell>
          <cell r="Q39" t="str">
            <v>Soft Start on Wells (5 total)</v>
          </cell>
          <cell r="R39" t="str">
            <v>C</v>
          </cell>
          <cell r="S39" t="str">
            <v>Medium</v>
          </cell>
          <cell r="T39" t="str">
            <v>Medium</v>
          </cell>
          <cell r="U39">
            <v>0</v>
          </cell>
          <cell r="V39">
            <v>39083</v>
          </cell>
          <cell r="W39">
            <v>39172</v>
          </cell>
          <cell r="X39" t="str">
            <v xml:space="preserve"> </v>
          </cell>
          <cell r="Y39" t="str">
            <v>135-0935-115-07-07</v>
          </cell>
          <cell r="Z39">
            <v>30285</v>
          </cell>
          <cell r="AA39">
            <v>30285</v>
          </cell>
          <cell r="AB39">
            <v>0</v>
          </cell>
          <cell r="AC39">
            <v>0</v>
          </cell>
          <cell r="AD39">
            <v>0</v>
          </cell>
          <cell r="AE39">
            <v>30285</v>
          </cell>
          <cell r="AF39">
            <v>0</v>
          </cell>
          <cell r="AG39">
            <v>0</v>
          </cell>
          <cell r="AH39">
            <v>50000</v>
          </cell>
          <cell r="AI39">
            <v>-19715</v>
          </cell>
          <cell r="AJ39" t="str">
            <v>Q2</v>
          </cell>
        </row>
        <row r="40">
          <cell r="A40">
            <v>9025</v>
          </cell>
          <cell r="B40">
            <v>39197</v>
          </cell>
          <cell r="C40" t="str">
            <v>Wendy Wentz</v>
          </cell>
          <cell r="D40" t="str">
            <v xml:space="preserve"> </v>
          </cell>
          <cell r="E40" t="str">
            <v>Capital Planning</v>
          </cell>
          <cell r="F40" t="str">
            <v>EH&amp;S</v>
          </cell>
          <cell r="G40" t="str">
            <v>Western</v>
          </cell>
          <cell r="H40" t="str">
            <v>NV</v>
          </cell>
          <cell r="I40">
            <v>133</v>
          </cell>
          <cell r="J40" t="str">
            <v>Sky Ranch Water Service</v>
          </cell>
          <cell r="K40">
            <v>123</v>
          </cell>
          <cell r="L40" t="str">
            <v>Sky Ranch Water Service</v>
          </cell>
          <cell r="M40">
            <v>9024</v>
          </cell>
          <cell r="N40">
            <v>0</v>
          </cell>
          <cell r="O40" t="str">
            <v>Y</v>
          </cell>
          <cell r="P40" t="str">
            <v>Y</v>
          </cell>
          <cell r="Q40" t="str">
            <v>Arsenic Study to Determine Alternatives</v>
          </cell>
          <cell r="R40" t="str">
            <v>C</v>
          </cell>
          <cell r="S40" t="str">
            <v>High</v>
          </cell>
          <cell r="T40" t="str">
            <v>High</v>
          </cell>
          <cell r="U40">
            <v>0</v>
          </cell>
          <cell r="V40">
            <v>39264</v>
          </cell>
          <cell r="W40">
            <v>39355</v>
          </cell>
          <cell r="X40" t="str">
            <v xml:space="preserve"> </v>
          </cell>
          <cell r="Y40" t="str">
            <v xml:space="preserve"> </v>
          </cell>
          <cell r="Z40">
            <v>50000</v>
          </cell>
          <cell r="AA40">
            <v>0</v>
          </cell>
          <cell r="AB40">
            <v>0</v>
          </cell>
          <cell r="AC40">
            <v>50000</v>
          </cell>
          <cell r="AD40">
            <v>0</v>
          </cell>
          <cell r="AE40">
            <v>50000</v>
          </cell>
          <cell r="AF40">
            <v>0</v>
          </cell>
          <cell r="AG40">
            <v>0</v>
          </cell>
          <cell r="AH40">
            <v>50000</v>
          </cell>
          <cell r="AI40">
            <v>0</v>
          </cell>
          <cell r="AJ40" t="str">
            <v>Q2</v>
          </cell>
        </row>
        <row r="41">
          <cell r="A41">
            <v>9056</v>
          </cell>
          <cell r="B41">
            <v>39197</v>
          </cell>
          <cell r="C41" t="str">
            <v>Wendy Wentz</v>
          </cell>
          <cell r="D41" t="str">
            <v xml:space="preserve"> </v>
          </cell>
          <cell r="E41" t="str">
            <v>Capital Planning</v>
          </cell>
          <cell r="F41" t="str">
            <v>EH&amp;S</v>
          </cell>
          <cell r="G41" t="str">
            <v>Western</v>
          </cell>
          <cell r="H41" t="str">
            <v>NV</v>
          </cell>
          <cell r="I41">
            <v>35</v>
          </cell>
          <cell r="J41" t="str">
            <v>Spring Creek Utilities Company</v>
          </cell>
          <cell r="K41">
            <v>110</v>
          </cell>
          <cell r="L41" t="str">
            <v>Spring Creek Utilities Company</v>
          </cell>
          <cell r="M41">
            <v>9073</v>
          </cell>
          <cell r="N41">
            <v>0</v>
          </cell>
          <cell r="O41" t="str">
            <v>Y</v>
          </cell>
          <cell r="P41" t="str">
            <v>Y</v>
          </cell>
          <cell r="Q41" t="str">
            <v>Engineering for CIP 200-1 Twin Tanks &amp; Booster Pump + Karvel Water Main (200-5)</v>
          </cell>
          <cell r="R41" t="str">
            <v>C</v>
          </cell>
          <cell r="S41" t="str">
            <v>High</v>
          </cell>
          <cell r="T41" t="str">
            <v>High</v>
          </cell>
          <cell r="U41">
            <v>0</v>
          </cell>
          <cell r="V41">
            <v>39083</v>
          </cell>
          <cell r="W41">
            <v>39172</v>
          </cell>
          <cell r="X41" t="str">
            <v xml:space="preserve"> </v>
          </cell>
          <cell r="Y41" t="str">
            <v xml:space="preserve"> 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50000</v>
          </cell>
          <cell r="AI41">
            <v>-50000</v>
          </cell>
          <cell r="AJ41" t="str">
            <v>Q2</v>
          </cell>
        </row>
        <row r="42">
          <cell r="A42">
            <v>9063</v>
          </cell>
          <cell r="B42">
            <v>39197</v>
          </cell>
          <cell r="C42" t="str">
            <v>Wendy Wentz</v>
          </cell>
          <cell r="D42" t="str">
            <v xml:space="preserve"> </v>
          </cell>
          <cell r="E42" t="str">
            <v>Open</v>
          </cell>
          <cell r="F42" t="str">
            <v>Cost Reduction</v>
          </cell>
          <cell r="G42" t="str">
            <v>Western</v>
          </cell>
          <cell r="H42" t="str">
            <v>NV</v>
          </cell>
          <cell r="I42">
            <v>35</v>
          </cell>
          <cell r="J42" t="str">
            <v>Spring Creek Utilities Company</v>
          </cell>
          <cell r="K42">
            <v>110</v>
          </cell>
          <cell r="L42" t="str">
            <v>Spring Creek Utilities Company</v>
          </cell>
          <cell r="M42" t="str">
            <v>9052&amp;9046</v>
          </cell>
          <cell r="N42">
            <v>0</v>
          </cell>
          <cell r="O42" t="str">
            <v>Y</v>
          </cell>
          <cell r="P42" t="str">
            <v>Y</v>
          </cell>
          <cell r="Q42" t="str">
            <v>Engineering Study Arsenic</v>
          </cell>
          <cell r="R42" t="str">
            <v>C</v>
          </cell>
          <cell r="S42" t="str">
            <v>High</v>
          </cell>
          <cell r="T42" t="str">
            <v>High</v>
          </cell>
          <cell r="U42">
            <v>0</v>
          </cell>
          <cell r="V42">
            <v>39264</v>
          </cell>
          <cell r="W42">
            <v>39355</v>
          </cell>
          <cell r="X42" t="str">
            <v xml:space="preserve"> </v>
          </cell>
          <cell r="Y42" t="str">
            <v>035-0110-115-07-02</v>
          </cell>
          <cell r="Z42">
            <v>50000</v>
          </cell>
          <cell r="AA42">
            <v>0</v>
          </cell>
          <cell r="AB42">
            <v>0</v>
          </cell>
          <cell r="AC42">
            <v>50000</v>
          </cell>
          <cell r="AD42">
            <v>0</v>
          </cell>
          <cell r="AE42">
            <v>50000</v>
          </cell>
          <cell r="AF42">
            <v>0</v>
          </cell>
          <cell r="AG42">
            <v>0</v>
          </cell>
          <cell r="AH42">
            <v>50000</v>
          </cell>
          <cell r="AI42">
            <v>0</v>
          </cell>
          <cell r="AJ42" t="str">
            <v>Q2</v>
          </cell>
        </row>
        <row r="43">
          <cell r="A43">
            <v>9223</v>
          </cell>
          <cell r="B43">
            <v>39276</v>
          </cell>
          <cell r="C43" t="str">
            <v>Wendy Wentz</v>
          </cell>
          <cell r="D43">
            <v>39192</v>
          </cell>
          <cell r="E43" t="str">
            <v>Open</v>
          </cell>
          <cell r="F43" t="str">
            <v>Growth - Discretionary</v>
          </cell>
          <cell r="G43" t="str">
            <v>Western</v>
          </cell>
          <cell r="H43" t="str">
            <v>NV</v>
          </cell>
          <cell r="I43">
            <v>140</v>
          </cell>
          <cell r="J43" t="str">
            <v>Utilities, Inc. of Central Nevada</v>
          </cell>
          <cell r="K43">
            <v>140</v>
          </cell>
          <cell r="L43" t="str">
            <v>Utilities, Inc of Central Nevada</v>
          </cell>
          <cell r="M43">
            <v>0</v>
          </cell>
          <cell r="N43">
            <v>0</v>
          </cell>
          <cell r="O43" t="str">
            <v>Y</v>
          </cell>
          <cell r="P43" t="str">
            <v>Y</v>
          </cell>
          <cell r="Q43" t="str">
            <v>Engineer Well 22 Replacement</v>
          </cell>
          <cell r="R43" t="str">
            <v>C</v>
          </cell>
          <cell r="S43" t="str">
            <v>High</v>
          </cell>
          <cell r="T43" t="str">
            <v>High</v>
          </cell>
          <cell r="U43">
            <v>0</v>
          </cell>
          <cell r="V43">
            <v>39173</v>
          </cell>
          <cell r="W43">
            <v>39355</v>
          </cell>
          <cell r="X43" t="str">
            <v xml:space="preserve"> </v>
          </cell>
          <cell r="Y43" t="str">
            <v>140-0140-115-07-03</v>
          </cell>
          <cell r="Z43">
            <v>50000</v>
          </cell>
          <cell r="AA43">
            <v>0</v>
          </cell>
          <cell r="AB43">
            <v>1874</v>
          </cell>
          <cell r="AC43">
            <v>48126</v>
          </cell>
          <cell r="AD43">
            <v>0</v>
          </cell>
          <cell r="AE43">
            <v>50000</v>
          </cell>
          <cell r="AF43">
            <v>0</v>
          </cell>
          <cell r="AG43">
            <v>0</v>
          </cell>
          <cell r="AH43">
            <v>50000</v>
          </cell>
          <cell r="AI43">
            <v>0</v>
          </cell>
          <cell r="AJ43" t="str">
            <v>Q2</v>
          </cell>
        </row>
        <row r="44">
          <cell r="A44">
            <v>3968</v>
          </cell>
          <cell r="B44">
            <v>39276</v>
          </cell>
          <cell r="C44">
            <v>0</v>
          </cell>
          <cell r="D44" t="str">
            <v xml:space="preserve"> </v>
          </cell>
          <cell r="E44" t="str">
            <v>Placed In Service</v>
          </cell>
          <cell r="F44" t="str">
            <v>Growth - Existing Customer</v>
          </cell>
          <cell r="G44" t="str">
            <v>Western</v>
          </cell>
          <cell r="H44" t="str">
            <v>AZ</v>
          </cell>
          <cell r="I44">
            <v>135</v>
          </cell>
          <cell r="J44" t="str">
            <v>Bermuda Water Company</v>
          </cell>
          <cell r="K44">
            <v>935</v>
          </cell>
          <cell r="L44" t="str">
            <v>Bermuda Water Co.</v>
          </cell>
          <cell r="M44">
            <v>0</v>
          </cell>
          <cell r="N44">
            <v>0</v>
          </cell>
          <cell r="O44" t="str">
            <v>Y</v>
          </cell>
          <cell r="P44" t="str">
            <v>Y</v>
          </cell>
          <cell r="Q44" t="str">
            <v>Interconnect w/ Clearwater Hills to Zone 111 / CI</v>
          </cell>
          <cell r="R44" t="str">
            <v>C</v>
          </cell>
          <cell r="S44" t="str">
            <v>High</v>
          </cell>
          <cell r="T44" t="str">
            <v>High</v>
          </cell>
          <cell r="U44">
            <v>0</v>
          </cell>
          <cell r="V44">
            <v>39083</v>
          </cell>
          <cell r="W44">
            <v>39263</v>
          </cell>
          <cell r="X44">
            <v>39252</v>
          </cell>
          <cell r="Y44" t="str">
            <v>135-0935-115-07-04</v>
          </cell>
          <cell r="Z44">
            <v>49001</v>
          </cell>
          <cell r="AA44">
            <v>594</v>
          </cell>
          <cell r="AB44">
            <v>48407</v>
          </cell>
          <cell r="AC44">
            <v>0</v>
          </cell>
          <cell r="AD44">
            <v>0</v>
          </cell>
          <cell r="AE44">
            <v>49001</v>
          </cell>
          <cell r="AF44">
            <v>0</v>
          </cell>
          <cell r="AG44">
            <v>0</v>
          </cell>
          <cell r="AH44">
            <v>47000</v>
          </cell>
          <cell r="AI44">
            <v>2001</v>
          </cell>
          <cell r="AJ44" t="str">
            <v>Q2</v>
          </cell>
        </row>
        <row r="45">
          <cell r="A45">
            <v>7048</v>
          </cell>
          <cell r="B45">
            <v>39276</v>
          </cell>
          <cell r="C45" t="str">
            <v>Wendy Wentz</v>
          </cell>
          <cell r="D45" t="str">
            <v xml:space="preserve"> </v>
          </cell>
          <cell r="E45" t="str">
            <v>Capital Planning</v>
          </cell>
          <cell r="F45" t="str">
            <v>Growth - Existing Customer</v>
          </cell>
          <cell r="G45" t="str">
            <v>Western</v>
          </cell>
          <cell r="H45" t="str">
            <v>NV</v>
          </cell>
          <cell r="I45">
            <v>140</v>
          </cell>
          <cell r="J45" t="str">
            <v>Utilities, Inc. of Central Nevada</v>
          </cell>
          <cell r="K45">
            <v>140</v>
          </cell>
          <cell r="L45" t="str">
            <v>Utiltities, Inc. of Central Nevada</v>
          </cell>
          <cell r="M45" t="str">
            <v xml:space="preserve"> </v>
          </cell>
          <cell r="N45">
            <v>0</v>
          </cell>
          <cell r="O45" t="str">
            <v>Y</v>
          </cell>
          <cell r="P45" t="str">
            <v>Y</v>
          </cell>
          <cell r="Q45" t="str">
            <v>Site Development for New Regional Office</v>
          </cell>
          <cell r="R45" t="str">
            <v>C</v>
          </cell>
          <cell r="S45" t="str">
            <v>Medium</v>
          </cell>
          <cell r="T45" t="str">
            <v>Medium</v>
          </cell>
          <cell r="U45">
            <v>0</v>
          </cell>
          <cell r="V45">
            <v>39448</v>
          </cell>
          <cell r="W45">
            <v>39629</v>
          </cell>
          <cell r="X45" t="str">
            <v xml:space="preserve"> </v>
          </cell>
          <cell r="Y45" t="str">
            <v xml:space="preserve"> </v>
          </cell>
          <cell r="Z45">
            <v>31000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31000</v>
          </cell>
          <cell r="AG45">
            <v>0</v>
          </cell>
          <cell r="AH45">
            <v>31000</v>
          </cell>
          <cell r="AI45">
            <v>-31000</v>
          </cell>
          <cell r="AJ45" t="str">
            <v>Q2</v>
          </cell>
        </row>
        <row r="46">
          <cell r="A46">
            <v>9048</v>
          </cell>
          <cell r="B46">
            <v>39276</v>
          </cell>
          <cell r="C46" t="str">
            <v>Wendy Wentz</v>
          </cell>
          <cell r="D46" t="str">
            <v xml:space="preserve"> </v>
          </cell>
          <cell r="E46" t="str">
            <v>Fully Approved</v>
          </cell>
          <cell r="F46" t="str">
            <v>EH&amp;S</v>
          </cell>
          <cell r="G46" t="str">
            <v>Western</v>
          </cell>
          <cell r="H46" t="str">
            <v>NV</v>
          </cell>
          <cell r="I46">
            <v>35</v>
          </cell>
          <cell r="J46" t="str">
            <v>Spring Creek Utilities Company</v>
          </cell>
          <cell r="K46">
            <v>110</v>
          </cell>
          <cell r="L46" t="str">
            <v>Spring Creek Utilities Company</v>
          </cell>
          <cell r="M46">
            <v>2769</v>
          </cell>
          <cell r="N46">
            <v>0</v>
          </cell>
          <cell r="O46" t="str">
            <v>Y</v>
          </cell>
          <cell r="P46" t="str">
            <v>Y</v>
          </cell>
          <cell r="Q46" t="str">
            <v>Engineer Master Plan 300-1</v>
          </cell>
          <cell r="R46" t="str">
            <v>C</v>
          </cell>
          <cell r="S46" t="str">
            <v>High</v>
          </cell>
          <cell r="T46" t="str">
            <v>High</v>
          </cell>
          <cell r="U46">
            <v>0</v>
          </cell>
          <cell r="V46">
            <v>39356</v>
          </cell>
          <cell r="W46">
            <v>39813</v>
          </cell>
          <cell r="X46" t="str">
            <v xml:space="preserve"> </v>
          </cell>
          <cell r="Y46" t="str">
            <v xml:space="preserve"> </v>
          </cell>
          <cell r="Z46">
            <v>176838</v>
          </cell>
          <cell r="AA46">
            <v>0</v>
          </cell>
          <cell r="AB46">
            <v>0</v>
          </cell>
          <cell r="AC46">
            <v>0</v>
          </cell>
          <cell r="AD46">
            <v>50000</v>
          </cell>
          <cell r="AE46">
            <v>50000</v>
          </cell>
          <cell r="AF46">
            <v>126838</v>
          </cell>
          <cell r="AG46">
            <v>0</v>
          </cell>
          <cell r="AH46">
            <v>30000</v>
          </cell>
          <cell r="AI46">
            <v>20000</v>
          </cell>
          <cell r="AJ46" t="str">
            <v>Q2</v>
          </cell>
        </row>
        <row r="47">
          <cell r="A47">
            <v>9053</v>
          </cell>
          <cell r="B47">
            <v>39276</v>
          </cell>
          <cell r="C47" t="str">
            <v>Wendy Wentz</v>
          </cell>
          <cell r="D47" t="str">
            <v xml:space="preserve"> </v>
          </cell>
          <cell r="E47" t="str">
            <v>Fully Approved</v>
          </cell>
          <cell r="F47" t="str">
            <v>EH&amp;S</v>
          </cell>
          <cell r="G47" t="str">
            <v>Western</v>
          </cell>
          <cell r="H47" t="str">
            <v>NV</v>
          </cell>
          <cell r="I47">
            <v>35</v>
          </cell>
          <cell r="J47" t="str">
            <v>Spring Creek Utilities Company</v>
          </cell>
          <cell r="K47">
            <v>110</v>
          </cell>
          <cell r="L47" t="str">
            <v>Spring Creek Utilities Company</v>
          </cell>
          <cell r="M47">
            <v>9069</v>
          </cell>
          <cell r="N47">
            <v>0</v>
          </cell>
          <cell r="O47" t="str">
            <v>Y</v>
          </cell>
          <cell r="P47" t="str">
            <v>Y</v>
          </cell>
          <cell r="Q47" t="str">
            <v>Engineering for Tract 109 Tank, Booster Pumps &amp; Piping (CIP 100-2)</v>
          </cell>
          <cell r="R47" t="str">
            <v>C</v>
          </cell>
          <cell r="S47" t="str">
            <v>High</v>
          </cell>
          <cell r="T47" t="str">
            <v>High</v>
          </cell>
          <cell r="U47">
            <v>0</v>
          </cell>
          <cell r="V47">
            <v>39264</v>
          </cell>
          <cell r="W47">
            <v>39721</v>
          </cell>
          <cell r="X47" t="str">
            <v xml:space="preserve"> </v>
          </cell>
          <cell r="Y47" t="str">
            <v xml:space="preserve"> </v>
          </cell>
          <cell r="Z47">
            <v>155269</v>
          </cell>
          <cell r="AA47">
            <v>0</v>
          </cell>
          <cell r="AB47">
            <v>0</v>
          </cell>
          <cell r="AC47">
            <v>40000</v>
          </cell>
          <cell r="AD47">
            <v>20000</v>
          </cell>
          <cell r="AE47">
            <v>60000</v>
          </cell>
          <cell r="AF47">
            <v>95269</v>
          </cell>
          <cell r="AG47">
            <v>0</v>
          </cell>
          <cell r="AH47">
            <v>30000</v>
          </cell>
          <cell r="AI47">
            <v>30000</v>
          </cell>
          <cell r="AJ47" t="str">
            <v>Q2</v>
          </cell>
        </row>
        <row r="48">
          <cell r="A48" t="str">
            <v>34 - CT</v>
          </cell>
          <cell r="B48">
            <v>39277</v>
          </cell>
          <cell r="C48" t="str">
            <v>Monica Stoica</v>
          </cell>
          <cell r="D48" t="str">
            <v xml:space="preserve"> </v>
          </cell>
          <cell r="E48" t="str">
            <v xml:space="preserve">Not in system </v>
          </cell>
          <cell r="F48">
            <v>0</v>
          </cell>
          <cell r="G48" t="str">
            <v>Western</v>
          </cell>
          <cell r="H48" t="str">
            <v>NV</v>
          </cell>
          <cell r="I48">
            <v>34</v>
          </cell>
          <cell r="J48" t="str">
            <v>Utilities, Inc. of Nevada</v>
          </cell>
          <cell r="K48">
            <v>120</v>
          </cell>
          <cell r="L48" t="str">
            <v>Utilities, Inc of Nevada</v>
          </cell>
          <cell r="M48">
            <v>0</v>
          </cell>
          <cell r="N48">
            <v>0</v>
          </cell>
          <cell r="O48" t="str">
            <v>Y</v>
          </cell>
          <cell r="P48" t="str">
            <v>Y</v>
          </cell>
          <cell r="Q48" t="str">
            <v>CAP TIME</v>
          </cell>
          <cell r="R48" t="str">
            <v>C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 xml:space="preserve"> </v>
          </cell>
          <cell r="Y48" t="str">
            <v xml:space="preserve"> </v>
          </cell>
          <cell r="Z48">
            <v>26143.630978011599</v>
          </cell>
          <cell r="AA48">
            <v>1411</v>
          </cell>
          <cell r="AB48">
            <v>539.75</v>
          </cell>
          <cell r="AC48">
            <v>12095.940489005799</v>
          </cell>
          <cell r="AD48">
            <v>12096.940489005799</v>
          </cell>
          <cell r="AE48">
            <v>26143.630978011599</v>
          </cell>
          <cell r="AF48">
            <v>0</v>
          </cell>
          <cell r="AG48">
            <v>0</v>
          </cell>
          <cell r="AH48">
            <v>26143.761956023205</v>
          </cell>
          <cell r="AI48">
            <v>-0.13097801160620293</v>
          </cell>
          <cell r="AJ48" t="str">
            <v>Q2</v>
          </cell>
        </row>
        <row r="49">
          <cell r="A49">
            <v>8077</v>
          </cell>
          <cell r="B49">
            <v>39276</v>
          </cell>
          <cell r="C49">
            <v>0</v>
          </cell>
          <cell r="D49" t="str">
            <v xml:space="preserve"> </v>
          </cell>
          <cell r="E49" t="str">
            <v>Placed In Service</v>
          </cell>
          <cell r="F49" t="str">
            <v>Other</v>
          </cell>
          <cell r="G49" t="str">
            <v>Western</v>
          </cell>
          <cell r="H49" t="str">
            <v>AZ</v>
          </cell>
          <cell r="I49">
            <v>135</v>
          </cell>
          <cell r="J49" t="str">
            <v>Bermuda Water Company</v>
          </cell>
          <cell r="K49">
            <v>935</v>
          </cell>
          <cell r="L49" t="str">
            <v>Bermuda Water Co.</v>
          </cell>
          <cell r="M49">
            <v>0</v>
          </cell>
          <cell r="N49">
            <v>0</v>
          </cell>
          <cell r="O49" t="str">
            <v>Y</v>
          </cell>
          <cell r="P49" t="str">
            <v>Y</v>
          </cell>
          <cell r="Q49" t="str">
            <v>Spare Parts Inventory</v>
          </cell>
          <cell r="R49" t="str">
            <v>C</v>
          </cell>
          <cell r="S49" t="str">
            <v>Medium</v>
          </cell>
          <cell r="T49" t="str">
            <v>Medium</v>
          </cell>
          <cell r="U49">
            <v>0</v>
          </cell>
          <cell r="V49">
            <v>39173</v>
          </cell>
          <cell r="W49">
            <v>39447</v>
          </cell>
          <cell r="X49">
            <v>39253</v>
          </cell>
          <cell r="Y49" t="str">
            <v>135-0935-115-07-10</v>
          </cell>
          <cell r="Z49">
            <v>25799</v>
          </cell>
          <cell r="AA49">
            <v>0</v>
          </cell>
          <cell r="AB49">
            <v>25799</v>
          </cell>
          <cell r="AC49">
            <v>0</v>
          </cell>
          <cell r="AD49">
            <v>0</v>
          </cell>
          <cell r="AE49">
            <v>25799</v>
          </cell>
          <cell r="AF49">
            <v>0</v>
          </cell>
          <cell r="AG49">
            <v>0</v>
          </cell>
          <cell r="AH49">
            <v>25000</v>
          </cell>
          <cell r="AI49">
            <v>799</v>
          </cell>
          <cell r="AJ49" t="str">
            <v>Q2</v>
          </cell>
        </row>
        <row r="50">
          <cell r="A50">
            <v>9062</v>
          </cell>
          <cell r="B50">
            <v>39276</v>
          </cell>
          <cell r="C50" t="str">
            <v>Wendy Wentz</v>
          </cell>
          <cell r="D50" t="str">
            <v xml:space="preserve"> </v>
          </cell>
          <cell r="E50" t="str">
            <v>Open</v>
          </cell>
          <cell r="F50" t="str">
            <v>Cost Reduction</v>
          </cell>
          <cell r="G50" t="str">
            <v>Western</v>
          </cell>
          <cell r="H50" t="str">
            <v>NV</v>
          </cell>
          <cell r="I50">
            <v>35</v>
          </cell>
          <cell r="J50" t="str">
            <v>Spring Creek Utilities Company</v>
          </cell>
          <cell r="K50">
            <v>110</v>
          </cell>
          <cell r="L50" t="str">
            <v>Spring Creek Utilities Company</v>
          </cell>
          <cell r="M50">
            <v>9080</v>
          </cell>
          <cell r="N50">
            <v>0</v>
          </cell>
          <cell r="O50" t="str">
            <v>Y</v>
          </cell>
          <cell r="P50" t="str">
            <v>Y</v>
          </cell>
          <cell r="Q50" t="str">
            <v>Engineering for Sludge Beds</v>
          </cell>
          <cell r="R50" t="str">
            <v>C</v>
          </cell>
          <cell r="S50" t="str">
            <v>Medium</v>
          </cell>
          <cell r="T50" t="str">
            <v>Medium</v>
          </cell>
          <cell r="U50">
            <v>0</v>
          </cell>
          <cell r="V50">
            <v>39264</v>
          </cell>
          <cell r="W50">
            <v>39355</v>
          </cell>
          <cell r="X50" t="str">
            <v xml:space="preserve"> </v>
          </cell>
          <cell r="Y50" t="str">
            <v>035-0110-116-07-02</v>
          </cell>
          <cell r="Z50">
            <v>25000</v>
          </cell>
          <cell r="AA50">
            <v>0</v>
          </cell>
          <cell r="AB50">
            <v>0</v>
          </cell>
          <cell r="AC50">
            <v>25000</v>
          </cell>
          <cell r="AD50">
            <v>0</v>
          </cell>
          <cell r="AE50">
            <v>25000</v>
          </cell>
          <cell r="AF50">
            <v>0</v>
          </cell>
          <cell r="AG50">
            <v>0</v>
          </cell>
          <cell r="AH50">
            <v>25000</v>
          </cell>
          <cell r="AI50">
            <v>0</v>
          </cell>
          <cell r="AJ50" t="str">
            <v>Q2</v>
          </cell>
        </row>
        <row r="51">
          <cell r="A51">
            <v>9197</v>
          </cell>
          <cell r="B51">
            <v>39276</v>
          </cell>
          <cell r="C51">
            <v>0</v>
          </cell>
          <cell r="D51" t="str">
            <v xml:space="preserve"> </v>
          </cell>
          <cell r="E51" t="str">
            <v>Placed In Service</v>
          </cell>
          <cell r="F51" t="str">
            <v>EH&amp;S</v>
          </cell>
          <cell r="G51" t="str">
            <v>Western</v>
          </cell>
          <cell r="H51" t="str">
            <v>NV</v>
          </cell>
          <cell r="I51">
            <v>140</v>
          </cell>
          <cell r="J51" t="str">
            <v>Utilities, Inc. of Central Nevada</v>
          </cell>
          <cell r="K51">
            <v>140</v>
          </cell>
          <cell r="L51" t="str">
            <v>Utilities, Inc of Central Nevada</v>
          </cell>
          <cell r="M51">
            <v>9233</v>
          </cell>
          <cell r="N51">
            <v>0</v>
          </cell>
          <cell r="O51" t="str">
            <v>Y</v>
          </cell>
          <cell r="P51" t="str">
            <v>Y</v>
          </cell>
          <cell r="Q51" t="str">
            <v>Study for Dead Ends Hook-up and Looping  (System wide)</v>
          </cell>
          <cell r="R51" t="str">
            <v>C</v>
          </cell>
          <cell r="S51" t="str">
            <v>Medium</v>
          </cell>
          <cell r="T51" t="str">
            <v>Medium</v>
          </cell>
          <cell r="U51">
            <v>0</v>
          </cell>
          <cell r="V51">
            <v>39173</v>
          </cell>
          <cell r="W51">
            <v>39263</v>
          </cell>
          <cell r="X51">
            <v>39204</v>
          </cell>
          <cell r="Y51" t="str">
            <v>140-0140-115-07-01</v>
          </cell>
          <cell r="Z51">
            <v>24700</v>
          </cell>
          <cell r="AA51">
            <v>0</v>
          </cell>
          <cell r="AB51">
            <v>24700</v>
          </cell>
          <cell r="AC51">
            <v>0</v>
          </cell>
          <cell r="AD51">
            <v>0</v>
          </cell>
          <cell r="AE51">
            <v>24700</v>
          </cell>
          <cell r="AF51">
            <v>0</v>
          </cell>
          <cell r="AG51">
            <v>0</v>
          </cell>
          <cell r="AH51">
            <v>25000</v>
          </cell>
          <cell r="AI51">
            <v>-300</v>
          </cell>
          <cell r="AJ51" t="str">
            <v>Q2</v>
          </cell>
        </row>
        <row r="52">
          <cell r="A52">
            <v>3969</v>
          </cell>
          <cell r="B52">
            <v>39276</v>
          </cell>
          <cell r="C52">
            <v>0</v>
          </cell>
          <cell r="D52" t="str">
            <v xml:space="preserve"> </v>
          </cell>
          <cell r="E52" t="str">
            <v>Placed In Service</v>
          </cell>
          <cell r="F52" t="str">
            <v>Growth - Existing Customer</v>
          </cell>
          <cell r="G52" t="str">
            <v>Western</v>
          </cell>
          <cell r="H52" t="str">
            <v>AZ</v>
          </cell>
          <cell r="I52">
            <v>135</v>
          </cell>
          <cell r="J52" t="str">
            <v>Bermuda Water Company</v>
          </cell>
          <cell r="K52">
            <v>935</v>
          </cell>
          <cell r="L52" t="str">
            <v>Bermuda Water Co.</v>
          </cell>
          <cell r="M52">
            <v>0</v>
          </cell>
          <cell r="N52">
            <v>0</v>
          </cell>
          <cell r="O52" t="str">
            <v>Y</v>
          </cell>
          <cell r="P52" t="str">
            <v>Y</v>
          </cell>
          <cell r="Q52" t="str">
            <v>Sun Valley Airport Loop/ Engineering/ Construction Inspection</v>
          </cell>
          <cell r="R52" t="str">
            <v>C</v>
          </cell>
          <cell r="S52" t="str">
            <v>Medium</v>
          </cell>
          <cell r="T52" t="str">
            <v>Medium</v>
          </cell>
          <cell r="U52">
            <v>0</v>
          </cell>
          <cell r="V52">
            <v>39173</v>
          </cell>
          <cell r="W52">
            <v>39263</v>
          </cell>
          <cell r="X52">
            <v>39204</v>
          </cell>
          <cell r="Y52" t="str">
            <v>135-0935-115-07-03</v>
          </cell>
          <cell r="Z52">
            <v>13100</v>
          </cell>
          <cell r="AA52">
            <v>0</v>
          </cell>
          <cell r="AB52">
            <v>13100</v>
          </cell>
          <cell r="AC52">
            <v>0</v>
          </cell>
          <cell r="AD52">
            <v>0</v>
          </cell>
          <cell r="AE52">
            <v>13100</v>
          </cell>
          <cell r="AF52">
            <v>0</v>
          </cell>
          <cell r="AG52">
            <v>0</v>
          </cell>
          <cell r="AH52">
            <v>20000</v>
          </cell>
          <cell r="AI52">
            <v>-6900</v>
          </cell>
          <cell r="AJ52" t="str">
            <v>Q2</v>
          </cell>
        </row>
        <row r="53">
          <cell r="A53">
            <v>9030</v>
          </cell>
          <cell r="B53">
            <v>39197</v>
          </cell>
          <cell r="C53" t="str">
            <v>Wendy Wentz</v>
          </cell>
          <cell r="D53">
            <v>39198</v>
          </cell>
          <cell r="E53" t="str">
            <v>Capital Planning</v>
          </cell>
          <cell r="F53" t="str">
            <v>Maintenance</v>
          </cell>
          <cell r="G53" t="str">
            <v>Western</v>
          </cell>
          <cell r="H53" t="str">
            <v>NV</v>
          </cell>
          <cell r="I53">
            <v>133</v>
          </cell>
          <cell r="J53" t="str">
            <v>Sky Ranch Water Service</v>
          </cell>
          <cell r="K53">
            <v>123</v>
          </cell>
          <cell r="L53" t="str">
            <v>Sky Ranch Water Service</v>
          </cell>
          <cell r="M53">
            <v>9030</v>
          </cell>
          <cell r="N53">
            <v>0</v>
          </cell>
          <cell r="O53" t="str">
            <v>Y</v>
          </cell>
          <cell r="P53" t="str">
            <v>Y</v>
          </cell>
          <cell r="Q53" t="str">
            <v>Tank Repairs (Tank A-1)</v>
          </cell>
          <cell r="R53" t="str">
            <v>C</v>
          </cell>
          <cell r="S53" t="str">
            <v>Medium</v>
          </cell>
          <cell r="T53" t="str">
            <v>Medium</v>
          </cell>
          <cell r="U53">
            <v>0</v>
          </cell>
          <cell r="V53">
            <v>39264</v>
          </cell>
          <cell r="W53">
            <v>39447</v>
          </cell>
          <cell r="X53" t="str">
            <v xml:space="preserve"> </v>
          </cell>
          <cell r="Y53" t="str">
            <v xml:space="preserve"> </v>
          </cell>
          <cell r="Z53">
            <v>20000</v>
          </cell>
          <cell r="AA53">
            <v>0</v>
          </cell>
          <cell r="AB53">
            <v>0</v>
          </cell>
          <cell r="AC53">
            <v>10000</v>
          </cell>
          <cell r="AD53">
            <v>10000</v>
          </cell>
          <cell r="AE53">
            <v>20000</v>
          </cell>
          <cell r="AF53">
            <v>0</v>
          </cell>
          <cell r="AG53">
            <v>0</v>
          </cell>
          <cell r="AH53">
            <v>20000</v>
          </cell>
          <cell r="AI53">
            <v>0</v>
          </cell>
          <cell r="AJ53" t="str">
            <v>Q2</v>
          </cell>
        </row>
        <row r="54">
          <cell r="A54">
            <v>9086</v>
          </cell>
          <cell r="B54">
            <v>39182</v>
          </cell>
          <cell r="C54" t="str">
            <v>Wendy Wentz</v>
          </cell>
          <cell r="D54">
            <v>39183</v>
          </cell>
          <cell r="E54" t="str">
            <v>Capital Planning</v>
          </cell>
          <cell r="F54" t="str">
            <v>Maintenance</v>
          </cell>
          <cell r="G54" t="str">
            <v>Western</v>
          </cell>
          <cell r="H54" t="str">
            <v>NV</v>
          </cell>
          <cell r="I54">
            <v>35</v>
          </cell>
          <cell r="J54" t="str">
            <v>Spring Creek Utilities Company</v>
          </cell>
          <cell r="K54">
            <v>110</v>
          </cell>
          <cell r="L54" t="str">
            <v>Spring Creek Utilities Company</v>
          </cell>
          <cell r="M54">
            <v>9082</v>
          </cell>
          <cell r="N54">
            <v>0</v>
          </cell>
          <cell r="O54" t="str">
            <v>Y</v>
          </cell>
          <cell r="P54" t="str">
            <v>Y</v>
          </cell>
          <cell r="Q54" t="str">
            <v>Tank Repair 103-A</v>
          </cell>
          <cell r="R54" t="str">
            <v>C</v>
          </cell>
          <cell r="S54" t="str">
            <v>Medium</v>
          </cell>
          <cell r="T54" t="str">
            <v>Medium</v>
          </cell>
          <cell r="U54">
            <v>0</v>
          </cell>
          <cell r="V54">
            <v>39356</v>
          </cell>
          <cell r="W54">
            <v>39447</v>
          </cell>
          <cell r="X54" t="str">
            <v xml:space="preserve"> </v>
          </cell>
          <cell r="Y54" t="str">
            <v xml:space="preserve"> </v>
          </cell>
          <cell r="Z54">
            <v>20000</v>
          </cell>
          <cell r="AA54">
            <v>0</v>
          </cell>
          <cell r="AB54">
            <v>0</v>
          </cell>
          <cell r="AC54">
            <v>0</v>
          </cell>
          <cell r="AD54">
            <v>20000</v>
          </cell>
          <cell r="AE54">
            <v>20000</v>
          </cell>
          <cell r="AF54">
            <v>0</v>
          </cell>
          <cell r="AG54">
            <v>0</v>
          </cell>
          <cell r="AH54">
            <v>20000</v>
          </cell>
          <cell r="AI54">
            <v>0</v>
          </cell>
          <cell r="AJ54" t="str">
            <v>Q2</v>
          </cell>
        </row>
        <row r="55">
          <cell r="A55" t="str">
            <v>133 - GL</v>
          </cell>
          <cell r="B55">
            <v>39277</v>
          </cell>
          <cell r="C55" t="str">
            <v>Jason Bell</v>
          </cell>
          <cell r="D55">
            <v>39205</v>
          </cell>
          <cell r="E55" t="str">
            <v xml:space="preserve">Not in system </v>
          </cell>
          <cell r="F55">
            <v>0</v>
          </cell>
          <cell r="G55" t="str">
            <v>Western</v>
          </cell>
          <cell r="H55" t="str">
            <v>NV</v>
          </cell>
          <cell r="I55">
            <v>133</v>
          </cell>
          <cell r="J55" t="str">
            <v>Sky Ranch Water Service</v>
          </cell>
          <cell r="K55">
            <v>123</v>
          </cell>
          <cell r="L55" t="str">
            <v>Sky Ranch Water Service</v>
          </cell>
          <cell r="M55">
            <v>0</v>
          </cell>
          <cell r="N55">
            <v>0</v>
          </cell>
          <cell r="O55" t="str">
            <v>Y</v>
          </cell>
          <cell r="P55" t="str">
            <v>Y</v>
          </cell>
          <cell r="Q55" t="str">
            <v>G/L ADDITIONS</v>
          </cell>
          <cell r="R55" t="str">
            <v>C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 xml:space="preserve"> </v>
          </cell>
          <cell r="Y55" t="str">
            <v xml:space="preserve"> </v>
          </cell>
          <cell r="Z55">
            <v>15568.1</v>
          </cell>
          <cell r="AA55">
            <v>120</v>
          </cell>
          <cell r="AB55">
            <v>4859.1000000000004</v>
          </cell>
          <cell r="AC55">
            <v>5294</v>
          </cell>
          <cell r="AD55">
            <v>5295</v>
          </cell>
          <cell r="AE55">
            <v>15568.1</v>
          </cell>
          <cell r="AF55">
            <v>0</v>
          </cell>
          <cell r="AG55">
            <v>0</v>
          </cell>
          <cell r="AH55">
            <v>15568</v>
          </cell>
          <cell r="AI55">
            <v>0.1000000000003638</v>
          </cell>
          <cell r="AJ55" t="str">
            <v>Q2</v>
          </cell>
        </row>
        <row r="56">
          <cell r="A56">
            <v>9060</v>
          </cell>
          <cell r="B56">
            <v>39197</v>
          </cell>
          <cell r="C56" t="str">
            <v>Wendy Wentz</v>
          </cell>
          <cell r="D56">
            <v>39198</v>
          </cell>
          <cell r="E56" t="str">
            <v>Capital Planning</v>
          </cell>
          <cell r="F56" t="str">
            <v>EH&amp;S</v>
          </cell>
          <cell r="G56" t="str">
            <v>Western</v>
          </cell>
          <cell r="H56" t="str">
            <v>NV</v>
          </cell>
          <cell r="I56">
            <v>35</v>
          </cell>
          <cell r="J56" t="str">
            <v>Spring Creek Utilities Company</v>
          </cell>
          <cell r="K56">
            <v>110</v>
          </cell>
          <cell r="L56" t="str">
            <v>Spring Creek Utilities Company</v>
          </cell>
          <cell r="M56">
            <v>9076</v>
          </cell>
          <cell r="N56">
            <v>0</v>
          </cell>
          <cell r="O56" t="str">
            <v>Y</v>
          </cell>
          <cell r="P56" t="str">
            <v>Y</v>
          </cell>
          <cell r="Q56" t="str">
            <v>Engineering for CIP 400-1</v>
          </cell>
          <cell r="R56" t="str">
            <v>C</v>
          </cell>
          <cell r="S56" t="str">
            <v>High</v>
          </cell>
          <cell r="T56" t="str">
            <v>High</v>
          </cell>
          <cell r="U56">
            <v>0</v>
          </cell>
          <cell r="V56">
            <v>39264</v>
          </cell>
          <cell r="W56">
            <v>39355</v>
          </cell>
          <cell r="X56" t="str">
            <v xml:space="preserve"> </v>
          </cell>
          <cell r="Y56" t="str">
            <v xml:space="preserve"> 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10000</v>
          </cell>
          <cell r="AI56">
            <v>-10000</v>
          </cell>
          <cell r="AJ56" t="str">
            <v>Q2</v>
          </cell>
        </row>
        <row r="57">
          <cell r="A57" t="str">
            <v>140 - IT</v>
          </cell>
          <cell r="B57">
            <v>39277</v>
          </cell>
          <cell r="C57" t="str">
            <v>Monica Stoica</v>
          </cell>
          <cell r="D57" t="str">
            <v xml:space="preserve"> </v>
          </cell>
          <cell r="E57" t="str">
            <v xml:space="preserve">Not in system </v>
          </cell>
          <cell r="F57">
            <v>0</v>
          </cell>
          <cell r="G57" t="str">
            <v>Western</v>
          </cell>
          <cell r="H57" t="str">
            <v>NV</v>
          </cell>
          <cell r="I57">
            <v>140</v>
          </cell>
          <cell r="J57" t="str">
            <v>Utilities, Inc. of Central Nevada</v>
          </cell>
          <cell r="K57">
            <v>140</v>
          </cell>
          <cell r="L57" t="str">
            <v>Utilities, Inc of Central Nevada</v>
          </cell>
          <cell r="M57">
            <v>0</v>
          </cell>
          <cell r="N57">
            <v>0</v>
          </cell>
          <cell r="O57" t="str">
            <v>Y</v>
          </cell>
          <cell r="P57" t="str">
            <v>Y</v>
          </cell>
          <cell r="Q57" t="str">
            <v>COMPUTERS</v>
          </cell>
          <cell r="R57" t="str">
            <v>C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 xml:space="preserve"> </v>
          </cell>
          <cell r="Y57" t="str">
            <v xml:space="preserve"> </v>
          </cell>
          <cell r="Z57">
            <v>10000.450000000001</v>
          </cell>
          <cell r="AA57">
            <v>3167.98</v>
          </cell>
          <cell r="AB57">
            <v>5760.47</v>
          </cell>
          <cell r="AC57">
            <v>1072</v>
          </cell>
          <cell r="AD57">
            <v>0</v>
          </cell>
          <cell r="AE57">
            <v>10000.450000000001</v>
          </cell>
          <cell r="AF57">
            <v>0</v>
          </cell>
          <cell r="AG57">
            <v>0</v>
          </cell>
          <cell r="AH57">
            <v>10000</v>
          </cell>
          <cell r="AI57">
            <v>0.4500000000007276</v>
          </cell>
          <cell r="AJ57" t="str">
            <v>Q2</v>
          </cell>
        </row>
        <row r="58">
          <cell r="A58" t="str">
            <v>34 - IT</v>
          </cell>
          <cell r="B58">
            <v>39277</v>
          </cell>
          <cell r="C58" t="str">
            <v>Monica Stoica</v>
          </cell>
          <cell r="D58" t="str">
            <v xml:space="preserve"> </v>
          </cell>
          <cell r="E58" t="str">
            <v xml:space="preserve">Not in system </v>
          </cell>
          <cell r="F58">
            <v>0</v>
          </cell>
          <cell r="G58" t="str">
            <v>Western</v>
          </cell>
          <cell r="H58" t="str">
            <v>NV</v>
          </cell>
          <cell r="I58">
            <v>34</v>
          </cell>
          <cell r="J58" t="str">
            <v>Utilities, Inc. of Nevada</v>
          </cell>
          <cell r="K58">
            <v>120</v>
          </cell>
          <cell r="L58" t="str">
            <v>Utilities, Inc of Nevada</v>
          </cell>
          <cell r="M58">
            <v>0</v>
          </cell>
          <cell r="N58">
            <v>0</v>
          </cell>
          <cell r="O58" t="str">
            <v>Y</v>
          </cell>
          <cell r="P58" t="str">
            <v>Y</v>
          </cell>
          <cell r="Q58" t="str">
            <v>COMPUTERS</v>
          </cell>
          <cell r="R58" t="str">
            <v>C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 xml:space="preserve"> </v>
          </cell>
          <cell r="Y58" t="str">
            <v xml:space="preserve"> </v>
          </cell>
          <cell r="Z58">
            <v>10000</v>
          </cell>
          <cell r="AA58">
            <v>0</v>
          </cell>
          <cell r="AB58">
            <v>0</v>
          </cell>
          <cell r="AC58">
            <v>10000</v>
          </cell>
          <cell r="AD58">
            <v>0</v>
          </cell>
          <cell r="AE58">
            <v>10000</v>
          </cell>
          <cell r="AF58">
            <v>0</v>
          </cell>
          <cell r="AG58">
            <v>0</v>
          </cell>
          <cell r="AH58">
            <v>10000</v>
          </cell>
          <cell r="AI58">
            <v>0</v>
          </cell>
          <cell r="AJ58" t="str">
            <v>Q2</v>
          </cell>
        </row>
        <row r="59">
          <cell r="A59" t="str">
            <v>135 - IT</v>
          </cell>
          <cell r="B59">
            <v>39277</v>
          </cell>
          <cell r="C59" t="str">
            <v>Monica Stoica</v>
          </cell>
          <cell r="D59" t="str">
            <v xml:space="preserve"> </v>
          </cell>
          <cell r="E59" t="str">
            <v xml:space="preserve">Not in system </v>
          </cell>
          <cell r="F59">
            <v>0</v>
          </cell>
          <cell r="G59" t="str">
            <v>Western</v>
          </cell>
          <cell r="H59" t="str">
            <v>AZ</v>
          </cell>
          <cell r="I59">
            <v>135</v>
          </cell>
          <cell r="J59" t="str">
            <v>Bermuda Water Company</v>
          </cell>
          <cell r="K59">
            <v>935</v>
          </cell>
          <cell r="L59" t="str">
            <v>Bermuda Water Co.</v>
          </cell>
          <cell r="M59">
            <v>0</v>
          </cell>
          <cell r="N59">
            <v>0</v>
          </cell>
          <cell r="O59" t="str">
            <v>Y</v>
          </cell>
          <cell r="P59" t="str">
            <v>Y</v>
          </cell>
          <cell r="Q59" t="str">
            <v>COMPUTERS</v>
          </cell>
          <cell r="R59" t="str">
            <v>C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 xml:space="preserve"> </v>
          </cell>
          <cell r="Y59" t="str">
            <v xml:space="preserve"> </v>
          </cell>
          <cell r="Z59">
            <v>7499.95</v>
          </cell>
          <cell r="AA59">
            <v>0</v>
          </cell>
          <cell r="AB59">
            <v>247.95</v>
          </cell>
          <cell r="AC59">
            <v>7252</v>
          </cell>
          <cell r="AD59">
            <v>0</v>
          </cell>
          <cell r="AE59">
            <v>7499.95</v>
          </cell>
          <cell r="AF59">
            <v>0</v>
          </cell>
          <cell r="AG59">
            <v>0</v>
          </cell>
          <cell r="AH59">
            <v>7500</v>
          </cell>
          <cell r="AI59">
            <v>-5.0000000000181899E-2</v>
          </cell>
          <cell r="AJ59" t="str">
            <v>Q2</v>
          </cell>
        </row>
        <row r="60">
          <cell r="A60" t="str">
            <v>133 - IT</v>
          </cell>
          <cell r="B60">
            <v>39277</v>
          </cell>
          <cell r="C60" t="str">
            <v>Monica Stoica</v>
          </cell>
          <cell r="D60" t="str">
            <v xml:space="preserve"> </v>
          </cell>
          <cell r="E60" t="str">
            <v xml:space="preserve">Not in system </v>
          </cell>
          <cell r="F60">
            <v>0</v>
          </cell>
          <cell r="G60" t="str">
            <v>Western</v>
          </cell>
          <cell r="H60" t="str">
            <v>NV</v>
          </cell>
          <cell r="I60">
            <v>133</v>
          </cell>
          <cell r="J60" t="str">
            <v>Sky Ranch Water Service</v>
          </cell>
          <cell r="K60">
            <v>123</v>
          </cell>
          <cell r="L60" t="str">
            <v>Sky Ranch Water Service</v>
          </cell>
          <cell r="M60">
            <v>0</v>
          </cell>
          <cell r="N60">
            <v>0</v>
          </cell>
          <cell r="O60" t="str">
            <v>Y</v>
          </cell>
          <cell r="P60" t="str">
            <v>Y</v>
          </cell>
          <cell r="Q60" t="str">
            <v>COMPUTERS</v>
          </cell>
          <cell r="R60" t="str">
            <v>C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 xml:space="preserve"> </v>
          </cell>
          <cell r="Y60" t="str">
            <v xml:space="preserve"> </v>
          </cell>
          <cell r="Z60">
            <v>2500</v>
          </cell>
          <cell r="AA60">
            <v>0</v>
          </cell>
          <cell r="AB60">
            <v>0</v>
          </cell>
          <cell r="AC60">
            <v>2500</v>
          </cell>
          <cell r="AD60">
            <v>0</v>
          </cell>
          <cell r="AE60">
            <v>2500</v>
          </cell>
          <cell r="AF60">
            <v>0</v>
          </cell>
          <cell r="AG60">
            <v>0</v>
          </cell>
          <cell r="AH60">
            <v>2500</v>
          </cell>
          <cell r="AI60">
            <v>0</v>
          </cell>
          <cell r="AJ60" t="str">
            <v>Q2</v>
          </cell>
        </row>
        <row r="61">
          <cell r="A61" t="str">
            <v>133 - CT</v>
          </cell>
          <cell r="B61">
            <v>39277</v>
          </cell>
          <cell r="C61" t="str">
            <v>Monica Stoica</v>
          </cell>
          <cell r="D61" t="str">
            <v xml:space="preserve"> </v>
          </cell>
          <cell r="E61" t="str">
            <v xml:space="preserve">Not in system </v>
          </cell>
          <cell r="F61">
            <v>0</v>
          </cell>
          <cell r="G61" t="str">
            <v>Western</v>
          </cell>
          <cell r="H61" t="str">
            <v>NV</v>
          </cell>
          <cell r="I61">
            <v>133</v>
          </cell>
          <cell r="J61" t="str">
            <v>Sky Ranch Water Service</v>
          </cell>
          <cell r="K61">
            <v>123</v>
          </cell>
          <cell r="L61" t="str">
            <v>Sky Ranch Water Service</v>
          </cell>
          <cell r="M61">
            <v>0</v>
          </cell>
          <cell r="N61">
            <v>0</v>
          </cell>
          <cell r="O61" t="str">
            <v>Y</v>
          </cell>
          <cell r="P61" t="str">
            <v>Y</v>
          </cell>
          <cell r="Q61" t="str">
            <v>CAP TIME</v>
          </cell>
          <cell r="R61" t="str">
            <v>C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 xml:space="preserve"> </v>
          </cell>
          <cell r="Y61" t="str">
            <v xml:space="preserve"> </v>
          </cell>
          <cell r="Z61">
            <v>190.5</v>
          </cell>
          <cell r="AA61">
            <v>194</v>
          </cell>
          <cell r="AB61">
            <v>-3.5</v>
          </cell>
          <cell r="AC61">
            <v>0</v>
          </cell>
          <cell r="AD61">
            <v>0</v>
          </cell>
          <cell r="AE61">
            <v>190.5</v>
          </cell>
          <cell r="AF61">
            <v>0</v>
          </cell>
          <cell r="AG61">
            <v>0</v>
          </cell>
          <cell r="AH61">
            <v>0</v>
          </cell>
          <cell r="AI61">
            <v>190.5</v>
          </cell>
          <cell r="AJ61" t="str">
            <v>Q2</v>
          </cell>
        </row>
        <row r="62">
          <cell r="A62" t="str">
            <v>34 - TR</v>
          </cell>
          <cell r="B62">
            <v>39277</v>
          </cell>
          <cell r="C62" t="str">
            <v>Monica Stoica</v>
          </cell>
          <cell r="D62" t="str">
            <v xml:space="preserve"> </v>
          </cell>
          <cell r="E62" t="str">
            <v xml:space="preserve">Not in system </v>
          </cell>
          <cell r="F62">
            <v>0</v>
          </cell>
          <cell r="G62" t="str">
            <v>Western</v>
          </cell>
          <cell r="H62" t="str">
            <v>NV</v>
          </cell>
          <cell r="I62">
            <v>34</v>
          </cell>
          <cell r="J62" t="str">
            <v>Utilities, Inc. of Nevada</v>
          </cell>
          <cell r="K62">
            <v>120</v>
          </cell>
          <cell r="L62" t="str">
            <v>Utilities, Inc of Nevada</v>
          </cell>
          <cell r="M62" t="str">
            <v xml:space="preserve"> </v>
          </cell>
          <cell r="N62">
            <v>0</v>
          </cell>
          <cell r="O62" t="str">
            <v>Y</v>
          </cell>
          <cell r="P62" t="str">
            <v>Y</v>
          </cell>
          <cell r="Q62" t="str">
            <v>TRANSPORTATION</v>
          </cell>
          <cell r="R62" t="str">
            <v>C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 xml:space="preserve"> </v>
          </cell>
          <cell r="Y62" t="str">
            <v xml:space="preserve"> 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 t="str">
            <v>Q2</v>
          </cell>
        </row>
        <row r="63">
          <cell r="A63" t="str">
            <v>133 - TR</v>
          </cell>
          <cell r="B63">
            <v>39277</v>
          </cell>
          <cell r="C63" t="str">
            <v>Monica Stoica</v>
          </cell>
          <cell r="D63" t="str">
            <v xml:space="preserve"> </v>
          </cell>
          <cell r="E63" t="str">
            <v xml:space="preserve">Not in system </v>
          </cell>
          <cell r="F63">
            <v>0</v>
          </cell>
          <cell r="G63" t="str">
            <v>Western</v>
          </cell>
          <cell r="H63" t="str">
            <v>NV</v>
          </cell>
          <cell r="I63">
            <v>133</v>
          </cell>
          <cell r="J63" t="str">
            <v>Sky Ranch Water Service</v>
          </cell>
          <cell r="K63">
            <v>123</v>
          </cell>
          <cell r="L63" t="str">
            <v>Sky Ranch Water Service</v>
          </cell>
          <cell r="M63">
            <v>0</v>
          </cell>
          <cell r="N63">
            <v>0</v>
          </cell>
          <cell r="O63" t="str">
            <v>Y</v>
          </cell>
          <cell r="P63" t="str">
            <v>Y</v>
          </cell>
          <cell r="Q63" t="str">
            <v>TRANSPORTATION</v>
          </cell>
          <cell r="R63" t="str">
            <v>C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 xml:space="preserve"> </v>
          </cell>
          <cell r="Y63" t="str">
            <v xml:space="preserve"> 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 t="str">
            <v>Q2</v>
          </cell>
        </row>
        <row r="64">
          <cell r="A64" t="str">
            <v>135 - TR</v>
          </cell>
          <cell r="B64">
            <v>39277</v>
          </cell>
          <cell r="C64" t="str">
            <v>Monica Stoica</v>
          </cell>
          <cell r="D64" t="str">
            <v xml:space="preserve"> </v>
          </cell>
          <cell r="E64" t="str">
            <v xml:space="preserve">Not in system </v>
          </cell>
          <cell r="F64">
            <v>0</v>
          </cell>
          <cell r="G64" t="str">
            <v>Western</v>
          </cell>
          <cell r="H64" t="str">
            <v>AZ</v>
          </cell>
          <cell r="I64">
            <v>135</v>
          </cell>
          <cell r="J64" t="str">
            <v>Bermuda Water Company</v>
          </cell>
          <cell r="K64">
            <v>935</v>
          </cell>
          <cell r="L64" t="str">
            <v>Bermuda Water Co.</v>
          </cell>
          <cell r="M64">
            <v>0</v>
          </cell>
          <cell r="N64">
            <v>0</v>
          </cell>
          <cell r="O64" t="str">
            <v>Y</v>
          </cell>
          <cell r="P64" t="str">
            <v>Y</v>
          </cell>
          <cell r="Q64" t="str">
            <v>TRANSPORTATION</v>
          </cell>
          <cell r="R64" t="str">
            <v>C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 xml:space="preserve"> </v>
          </cell>
          <cell r="Y64" t="str">
            <v xml:space="preserve"> 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 t="str">
            <v>Q2</v>
          </cell>
        </row>
        <row r="65">
          <cell r="A65" t="str">
            <v>140 - TR</v>
          </cell>
          <cell r="B65">
            <v>39277</v>
          </cell>
          <cell r="C65" t="str">
            <v>Wendy Wentz</v>
          </cell>
          <cell r="D65" t="str">
            <v xml:space="preserve"> </v>
          </cell>
          <cell r="E65" t="str">
            <v xml:space="preserve">Not in system </v>
          </cell>
          <cell r="F65">
            <v>0</v>
          </cell>
          <cell r="G65" t="str">
            <v>Western</v>
          </cell>
          <cell r="H65" t="str">
            <v>NV</v>
          </cell>
          <cell r="I65">
            <v>140</v>
          </cell>
          <cell r="J65" t="str">
            <v>Utilities, Inc. of Central Nevada</v>
          </cell>
          <cell r="K65">
            <v>140</v>
          </cell>
          <cell r="L65" t="str">
            <v>Utilities, Inc of Central Nevada</v>
          </cell>
          <cell r="M65">
            <v>0</v>
          </cell>
          <cell r="N65">
            <v>0</v>
          </cell>
          <cell r="O65" t="str">
            <v>Y</v>
          </cell>
          <cell r="P65" t="str">
            <v>Y</v>
          </cell>
          <cell r="Q65" t="str">
            <v>TRANSPORTATION</v>
          </cell>
          <cell r="R65" t="str">
            <v>C</v>
          </cell>
          <cell r="S65">
            <v>0</v>
          </cell>
          <cell r="T65">
            <v>0</v>
          </cell>
          <cell r="U65" t="str">
            <v>Midwest (24 - TR) will purchase the new vehicle instead of the Western (140 - TR) region</v>
          </cell>
          <cell r="V65">
            <v>0</v>
          </cell>
          <cell r="W65">
            <v>0</v>
          </cell>
          <cell r="X65" t="str">
            <v xml:space="preserve"> </v>
          </cell>
          <cell r="Y65" t="str">
            <v xml:space="preserve"> 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35000</v>
          </cell>
          <cell r="AI65">
            <v>-35000</v>
          </cell>
          <cell r="AJ65" t="str">
            <v>Q2</v>
          </cell>
        </row>
        <row r="66">
          <cell r="A66">
            <v>53</v>
          </cell>
          <cell r="B66">
            <v>38718</v>
          </cell>
          <cell r="C66">
            <v>0</v>
          </cell>
          <cell r="D66" t="str">
            <v xml:space="preserve"> </v>
          </cell>
          <cell r="E66" t="str">
            <v>Closed</v>
          </cell>
          <cell r="F66">
            <v>0</v>
          </cell>
          <cell r="G66" t="str">
            <v>Western</v>
          </cell>
          <cell r="H66" t="str">
            <v>NV</v>
          </cell>
          <cell r="I66">
            <v>35</v>
          </cell>
          <cell r="J66" t="str">
            <v>Spring Creek Utilities Company</v>
          </cell>
          <cell r="K66">
            <v>110</v>
          </cell>
          <cell r="L66" t="str">
            <v>Spring Creek Utilities Company</v>
          </cell>
          <cell r="M66">
            <v>0</v>
          </cell>
          <cell r="N66">
            <v>0</v>
          </cell>
          <cell r="O66" t="str">
            <v>Y</v>
          </cell>
          <cell r="P66">
            <v>0</v>
          </cell>
          <cell r="Q66" t="str">
            <v>Upgrade telemetry</v>
          </cell>
          <cell r="R66" t="str">
            <v>C</v>
          </cell>
          <cell r="S66">
            <v>0</v>
          </cell>
          <cell r="T66">
            <v>0</v>
          </cell>
          <cell r="U66" t="e">
            <v>#REF!</v>
          </cell>
          <cell r="V66">
            <v>0</v>
          </cell>
          <cell r="W66">
            <v>0</v>
          </cell>
          <cell r="X66">
            <v>38656</v>
          </cell>
          <cell r="Y66" t="str">
            <v>035-0110-115-04-03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 t="str">
            <v>Q2</v>
          </cell>
        </row>
        <row r="67">
          <cell r="A67">
            <v>54</v>
          </cell>
          <cell r="B67">
            <v>38718</v>
          </cell>
          <cell r="C67">
            <v>0</v>
          </cell>
          <cell r="D67" t="str">
            <v xml:space="preserve"> </v>
          </cell>
          <cell r="E67" t="str">
            <v>Open</v>
          </cell>
          <cell r="F67">
            <v>0</v>
          </cell>
          <cell r="G67" t="str">
            <v>Western</v>
          </cell>
          <cell r="H67" t="str">
            <v>NV</v>
          </cell>
          <cell r="I67">
            <v>35</v>
          </cell>
          <cell r="J67" t="str">
            <v>Spring Creek Utilities Company</v>
          </cell>
          <cell r="K67">
            <v>110</v>
          </cell>
          <cell r="L67" t="str">
            <v>Spring Creek Utilities Company</v>
          </cell>
          <cell r="M67">
            <v>0</v>
          </cell>
          <cell r="N67">
            <v>0</v>
          </cell>
          <cell r="O67" t="str">
            <v>Y</v>
          </cell>
          <cell r="P67">
            <v>0</v>
          </cell>
          <cell r="Q67" t="str">
            <v>Tank painting &amp; repair</v>
          </cell>
          <cell r="R67" t="str">
            <v>C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 xml:space="preserve"> </v>
          </cell>
          <cell r="Y67" t="str">
            <v xml:space="preserve"> 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 t="str">
            <v>Q2</v>
          </cell>
        </row>
        <row r="68">
          <cell r="A68">
            <v>55</v>
          </cell>
          <cell r="B68">
            <v>38718</v>
          </cell>
          <cell r="C68">
            <v>0</v>
          </cell>
          <cell r="D68" t="str">
            <v xml:space="preserve"> </v>
          </cell>
          <cell r="E68" t="str">
            <v>Closed</v>
          </cell>
          <cell r="F68">
            <v>0</v>
          </cell>
          <cell r="G68" t="str">
            <v>Western</v>
          </cell>
          <cell r="H68" t="str">
            <v>NV</v>
          </cell>
          <cell r="I68">
            <v>35</v>
          </cell>
          <cell r="J68" t="str">
            <v>Spring Creek Utilities Company</v>
          </cell>
          <cell r="K68">
            <v>110</v>
          </cell>
          <cell r="L68" t="str">
            <v>Spring Creek Utilities Company</v>
          </cell>
          <cell r="M68">
            <v>0</v>
          </cell>
          <cell r="N68">
            <v>0</v>
          </cell>
          <cell r="O68" t="str">
            <v>Y</v>
          </cell>
          <cell r="P68">
            <v>0</v>
          </cell>
          <cell r="Q68" t="str">
            <v>Purchase backup generator for hydropneumatic tank</v>
          </cell>
          <cell r="R68" t="str">
            <v>C</v>
          </cell>
          <cell r="S68">
            <v>0</v>
          </cell>
          <cell r="T68">
            <v>0</v>
          </cell>
          <cell r="U68" t="e">
            <v>#REF!</v>
          </cell>
          <cell r="V68">
            <v>0</v>
          </cell>
          <cell r="W68">
            <v>0</v>
          </cell>
          <cell r="X68">
            <v>38518</v>
          </cell>
          <cell r="Y68" t="str">
            <v>035-0110-115-04-04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 t="str">
            <v>Q2</v>
          </cell>
        </row>
        <row r="69">
          <cell r="A69">
            <v>56</v>
          </cell>
          <cell r="B69">
            <v>38718</v>
          </cell>
          <cell r="C69">
            <v>0</v>
          </cell>
          <cell r="D69" t="str">
            <v xml:space="preserve"> </v>
          </cell>
          <cell r="E69" t="str">
            <v>*Completed</v>
          </cell>
          <cell r="F69">
            <v>0</v>
          </cell>
          <cell r="G69" t="str">
            <v>Western</v>
          </cell>
          <cell r="H69" t="str">
            <v>NV</v>
          </cell>
          <cell r="I69">
            <v>140</v>
          </cell>
          <cell r="J69" t="str">
            <v>Utilities, Inc. of Central Nevada</v>
          </cell>
          <cell r="K69">
            <v>140</v>
          </cell>
          <cell r="L69" t="str">
            <v>Utilities, Inc of Nevada</v>
          </cell>
          <cell r="M69">
            <v>0</v>
          </cell>
          <cell r="N69">
            <v>0</v>
          </cell>
          <cell r="O69" t="str">
            <v>Y</v>
          </cell>
          <cell r="P69">
            <v>0</v>
          </cell>
          <cell r="Q69" t="str">
            <v>Rehabilitation of Sweger well (well #8)</v>
          </cell>
          <cell r="R69" t="str">
            <v>C</v>
          </cell>
          <cell r="S69">
            <v>0</v>
          </cell>
          <cell r="T69">
            <v>0</v>
          </cell>
          <cell r="U69" t="e">
            <v>#REF!</v>
          </cell>
          <cell r="V69">
            <v>0</v>
          </cell>
          <cell r="W69">
            <v>0</v>
          </cell>
          <cell r="X69">
            <v>38803</v>
          </cell>
          <cell r="Y69" t="str">
            <v>034-0120-115-04-03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 t="str">
            <v>Q2</v>
          </cell>
        </row>
        <row r="70">
          <cell r="A70">
            <v>60</v>
          </cell>
          <cell r="B70">
            <v>38718</v>
          </cell>
          <cell r="C70">
            <v>0</v>
          </cell>
          <cell r="D70" t="str">
            <v xml:space="preserve"> </v>
          </cell>
          <cell r="E70" t="str">
            <v>*Completed</v>
          </cell>
          <cell r="F70">
            <v>0</v>
          </cell>
          <cell r="G70" t="str">
            <v>Western</v>
          </cell>
          <cell r="H70" t="str">
            <v>NV</v>
          </cell>
          <cell r="I70">
            <v>34</v>
          </cell>
          <cell r="J70" t="str">
            <v>Utilities, Inc. of Nevada</v>
          </cell>
          <cell r="K70">
            <v>120</v>
          </cell>
          <cell r="L70" t="str">
            <v>Utilities, Inc of Nevada</v>
          </cell>
          <cell r="M70">
            <v>0</v>
          </cell>
          <cell r="N70">
            <v>0</v>
          </cell>
          <cell r="O70" t="str">
            <v>Y</v>
          </cell>
          <cell r="P70">
            <v>0</v>
          </cell>
          <cell r="Q70" t="str">
            <v>Construct storage building for supplies, meters, etc.</v>
          </cell>
          <cell r="R70" t="str">
            <v>C</v>
          </cell>
          <cell r="S70">
            <v>0</v>
          </cell>
          <cell r="T70">
            <v>0</v>
          </cell>
          <cell r="U70" t="e">
            <v>#REF!</v>
          </cell>
          <cell r="V70">
            <v>0</v>
          </cell>
          <cell r="W70">
            <v>0</v>
          </cell>
          <cell r="X70">
            <v>38770</v>
          </cell>
          <cell r="Y70" t="str">
            <v>034-0120-115-04-01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 t="str">
            <v>Q2</v>
          </cell>
        </row>
        <row r="71">
          <cell r="A71">
            <v>64</v>
          </cell>
          <cell r="B71">
            <v>38718</v>
          </cell>
          <cell r="C71">
            <v>0</v>
          </cell>
          <cell r="D71" t="str">
            <v xml:space="preserve"> </v>
          </cell>
          <cell r="E71" t="str">
            <v>*Completed</v>
          </cell>
          <cell r="F71">
            <v>0</v>
          </cell>
          <cell r="G71" t="str">
            <v>Western</v>
          </cell>
          <cell r="H71" t="str">
            <v>NV</v>
          </cell>
          <cell r="I71">
            <v>133</v>
          </cell>
          <cell r="J71" t="str">
            <v>Sky Ranch Water Service</v>
          </cell>
          <cell r="K71">
            <v>123</v>
          </cell>
          <cell r="L71" t="str">
            <v>Sky Ranch Water Service</v>
          </cell>
          <cell r="M71">
            <v>0</v>
          </cell>
          <cell r="N71">
            <v>0</v>
          </cell>
          <cell r="O71" t="str">
            <v>Y</v>
          </cell>
          <cell r="P71">
            <v>0</v>
          </cell>
          <cell r="Q71" t="str">
            <v>Install generator at well #1 &amp; booster station</v>
          </cell>
          <cell r="R71" t="str">
            <v>C</v>
          </cell>
          <cell r="S71">
            <v>0</v>
          </cell>
          <cell r="T71">
            <v>0</v>
          </cell>
          <cell r="U71" t="e">
            <v>#REF!</v>
          </cell>
          <cell r="V71">
            <v>0</v>
          </cell>
          <cell r="W71">
            <v>0</v>
          </cell>
          <cell r="X71">
            <v>38938</v>
          </cell>
          <cell r="Y71" t="str">
            <v>133-0123-115-04-02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 t="str">
            <v>Q2</v>
          </cell>
        </row>
        <row r="72">
          <cell r="A72">
            <v>73</v>
          </cell>
          <cell r="B72">
            <v>39277</v>
          </cell>
          <cell r="C72">
            <v>0</v>
          </cell>
          <cell r="D72" t="str">
            <v xml:space="preserve"> </v>
          </cell>
          <cell r="E72" t="str">
            <v>*Completed</v>
          </cell>
          <cell r="F72">
            <v>0</v>
          </cell>
          <cell r="G72" t="str">
            <v>Western</v>
          </cell>
          <cell r="H72" t="str">
            <v>NV</v>
          </cell>
          <cell r="I72">
            <v>140</v>
          </cell>
          <cell r="J72" t="str">
            <v>Utilities, Inc. of Central Nevada</v>
          </cell>
          <cell r="K72">
            <v>140</v>
          </cell>
          <cell r="L72" t="str">
            <v>Utilities, Inc of Central Nevada</v>
          </cell>
          <cell r="M72">
            <v>0</v>
          </cell>
          <cell r="N72">
            <v>0</v>
          </cell>
          <cell r="O72" t="str">
            <v>Y</v>
          </cell>
          <cell r="P72">
            <v>0</v>
          </cell>
          <cell r="Q72" t="str">
            <v xml:space="preserve"> .5MG water storage tank and system interconnect</v>
          </cell>
          <cell r="R72" t="str">
            <v>C</v>
          </cell>
          <cell r="S72">
            <v>0</v>
          </cell>
          <cell r="T72">
            <v>0</v>
          </cell>
          <cell r="U72" t="e">
            <v>#REF!</v>
          </cell>
          <cell r="V72">
            <v>0</v>
          </cell>
          <cell r="W72">
            <v>0</v>
          </cell>
          <cell r="X72">
            <v>39082</v>
          </cell>
          <cell r="Y72" t="str">
            <v>140-0140-115-04-02</v>
          </cell>
          <cell r="Z72">
            <v>4410</v>
          </cell>
          <cell r="AA72">
            <v>0</v>
          </cell>
          <cell r="AB72">
            <v>4410</v>
          </cell>
          <cell r="AC72">
            <v>0</v>
          </cell>
          <cell r="AD72">
            <v>0</v>
          </cell>
          <cell r="AE72">
            <v>4410</v>
          </cell>
          <cell r="AF72">
            <v>0</v>
          </cell>
          <cell r="AG72">
            <v>0</v>
          </cell>
          <cell r="AH72">
            <v>0</v>
          </cell>
          <cell r="AI72">
            <v>4410</v>
          </cell>
          <cell r="AJ72" t="str">
            <v>Q2</v>
          </cell>
        </row>
        <row r="73">
          <cell r="A73">
            <v>75</v>
          </cell>
          <cell r="B73">
            <v>38718</v>
          </cell>
          <cell r="C73">
            <v>0</v>
          </cell>
          <cell r="D73" t="str">
            <v xml:space="preserve"> </v>
          </cell>
          <cell r="E73" t="str">
            <v>*Completed</v>
          </cell>
          <cell r="F73">
            <v>0</v>
          </cell>
          <cell r="G73" t="str">
            <v>Western</v>
          </cell>
          <cell r="H73" t="str">
            <v>NV</v>
          </cell>
          <cell r="I73">
            <v>140</v>
          </cell>
          <cell r="J73" t="str">
            <v>Utilities, Inc. of Central Nevada</v>
          </cell>
          <cell r="K73">
            <v>140</v>
          </cell>
          <cell r="L73" t="str">
            <v>Utilities, Inc of Central Nevada</v>
          </cell>
          <cell r="M73">
            <v>0</v>
          </cell>
          <cell r="N73">
            <v>0</v>
          </cell>
          <cell r="O73" t="str">
            <v>Y</v>
          </cell>
          <cell r="P73">
            <v>0</v>
          </cell>
          <cell r="Q73" t="str">
            <v xml:space="preserve">Expand WWTP #3 </v>
          </cell>
          <cell r="R73" t="str">
            <v>C</v>
          </cell>
          <cell r="S73">
            <v>0</v>
          </cell>
          <cell r="T73">
            <v>0</v>
          </cell>
          <cell r="U73" t="e">
            <v>#REF!</v>
          </cell>
          <cell r="V73">
            <v>0</v>
          </cell>
          <cell r="W73">
            <v>0</v>
          </cell>
          <cell r="X73">
            <v>38909</v>
          </cell>
          <cell r="Y73" t="str">
            <v>140-0140-116-04-02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 t="str">
            <v>Q2</v>
          </cell>
        </row>
        <row r="74">
          <cell r="A74">
            <v>336</v>
          </cell>
          <cell r="B74">
            <v>38718</v>
          </cell>
          <cell r="C74">
            <v>0</v>
          </cell>
          <cell r="D74" t="str">
            <v xml:space="preserve"> </v>
          </cell>
          <cell r="E74" t="str">
            <v>*Completed</v>
          </cell>
          <cell r="F74">
            <v>0</v>
          </cell>
          <cell r="G74" t="str">
            <v>Western</v>
          </cell>
          <cell r="H74" t="str">
            <v>AZ</v>
          </cell>
          <cell r="I74">
            <v>135</v>
          </cell>
          <cell r="J74" t="str">
            <v>Bermuda Water Company</v>
          </cell>
          <cell r="K74">
            <v>935</v>
          </cell>
          <cell r="L74" t="str">
            <v>Bermuda Water Company</v>
          </cell>
          <cell r="M74">
            <v>0</v>
          </cell>
          <cell r="N74">
            <v>0</v>
          </cell>
          <cell r="O74" t="str">
            <v>Y</v>
          </cell>
          <cell r="P74">
            <v>0</v>
          </cell>
          <cell r="Q74" t="str">
            <v>Maintenance on tanks</v>
          </cell>
          <cell r="R74" t="str">
            <v>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39082</v>
          </cell>
          <cell r="Y74" t="str">
            <v>135-0935-115-04-01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 t="str">
            <v>Q2</v>
          </cell>
        </row>
        <row r="75">
          <cell r="A75">
            <v>337</v>
          </cell>
          <cell r="B75">
            <v>38718</v>
          </cell>
          <cell r="C75">
            <v>0</v>
          </cell>
          <cell r="D75" t="str">
            <v xml:space="preserve"> </v>
          </cell>
          <cell r="E75" t="str">
            <v>Closed</v>
          </cell>
          <cell r="F75">
            <v>0</v>
          </cell>
          <cell r="G75" t="str">
            <v>Western</v>
          </cell>
          <cell r="H75" t="str">
            <v>AZ</v>
          </cell>
          <cell r="I75">
            <v>135</v>
          </cell>
          <cell r="J75" t="str">
            <v>Bermuda Water Company</v>
          </cell>
          <cell r="K75">
            <v>935</v>
          </cell>
          <cell r="L75" t="str">
            <v>Bermuda Water Company</v>
          </cell>
          <cell r="M75">
            <v>0</v>
          </cell>
          <cell r="N75">
            <v>0</v>
          </cell>
          <cell r="O75" t="str">
            <v>Y</v>
          </cell>
          <cell r="P75">
            <v>0</v>
          </cell>
          <cell r="Q75" t="str">
            <v>Upgrade Master Plan</v>
          </cell>
          <cell r="R75" t="str">
            <v>C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38706</v>
          </cell>
          <cell r="Y75" t="str">
            <v>135-0935-115-04-02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 t="str">
            <v>Q2</v>
          </cell>
        </row>
        <row r="76">
          <cell r="A76">
            <v>343</v>
          </cell>
          <cell r="B76">
            <v>38718</v>
          </cell>
          <cell r="C76">
            <v>0</v>
          </cell>
          <cell r="D76" t="str">
            <v xml:space="preserve"> </v>
          </cell>
          <cell r="E76" t="str">
            <v>Closed</v>
          </cell>
          <cell r="F76">
            <v>0</v>
          </cell>
          <cell r="G76" t="str">
            <v>Western</v>
          </cell>
          <cell r="H76" t="str">
            <v>AZ</v>
          </cell>
          <cell r="I76">
            <v>135</v>
          </cell>
          <cell r="J76" t="str">
            <v>Bermuda Water Company</v>
          </cell>
          <cell r="K76">
            <v>935</v>
          </cell>
          <cell r="L76" t="str">
            <v>Bermuda Water Company</v>
          </cell>
          <cell r="M76">
            <v>0</v>
          </cell>
          <cell r="N76">
            <v>0</v>
          </cell>
          <cell r="O76" t="str">
            <v>Y</v>
          </cell>
          <cell r="P76">
            <v>0</v>
          </cell>
          <cell r="Q76" t="str">
            <v>Abandon El Camino Well</v>
          </cell>
          <cell r="R76" t="str">
            <v>C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38406</v>
          </cell>
          <cell r="Y76" t="str">
            <v>135-0935-115-04-04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 t="str">
            <v>Q2</v>
          </cell>
        </row>
        <row r="77">
          <cell r="A77">
            <v>846</v>
          </cell>
          <cell r="B77">
            <v>38718</v>
          </cell>
          <cell r="C77">
            <v>0</v>
          </cell>
          <cell r="D77" t="str">
            <v xml:space="preserve"> </v>
          </cell>
          <cell r="E77" t="str">
            <v>Closed</v>
          </cell>
          <cell r="F77">
            <v>0</v>
          </cell>
          <cell r="G77" t="str">
            <v>Western</v>
          </cell>
          <cell r="H77" t="str">
            <v>NV</v>
          </cell>
          <cell r="I77">
            <v>35</v>
          </cell>
          <cell r="J77" t="str">
            <v>Spring Creek Utilities Company</v>
          </cell>
          <cell r="K77">
            <v>110</v>
          </cell>
          <cell r="L77" t="str">
            <v>Spring Creek Utilities Company</v>
          </cell>
          <cell r="M77">
            <v>0</v>
          </cell>
          <cell r="N77">
            <v>0</v>
          </cell>
          <cell r="O77" t="str">
            <v>Y</v>
          </cell>
          <cell r="P77">
            <v>0</v>
          </cell>
          <cell r="Q77" t="str">
            <v>Wellhead Protection Program (Grant)</v>
          </cell>
          <cell r="R77" t="str">
            <v>C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38386</v>
          </cell>
          <cell r="Y77" t="str">
            <v>035-0110-115-02-12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 t="str">
            <v>Q2</v>
          </cell>
        </row>
        <row r="78">
          <cell r="A78">
            <v>1138</v>
          </cell>
          <cell r="B78">
            <v>38718</v>
          </cell>
          <cell r="C78">
            <v>0</v>
          </cell>
          <cell r="D78" t="str">
            <v xml:space="preserve"> </v>
          </cell>
          <cell r="E78" t="str">
            <v>*Completed</v>
          </cell>
          <cell r="F78">
            <v>0</v>
          </cell>
          <cell r="G78" t="str">
            <v>Western</v>
          </cell>
          <cell r="H78" t="str">
            <v>NV</v>
          </cell>
          <cell r="I78">
            <v>140</v>
          </cell>
          <cell r="J78" t="str">
            <v>Utilities, Inc. of Central Nevada</v>
          </cell>
          <cell r="K78">
            <v>140</v>
          </cell>
          <cell r="L78" t="str">
            <v>Utilities, Inc of Central Nevada</v>
          </cell>
          <cell r="M78">
            <v>0</v>
          </cell>
          <cell r="N78">
            <v>0</v>
          </cell>
          <cell r="O78" t="str">
            <v>Y</v>
          </cell>
          <cell r="P78">
            <v>0</v>
          </cell>
          <cell r="Q78" t="str">
            <v>WWTP F Calvada North Expansion_x000B_</v>
          </cell>
          <cell r="R78" t="str">
            <v>C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39004</v>
          </cell>
          <cell r="Y78" t="str">
            <v>140-0140-116-05-02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 t="str">
            <v>Q2</v>
          </cell>
        </row>
        <row r="79">
          <cell r="A79">
            <v>1652</v>
          </cell>
          <cell r="B79">
            <v>38718</v>
          </cell>
          <cell r="C79">
            <v>0</v>
          </cell>
          <cell r="D79" t="str">
            <v xml:space="preserve"> </v>
          </cell>
          <cell r="E79" t="str">
            <v>Closed</v>
          </cell>
          <cell r="F79">
            <v>0</v>
          </cell>
          <cell r="G79" t="str">
            <v>Western</v>
          </cell>
          <cell r="H79" t="str">
            <v>AZ</v>
          </cell>
          <cell r="I79">
            <v>135</v>
          </cell>
          <cell r="J79" t="str">
            <v>Bermuda Water Company</v>
          </cell>
          <cell r="K79">
            <v>935</v>
          </cell>
          <cell r="L79" t="str">
            <v>Bermuda Water Company</v>
          </cell>
          <cell r="M79">
            <v>0</v>
          </cell>
          <cell r="N79">
            <v>0</v>
          </cell>
          <cell r="O79" t="str">
            <v>Y</v>
          </cell>
          <cell r="P79">
            <v>0</v>
          </cell>
          <cell r="Q79" t="str">
            <v>Install soft start at Las Estancias Well</v>
          </cell>
          <cell r="R79" t="str">
            <v>C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38510</v>
          </cell>
          <cell r="Y79" t="str">
            <v>135-0935-115-04-06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 t="str">
            <v>Q2</v>
          </cell>
        </row>
        <row r="80">
          <cell r="A80">
            <v>1655</v>
          </cell>
          <cell r="B80">
            <v>38718</v>
          </cell>
          <cell r="C80">
            <v>0</v>
          </cell>
          <cell r="D80" t="str">
            <v xml:space="preserve"> </v>
          </cell>
          <cell r="E80" t="str">
            <v>*Completed</v>
          </cell>
          <cell r="F80">
            <v>0</v>
          </cell>
          <cell r="G80" t="str">
            <v>Western</v>
          </cell>
          <cell r="H80" t="str">
            <v>NV</v>
          </cell>
          <cell r="I80">
            <v>140</v>
          </cell>
          <cell r="J80" t="str">
            <v>Utilities, Inc. of Central Nevada</v>
          </cell>
          <cell r="K80">
            <v>140</v>
          </cell>
          <cell r="L80" t="str">
            <v>Utilities, Inc of Central Nevada</v>
          </cell>
          <cell r="M80">
            <v>0</v>
          </cell>
          <cell r="N80">
            <v>0</v>
          </cell>
          <cell r="O80" t="str">
            <v>Y</v>
          </cell>
          <cell r="P80">
            <v>0</v>
          </cell>
          <cell r="Q80" t="str">
            <v>UICN Master Plan</v>
          </cell>
          <cell r="R80" t="str">
            <v>C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38758</v>
          </cell>
          <cell r="Y80" t="str">
            <v>140-0140-115-03-07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 t="str">
            <v>Q2</v>
          </cell>
        </row>
        <row r="81">
          <cell r="A81">
            <v>1730</v>
          </cell>
          <cell r="B81">
            <v>38718</v>
          </cell>
          <cell r="C81">
            <v>0</v>
          </cell>
          <cell r="D81" t="str">
            <v xml:space="preserve"> </v>
          </cell>
          <cell r="E81" t="str">
            <v>Closed</v>
          </cell>
          <cell r="F81">
            <v>0</v>
          </cell>
          <cell r="G81" t="str">
            <v>Western</v>
          </cell>
          <cell r="H81" t="str">
            <v>NV</v>
          </cell>
          <cell r="I81">
            <v>140</v>
          </cell>
          <cell r="J81" t="str">
            <v>Utilities, Inc. of Central Nevada</v>
          </cell>
          <cell r="K81">
            <v>140</v>
          </cell>
          <cell r="L81" t="str">
            <v>Utilities, Inc of Central Nevada</v>
          </cell>
          <cell r="M81">
            <v>0</v>
          </cell>
          <cell r="N81">
            <v>0</v>
          </cell>
          <cell r="O81" t="str">
            <v>Y</v>
          </cell>
          <cell r="P81">
            <v>0</v>
          </cell>
          <cell r="Q81" t="str">
            <v>Portable Generator</v>
          </cell>
          <cell r="R81" t="str">
            <v>C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38362</v>
          </cell>
          <cell r="Y81" t="str">
            <v>140-0140-115-04-03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 t="str">
            <v>Q2</v>
          </cell>
        </row>
        <row r="82">
          <cell r="A82">
            <v>1733</v>
          </cell>
          <cell r="B82">
            <v>38718</v>
          </cell>
          <cell r="C82">
            <v>0</v>
          </cell>
          <cell r="D82" t="str">
            <v xml:space="preserve"> </v>
          </cell>
          <cell r="E82" t="str">
            <v>*Completed</v>
          </cell>
          <cell r="F82">
            <v>0</v>
          </cell>
          <cell r="G82" t="str">
            <v>Western</v>
          </cell>
          <cell r="H82" t="str">
            <v>NV</v>
          </cell>
          <cell r="I82">
            <v>140</v>
          </cell>
          <cell r="J82" t="str">
            <v>Utilities, Inc. of Central Nevada</v>
          </cell>
          <cell r="K82">
            <v>140</v>
          </cell>
          <cell r="L82" t="str">
            <v>Utilities, Inc of Central Nevada</v>
          </cell>
          <cell r="M82">
            <v>0</v>
          </cell>
          <cell r="N82">
            <v>0</v>
          </cell>
          <cell r="O82" t="str">
            <v>Y</v>
          </cell>
          <cell r="P82">
            <v>0</v>
          </cell>
          <cell r="Q82" t="str">
            <v xml:space="preserve">Modify Pressure Zones to eliminate high/low pressures  </v>
          </cell>
          <cell r="R82" t="str">
            <v>C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39053</v>
          </cell>
          <cell r="Y82" t="str">
            <v>140-0140-115-04-04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 t="str">
            <v>Q2</v>
          </cell>
        </row>
        <row r="83">
          <cell r="A83">
            <v>2249</v>
          </cell>
          <cell r="B83">
            <v>38718</v>
          </cell>
          <cell r="C83">
            <v>0</v>
          </cell>
          <cell r="D83" t="str">
            <v xml:space="preserve"> </v>
          </cell>
          <cell r="E83" t="str">
            <v>*Completed</v>
          </cell>
          <cell r="F83">
            <v>0</v>
          </cell>
          <cell r="G83" t="str">
            <v>Western</v>
          </cell>
          <cell r="H83" t="str">
            <v>NV</v>
          </cell>
          <cell r="I83">
            <v>140</v>
          </cell>
          <cell r="J83" t="str">
            <v>Utilities, Inc. of Central Nevada</v>
          </cell>
          <cell r="K83">
            <v>140</v>
          </cell>
          <cell r="L83" t="str">
            <v>Utilities, Inc of Central Nevada</v>
          </cell>
          <cell r="M83">
            <v>0</v>
          </cell>
          <cell r="N83">
            <v>0</v>
          </cell>
          <cell r="O83" t="str">
            <v>Y</v>
          </cell>
          <cell r="P83">
            <v>0</v>
          </cell>
          <cell r="Q83" t="str">
            <v>Water Rights Report</v>
          </cell>
          <cell r="R83" t="str">
            <v>C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38929</v>
          </cell>
          <cell r="Y83" t="str">
            <v>140-0140-115-04-11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 t="str">
            <v>Q2</v>
          </cell>
        </row>
        <row r="84">
          <cell r="A84">
            <v>2431</v>
          </cell>
          <cell r="B84">
            <v>38718</v>
          </cell>
          <cell r="C84">
            <v>0</v>
          </cell>
          <cell r="D84" t="str">
            <v xml:space="preserve"> </v>
          </cell>
          <cell r="E84" t="str">
            <v>Closed</v>
          </cell>
          <cell r="F84">
            <v>0</v>
          </cell>
          <cell r="G84" t="str">
            <v>Western</v>
          </cell>
          <cell r="H84" t="str">
            <v>NV</v>
          </cell>
          <cell r="I84">
            <v>34</v>
          </cell>
          <cell r="J84" t="str">
            <v>Utilities, Inc. of Nevada</v>
          </cell>
          <cell r="K84">
            <v>120</v>
          </cell>
          <cell r="L84" t="str">
            <v>Utilities, Inc of Nevada</v>
          </cell>
          <cell r="M84">
            <v>0</v>
          </cell>
          <cell r="N84">
            <v>0</v>
          </cell>
          <cell r="O84" t="str">
            <v>Y</v>
          </cell>
          <cell r="P84">
            <v>0</v>
          </cell>
          <cell r="Q84" t="str">
            <v>Hydrogeological Exploration for New Well Site</v>
          </cell>
          <cell r="R84" t="str">
            <v>C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38520</v>
          </cell>
          <cell r="Y84" t="str">
            <v>034-0120-115-04-04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 t="str">
            <v>Q2</v>
          </cell>
        </row>
        <row r="85">
          <cell r="A85">
            <v>2440</v>
          </cell>
          <cell r="B85">
            <v>38718</v>
          </cell>
          <cell r="C85">
            <v>0</v>
          </cell>
          <cell r="D85" t="str">
            <v xml:space="preserve"> </v>
          </cell>
          <cell r="E85" t="str">
            <v>Closed</v>
          </cell>
          <cell r="F85">
            <v>0</v>
          </cell>
          <cell r="G85" t="str">
            <v>Western</v>
          </cell>
          <cell r="H85" t="str">
            <v>NV</v>
          </cell>
          <cell r="I85">
            <v>140</v>
          </cell>
          <cell r="J85" t="str">
            <v>Utilities, Inc. of Central Nevada</v>
          </cell>
          <cell r="K85">
            <v>140</v>
          </cell>
          <cell r="L85" t="str">
            <v>Utilities, Inc of Central Nevada</v>
          </cell>
          <cell r="M85">
            <v>0</v>
          </cell>
          <cell r="N85">
            <v>0</v>
          </cell>
          <cell r="O85" t="str">
            <v>Y</v>
          </cell>
          <cell r="P85">
            <v>0</v>
          </cell>
          <cell r="Q85" t="str">
            <v>AutoCAD Mapping</v>
          </cell>
          <cell r="R85" t="str">
            <v>C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38453</v>
          </cell>
          <cell r="Y85" t="str">
            <v>140-0140-115-04-10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 t="str">
            <v>Q2</v>
          </cell>
        </row>
        <row r="86">
          <cell r="A86">
            <v>2535</v>
          </cell>
          <cell r="B86">
            <v>38718</v>
          </cell>
          <cell r="C86">
            <v>0</v>
          </cell>
          <cell r="D86" t="str">
            <v xml:space="preserve"> </v>
          </cell>
          <cell r="E86" t="str">
            <v>*Completed</v>
          </cell>
          <cell r="F86">
            <v>0</v>
          </cell>
          <cell r="G86" t="str">
            <v>Western</v>
          </cell>
          <cell r="H86" t="str">
            <v>AZ</v>
          </cell>
          <cell r="I86">
            <v>135</v>
          </cell>
          <cell r="J86" t="str">
            <v>Bermuda Water Company</v>
          </cell>
          <cell r="K86">
            <v>935</v>
          </cell>
          <cell r="L86" t="str">
            <v>Bermuda Water Company</v>
          </cell>
          <cell r="M86">
            <v>0</v>
          </cell>
          <cell r="N86">
            <v>0</v>
          </cell>
          <cell r="O86" t="str">
            <v>Y</v>
          </cell>
          <cell r="P86">
            <v>0</v>
          </cell>
          <cell r="Q86" t="str">
            <v>Engineering Design Contract for Projects as required in NOV-case #31593.</v>
          </cell>
          <cell r="R86" t="str">
            <v>C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39082</v>
          </cell>
          <cell r="Y86" t="str">
            <v>135-0935-115-05-01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 t="str">
            <v>Q2</v>
          </cell>
        </row>
        <row r="87">
          <cell r="A87">
            <v>2545</v>
          </cell>
          <cell r="B87">
            <v>38718</v>
          </cell>
          <cell r="C87">
            <v>0</v>
          </cell>
          <cell r="D87" t="str">
            <v xml:space="preserve"> </v>
          </cell>
          <cell r="E87" t="str">
            <v>Closed</v>
          </cell>
          <cell r="F87">
            <v>0</v>
          </cell>
          <cell r="G87" t="str">
            <v>Western</v>
          </cell>
          <cell r="H87" t="str">
            <v>NV</v>
          </cell>
          <cell r="I87">
            <v>35</v>
          </cell>
          <cell r="J87" t="str">
            <v>Spring Creek Utilities Company</v>
          </cell>
          <cell r="K87">
            <v>110</v>
          </cell>
          <cell r="L87" t="str">
            <v>Spring Creek Utilities Company</v>
          </cell>
          <cell r="M87">
            <v>0</v>
          </cell>
          <cell r="N87">
            <v>0</v>
          </cell>
          <cell r="O87" t="str">
            <v>Y</v>
          </cell>
          <cell r="P87">
            <v>0</v>
          </cell>
          <cell r="Q87" t="str">
            <v>Engineering Contract to Evaluate Alternatives to Resolve the Arsenic Issue</v>
          </cell>
          <cell r="R87" t="str">
            <v>C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38520</v>
          </cell>
          <cell r="Y87" t="str">
            <v>035-0110-115-05-01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 t="str">
            <v>Q2</v>
          </cell>
        </row>
        <row r="88">
          <cell r="A88">
            <v>2546</v>
          </cell>
          <cell r="B88">
            <v>38718</v>
          </cell>
          <cell r="C88">
            <v>0</v>
          </cell>
          <cell r="D88" t="str">
            <v xml:space="preserve"> </v>
          </cell>
          <cell r="E88" t="str">
            <v>*Completed</v>
          </cell>
          <cell r="F88">
            <v>0</v>
          </cell>
          <cell r="G88" t="str">
            <v>Western</v>
          </cell>
          <cell r="H88" t="str">
            <v>NV</v>
          </cell>
          <cell r="I88">
            <v>133</v>
          </cell>
          <cell r="J88" t="str">
            <v>Sky Ranch Water Service</v>
          </cell>
          <cell r="K88">
            <v>123</v>
          </cell>
          <cell r="L88" t="str">
            <v>Sky Ranch Water Service</v>
          </cell>
          <cell r="M88">
            <v>0</v>
          </cell>
          <cell r="N88">
            <v>0</v>
          </cell>
          <cell r="O88" t="str">
            <v>Y</v>
          </cell>
          <cell r="P88">
            <v>0</v>
          </cell>
          <cell r="Q88" t="str">
            <v>Engineering for Arsenic Removal</v>
          </cell>
          <cell r="R88" t="str">
            <v>C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38791</v>
          </cell>
          <cell r="Y88" t="str">
            <v>133-0123-115-05-01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 t="str">
            <v>Q2</v>
          </cell>
        </row>
        <row r="89">
          <cell r="A89">
            <v>2565</v>
          </cell>
          <cell r="B89">
            <v>38718</v>
          </cell>
          <cell r="C89">
            <v>0</v>
          </cell>
          <cell r="D89" t="str">
            <v xml:space="preserve"> </v>
          </cell>
          <cell r="E89" t="str">
            <v>Closed</v>
          </cell>
          <cell r="F89">
            <v>0</v>
          </cell>
          <cell r="G89" t="str">
            <v>Western</v>
          </cell>
          <cell r="H89" t="str">
            <v>NV</v>
          </cell>
          <cell r="I89">
            <v>34</v>
          </cell>
          <cell r="J89" t="str">
            <v>Utilities, Inc. of Nevada</v>
          </cell>
          <cell r="K89">
            <v>120</v>
          </cell>
          <cell r="L89" t="str">
            <v>Utilities, Inc of Nevada</v>
          </cell>
          <cell r="M89">
            <v>0</v>
          </cell>
          <cell r="N89">
            <v>0</v>
          </cell>
          <cell r="O89" t="str">
            <v>Y</v>
          </cell>
          <cell r="P89">
            <v>0</v>
          </cell>
          <cell r="Q89" t="str">
            <v>PRV Replacement</v>
          </cell>
          <cell r="R89" t="str">
            <v>C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38588</v>
          </cell>
          <cell r="Y89" t="str">
            <v>034-0120-115-05-01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 t="str">
            <v>Q2</v>
          </cell>
        </row>
        <row r="90">
          <cell r="A90">
            <v>2575</v>
          </cell>
          <cell r="B90">
            <v>38718</v>
          </cell>
          <cell r="C90">
            <v>0</v>
          </cell>
          <cell r="D90" t="str">
            <v xml:space="preserve"> </v>
          </cell>
          <cell r="E90" t="str">
            <v>*Completed</v>
          </cell>
          <cell r="F90">
            <v>0</v>
          </cell>
          <cell r="G90" t="str">
            <v>Western</v>
          </cell>
          <cell r="H90" t="str">
            <v>NV</v>
          </cell>
          <cell r="I90">
            <v>35</v>
          </cell>
          <cell r="J90" t="str">
            <v>Spring Creek Utilities Company</v>
          </cell>
          <cell r="K90">
            <v>110</v>
          </cell>
          <cell r="L90" t="str">
            <v>Spring Creek Utilities Company</v>
          </cell>
          <cell r="M90">
            <v>0</v>
          </cell>
          <cell r="N90">
            <v>0</v>
          </cell>
          <cell r="O90" t="str">
            <v>Y</v>
          </cell>
          <cell r="P90">
            <v>0</v>
          </cell>
          <cell r="Q90" t="str">
            <v>New Production Well - SCU Housing</v>
          </cell>
          <cell r="R90" t="str">
            <v>C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38770</v>
          </cell>
          <cell r="Y90" t="str">
            <v>035-0110-115-05-02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 t="str">
            <v>Q2</v>
          </cell>
        </row>
        <row r="91">
          <cell r="A91">
            <v>2703</v>
          </cell>
          <cell r="B91">
            <v>38718</v>
          </cell>
          <cell r="C91">
            <v>0</v>
          </cell>
          <cell r="D91" t="str">
            <v xml:space="preserve"> </v>
          </cell>
          <cell r="E91" t="str">
            <v>*Completed</v>
          </cell>
          <cell r="F91">
            <v>0</v>
          </cell>
          <cell r="G91" t="str">
            <v>Western</v>
          </cell>
          <cell r="H91" t="str">
            <v>AZ</v>
          </cell>
          <cell r="I91">
            <v>135</v>
          </cell>
          <cell r="J91" t="str">
            <v>Bermuda Water Company</v>
          </cell>
          <cell r="K91">
            <v>935</v>
          </cell>
          <cell r="L91" t="str">
            <v>Bermuda Water Company</v>
          </cell>
          <cell r="M91">
            <v>0</v>
          </cell>
          <cell r="N91">
            <v>0</v>
          </cell>
          <cell r="O91" t="str">
            <v>Y</v>
          </cell>
          <cell r="P91">
            <v>0</v>
          </cell>
          <cell r="Q91" t="str">
            <v>Engineering Design for SCADA</v>
          </cell>
          <cell r="R91" t="str">
            <v>C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39082</v>
          </cell>
          <cell r="Y91" t="str">
            <v>135-0935-115-06-01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 t="str">
            <v>Q2</v>
          </cell>
        </row>
        <row r="92">
          <cell r="A92">
            <v>2704</v>
          </cell>
          <cell r="B92">
            <v>38718</v>
          </cell>
          <cell r="C92">
            <v>0</v>
          </cell>
          <cell r="D92" t="str">
            <v xml:space="preserve"> </v>
          </cell>
          <cell r="E92" t="str">
            <v>*Completed</v>
          </cell>
          <cell r="F92">
            <v>0</v>
          </cell>
          <cell r="G92" t="str">
            <v>Western</v>
          </cell>
          <cell r="H92" t="str">
            <v>AZ</v>
          </cell>
          <cell r="I92">
            <v>135</v>
          </cell>
          <cell r="J92" t="str">
            <v>Bermuda Water Company</v>
          </cell>
          <cell r="K92">
            <v>935</v>
          </cell>
          <cell r="L92" t="str">
            <v>Bermuda Water Company</v>
          </cell>
          <cell r="M92">
            <v>0</v>
          </cell>
          <cell r="N92">
            <v>0</v>
          </cell>
          <cell r="O92" t="str">
            <v>Y</v>
          </cell>
          <cell r="P92">
            <v>0</v>
          </cell>
          <cell r="Q92" t="str">
            <v>Repair Arroyo Vista Tank Vandalism</v>
          </cell>
          <cell r="R92" t="str">
            <v>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39082</v>
          </cell>
          <cell r="Y92" t="str">
            <v>135-0935-115-06-06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 t="str">
            <v>Q2</v>
          </cell>
        </row>
        <row r="93">
          <cell r="A93">
            <v>2754</v>
          </cell>
          <cell r="B93">
            <v>38718</v>
          </cell>
          <cell r="C93">
            <v>0</v>
          </cell>
          <cell r="D93" t="str">
            <v xml:space="preserve"> </v>
          </cell>
          <cell r="E93" t="str">
            <v>Closed</v>
          </cell>
          <cell r="F93">
            <v>0</v>
          </cell>
          <cell r="G93" t="str">
            <v>Western</v>
          </cell>
          <cell r="H93" t="str">
            <v>NV</v>
          </cell>
          <cell r="I93">
            <v>35</v>
          </cell>
          <cell r="J93" t="str">
            <v>Spring Creek Utilities Company</v>
          </cell>
          <cell r="K93">
            <v>110</v>
          </cell>
          <cell r="L93" t="str">
            <v>Spring Creek Utilities Company</v>
          </cell>
          <cell r="M93">
            <v>0</v>
          </cell>
          <cell r="N93">
            <v>0</v>
          </cell>
          <cell r="O93" t="str">
            <v>Y</v>
          </cell>
          <cell r="P93">
            <v>0</v>
          </cell>
          <cell r="Q93" t="str">
            <v>Water Main Replacement - Dillon Drive</v>
          </cell>
          <cell r="R93" t="str">
            <v>C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38568</v>
          </cell>
          <cell r="Y93" t="str">
            <v>035-0110-115-05-03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 t="str">
            <v>Q2</v>
          </cell>
        </row>
        <row r="94">
          <cell r="A94">
            <v>2776</v>
          </cell>
          <cell r="B94">
            <v>38718</v>
          </cell>
          <cell r="C94">
            <v>0</v>
          </cell>
          <cell r="D94" t="str">
            <v xml:space="preserve"> </v>
          </cell>
          <cell r="E94" t="str">
            <v>*Completed</v>
          </cell>
          <cell r="F94">
            <v>0</v>
          </cell>
          <cell r="G94" t="str">
            <v>Western</v>
          </cell>
          <cell r="H94" t="str">
            <v>NV</v>
          </cell>
          <cell r="I94">
            <v>34</v>
          </cell>
          <cell r="J94" t="str">
            <v>Utilities, Inc. of Nevada</v>
          </cell>
          <cell r="K94">
            <v>120</v>
          </cell>
          <cell r="L94" t="str">
            <v>Utilities, Inc of Nevada</v>
          </cell>
          <cell r="M94">
            <v>0</v>
          </cell>
          <cell r="N94">
            <v>0</v>
          </cell>
          <cell r="O94" t="str">
            <v>Y</v>
          </cell>
          <cell r="P94">
            <v>0</v>
          </cell>
          <cell r="Q94" t="str">
            <v>Update SCADA System</v>
          </cell>
          <cell r="R94" t="str">
            <v>C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39004</v>
          </cell>
          <cell r="Y94" t="str">
            <v>034-0120-115-05-02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 t="str">
            <v>Q2</v>
          </cell>
        </row>
        <row r="95">
          <cell r="A95">
            <v>3024</v>
          </cell>
          <cell r="B95">
            <v>38718</v>
          </cell>
          <cell r="C95">
            <v>0</v>
          </cell>
          <cell r="D95" t="str">
            <v xml:space="preserve"> </v>
          </cell>
          <cell r="E95" t="str">
            <v>*Completed</v>
          </cell>
          <cell r="F95">
            <v>0</v>
          </cell>
          <cell r="G95" t="str">
            <v>Western</v>
          </cell>
          <cell r="H95" t="str">
            <v>NV</v>
          </cell>
          <cell r="I95">
            <v>140</v>
          </cell>
          <cell r="J95" t="str">
            <v>Utilities, Inc. of Central Nevada</v>
          </cell>
          <cell r="K95">
            <v>140</v>
          </cell>
          <cell r="L95" t="str">
            <v>Utilities, Inc of Central Nevada</v>
          </cell>
          <cell r="M95">
            <v>0</v>
          </cell>
          <cell r="N95">
            <v>0</v>
          </cell>
          <cell r="O95" t="str">
            <v>Y</v>
          </cell>
          <cell r="P95">
            <v>0</v>
          </cell>
          <cell r="Q95" t="str">
            <v>Lift Station 3 Pressure Main Upgrade (Cottage Grove)</v>
          </cell>
          <cell r="R95" t="str">
            <v>C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38929</v>
          </cell>
          <cell r="Y95" t="str">
            <v>140-0140-116-05-01</v>
          </cell>
          <cell r="Z95">
            <v>22507.1</v>
          </cell>
          <cell r="AA95">
            <v>22507.1</v>
          </cell>
          <cell r="AB95">
            <v>0</v>
          </cell>
          <cell r="AC95">
            <v>0</v>
          </cell>
          <cell r="AD95">
            <v>0</v>
          </cell>
          <cell r="AE95">
            <v>22507.1</v>
          </cell>
          <cell r="AF95">
            <v>0</v>
          </cell>
          <cell r="AG95">
            <v>0</v>
          </cell>
          <cell r="AH95">
            <v>0</v>
          </cell>
          <cell r="AI95">
            <v>22507.1</v>
          </cell>
          <cell r="AJ95" t="str">
            <v>Q2</v>
          </cell>
        </row>
        <row r="96">
          <cell r="A96">
            <v>3360</v>
          </cell>
          <cell r="B96">
            <v>38718</v>
          </cell>
          <cell r="C96">
            <v>0</v>
          </cell>
          <cell r="D96" t="str">
            <v xml:space="preserve"> </v>
          </cell>
          <cell r="E96" t="str">
            <v>*Completed</v>
          </cell>
          <cell r="F96">
            <v>0</v>
          </cell>
          <cell r="G96" t="str">
            <v>Western</v>
          </cell>
          <cell r="H96" t="str">
            <v>NV</v>
          </cell>
          <cell r="I96">
            <v>35</v>
          </cell>
          <cell r="J96" t="str">
            <v>Spring Creek Utilities Company</v>
          </cell>
          <cell r="K96">
            <v>110</v>
          </cell>
          <cell r="L96" t="str">
            <v>Spring Creek Utilities Company</v>
          </cell>
          <cell r="M96">
            <v>0</v>
          </cell>
          <cell r="N96">
            <v>0</v>
          </cell>
          <cell r="O96" t="str">
            <v>Y</v>
          </cell>
          <cell r="P96">
            <v>0</v>
          </cell>
          <cell r="Q96" t="str">
            <v xml:space="preserve"> Reduce Arsenic Levels in Distributed Water </v>
          </cell>
          <cell r="R96" t="str">
            <v>C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38785</v>
          </cell>
          <cell r="Y96" t="str">
            <v>035-0110-115-05-04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 t="str">
            <v>Q2</v>
          </cell>
        </row>
        <row r="97">
          <cell r="A97">
            <v>3361</v>
          </cell>
          <cell r="B97">
            <v>38718</v>
          </cell>
          <cell r="C97">
            <v>0</v>
          </cell>
          <cell r="D97" t="str">
            <v xml:space="preserve"> </v>
          </cell>
          <cell r="E97" t="str">
            <v>*Completed</v>
          </cell>
          <cell r="F97">
            <v>0</v>
          </cell>
          <cell r="G97" t="str">
            <v>Western</v>
          </cell>
          <cell r="H97" t="str">
            <v>NV</v>
          </cell>
          <cell r="I97">
            <v>133</v>
          </cell>
          <cell r="J97" t="str">
            <v>Sky Ranch Water Service</v>
          </cell>
          <cell r="K97">
            <v>123</v>
          </cell>
          <cell r="L97" t="str">
            <v>Sky Ranch Water Service</v>
          </cell>
          <cell r="M97">
            <v>0</v>
          </cell>
          <cell r="N97">
            <v>0</v>
          </cell>
          <cell r="O97" t="str">
            <v>Y</v>
          </cell>
          <cell r="P97">
            <v>0</v>
          </cell>
          <cell r="Q97" t="str">
            <v>Reduce Arsenic Levels in Distributed Water</v>
          </cell>
          <cell r="R97" t="str">
            <v>C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38785</v>
          </cell>
          <cell r="Y97" t="str">
            <v>133-0123-115-05-02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 t="str">
            <v>Q2</v>
          </cell>
        </row>
        <row r="98">
          <cell r="A98">
            <v>3439</v>
          </cell>
          <cell r="B98">
            <v>38718</v>
          </cell>
          <cell r="C98">
            <v>0</v>
          </cell>
          <cell r="D98" t="str">
            <v xml:space="preserve"> </v>
          </cell>
          <cell r="E98" t="str">
            <v>Closed</v>
          </cell>
          <cell r="F98">
            <v>0</v>
          </cell>
          <cell r="G98" t="str">
            <v>Western</v>
          </cell>
          <cell r="H98" t="str">
            <v>NV</v>
          </cell>
          <cell r="I98">
            <v>140</v>
          </cell>
          <cell r="J98" t="str">
            <v>Utilities, Inc. of Central Nevada</v>
          </cell>
          <cell r="K98">
            <v>140</v>
          </cell>
          <cell r="L98" t="str">
            <v>Utilities, Inc of Central Nevada</v>
          </cell>
          <cell r="M98">
            <v>0</v>
          </cell>
          <cell r="N98">
            <v>0</v>
          </cell>
          <cell r="O98" t="str">
            <v>Y</v>
          </cell>
          <cell r="P98">
            <v>0</v>
          </cell>
          <cell r="Q98" t="str">
            <v>Hacienda Main Installation</v>
          </cell>
          <cell r="R98" t="str">
            <v>C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38621</v>
          </cell>
          <cell r="Y98" t="str">
            <v>140-0140-115-05-01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 t="str">
            <v>Q2</v>
          </cell>
        </row>
        <row r="99">
          <cell r="A99">
            <v>3583</v>
          </cell>
          <cell r="B99">
            <v>38718</v>
          </cell>
          <cell r="C99">
            <v>0</v>
          </cell>
          <cell r="D99" t="str">
            <v xml:space="preserve"> </v>
          </cell>
          <cell r="E99" t="str">
            <v>Placed In Service</v>
          </cell>
          <cell r="F99">
            <v>0</v>
          </cell>
          <cell r="G99" t="str">
            <v>Western</v>
          </cell>
          <cell r="H99" t="str">
            <v>NV</v>
          </cell>
          <cell r="I99">
            <v>35</v>
          </cell>
          <cell r="J99" t="str">
            <v>Spring Creek Utilities Company</v>
          </cell>
          <cell r="K99">
            <v>110</v>
          </cell>
          <cell r="L99" t="str">
            <v>Spring Creek Utilities Company</v>
          </cell>
          <cell r="M99">
            <v>0</v>
          </cell>
          <cell r="N99">
            <v>0</v>
          </cell>
          <cell r="O99" t="str">
            <v>Y</v>
          </cell>
          <cell r="P99">
            <v>0</v>
          </cell>
          <cell r="Q99" t="str">
            <v>New Production Well-Tract 100</v>
          </cell>
          <cell r="R99" t="str">
            <v>C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39082</v>
          </cell>
          <cell r="Y99" t="str">
            <v>035-0110-115-06-02</v>
          </cell>
          <cell r="Z99">
            <v>177833.77</v>
          </cell>
          <cell r="AA99">
            <v>173628.72</v>
          </cell>
          <cell r="AB99">
            <v>4205.05</v>
          </cell>
          <cell r="AC99">
            <v>0</v>
          </cell>
          <cell r="AD99">
            <v>0</v>
          </cell>
          <cell r="AE99">
            <v>177833.77</v>
          </cell>
          <cell r="AF99">
            <v>0</v>
          </cell>
          <cell r="AG99">
            <v>0</v>
          </cell>
          <cell r="AH99">
            <v>0</v>
          </cell>
          <cell r="AI99">
            <v>177833.77</v>
          </cell>
          <cell r="AJ99" t="str">
            <v>Q2</v>
          </cell>
        </row>
        <row r="100">
          <cell r="A100">
            <v>3641</v>
          </cell>
          <cell r="B100">
            <v>38718</v>
          </cell>
          <cell r="C100">
            <v>0</v>
          </cell>
          <cell r="D100" t="str">
            <v xml:space="preserve"> </v>
          </cell>
          <cell r="E100" t="str">
            <v>*Completed</v>
          </cell>
          <cell r="F100">
            <v>0</v>
          </cell>
          <cell r="G100" t="str">
            <v>Western</v>
          </cell>
          <cell r="H100" t="str">
            <v>AZ</v>
          </cell>
          <cell r="I100">
            <v>135</v>
          </cell>
          <cell r="J100" t="str">
            <v>Bermuda Water Company</v>
          </cell>
          <cell r="K100">
            <v>935</v>
          </cell>
          <cell r="L100" t="str">
            <v>Bermuda Water Company</v>
          </cell>
          <cell r="M100">
            <v>0</v>
          </cell>
          <cell r="N100">
            <v>0</v>
          </cell>
          <cell r="O100" t="str">
            <v>Y</v>
          </cell>
          <cell r="P100">
            <v>0</v>
          </cell>
          <cell r="Q100" t="str">
            <v xml:space="preserve">Second transmission main installation for El Camino Subdivision  </v>
          </cell>
          <cell r="R100" t="str">
            <v>C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38741</v>
          </cell>
          <cell r="Y100" t="str">
            <v>135-0935-115-05-02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 t="str">
            <v>Q2</v>
          </cell>
        </row>
        <row r="101">
          <cell r="A101">
            <v>3702</v>
          </cell>
          <cell r="B101">
            <v>38718</v>
          </cell>
          <cell r="C101">
            <v>0</v>
          </cell>
          <cell r="D101" t="str">
            <v xml:space="preserve"> </v>
          </cell>
          <cell r="E101" t="str">
            <v>*Completed</v>
          </cell>
          <cell r="F101">
            <v>0</v>
          </cell>
          <cell r="G101" t="str">
            <v>Western</v>
          </cell>
          <cell r="H101" t="str">
            <v>NV</v>
          </cell>
          <cell r="I101">
            <v>140</v>
          </cell>
          <cell r="J101" t="str">
            <v>Utilities, Inc. of Central Nevada</v>
          </cell>
          <cell r="K101">
            <v>140</v>
          </cell>
          <cell r="L101" t="str">
            <v>Utilities, Inc of Central Nevada</v>
          </cell>
          <cell r="M101">
            <v>0</v>
          </cell>
          <cell r="N101">
            <v>0</v>
          </cell>
          <cell r="O101" t="str">
            <v>Y</v>
          </cell>
          <cell r="P101">
            <v>0</v>
          </cell>
          <cell r="Q101" t="str">
            <v xml:space="preserve">I&amp;I Engineering Study  </v>
          </cell>
          <cell r="R101" t="str">
            <v>C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38949</v>
          </cell>
          <cell r="Y101" t="str">
            <v>140-0140-116-05-03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 t="str">
            <v>Q2</v>
          </cell>
        </row>
        <row r="102">
          <cell r="A102">
            <v>3743</v>
          </cell>
          <cell r="B102">
            <v>38718</v>
          </cell>
          <cell r="C102">
            <v>0</v>
          </cell>
          <cell r="D102" t="str">
            <v xml:space="preserve"> </v>
          </cell>
          <cell r="E102" t="str">
            <v>*Completed</v>
          </cell>
          <cell r="F102">
            <v>0</v>
          </cell>
          <cell r="G102" t="str">
            <v>Western</v>
          </cell>
          <cell r="H102" t="str">
            <v>NV</v>
          </cell>
          <cell r="I102">
            <v>35</v>
          </cell>
          <cell r="J102" t="str">
            <v>Spring Creek Utilities Company</v>
          </cell>
          <cell r="K102">
            <v>110</v>
          </cell>
          <cell r="L102" t="str">
            <v>Spring Creek Utilities Company</v>
          </cell>
          <cell r="M102">
            <v>0</v>
          </cell>
          <cell r="N102">
            <v>0</v>
          </cell>
          <cell r="O102" t="str">
            <v>Y</v>
          </cell>
          <cell r="P102">
            <v>0</v>
          </cell>
          <cell r="Q102" t="str">
            <v>Engineering for Replacement of Septic System #2</v>
          </cell>
          <cell r="R102" t="str">
            <v>C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38921</v>
          </cell>
          <cell r="Y102" t="str">
            <v>035-0110-116-05-01</v>
          </cell>
          <cell r="Z102">
            <v>5335</v>
          </cell>
          <cell r="AA102">
            <v>5335</v>
          </cell>
          <cell r="AB102">
            <v>0</v>
          </cell>
          <cell r="AC102">
            <v>0</v>
          </cell>
          <cell r="AD102">
            <v>0</v>
          </cell>
          <cell r="AE102">
            <v>5335</v>
          </cell>
          <cell r="AF102">
            <v>0</v>
          </cell>
          <cell r="AG102">
            <v>0</v>
          </cell>
          <cell r="AH102">
            <v>0</v>
          </cell>
          <cell r="AI102">
            <v>5335</v>
          </cell>
          <cell r="AJ102" t="str">
            <v>Q2</v>
          </cell>
        </row>
        <row r="103">
          <cell r="A103">
            <v>3769</v>
          </cell>
          <cell r="B103">
            <v>38718</v>
          </cell>
          <cell r="C103">
            <v>0</v>
          </cell>
          <cell r="D103" t="str">
            <v xml:space="preserve"> </v>
          </cell>
          <cell r="E103" t="str">
            <v>*Completed</v>
          </cell>
          <cell r="F103">
            <v>0</v>
          </cell>
          <cell r="G103" t="str">
            <v>Western</v>
          </cell>
          <cell r="H103" t="str">
            <v>AZ</v>
          </cell>
          <cell r="I103">
            <v>135</v>
          </cell>
          <cell r="J103" t="str">
            <v>Bermuda Water Company</v>
          </cell>
          <cell r="K103">
            <v>935</v>
          </cell>
          <cell r="L103" t="str">
            <v>Bermuda Water Company</v>
          </cell>
          <cell r="M103">
            <v>0</v>
          </cell>
          <cell r="N103">
            <v>0</v>
          </cell>
          <cell r="O103" t="str">
            <v>Y</v>
          </cell>
          <cell r="P103">
            <v>0</v>
          </cell>
          <cell r="Q103" t="str">
            <v>Replace drop pipe at Tierra Verde Well</v>
          </cell>
          <cell r="R103" t="str">
            <v>C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38706</v>
          </cell>
          <cell r="Y103" t="str">
            <v xml:space="preserve"> 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 t="str">
            <v>Q2</v>
          </cell>
        </row>
        <row r="104">
          <cell r="A104">
            <v>3800</v>
          </cell>
          <cell r="B104">
            <v>38718</v>
          </cell>
          <cell r="C104">
            <v>0</v>
          </cell>
          <cell r="D104" t="str">
            <v xml:space="preserve"> </v>
          </cell>
          <cell r="E104" t="str">
            <v>*Completed</v>
          </cell>
          <cell r="F104">
            <v>0</v>
          </cell>
          <cell r="G104" t="str">
            <v>Western</v>
          </cell>
          <cell r="H104" t="str">
            <v>NV</v>
          </cell>
          <cell r="I104">
            <v>140</v>
          </cell>
          <cell r="J104" t="str">
            <v>Utilities, Inc. of Central Nevada</v>
          </cell>
          <cell r="K104">
            <v>140</v>
          </cell>
          <cell r="L104" t="str">
            <v>Utilities, Inc of Central Nevada</v>
          </cell>
          <cell r="M104">
            <v>0</v>
          </cell>
          <cell r="N104">
            <v>0</v>
          </cell>
          <cell r="O104" t="str">
            <v>Y</v>
          </cell>
          <cell r="P104">
            <v>0</v>
          </cell>
          <cell r="Q104" t="str">
            <v>Smoke Test Critical Areas of Plant 3/F Collection Systems</v>
          </cell>
          <cell r="R104" t="str">
            <v>C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38785</v>
          </cell>
          <cell r="Y104" t="str">
            <v>140-0140-116-06-01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 t="str">
            <v>Q2</v>
          </cell>
        </row>
        <row r="105">
          <cell r="A105">
            <v>3924</v>
          </cell>
          <cell r="B105">
            <v>38718</v>
          </cell>
          <cell r="C105">
            <v>0</v>
          </cell>
          <cell r="D105" t="str">
            <v xml:space="preserve"> </v>
          </cell>
          <cell r="E105" t="str">
            <v>*Completed</v>
          </cell>
          <cell r="F105">
            <v>0</v>
          </cell>
          <cell r="G105" t="str">
            <v>Western</v>
          </cell>
          <cell r="H105" t="str">
            <v>AZ</v>
          </cell>
          <cell r="I105">
            <v>135</v>
          </cell>
          <cell r="J105" t="str">
            <v>Bermuda Water Company</v>
          </cell>
          <cell r="K105">
            <v>935</v>
          </cell>
          <cell r="L105" t="str">
            <v>Bermuda Water Company</v>
          </cell>
          <cell r="M105">
            <v>0</v>
          </cell>
          <cell r="N105">
            <v>0</v>
          </cell>
          <cell r="O105" t="str">
            <v>Y</v>
          </cell>
          <cell r="P105">
            <v>0</v>
          </cell>
          <cell r="Q105" t="str">
            <v xml:space="preserve"> Repair and Clean Joy Lane East Well</v>
          </cell>
          <cell r="R105" t="str">
            <v>C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38852</v>
          </cell>
          <cell r="Y105" t="str">
            <v xml:space="preserve"> 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 t="str">
            <v>Q2</v>
          </cell>
        </row>
        <row r="106">
          <cell r="A106">
            <v>3950</v>
          </cell>
          <cell r="B106">
            <v>38718</v>
          </cell>
          <cell r="C106">
            <v>0</v>
          </cell>
          <cell r="D106" t="str">
            <v xml:space="preserve"> </v>
          </cell>
          <cell r="E106" t="str">
            <v>*Completed</v>
          </cell>
          <cell r="F106">
            <v>0</v>
          </cell>
          <cell r="G106" t="str">
            <v>Western</v>
          </cell>
          <cell r="H106" t="str">
            <v>NV</v>
          </cell>
          <cell r="I106">
            <v>34</v>
          </cell>
          <cell r="J106" t="str">
            <v>Utilities, Inc. of Nevada</v>
          </cell>
          <cell r="K106">
            <v>120</v>
          </cell>
          <cell r="L106" t="str">
            <v>Utilities, Inc of Nevada</v>
          </cell>
          <cell r="M106">
            <v>0</v>
          </cell>
          <cell r="N106">
            <v>0</v>
          </cell>
          <cell r="O106" t="str">
            <v>Y</v>
          </cell>
          <cell r="P106">
            <v>0</v>
          </cell>
          <cell r="Q106" t="str">
            <v>UIN Wells #6 &amp; #7 - Flush Line Installation</v>
          </cell>
          <cell r="R106" t="str">
            <v>C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38911</v>
          </cell>
          <cell r="Y106" t="str">
            <v xml:space="preserve"> 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 t="str">
            <v>Q2</v>
          </cell>
        </row>
        <row r="107">
          <cell r="A107">
            <v>3954</v>
          </cell>
          <cell r="B107">
            <v>38718</v>
          </cell>
          <cell r="C107">
            <v>0</v>
          </cell>
          <cell r="D107" t="str">
            <v xml:space="preserve"> </v>
          </cell>
          <cell r="E107" t="str">
            <v>*Completed</v>
          </cell>
          <cell r="F107">
            <v>0</v>
          </cell>
          <cell r="G107" t="str">
            <v>Western</v>
          </cell>
          <cell r="H107" t="str">
            <v>NV</v>
          </cell>
          <cell r="I107">
            <v>34</v>
          </cell>
          <cell r="J107" t="str">
            <v>Utilities, Inc. of Nevada</v>
          </cell>
          <cell r="K107">
            <v>120</v>
          </cell>
          <cell r="L107" t="str">
            <v>Utilities, Inc of Nevada</v>
          </cell>
          <cell r="M107">
            <v>0</v>
          </cell>
          <cell r="N107">
            <v>0</v>
          </cell>
          <cell r="O107" t="str">
            <v>Y</v>
          </cell>
          <cell r="P107">
            <v>0</v>
          </cell>
          <cell r="Q107" t="str">
            <v>UIN Well #8 - UST Removal</v>
          </cell>
          <cell r="R107" t="str">
            <v>C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38911</v>
          </cell>
          <cell r="Y107" t="str">
            <v xml:space="preserve"> 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 t="str">
            <v>Q2</v>
          </cell>
        </row>
        <row r="108">
          <cell r="A108">
            <v>3955</v>
          </cell>
          <cell r="B108">
            <v>38718</v>
          </cell>
          <cell r="C108">
            <v>0</v>
          </cell>
          <cell r="D108" t="str">
            <v xml:space="preserve"> </v>
          </cell>
          <cell r="E108" t="str">
            <v>*Completed</v>
          </cell>
          <cell r="F108">
            <v>0</v>
          </cell>
          <cell r="G108" t="str">
            <v>Western</v>
          </cell>
          <cell r="H108" t="str">
            <v>AZ</v>
          </cell>
          <cell r="I108">
            <v>135</v>
          </cell>
          <cell r="J108" t="str">
            <v>Bermuda Water Company</v>
          </cell>
          <cell r="K108">
            <v>935</v>
          </cell>
          <cell r="L108" t="str">
            <v>Bermuda Water Company</v>
          </cell>
          <cell r="M108">
            <v>0</v>
          </cell>
          <cell r="N108">
            <v>0</v>
          </cell>
          <cell r="O108" t="str">
            <v>Y</v>
          </cell>
          <cell r="P108">
            <v>0</v>
          </cell>
          <cell r="Q108" t="str">
            <v>Security Fencing - 3 locations_x000B_</v>
          </cell>
          <cell r="R108" t="str">
            <v>C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38929</v>
          </cell>
          <cell r="Y108" t="str">
            <v xml:space="preserve"> 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 t="str">
            <v>Q2</v>
          </cell>
        </row>
        <row r="109">
          <cell r="A109">
            <v>3963</v>
          </cell>
          <cell r="B109">
            <v>38718</v>
          </cell>
          <cell r="C109">
            <v>0</v>
          </cell>
          <cell r="D109" t="str">
            <v xml:space="preserve"> </v>
          </cell>
          <cell r="E109" t="str">
            <v>*Completed</v>
          </cell>
          <cell r="F109">
            <v>0</v>
          </cell>
          <cell r="G109" t="str">
            <v>Western</v>
          </cell>
          <cell r="H109" t="str">
            <v>AZ</v>
          </cell>
          <cell r="I109">
            <v>135</v>
          </cell>
          <cell r="J109" t="str">
            <v>Bermuda Water Company</v>
          </cell>
          <cell r="K109">
            <v>935</v>
          </cell>
          <cell r="L109" t="str">
            <v>Bermuda Water Company</v>
          </cell>
          <cell r="M109">
            <v>0</v>
          </cell>
          <cell r="N109">
            <v>0</v>
          </cell>
          <cell r="O109" t="str">
            <v>Y</v>
          </cell>
          <cell r="P109">
            <v>0</v>
          </cell>
          <cell r="Q109" t="str">
            <v>Clean and reline casing at Well #2</v>
          </cell>
          <cell r="R109" t="str">
            <v>C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39082</v>
          </cell>
          <cell r="Y109" t="str">
            <v>135-0935-115-06-02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 t="str">
            <v>Q2</v>
          </cell>
        </row>
        <row r="110">
          <cell r="A110">
            <v>3970</v>
          </cell>
          <cell r="B110">
            <v>38718</v>
          </cell>
          <cell r="C110">
            <v>0</v>
          </cell>
          <cell r="D110" t="str">
            <v xml:space="preserve"> </v>
          </cell>
          <cell r="E110" t="str">
            <v>*Completed</v>
          </cell>
          <cell r="F110">
            <v>0</v>
          </cell>
          <cell r="G110" t="str">
            <v>Western</v>
          </cell>
          <cell r="H110" t="str">
            <v>NV</v>
          </cell>
          <cell r="I110">
            <v>140</v>
          </cell>
          <cell r="J110" t="str">
            <v>Utilities, Inc. of Central Nevada</v>
          </cell>
          <cell r="K110">
            <v>140</v>
          </cell>
          <cell r="L110" t="str">
            <v>Utilities, Inc of Central Nevada</v>
          </cell>
          <cell r="M110">
            <v>0</v>
          </cell>
          <cell r="N110">
            <v>0</v>
          </cell>
          <cell r="O110" t="str">
            <v>Y</v>
          </cell>
          <cell r="P110">
            <v>0</v>
          </cell>
          <cell r="Q110" t="str">
            <v>Well #13 Renovation &amp; Generator</v>
          </cell>
          <cell r="R110" t="str">
            <v>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39082</v>
          </cell>
          <cell r="Y110" t="str">
            <v>140-0140-115-06-04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 t="str">
            <v>Q2</v>
          </cell>
        </row>
        <row r="111">
          <cell r="A111">
            <v>3972</v>
          </cell>
          <cell r="B111">
            <v>38718</v>
          </cell>
          <cell r="C111">
            <v>0</v>
          </cell>
          <cell r="D111" t="str">
            <v xml:space="preserve"> </v>
          </cell>
          <cell r="E111" t="str">
            <v>*Completed</v>
          </cell>
          <cell r="F111">
            <v>0</v>
          </cell>
          <cell r="G111" t="str">
            <v>Western</v>
          </cell>
          <cell r="H111" t="str">
            <v>NV</v>
          </cell>
          <cell r="I111">
            <v>140</v>
          </cell>
          <cell r="J111" t="str">
            <v>Utilities, Inc. of Central Nevada</v>
          </cell>
          <cell r="K111">
            <v>140</v>
          </cell>
          <cell r="L111" t="str">
            <v>Utilities, Inc of Central Nevada</v>
          </cell>
          <cell r="M111">
            <v>0</v>
          </cell>
          <cell r="N111">
            <v>0</v>
          </cell>
          <cell r="O111" t="str">
            <v>Y</v>
          </cell>
          <cell r="P111">
            <v>0</v>
          </cell>
          <cell r="Q111" t="str">
            <v>Engineering Evaluation of Collection System 3 and New Facility Location_x000B_</v>
          </cell>
          <cell r="R111" t="str">
            <v>C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39082</v>
          </cell>
          <cell r="Y111" t="str">
            <v>140-0140-116-06-02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 t="str">
            <v>Q2</v>
          </cell>
        </row>
        <row r="112">
          <cell r="A112">
            <v>3992</v>
          </cell>
          <cell r="B112">
            <v>38718</v>
          </cell>
          <cell r="C112">
            <v>0</v>
          </cell>
          <cell r="D112" t="str">
            <v xml:space="preserve"> </v>
          </cell>
          <cell r="E112" t="str">
            <v>*Completed</v>
          </cell>
          <cell r="F112">
            <v>0</v>
          </cell>
          <cell r="G112" t="str">
            <v>Western</v>
          </cell>
          <cell r="H112" t="str">
            <v>AZ</v>
          </cell>
          <cell r="I112">
            <v>135</v>
          </cell>
          <cell r="J112" t="str">
            <v>Bermuda Water Company</v>
          </cell>
          <cell r="K112">
            <v>935</v>
          </cell>
          <cell r="L112" t="str">
            <v>Bermuda Water Company</v>
          </cell>
          <cell r="M112">
            <v>0</v>
          </cell>
          <cell r="N112">
            <v>0</v>
          </cell>
          <cell r="O112" t="str">
            <v>Y</v>
          </cell>
          <cell r="P112">
            <v>0</v>
          </cell>
          <cell r="Q112" t="str">
            <v>Engineering Design for New Storage Tank</v>
          </cell>
          <cell r="R112" t="str">
            <v>C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39082</v>
          </cell>
          <cell r="Y112" t="str">
            <v>135-0935-115-06-03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 t="str">
            <v>Q2</v>
          </cell>
        </row>
        <row r="113">
          <cell r="A113">
            <v>3993</v>
          </cell>
          <cell r="B113">
            <v>38718</v>
          </cell>
          <cell r="C113">
            <v>0</v>
          </cell>
          <cell r="D113" t="str">
            <v xml:space="preserve"> </v>
          </cell>
          <cell r="E113" t="str">
            <v>*Completed</v>
          </cell>
          <cell r="F113">
            <v>0</v>
          </cell>
          <cell r="G113" t="str">
            <v>Western</v>
          </cell>
          <cell r="H113" t="str">
            <v>AZ</v>
          </cell>
          <cell r="I113">
            <v>135</v>
          </cell>
          <cell r="J113" t="str">
            <v>Bermuda Water Company</v>
          </cell>
          <cell r="K113">
            <v>935</v>
          </cell>
          <cell r="L113" t="str">
            <v>Bermuda Water Company</v>
          </cell>
          <cell r="M113">
            <v>0</v>
          </cell>
          <cell r="N113">
            <v>0</v>
          </cell>
          <cell r="O113" t="str">
            <v>Y</v>
          </cell>
          <cell r="P113">
            <v>0</v>
          </cell>
          <cell r="Q113" t="str">
            <v>Engineering Design for New Well</v>
          </cell>
          <cell r="R113" t="str">
            <v>C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39082</v>
          </cell>
          <cell r="Y113" t="str">
            <v>135-0935-115-06-04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 t="str">
            <v>Q2</v>
          </cell>
        </row>
        <row r="114">
          <cell r="A114">
            <v>3995</v>
          </cell>
          <cell r="B114">
            <v>38718</v>
          </cell>
          <cell r="C114">
            <v>0</v>
          </cell>
          <cell r="D114" t="str">
            <v xml:space="preserve"> </v>
          </cell>
          <cell r="E114" t="str">
            <v>*Completed</v>
          </cell>
          <cell r="F114">
            <v>0</v>
          </cell>
          <cell r="G114" t="str">
            <v>Western</v>
          </cell>
          <cell r="H114" t="str">
            <v>AZ</v>
          </cell>
          <cell r="I114">
            <v>135</v>
          </cell>
          <cell r="J114" t="str">
            <v>Bermuda Water Company</v>
          </cell>
          <cell r="K114">
            <v>935</v>
          </cell>
          <cell r="L114" t="str">
            <v>Bermuda Water Company</v>
          </cell>
          <cell r="M114">
            <v>0</v>
          </cell>
          <cell r="N114">
            <v>0</v>
          </cell>
          <cell r="O114" t="str">
            <v>Y</v>
          </cell>
          <cell r="P114">
            <v>0</v>
          </cell>
          <cell r="Q114" t="str">
            <v>Engineering Evaluation of Alternatives for Arsenic Issue @ El Camino Well</v>
          </cell>
          <cell r="R114" t="str">
            <v>C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39082</v>
          </cell>
          <cell r="Y114" t="str">
            <v>135-0935-115-06-05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 t="str">
            <v>Q2</v>
          </cell>
        </row>
        <row r="115">
          <cell r="A115">
            <v>3996</v>
          </cell>
          <cell r="B115">
            <v>38718</v>
          </cell>
          <cell r="C115">
            <v>0</v>
          </cell>
          <cell r="D115" t="str">
            <v xml:space="preserve"> </v>
          </cell>
          <cell r="E115" t="str">
            <v>*Completed</v>
          </cell>
          <cell r="F115">
            <v>0</v>
          </cell>
          <cell r="G115" t="str">
            <v>Western</v>
          </cell>
          <cell r="H115" t="str">
            <v>NV</v>
          </cell>
          <cell r="I115">
            <v>140</v>
          </cell>
          <cell r="J115" t="str">
            <v>Utilities, Inc. of Central Nevada</v>
          </cell>
          <cell r="K115">
            <v>140</v>
          </cell>
          <cell r="L115" t="str">
            <v>Utilities, Inc of Central Nevada</v>
          </cell>
          <cell r="M115">
            <v>0</v>
          </cell>
          <cell r="N115">
            <v>0</v>
          </cell>
          <cell r="O115" t="str">
            <v>Y</v>
          </cell>
          <cell r="P115">
            <v>0</v>
          </cell>
          <cell r="Q115" t="str">
            <v>Equipment, Accessories and Desks for Regional Office</v>
          </cell>
          <cell r="R115" t="str">
            <v>C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39082</v>
          </cell>
          <cell r="Y115" t="str">
            <v>140-0140-117-06-01</v>
          </cell>
          <cell r="Z115">
            <v>879.43</v>
          </cell>
          <cell r="AA115">
            <v>879.43</v>
          </cell>
          <cell r="AB115">
            <v>0</v>
          </cell>
          <cell r="AC115">
            <v>0</v>
          </cell>
          <cell r="AD115">
            <v>0</v>
          </cell>
          <cell r="AE115">
            <v>879.43</v>
          </cell>
          <cell r="AF115">
            <v>0</v>
          </cell>
          <cell r="AG115">
            <v>0</v>
          </cell>
          <cell r="AH115">
            <v>0</v>
          </cell>
          <cell r="AI115">
            <v>879.43</v>
          </cell>
          <cell r="AJ115" t="str">
            <v>Q2</v>
          </cell>
        </row>
        <row r="116">
          <cell r="A116">
            <v>3997</v>
          </cell>
          <cell r="B116">
            <v>38718</v>
          </cell>
          <cell r="C116">
            <v>0</v>
          </cell>
          <cell r="D116" t="str">
            <v xml:space="preserve"> </v>
          </cell>
          <cell r="E116" t="str">
            <v>*Completed</v>
          </cell>
          <cell r="F116">
            <v>0</v>
          </cell>
          <cell r="G116" t="str">
            <v>Western</v>
          </cell>
          <cell r="H116" t="str">
            <v>NV</v>
          </cell>
          <cell r="I116">
            <v>35</v>
          </cell>
          <cell r="J116" t="str">
            <v>Spring Creek Utilities Company</v>
          </cell>
          <cell r="K116">
            <v>110</v>
          </cell>
          <cell r="L116" t="str">
            <v>Spring Creek Utilities Company</v>
          </cell>
          <cell r="M116">
            <v>0</v>
          </cell>
          <cell r="N116">
            <v>0</v>
          </cell>
          <cell r="O116" t="str">
            <v>Y</v>
          </cell>
          <cell r="P116">
            <v>0</v>
          </cell>
          <cell r="Q116" t="str">
            <v>Installation of Window Cover Bars</v>
          </cell>
          <cell r="R116" t="str">
            <v>C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38911</v>
          </cell>
          <cell r="Y116" t="str">
            <v>035-0110-115-06-01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 t="str">
            <v>Q2</v>
          </cell>
        </row>
        <row r="117">
          <cell r="A117">
            <v>4052</v>
          </cell>
          <cell r="B117">
            <v>38718</v>
          </cell>
          <cell r="C117">
            <v>0</v>
          </cell>
          <cell r="D117" t="str">
            <v xml:space="preserve"> </v>
          </cell>
          <cell r="E117" t="str">
            <v>*Completed</v>
          </cell>
          <cell r="F117">
            <v>0</v>
          </cell>
          <cell r="G117" t="str">
            <v>Western</v>
          </cell>
          <cell r="H117" t="str">
            <v>NV</v>
          </cell>
          <cell r="I117">
            <v>140</v>
          </cell>
          <cell r="J117" t="str">
            <v>Utilities, Inc. of Central Nevada</v>
          </cell>
          <cell r="K117">
            <v>140</v>
          </cell>
          <cell r="L117" t="str">
            <v>Utilities, Inc of Central Nevada</v>
          </cell>
          <cell r="M117">
            <v>0</v>
          </cell>
          <cell r="N117">
            <v>0</v>
          </cell>
          <cell r="O117" t="str">
            <v>Y</v>
          </cell>
          <cell r="P117">
            <v>0</v>
          </cell>
          <cell r="Q117" t="str">
            <v>I&amp;I Collection System Tasks per Brown &amp; Caldwell Engineering Study</v>
          </cell>
          <cell r="R117" t="str">
            <v>C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39082</v>
          </cell>
          <cell r="Y117" t="str">
            <v>140-0140-116-06-04</v>
          </cell>
          <cell r="Z117">
            <v>14700</v>
          </cell>
          <cell r="AA117">
            <v>14700</v>
          </cell>
          <cell r="AB117">
            <v>0</v>
          </cell>
          <cell r="AC117">
            <v>0</v>
          </cell>
          <cell r="AD117">
            <v>0</v>
          </cell>
          <cell r="AE117">
            <v>14700</v>
          </cell>
          <cell r="AF117">
            <v>0</v>
          </cell>
          <cell r="AG117">
            <v>0</v>
          </cell>
          <cell r="AH117">
            <v>0</v>
          </cell>
          <cell r="AI117">
            <v>14700</v>
          </cell>
          <cell r="AJ117" t="str">
            <v>Q2</v>
          </cell>
        </row>
        <row r="118">
          <cell r="A118">
            <v>4073</v>
          </cell>
          <cell r="B118">
            <v>38718</v>
          </cell>
          <cell r="C118">
            <v>0</v>
          </cell>
          <cell r="D118" t="str">
            <v xml:space="preserve"> </v>
          </cell>
          <cell r="E118" t="str">
            <v>*Completed</v>
          </cell>
          <cell r="F118">
            <v>0</v>
          </cell>
          <cell r="G118" t="str">
            <v>Western</v>
          </cell>
          <cell r="H118" t="str">
            <v>NV</v>
          </cell>
          <cell r="I118">
            <v>140</v>
          </cell>
          <cell r="J118" t="str">
            <v>Utilities, Inc. of Central Nevada</v>
          </cell>
          <cell r="K118">
            <v>140</v>
          </cell>
          <cell r="L118" t="str">
            <v>Utilities, Inc of Central Nevada</v>
          </cell>
          <cell r="M118">
            <v>0</v>
          </cell>
          <cell r="N118">
            <v>0</v>
          </cell>
          <cell r="O118" t="str">
            <v>Y</v>
          </cell>
          <cell r="P118">
            <v>0</v>
          </cell>
          <cell r="Q118" t="str">
            <v xml:space="preserve">Engineering evaluation and design of 10 lift stations for 2007 construction </v>
          </cell>
          <cell r="R118" t="str">
            <v>C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39082</v>
          </cell>
          <cell r="Y118" t="str">
            <v>140-0140-116-06-03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 t="str">
            <v>Q2</v>
          </cell>
        </row>
        <row r="119">
          <cell r="A119">
            <v>4074</v>
          </cell>
          <cell r="B119">
            <v>38718</v>
          </cell>
          <cell r="C119">
            <v>0</v>
          </cell>
          <cell r="D119" t="str">
            <v xml:space="preserve"> </v>
          </cell>
          <cell r="E119" t="str">
            <v>*Completed</v>
          </cell>
          <cell r="F119">
            <v>0</v>
          </cell>
          <cell r="G119" t="str">
            <v>Western</v>
          </cell>
          <cell r="H119" t="str">
            <v>NV</v>
          </cell>
          <cell r="I119">
            <v>140</v>
          </cell>
          <cell r="J119" t="str">
            <v>Utilities, Inc. of Central Nevada</v>
          </cell>
          <cell r="K119">
            <v>140</v>
          </cell>
          <cell r="L119" t="str">
            <v>Utilities, Inc of Central Nevada</v>
          </cell>
          <cell r="M119">
            <v>0</v>
          </cell>
          <cell r="N119">
            <v>0</v>
          </cell>
          <cell r="O119" t="str">
            <v>Y</v>
          </cell>
          <cell r="P119">
            <v>0</v>
          </cell>
          <cell r="Q119" t="str">
            <v xml:space="preserve">Continued Flow Testing of Select Collection System Manholes  </v>
          </cell>
          <cell r="R119" t="str">
            <v>C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39082</v>
          </cell>
          <cell r="Y119" t="str">
            <v xml:space="preserve"> 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 t="str">
            <v>Q2</v>
          </cell>
        </row>
        <row r="120">
          <cell r="A120">
            <v>4078</v>
          </cell>
          <cell r="B120">
            <v>38718</v>
          </cell>
          <cell r="C120">
            <v>0</v>
          </cell>
          <cell r="D120" t="str">
            <v xml:space="preserve"> </v>
          </cell>
          <cell r="E120" t="str">
            <v>*Completed</v>
          </cell>
          <cell r="F120">
            <v>0</v>
          </cell>
          <cell r="G120" t="str">
            <v>Western</v>
          </cell>
          <cell r="H120" t="str">
            <v>NV</v>
          </cell>
          <cell r="I120">
            <v>140</v>
          </cell>
          <cell r="J120" t="str">
            <v>Utilities, Inc. of Central Nevada</v>
          </cell>
          <cell r="K120">
            <v>140</v>
          </cell>
          <cell r="L120" t="str">
            <v>Utilities, Inc of Central Nevada</v>
          </cell>
          <cell r="M120">
            <v>0</v>
          </cell>
          <cell r="N120">
            <v>0</v>
          </cell>
          <cell r="O120" t="str">
            <v>Y</v>
          </cell>
          <cell r="P120">
            <v>0</v>
          </cell>
          <cell r="Q120" t="str">
            <v>Engineering for system mapping of utility valve/hydrant locations</v>
          </cell>
          <cell r="R120" t="str">
            <v>C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39078</v>
          </cell>
          <cell r="Y120" t="str">
            <v>140-0140-115-06-03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 t="str">
            <v>Q2</v>
          </cell>
        </row>
        <row r="121">
          <cell r="A121">
            <v>4139</v>
          </cell>
          <cell r="B121">
            <v>38718</v>
          </cell>
          <cell r="C121">
            <v>0</v>
          </cell>
          <cell r="D121" t="str">
            <v xml:space="preserve"> </v>
          </cell>
          <cell r="E121" t="str">
            <v>*Completed</v>
          </cell>
          <cell r="F121">
            <v>0</v>
          </cell>
          <cell r="G121" t="str">
            <v>Western</v>
          </cell>
          <cell r="H121" t="str">
            <v>NV</v>
          </cell>
          <cell r="I121">
            <v>35</v>
          </cell>
          <cell r="J121" t="str">
            <v>Spring Creek Utilities Company</v>
          </cell>
          <cell r="K121">
            <v>110</v>
          </cell>
          <cell r="L121" t="str">
            <v>Spring Creek Utilities Company</v>
          </cell>
          <cell r="M121">
            <v>0</v>
          </cell>
          <cell r="N121">
            <v>0</v>
          </cell>
          <cell r="O121" t="str">
            <v>Y</v>
          </cell>
          <cell r="P121">
            <v>0</v>
          </cell>
          <cell r="Q121" t="str">
            <v>Engineering for Twin Tanks Booster Station Upgrade with  2007 Construction</v>
          </cell>
          <cell r="R121" t="str">
            <v>C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39086</v>
          </cell>
          <cell r="Y121" t="str">
            <v>035-0110-115-06-04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 t="str">
            <v>Q2</v>
          </cell>
        </row>
        <row r="122">
          <cell r="A122">
            <v>4258</v>
          </cell>
          <cell r="B122">
            <v>38718</v>
          </cell>
          <cell r="C122">
            <v>0</v>
          </cell>
          <cell r="D122" t="str">
            <v xml:space="preserve"> </v>
          </cell>
          <cell r="E122" t="str">
            <v>Placed In Service</v>
          </cell>
          <cell r="F122">
            <v>0</v>
          </cell>
          <cell r="G122" t="str">
            <v>Western</v>
          </cell>
          <cell r="H122" t="str">
            <v>NV</v>
          </cell>
          <cell r="I122">
            <v>35</v>
          </cell>
          <cell r="J122" t="str">
            <v>Spring Creek Utilities Company</v>
          </cell>
          <cell r="K122">
            <v>110</v>
          </cell>
          <cell r="L122" t="str">
            <v>Spring Creek Utilities Company</v>
          </cell>
          <cell r="M122">
            <v>0</v>
          </cell>
          <cell r="N122">
            <v>0</v>
          </cell>
          <cell r="O122" t="str">
            <v>Y</v>
          </cell>
          <cell r="P122">
            <v>0</v>
          </cell>
          <cell r="Q122" t="str">
            <v>Exploratory Test Well - Tract 100</v>
          </cell>
          <cell r="R122" t="str">
            <v>C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38911</v>
          </cell>
          <cell r="Y122" t="str">
            <v xml:space="preserve"> 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 t="str">
            <v>Q2</v>
          </cell>
        </row>
        <row r="123">
          <cell r="A123">
            <v>4292</v>
          </cell>
          <cell r="B123">
            <v>38718</v>
          </cell>
          <cell r="C123">
            <v>0</v>
          </cell>
          <cell r="D123" t="str">
            <v xml:space="preserve"> </v>
          </cell>
          <cell r="E123" t="str">
            <v>*Completed</v>
          </cell>
          <cell r="F123">
            <v>0</v>
          </cell>
          <cell r="G123" t="str">
            <v>Western</v>
          </cell>
          <cell r="H123" t="str">
            <v>AZ</v>
          </cell>
          <cell r="I123">
            <v>135</v>
          </cell>
          <cell r="J123" t="str">
            <v>Bermuda Water Company</v>
          </cell>
          <cell r="K123">
            <v>935</v>
          </cell>
          <cell r="L123" t="str">
            <v>Bermuda Water Company</v>
          </cell>
          <cell r="M123">
            <v>0</v>
          </cell>
          <cell r="N123">
            <v>0</v>
          </cell>
          <cell r="O123" t="str">
            <v>Y</v>
          </cell>
          <cell r="P123">
            <v>0</v>
          </cell>
          <cell r="Q123" t="str">
            <v>Emergency Repair - Well #1</v>
          </cell>
          <cell r="R123" t="str">
            <v>C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38943</v>
          </cell>
          <cell r="Y123" t="str">
            <v xml:space="preserve"> 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 t="str">
            <v>Q2</v>
          </cell>
        </row>
        <row r="124">
          <cell r="A124">
            <v>4360</v>
          </cell>
          <cell r="B124">
            <v>38718</v>
          </cell>
          <cell r="C124">
            <v>0</v>
          </cell>
          <cell r="D124" t="str">
            <v xml:space="preserve"> </v>
          </cell>
          <cell r="E124" t="str">
            <v>*Completed</v>
          </cell>
          <cell r="F124">
            <v>0</v>
          </cell>
          <cell r="G124" t="str">
            <v>Western</v>
          </cell>
          <cell r="H124" t="str">
            <v>AZ</v>
          </cell>
          <cell r="I124">
            <v>135</v>
          </cell>
          <cell r="J124" t="str">
            <v>Bermuda Water Company</v>
          </cell>
          <cell r="K124">
            <v>935</v>
          </cell>
          <cell r="L124">
            <v>0</v>
          </cell>
          <cell r="M124">
            <v>0</v>
          </cell>
          <cell r="N124">
            <v>0</v>
          </cell>
          <cell r="O124" t="str">
            <v>Y</v>
          </cell>
          <cell r="P124">
            <v>0</v>
          </cell>
          <cell r="Q124" t="str">
            <v>Emergency Repair to Well # 5</v>
          </cell>
          <cell r="R124" t="str">
            <v>C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38943</v>
          </cell>
          <cell r="Y124" t="str">
            <v xml:space="preserve"> 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 t="str">
            <v>Q2</v>
          </cell>
        </row>
        <row r="125">
          <cell r="A125">
            <v>4361</v>
          </cell>
          <cell r="B125">
            <v>38718</v>
          </cell>
          <cell r="C125">
            <v>0</v>
          </cell>
          <cell r="D125" t="str">
            <v xml:space="preserve"> </v>
          </cell>
          <cell r="E125" t="str">
            <v>*Completed</v>
          </cell>
          <cell r="F125">
            <v>0</v>
          </cell>
          <cell r="G125" t="str">
            <v>Western</v>
          </cell>
          <cell r="H125" t="str">
            <v>NV</v>
          </cell>
          <cell r="I125">
            <v>35</v>
          </cell>
          <cell r="J125" t="str">
            <v>Spring Creek Utilities Company</v>
          </cell>
          <cell r="K125">
            <v>110</v>
          </cell>
          <cell r="L125" t="str">
            <v>Spring Creek Utilities Company</v>
          </cell>
          <cell r="M125">
            <v>0</v>
          </cell>
          <cell r="N125">
            <v>0</v>
          </cell>
          <cell r="O125" t="str">
            <v>Y</v>
          </cell>
          <cell r="P125">
            <v>0</v>
          </cell>
          <cell r="Q125" t="str">
            <v>Emergency Repair Well # 1</v>
          </cell>
          <cell r="R125" t="str">
            <v>C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38943</v>
          </cell>
          <cell r="Y125" t="str">
            <v xml:space="preserve"> 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 t="str">
            <v>Q2</v>
          </cell>
        </row>
        <row r="126">
          <cell r="A126">
            <v>4371</v>
          </cell>
          <cell r="B126">
            <v>38718</v>
          </cell>
          <cell r="C126">
            <v>0</v>
          </cell>
          <cell r="D126" t="str">
            <v xml:space="preserve"> </v>
          </cell>
          <cell r="E126" t="str">
            <v>*Completed</v>
          </cell>
          <cell r="F126">
            <v>0</v>
          </cell>
          <cell r="G126" t="str">
            <v>Western</v>
          </cell>
          <cell r="H126" t="str">
            <v>NV</v>
          </cell>
          <cell r="I126">
            <v>34</v>
          </cell>
          <cell r="J126" t="str">
            <v>Utilities, Inc. of Nevada</v>
          </cell>
          <cell r="K126">
            <v>120</v>
          </cell>
          <cell r="L126" t="str">
            <v>Utilities, Inc of Nevada</v>
          </cell>
          <cell r="M126">
            <v>0</v>
          </cell>
          <cell r="N126">
            <v>0</v>
          </cell>
          <cell r="O126" t="str">
            <v>Y</v>
          </cell>
          <cell r="P126">
            <v>0</v>
          </cell>
          <cell r="Q126" t="str">
            <v>Garnet Drive Street Repairs</v>
          </cell>
          <cell r="R126" t="str">
            <v>C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38961</v>
          </cell>
          <cell r="Y126" t="str">
            <v xml:space="preserve"> 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 t="str">
            <v>Q2</v>
          </cell>
        </row>
        <row r="127">
          <cell r="A127">
            <v>4383</v>
          </cell>
          <cell r="B127">
            <v>38718</v>
          </cell>
          <cell r="C127">
            <v>0</v>
          </cell>
          <cell r="D127" t="str">
            <v xml:space="preserve"> </v>
          </cell>
          <cell r="E127" t="str">
            <v>*Completed</v>
          </cell>
          <cell r="F127">
            <v>0</v>
          </cell>
          <cell r="G127" t="str">
            <v>Western</v>
          </cell>
          <cell r="H127" t="str">
            <v>NV</v>
          </cell>
          <cell r="I127">
            <v>140</v>
          </cell>
          <cell r="J127" t="str">
            <v>Utilities, Inc. of Central Nevada</v>
          </cell>
          <cell r="K127">
            <v>140</v>
          </cell>
          <cell r="L127" t="str">
            <v>Utilities, Inc of Central Nevada</v>
          </cell>
          <cell r="M127">
            <v>0</v>
          </cell>
          <cell r="N127">
            <v>0</v>
          </cell>
          <cell r="O127" t="str">
            <v>Y</v>
          </cell>
          <cell r="P127">
            <v>0</v>
          </cell>
          <cell r="Q127" t="str">
            <v>Well #9 Emergency Rehabilitation</v>
          </cell>
          <cell r="R127" t="str">
            <v>C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38944</v>
          </cell>
          <cell r="Y127" t="str">
            <v>140-0140-115-06-01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 t="str">
            <v>Q2</v>
          </cell>
        </row>
        <row r="128">
          <cell r="A128">
            <v>4385</v>
          </cell>
          <cell r="B128">
            <v>38718</v>
          </cell>
          <cell r="C128">
            <v>0</v>
          </cell>
          <cell r="D128" t="str">
            <v xml:space="preserve"> </v>
          </cell>
          <cell r="E128" t="str">
            <v>*Completed</v>
          </cell>
          <cell r="F128">
            <v>0</v>
          </cell>
          <cell r="G128" t="str">
            <v>Western</v>
          </cell>
          <cell r="H128" t="str">
            <v>NV</v>
          </cell>
          <cell r="I128">
            <v>140</v>
          </cell>
          <cell r="J128" t="str">
            <v>Utilities, Inc. of Central Nevada</v>
          </cell>
          <cell r="K128">
            <v>140</v>
          </cell>
          <cell r="L128" t="str">
            <v>Utilities, Inc of Central Nevada</v>
          </cell>
          <cell r="M128">
            <v>0</v>
          </cell>
          <cell r="N128">
            <v>0</v>
          </cell>
          <cell r="O128" t="str">
            <v>Y</v>
          </cell>
          <cell r="P128">
            <v>0</v>
          </cell>
          <cell r="Q128" t="str">
            <v>Water Main Pipeline Extension Upland Ave.</v>
          </cell>
          <cell r="R128" t="str">
            <v>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39078</v>
          </cell>
          <cell r="Y128" t="str">
            <v>140-0140-115-06-05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 t="str">
            <v>Q2</v>
          </cell>
        </row>
        <row r="129">
          <cell r="A129">
            <v>4401</v>
          </cell>
          <cell r="B129">
            <v>38718</v>
          </cell>
          <cell r="C129">
            <v>0</v>
          </cell>
          <cell r="D129" t="str">
            <v xml:space="preserve"> </v>
          </cell>
          <cell r="E129" t="str">
            <v>*Completed</v>
          </cell>
          <cell r="F129">
            <v>0</v>
          </cell>
          <cell r="G129" t="str">
            <v>Western</v>
          </cell>
          <cell r="H129" t="str">
            <v>NV</v>
          </cell>
          <cell r="I129">
            <v>140</v>
          </cell>
          <cell r="J129" t="str">
            <v>Utilities, Inc. of Central Nevada</v>
          </cell>
          <cell r="K129">
            <v>140</v>
          </cell>
          <cell r="L129" t="str">
            <v>Utilities, Inc of Central Nevada</v>
          </cell>
          <cell r="M129">
            <v>0</v>
          </cell>
          <cell r="N129">
            <v>0</v>
          </cell>
          <cell r="O129" t="str">
            <v>Y</v>
          </cell>
          <cell r="P129">
            <v>0</v>
          </cell>
          <cell r="Q129" t="str">
            <v>Well 9 Rehabilitation and Pump/Motor Replacement</v>
          </cell>
          <cell r="R129" t="str">
            <v>C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38961</v>
          </cell>
          <cell r="Y129" t="str">
            <v>140-0140-115-06-02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 t="str">
            <v>Q2</v>
          </cell>
        </row>
        <row r="130">
          <cell r="A130">
            <v>4416</v>
          </cell>
          <cell r="B130">
            <v>38718</v>
          </cell>
          <cell r="C130">
            <v>0</v>
          </cell>
          <cell r="D130" t="str">
            <v xml:space="preserve"> </v>
          </cell>
          <cell r="E130" t="str">
            <v>*Completed</v>
          </cell>
          <cell r="F130">
            <v>0</v>
          </cell>
          <cell r="G130" t="str">
            <v>Western</v>
          </cell>
          <cell r="H130" t="str">
            <v>NV</v>
          </cell>
          <cell r="I130">
            <v>140</v>
          </cell>
          <cell r="J130" t="str">
            <v>Utilities, Inc. of Central Nevada</v>
          </cell>
          <cell r="K130">
            <v>140</v>
          </cell>
          <cell r="L130" t="str">
            <v>Utilities, Inc of Central Nevada</v>
          </cell>
          <cell r="M130">
            <v>0</v>
          </cell>
          <cell r="N130">
            <v>0</v>
          </cell>
          <cell r="O130" t="str">
            <v>Y</v>
          </cell>
          <cell r="P130">
            <v>0</v>
          </cell>
          <cell r="Q130" t="str">
            <v xml:space="preserve">Valve Turning Machine </v>
          </cell>
          <cell r="R130" t="str">
            <v>C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39069</v>
          </cell>
          <cell r="Y130" t="str">
            <v>140-0140-115-06-06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 t="str">
            <v>Q2</v>
          </cell>
        </row>
        <row r="131">
          <cell r="A131">
            <v>4461</v>
          </cell>
          <cell r="B131">
            <v>38718</v>
          </cell>
          <cell r="C131">
            <v>0</v>
          </cell>
          <cell r="D131" t="str">
            <v xml:space="preserve"> </v>
          </cell>
          <cell r="E131" t="str">
            <v>*Completed</v>
          </cell>
          <cell r="F131">
            <v>0</v>
          </cell>
          <cell r="G131" t="str">
            <v>Western</v>
          </cell>
          <cell r="H131" t="str">
            <v>NV</v>
          </cell>
          <cell r="I131">
            <v>140</v>
          </cell>
          <cell r="J131" t="str">
            <v>Utilities, Inc. of Central Nevada</v>
          </cell>
          <cell r="K131">
            <v>140</v>
          </cell>
          <cell r="L131" t="str">
            <v>Utilities, Inc. of Central NV</v>
          </cell>
          <cell r="M131">
            <v>0</v>
          </cell>
          <cell r="N131">
            <v>0</v>
          </cell>
          <cell r="O131" t="str">
            <v>Y</v>
          </cell>
          <cell r="P131">
            <v>0</v>
          </cell>
          <cell r="Q131" t="str">
            <v>Online Monitoring Equipment</v>
          </cell>
          <cell r="R131" t="str">
            <v>C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39085</v>
          </cell>
          <cell r="Y131" t="str">
            <v>140-0140-115-06-08</v>
          </cell>
          <cell r="Z131">
            <v>2043.32</v>
          </cell>
          <cell r="AA131">
            <v>2043.32</v>
          </cell>
          <cell r="AB131">
            <v>0</v>
          </cell>
          <cell r="AC131">
            <v>0</v>
          </cell>
          <cell r="AD131">
            <v>0</v>
          </cell>
          <cell r="AE131">
            <v>2043.32</v>
          </cell>
          <cell r="AF131">
            <v>0</v>
          </cell>
          <cell r="AG131">
            <v>0</v>
          </cell>
          <cell r="AH131">
            <v>0</v>
          </cell>
          <cell r="AI131">
            <v>2043.32</v>
          </cell>
          <cell r="AJ131" t="str">
            <v>Q2</v>
          </cell>
        </row>
        <row r="132">
          <cell r="A132">
            <v>4462</v>
          </cell>
          <cell r="B132">
            <v>38718</v>
          </cell>
          <cell r="C132">
            <v>0</v>
          </cell>
          <cell r="D132" t="str">
            <v xml:space="preserve"> </v>
          </cell>
          <cell r="E132" t="str">
            <v>*Completed</v>
          </cell>
          <cell r="F132">
            <v>0</v>
          </cell>
          <cell r="G132" t="str">
            <v>Western</v>
          </cell>
          <cell r="H132" t="str">
            <v>NV</v>
          </cell>
          <cell r="I132">
            <v>140</v>
          </cell>
          <cell r="J132" t="str">
            <v>Utilities, Inc. of Central Nevada</v>
          </cell>
          <cell r="K132">
            <v>140</v>
          </cell>
          <cell r="L132" t="str">
            <v>Utilities, Inc. of Central NV</v>
          </cell>
          <cell r="M132">
            <v>0</v>
          </cell>
          <cell r="N132">
            <v>0</v>
          </cell>
          <cell r="O132" t="str">
            <v>Y</v>
          </cell>
          <cell r="P132">
            <v>0</v>
          </cell>
          <cell r="Q132" t="str">
            <v>Omaha Pipeline Construction</v>
          </cell>
          <cell r="R132" t="str">
            <v>C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39082</v>
          </cell>
          <cell r="Y132" t="str">
            <v>140-0140-115-06-07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 t="str">
            <v>Q2</v>
          </cell>
        </row>
        <row r="133">
          <cell r="A133">
            <v>4476</v>
          </cell>
          <cell r="B133">
            <v>38718</v>
          </cell>
          <cell r="C133">
            <v>0</v>
          </cell>
          <cell r="D133" t="str">
            <v xml:space="preserve"> </v>
          </cell>
          <cell r="E133" t="str">
            <v>*Completed</v>
          </cell>
          <cell r="F133">
            <v>0</v>
          </cell>
          <cell r="G133" t="str">
            <v>Western</v>
          </cell>
          <cell r="H133" t="str">
            <v>NV</v>
          </cell>
          <cell r="I133">
            <v>34</v>
          </cell>
          <cell r="J133" t="str">
            <v>Utilities, Inc. of Nevada</v>
          </cell>
          <cell r="K133">
            <v>120</v>
          </cell>
          <cell r="L133" t="str">
            <v>Utilities, Inc of Nevada</v>
          </cell>
          <cell r="M133">
            <v>0</v>
          </cell>
          <cell r="N133">
            <v>0</v>
          </cell>
          <cell r="O133" t="str">
            <v>Y</v>
          </cell>
          <cell r="P133">
            <v>0</v>
          </cell>
          <cell r="Q133" t="str">
            <v>Watermain Repair - Bordertown Casino</v>
          </cell>
          <cell r="R133" t="str">
            <v>C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39069</v>
          </cell>
          <cell r="Y133" t="str">
            <v>034-0120-115-06-01</v>
          </cell>
          <cell r="Z133">
            <v>15653.53</v>
          </cell>
          <cell r="AA133">
            <v>0</v>
          </cell>
          <cell r="AB133">
            <v>15653.53</v>
          </cell>
          <cell r="AC133">
            <v>0</v>
          </cell>
          <cell r="AD133">
            <v>0</v>
          </cell>
          <cell r="AE133">
            <v>15653.53</v>
          </cell>
          <cell r="AF133">
            <v>0</v>
          </cell>
          <cell r="AG133">
            <v>0</v>
          </cell>
          <cell r="AH133">
            <v>0</v>
          </cell>
          <cell r="AI133">
            <v>15653.53</v>
          </cell>
          <cell r="AJ133" t="str">
            <v>Q2</v>
          </cell>
        </row>
        <row r="134">
          <cell r="A134">
            <v>8057</v>
          </cell>
          <cell r="B134">
            <v>38718</v>
          </cell>
          <cell r="C134">
            <v>0</v>
          </cell>
          <cell r="D134" t="str">
            <v xml:space="preserve"> </v>
          </cell>
          <cell r="E134" t="str">
            <v>*Completed</v>
          </cell>
          <cell r="F134">
            <v>0</v>
          </cell>
          <cell r="G134" t="str">
            <v>Western</v>
          </cell>
          <cell r="H134" t="str">
            <v>AZ</v>
          </cell>
          <cell r="I134">
            <v>135</v>
          </cell>
          <cell r="J134" t="str">
            <v>Bermuda Water Company</v>
          </cell>
          <cell r="K134">
            <v>935</v>
          </cell>
          <cell r="L134" t="str">
            <v>Bermuda Water Co.</v>
          </cell>
          <cell r="M134">
            <v>0</v>
          </cell>
          <cell r="N134">
            <v>0</v>
          </cell>
          <cell r="O134" t="str">
            <v>Y</v>
          </cell>
          <cell r="P134">
            <v>0</v>
          </cell>
          <cell r="Q134" t="str">
            <v>Electronic Water Quality Monitoring &amp; Sight Security</v>
          </cell>
          <cell r="R134" t="str">
            <v>C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39086</v>
          </cell>
          <cell r="Y134" t="str">
            <v>135-0935-115-07-01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 t="str">
            <v>Q2</v>
          </cell>
        </row>
        <row r="135">
          <cell r="A135">
            <v>8084</v>
          </cell>
          <cell r="B135">
            <v>38718</v>
          </cell>
          <cell r="C135">
            <v>0</v>
          </cell>
          <cell r="D135" t="str">
            <v xml:space="preserve"> </v>
          </cell>
          <cell r="E135" t="str">
            <v>Placed In Service</v>
          </cell>
          <cell r="F135">
            <v>0</v>
          </cell>
          <cell r="G135" t="str">
            <v>Western</v>
          </cell>
          <cell r="H135" t="str">
            <v>AZ</v>
          </cell>
          <cell r="I135">
            <v>135</v>
          </cell>
          <cell r="J135" t="str">
            <v>Bermuda Water Company</v>
          </cell>
          <cell r="K135">
            <v>935</v>
          </cell>
          <cell r="L135" t="str">
            <v>Bermuda Water Co.</v>
          </cell>
          <cell r="M135">
            <v>0</v>
          </cell>
          <cell r="N135">
            <v>0</v>
          </cell>
          <cell r="O135" t="str">
            <v>Y</v>
          </cell>
          <cell r="P135">
            <v>0</v>
          </cell>
          <cell r="Q135" t="str">
            <v>Valve Turning Machine</v>
          </cell>
          <cell r="R135" t="str">
            <v>C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39252</v>
          </cell>
          <cell r="Y135" t="str">
            <v>135-0935-115-07-02</v>
          </cell>
          <cell r="Z135">
            <v>53000</v>
          </cell>
          <cell r="AA135">
            <v>53000</v>
          </cell>
          <cell r="AB135">
            <v>0</v>
          </cell>
          <cell r="AC135">
            <v>0</v>
          </cell>
          <cell r="AD135">
            <v>0</v>
          </cell>
          <cell r="AE135">
            <v>53000</v>
          </cell>
          <cell r="AF135">
            <v>0</v>
          </cell>
          <cell r="AG135">
            <v>0</v>
          </cell>
          <cell r="AH135">
            <v>0</v>
          </cell>
          <cell r="AI135">
            <v>53000</v>
          </cell>
          <cell r="AJ135" t="str">
            <v>Q2</v>
          </cell>
        </row>
        <row r="136">
          <cell r="A136">
            <v>9026</v>
          </cell>
          <cell r="B136">
            <v>38718</v>
          </cell>
          <cell r="C136">
            <v>0</v>
          </cell>
          <cell r="D136" t="str">
            <v xml:space="preserve"> </v>
          </cell>
          <cell r="E136" t="str">
            <v>*Completed</v>
          </cell>
          <cell r="F136">
            <v>0</v>
          </cell>
          <cell r="G136" t="str">
            <v>Western</v>
          </cell>
          <cell r="H136" t="str">
            <v>NV</v>
          </cell>
          <cell r="I136">
            <v>133</v>
          </cell>
          <cell r="J136" t="str">
            <v>Sky Ranch Water Service</v>
          </cell>
          <cell r="K136">
            <v>123</v>
          </cell>
          <cell r="L136" t="str">
            <v>Sky Ranch Water Service</v>
          </cell>
          <cell r="M136">
            <v>0</v>
          </cell>
          <cell r="N136">
            <v>0</v>
          </cell>
          <cell r="O136" t="str">
            <v>Y</v>
          </cell>
          <cell r="P136">
            <v>0</v>
          </cell>
          <cell r="Q136" t="str">
            <v>Electronic Water Quality Monitoring &amp; Sight Security</v>
          </cell>
          <cell r="R136" t="str">
            <v>C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39084</v>
          </cell>
          <cell r="Y136" t="str">
            <v>133-0123-115-06-01</v>
          </cell>
          <cell r="Z136">
            <v>23.93</v>
          </cell>
          <cell r="AA136">
            <v>23.93</v>
          </cell>
          <cell r="AB136">
            <v>0</v>
          </cell>
          <cell r="AC136">
            <v>0</v>
          </cell>
          <cell r="AD136">
            <v>0</v>
          </cell>
          <cell r="AE136">
            <v>23.93</v>
          </cell>
          <cell r="AF136">
            <v>0</v>
          </cell>
          <cell r="AG136">
            <v>0</v>
          </cell>
          <cell r="AH136">
            <v>0</v>
          </cell>
          <cell r="AI136">
            <v>23.93</v>
          </cell>
          <cell r="AJ136" t="str">
            <v>Q2</v>
          </cell>
        </row>
        <row r="137">
          <cell r="A137">
            <v>9079</v>
          </cell>
          <cell r="B137">
            <v>38718</v>
          </cell>
          <cell r="C137">
            <v>0</v>
          </cell>
          <cell r="D137" t="str">
            <v xml:space="preserve"> </v>
          </cell>
          <cell r="E137" t="str">
            <v>*Completed</v>
          </cell>
          <cell r="F137">
            <v>0</v>
          </cell>
          <cell r="G137" t="str">
            <v>Western</v>
          </cell>
          <cell r="H137" t="str">
            <v>NV</v>
          </cell>
          <cell r="I137">
            <v>35</v>
          </cell>
          <cell r="J137" t="str">
            <v>Spring Creek Utilities Company</v>
          </cell>
          <cell r="K137">
            <v>110</v>
          </cell>
          <cell r="L137" t="str">
            <v>Spring Creek Utilities Company</v>
          </cell>
          <cell r="M137">
            <v>0</v>
          </cell>
          <cell r="N137">
            <v>0</v>
          </cell>
          <cell r="O137" t="str">
            <v>Y</v>
          </cell>
          <cell r="P137">
            <v>0</v>
          </cell>
          <cell r="Q137" t="str">
            <v>Online Monitoring Equipment and Security - Wells</v>
          </cell>
          <cell r="R137" t="str">
            <v>C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39085</v>
          </cell>
          <cell r="Y137" t="str">
            <v>035-0110-115-06-03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 t="str">
            <v>Q2</v>
          </cell>
        </row>
        <row r="138">
          <cell r="A138">
            <v>9202</v>
          </cell>
          <cell r="B138">
            <v>38718</v>
          </cell>
          <cell r="C138">
            <v>0</v>
          </cell>
          <cell r="D138" t="str">
            <v xml:space="preserve"> </v>
          </cell>
          <cell r="E138" t="str">
            <v>*Completed</v>
          </cell>
          <cell r="F138">
            <v>0</v>
          </cell>
          <cell r="G138" t="str">
            <v>Western</v>
          </cell>
          <cell r="H138" t="str">
            <v>NV</v>
          </cell>
          <cell r="I138">
            <v>140</v>
          </cell>
          <cell r="J138" t="str">
            <v>Utilities, Inc. of Central Nevada</v>
          </cell>
          <cell r="K138">
            <v>140</v>
          </cell>
          <cell r="L138" t="str">
            <v>Utilities, Inc of Central Nevada</v>
          </cell>
          <cell r="M138">
            <v>0</v>
          </cell>
          <cell r="N138">
            <v>0</v>
          </cell>
          <cell r="O138" t="str">
            <v>Y</v>
          </cell>
          <cell r="P138">
            <v>0</v>
          </cell>
          <cell r="Q138" t="str">
            <v>TV Van Sewer Collections</v>
          </cell>
          <cell r="R138" t="str">
            <v>C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39085</v>
          </cell>
          <cell r="Y138" t="str">
            <v>140-0140-116-06-06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 t="str">
            <v>Q2</v>
          </cell>
        </row>
        <row r="139">
          <cell r="A139">
            <v>9235</v>
          </cell>
          <cell r="B139">
            <v>38718</v>
          </cell>
          <cell r="C139">
            <v>0</v>
          </cell>
          <cell r="D139" t="str">
            <v xml:space="preserve"> </v>
          </cell>
          <cell r="E139" t="str">
            <v>*Completed</v>
          </cell>
          <cell r="F139">
            <v>0</v>
          </cell>
          <cell r="G139" t="str">
            <v>Western</v>
          </cell>
          <cell r="H139" t="str">
            <v>NV</v>
          </cell>
          <cell r="I139">
            <v>140</v>
          </cell>
          <cell r="J139" t="str">
            <v>Utilities, Inc. of Central Nevada</v>
          </cell>
          <cell r="K139">
            <v>140</v>
          </cell>
          <cell r="L139" t="str">
            <v>Utilities, Inc of Central Nevada</v>
          </cell>
          <cell r="M139">
            <v>0</v>
          </cell>
          <cell r="N139">
            <v>0</v>
          </cell>
          <cell r="O139" t="str">
            <v>Y</v>
          </cell>
          <cell r="P139">
            <v>0</v>
          </cell>
          <cell r="Q139" t="str">
            <v xml:space="preserve">Jetter/Vacuum Truck </v>
          </cell>
          <cell r="R139" t="str">
            <v>C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39082</v>
          </cell>
          <cell r="Y139" t="str">
            <v>140-0140-116-06-05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 t="str">
            <v>Q2</v>
          </cell>
        </row>
        <row r="140">
          <cell r="A140">
            <v>9260</v>
          </cell>
          <cell r="B140">
            <v>38718</v>
          </cell>
          <cell r="C140">
            <v>0</v>
          </cell>
          <cell r="D140" t="str">
            <v xml:space="preserve"> </v>
          </cell>
          <cell r="E140" t="str">
            <v>*Completed</v>
          </cell>
          <cell r="F140">
            <v>0</v>
          </cell>
          <cell r="G140" t="str">
            <v>Western</v>
          </cell>
          <cell r="H140" t="str">
            <v>NV</v>
          </cell>
          <cell r="I140">
            <v>34</v>
          </cell>
          <cell r="J140" t="str">
            <v>Utilities, Inc. of Nevada</v>
          </cell>
          <cell r="K140">
            <v>120</v>
          </cell>
          <cell r="L140" t="str">
            <v>Utilities, Inc of Nevada</v>
          </cell>
          <cell r="M140">
            <v>0</v>
          </cell>
          <cell r="N140">
            <v>0</v>
          </cell>
          <cell r="O140" t="str">
            <v>Y</v>
          </cell>
          <cell r="P140">
            <v>0</v>
          </cell>
          <cell r="Q140" t="str">
            <v>Electronic Water Quality Monitoring &amp; Sight Security Wells</v>
          </cell>
          <cell r="R140" t="str">
            <v>C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39091</v>
          </cell>
          <cell r="Y140" t="str">
            <v>034-0120-115-06-02</v>
          </cell>
          <cell r="Z140">
            <v>43678.69</v>
          </cell>
          <cell r="AA140">
            <v>43678.69</v>
          </cell>
          <cell r="AB140">
            <v>0</v>
          </cell>
          <cell r="AC140">
            <v>0</v>
          </cell>
          <cell r="AD140">
            <v>0</v>
          </cell>
          <cell r="AE140">
            <v>43678.69</v>
          </cell>
          <cell r="AF140">
            <v>0</v>
          </cell>
          <cell r="AG140">
            <v>0</v>
          </cell>
          <cell r="AH140">
            <v>0</v>
          </cell>
          <cell r="AI140">
            <v>43678.69</v>
          </cell>
          <cell r="AJ140" t="str">
            <v>Q2</v>
          </cell>
        </row>
        <row r="141">
          <cell r="A141">
            <v>9210</v>
          </cell>
          <cell r="B141">
            <v>39187</v>
          </cell>
          <cell r="C141" t="str">
            <v>Wendy Wentz</v>
          </cell>
          <cell r="D141">
            <v>39204</v>
          </cell>
          <cell r="E141" t="str">
            <v>Closed</v>
          </cell>
          <cell r="F141">
            <v>0</v>
          </cell>
          <cell r="G141" t="str">
            <v>Western</v>
          </cell>
          <cell r="H141" t="str">
            <v>NV</v>
          </cell>
          <cell r="I141">
            <v>140</v>
          </cell>
          <cell r="J141" t="str">
            <v>Utilities, Inc. of Central Nevada</v>
          </cell>
          <cell r="K141">
            <v>140</v>
          </cell>
          <cell r="L141" t="str">
            <v>Utilities, Inc. of Central Nevada</v>
          </cell>
          <cell r="M141">
            <v>0</v>
          </cell>
          <cell r="N141">
            <v>0</v>
          </cell>
          <cell r="O141" t="str">
            <v>Y</v>
          </cell>
          <cell r="P141">
            <v>0</v>
          </cell>
          <cell r="Q141" t="str">
            <v>5 valve insertions (Calvada Blvd)-8"-16"-30K each</v>
          </cell>
          <cell r="R141" t="str">
            <v>C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 xml:space="preserve"> </v>
          </cell>
          <cell r="Y141" t="str">
            <v xml:space="preserve"> </v>
          </cell>
          <cell r="Z141">
            <v>0</v>
          </cell>
          <cell r="AA141">
            <v>83680</v>
          </cell>
          <cell r="AB141">
            <v>-83680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 t="str">
            <v>Q2</v>
          </cell>
        </row>
        <row r="142">
          <cell r="A142">
            <v>4530</v>
          </cell>
          <cell r="B142">
            <v>39187</v>
          </cell>
          <cell r="C142" t="str">
            <v>Monica Stoica</v>
          </cell>
          <cell r="D142" t="str">
            <v xml:space="preserve"> </v>
          </cell>
          <cell r="E142" t="str">
            <v>Placed In Service</v>
          </cell>
          <cell r="F142">
            <v>0</v>
          </cell>
          <cell r="G142" t="str">
            <v>Western</v>
          </cell>
          <cell r="H142" t="str">
            <v>NV</v>
          </cell>
          <cell r="I142">
            <v>140</v>
          </cell>
          <cell r="J142" t="str">
            <v>Utilities, Inc. of Central Nevada</v>
          </cell>
          <cell r="K142">
            <v>140</v>
          </cell>
          <cell r="L142" t="str">
            <v>Utilities, Inc. of Central Nevada</v>
          </cell>
          <cell r="M142">
            <v>0</v>
          </cell>
          <cell r="N142">
            <v>0</v>
          </cell>
          <cell r="O142" t="str">
            <v>Y</v>
          </cell>
          <cell r="P142">
            <v>0</v>
          </cell>
          <cell r="Q142" t="str">
            <v>Emergency 2 Water Service Repair</v>
          </cell>
          <cell r="R142" t="str">
            <v>C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39204</v>
          </cell>
          <cell r="Y142" t="str">
            <v>140-0140-115-07-02</v>
          </cell>
          <cell r="Z142">
            <v>25790</v>
          </cell>
          <cell r="AA142">
            <v>25790</v>
          </cell>
          <cell r="AB142">
            <v>0</v>
          </cell>
          <cell r="AC142">
            <v>0</v>
          </cell>
          <cell r="AD142">
            <v>0</v>
          </cell>
          <cell r="AE142">
            <v>25790</v>
          </cell>
          <cell r="AF142">
            <v>0</v>
          </cell>
          <cell r="AG142">
            <v>0</v>
          </cell>
          <cell r="AH142">
            <v>0</v>
          </cell>
          <cell r="AI142">
            <v>25790</v>
          </cell>
          <cell r="AJ142" t="str">
            <v>Q2</v>
          </cell>
        </row>
        <row r="143">
          <cell r="A143">
            <v>4544</v>
          </cell>
          <cell r="B143">
            <v>39187</v>
          </cell>
          <cell r="C143" t="str">
            <v>Monica Stoica</v>
          </cell>
          <cell r="D143" t="str">
            <v xml:space="preserve"> </v>
          </cell>
          <cell r="E143" t="str">
            <v>Placed In Service</v>
          </cell>
          <cell r="F143">
            <v>0</v>
          </cell>
          <cell r="G143" t="str">
            <v>Western</v>
          </cell>
          <cell r="H143" t="str">
            <v>AZ</v>
          </cell>
          <cell r="I143">
            <v>135</v>
          </cell>
          <cell r="J143" t="str">
            <v>Bermuda Water Company</v>
          </cell>
          <cell r="K143">
            <v>935</v>
          </cell>
          <cell r="L143" t="str">
            <v>Bermuda Water Company</v>
          </cell>
          <cell r="M143">
            <v>0</v>
          </cell>
          <cell r="N143">
            <v>0</v>
          </cell>
          <cell r="O143" t="str">
            <v>Y</v>
          </cell>
          <cell r="P143">
            <v>0</v>
          </cell>
          <cell r="Q143" t="str">
            <v>Emergency Well #8</v>
          </cell>
          <cell r="R143" t="str">
            <v>C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39204</v>
          </cell>
          <cell r="Y143" t="str">
            <v>135-0935-115-07-06</v>
          </cell>
          <cell r="Z143">
            <v>17695.16</v>
          </cell>
          <cell r="AA143">
            <v>7861.69</v>
          </cell>
          <cell r="AB143">
            <v>9833.4699999999993</v>
          </cell>
          <cell r="AC143">
            <v>0</v>
          </cell>
          <cell r="AD143">
            <v>0</v>
          </cell>
          <cell r="AE143">
            <v>17695.16</v>
          </cell>
          <cell r="AF143">
            <v>0</v>
          </cell>
          <cell r="AG143">
            <v>0</v>
          </cell>
          <cell r="AH143">
            <v>0</v>
          </cell>
          <cell r="AI143">
            <v>17695.16</v>
          </cell>
          <cell r="AJ143" t="str">
            <v>Q2</v>
          </cell>
        </row>
        <row r="144">
          <cell r="A144">
            <v>4550</v>
          </cell>
          <cell r="B144">
            <v>39211</v>
          </cell>
          <cell r="C144" t="str">
            <v>Monica Stoica</v>
          </cell>
          <cell r="D144" t="str">
            <v xml:space="preserve"> </v>
          </cell>
          <cell r="E144" t="str">
            <v>Placed In Service</v>
          </cell>
          <cell r="F144">
            <v>0</v>
          </cell>
          <cell r="G144" t="str">
            <v>Western</v>
          </cell>
          <cell r="H144" t="str">
            <v>AZ</v>
          </cell>
          <cell r="I144">
            <v>135</v>
          </cell>
          <cell r="J144" t="str">
            <v>Bermuda Water Company</v>
          </cell>
          <cell r="K144">
            <v>935</v>
          </cell>
          <cell r="L144" t="str">
            <v>Bermuda Water Company</v>
          </cell>
          <cell r="M144">
            <v>0</v>
          </cell>
          <cell r="N144">
            <v>0</v>
          </cell>
          <cell r="O144" t="str">
            <v>Y</v>
          </cell>
          <cell r="P144">
            <v>0</v>
          </cell>
          <cell r="Q144" t="str">
            <v>Emergency Repair Well #4</v>
          </cell>
          <cell r="R144" t="str">
            <v>C</v>
          </cell>
          <cell r="S144">
            <v>0</v>
          </cell>
          <cell r="T144">
            <v>0</v>
          </cell>
          <cell r="U144">
            <v>0</v>
          </cell>
          <cell r="V144">
            <v>39098</v>
          </cell>
          <cell r="W144">
            <v>39172</v>
          </cell>
          <cell r="X144">
            <v>39206</v>
          </cell>
          <cell r="Y144" t="str">
            <v>135-0935-115-07-09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 t="str">
            <v>Q2</v>
          </cell>
        </row>
        <row r="145">
          <cell r="A145" t="str">
            <v>35 - TR</v>
          </cell>
          <cell r="B145">
            <v>39211</v>
          </cell>
          <cell r="C145" t="str">
            <v>Monica Stoica</v>
          </cell>
          <cell r="D145" t="str">
            <v xml:space="preserve"> </v>
          </cell>
          <cell r="E145" t="str">
            <v xml:space="preserve">Not in system </v>
          </cell>
          <cell r="F145">
            <v>0</v>
          </cell>
          <cell r="G145" t="str">
            <v>Western</v>
          </cell>
          <cell r="H145" t="str">
            <v>NV</v>
          </cell>
          <cell r="I145">
            <v>35</v>
          </cell>
          <cell r="J145" t="str">
            <v>Spring Creek Utilities Company</v>
          </cell>
          <cell r="K145">
            <v>110</v>
          </cell>
          <cell r="L145" t="str">
            <v>Spring Creek Utilities Company</v>
          </cell>
          <cell r="M145">
            <v>0</v>
          </cell>
          <cell r="N145">
            <v>0</v>
          </cell>
          <cell r="O145" t="str">
            <v>Y</v>
          </cell>
          <cell r="P145">
            <v>0</v>
          </cell>
          <cell r="Q145" t="str">
            <v>TRANSPORTATION</v>
          </cell>
          <cell r="R145" t="str">
            <v>C</v>
          </cell>
          <cell r="S145">
            <v>0</v>
          </cell>
          <cell r="T145">
            <v>0</v>
          </cell>
          <cell r="U145">
            <v>0</v>
          </cell>
          <cell r="V145">
            <v>39173</v>
          </cell>
          <cell r="W145">
            <v>39263</v>
          </cell>
          <cell r="X145" t="str">
            <v xml:space="preserve"> </v>
          </cell>
          <cell r="Y145" t="str">
            <v xml:space="preserve"> </v>
          </cell>
          <cell r="Z145">
            <v>31195.13</v>
          </cell>
          <cell r="AA145">
            <v>0</v>
          </cell>
          <cell r="AB145">
            <v>31195.13</v>
          </cell>
          <cell r="AC145">
            <v>0</v>
          </cell>
          <cell r="AD145">
            <v>0</v>
          </cell>
          <cell r="AE145">
            <v>31195.13</v>
          </cell>
          <cell r="AF145">
            <v>0</v>
          </cell>
          <cell r="AG145">
            <v>0</v>
          </cell>
          <cell r="AH145">
            <v>0</v>
          </cell>
          <cell r="AI145">
            <v>31195.13</v>
          </cell>
          <cell r="AJ145" t="str">
            <v>Q2</v>
          </cell>
        </row>
        <row r="146">
          <cell r="A146" t="str">
            <v>35 - IT</v>
          </cell>
          <cell r="B146">
            <v>39211</v>
          </cell>
          <cell r="C146" t="str">
            <v>Monica Stoica</v>
          </cell>
          <cell r="D146" t="str">
            <v xml:space="preserve"> </v>
          </cell>
          <cell r="E146" t="str">
            <v xml:space="preserve">Not in system </v>
          </cell>
          <cell r="F146">
            <v>0</v>
          </cell>
          <cell r="G146" t="str">
            <v>Western</v>
          </cell>
          <cell r="H146" t="str">
            <v>NV</v>
          </cell>
          <cell r="I146">
            <v>35</v>
          </cell>
          <cell r="J146" t="str">
            <v>Spring Creek Utilities Company</v>
          </cell>
          <cell r="K146">
            <v>110</v>
          </cell>
          <cell r="L146" t="str">
            <v>Spring Creek Utilities Company</v>
          </cell>
          <cell r="M146">
            <v>0</v>
          </cell>
          <cell r="N146">
            <v>0</v>
          </cell>
          <cell r="O146" t="str">
            <v>Y</v>
          </cell>
          <cell r="P146">
            <v>0</v>
          </cell>
          <cell r="Q146" t="str">
            <v>COMPUTERS</v>
          </cell>
          <cell r="R146" t="str">
            <v>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 xml:space="preserve"> </v>
          </cell>
          <cell r="Y146" t="str">
            <v xml:space="preserve"> </v>
          </cell>
          <cell r="Z146">
            <v>0</v>
          </cell>
          <cell r="AA146">
            <v>0</v>
          </cell>
          <cell r="AB146">
            <v>718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 t="str">
            <v>Q2</v>
          </cell>
        </row>
        <row r="147">
          <cell r="A147">
            <v>4641</v>
          </cell>
          <cell r="B147">
            <v>39238</v>
          </cell>
          <cell r="C147" t="str">
            <v>Wendy Wentz</v>
          </cell>
          <cell r="D147" t="str">
            <v xml:space="preserve"> </v>
          </cell>
          <cell r="E147" t="str">
            <v>Open</v>
          </cell>
          <cell r="F147" t="str">
            <v>Maintenance</v>
          </cell>
          <cell r="G147" t="str">
            <v>Western</v>
          </cell>
          <cell r="H147" t="str">
            <v>NV</v>
          </cell>
          <cell r="I147">
            <v>34</v>
          </cell>
          <cell r="J147" t="str">
            <v>Utilities, Inc. of Nevada</v>
          </cell>
          <cell r="K147">
            <v>120</v>
          </cell>
          <cell r="L147" t="str">
            <v>Utlities, Inc. of Nevada</v>
          </cell>
          <cell r="M147">
            <v>0</v>
          </cell>
          <cell r="N147">
            <v>0</v>
          </cell>
          <cell r="O147" t="str">
            <v>Y</v>
          </cell>
          <cell r="P147">
            <v>0</v>
          </cell>
          <cell r="Q147" t="str">
            <v>UIN Sewger Well - Emergency Repair</v>
          </cell>
          <cell r="R147" t="str">
            <v>C</v>
          </cell>
          <cell r="S147" t="str">
            <v>High</v>
          </cell>
          <cell r="T147" t="str">
            <v>High</v>
          </cell>
          <cell r="U147">
            <v>0</v>
          </cell>
          <cell r="V147">
            <v>39235</v>
          </cell>
          <cell r="W147">
            <v>39263</v>
          </cell>
          <cell r="X147" t="str">
            <v xml:space="preserve"> </v>
          </cell>
          <cell r="Y147" t="str">
            <v>034-0120-115-07-01</v>
          </cell>
          <cell r="Z147">
            <v>717.64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717.64</v>
          </cell>
          <cell r="AF147">
            <v>0</v>
          </cell>
          <cell r="AG147">
            <v>0</v>
          </cell>
          <cell r="AH147">
            <v>0</v>
          </cell>
          <cell r="AI147">
            <v>717.64</v>
          </cell>
          <cell r="AJ147" t="str">
            <v>Q2</v>
          </cell>
        </row>
        <row r="148">
          <cell r="A148">
            <v>4569</v>
          </cell>
          <cell r="B148">
            <v>39237</v>
          </cell>
          <cell r="C148" t="str">
            <v>Wendy Wentz</v>
          </cell>
          <cell r="D148">
            <v>39178</v>
          </cell>
          <cell r="E148" t="str">
            <v>Placed In Service</v>
          </cell>
          <cell r="F148" t="str">
            <v>Maintenance</v>
          </cell>
          <cell r="G148" t="str">
            <v>Western</v>
          </cell>
          <cell r="H148" t="str">
            <v>AZ</v>
          </cell>
          <cell r="I148">
            <v>135</v>
          </cell>
          <cell r="J148" t="str">
            <v>Bermuda Water Company</v>
          </cell>
          <cell r="K148">
            <v>935</v>
          </cell>
          <cell r="L148" t="str">
            <v>Bermuda Water Company</v>
          </cell>
          <cell r="M148">
            <v>0</v>
          </cell>
          <cell r="N148">
            <v>0</v>
          </cell>
          <cell r="O148" t="str">
            <v>Y</v>
          </cell>
          <cell r="P148">
            <v>0</v>
          </cell>
          <cell r="Q148" t="str">
            <v>Emergency Repair Well #4</v>
          </cell>
          <cell r="R148" t="str">
            <v>C</v>
          </cell>
          <cell r="S148" t="str">
            <v>High</v>
          </cell>
          <cell r="T148" t="str">
            <v>High</v>
          </cell>
          <cell r="U148">
            <v>0</v>
          </cell>
          <cell r="V148">
            <v>39142</v>
          </cell>
          <cell r="W148">
            <v>39187</v>
          </cell>
          <cell r="X148">
            <v>39204</v>
          </cell>
          <cell r="Y148" t="str">
            <v>135-0935-115-07-11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Q2</v>
          </cell>
        </row>
        <row r="149">
          <cell r="A149">
            <v>4633</v>
          </cell>
          <cell r="B149">
            <v>39237</v>
          </cell>
          <cell r="C149" t="str">
            <v>Wendy Wentz</v>
          </cell>
          <cell r="D149">
            <v>39227</v>
          </cell>
          <cell r="E149" t="str">
            <v>Placed In Service</v>
          </cell>
          <cell r="F149" t="str">
            <v>Maintenance</v>
          </cell>
          <cell r="G149" t="str">
            <v>Western</v>
          </cell>
          <cell r="H149" t="str">
            <v>AZ</v>
          </cell>
          <cell r="I149">
            <v>135</v>
          </cell>
          <cell r="J149" t="str">
            <v>Bermuda Water Company</v>
          </cell>
          <cell r="K149">
            <v>935</v>
          </cell>
          <cell r="L149" t="str">
            <v>Bermuda Water Company</v>
          </cell>
          <cell r="M149">
            <v>0</v>
          </cell>
          <cell r="N149">
            <v>0</v>
          </cell>
          <cell r="O149" t="str">
            <v>Y</v>
          </cell>
          <cell r="P149">
            <v>0</v>
          </cell>
          <cell r="Q149" t="str">
            <v>Emergency Repair Well #1</v>
          </cell>
          <cell r="R149" t="str">
            <v>C</v>
          </cell>
          <cell r="S149" t="str">
            <v>High</v>
          </cell>
          <cell r="T149" t="str">
            <v>High</v>
          </cell>
          <cell r="U149">
            <v>0</v>
          </cell>
          <cell r="V149">
            <v>39199</v>
          </cell>
          <cell r="W149">
            <v>39232</v>
          </cell>
          <cell r="X149">
            <v>39252</v>
          </cell>
          <cell r="Y149" t="str">
            <v>135-0935-115-07-12</v>
          </cell>
          <cell r="Z149">
            <v>16902.36</v>
          </cell>
          <cell r="AA149">
            <v>0</v>
          </cell>
          <cell r="AB149">
            <v>16902.36</v>
          </cell>
          <cell r="AC149">
            <v>0</v>
          </cell>
          <cell r="AD149">
            <v>0</v>
          </cell>
          <cell r="AE149">
            <v>16902.36</v>
          </cell>
          <cell r="AF149">
            <v>0</v>
          </cell>
          <cell r="AG149">
            <v>0</v>
          </cell>
          <cell r="AH149">
            <v>0</v>
          </cell>
          <cell r="AI149">
            <v>16902.36</v>
          </cell>
          <cell r="AJ149" t="str">
            <v>Q2</v>
          </cell>
        </row>
        <row r="150">
          <cell r="A150">
            <v>4634</v>
          </cell>
          <cell r="B150">
            <v>39237</v>
          </cell>
          <cell r="C150" t="str">
            <v>Wendy Wentz</v>
          </cell>
          <cell r="D150">
            <v>39227</v>
          </cell>
          <cell r="E150" t="str">
            <v>Placed In Service</v>
          </cell>
          <cell r="F150">
            <v>0</v>
          </cell>
          <cell r="G150" t="str">
            <v>Western</v>
          </cell>
          <cell r="H150" t="str">
            <v>NV</v>
          </cell>
          <cell r="I150">
            <v>140</v>
          </cell>
          <cell r="J150" t="str">
            <v>Utilities, Inc. of Central Nevada</v>
          </cell>
          <cell r="K150">
            <v>140</v>
          </cell>
          <cell r="L150" t="str">
            <v>Utilities, Inc. of Central Nevada</v>
          </cell>
          <cell r="M150">
            <v>0</v>
          </cell>
          <cell r="N150">
            <v>0</v>
          </cell>
          <cell r="O150" t="str">
            <v>Y</v>
          </cell>
          <cell r="P150">
            <v>0</v>
          </cell>
          <cell r="Q150" t="str">
            <v>Mountain Falls Tank Painting - UI Logo</v>
          </cell>
          <cell r="R150" t="str">
            <v>C</v>
          </cell>
          <cell r="S150" t="str">
            <v>Low</v>
          </cell>
          <cell r="T150" t="str">
            <v>Low</v>
          </cell>
          <cell r="U150">
            <v>0</v>
          </cell>
          <cell r="V150">
            <v>39234</v>
          </cell>
          <cell r="W150">
            <v>39263</v>
          </cell>
          <cell r="X150">
            <v>39238</v>
          </cell>
          <cell r="Y150" t="str">
            <v>140-0140-115-07-04</v>
          </cell>
          <cell r="Z150">
            <v>30438</v>
          </cell>
          <cell r="AA150">
            <v>0</v>
          </cell>
          <cell r="AB150">
            <v>30438</v>
          </cell>
          <cell r="AC150">
            <v>0</v>
          </cell>
          <cell r="AD150">
            <v>0</v>
          </cell>
          <cell r="AE150">
            <v>30438</v>
          </cell>
          <cell r="AF150">
            <v>0</v>
          </cell>
          <cell r="AG150">
            <v>0</v>
          </cell>
          <cell r="AH150">
            <v>0</v>
          </cell>
          <cell r="AI150">
            <v>30438</v>
          </cell>
          <cell r="AJ150" t="str">
            <v>Q2</v>
          </cell>
        </row>
        <row r="151">
          <cell r="A151">
            <v>3736</v>
          </cell>
          <cell r="B151">
            <v>39244</v>
          </cell>
          <cell r="C151" t="str">
            <v>Diane Zawadzki</v>
          </cell>
          <cell r="D151">
            <v>39143</v>
          </cell>
          <cell r="E151" t="str">
            <v>Open</v>
          </cell>
          <cell r="F151">
            <v>0</v>
          </cell>
          <cell r="G151" t="str">
            <v>Western</v>
          </cell>
          <cell r="H151" t="str">
            <v>NV</v>
          </cell>
          <cell r="I151">
            <v>140</v>
          </cell>
          <cell r="J151" t="str">
            <v>Utilities, Inc. of Central Nevada</v>
          </cell>
          <cell r="K151">
            <v>140</v>
          </cell>
          <cell r="L151" t="str">
            <v>Utilities, Inc. of Central Nevada</v>
          </cell>
          <cell r="M151">
            <v>0</v>
          </cell>
          <cell r="N151">
            <v>0</v>
          </cell>
          <cell r="O151" t="str">
            <v>Y</v>
          </cell>
          <cell r="P151">
            <v>0</v>
          </cell>
          <cell r="Q151" t="str">
            <v>Emergency Repair Well #1</v>
          </cell>
          <cell r="R151" t="str">
            <v>C</v>
          </cell>
          <cell r="S151">
            <v>0</v>
          </cell>
          <cell r="T151">
            <v>0</v>
          </cell>
          <cell r="U151">
            <v>0</v>
          </cell>
          <cell r="V151">
            <v>39234</v>
          </cell>
          <cell r="W151">
            <v>39263</v>
          </cell>
          <cell r="X151" t="str">
            <v xml:space="preserve"> </v>
          </cell>
          <cell r="Y151" t="str">
            <v>071-1355-116-06-01</v>
          </cell>
          <cell r="Z151">
            <v>4200</v>
          </cell>
          <cell r="AA151">
            <v>0</v>
          </cell>
          <cell r="AB151">
            <v>4200</v>
          </cell>
          <cell r="AC151">
            <v>0</v>
          </cell>
          <cell r="AD151">
            <v>0</v>
          </cell>
          <cell r="AE151">
            <v>4200</v>
          </cell>
          <cell r="AF151">
            <v>0</v>
          </cell>
          <cell r="AG151">
            <v>0</v>
          </cell>
          <cell r="AH151">
            <v>0</v>
          </cell>
          <cell r="AI151">
            <v>4200</v>
          </cell>
          <cell r="AJ151" t="str">
            <v>Q2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worksheets "/>
      <sheetName val="Print entries &amp; auto open"/>
      <sheetName val="EPS"/>
      <sheetName val="TGI-CONS."/>
      <sheetName val="JVs-G1"/>
      <sheetName val="JVs-G2"/>
      <sheetName val="NAT.GAS.DIST"/>
      <sheetName val="JVs-G3"/>
      <sheetName val="JVs-G4"/>
      <sheetName val="PATRO.TRANSPORT"/>
      <sheetName val="JVs-P1"/>
      <sheetName val="JVs-P2"/>
      <sheetName val="WATER&amp;UTIL"/>
      <sheetName val="JVs-W1"/>
      <sheetName val="JVs-W2"/>
      <sheetName val="OTHER ACTIVITIES"/>
      <sheetName val="JVs-OA1"/>
      <sheetName val="JVs-OA2"/>
      <sheetName val="TERASEN INC-CONSOLIDATED"/>
      <sheetName val="JVs-C1"/>
      <sheetName val="Invest&amp;Advances"/>
      <sheetName val="IntercoRev"/>
      <sheetName val="Mar 31, 2004"/>
      <sheetName val="Jun 30, 2004"/>
      <sheetName val="Sep 30, 2003"/>
      <sheetName val="Comments"/>
      <sheetName val="Dec 31, 2004"/>
      <sheetName val="TGI-CONS. ~ non-consolidated"/>
      <sheetName val="TERASEN INC-CONS - STATS CANADA"/>
      <sheetName val="Module3"/>
      <sheetName val="Monthly EBITDA by segment"/>
      <sheetName val="Setting"/>
      <sheetName val="P&amp;L"/>
      <sheetName val="Data Va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ng Outputs"/>
      <sheetName val="Sheet1"/>
      <sheetName val="First Round Model"/>
      <sheetName val="Sheet2"/>
      <sheetName val="ROEs"/>
      <sheetName val="Financing_Outputs"/>
      <sheetName val="First_Round_Model"/>
    </sheetNames>
    <sheetDataSet>
      <sheetData sheetId="0">
        <row r="2">
          <cell r="I2">
            <v>2012</v>
          </cell>
          <cell r="J2">
            <v>2013</v>
          </cell>
          <cell r="K2">
            <v>2014</v>
          </cell>
          <cell r="L2">
            <v>2015</v>
          </cell>
          <cell r="M2">
            <v>2016</v>
          </cell>
          <cell r="N2">
            <v>2017</v>
          </cell>
          <cell r="O2">
            <v>2018</v>
          </cell>
          <cell r="P2">
            <v>2019</v>
          </cell>
          <cell r="Q2">
            <v>2020</v>
          </cell>
        </row>
        <row r="4">
          <cell r="B4" t="str">
            <v>Consolidated Cash Flow Statement</v>
          </cell>
        </row>
        <row r="5">
          <cell r="C5" t="str">
            <v>EBITDA</v>
          </cell>
          <cell r="I5">
            <v>44.320740639724562</v>
          </cell>
          <cell r="J5">
            <v>47.94754649184577</v>
          </cell>
          <cell r="K5">
            <v>54.350298171467259</v>
          </cell>
          <cell r="L5">
            <v>63.4731854780823</v>
          </cell>
          <cell r="M5">
            <v>71.056475647466172</v>
          </cell>
          <cell r="N5">
            <v>78.892472511544966</v>
          </cell>
          <cell r="O5">
            <v>83.778735306849129</v>
          </cell>
          <cell r="P5">
            <v>88.561083580239156</v>
          </cell>
          <cell r="Q5">
            <v>90.967274884021407</v>
          </cell>
        </row>
        <row r="6">
          <cell r="C6" t="str">
            <v>(-): Cash Interest Paid - UI Private Placement Notes</v>
          </cell>
          <cell r="I6">
            <v>-11.995313316865035</v>
          </cell>
          <cell r="J6">
            <v>-12.007686683134963</v>
          </cell>
          <cell r="K6">
            <v>-12.023999999999999</v>
          </cell>
          <cell r="L6">
            <v>-12.023999999999999</v>
          </cell>
          <cell r="M6">
            <v>-12.040313316865035</v>
          </cell>
          <cell r="N6">
            <v>-12.007686683134963</v>
          </cell>
          <cell r="O6">
            <v>-11.456948219178081</v>
          </cell>
          <cell r="P6">
            <v>-10.864748219178082</v>
          </cell>
          <cell r="Q6">
            <v>-10.286414538513359</v>
          </cell>
        </row>
        <row r="7">
          <cell r="C7" t="str">
            <v>(-): Cash Interest Paid - UI Add-On Notes</v>
          </cell>
          <cell r="I7">
            <v>0</v>
          </cell>
          <cell r="J7">
            <v>0</v>
          </cell>
          <cell r="K7">
            <v>-0.81678082191780821</v>
          </cell>
          <cell r="L7">
            <v>-1.25</v>
          </cell>
          <cell r="M7">
            <v>-2.0703692267385287</v>
          </cell>
          <cell r="N7">
            <v>-2.4965566284901564</v>
          </cell>
          <cell r="O7">
            <v>-2.5</v>
          </cell>
          <cell r="P7">
            <v>-3.2157534246575343</v>
          </cell>
          <cell r="Q7">
            <v>-3.7551650572647648</v>
          </cell>
        </row>
        <row r="8">
          <cell r="C8" t="str">
            <v>(-): Cash Interest Paid - UI Revolver</v>
          </cell>
          <cell r="I8">
            <v>-0.18954592334286782</v>
          </cell>
          <cell r="J8">
            <v>-0.48167645275885296</v>
          </cell>
          <cell r="K8">
            <v>-0.36146486803850186</v>
          </cell>
          <cell r="L8">
            <v>-0.78685041763078412</v>
          </cell>
          <cell r="M8">
            <v>-0.25278318276462181</v>
          </cell>
          <cell r="N8">
            <v>-0.36962605534905441</v>
          </cell>
          <cell r="O8">
            <v>-0.56197197877714244</v>
          </cell>
          <cell r="P8">
            <v>-0.33897486619477729</v>
          </cell>
          <cell r="Q8">
            <v>-0.61315598433553498</v>
          </cell>
        </row>
        <row r="9">
          <cell r="C9" t="str">
            <v>(-): Other UI Cash Interest Paid</v>
          </cell>
          <cell r="I9">
            <v>-6.8552493853256E-2</v>
          </cell>
          <cell r="J9">
            <v>-7.330308559999997E-2</v>
          </cell>
          <cell r="K9">
            <v>-7.330308559999997E-2</v>
          </cell>
          <cell r="L9">
            <v>-7.330308559999997E-2</v>
          </cell>
          <cell r="M9">
            <v>-7.330308559999997E-2</v>
          </cell>
          <cell r="N9">
            <v>-7.330308559999997E-2</v>
          </cell>
          <cell r="O9">
            <v>-7.330308559999997E-2</v>
          </cell>
          <cell r="P9">
            <v>-7.330308559999997E-2</v>
          </cell>
          <cell r="Q9">
            <v>-7.330308559999997E-2</v>
          </cell>
        </row>
        <row r="10">
          <cell r="C10" t="str">
            <v>(-): Cash Interest Paid - HSHC DDTL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(-): Cash Interest Paid - HSHC Term Loan</v>
          </cell>
          <cell r="I11">
            <v>-9.0353800608728285</v>
          </cell>
          <cell r="J11">
            <v>-5.3682624999999993</v>
          </cell>
          <cell r="K11">
            <v>-6.302649088996624</v>
          </cell>
          <cell r="L11">
            <v>-7.3523532838698076</v>
          </cell>
          <cell r="M11">
            <v>-8.2352555990554652</v>
          </cell>
          <cell r="N11">
            <v>-8.7685524870234222</v>
          </cell>
          <cell r="O11">
            <v>-8.7923682105017988</v>
          </cell>
          <cell r="P11">
            <v>-8.1041502568525239</v>
          </cell>
          <cell r="Q11">
            <v>-7.546393256200485</v>
          </cell>
        </row>
        <row r="12">
          <cell r="C12" t="str">
            <v>(+): Changes in Working Capital</v>
          </cell>
          <cell r="I12">
            <v>0.14517345637130791</v>
          </cell>
          <cell r="J12">
            <v>0.38946014991364097</v>
          </cell>
          <cell r="K12">
            <v>0.32889389277130932</v>
          </cell>
          <cell r="L12">
            <v>0.25664883416818168</v>
          </cell>
          <cell r="M12">
            <v>0.24700585497823421</v>
          </cell>
          <cell r="N12">
            <v>0.22849514740557311</v>
          </cell>
          <cell r="O12">
            <v>0.22266662285111022</v>
          </cell>
          <cell r="P12">
            <v>0.14790043668744698</v>
          </cell>
          <cell r="Q12">
            <v>0.2648050690596031</v>
          </cell>
        </row>
        <row r="13">
          <cell r="C13" t="str">
            <v>(-): Cash Taxes</v>
          </cell>
          <cell r="I13">
            <v>-0.22954592886950953</v>
          </cell>
          <cell r="J13">
            <v>-0.64743805357273876</v>
          </cell>
          <cell r="K13">
            <v>-0.83863973028954819</v>
          </cell>
          <cell r="L13">
            <v>-1.2927809661408132</v>
          </cell>
          <cell r="M13">
            <v>-7.7048312515535855</v>
          </cell>
          <cell r="N13">
            <v>-12.821099991921745</v>
          </cell>
          <cell r="O13">
            <v>-14.587538328875008</v>
          </cell>
          <cell r="P13">
            <v>-16.294690753497875</v>
          </cell>
          <cell r="Q13">
            <v>-17.408839450482468</v>
          </cell>
        </row>
        <row r="14">
          <cell r="C14" t="str">
            <v>(-): HSHC Overhead</v>
          </cell>
          <cell r="I14">
            <v>-0.27300000000000002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D15" t="str">
            <v>Consolidated Cash Flow from Operations</v>
          </cell>
          <cell r="I15">
            <v>22.674576372292371</v>
          </cell>
          <cell r="J15">
            <v>29.758639866692853</v>
          </cell>
          <cell r="K15">
            <v>34.26235446939608</v>
          </cell>
          <cell r="L15">
            <v>40.950546559009076</v>
          </cell>
          <cell r="M15">
            <v>40.926625839867164</v>
          </cell>
          <cell r="N15">
            <v>42.5841427274312</v>
          </cell>
          <cell r="O15">
            <v>46.029272106768218</v>
          </cell>
          <cell r="P15">
            <v>49.817363410945816</v>
          </cell>
          <cell r="Q15">
            <v>51.548808580684401</v>
          </cell>
        </row>
        <row r="16">
          <cell r="C16" t="str">
            <v>(-): Maintenance Capex (1)</v>
          </cell>
          <cell r="I16">
            <v>-18.996056676573403</v>
          </cell>
          <cell r="J16">
            <v>-19.954711280510743</v>
          </cell>
          <cell r="K16">
            <v>-21.277514600407663</v>
          </cell>
          <cell r="L16">
            <v>-20.663971532088649</v>
          </cell>
          <cell r="M16">
            <v>-20.635403196740278</v>
          </cell>
          <cell r="N16">
            <v>-21.583984303733374</v>
          </cell>
          <cell r="O16">
            <v>-22.059672330531793</v>
          </cell>
          <cell r="P16">
            <v>-22.428795199570978</v>
          </cell>
          <cell r="Q16">
            <v>-22.800126601173737</v>
          </cell>
        </row>
        <row r="17">
          <cell r="D17" t="str">
            <v>Free Cash Flow - Pre Growth Capex</v>
          </cell>
          <cell r="I17">
            <v>3.6785196957189683</v>
          </cell>
          <cell r="J17">
            <v>9.8039285861821099</v>
          </cell>
          <cell r="K17">
            <v>12.984839868988416</v>
          </cell>
          <cell r="L17">
            <v>20.286575026920428</v>
          </cell>
          <cell r="M17">
            <v>20.291222643126886</v>
          </cell>
          <cell r="N17">
            <v>21.000158423697826</v>
          </cell>
          <cell r="O17">
            <v>23.969599776236425</v>
          </cell>
          <cell r="P17">
            <v>27.388568211374839</v>
          </cell>
          <cell r="Q17">
            <v>28.748681979510664</v>
          </cell>
        </row>
        <row r="18">
          <cell r="C18" t="str">
            <v>(-): Growth Capex (2)</v>
          </cell>
          <cell r="I18">
            <v>-11.850442430110004</v>
          </cell>
          <cell r="J18">
            <v>-28.636638394274119</v>
          </cell>
          <cell r="K18">
            <v>-27.086435074377231</v>
          </cell>
          <cell r="L18">
            <v>-28.043324910134039</v>
          </cell>
          <cell r="M18">
            <v>-27.847826665482419</v>
          </cell>
          <cell r="N18">
            <v>-6.9588010602666266</v>
          </cell>
          <cell r="O18">
            <v>-6.4831130334682072</v>
          </cell>
          <cell r="P18">
            <v>-6.1139901644290227</v>
          </cell>
          <cell r="Q18">
            <v>-5.7426587628262631</v>
          </cell>
        </row>
        <row r="19">
          <cell r="D19" t="str">
            <v>Free Cash Flow - Post Capex</v>
          </cell>
          <cell r="I19">
            <v>-8.1719227343910354</v>
          </cell>
          <cell r="J19">
            <v>-18.832709808092009</v>
          </cell>
          <cell r="K19">
            <v>-14.101595205388815</v>
          </cell>
          <cell r="L19">
            <v>-7.7567498832136117</v>
          </cell>
          <cell r="M19">
            <v>-7.5566040223555326</v>
          </cell>
          <cell r="N19">
            <v>14.041357363431199</v>
          </cell>
          <cell r="O19">
            <v>17.486486742768218</v>
          </cell>
          <cell r="P19">
            <v>21.274578046945816</v>
          </cell>
          <cell r="Q19">
            <v>23.006023216684401</v>
          </cell>
        </row>
        <row r="20">
          <cell r="C20" t="str">
            <v>(+) / (-): UI Borrowings / (Repayments)</v>
          </cell>
          <cell r="I20">
            <v>7.1719534573965156</v>
          </cell>
          <cell r="J20">
            <v>18.776337565822381</v>
          </cell>
          <cell r="K20">
            <v>14.356299169013447</v>
          </cell>
          <cell r="L20">
            <v>10.090623675295339</v>
          </cell>
          <cell r="M20">
            <v>10.625669019114101</v>
          </cell>
          <cell r="N20">
            <v>-8.892808889799678</v>
          </cell>
          <cell r="O20">
            <v>2.2773959303126396</v>
          </cell>
          <cell r="P20">
            <v>6.9423748593214079</v>
          </cell>
          <cell r="Q20">
            <v>1.4008070306729188</v>
          </cell>
        </row>
        <row r="21">
          <cell r="C21" t="str">
            <v>(+) / (-): HSHC DDTL Borrowings / (Repayments)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(+) / (-): HSHC Term Loan Borrowings / (Repayments)</v>
          </cell>
          <cell r="I22">
            <v>-11.688325363826516</v>
          </cell>
          <cell r="J22">
            <v>0</v>
          </cell>
          <cell r="K22">
            <v>-9.9165860677503589E-2</v>
          </cell>
          <cell r="L22">
            <v>-1.1669368960408741</v>
          </cell>
          <cell r="M22">
            <v>-1.5345324983793054</v>
          </cell>
          <cell r="N22">
            <v>-2.5742742368157603</v>
          </cell>
          <cell r="O22">
            <v>-9.8819413365404198</v>
          </cell>
          <cell r="P22">
            <v>-14.108476453133612</v>
          </cell>
          <cell r="Q22">
            <v>-12.203415126311814</v>
          </cell>
        </row>
        <row r="23">
          <cell r="C23" t="str">
            <v>(+) / (-): Equity Infusion / (Dividend)</v>
          </cell>
          <cell r="I23">
            <v>6.6823651786161893</v>
          </cell>
          <cell r="J23">
            <v>-4.8433479449272454E-15</v>
          </cell>
          <cell r="K23">
            <v>-9.9165860677491766E-2</v>
          </cell>
          <cell r="L23">
            <v>-1.1669368960408706</v>
          </cell>
          <cell r="M23">
            <v>-1.5345324983792992</v>
          </cell>
          <cell r="N23">
            <v>-2.5742742368157479</v>
          </cell>
          <cell r="O23">
            <v>-9.8819413365404376</v>
          </cell>
          <cell r="P23">
            <v>-14.108476453133612</v>
          </cell>
          <cell r="Q23">
            <v>-12.203415120999857</v>
          </cell>
        </row>
        <row r="24">
          <cell r="D24" t="str">
            <v>Net Cash Flow</v>
          </cell>
          <cell r="I24">
            <v>-6.0059294622048469</v>
          </cell>
          <cell r="J24">
            <v>-5.6372242269632847E-2</v>
          </cell>
          <cell r="K24">
            <v>5.63722422696364E-2</v>
          </cell>
          <cell r="L24">
            <v>-1.7763568394002505E-14</v>
          </cell>
          <cell r="M24">
            <v>-3.6415315207705135E-14</v>
          </cell>
          <cell r="N24">
            <v>1.3322676295501878E-14</v>
          </cell>
          <cell r="O24">
            <v>0</v>
          </cell>
          <cell r="P24">
            <v>0</v>
          </cell>
          <cell r="Q24">
            <v>4.5648818058907636E-11</v>
          </cell>
        </row>
        <row r="25">
          <cell r="C25" t="str">
            <v>Beginning Cash</v>
          </cell>
          <cell r="I25">
            <v>9.0059294622048185</v>
          </cell>
          <cell r="J25">
            <v>9.9999999999999751</v>
          </cell>
          <cell r="K25">
            <v>9.94362775773034</v>
          </cell>
          <cell r="L25">
            <v>9.9999999999999751</v>
          </cell>
          <cell r="M25">
            <v>9.9999999999999591</v>
          </cell>
          <cell r="N25">
            <v>9.9999999999999183</v>
          </cell>
          <cell r="O25">
            <v>9.9999999999999183</v>
          </cell>
          <cell r="P25">
            <v>9.9999999999999183</v>
          </cell>
          <cell r="Q25">
            <v>9.9999999999999183</v>
          </cell>
        </row>
        <row r="26">
          <cell r="C26" t="str">
            <v>Ending Cash</v>
          </cell>
          <cell r="I26">
            <v>2.9999999999999716</v>
          </cell>
          <cell r="J26">
            <v>9.9436277577303418</v>
          </cell>
          <cell r="K26">
            <v>9.9999999999999769</v>
          </cell>
          <cell r="L26">
            <v>9.9999999999999574</v>
          </cell>
          <cell r="M26">
            <v>9.9999999999999218</v>
          </cell>
          <cell r="N26">
            <v>9.9999999999999325</v>
          </cell>
          <cell r="O26">
            <v>9.9999999999999183</v>
          </cell>
          <cell r="P26">
            <v>9.9999999999999183</v>
          </cell>
          <cell r="Q26">
            <v>10.000000000045567</v>
          </cell>
        </row>
        <row r="28">
          <cell r="B28" t="str">
            <v>Consolidated Capital Structure</v>
          </cell>
        </row>
        <row r="29">
          <cell r="C29" t="str">
            <v>UI Private Placement Notes</v>
          </cell>
          <cell r="I29">
            <v>180</v>
          </cell>
          <cell r="J29">
            <v>180</v>
          </cell>
          <cell r="K29">
            <v>180</v>
          </cell>
          <cell r="L29">
            <v>180</v>
          </cell>
          <cell r="M29">
            <v>180</v>
          </cell>
          <cell r="N29">
            <v>171</v>
          </cell>
          <cell r="O29">
            <v>162</v>
          </cell>
          <cell r="P29">
            <v>153</v>
          </cell>
          <cell r="Q29">
            <v>144</v>
          </cell>
        </row>
        <row r="30">
          <cell r="C30" t="str">
            <v>UI Add-On Notes</v>
          </cell>
          <cell r="I30">
            <v>0</v>
          </cell>
          <cell r="J30">
            <v>0</v>
          </cell>
          <cell r="K30">
            <v>25</v>
          </cell>
          <cell r="L30">
            <v>25</v>
          </cell>
          <cell r="M30">
            <v>50</v>
          </cell>
          <cell r="N30">
            <v>50</v>
          </cell>
          <cell r="O30">
            <v>50</v>
          </cell>
          <cell r="P30">
            <v>75</v>
          </cell>
          <cell r="Q30">
            <v>75</v>
          </cell>
        </row>
        <row r="31">
          <cell r="C31" t="str">
            <v>UI Revolver</v>
          </cell>
          <cell r="I31">
            <v>7.1719534573965156</v>
          </cell>
          <cell r="J31">
            <v>25.948291023218896</v>
          </cell>
          <cell r="K31">
            <v>15.304590192232341</v>
          </cell>
          <cell r="L31">
            <v>25.395213867527687</v>
          </cell>
          <cell r="M31">
            <v>11.020882886641788</v>
          </cell>
          <cell r="N31">
            <v>11.12807399684211</v>
          </cell>
          <cell r="O31">
            <v>22.405469927154744</v>
          </cell>
          <cell r="P31">
            <v>13.34784478647615</v>
          </cell>
          <cell r="Q31">
            <v>23.748651817149067</v>
          </cell>
        </row>
        <row r="32">
          <cell r="D32" t="str">
            <v>Total UI Debt</v>
          </cell>
          <cell r="I32">
            <v>187.17195345739651</v>
          </cell>
          <cell r="J32">
            <v>205.9482910232189</v>
          </cell>
          <cell r="K32">
            <v>220.30459019223235</v>
          </cell>
          <cell r="L32">
            <v>230.39521386752767</v>
          </cell>
          <cell r="M32">
            <v>241.0208828866418</v>
          </cell>
          <cell r="N32">
            <v>232.12807399684212</v>
          </cell>
          <cell r="O32">
            <v>234.40546992715474</v>
          </cell>
          <cell r="P32">
            <v>241.34784478647614</v>
          </cell>
          <cell r="Q32">
            <v>242.74865181714907</v>
          </cell>
        </row>
        <row r="33">
          <cell r="C33" t="str">
            <v>HSHC TL</v>
          </cell>
          <cell r="I33">
            <v>120</v>
          </cell>
          <cell r="J33">
            <v>150</v>
          </cell>
          <cell r="K33">
            <v>149.90083413932248</v>
          </cell>
          <cell r="L33">
            <v>148.73389724328163</v>
          </cell>
          <cell r="M33">
            <v>147.19936474490234</v>
          </cell>
          <cell r="N33">
            <v>144.62509050808654</v>
          </cell>
          <cell r="O33">
            <v>134.74314917154612</v>
          </cell>
          <cell r="P33">
            <v>120.63467271841253</v>
          </cell>
          <cell r="Q33">
            <v>108.43125760888188</v>
          </cell>
        </row>
        <row r="34">
          <cell r="C34" t="str">
            <v>HSHC DDTL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Total HSHC Debt</v>
          </cell>
          <cell r="I35">
            <v>120</v>
          </cell>
          <cell r="J35">
            <v>150</v>
          </cell>
          <cell r="K35">
            <v>149.90083413932248</v>
          </cell>
          <cell r="L35">
            <v>148.73389724328163</v>
          </cell>
          <cell r="M35">
            <v>147.19936474490234</v>
          </cell>
          <cell r="N35">
            <v>144.62509050808654</v>
          </cell>
          <cell r="O35">
            <v>134.74314917154612</v>
          </cell>
          <cell r="P35">
            <v>120.63467271841253</v>
          </cell>
          <cell r="Q35">
            <v>108.43125760888188</v>
          </cell>
        </row>
        <row r="36">
          <cell r="D36" t="str">
            <v>Total Consolidated Debt</v>
          </cell>
          <cell r="I36">
            <v>307.17195345739651</v>
          </cell>
          <cell r="J36">
            <v>355.94829102321887</v>
          </cell>
          <cell r="K36">
            <v>370.20542433155481</v>
          </cell>
          <cell r="L36">
            <v>379.12911111080928</v>
          </cell>
          <cell r="M36">
            <v>388.22024763154411</v>
          </cell>
          <cell r="N36">
            <v>376.75316450492869</v>
          </cell>
          <cell r="O36">
            <v>369.14861909870086</v>
          </cell>
          <cell r="P36">
            <v>361.98251750488868</v>
          </cell>
          <cell r="Q36">
            <v>351.17990942603092</v>
          </cell>
        </row>
        <row r="37">
          <cell r="C37" t="str">
            <v>Consolidated Book Equity</v>
          </cell>
          <cell r="I37">
            <v>118.22312946743081</v>
          </cell>
          <cell r="J37">
            <v>127.63145303769078</v>
          </cell>
          <cell r="K37">
            <v>138.87889785759975</v>
          </cell>
          <cell r="L37">
            <v>154.27073343983403</v>
          </cell>
          <cell r="M37">
            <v>178.44300296529175</v>
          </cell>
          <cell r="N37">
            <v>210.70962121332374</v>
          </cell>
          <cell r="O37">
            <v>253.09341266393011</v>
          </cell>
          <cell r="P37">
            <v>301.98995118875484</v>
          </cell>
          <cell r="Q37">
            <v>350.30849704437418</v>
          </cell>
        </row>
        <row r="38">
          <cell r="D38" t="str">
            <v>Total Consolidated Capitalization</v>
          </cell>
          <cell r="I38">
            <v>425.39508292482731</v>
          </cell>
          <cell r="J38">
            <v>483.57974406090966</v>
          </cell>
          <cell r="K38">
            <v>509.08432218915459</v>
          </cell>
          <cell r="L38">
            <v>533.39984455064337</v>
          </cell>
          <cell r="M38">
            <v>566.66325059683584</v>
          </cell>
          <cell r="N38">
            <v>587.46278571825246</v>
          </cell>
          <cell r="O38">
            <v>622.24203176263097</v>
          </cell>
          <cell r="P38">
            <v>663.97246869364358</v>
          </cell>
          <cell r="Q38">
            <v>701.48840647040515</v>
          </cell>
        </row>
        <row r="40">
          <cell r="B40" t="str">
            <v>Consolidated Credit Metrics</v>
          </cell>
          <cell r="S40" t="str">
            <v>Min</v>
          </cell>
          <cell r="T40" t="str">
            <v>Max</v>
          </cell>
        </row>
        <row r="41">
          <cell r="C41" t="str">
            <v>Debt / Capitalization</v>
          </cell>
          <cell r="I41">
            <v>72.208628117048008</v>
          </cell>
          <cell r="J41">
            <v>73.606948056613618</v>
          </cell>
          <cell r="K41">
            <v>72.719863526655971</v>
          </cell>
          <cell r="L41">
            <v>71.077844319621491</v>
          </cell>
          <cell r="M41">
            <v>68.509868466439755</v>
          </cell>
          <cell r="N41">
            <v>64.132260572777753</v>
          </cell>
          <cell r="O41">
            <v>59.325567906913982</v>
          </cell>
          <cell r="P41">
            <v>54.517699840338885</v>
          </cell>
          <cell r="Q41">
            <v>50.062111673808076</v>
          </cell>
          <cell r="S41">
            <v>50.062111673808076</v>
          </cell>
          <cell r="T41">
            <v>73.606948056613618</v>
          </cell>
        </row>
        <row r="42">
          <cell r="C42" t="str">
            <v>FFO Interest Coverage</v>
          </cell>
          <cell r="I42">
            <v>2.0582753184369209</v>
          </cell>
          <cell r="J42">
            <v>2.637906221866487</v>
          </cell>
          <cell r="K42">
            <v>2.7332269707041106</v>
          </cell>
          <cell r="L42">
            <v>2.893928041819783</v>
          </cell>
          <cell r="M42">
            <v>2.7942650046331807</v>
          </cell>
          <cell r="N42">
            <v>2.7859731333494002</v>
          </cell>
          <cell r="O42">
            <v>2.9588371041486203</v>
          </cell>
          <cell r="P42">
            <v>3.1980624491251746</v>
          </cell>
          <cell r="Q42">
            <v>3.3023708838639472</v>
          </cell>
          <cell r="S42">
            <v>2.637906221866487</v>
          </cell>
          <cell r="T42">
            <v>3.3023708838639472</v>
          </cell>
        </row>
        <row r="43">
          <cell r="C43" t="str">
            <v>(FFO - Dividends) / Capex</v>
          </cell>
          <cell r="I43">
            <v>0.94700432595308814</v>
          </cell>
          <cell r="J43">
            <v>0.60441168877471063</v>
          </cell>
          <cell r="K43">
            <v>0.69957674969600714</v>
          </cell>
          <cell r="L43">
            <v>0.81152032069132574</v>
          </cell>
          <cell r="M43">
            <v>0.80739438353736437</v>
          </cell>
          <cell r="N43">
            <v>1.3937453137767244</v>
          </cell>
          <cell r="O43">
            <v>1.2586250321836907</v>
          </cell>
          <cell r="P43">
            <v>1.2458835417645178</v>
          </cell>
          <cell r="Q43">
            <v>1.3691932266679163</v>
          </cell>
          <cell r="S43">
            <v>0.60441168877471063</v>
          </cell>
          <cell r="T43">
            <v>1.3937453137767244</v>
          </cell>
        </row>
        <row r="44">
          <cell r="C44" t="str">
            <v>FFO / Net Debt</v>
          </cell>
          <cell r="I44">
            <v>7.5559926694680604</v>
          </cell>
          <cell r="J44">
            <v>8.4894709639736465</v>
          </cell>
          <cell r="K44">
            <v>9.4191115736778261</v>
          </cell>
          <cell r="L44">
            <v>11.02429922212907</v>
          </cell>
          <cell r="M44">
            <v>10.755537346196848</v>
          </cell>
          <cell r="N44">
            <v>11.548815846538227</v>
          </cell>
          <cell r="O44">
            <v>12.75422013284383</v>
          </cell>
          <cell r="P44">
            <v>14.111343746942918</v>
          </cell>
          <cell r="Q44">
            <v>15.031366764209588</v>
          </cell>
          <cell r="S44">
            <v>8.4894709639736465</v>
          </cell>
          <cell r="T44">
            <v>15.031366764209588</v>
          </cell>
        </row>
        <row r="45">
          <cell r="C45" t="str">
            <v>Debt / EBITDA</v>
          </cell>
          <cell r="I45">
            <v>6.9736142875027003</v>
          </cell>
          <cell r="J45">
            <v>7.4237018797980294</v>
          </cell>
          <cell r="K45">
            <v>6.8114699787590993</v>
          </cell>
          <cell r="L45">
            <v>5.97305946212082</v>
          </cell>
          <cell r="M45">
            <v>5.4635449351249639</v>
          </cell>
          <cell r="N45">
            <v>4.7755274047190674</v>
          </cell>
          <cell r="O45">
            <v>4.4062328912778659</v>
          </cell>
          <cell r="P45">
            <v>4.0873767897941429</v>
          </cell>
          <cell r="Q45">
            <v>3.8605081868591449</v>
          </cell>
          <cell r="S45">
            <v>3.8605081868591449</v>
          </cell>
          <cell r="T45">
            <v>7.4237018797980294</v>
          </cell>
        </row>
        <row r="46">
          <cell r="C46" t="str">
            <v>EBITDA / Interest</v>
          </cell>
          <cell r="I46">
            <v>2.0690577964225492</v>
          </cell>
          <cell r="J46">
            <v>2.6740135570541317</v>
          </cell>
          <cell r="K46">
            <v>2.776062360155759</v>
          </cell>
          <cell r="L46">
            <v>2.9540951494352901</v>
          </cell>
          <cell r="M46">
            <v>3.1341037023988432</v>
          </cell>
          <cell r="N46">
            <v>3.3265891180842653</v>
          </cell>
          <cell r="O46">
            <v>3.5826469463082442</v>
          </cell>
          <cell r="P46">
            <v>3.9191644244763721</v>
          </cell>
          <cell r="Q46">
            <v>4.0839324299231858</v>
          </cell>
          <cell r="S46">
            <v>2.6740135570541317</v>
          </cell>
          <cell r="T46">
            <v>4.0839324299231858</v>
          </cell>
        </row>
        <row r="47">
          <cell r="C47" t="str">
            <v>(EBITDA - Maintenance Capex) / Interest</v>
          </cell>
          <cell r="I47">
            <v>1.1895782629231961</v>
          </cell>
          <cell r="J47">
            <v>1.5611480947877507</v>
          </cell>
          <cell r="K47">
            <v>1.6892659784044333</v>
          </cell>
          <cell r="L47">
            <v>1.9923766282797597</v>
          </cell>
          <cell r="M47">
            <v>2.2239334051797348</v>
          </cell>
          <cell r="N47">
            <v>2.4164763402245804</v>
          </cell>
          <cell r="O47">
            <v>2.6393047315794536</v>
          </cell>
          <cell r="P47">
            <v>2.9266050216729624</v>
          </cell>
          <cell r="Q47">
            <v>3.0603316179652209</v>
          </cell>
          <cell r="S47">
            <v>1.5611480947877507</v>
          </cell>
          <cell r="T47">
            <v>3.0603316179652209</v>
          </cell>
        </row>
        <row r="49">
          <cell r="B49" t="str">
            <v>(1) Defined as regulatory depreciation.</v>
          </cell>
        </row>
        <row r="50">
          <cell r="B50" t="str">
            <v>(2) Net of contributions in aid of construction of approximately $1.5mm per annum.</v>
          </cell>
        </row>
        <row r="52">
          <cell r="I52">
            <v>2012</v>
          </cell>
          <cell r="J52">
            <v>2013</v>
          </cell>
          <cell r="K52">
            <v>2014</v>
          </cell>
          <cell r="L52">
            <v>2015</v>
          </cell>
          <cell r="M52">
            <v>2016</v>
          </cell>
          <cell r="N52">
            <v>2017</v>
          </cell>
          <cell r="O52">
            <v>2018</v>
          </cell>
          <cell r="P52">
            <v>2019</v>
          </cell>
          <cell r="Q52">
            <v>2020</v>
          </cell>
        </row>
        <row r="54">
          <cell r="B54" t="str">
            <v>Consolidated Stats</v>
          </cell>
        </row>
        <row r="55">
          <cell r="C55" t="str">
            <v>EBITDA</v>
          </cell>
          <cell r="I55">
            <v>44.047740639724559</v>
          </cell>
          <cell r="J55">
            <v>47.94754649184577</v>
          </cell>
          <cell r="K55">
            <v>54.350298171467259</v>
          </cell>
          <cell r="L55">
            <v>63.4731854780823</v>
          </cell>
          <cell r="M55">
            <v>71.056475647466172</v>
          </cell>
          <cell r="N55">
            <v>78.892472511544966</v>
          </cell>
          <cell r="O55">
            <v>83.778735306849129</v>
          </cell>
          <cell r="P55">
            <v>88.561083580239156</v>
          </cell>
          <cell r="Q55">
            <v>90.967274884021407</v>
          </cell>
        </row>
        <row r="56">
          <cell r="C56" t="str">
            <v>FFO</v>
          </cell>
          <cell r="I56">
            <v>22.529402915921064</v>
          </cell>
          <cell r="J56">
            <v>29.369179716779211</v>
          </cell>
          <cell r="K56">
            <v>33.933460576624768</v>
          </cell>
          <cell r="L56">
            <v>40.693897724840895</v>
          </cell>
          <cell r="M56">
            <v>40.67961998488893</v>
          </cell>
          <cell r="N56">
            <v>42.355647580025625</v>
          </cell>
          <cell r="O56">
            <v>45.80660548391711</v>
          </cell>
          <cell r="P56">
            <v>49.669462974258373</v>
          </cell>
          <cell r="Q56">
            <v>51.284003511624796</v>
          </cell>
        </row>
        <row r="57">
          <cell r="C57" t="str">
            <v>Capex</v>
          </cell>
          <cell r="I57">
            <v>30.846499106683407</v>
          </cell>
          <cell r="J57">
            <v>48.591349674784865</v>
          </cell>
          <cell r="K57">
            <v>48.363949674784891</v>
          </cell>
          <cell r="L57">
            <v>48.707296442222685</v>
          </cell>
          <cell r="M57">
            <v>48.4832298622227</v>
          </cell>
          <cell r="N57">
            <v>28.542785364</v>
          </cell>
          <cell r="O57">
            <v>28.542785364</v>
          </cell>
          <cell r="P57">
            <v>28.542785364</v>
          </cell>
          <cell r="Q57">
            <v>28.542785364</v>
          </cell>
        </row>
        <row r="58">
          <cell r="C58" t="str">
            <v>Rate Base</v>
          </cell>
          <cell r="I58">
            <v>343.22909571131885</v>
          </cell>
          <cell r="J58">
            <v>375.33616657735809</v>
          </cell>
          <cell r="K58">
            <v>405.94595358789701</v>
          </cell>
          <cell r="L58">
            <v>437.43052701086663</v>
          </cell>
          <cell r="M58">
            <v>468.77865534184866</v>
          </cell>
          <cell r="N58">
            <v>479.28270692295723</v>
          </cell>
          <cell r="O58">
            <v>489.14916735673557</v>
          </cell>
          <cell r="P58">
            <v>498.46942567812209</v>
          </cell>
          <cell r="Q58">
            <v>507.37257431654547</v>
          </cell>
        </row>
        <row r="59">
          <cell r="C59" t="str">
            <v>Consolidated Equity</v>
          </cell>
          <cell r="I59">
            <v>118.22312946743081</v>
          </cell>
          <cell r="J59">
            <v>127.63145303769078</v>
          </cell>
          <cell r="K59">
            <v>138.87889785759975</v>
          </cell>
          <cell r="L59">
            <v>154.27073343983403</v>
          </cell>
          <cell r="M59">
            <v>178.44300296529175</v>
          </cell>
          <cell r="N59">
            <v>210.70962121332374</v>
          </cell>
          <cell r="O59">
            <v>253.09341266393011</v>
          </cell>
          <cell r="P59">
            <v>301.98995118875484</v>
          </cell>
          <cell r="Q59">
            <v>350.30849704437418</v>
          </cell>
        </row>
        <row r="61">
          <cell r="B61" t="str">
            <v>HoldCo Sources &amp; Uses</v>
          </cell>
        </row>
        <row r="62">
          <cell r="C62" t="str">
            <v>HoldCo Sources</v>
          </cell>
        </row>
        <row r="63">
          <cell r="C63" t="str">
            <v>After-tax dividends from UI</v>
          </cell>
          <cell r="I63">
            <v>9.4661139378580117</v>
          </cell>
          <cell r="J63">
            <v>3.5527136788005009E-15</v>
          </cell>
          <cell r="K63">
            <v>-1.0658141036401503E-14</v>
          </cell>
          <cell r="L63">
            <v>-3.5527136788005009E-15</v>
          </cell>
          <cell r="M63">
            <v>5.4897840267560456</v>
          </cell>
          <cell r="N63">
            <v>10.513324256242178</v>
          </cell>
          <cell r="O63">
            <v>25.143229391630065</v>
          </cell>
          <cell r="P63">
            <v>33.175234116414728</v>
          </cell>
          <cell r="Q63">
            <v>29.023864569910153</v>
          </cell>
        </row>
        <row r="64">
          <cell r="C64" t="str">
            <v>(+): UI's cash tax liability</v>
          </cell>
          <cell r="I64">
            <v>5.0777722370946536</v>
          </cell>
          <cell r="J64">
            <v>5.9593283113031044</v>
          </cell>
          <cell r="K64">
            <v>7.3959927829108141</v>
          </cell>
          <cell r="L64">
            <v>10.979008042092371</v>
          </cell>
          <cell r="M64">
            <v>13.51936782061161</v>
          </cell>
          <cell r="N64">
            <v>16.224876696334498</v>
          </cell>
          <cell r="O64">
            <v>18.000559820827597</v>
          </cell>
          <cell r="P64">
            <v>19.440559800202887</v>
          </cell>
          <cell r="Q64">
            <v>20.338198384130127</v>
          </cell>
        </row>
        <row r="65">
          <cell r="C65" t="str">
            <v>(+): DDTL Draw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(+): HoldCo Reserve Account Draw [A]</v>
          </cell>
          <cell r="I66">
            <v>0</v>
          </cell>
          <cell r="J66">
            <v>5.6372242269634623E-2</v>
          </cell>
          <cell r="K66">
            <v>0</v>
          </cell>
          <cell r="L66">
            <v>0</v>
          </cell>
          <cell r="M66">
            <v>9.0949470177292826E-16</v>
          </cell>
          <cell r="N66">
            <v>0</v>
          </cell>
          <cell r="O66">
            <v>0</v>
          </cell>
          <cell r="P66">
            <v>2.2737367544323206E-16</v>
          </cell>
          <cell r="Q66">
            <v>1.0686562745831907E-14</v>
          </cell>
        </row>
        <row r="67">
          <cell r="D67" t="str">
            <v>Total Sources</v>
          </cell>
          <cell r="I67">
            <v>14.543886174952664</v>
          </cell>
          <cell r="J67">
            <v>6.0157005535727421</v>
          </cell>
          <cell r="K67">
            <v>7.3959927829108034</v>
          </cell>
          <cell r="L67">
            <v>10.979008042092367</v>
          </cell>
          <cell r="M67">
            <v>19.009151847367654</v>
          </cell>
          <cell r="N67">
            <v>26.738200952576676</v>
          </cell>
          <cell r="O67">
            <v>43.143789212457662</v>
          </cell>
          <cell r="P67">
            <v>52.615793916617619</v>
          </cell>
          <cell r="Q67">
            <v>49.362062954040297</v>
          </cell>
        </row>
        <row r="69">
          <cell r="C69" t="str">
            <v>HoldCo Uses - Pre Debt Service</v>
          </cell>
        </row>
        <row r="70">
          <cell r="C70" t="str">
            <v>HoldCo Overhead</v>
          </cell>
          <cell r="I70">
            <v>-0.27300000000000002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(+): HoldCo Tax Payments</v>
          </cell>
          <cell r="I71">
            <v>-0.22954592886950953</v>
          </cell>
          <cell r="J71">
            <v>-0.64743805357273876</v>
          </cell>
          <cell r="K71">
            <v>-0.83863973028954819</v>
          </cell>
          <cell r="L71">
            <v>-1.2927809661408132</v>
          </cell>
          <cell r="M71">
            <v>-7.7048312515535855</v>
          </cell>
          <cell r="N71">
            <v>-12.821099991921745</v>
          </cell>
          <cell r="O71">
            <v>-14.587538328875008</v>
          </cell>
          <cell r="P71">
            <v>-16.294690753497875</v>
          </cell>
          <cell r="Q71">
            <v>-17.408839450482468</v>
          </cell>
        </row>
        <row r="72">
          <cell r="C72" t="str">
            <v>(+): HoldCo Reserve Account Repayment</v>
          </cell>
          <cell r="I72">
            <v>0</v>
          </cell>
          <cell r="J72">
            <v>0</v>
          </cell>
          <cell r="K72">
            <v>-5.6372242269635532E-2</v>
          </cell>
          <cell r="L72">
            <v>-9.0949470177292826E-16</v>
          </cell>
          <cell r="M72">
            <v>0</v>
          </cell>
          <cell r="N72">
            <v>-9.0949470177292826E-16</v>
          </cell>
          <cell r="O72">
            <v>0</v>
          </cell>
          <cell r="P72">
            <v>0</v>
          </cell>
          <cell r="Q72">
            <v>0</v>
          </cell>
        </row>
        <row r="73">
          <cell r="D73" t="str">
            <v>Total Uses - Pre Debt Service</v>
          </cell>
          <cell r="I73">
            <v>-0.50254592886950955</v>
          </cell>
          <cell r="J73">
            <v>-0.64743805357273876</v>
          </cell>
          <cell r="K73">
            <v>-0.89501197255918374</v>
          </cell>
          <cell r="L73">
            <v>-1.2927809661408141</v>
          </cell>
          <cell r="M73">
            <v>-7.7048312515535855</v>
          </cell>
          <cell r="N73">
            <v>-12.821099991921747</v>
          </cell>
          <cell r="O73">
            <v>-14.587538328875008</v>
          </cell>
          <cell r="P73">
            <v>-16.294690753497875</v>
          </cell>
          <cell r="Q73">
            <v>-17.408839450482468</v>
          </cell>
        </row>
        <row r="75">
          <cell r="C75" t="str">
            <v>Cash Flow Available for Debt Service [B]</v>
          </cell>
          <cell r="I75">
            <v>14.041340246083156</v>
          </cell>
          <cell r="J75">
            <v>5.3682625000000037</v>
          </cell>
          <cell r="K75">
            <v>6.5009808103516198</v>
          </cell>
          <cell r="L75">
            <v>9.6862270759515532</v>
          </cell>
          <cell r="M75">
            <v>11.304320595814069</v>
          </cell>
          <cell r="N75">
            <v>13.917100960654929</v>
          </cell>
          <cell r="O75">
            <v>28.556250883582656</v>
          </cell>
          <cell r="P75">
            <v>36.321103163119744</v>
          </cell>
          <cell r="Q75">
            <v>31.95322350355783</v>
          </cell>
        </row>
        <row r="76">
          <cell r="C76" t="str">
            <v>(-): HoldCo Debt Service [C]</v>
          </cell>
          <cell r="I76">
            <v>-9.0353800608728285</v>
          </cell>
          <cell r="J76">
            <v>-5.3682624999999993</v>
          </cell>
          <cell r="K76">
            <v>-6.302649088996624</v>
          </cell>
          <cell r="L76">
            <v>-7.3523532838698076</v>
          </cell>
          <cell r="M76">
            <v>-8.2352555990554652</v>
          </cell>
          <cell r="N76">
            <v>-8.7685524870234222</v>
          </cell>
          <cell r="O76">
            <v>-8.7923682105017988</v>
          </cell>
          <cell r="P76">
            <v>-8.1041502568525239</v>
          </cell>
          <cell r="Q76">
            <v>-7.546393256200485</v>
          </cell>
        </row>
        <row r="77">
          <cell r="D77" t="str">
            <v>Cash Available for Sweep</v>
          </cell>
          <cell r="I77">
            <v>5.005960185210327</v>
          </cell>
          <cell r="J77">
            <v>0</v>
          </cell>
          <cell r="K77">
            <v>0.19833172135499577</v>
          </cell>
          <cell r="L77">
            <v>2.3338737920817456</v>
          </cell>
          <cell r="M77">
            <v>3.0690649967586037</v>
          </cell>
          <cell r="N77">
            <v>5.1485484736315072</v>
          </cell>
          <cell r="O77">
            <v>19.763882673080857</v>
          </cell>
          <cell r="P77">
            <v>28.21695290626722</v>
          </cell>
          <cell r="Q77">
            <v>24.406830247357345</v>
          </cell>
        </row>
        <row r="78">
          <cell r="C78" t="str">
            <v>(-): HoldCo Term Loan Repayment</v>
          </cell>
          <cell r="I78">
            <v>-11.688325363826516</v>
          </cell>
          <cell r="J78">
            <v>0</v>
          </cell>
          <cell r="K78">
            <v>-9.9165860677503589E-2</v>
          </cell>
          <cell r="L78">
            <v>-1.1669368960408741</v>
          </cell>
          <cell r="M78">
            <v>-1.5345324983793054</v>
          </cell>
          <cell r="N78">
            <v>-2.5742742368157603</v>
          </cell>
          <cell r="O78">
            <v>-9.8819413365404198</v>
          </cell>
          <cell r="P78">
            <v>-14.108476453133612</v>
          </cell>
          <cell r="Q78">
            <v>-12.203415126311814</v>
          </cell>
        </row>
        <row r="79">
          <cell r="D79" t="str">
            <v>Cash Available for Equity</v>
          </cell>
          <cell r="I79">
            <v>-6.6823651786161893</v>
          </cell>
          <cell r="J79">
            <v>0</v>
          </cell>
          <cell r="K79">
            <v>9.9165860677492182E-2</v>
          </cell>
          <cell r="L79">
            <v>1.1669368960408715</v>
          </cell>
          <cell r="M79">
            <v>1.5345324983792983</v>
          </cell>
          <cell r="N79">
            <v>2.574274236815747</v>
          </cell>
          <cell r="O79">
            <v>9.8819413365404376</v>
          </cell>
          <cell r="P79">
            <v>14.108476453133608</v>
          </cell>
          <cell r="Q79">
            <v>12.203415121045531</v>
          </cell>
        </row>
        <row r="81">
          <cell r="C81" t="str">
            <v>HoldCo Reserve Account Beginning Balance [D]</v>
          </cell>
          <cell r="I81">
            <v>0</v>
          </cell>
          <cell r="J81">
            <v>7</v>
          </cell>
          <cell r="K81">
            <v>6.9436277577303649</v>
          </cell>
          <cell r="L81">
            <v>7</v>
          </cell>
          <cell r="M81">
            <v>7</v>
          </cell>
          <cell r="N81">
            <v>7</v>
          </cell>
          <cell r="O81">
            <v>7</v>
          </cell>
          <cell r="P81">
            <v>7</v>
          </cell>
          <cell r="Q81">
            <v>7</v>
          </cell>
        </row>
        <row r="83">
          <cell r="B83" t="str">
            <v>UI Credit Metrics</v>
          </cell>
          <cell r="S83" t="str">
            <v>Min</v>
          </cell>
          <cell r="T83" t="str">
            <v>Max</v>
          </cell>
        </row>
        <row r="84">
          <cell r="C84" t="str">
            <v>Debt / Capitalization</v>
          </cell>
          <cell r="I84">
            <v>50.907911538770826</v>
          </cell>
          <cell r="J84">
            <v>51.580947507967402</v>
          </cell>
          <cell r="K84">
            <v>51.373287305095992</v>
          </cell>
          <cell r="L84">
            <v>50.088232148615432</v>
          </cell>
          <cell r="M84">
            <v>49.150808710799168</v>
          </cell>
          <cell r="N84">
            <v>46.364752953048502</v>
          </cell>
          <cell r="O84">
            <v>45.935524616058771</v>
          </cell>
          <cell r="P84">
            <v>46.516137847127418</v>
          </cell>
          <cell r="Q84">
            <v>46.032696628693913</v>
          </cell>
          <cell r="S84">
            <v>45.935524616058771</v>
          </cell>
          <cell r="T84">
            <v>51.580947507967402</v>
          </cell>
        </row>
        <row r="85">
          <cell r="C85" t="str">
            <v>FFO Interest Coverage</v>
          </cell>
          <cell r="I85">
            <v>3.2150076694778691</v>
          </cell>
          <cell r="J85">
            <v>3.3560490345965879</v>
          </cell>
          <cell r="K85">
            <v>3.5509869611517266</v>
          </cell>
          <cell r="L85">
            <v>3.7281439453092999</v>
          </cell>
          <cell r="M85">
            <v>4.0006921613467989</v>
          </cell>
          <cell r="N85">
            <v>4.2083395507422141</v>
          </cell>
          <cell r="O85">
            <v>4.5254654963717691</v>
          </cell>
          <cell r="P85">
            <v>4.7884693072183335</v>
          </cell>
          <cell r="Q85">
            <v>4.8145374598252602</v>
          </cell>
          <cell r="S85">
            <v>3.3560490345965879</v>
          </cell>
          <cell r="T85">
            <v>4.8145374598252602</v>
          </cell>
        </row>
        <row r="86">
          <cell r="C86" t="str">
            <v>(FFO - Dividends) / Capex</v>
          </cell>
          <cell r="I86">
            <v>0.56808530102899091</v>
          </cell>
          <cell r="J86">
            <v>0.60557181794681481</v>
          </cell>
          <cell r="K86">
            <v>0.69636075712317069</v>
          </cell>
          <cell r="L86">
            <v>0.78756216695916137</v>
          </cell>
          <cell r="M86">
            <v>0.77574359412543625</v>
          </cell>
          <cell r="N86">
            <v>1.3035552988925214</v>
          </cell>
          <cell r="O86">
            <v>0.91241000059100796</v>
          </cell>
          <cell r="P86">
            <v>0.75159133190443417</v>
          </cell>
          <cell r="Q86">
            <v>0.94164507498159933</v>
          </cell>
          <cell r="S86">
            <v>0.60557181794681481</v>
          </cell>
          <cell r="T86">
            <v>1.3035552988925214</v>
          </cell>
        </row>
        <row r="87">
          <cell r="C87" t="str">
            <v>FFO / Net Debt</v>
          </cell>
          <cell r="I87">
            <v>14.654542215523675</v>
          </cell>
          <cell r="J87">
            <v>14.499039046198384</v>
          </cell>
          <cell r="K87">
            <v>15.498410127097253</v>
          </cell>
          <cell r="L87">
            <v>16.869318962494233</v>
          </cell>
          <cell r="M87">
            <v>18.107797304244556</v>
          </cell>
          <cell r="N87">
            <v>20.82696481937608</v>
          </cell>
          <cell r="O87">
            <v>22.119594760910097</v>
          </cell>
          <cell r="P87">
            <v>22.919336331043453</v>
          </cell>
          <cell r="Q87">
            <v>23.316518116152785</v>
          </cell>
          <cell r="S87">
            <v>14.499039046198384</v>
          </cell>
          <cell r="T87">
            <v>23.316518116152785</v>
          </cell>
        </row>
        <row r="88">
          <cell r="C88" t="str">
            <v>Debt / EBITDA</v>
          </cell>
          <cell r="I88">
            <v>4.2231233223037501</v>
          </cell>
          <cell r="J88">
            <v>4.295283201993322</v>
          </cell>
          <cell r="K88">
            <v>4.0534200842321697</v>
          </cell>
          <cell r="L88">
            <v>3.6298038633508396</v>
          </cell>
          <cell r="M88">
            <v>3.3919622482041332</v>
          </cell>
          <cell r="N88">
            <v>2.9423348845211175</v>
          </cell>
          <cell r="O88">
            <v>2.7979112965672979</v>
          </cell>
          <cell r="P88">
            <v>2.7252133220322139</v>
          </cell>
          <cell r="Q88">
            <v>2.6685272492403569</v>
          </cell>
          <cell r="S88">
            <v>2.6685272492403569</v>
          </cell>
          <cell r="T88">
            <v>4.295283201993322</v>
          </cell>
        </row>
        <row r="89">
          <cell r="C89" t="str">
            <v>EBITDA / Interest</v>
          </cell>
          <cell r="I89">
            <v>3.6373617262211675</v>
          </cell>
          <cell r="J89">
            <v>3.8390705731060759</v>
          </cell>
          <cell r="K89">
            <v>4.1167464572193646</v>
          </cell>
          <cell r="L89">
            <v>4.5141782746293782</v>
          </cell>
          <cell r="M89">
            <v>4.9470285933165838</v>
          </cell>
          <cell r="N89">
            <v>5.3040987899703635</v>
          </cell>
          <cell r="O89">
            <v>5.7703144699871087</v>
          </cell>
          <cell r="P89">
            <v>6.1417682894822709</v>
          </cell>
          <cell r="Q89">
            <v>6.2073637826303161</v>
          </cell>
          <cell r="S89">
            <v>3.8390705731060759</v>
          </cell>
          <cell r="T89">
            <v>6.2073637826303161</v>
          </cell>
        </row>
        <row r="90">
          <cell r="C90" t="str">
            <v>(EBITDA - Maintenance Capex) / Interest</v>
          </cell>
          <cell r="I90">
            <v>2.0783731238834613</v>
          </cell>
          <cell r="J90">
            <v>2.2413340781873012</v>
          </cell>
          <cell r="K90">
            <v>2.5050877212669906</v>
          </cell>
          <cell r="L90">
            <v>3.0445679083759778</v>
          </cell>
          <cell r="M90">
            <v>3.5103695313704004</v>
          </cell>
          <cell r="N90">
            <v>3.8529643359016537</v>
          </cell>
          <cell r="O90">
            <v>4.2509402996105425</v>
          </cell>
          <cell r="P90">
            <v>4.5863168704263018</v>
          </cell>
          <cell r="Q90">
            <v>4.6515440630228682</v>
          </cell>
          <cell r="S90">
            <v>2.2413340781873012</v>
          </cell>
          <cell r="T90">
            <v>4.6515440630228682</v>
          </cell>
        </row>
        <row r="92">
          <cell r="B92" t="str">
            <v>HoldCo Credit Metrics</v>
          </cell>
        </row>
        <row r="93">
          <cell r="C93" t="str">
            <v>DSCR  [(B + D - A) / C]</v>
          </cell>
          <cell r="I93">
            <v>1.5540398025854316</v>
          </cell>
          <cell r="J93">
            <v>2.2934590582577457</v>
          </cell>
          <cell r="K93">
            <v>2.1331678756404244</v>
          </cell>
          <cell r="L93">
            <v>2.2695083372230167</v>
          </cell>
          <cell r="M93">
            <v>2.222677896957256</v>
          </cell>
          <cell r="N93">
            <v>2.3854679539878605</v>
          </cell>
          <cell r="O93">
            <v>4.0439902006280271</v>
          </cell>
          <cell r="P93">
            <v>5.3455454045276696</v>
          </cell>
          <cell r="Q93">
            <v>5.1618332335850567</v>
          </cell>
          <cell r="S93">
            <v>2.1331678756404244</v>
          </cell>
          <cell r="T93">
            <v>5.3455454045276696</v>
          </cell>
        </row>
        <row r="94">
          <cell r="C94" t="str">
            <v>DSCR (excl interest reserve account) [(B - A) / C]</v>
          </cell>
          <cell r="I94">
            <v>1.5540398025854316</v>
          </cell>
          <cell r="J94">
            <v>0.98949897806420051</v>
          </cell>
          <cell r="K94">
            <v>1.0314679936252915</v>
          </cell>
          <cell r="L94">
            <v>1.3174322155060187</v>
          </cell>
          <cell r="M94">
            <v>1.3726739212697425</v>
          </cell>
          <cell r="N94">
            <v>1.5871605924981167</v>
          </cell>
          <cell r="O94">
            <v>3.24784519937125</v>
          </cell>
          <cell r="P94">
            <v>4.4817904421759911</v>
          </cell>
          <cell r="Q94">
            <v>4.2342377899937151</v>
          </cell>
          <cell r="S94">
            <v>0.98949897806420051</v>
          </cell>
          <cell r="T94">
            <v>4.4817904421759911</v>
          </cell>
        </row>
        <row r="98">
          <cell r="B98" t="str">
            <v>Outputs</v>
          </cell>
          <cell r="J98">
            <v>2013</v>
          </cell>
          <cell r="K98">
            <v>2014</v>
          </cell>
          <cell r="L98">
            <v>2015</v>
          </cell>
          <cell r="M98">
            <v>2016</v>
          </cell>
          <cell r="N98">
            <v>2017</v>
          </cell>
          <cell r="O98">
            <v>2018</v>
          </cell>
        </row>
        <row r="99">
          <cell r="C99" t="str">
            <v>FFO Interest Coverage</v>
          </cell>
        </row>
        <row r="100">
          <cell r="C100" t="str">
            <v>UI</v>
          </cell>
          <cell r="J100">
            <v>3.3560490345965879</v>
          </cell>
          <cell r="K100">
            <v>3.5509869611517266</v>
          </cell>
          <cell r="L100">
            <v>3.7281439453092999</v>
          </cell>
          <cell r="M100">
            <v>4.0006921613467989</v>
          </cell>
          <cell r="N100">
            <v>4.2083395507422141</v>
          </cell>
          <cell r="O100">
            <v>4.5254654963717691</v>
          </cell>
        </row>
        <row r="101">
          <cell r="C101" t="str">
            <v>Consolidated</v>
          </cell>
          <cell r="J101">
            <v>2.637906221866487</v>
          </cell>
          <cell r="K101">
            <v>2.7332269707041106</v>
          </cell>
          <cell r="L101">
            <v>2.893928041819783</v>
          </cell>
          <cell r="M101">
            <v>2.7942650046331807</v>
          </cell>
          <cell r="N101">
            <v>2.7859731333494002</v>
          </cell>
          <cell r="O101">
            <v>2.9588371041486203</v>
          </cell>
        </row>
        <row r="103">
          <cell r="C103" t="str">
            <v>Debt / Cap</v>
          </cell>
        </row>
        <row r="104">
          <cell r="C104" t="str">
            <v>UI</v>
          </cell>
          <cell r="J104">
            <v>51.580947507967402</v>
          </cell>
          <cell r="K104">
            <v>51.373287305095992</v>
          </cell>
          <cell r="L104">
            <v>50.088232148615432</v>
          </cell>
          <cell r="M104">
            <v>49.150808710799168</v>
          </cell>
          <cell r="N104">
            <v>46.364752953048502</v>
          </cell>
          <cell r="O104">
            <v>45.935524616058771</v>
          </cell>
        </row>
        <row r="105">
          <cell r="C105" t="str">
            <v>Consolidated</v>
          </cell>
          <cell r="J105">
            <v>73.606948056613618</v>
          </cell>
          <cell r="K105">
            <v>72.719863526655971</v>
          </cell>
          <cell r="L105">
            <v>71.077844319621491</v>
          </cell>
          <cell r="M105">
            <v>68.509868466439755</v>
          </cell>
          <cell r="N105">
            <v>64.132260572777753</v>
          </cell>
          <cell r="O105">
            <v>59.325567906913982</v>
          </cell>
        </row>
        <row r="107">
          <cell r="C107" t="str">
            <v>FFO / Net Debt</v>
          </cell>
        </row>
        <row r="108">
          <cell r="C108" t="str">
            <v>UI</v>
          </cell>
          <cell r="J108">
            <v>14.499039046198384</v>
          </cell>
          <cell r="K108">
            <v>15.498410127097253</v>
          </cell>
          <cell r="L108">
            <v>16.869318962494233</v>
          </cell>
          <cell r="M108">
            <v>18.107797304244556</v>
          </cell>
          <cell r="N108">
            <v>20.82696481937608</v>
          </cell>
          <cell r="O108">
            <v>22.119594760910097</v>
          </cell>
        </row>
        <row r="109">
          <cell r="C109" t="str">
            <v>Consolidated</v>
          </cell>
          <cell r="J109">
            <v>8.4894709639736465</v>
          </cell>
          <cell r="K109">
            <v>9.4191115736778261</v>
          </cell>
          <cell r="L109">
            <v>11.02429922212907</v>
          </cell>
          <cell r="M109">
            <v>10.755537346196848</v>
          </cell>
          <cell r="N109">
            <v>11.548815846538227</v>
          </cell>
          <cell r="O109">
            <v>12.75422013284383</v>
          </cell>
        </row>
        <row r="111">
          <cell r="C111" t="str">
            <v>(FFO - Div) / Capex</v>
          </cell>
        </row>
        <row r="112">
          <cell r="C112" t="str">
            <v>UI</v>
          </cell>
          <cell r="J112">
            <v>0.60557181794681481</v>
          </cell>
          <cell r="K112">
            <v>0.69636075712317069</v>
          </cell>
          <cell r="L112">
            <v>0.78756216695916137</v>
          </cell>
          <cell r="M112">
            <v>0.77574359412543625</v>
          </cell>
          <cell r="N112">
            <v>1.3035552988925214</v>
          </cell>
          <cell r="O112">
            <v>0.91241000059100796</v>
          </cell>
        </row>
        <row r="113">
          <cell r="C113" t="str">
            <v>Consolidated</v>
          </cell>
          <cell r="J113">
            <v>0.60441168877471074</v>
          </cell>
          <cell r="K113">
            <v>0.69957674969600714</v>
          </cell>
          <cell r="L113">
            <v>0.81152032069132574</v>
          </cell>
          <cell r="M113">
            <v>0.80739438353736437</v>
          </cell>
          <cell r="N113">
            <v>1.3937453137767244</v>
          </cell>
          <cell r="O113">
            <v>1.2586250321836907</v>
          </cell>
        </row>
      </sheetData>
      <sheetData sheetId="1">
        <row r="13">
          <cell r="CF13">
            <v>2012</v>
          </cell>
          <cell r="CG13">
            <v>2012</v>
          </cell>
          <cell r="CH13">
            <v>2012</v>
          </cell>
          <cell r="CI13">
            <v>2012</v>
          </cell>
          <cell r="CJ13">
            <v>2012</v>
          </cell>
          <cell r="CK13">
            <v>2012</v>
          </cell>
          <cell r="CL13">
            <v>2012</v>
          </cell>
          <cell r="CM13">
            <v>2012</v>
          </cell>
          <cell r="CN13">
            <v>2012</v>
          </cell>
          <cell r="CO13">
            <v>2012</v>
          </cell>
          <cell r="CP13">
            <v>2012</v>
          </cell>
          <cell r="CQ13">
            <v>2012</v>
          </cell>
          <cell r="CR13">
            <v>2013</v>
          </cell>
          <cell r="CS13">
            <v>2013</v>
          </cell>
          <cell r="CT13">
            <v>2013</v>
          </cell>
          <cell r="CU13">
            <v>2013</v>
          </cell>
          <cell r="CV13">
            <v>2013</v>
          </cell>
          <cell r="CW13">
            <v>2013</v>
          </cell>
          <cell r="CX13">
            <v>2013</v>
          </cell>
          <cell r="CY13">
            <v>2013</v>
          </cell>
          <cell r="CZ13">
            <v>2013</v>
          </cell>
          <cell r="DA13">
            <v>2013</v>
          </cell>
          <cell r="DB13">
            <v>2013</v>
          </cell>
          <cell r="DC13">
            <v>2013</v>
          </cell>
          <cell r="DD13">
            <v>2014</v>
          </cell>
          <cell r="DE13">
            <v>2014</v>
          </cell>
          <cell r="DF13">
            <v>2014</v>
          </cell>
          <cell r="DG13">
            <v>2014</v>
          </cell>
          <cell r="DH13">
            <v>2014</v>
          </cell>
          <cell r="DI13">
            <v>2014</v>
          </cell>
          <cell r="DJ13">
            <v>2014</v>
          </cell>
          <cell r="DK13">
            <v>2014</v>
          </cell>
          <cell r="DL13">
            <v>2014</v>
          </cell>
          <cell r="DM13">
            <v>2014</v>
          </cell>
          <cell r="DN13">
            <v>2014</v>
          </cell>
          <cell r="DO13">
            <v>2014</v>
          </cell>
          <cell r="DP13">
            <v>2015</v>
          </cell>
          <cell r="DQ13">
            <v>2015</v>
          </cell>
          <cell r="DR13">
            <v>2015</v>
          </cell>
          <cell r="DS13">
            <v>2015</v>
          </cell>
          <cell r="DT13">
            <v>2015</v>
          </cell>
          <cell r="DU13">
            <v>2015</v>
          </cell>
          <cell r="DV13">
            <v>2015</v>
          </cell>
          <cell r="DW13">
            <v>2015</v>
          </cell>
          <cell r="DX13">
            <v>2015</v>
          </cell>
          <cell r="DY13">
            <v>2015</v>
          </cell>
          <cell r="DZ13">
            <v>2015</v>
          </cell>
          <cell r="EA13">
            <v>2015</v>
          </cell>
          <cell r="EB13">
            <v>2016</v>
          </cell>
          <cell r="EC13">
            <v>2016</v>
          </cell>
          <cell r="ED13">
            <v>2016</v>
          </cell>
          <cell r="EE13">
            <v>2016</v>
          </cell>
          <cell r="EF13">
            <v>2016</v>
          </cell>
          <cell r="EG13">
            <v>2016</v>
          </cell>
          <cell r="EH13">
            <v>2016</v>
          </cell>
          <cell r="EI13">
            <v>2016</v>
          </cell>
          <cell r="EJ13">
            <v>2016</v>
          </cell>
          <cell r="EK13">
            <v>2016</v>
          </cell>
          <cell r="EL13">
            <v>2016</v>
          </cell>
          <cell r="EM13">
            <v>2016</v>
          </cell>
          <cell r="EN13">
            <v>2017</v>
          </cell>
          <cell r="EO13">
            <v>2017</v>
          </cell>
          <cell r="EP13">
            <v>2017</v>
          </cell>
          <cell r="EQ13">
            <v>2017</v>
          </cell>
          <cell r="ER13">
            <v>2017</v>
          </cell>
          <cell r="ES13">
            <v>2017</v>
          </cell>
          <cell r="ET13">
            <v>2017</v>
          </cell>
          <cell r="EU13">
            <v>2017</v>
          </cell>
          <cell r="EV13">
            <v>2017</v>
          </cell>
          <cell r="EW13">
            <v>2017</v>
          </cell>
          <cell r="EX13">
            <v>2017</v>
          </cell>
          <cell r="EY13">
            <v>2017</v>
          </cell>
          <cell r="EZ13">
            <v>2018</v>
          </cell>
          <cell r="FA13">
            <v>2018</v>
          </cell>
          <cell r="FB13">
            <v>2018</v>
          </cell>
          <cell r="FC13">
            <v>2018</v>
          </cell>
          <cell r="FD13">
            <v>2018</v>
          </cell>
          <cell r="FE13">
            <v>2018</v>
          </cell>
          <cell r="FF13">
            <v>2018</v>
          </cell>
          <cell r="FG13">
            <v>2018</v>
          </cell>
          <cell r="FH13">
            <v>2018</v>
          </cell>
          <cell r="FI13">
            <v>2018</v>
          </cell>
          <cell r="FJ13">
            <v>2018</v>
          </cell>
          <cell r="FK13">
            <v>2018</v>
          </cell>
          <cell r="FL13">
            <v>2019</v>
          </cell>
          <cell r="FM13">
            <v>2019</v>
          </cell>
          <cell r="FN13">
            <v>2019</v>
          </cell>
          <cell r="FO13">
            <v>2019</v>
          </cell>
          <cell r="FP13">
            <v>2019</v>
          </cell>
          <cell r="FQ13">
            <v>2019</v>
          </cell>
          <cell r="FR13">
            <v>2019</v>
          </cell>
          <cell r="FS13">
            <v>2019</v>
          </cell>
          <cell r="FT13">
            <v>2019</v>
          </cell>
          <cell r="FU13">
            <v>2019</v>
          </cell>
          <cell r="FV13">
            <v>2019</v>
          </cell>
          <cell r="FW13">
            <v>2019</v>
          </cell>
        </row>
        <row r="14">
          <cell r="CF14">
            <v>2013</v>
          </cell>
          <cell r="CG14">
            <v>2013</v>
          </cell>
          <cell r="CH14">
            <v>2013</v>
          </cell>
          <cell r="CI14">
            <v>2013</v>
          </cell>
          <cell r="CJ14">
            <v>2013</v>
          </cell>
          <cell r="CK14">
            <v>2013</v>
          </cell>
          <cell r="CL14">
            <v>2013</v>
          </cell>
          <cell r="CM14">
            <v>2013</v>
          </cell>
          <cell r="CN14">
            <v>2013</v>
          </cell>
          <cell r="CO14">
            <v>2013</v>
          </cell>
          <cell r="CP14">
            <v>2013</v>
          </cell>
          <cell r="CQ14">
            <v>2013</v>
          </cell>
          <cell r="CR14">
            <v>2014</v>
          </cell>
          <cell r="CS14">
            <v>2014</v>
          </cell>
          <cell r="CT14">
            <v>2014</v>
          </cell>
          <cell r="CU14">
            <v>2014</v>
          </cell>
          <cell r="CV14">
            <v>2014</v>
          </cell>
          <cell r="CW14">
            <v>2014</v>
          </cell>
          <cell r="CX14">
            <v>2014</v>
          </cell>
          <cell r="CY14">
            <v>2014</v>
          </cell>
          <cell r="CZ14">
            <v>2014</v>
          </cell>
          <cell r="DA14">
            <v>2014</v>
          </cell>
          <cell r="DB14">
            <v>2014</v>
          </cell>
          <cell r="DC14">
            <v>2014</v>
          </cell>
          <cell r="DD14">
            <v>2015</v>
          </cell>
          <cell r="DE14">
            <v>2015</v>
          </cell>
          <cell r="DF14">
            <v>2015</v>
          </cell>
          <cell r="DG14">
            <v>2015</v>
          </cell>
          <cell r="DH14">
            <v>2015</v>
          </cell>
          <cell r="DI14">
            <v>2015</v>
          </cell>
          <cell r="DJ14">
            <v>2015</v>
          </cell>
          <cell r="DK14">
            <v>2015</v>
          </cell>
          <cell r="DL14">
            <v>2015</v>
          </cell>
          <cell r="DM14">
            <v>2015</v>
          </cell>
          <cell r="DN14">
            <v>2015</v>
          </cell>
          <cell r="DO14">
            <v>2015</v>
          </cell>
          <cell r="DP14">
            <v>2016</v>
          </cell>
          <cell r="DQ14">
            <v>2016</v>
          </cell>
          <cell r="DR14">
            <v>2016</v>
          </cell>
          <cell r="DS14">
            <v>2016</v>
          </cell>
          <cell r="DT14">
            <v>2016</v>
          </cell>
          <cell r="DU14">
            <v>2016</v>
          </cell>
          <cell r="DV14">
            <v>2016</v>
          </cell>
          <cell r="DW14">
            <v>2016</v>
          </cell>
          <cell r="DX14">
            <v>2016</v>
          </cell>
          <cell r="DY14">
            <v>2016</v>
          </cell>
          <cell r="DZ14">
            <v>2016</v>
          </cell>
          <cell r="EA14">
            <v>2016</v>
          </cell>
          <cell r="EB14">
            <v>2017</v>
          </cell>
          <cell r="EC14">
            <v>2017</v>
          </cell>
          <cell r="ED14">
            <v>2017</v>
          </cell>
          <cell r="EE14">
            <v>2017</v>
          </cell>
          <cell r="EF14">
            <v>2017</v>
          </cell>
          <cell r="EG14">
            <v>2017</v>
          </cell>
          <cell r="EH14">
            <v>2017</v>
          </cell>
          <cell r="EI14">
            <v>2017</v>
          </cell>
          <cell r="EJ14">
            <v>2017</v>
          </cell>
          <cell r="EK14">
            <v>2017</v>
          </cell>
          <cell r="EL14">
            <v>2017</v>
          </cell>
          <cell r="EM14">
            <v>2017</v>
          </cell>
          <cell r="EN14">
            <v>2018</v>
          </cell>
          <cell r="EO14">
            <v>2018</v>
          </cell>
          <cell r="EP14">
            <v>2018</v>
          </cell>
          <cell r="EQ14">
            <v>2018</v>
          </cell>
          <cell r="ER14">
            <v>2018</v>
          </cell>
          <cell r="ES14">
            <v>2018</v>
          </cell>
          <cell r="ET14">
            <v>2018</v>
          </cell>
          <cell r="EU14">
            <v>2018</v>
          </cell>
          <cell r="EV14">
            <v>2018</v>
          </cell>
          <cell r="EW14">
            <v>2018</v>
          </cell>
          <cell r="EX14">
            <v>2018</v>
          </cell>
          <cell r="EY14">
            <v>2018</v>
          </cell>
          <cell r="EZ14">
            <v>2019</v>
          </cell>
          <cell r="FA14">
            <v>2019</v>
          </cell>
          <cell r="FB14">
            <v>2019</v>
          </cell>
          <cell r="FC14">
            <v>2019</v>
          </cell>
          <cell r="FD14">
            <v>2019</v>
          </cell>
          <cell r="FE14">
            <v>2019</v>
          </cell>
          <cell r="FF14">
            <v>2019</v>
          </cell>
          <cell r="FG14">
            <v>2019</v>
          </cell>
          <cell r="FH14">
            <v>2019</v>
          </cell>
          <cell r="FI14">
            <v>2019</v>
          </cell>
          <cell r="FJ14">
            <v>2019</v>
          </cell>
          <cell r="FK14">
            <v>2019</v>
          </cell>
          <cell r="FL14">
            <v>2020</v>
          </cell>
          <cell r="FM14">
            <v>2020</v>
          </cell>
          <cell r="FN14">
            <v>2020</v>
          </cell>
          <cell r="FO14">
            <v>2020</v>
          </cell>
          <cell r="FP14">
            <v>2020</v>
          </cell>
          <cell r="FQ14">
            <v>2020</v>
          </cell>
          <cell r="FR14">
            <v>2020</v>
          </cell>
          <cell r="FS14">
            <v>2020</v>
          </cell>
          <cell r="FT14">
            <v>2020</v>
          </cell>
          <cell r="FU14">
            <v>2020</v>
          </cell>
          <cell r="FV14">
            <v>2020</v>
          </cell>
          <cell r="FW14">
            <v>2020</v>
          </cell>
        </row>
        <row r="15">
          <cell r="I15">
            <v>39021</v>
          </cell>
          <cell r="J15">
            <v>39051</v>
          </cell>
          <cell r="K15">
            <v>39082</v>
          </cell>
          <cell r="L15">
            <v>39113</v>
          </cell>
          <cell r="M15">
            <v>39141</v>
          </cell>
          <cell r="N15">
            <v>39172</v>
          </cell>
          <cell r="O15">
            <v>39202</v>
          </cell>
          <cell r="P15">
            <v>39233</v>
          </cell>
          <cell r="Q15">
            <v>39263</v>
          </cell>
          <cell r="R15">
            <v>39294</v>
          </cell>
          <cell r="S15">
            <v>39325</v>
          </cell>
          <cell r="T15">
            <v>39355</v>
          </cell>
          <cell r="U15">
            <v>39386</v>
          </cell>
          <cell r="V15">
            <v>39416</v>
          </cell>
          <cell r="W15">
            <v>39447</v>
          </cell>
          <cell r="X15">
            <v>39478</v>
          </cell>
          <cell r="Y15">
            <v>39507</v>
          </cell>
          <cell r="Z15">
            <v>39538</v>
          </cell>
          <cell r="AA15">
            <v>39568</v>
          </cell>
          <cell r="AB15">
            <v>39599</v>
          </cell>
          <cell r="AC15">
            <v>39629</v>
          </cell>
          <cell r="AD15">
            <v>39660</v>
          </cell>
          <cell r="AE15">
            <v>39691</v>
          </cell>
          <cell r="AF15">
            <v>39721</v>
          </cell>
          <cell r="AG15">
            <v>39752</v>
          </cell>
          <cell r="AH15">
            <v>39782</v>
          </cell>
          <cell r="AI15">
            <v>39813</v>
          </cell>
          <cell r="AJ15">
            <v>39844</v>
          </cell>
          <cell r="AK15">
            <v>39872</v>
          </cell>
          <cell r="AL15">
            <v>39903</v>
          </cell>
          <cell r="AM15">
            <v>39933</v>
          </cell>
          <cell r="AN15">
            <v>39964</v>
          </cell>
          <cell r="AO15">
            <v>39994</v>
          </cell>
          <cell r="AP15">
            <v>40025</v>
          </cell>
          <cell r="AQ15">
            <v>40056</v>
          </cell>
          <cell r="AR15">
            <v>40086</v>
          </cell>
          <cell r="AS15">
            <v>40117</v>
          </cell>
          <cell r="AT15">
            <v>40147</v>
          </cell>
          <cell r="AU15">
            <v>40178</v>
          </cell>
          <cell r="AV15">
            <v>40209</v>
          </cell>
          <cell r="AW15">
            <v>40237</v>
          </cell>
          <cell r="AX15">
            <v>40268</v>
          </cell>
          <cell r="AY15">
            <v>40298</v>
          </cell>
          <cell r="AZ15">
            <v>40329</v>
          </cell>
          <cell r="BA15">
            <v>40359</v>
          </cell>
          <cell r="BB15">
            <v>40390</v>
          </cell>
          <cell r="BC15">
            <v>40421</v>
          </cell>
          <cell r="BD15">
            <v>40451</v>
          </cell>
          <cell r="BE15">
            <v>40482</v>
          </cell>
          <cell r="BF15">
            <v>40512</v>
          </cell>
          <cell r="BG15">
            <v>40543</v>
          </cell>
          <cell r="BH15">
            <v>40574</v>
          </cell>
          <cell r="BI15">
            <v>40602</v>
          </cell>
          <cell r="BJ15">
            <v>40633</v>
          </cell>
          <cell r="BK15">
            <v>40663</v>
          </cell>
          <cell r="BL15">
            <v>40694</v>
          </cell>
          <cell r="BM15">
            <v>40724</v>
          </cell>
          <cell r="BN15">
            <v>40755</v>
          </cell>
          <cell r="BO15">
            <v>40786</v>
          </cell>
          <cell r="BP15">
            <v>40816</v>
          </cell>
          <cell r="BQ15">
            <v>40847</v>
          </cell>
          <cell r="BR15">
            <v>40877</v>
          </cell>
          <cell r="BS15">
            <v>40908</v>
          </cell>
          <cell r="BT15">
            <v>40939</v>
          </cell>
          <cell r="BU15">
            <v>40968</v>
          </cell>
          <cell r="BV15">
            <v>40999</v>
          </cell>
          <cell r="BW15">
            <v>41029</v>
          </cell>
          <cell r="BX15">
            <v>41060</v>
          </cell>
          <cell r="BY15">
            <v>41090</v>
          </cell>
          <cell r="BZ15">
            <v>41121</v>
          </cell>
          <cell r="CA15">
            <v>41152</v>
          </cell>
          <cell r="CB15">
            <v>41182</v>
          </cell>
          <cell r="CC15">
            <v>41213</v>
          </cell>
          <cell r="CD15">
            <v>41243</v>
          </cell>
          <cell r="CE15">
            <v>41274</v>
          </cell>
          <cell r="CF15">
            <v>41305</v>
          </cell>
          <cell r="CG15">
            <v>41333</v>
          </cell>
          <cell r="CH15">
            <v>41364</v>
          </cell>
          <cell r="CI15">
            <v>41394</v>
          </cell>
          <cell r="CJ15">
            <v>41425</v>
          </cell>
          <cell r="CK15">
            <v>41455</v>
          </cell>
          <cell r="CL15">
            <v>41486</v>
          </cell>
          <cell r="CM15">
            <v>41517</v>
          </cell>
          <cell r="CN15">
            <v>41547</v>
          </cell>
          <cell r="CO15">
            <v>41578</v>
          </cell>
          <cell r="CP15">
            <v>41608</v>
          </cell>
          <cell r="CQ15">
            <v>41639</v>
          </cell>
          <cell r="CR15">
            <v>41670</v>
          </cell>
          <cell r="CS15">
            <v>41698</v>
          </cell>
          <cell r="CT15">
            <v>41729</v>
          </cell>
          <cell r="CU15">
            <v>41759</v>
          </cell>
          <cell r="CV15">
            <v>41790</v>
          </cell>
          <cell r="CW15">
            <v>41820</v>
          </cell>
          <cell r="CX15">
            <v>41851</v>
          </cell>
          <cell r="CY15">
            <v>41882</v>
          </cell>
          <cell r="CZ15">
            <v>41912</v>
          </cell>
          <cell r="DA15">
            <v>41943</v>
          </cell>
          <cell r="DB15">
            <v>41973</v>
          </cell>
          <cell r="DC15">
            <v>42004</v>
          </cell>
          <cell r="DD15">
            <v>42035</v>
          </cell>
          <cell r="DE15">
            <v>42063</v>
          </cell>
          <cell r="DF15">
            <v>42094</v>
          </cell>
          <cell r="DG15">
            <v>42124</v>
          </cell>
          <cell r="DH15">
            <v>42155</v>
          </cell>
          <cell r="DI15">
            <v>42185</v>
          </cell>
          <cell r="DJ15">
            <v>42216</v>
          </cell>
          <cell r="DK15">
            <v>42247</v>
          </cell>
          <cell r="DL15">
            <v>42277</v>
          </cell>
          <cell r="DM15">
            <v>42308</v>
          </cell>
          <cell r="DN15">
            <v>42338</v>
          </cell>
          <cell r="DO15">
            <v>42369</v>
          </cell>
          <cell r="DP15">
            <v>42400</v>
          </cell>
          <cell r="DQ15">
            <v>42429</v>
          </cell>
          <cell r="DR15">
            <v>42460</v>
          </cell>
          <cell r="DS15">
            <v>42490</v>
          </cell>
          <cell r="DT15">
            <v>42521</v>
          </cell>
          <cell r="DU15">
            <v>42551</v>
          </cell>
          <cell r="DV15">
            <v>42582</v>
          </cell>
          <cell r="DW15">
            <v>42613</v>
          </cell>
          <cell r="DX15">
            <v>42643</v>
          </cell>
          <cell r="DY15">
            <v>42674</v>
          </cell>
          <cell r="DZ15">
            <v>42704</v>
          </cell>
          <cell r="EA15">
            <v>42735</v>
          </cell>
          <cell r="EB15">
            <v>42766</v>
          </cell>
          <cell r="EC15">
            <v>42794</v>
          </cell>
          <cell r="ED15">
            <v>42825</v>
          </cell>
          <cell r="EE15">
            <v>42855</v>
          </cell>
          <cell r="EF15">
            <v>42886</v>
          </cell>
          <cell r="EG15">
            <v>42916</v>
          </cell>
          <cell r="EH15">
            <v>42947</v>
          </cell>
          <cell r="EI15">
            <v>42978</v>
          </cell>
          <cell r="EJ15">
            <v>43008</v>
          </cell>
          <cell r="EK15">
            <v>43039</v>
          </cell>
          <cell r="EL15">
            <v>43069</v>
          </cell>
          <cell r="EM15">
            <v>43100</v>
          </cell>
          <cell r="EN15">
            <v>43131</v>
          </cell>
          <cell r="EO15">
            <v>43159</v>
          </cell>
          <cell r="EP15">
            <v>43190</v>
          </cell>
          <cell r="EQ15">
            <v>43220</v>
          </cell>
          <cell r="ER15">
            <v>43251</v>
          </cell>
          <cell r="ES15">
            <v>43281</v>
          </cell>
          <cell r="ET15">
            <v>43312</v>
          </cell>
          <cell r="EU15">
            <v>43343</v>
          </cell>
          <cell r="EV15">
            <v>43373</v>
          </cell>
          <cell r="EW15">
            <v>43404</v>
          </cell>
          <cell r="EX15">
            <v>43434</v>
          </cell>
          <cell r="EY15">
            <v>43465</v>
          </cell>
          <cell r="EZ15">
            <v>43496</v>
          </cell>
          <cell r="FA15">
            <v>43524</v>
          </cell>
          <cell r="FB15">
            <v>43555</v>
          </cell>
          <cell r="FC15">
            <v>43585</v>
          </cell>
          <cell r="FD15">
            <v>43616</v>
          </cell>
          <cell r="FE15">
            <v>43646</v>
          </cell>
          <cell r="FF15">
            <v>43677</v>
          </cell>
          <cell r="FG15">
            <v>43708</v>
          </cell>
          <cell r="FH15">
            <v>43738</v>
          </cell>
          <cell r="FI15">
            <v>43769</v>
          </cell>
          <cell r="FJ15">
            <v>43799</v>
          </cell>
          <cell r="FK15">
            <v>43830</v>
          </cell>
          <cell r="FL15">
            <v>43861</v>
          </cell>
          <cell r="FM15">
            <v>43890</v>
          </cell>
          <cell r="FN15">
            <v>43921</v>
          </cell>
          <cell r="FO15">
            <v>43951</v>
          </cell>
          <cell r="FP15">
            <v>43982</v>
          </cell>
          <cell r="FQ15">
            <v>44012</v>
          </cell>
          <cell r="FR15">
            <v>44043</v>
          </cell>
          <cell r="FS15">
            <v>44074</v>
          </cell>
          <cell r="FT15">
            <v>44104</v>
          </cell>
          <cell r="FU15">
            <v>44135</v>
          </cell>
          <cell r="FV15">
            <v>44165</v>
          </cell>
          <cell r="FW15">
            <v>44196</v>
          </cell>
        </row>
        <row r="17">
          <cell r="B17" t="str">
            <v>Co 101</v>
          </cell>
          <cell r="BH17">
            <v>-125.98</v>
          </cell>
          <cell r="BI17">
            <v>-20936.75</v>
          </cell>
          <cell r="BJ17">
            <v>16408.14</v>
          </cell>
          <cell r="BK17">
            <v>-22030.69</v>
          </cell>
          <cell r="BL17">
            <v>-86718.78</v>
          </cell>
          <cell r="BM17">
            <v>-118.7599999999984</v>
          </cell>
          <cell r="BN17">
            <v>-10165.98</v>
          </cell>
          <cell r="BO17">
            <v>477817.22</v>
          </cell>
          <cell r="BP17">
            <v>25817.14</v>
          </cell>
          <cell r="BQ17">
            <v>42875</v>
          </cell>
          <cell r="BR17">
            <v>-42125</v>
          </cell>
          <cell r="BS17">
            <v>57875</v>
          </cell>
          <cell r="BT17">
            <v>74950.984200000006</v>
          </cell>
          <cell r="BU17">
            <v>74198.209999999992</v>
          </cell>
          <cell r="BV17">
            <v>74091.114200000011</v>
          </cell>
          <cell r="BW17">
            <v>73711.972500000003</v>
          </cell>
          <cell r="BX17">
            <v>73502.120800000004</v>
          </cell>
          <cell r="BY17">
            <v>76805.290000000008</v>
          </cell>
          <cell r="BZ17">
            <v>74421.527700000006</v>
          </cell>
          <cell r="CA17">
            <v>74527.75</v>
          </cell>
          <cell r="CB17">
            <v>74527.75</v>
          </cell>
          <cell r="CC17">
            <v>74527.75</v>
          </cell>
          <cell r="CD17">
            <v>74527.75</v>
          </cell>
          <cell r="CE17">
            <v>74527.75</v>
          </cell>
          <cell r="CF17">
            <v>8349.3110259999994</v>
          </cell>
          <cell r="CG17">
            <v>7535.5325000000003</v>
          </cell>
          <cell r="CH17">
            <v>20638.441026</v>
          </cell>
          <cell r="CI17">
            <v>-9508.7127250000012</v>
          </cell>
          <cell r="CJ17">
            <v>22661.454424</v>
          </cell>
          <cell r="CK17">
            <v>12661.612500000001</v>
          </cell>
          <cell r="CL17">
            <v>10278.497631</v>
          </cell>
          <cell r="CM17">
            <v>10384.0725</v>
          </cell>
          <cell r="CN17">
            <v>10384.0725</v>
          </cell>
          <cell r="CO17">
            <v>10385.0725</v>
          </cell>
          <cell r="CP17">
            <v>10384.0725</v>
          </cell>
          <cell r="CQ17">
            <v>10384.0725</v>
          </cell>
          <cell r="CR17">
            <v>8512.6594567800003</v>
          </cell>
          <cell r="CS17">
            <v>7680.823875</v>
          </cell>
          <cell r="CT17">
            <v>21178.592056779999</v>
          </cell>
          <cell r="CU17">
            <v>-9870.1489067500024</v>
          </cell>
          <cell r="CV17">
            <v>23267.828056720002</v>
          </cell>
          <cell r="CW17">
            <v>12935.045475000003</v>
          </cell>
          <cell r="CX17">
            <v>10504.127259930001</v>
          </cell>
          <cell r="CY17">
            <v>10611.954675000001</v>
          </cell>
          <cell r="CZ17">
            <v>10611.954675000001</v>
          </cell>
          <cell r="DA17">
            <v>10612.954675000001</v>
          </cell>
          <cell r="DB17">
            <v>10611.954675000001</v>
          </cell>
          <cell r="DC17">
            <v>10611.954675000001</v>
          </cell>
          <cell r="DD17">
            <v>8678.0637224834027</v>
          </cell>
          <cell r="DE17">
            <v>7829.8698992500003</v>
          </cell>
          <cell r="DF17">
            <v>21733.4549744834</v>
          </cell>
          <cell r="DG17">
            <v>-10243.025069952499</v>
          </cell>
          <cell r="DH17">
            <v>23891.678098421602</v>
          </cell>
          <cell r="DI17">
            <v>13214.275931250002</v>
          </cell>
          <cell r="DJ17">
            <v>10734.5946717279</v>
          </cell>
          <cell r="DK17">
            <v>10844.723315250001</v>
          </cell>
          <cell r="DL17">
            <v>10844.723315250001</v>
          </cell>
          <cell r="DM17">
            <v>10845.723315250001</v>
          </cell>
          <cell r="DN17">
            <v>10844.723315250001</v>
          </cell>
          <cell r="DO17">
            <v>10844.723315250001</v>
          </cell>
          <cell r="DP17">
            <v>8847.5804057979039</v>
          </cell>
          <cell r="DQ17">
            <v>7981.7211303874992</v>
          </cell>
          <cell r="DR17">
            <v>22303.0794828379</v>
          </cell>
          <cell r="DS17">
            <v>-10628.294551971074</v>
          </cell>
          <cell r="DT17">
            <v>24532.049545374248</v>
          </cell>
          <cell r="DU17">
            <v>13500.375283027503</v>
          </cell>
          <cell r="DV17">
            <v>10970.951977759738</v>
          </cell>
          <cell r="DW17">
            <v>11083.431614707501</v>
          </cell>
          <cell r="DX17">
            <v>11083.431614707501</v>
          </cell>
          <cell r="DY17">
            <v>11084.431614707501</v>
          </cell>
          <cell r="DZ17">
            <v>11083.431614707501</v>
          </cell>
          <cell r="EA17">
            <v>11083.431614707501</v>
          </cell>
          <cell r="EB17">
            <v>9019.2670850446411</v>
          </cell>
          <cell r="EC17">
            <v>8135.4290011423245</v>
          </cell>
          <cell r="ED17">
            <v>22888.516143625442</v>
          </cell>
          <cell r="EE17">
            <v>-11026.909893048609</v>
          </cell>
          <cell r="EF17">
            <v>25189.988157815475</v>
          </cell>
          <cell r="EG17">
            <v>13792.416236835128</v>
          </cell>
          <cell r="EH17">
            <v>11212.252192290129</v>
          </cell>
          <cell r="EI17">
            <v>11327.133695148725</v>
          </cell>
          <cell r="EJ17">
            <v>11327.133695148725</v>
          </cell>
          <cell r="EK17">
            <v>11328.133695148725</v>
          </cell>
          <cell r="EL17">
            <v>11327.133695148725</v>
          </cell>
          <cell r="EM17">
            <v>11327.133695148725</v>
          </cell>
          <cell r="EN17">
            <v>9195.1823500102364</v>
          </cell>
          <cell r="EO17">
            <v>8293.0458327566594</v>
          </cell>
          <cell r="EP17">
            <v>23488.816389762651</v>
          </cell>
          <cell r="EQ17">
            <v>-11439.822824448835</v>
          </cell>
          <cell r="ER17">
            <v>25866.54047115154</v>
          </cell>
          <cell r="ES17">
            <v>14091.47281316332</v>
          </cell>
          <cell r="ET17">
            <v>11459.549246360386</v>
          </cell>
          <cell r="EU17">
            <v>11576.884620643188</v>
          </cell>
          <cell r="EV17">
            <v>11576.884620643188</v>
          </cell>
          <cell r="EW17">
            <v>11577.884620643188</v>
          </cell>
          <cell r="EX17">
            <v>11576.884620643188</v>
          </cell>
          <cell r="EY17">
            <v>11576.884620643188</v>
          </cell>
          <cell r="EZ17">
            <v>9374.3858179730851</v>
          </cell>
          <cell r="FA17">
            <v>8453.6248485510241</v>
          </cell>
          <cell r="FB17">
            <v>24106.032538520547</v>
          </cell>
          <cell r="FC17">
            <v>-11865.984256483242</v>
          </cell>
          <cell r="FD17">
            <v>26561.75380725972</v>
          </cell>
          <cell r="FE17">
            <v>14396.620368565818</v>
          </cell>
          <cell r="FF17">
            <v>11711.898001818779</v>
          </cell>
          <cell r="FG17">
            <v>11831.740412195284</v>
          </cell>
          <cell r="FH17">
            <v>11831.740412195284</v>
          </cell>
          <cell r="FI17">
            <v>11832.740412195284</v>
          </cell>
          <cell r="FJ17">
            <v>11831.740412195284</v>
          </cell>
          <cell r="FK17">
            <v>11831.740412195284</v>
          </cell>
          <cell r="FL17">
            <v>9556.9381499240699</v>
          </cell>
          <cell r="FM17">
            <v>8616.220187635452</v>
          </cell>
          <cell r="FN17">
            <v>24740.217804882479</v>
          </cell>
          <cell r="FO17">
            <v>-12306.344266424703</v>
          </cell>
          <cell r="FP17">
            <v>27276.676285890615</v>
          </cell>
          <cell r="FQ17">
            <v>14708.935618050544</v>
          </cell>
          <cell r="FR17">
            <v>11970.354265502279</v>
          </cell>
          <cell r="FS17">
            <v>12092.758062552599</v>
          </cell>
          <cell r="FT17">
            <v>12092.758062552599</v>
          </cell>
          <cell r="FU17">
            <v>12093.758062552599</v>
          </cell>
          <cell r="FV17">
            <v>12092.758062552599</v>
          </cell>
          <cell r="FW17">
            <v>12092.758062552599</v>
          </cell>
        </row>
        <row r="18">
          <cell r="B18" t="str">
            <v>Co 102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 t="str">
            <v>Co 103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 t="str">
            <v>Co 104</v>
          </cell>
          <cell r="BH20">
            <v>39536.660000000003</v>
          </cell>
          <cell r="BI20">
            <v>14875.62</v>
          </cell>
          <cell r="BJ20">
            <v>75433.789999999994</v>
          </cell>
          <cell r="BK20">
            <v>25523.89</v>
          </cell>
          <cell r="BL20">
            <v>56929.89</v>
          </cell>
          <cell r="BM20">
            <v>4103.0600000000004</v>
          </cell>
          <cell r="BN20">
            <v>21840.639999999999</v>
          </cell>
          <cell r="BO20">
            <v>19926.380000000005</v>
          </cell>
          <cell r="BP20">
            <v>19865.239999999991</v>
          </cell>
          <cell r="BQ20">
            <v>19948.139999999985</v>
          </cell>
          <cell r="BR20">
            <v>37232.330000000016</v>
          </cell>
          <cell r="BS20">
            <v>66867.699999999953</v>
          </cell>
          <cell r="BT20">
            <v>-12397.809999999998</v>
          </cell>
          <cell r="BU20">
            <v>-67385.180000000022</v>
          </cell>
          <cell r="BV20">
            <v>-22353.390000000014</v>
          </cell>
          <cell r="BW20">
            <v>-41055.97</v>
          </cell>
          <cell r="BX20">
            <v>-9517.9199999999837</v>
          </cell>
          <cell r="BY20">
            <v>43303.889999999956</v>
          </cell>
          <cell r="BZ20">
            <v>80936.099999999977</v>
          </cell>
          <cell r="CA20">
            <v>93380.94</v>
          </cell>
          <cell r="CB20">
            <v>76437.859999999986</v>
          </cell>
          <cell r="CC20">
            <v>-11095.600000000035</v>
          </cell>
          <cell r="CD20">
            <v>4827.2200000000303</v>
          </cell>
          <cell r="CE20">
            <v>94919.719999999972</v>
          </cell>
          <cell r="CF20">
            <v>-12397.809999999998</v>
          </cell>
          <cell r="CG20">
            <v>-67385.180000000022</v>
          </cell>
          <cell r="CH20">
            <v>-22353.390000000014</v>
          </cell>
          <cell r="CI20">
            <v>-41055.97</v>
          </cell>
          <cell r="CJ20">
            <v>-9517.9199999999837</v>
          </cell>
          <cell r="CK20">
            <v>43303.889999999956</v>
          </cell>
          <cell r="CL20">
            <v>80936.099999999977</v>
          </cell>
          <cell r="CM20">
            <v>93380.94</v>
          </cell>
          <cell r="CN20">
            <v>76437.859999999986</v>
          </cell>
          <cell r="CO20">
            <v>-11095.600000000035</v>
          </cell>
          <cell r="CP20">
            <v>4827.2200000000303</v>
          </cell>
          <cell r="CQ20">
            <v>94919.719999999972</v>
          </cell>
          <cell r="CR20">
            <v>-6945.7662000000128</v>
          </cell>
          <cell r="CS20">
            <v>-63032.883600000001</v>
          </cell>
          <cell r="CT20">
            <v>-17100.457799999975</v>
          </cell>
          <cell r="CU20">
            <v>-36177.089399999997</v>
          </cell>
          <cell r="CV20">
            <v>-4008.2784000000102</v>
          </cell>
          <cell r="CW20">
            <v>49869.967799999984</v>
          </cell>
          <cell r="CX20">
            <v>88254.821999999986</v>
          </cell>
          <cell r="CY20">
            <v>100948.5588</v>
          </cell>
          <cell r="CZ20">
            <v>83666.617199999979</v>
          </cell>
          <cell r="DA20">
            <v>-5617.5119999999879</v>
          </cell>
          <cell r="DB20">
            <v>10623.764400000044</v>
          </cell>
          <cell r="DC20">
            <v>102518.11439999996</v>
          </cell>
          <cell r="DD20">
            <v>-1384.681523999956</v>
          </cell>
          <cell r="DE20">
            <v>-58593.541271999973</v>
          </cell>
          <cell r="DF20">
            <v>-11742.46695599996</v>
          </cell>
          <cell r="DG20">
            <v>-31200.631187999999</v>
          </cell>
          <cell r="DH20">
            <v>1611.5560319999931</v>
          </cell>
          <cell r="DI20">
            <v>56567.367155999993</v>
          </cell>
          <cell r="DJ20">
            <v>95719.918440000038</v>
          </cell>
          <cell r="DK20">
            <v>108667.52997600002</v>
          </cell>
          <cell r="DL20">
            <v>91039.949544000032</v>
          </cell>
          <cell r="DM20">
            <v>-29.862239999987651</v>
          </cell>
          <cell r="DN20">
            <v>16536.23968800006</v>
          </cell>
          <cell r="DO20">
            <v>110268.47668799997</v>
          </cell>
          <cell r="DP20">
            <v>4287.6248455200111</v>
          </cell>
          <cell r="DQ20">
            <v>-54065.412097439985</v>
          </cell>
          <cell r="DR20">
            <v>-6277.316295119992</v>
          </cell>
          <cell r="DS20">
            <v>-26124.643811759976</v>
          </cell>
          <cell r="DT20">
            <v>7343.7871526400559</v>
          </cell>
          <cell r="DU20">
            <v>63398.71449911996</v>
          </cell>
          <cell r="DV20">
            <v>103334.31680880004</v>
          </cell>
          <cell r="DW20">
            <v>116540.88057552004</v>
          </cell>
          <cell r="DX20">
            <v>98560.748534879996</v>
          </cell>
          <cell r="DY20">
            <v>5669.5405151999439</v>
          </cell>
          <cell r="DZ20">
            <v>22566.964481760107</v>
          </cell>
          <cell r="EA20">
            <v>118173.84622175997</v>
          </cell>
          <cell r="EB20">
            <v>10073.377342430409</v>
          </cell>
          <cell r="EC20">
            <v>-49446.72033938879</v>
          </cell>
          <cell r="ED20">
            <v>-702.86262102238834</v>
          </cell>
          <cell r="EE20">
            <v>-20947.136687995167</v>
          </cell>
          <cell r="EF20">
            <v>13190.662895692803</v>
          </cell>
          <cell r="EG20">
            <v>70366.688789102365</v>
          </cell>
          <cell r="EH20">
            <v>111101.00314497604</v>
          </cell>
          <cell r="EI20">
            <v>124571.69818703039</v>
          </cell>
          <cell r="EJ20">
            <v>106231.96350557759</v>
          </cell>
          <cell r="EK20">
            <v>11482.931325503974</v>
          </cell>
          <cell r="EL20">
            <v>28718.303771395294</v>
          </cell>
          <cell r="EM20">
            <v>126237.32314619521</v>
          </cell>
          <cell r="EN20">
            <v>15974.844889278989</v>
          </cell>
          <cell r="EO20">
            <v>-44735.654746176559</v>
          </cell>
          <cell r="EP20">
            <v>4983.0801265572081</v>
          </cell>
          <cell r="EQ20">
            <v>-15666.079421755043</v>
          </cell>
          <cell r="ER20">
            <v>19154.476153606665</v>
          </cell>
          <cell r="ES20">
            <v>77474.022564884392</v>
          </cell>
          <cell r="ET20">
            <v>119023.02320787555</v>
          </cell>
          <cell r="EU20">
            <v>132763.13215077104</v>
          </cell>
          <cell r="EV20">
            <v>114056.60277568921</v>
          </cell>
          <cell r="EW20">
            <v>17412.589952014037</v>
          </cell>
          <cell r="EX20">
            <v>34992.669846823148</v>
          </cell>
          <cell r="EY20">
            <v>134462.06960911909</v>
          </cell>
          <cell r="EZ20">
            <v>21994.341787064564</v>
          </cell>
          <cell r="FA20">
            <v>-39930.367841100087</v>
          </cell>
          <cell r="FB20">
            <v>10782.741729088302</v>
          </cell>
          <cell r="FC20">
            <v>-10279.401010190137</v>
          </cell>
          <cell r="FD20">
            <v>25237.565676678787</v>
          </cell>
          <cell r="FE20">
            <v>84723.503016182105</v>
          </cell>
          <cell r="FF20">
            <v>127103.48367203306</v>
          </cell>
          <cell r="FG20">
            <v>141118.39479378646</v>
          </cell>
          <cell r="FH20">
            <v>122037.73483120301</v>
          </cell>
          <cell r="FI20">
            <v>23460.841751054279</v>
          </cell>
          <cell r="FJ20">
            <v>41392.523243759642</v>
          </cell>
          <cell r="FK20">
            <v>142851.31100130151</v>
          </cell>
          <cell r="FL20">
            <v>28134.228622805909</v>
          </cell>
          <cell r="FM20">
            <v>-35028.97519792206</v>
          </cell>
          <cell r="FN20">
            <v>16698.396563670132</v>
          </cell>
          <cell r="FO20">
            <v>-4784.9890303939465</v>
          </cell>
          <cell r="FP20">
            <v>31442.316990212363</v>
          </cell>
          <cell r="FQ20">
            <v>92117.973076505761</v>
          </cell>
          <cell r="FR20">
            <v>135345.55334547377</v>
          </cell>
          <cell r="FS20">
            <v>149640.76268966217</v>
          </cell>
          <cell r="FT20">
            <v>130178.48952782707</v>
          </cell>
          <cell r="FU20">
            <v>29630.058586075378</v>
          </cell>
          <cell r="FV20">
            <v>47920.373708634812</v>
          </cell>
          <cell r="FW20">
            <v>151408.33722132753</v>
          </cell>
        </row>
        <row r="21">
          <cell r="B21" t="str">
            <v>Co 105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 t="str">
            <v>Co 110</v>
          </cell>
          <cell r="BH22">
            <v>7803.88</v>
          </cell>
          <cell r="BI22">
            <v>3661.1500000000051</v>
          </cell>
          <cell r="BJ22">
            <v>-8913.67</v>
          </cell>
          <cell r="BK22">
            <v>11805.58</v>
          </cell>
          <cell r="BL22">
            <v>-9360.5300000000007</v>
          </cell>
          <cell r="BM22">
            <v>7088.81</v>
          </cell>
          <cell r="BN22">
            <v>20025.240000000002</v>
          </cell>
          <cell r="BO22">
            <v>11570.219800000003</v>
          </cell>
          <cell r="BP22">
            <v>11155.925400000004</v>
          </cell>
          <cell r="BQ22">
            <v>1781.0214656445314</v>
          </cell>
          <cell r="BR22">
            <v>7078.7847492092878</v>
          </cell>
          <cell r="BS22">
            <v>14149.327922675562</v>
          </cell>
          <cell r="BT22">
            <v>7549.3184047216891</v>
          </cell>
          <cell r="BU22">
            <v>3419.280213036076</v>
          </cell>
          <cell r="BV22">
            <v>-9454.6893947079334</v>
          </cell>
          <cell r="BW22">
            <v>11466.747816002789</v>
          </cell>
          <cell r="BX22">
            <v>-9892.0400593850136</v>
          </cell>
          <cell r="BY22">
            <v>6860.2483439934294</v>
          </cell>
          <cell r="BZ22">
            <v>19742.688369746487</v>
          </cell>
          <cell r="CA22">
            <v>12155.478597229529</v>
          </cell>
          <cell r="CB22">
            <v>11736.259305453557</v>
          </cell>
          <cell r="CC22">
            <v>1652.1595277855304</v>
          </cell>
          <cell r="CD22">
            <v>6954.4676691127388</v>
          </cell>
          <cell r="CE22">
            <v>14487.700566363703</v>
          </cell>
          <cell r="CF22">
            <v>6572.8428446168473</v>
          </cell>
          <cell r="CG22">
            <v>2456.8739528199985</v>
          </cell>
          <cell r="CH22">
            <v>-9891.12720053249</v>
          </cell>
          <cell r="CI22">
            <v>11239.589573122867</v>
          </cell>
          <cell r="CJ22">
            <v>-10316.675523608472</v>
          </cell>
          <cell r="CK22">
            <v>6748.3889393440295</v>
          </cell>
          <cell r="CL22">
            <v>19576.206095292484</v>
          </cell>
          <cell r="CM22">
            <v>12086.361154277922</v>
          </cell>
          <cell r="CN22">
            <v>16566.148023964321</v>
          </cell>
          <cell r="CO22">
            <v>6477.4544383701977</v>
          </cell>
          <cell r="CP22">
            <v>11784.457950883407</v>
          </cell>
          <cell r="CQ22">
            <v>19788.417607051626</v>
          </cell>
          <cell r="CR22">
            <v>12223.974292723477</v>
          </cell>
          <cell r="CS22">
            <v>8030.7825468681913</v>
          </cell>
          <cell r="CT22">
            <v>-5494.922864005428</v>
          </cell>
          <cell r="CU22">
            <v>16130.528660532225</v>
          </cell>
          <cell r="CV22">
            <v>-5924.6224095641373</v>
          </cell>
          <cell r="CW22">
            <v>11589.148928093848</v>
          </cell>
          <cell r="CX22">
            <v>24654.7951250326</v>
          </cell>
          <cell r="CY22">
            <v>17026.464770566916</v>
          </cell>
          <cell r="CZ22">
            <v>16532.385768377426</v>
          </cell>
          <cell r="DA22">
            <v>6240.1789575584698</v>
          </cell>
          <cell r="DB22">
            <v>11655.15994181261</v>
          </cell>
          <cell r="DC22">
            <v>19323.900110877697</v>
          </cell>
          <cell r="DD22">
            <v>12091.261876418088</v>
          </cell>
          <cell r="DE22">
            <v>7819.1982574294016</v>
          </cell>
          <cell r="DF22">
            <v>-6085.4439917750569</v>
          </cell>
          <cell r="DG22">
            <v>16046.543448957949</v>
          </cell>
          <cell r="DH22">
            <v>-6519.5100484233772</v>
          </cell>
          <cell r="DI22">
            <v>11455.175455340577</v>
          </cell>
          <cell r="DJ22">
            <v>24762.84743455967</v>
          </cell>
          <cell r="DK22">
            <v>16994.759312697395</v>
          </cell>
          <cell r="DL22">
            <v>24066.621934321938</v>
          </cell>
          <cell r="DM22">
            <v>13566.294219293828</v>
          </cell>
          <cell r="DN22">
            <v>19091.979663004448</v>
          </cell>
          <cell r="DO22">
            <v>26909.5815152418</v>
          </cell>
          <cell r="DP22">
            <v>19522.775726467771</v>
          </cell>
          <cell r="DQ22">
            <v>15170.199050310592</v>
          </cell>
          <cell r="DR22">
            <v>876.01390420210373</v>
          </cell>
          <cell r="DS22">
            <v>23526.872534741742</v>
          </cell>
          <cell r="DT22">
            <v>437.61155080228491</v>
          </cell>
          <cell r="DU22">
            <v>18885.723191423487</v>
          </cell>
          <cell r="DV22">
            <v>32439.688016705812</v>
          </cell>
          <cell r="DW22">
            <v>24530.835706914491</v>
          </cell>
          <cell r="DX22">
            <v>24165.499179359133</v>
          </cell>
          <cell r="DY22">
            <v>13453.344259304409</v>
          </cell>
          <cell r="DZ22">
            <v>19091.480465060129</v>
          </cell>
          <cell r="EA22">
            <v>27061.765053074487</v>
          </cell>
          <cell r="EB22">
            <v>19515.349799663098</v>
          </cell>
          <cell r="EC22">
            <v>15081.234558113632</v>
          </cell>
          <cell r="ED22">
            <v>386.13800712747616</v>
          </cell>
          <cell r="EE22">
            <v>23568.334962291163</v>
          </cell>
          <cell r="EF22">
            <v>-56.552828353182122</v>
          </cell>
          <cell r="EG22">
            <v>18877.882538708422</v>
          </cell>
          <cell r="EH22">
            <v>32682.454036020288</v>
          </cell>
          <cell r="EI22">
            <v>24631.787169695584</v>
          </cell>
          <cell r="EJ22">
            <v>26340.731684916238</v>
          </cell>
          <cell r="EK22">
            <v>15412.498724389756</v>
          </cell>
          <cell r="EL22">
            <v>21165.374774307256</v>
          </cell>
          <cell r="EM22">
            <v>29290.764150354549</v>
          </cell>
          <cell r="EN22">
            <v>21580.352080654746</v>
          </cell>
          <cell r="EO22">
            <v>17063.014349926445</v>
          </cell>
          <cell r="EP22">
            <v>1955.5286336030986</v>
          </cell>
          <cell r="EQ22">
            <v>25682.256628778065</v>
          </cell>
          <cell r="ER22">
            <v>1508.5728491195987</v>
          </cell>
          <cell r="ES22">
            <v>20942.579317400225</v>
          </cell>
          <cell r="ET22">
            <v>35002.374084535208</v>
          </cell>
          <cell r="EU22">
            <v>26808.423611910919</v>
          </cell>
          <cell r="EV22">
            <v>26487.245497326556</v>
          </cell>
          <cell r="EW22">
            <v>15338.954802138906</v>
          </cell>
          <cell r="EX22">
            <v>21208.52321591408</v>
          </cell>
          <cell r="EY22">
            <v>29491.999461462328</v>
          </cell>
          <cell r="EZ22">
            <v>21613.034497178429</v>
          </cell>
          <cell r="FA22">
            <v>17010.972252629406</v>
          </cell>
          <cell r="FB22">
            <v>1479.095701701619</v>
          </cell>
          <cell r="FC22">
            <v>25763.864900013665</v>
          </cell>
          <cell r="FD22">
            <v>1028.1395999957094</v>
          </cell>
          <cell r="FE22">
            <v>20975.351087444935</v>
          </cell>
          <cell r="FF22">
            <v>35294.608031475793</v>
          </cell>
          <cell r="FG22">
            <v>26956.526480143439</v>
          </cell>
          <cell r="FH22">
            <v>26627.717380511494</v>
          </cell>
          <cell r="FI22">
            <v>15254.406705543268</v>
          </cell>
          <cell r="FJ22">
            <v>21243.920557425539</v>
          </cell>
          <cell r="FK22">
            <v>29688.073271052759</v>
          </cell>
          <cell r="FL22">
            <v>21635.316796028303</v>
          </cell>
          <cell r="FM22">
            <v>16946.987094482538</v>
          </cell>
          <cell r="FN22">
            <v>978.97084274813096</v>
          </cell>
          <cell r="FO22">
            <v>25835.263489980171</v>
          </cell>
          <cell r="FP22">
            <v>523.87901138896268</v>
          </cell>
          <cell r="FQ22">
            <v>20998.064946507533</v>
          </cell>
          <cell r="FR22">
            <v>35581.34392635429</v>
          </cell>
          <cell r="FS22">
            <v>27098.262192731316</v>
          </cell>
          <cell r="FT22">
            <v>26761.5924625466</v>
          </cell>
          <cell r="FU22">
            <v>15158.767107260486</v>
          </cell>
          <cell r="FV22">
            <v>21270.221592261296</v>
          </cell>
          <cell r="FW22">
            <v>29878.615302129161</v>
          </cell>
        </row>
        <row r="23">
          <cell r="B23" t="str">
            <v>Co 111</v>
          </cell>
          <cell r="BH23">
            <v>6647.41</v>
          </cell>
          <cell r="BI23">
            <v>9512.2800000000007</v>
          </cell>
          <cell r="BJ23">
            <v>7131.9</v>
          </cell>
          <cell r="BK23">
            <v>8544.3799999999992</v>
          </cell>
          <cell r="BL23">
            <v>11333.17</v>
          </cell>
          <cell r="BM23">
            <v>1525.14</v>
          </cell>
          <cell r="BN23">
            <v>6679.08</v>
          </cell>
          <cell r="BO23">
            <v>11881.258500000002</v>
          </cell>
          <cell r="BP23">
            <v>8785.6110299999982</v>
          </cell>
          <cell r="BQ23">
            <v>7349.2340002257506</v>
          </cell>
          <cell r="BR23">
            <v>8763.0476602977997</v>
          </cell>
          <cell r="BS23">
            <v>6002.2491022137947</v>
          </cell>
          <cell r="BT23">
            <v>24554.981872244742</v>
          </cell>
          <cell r="BU23">
            <v>27504.371198983332</v>
          </cell>
          <cell r="BV23">
            <v>25027.36744570743</v>
          </cell>
          <cell r="BW23">
            <v>26475.645339036699</v>
          </cell>
          <cell r="BX23">
            <v>29330.294961938802</v>
          </cell>
          <cell r="BY23">
            <v>19234.320385094026</v>
          </cell>
          <cell r="BZ23">
            <v>24551.246890354065</v>
          </cell>
          <cell r="CA23">
            <v>31579.183574887753</v>
          </cell>
          <cell r="CB23">
            <v>28438.224193440958</v>
          </cell>
          <cell r="CC23">
            <v>25274.759997760793</v>
          </cell>
          <cell r="CD23">
            <v>26651.559282951297</v>
          </cell>
          <cell r="CE23">
            <v>25665.922711867963</v>
          </cell>
          <cell r="CF23">
            <v>24293.246004231922</v>
          </cell>
          <cell r="CG23">
            <v>27329.71552353659</v>
          </cell>
          <cell r="CH23">
            <v>24753.486642747041</v>
          </cell>
          <cell r="CI23">
            <v>26238.667139990015</v>
          </cell>
          <cell r="CJ23">
            <v>29160.933303193015</v>
          </cell>
          <cell r="CK23">
            <v>18768.911704838149</v>
          </cell>
          <cell r="CL23">
            <v>24253.498188503963</v>
          </cell>
          <cell r="CM23">
            <v>31366.120696872611</v>
          </cell>
          <cell r="CN23">
            <v>28178.547742287021</v>
          </cell>
          <cell r="CO23">
            <v>25021.368329593701</v>
          </cell>
          <cell r="CP23">
            <v>26359.802859724368</v>
          </cell>
          <cell r="CQ23">
            <v>25535.182306205352</v>
          </cell>
          <cell r="CR23">
            <v>24686.026445454128</v>
          </cell>
          <cell r="CS23">
            <v>27812.885056602929</v>
          </cell>
          <cell r="CT23">
            <v>25151.31144944486</v>
          </cell>
          <cell r="CU23">
            <v>26678.629290726793</v>
          </cell>
          <cell r="CV23">
            <v>29682.889143150664</v>
          </cell>
          <cell r="CW23">
            <v>20647.964828676424</v>
          </cell>
          <cell r="CX23">
            <v>26299.900721587052</v>
          </cell>
          <cell r="CY23">
            <v>31922.935143427614</v>
          </cell>
          <cell r="CZ23">
            <v>28655.110492870284</v>
          </cell>
          <cell r="DA23">
            <v>27094.691526150364</v>
          </cell>
          <cell r="DB23">
            <v>28446.226247108949</v>
          </cell>
          <cell r="DC23">
            <v>25896.730008881776</v>
          </cell>
          <cell r="DD23">
            <v>26750.702554134805</v>
          </cell>
          <cell r="DE23">
            <v>29970.904483156311</v>
          </cell>
          <cell r="DF23">
            <v>27221.005900440501</v>
          </cell>
          <cell r="DG23">
            <v>28791.932059478182</v>
          </cell>
          <cell r="DH23">
            <v>31880.275552258412</v>
          </cell>
          <cell r="DI23">
            <v>20909.874000040771</v>
          </cell>
          <cell r="DJ23">
            <v>26734.235981782324</v>
          </cell>
          <cell r="DK23">
            <v>32479.498668035856</v>
          </cell>
          <cell r="DL23">
            <v>29129.859078928159</v>
          </cell>
          <cell r="DM23">
            <v>27557.016939998113</v>
          </cell>
          <cell r="DN23">
            <v>28922.04284665954</v>
          </cell>
          <cell r="DO23">
            <v>26334.180326775724</v>
          </cell>
          <cell r="DP23">
            <v>27203.964135644237</v>
          </cell>
          <cell r="DQ23">
            <v>30520.301726047728</v>
          </cell>
          <cell r="DR23">
            <v>27679.25959856503</v>
          </cell>
          <cell r="DS23">
            <v>29295.055069670903</v>
          </cell>
          <cell r="DT23">
            <v>32469.885442613864</v>
          </cell>
          <cell r="DU23">
            <v>21172.649946799011</v>
          </cell>
          <cell r="DV23">
            <v>27174.668744874583</v>
          </cell>
          <cell r="DW23">
            <v>33045.081811852098</v>
          </cell>
          <cell r="DX23">
            <v>29611.494622686347</v>
          </cell>
          <cell r="DY23">
            <v>28026.545910956957</v>
          </cell>
          <cell r="DZ23">
            <v>29404.922395626185</v>
          </cell>
          <cell r="EA23">
            <v>26778.305346252248</v>
          </cell>
          <cell r="EB23">
            <v>27664.000828539483</v>
          </cell>
          <cell r="EC23">
            <v>31079.344707909593</v>
          </cell>
          <cell r="ED23">
            <v>28144.253439630647</v>
          </cell>
          <cell r="EE23">
            <v>29806.221855351512</v>
          </cell>
          <cell r="EF23">
            <v>33070.00847644468</v>
          </cell>
          <cell r="EG23">
            <v>21436.181721303456</v>
          </cell>
          <cell r="EH23">
            <v>27621.242655441885</v>
          </cell>
          <cell r="EI23">
            <v>33619.794119994178</v>
          </cell>
          <cell r="EJ23">
            <v>30100.070097277086</v>
          </cell>
          <cell r="EK23">
            <v>28503.360696181062</v>
          </cell>
          <cell r="EL23">
            <v>29895.384595800082</v>
          </cell>
          <cell r="EM23">
            <v>27229.173526857765</v>
          </cell>
          <cell r="EN23">
            <v>28130.87514148809</v>
          </cell>
          <cell r="EO23">
            <v>31648.188157750687</v>
          </cell>
          <cell r="EP23">
            <v>28616.048728476504</v>
          </cell>
          <cell r="EQ23">
            <v>30325.736107437991</v>
          </cell>
          <cell r="ER23">
            <v>33680.810837701676</v>
          </cell>
          <cell r="ES23">
            <v>21700.341834157673</v>
          </cell>
          <cell r="ET23">
            <v>28073.997104337734</v>
          </cell>
          <cell r="EU23">
            <v>34203.753239372891</v>
          </cell>
          <cell r="EV23">
            <v>30596.085400226853</v>
          </cell>
          <cell r="EW23">
            <v>28987.530650452936</v>
          </cell>
          <cell r="EX23">
            <v>30392.575079424507</v>
          </cell>
          <cell r="EY23">
            <v>27686.855770618338</v>
          </cell>
          <cell r="EZ23">
            <v>28604.650976634934</v>
          </cell>
          <cell r="FA23">
            <v>32227.186862146336</v>
          </cell>
          <cell r="FB23">
            <v>29094.704015140811</v>
          </cell>
          <cell r="FC23">
            <v>30853.270413858379</v>
          </cell>
          <cell r="FD23">
            <v>34302.672989269937</v>
          </cell>
          <cell r="FE23">
            <v>21965.009237615865</v>
          </cell>
          <cell r="FF23">
            <v>28533.177510164525</v>
          </cell>
          <cell r="FG23">
            <v>34797.069870858955</v>
          </cell>
          <cell r="FH23">
            <v>31098.700023257436</v>
          </cell>
          <cell r="FI23">
            <v>29479.563300243291</v>
          </cell>
          <cell r="FJ23">
            <v>30897.011918958153</v>
          </cell>
          <cell r="FK23">
            <v>28151.831499497071</v>
          </cell>
          <cell r="FL23">
            <v>29085.393410068173</v>
          </cell>
          <cell r="FM23">
            <v>32816.078562432187</v>
          </cell>
          <cell r="FN23">
            <v>29580.472375597645</v>
          </cell>
          <cell r="FO23">
            <v>31389.143536251686</v>
          </cell>
          <cell r="FP23">
            <v>34935.354190832149</v>
          </cell>
          <cell r="FQ23">
            <v>22230.236020725497</v>
          </cell>
          <cell r="FR23">
            <v>28998.406173080526</v>
          </cell>
          <cell r="FS23">
            <v>35400.271620936786</v>
          </cell>
          <cell r="FT23">
            <v>31608.405602079762</v>
          </cell>
          <cell r="FU23">
            <v>29978.672022353003</v>
          </cell>
          <cell r="FV23">
            <v>31409.175275015808</v>
          </cell>
          <cell r="FW23">
            <v>28623.316463288109</v>
          </cell>
        </row>
        <row r="24">
          <cell r="B24" t="str">
            <v>Co 112</v>
          </cell>
          <cell r="BH24">
            <v>2766.45</v>
          </cell>
          <cell r="BI24">
            <v>1098.48</v>
          </cell>
          <cell r="BJ24">
            <v>6377.24</v>
          </cell>
          <cell r="BK24">
            <v>941.15</v>
          </cell>
          <cell r="BL24">
            <v>4928.95</v>
          </cell>
          <cell r="BM24">
            <v>2938.25</v>
          </cell>
          <cell r="BN24">
            <v>4361.37</v>
          </cell>
          <cell r="BO24">
            <v>1593.5123999999996</v>
          </cell>
          <cell r="BP24">
            <v>-9.7918000000001939</v>
          </cell>
          <cell r="BQ24">
            <v>1477.1092203912053</v>
          </cell>
          <cell r="BR24">
            <v>2808.6743107414254</v>
          </cell>
          <cell r="BS24">
            <v>1675.1863948070845</v>
          </cell>
          <cell r="BT24">
            <v>2816.7587726416014</v>
          </cell>
          <cell r="BU24">
            <v>1061.3612419035153</v>
          </cell>
          <cell r="BV24">
            <v>11371.552380398702</v>
          </cell>
          <cell r="BW24">
            <v>5728.1861907291359</v>
          </cell>
          <cell r="BX24">
            <v>9887.6527682078777</v>
          </cell>
          <cell r="BY24">
            <v>6104.4153490067338</v>
          </cell>
          <cell r="BZ24">
            <v>7651.1382615362581</v>
          </cell>
          <cell r="CA24">
            <v>6385.1746806802948</v>
          </cell>
          <cell r="CB24">
            <v>4829.7952035835306</v>
          </cell>
          <cell r="CC24">
            <v>4610.4301249984019</v>
          </cell>
          <cell r="CD24">
            <v>5994.8683464294145</v>
          </cell>
          <cell r="CE24">
            <v>4793.3705857593468</v>
          </cell>
          <cell r="CF24">
            <v>6020.7074814130319</v>
          </cell>
          <cell r="CG24">
            <v>4175.2953545337195</v>
          </cell>
          <cell r="CH24">
            <v>9856.9068159135277</v>
          </cell>
          <cell r="CI24">
            <v>4000.3258168978336</v>
          </cell>
          <cell r="CJ24">
            <v>8336.6435581048754</v>
          </cell>
          <cell r="CK24">
            <v>6040.4608875139111</v>
          </cell>
          <cell r="CL24">
            <v>7714.5293351538076</v>
          </cell>
          <cell r="CM24">
            <v>6313.4456602664759</v>
          </cell>
          <cell r="CN24">
            <v>4807.5019671991186</v>
          </cell>
          <cell r="CO24">
            <v>4511.3882373947981</v>
          </cell>
          <cell r="CP24">
            <v>5950.3233428554313</v>
          </cell>
          <cell r="CQ24">
            <v>4678.7374953564222</v>
          </cell>
          <cell r="CR24">
            <v>6137.1001027578341</v>
          </cell>
          <cell r="CS24">
            <v>4223.8755316836377</v>
          </cell>
          <cell r="CT24">
            <v>10089.304393184262</v>
          </cell>
          <cell r="CU24">
            <v>4042.0569197222053</v>
          </cell>
          <cell r="CV24">
            <v>8525.8217799477534</v>
          </cell>
          <cell r="CW24">
            <v>6138.7170017141807</v>
          </cell>
          <cell r="CX24">
            <v>7890.2249298147508</v>
          </cell>
          <cell r="CY24">
            <v>6414.3259124650776</v>
          </cell>
          <cell r="CZ24">
            <v>4895.238549247847</v>
          </cell>
          <cell r="DA24">
            <v>4566.8539476360156</v>
          </cell>
          <cell r="DB24">
            <v>6053.2802486307228</v>
          </cell>
          <cell r="DC24">
            <v>6386.119619811856</v>
          </cell>
          <cell r="DD24">
            <v>7922.38187071639</v>
          </cell>
          <cell r="DE24">
            <v>5939.0614396127321</v>
          </cell>
          <cell r="DF24">
            <v>11994.089329158269</v>
          </cell>
          <cell r="DG24">
            <v>5750.4117617019183</v>
          </cell>
          <cell r="DH24">
            <v>10386.393519231071</v>
          </cell>
          <cell r="DI24">
            <v>7905.1977682863544</v>
          </cell>
          <cell r="DJ24">
            <v>9736.5312536876518</v>
          </cell>
          <cell r="DK24">
            <v>7022.4963337407953</v>
          </cell>
          <cell r="DL24">
            <v>5490.5128547076984</v>
          </cell>
          <cell r="DM24">
            <v>6289.0856733791343</v>
          </cell>
          <cell r="DN24">
            <v>7824.514945814235</v>
          </cell>
          <cell r="DO24">
            <v>6485.9210998330473</v>
          </cell>
          <cell r="DP24">
            <v>8093.2606992655155</v>
          </cell>
          <cell r="DQ24">
            <v>6037.4877164001846</v>
          </cell>
          <cell r="DR24">
            <v>12288.07533804225</v>
          </cell>
          <cell r="DS24">
            <v>5841.7741711553799</v>
          </cell>
          <cell r="DT24">
            <v>10634.893528519176</v>
          </cell>
          <cell r="DU24">
            <v>8056.3339932409144</v>
          </cell>
          <cell r="DV24">
            <v>9970.6799096131981</v>
          </cell>
          <cell r="DW24">
            <v>7141.167148246519</v>
          </cell>
          <cell r="DX24">
            <v>5596.5526257430283</v>
          </cell>
          <cell r="DY24">
            <v>6394.2551611383069</v>
          </cell>
          <cell r="DZ24">
            <v>7980.2463481621498</v>
          </cell>
          <cell r="EA24">
            <v>6586.9132482911882</v>
          </cell>
          <cell r="EB24">
            <v>8267.9454324315811</v>
          </cell>
          <cell r="EC24">
            <v>6137.2867908516755</v>
          </cell>
          <cell r="ED24">
            <v>12589.579237178092</v>
          </cell>
          <cell r="EE24">
            <v>5934.2698337304373</v>
          </cell>
          <cell r="EF24">
            <v>10889.601773589304</v>
          </cell>
          <cell r="EG24">
            <v>8210.2991630270662</v>
          </cell>
          <cell r="EH24">
            <v>10210.708997791786</v>
          </cell>
          <cell r="EI24">
            <v>7261.5892650396918</v>
          </cell>
          <cell r="EJ24">
            <v>5704.6311664963896</v>
          </cell>
          <cell r="EK24">
            <v>6501.4463242632019</v>
          </cell>
          <cell r="EL24">
            <v>8139.6046084722457</v>
          </cell>
          <cell r="EM24">
            <v>6688.6449385396172</v>
          </cell>
          <cell r="EN24">
            <v>8446.3119680796244</v>
          </cell>
          <cell r="EO24">
            <v>6238.4687399727136</v>
          </cell>
          <cell r="EP24">
            <v>12898.800685361774</v>
          </cell>
          <cell r="EQ24">
            <v>6027.9000392917442</v>
          </cell>
          <cell r="ER24">
            <v>11150.679130519795</v>
          </cell>
          <cell r="ES24">
            <v>8367.1433846428681</v>
          </cell>
          <cell r="ET24">
            <v>10456.771892141081</v>
          </cell>
          <cell r="EU24">
            <v>7383.7796410452211</v>
          </cell>
          <cell r="EV24">
            <v>5814.7873947830776</v>
          </cell>
          <cell r="EW24">
            <v>6610.1912861386863</v>
          </cell>
          <cell r="EX24">
            <v>8302.174084686485</v>
          </cell>
          <cell r="EY24">
            <v>6792.0304042568132</v>
          </cell>
          <cell r="EZ24">
            <v>8628.8794049113803</v>
          </cell>
          <cell r="FA24">
            <v>6340.8374056974908</v>
          </cell>
          <cell r="FB24">
            <v>13215.740011943251</v>
          </cell>
          <cell r="FC24">
            <v>6122.6660737215789</v>
          </cell>
          <cell r="FD24">
            <v>11418.29181932457</v>
          </cell>
          <cell r="FE24">
            <v>8526.9191429111906</v>
          </cell>
          <cell r="FF24">
            <v>10709.026705936034</v>
          </cell>
          <cell r="FG24">
            <v>7507.7541277051987</v>
          </cell>
          <cell r="FH24">
            <v>5927.0605827173877</v>
          </cell>
          <cell r="FI24">
            <v>6720.5037052318239</v>
          </cell>
          <cell r="FJ24">
            <v>8468.0186782718592</v>
          </cell>
          <cell r="FK24">
            <v>6896.6020479645649</v>
          </cell>
          <cell r="FL24">
            <v>8815.5221365405596</v>
          </cell>
          <cell r="FM24">
            <v>6444.8175325645707</v>
          </cell>
          <cell r="FN24">
            <v>13541.022301358906</v>
          </cell>
          <cell r="FO24">
            <v>6218.3707390870632</v>
          </cell>
          <cell r="FP24">
            <v>11692.609687475308</v>
          </cell>
          <cell r="FQ24">
            <v>8689.6776770618399</v>
          </cell>
          <cell r="FR24">
            <v>10967.634871729195</v>
          </cell>
          <cell r="FS24">
            <v>7633.528195598723</v>
          </cell>
          <cell r="FT24">
            <v>6041.4888201142076</v>
          </cell>
          <cell r="FU24">
            <v>6832.397134211652</v>
          </cell>
          <cell r="FV24">
            <v>8637.2052633959065</v>
          </cell>
          <cell r="FW24">
            <v>7002.3588456690977</v>
          </cell>
        </row>
        <row r="25">
          <cell r="B25" t="str">
            <v>Co 113</v>
          </cell>
          <cell r="BH25">
            <v>3994.16</v>
          </cell>
          <cell r="BI25">
            <v>3019.8</v>
          </cell>
          <cell r="BJ25">
            <v>3304.44</v>
          </cell>
          <cell r="BK25">
            <v>7852.99</v>
          </cell>
          <cell r="BL25">
            <v>7904.47</v>
          </cell>
          <cell r="BM25">
            <v>-3367.83</v>
          </cell>
          <cell r="BN25">
            <v>5141.1000000000004</v>
          </cell>
          <cell r="BO25">
            <v>3062.8248999999996</v>
          </cell>
          <cell r="BP25">
            <v>2441.0160000000005</v>
          </cell>
          <cell r="BQ25">
            <v>1931.1478196558564</v>
          </cell>
          <cell r="BR25">
            <v>2636.2792810433348</v>
          </cell>
          <cell r="BS25">
            <v>2647.9222776818497</v>
          </cell>
          <cell r="BT25">
            <v>3970.2223836245203</v>
          </cell>
          <cell r="BU25">
            <v>2932.2835588797079</v>
          </cell>
          <cell r="BV25">
            <v>8965.7686291482714</v>
          </cell>
          <cell r="BW25">
            <v>13502.887155882319</v>
          </cell>
          <cell r="BX25">
            <v>13565.585420884521</v>
          </cell>
          <cell r="BY25">
            <v>2087.4824875052454</v>
          </cell>
          <cell r="BZ25">
            <v>10859.222574444757</v>
          </cell>
          <cell r="CA25">
            <v>8716.6768904014752</v>
          </cell>
          <cell r="CB25">
            <v>8100.3020679176543</v>
          </cell>
          <cell r="CC25">
            <v>7522.766188325345</v>
          </cell>
          <cell r="CD25">
            <v>8227.0769063690132</v>
          </cell>
          <cell r="CE25">
            <v>6611.4868960752119</v>
          </cell>
          <cell r="CF25">
            <v>7876.6719175257813</v>
          </cell>
          <cell r="CG25">
            <v>6773.1539281352771</v>
          </cell>
          <cell r="CH25">
            <v>7224.1168520486472</v>
          </cell>
          <cell r="CI25">
            <v>11749.638016013365</v>
          </cell>
          <cell r="CJ25">
            <v>11823.79805305136</v>
          </cell>
          <cell r="CK25">
            <v>133.89281900731658</v>
          </cell>
          <cell r="CL25">
            <v>9176.4999128127292</v>
          </cell>
          <cell r="CM25">
            <v>6890.199417940411</v>
          </cell>
          <cell r="CN25">
            <v>6279.7895681285718</v>
          </cell>
          <cell r="CO25">
            <v>5703.0195889600736</v>
          </cell>
          <cell r="CP25">
            <v>6406.3857377838212</v>
          </cell>
          <cell r="CQ25">
            <v>6447.5280805987732</v>
          </cell>
          <cell r="CR25">
            <v>7983.362968845835</v>
          </cell>
          <cell r="CS25">
            <v>6835.2550947674536</v>
          </cell>
          <cell r="CT25">
            <v>7324.2471615420709</v>
          </cell>
          <cell r="CU25">
            <v>11936.302797846933</v>
          </cell>
          <cell r="CV25">
            <v>12015.878442352267</v>
          </cell>
          <cell r="CW25">
            <v>19.461895528338573</v>
          </cell>
          <cell r="CX25">
            <v>9335.9241708847076</v>
          </cell>
          <cell r="CY25">
            <v>6952.3637561624701</v>
          </cell>
          <cell r="CZ25">
            <v>6331.8056587147876</v>
          </cell>
          <cell r="DA25">
            <v>5743.7728280635074</v>
          </cell>
          <cell r="DB25">
            <v>6460.8724024756493</v>
          </cell>
          <cell r="DC25">
            <v>6452.3634757970103</v>
          </cell>
          <cell r="DD25">
            <v>8090.7655931696772</v>
          </cell>
          <cell r="DE25">
            <v>6896.5009475855959</v>
          </cell>
          <cell r="DF25">
            <v>7425.1515800519755</v>
          </cell>
          <cell r="DG25">
            <v>12125.352729891625</v>
          </cell>
          <cell r="DH25">
            <v>12210.570227504249</v>
          </cell>
          <cell r="DI25">
            <v>1565.9981767737318</v>
          </cell>
          <cell r="DJ25">
            <v>11164.582793421243</v>
          </cell>
          <cell r="DK25">
            <v>8680.3865739336179</v>
          </cell>
          <cell r="DL25">
            <v>8049.5388548611245</v>
          </cell>
          <cell r="DM25">
            <v>7450.0251156369286</v>
          </cell>
          <cell r="DN25">
            <v>8181.1270952796349</v>
          </cell>
          <cell r="DO25">
            <v>8169.5795885054722</v>
          </cell>
          <cell r="DP25">
            <v>9865.5161832441463</v>
          </cell>
          <cell r="DQ25">
            <v>8623.4772958805588</v>
          </cell>
          <cell r="DR25">
            <v>9193.4760087161903</v>
          </cell>
          <cell r="DS25">
            <v>13983.460898698615</v>
          </cell>
          <cell r="DT25">
            <v>14074.555843962415</v>
          </cell>
          <cell r="DU25">
            <v>1489.9489866037657</v>
          </cell>
          <cell r="DV25">
            <v>11379.393599302699</v>
          </cell>
          <cell r="DW25">
            <v>8790.8538788741007</v>
          </cell>
          <cell r="DX25">
            <v>8149.5728120469084</v>
          </cell>
          <cell r="DY25">
            <v>7538.8234726036717</v>
          </cell>
          <cell r="DZ25">
            <v>8283.7301201519113</v>
          </cell>
          <cell r="EA25">
            <v>8268.996492966904</v>
          </cell>
          <cell r="EB25">
            <v>10024.468146180103</v>
          </cell>
          <cell r="EC25">
            <v>8732.7633044112445</v>
          </cell>
          <cell r="ED25">
            <v>9345.8608541569502</v>
          </cell>
          <cell r="EE25">
            <v>14227.516435499831</v>
          </cell>
          <cell r="EF25">
            <v>14324.514397643508</v>
          </cell>
          <cell r="EG25">
            <v>1409.258577242761</v>
          </cell>
          <cell r="EH25">
            <v>11598.10678830834</v>
          </cell>
          <cell r="EI25">
            <v>8901.8460642611644</v>
          </cell>
          <cell r="EJ25">
            <v>8249.9874927390083</v>
          </cell>
          <cell r="EK25">
            <v>7627.3007043177677</v>
          </cell>
          <cell r="EL25">
            <v>8386.7661693139707</v>
          </cell>
          <cell r="EM25">
            <v>8369.142651332244</v>
          </cell>
          <cell r="EN25">
            <v>10185.311035308452</v>
          </cell>
          <cell r="EO25">
            <v>8842.4392506221902</v>
          </cell>
          <cell r="EP25">
            <v>9500.6580297847358</v>
          </cell>
          <cell r="EQ25">
            <v>14475.248044575932</v>
          </cell>
          <cell r="ER25">
            <v>14578.622493375282</v>
          </cell>
          <cell r="ES25">
            <v>1323.9448080290167</v>
          </cell>
          <cell r="ET25">
            <v>11821.025515224408</v>
          </cell>
          <cell r="EU25">
            <v>9013.3228906024851</v>
          </cell>
          <cell r="EV25">
            <v>8351.1830178442542</v>
          </cell>
          <cell r="EW25">
            <v>7715.8838818384311</v>
          </cell>
          <cell r="EX25">
            <v>8490.1923175981592</v>
          </cell>
          <cell r="EY25">
            <v>8469.0571612874355</v>
          </cell>
          <cell r="EZ25">
            <v>10348.278319480683</v>
          </cell>
          <cell r="FA25">
            <v>8952.6609750176613</v>
          </cell>
          <cell r="FB25">
            <v>9657.4572970147783</v>
          </cell>
          <cell r="FC25">
            <v>14726.925955970597</v>
          </cell>
          <cell r="FD25">
            <v>14837.142758816106</v>
          </cell>
          <cell r="FE25">
            <v>1233.3935470993019</v>
          </cell>
          <cell r="FF25">
            <v>12048.229605933229</v>
          </cell>
          <cell r="FG25">
            <v>9125.667186495888</v>
          </cell>
          <cell r="FH25">
            <v>8452.219243426327</v>
          </cell>
          <cell r="FI25">
            <v>7804.951305866497</v>
          </cell>
          <cell r="FJ25">
            <v>8594.3846709860154</v>
          </cell>
          <cell r="FK25">
            <v>8569.1458504501188</v>
          </cell>
          <cell r="FL25">
            <v>10513.579282554232</v>
          </cell>
          <cell r="FM25">
            <v>9062.9620305664448</v>
          </cell>
          <cell r="FN25">
            <v>9816.4900637313694</v>
          </cell>
          <cell r="FO25">
            <v>14982.798257997949</v>
          </cell>
          <cell r="FP25">
            <v>15099.717532072706</v>
          </cell>
          <cell r="FQ25">
            <v>1137.6127607967064</v>
          </cell>
          <cell r="FR25">
            <v>12279.992509959055</v>
          </cell>
          <cell r="FS25">
            <v>9237.9574039561303</v>
          </cell>
          <cell r="FT25">
            <v>8553.9101519879478</v>
          </cell>
          <cell r="FU25">
            <v>7893.5844723986365</v>
          </cell>
          <cell r="FV25">
            <v>8698.4332345977637</v>
          </cell>
          <cell r="FW25">
            <v>8669.7767396550007</v>
          </cell>
        </row>
        <row r="26">
          <cell r="B26" t="str">
            <v>Co 114</v>
          </cell>
          <cell r="BH26">
            <v>3195.1</v>
          </cell>
          <cell r="BI26">
            <v>427.25</v>
          </cell>
          <cell r="BJ26">
            <v>712.09999999999945</v>
          </cell>
          <cell r="BK26">
            <v>5415.88</v>
          </cell>
          <cell r="BL26">
            <v>-591.13</v>
          </cell>
          <cell r="BM26">
            <v>4673.6499999999996</v>
          </cell>
          <cell r="BN26">
            <v>3282.91</v>
          </cell>
          <cell r="BO26">
            <v>4943.9661000000006</v>
          </cell>
          <cell r="BP26">
            <v>1297.3643000000002</v>
          </cell>
          <cell r="BQ26">
            <v>-2865.5047864622393</v>
          </cell>
          <cell r="BR26">
            <v>-2112.1906701376047</v>
          </cell>
          <cell r="BS26">
            <v>-2460.3040272343424</v>
          </cell>
          <cell r="BT26">
            <v>3091.6199887688881</v>
          </cell>
          <cell r="BU26">
            <v>328.3792680056722</v>
          </cell>
          <cell r="BV26">
            <v>8882.4352763682909</v>
          </cell>
          <cell r="BW26">
            <v>13634.337135103957</v>
          </cell>
          <cell r="BX26">
            <v>7544.0304774551405</v>
          </cell>
          <cell r="BY26">
            <v>11221.340143047142</v>
          </cell>
          <cell r="BZ26">
            <v>9794.7480973236743</v>
          </cell>
          <cell r="CA26">
            <v>13196.892521284341</v>
          </cell>
          <cell r="CB26">
            <v>9547.8589436916391</v>
          </cell>
          <cell r="CC26">
            <v>3624.9683555799493</v>
          </cell>
          <cell r="CD26">
            <v>4379.3720306717196</v>
          </cell>
          <cell r="CE26">
            <v>4086.0943131508593</v>
          </cell>
          <cell r="CF26">
            <v>9470.9582220670491</v>
          </cell>
          <cell r="CG26">
            <v>6712.1983353360629</v>
          </cell>
          <cell r="CH26">
            <v>7036.5306394305526</v>
          </cell>
          <cell r="CI26">
            <v>11837.737446856521</v>
          </cell>
          <cell r="CJ26">
            <v>5662.1214591642874</v>
          </cell>
          <cell r="CK26">
            <v>11037.915319482927</v>
          </cell>
          <cell r="CL26">
            <v>9574.3740820766652</v>
          </cell>
          <cell r="CM26">
            <v>12994.776348235342</v>
          </cell>
          <cell r="CN26">
            <v>9343.195674304181</v>
          </cell>
          <cell r="CO26">
            <v>3373.4992503641679</v>
          </cell>
          <cell r="CP26">
            <v>4128.225290953982</v>
          </cell>
          <cell r="CQ26">
            <v>3891.38121940358</v>
          </cell>
          <cell r="CR26">
            <v>9570.7507362098186</v>
          </cell>
          <cell r="CS26">
            <v>6758.686417493258</v>
          </cell>
          <cell r="CT26">
            <v>7096.1419156021102</v>
          </cell>
          <cell r="CU26">
            <v>12010.631992592389</v>
          </cell>
          <cell r="CV26">
            <v>5681.8920520979373</v>
          </cell>
          <cell r="CW26">
            <v>11193.035907931189</v>
          </cell>
          <cell r="CX26">
            <v>9687.3014053461156</v>
          </cell>
          <cell r="CY26">
            <v>13179.630695489373</v>
          </cell>
          <cell r="CZ26">
            <v>9453.6443454298369</v>
          </cell>
          <cell r="DA26">
            <v>3348.9934092827025</v>
          </cell>
          <cell r="DB26">
            <v>4119.1187323053509</v>
          </cell>
          <cell r="DC26">
            <v>5473.6858494764792</v>
          </cell>
          <cell r="DD26">
            <v>11336.909835618142</v>
          </cell>
          <cell r="DE26">
            <v>8470.2737853101335</v>
          </cell>
          <cell r="DF26">
            <v>8821.5684739374301</v>
          </cell>
          <cell r="DG26">
            <v>13851.869078691985</v>
          </cell>
          <cell r="DH26">
            <v>7366.3084276099826</v>
          </cell>
          <cell r="DI26">
            <v>13016.090998808428</v>
          </cell>
          <cell r="DJ26">
            <v>11467.185567691886</v>
          </cell>
          <cell r="DK26">
            <v>13374.279292949104</v>
          </cell>
          <cell r="DL26">
            <v>9572.8947993074071</v>
          </cell>
          <cell r="DM26">
            <v>4988.1903729261358</v>
          </cell>
          <cell r="DN26">
            <v>5774.0359942651003</v>
          </cell>
          <cell r="DO26">
            <v>5501.7155764416248</v>
          </cell>
          <cell r="DP26">
            <v>11485.76758069919</v>
          </cell>
          <cell r="DQ26">
            <v>8563.2964853516623</v>
          </cell>
          <cell r="DR26">
            <v>8929.1436556070621</v>
          </cell>
          <cell r="DS26">
            <v>14077.872122714176</v>
          </cell>
          <cell r="DT26">
            <v>7431.67041983135</v>
          </cell>
          <cell r="DU26">
            <v>13223.492279532098</v>
          </cell>
          <cell r="DV26">
            <v>11630.382934281864</v>
          </cell>
          <cell r="DW26">
            <v>13562.342089586033</v>
          </cell>
          <cell r="DX26">
            <v>9684.4918359349649</v>
          </cell>
          <cell r="DY26">
            <v>5007.1531655942163</v>
          </cell>
          <cell r="DZ26">
            <v>5809.506060377621</v>
          </cell>
          <cell r="EA26">
            <v>5528.6574726273211</v>
          </cell>
          <cell r="EB26">
            <v>11635.398731911342</v>
          </cell>
          <cell r="EC26">
            <v>8656.2596318214019</v>
          </cell>
          <cell r="ED26">
            <v>9036.9354506564305</v>
          </cell>
          <cell r="EE26">
            <v>14307.238272073671</v>
          </cell>
          <cell r="EF26">
            <v>7496.01228631704</v>
          </cell>
          <cell r="EG26">
            <v>13433.826541589664</v>
          </cell>
          <cell r="EH26">
            <v>11794.990908676016</v>
          </cell>
          <cell r="EI26">
            <v>13752.566011558558</v>
          </cell>
          <cell r="EJ26">
            <v>9796.200355992627</v>
          </cell>
          <cell r="EK26">
            <v>5024.8564424934311</v>
          </cell>
          <cell r="EL26">
            <v>5843.5640220328896</v>
          </cell>
          <cell r="EM26">
            <v>5553.9209923533117</v>
          </cell>
          <cell r="EN26">
            <v>11785.749257087969</v>
          </cell>
          <cell r="EO26">
            <v>8748.8642006778246</v>
          </cell>
          <cell r="EP26">
            <v>9144.8897169301199</v>
          </cell>
          <cell r="EQ26">
            <v>14539.753681650196</v>
          </cell>
          <cell r="ER26">
            <v>7559.2392133738194</v>
          </cell>
          <cell r="ES26">
            <v>13646.870029868969</v>
          </cell>
          <cell r="ET26">
            <v>11960.979436091835</v>
          </cell>
          <cell r="EU26">
            <v>13944.439857443609</v>
          </cell>
          <cell r="EV26">
            <v>9907.9599014409105</v>
          </cell>
          <cell r="EW26">
            <v>5040.7103916295664</v>
          </cell>
          <cell r="EX26">
            <v>5876.1148935044648</v>
          </cell>
          <cell r="EY26">
            <v>5577.8447424021324</v>
          </cell>
          <cell r="EZ26">
            <v>11936.763900551809</v>
          </cell>
          <cell r="FA26">
            <v>8841.2376590569584</v>
          </cell>
          <cell r="FB26">
            <v>9252.9479757475237</v>
          </cell>
          <cell r="FC26">
            <v>14775.641246693762</v>
          </cell>
          <cell r="FD26">
            <v>7621.2595323656442</v>
          </cell>
          <cell r="FE26">
            <v>13862.840050320257</v>
          </cell>
          <cell r="FF26">
            <v>12128.320402581028</v>
          </cell>
          <cell r="FG26">
            <v>14138.356448083894</v>
          </cell>
          <cell r="FH26">
            <v>10019.70448156867</v>
          </cell>
          <cell r="FI26">
            <v>5055.038486718573</v>
          </cell>
          <cell r="FJ26">
            <v>5907.0523435848363</v>
          </cell>
          <cell r="FK26">
            <v>5599.42272088356</v>
          </cell>
          <cell r="FL26">
            <v>12088.385947222683</v>
          </cell>
          <cell r="FM26">
            <v>8932.8847627810028</v>
          </cell>
          <cell r="FN26">
            <v>9361.0461180774728</v>
          </cell>
          <cell r="FO26">
            <v>15014.508004190488</v>
          </cell>
          <cell r="FP26">
            <v>7681.9716933616019</v>
          </cell>
          <cell r="FQ26">
            <v>14081.323007617677</v>
          </cell>
          <cell r="FR26">
            <v>12296.976763366609</v>
          </cell>
          <cell r="FS26">
            <v>14333.40380594634</v>
          </cell>
          <cell r="FT26">
            <v>10131.351636712527</v>
          </cell>
          <cell r="FU26">
            <v>5066.8661254947056</v>
          </cell>
          <cell r="FV26">
            <v>5936.2778346171526</v>
          </cell>
          <cell r="FW26">
            <v>5619.0060104682871</v>
          </cell>
        </row>
        <row r="27">
          <cell r="B27" t="str">
            <v>Co 117</v>
          </cell>
          <cell r="BH27">
            <v>5126.8599999999997</v>
          </cell>
          <cell r="BI27">
            <v>5088.1099999999997</v>
          </cell>
          <cell r="BJ27">
            <v>6150.49</v>
          </cell>
          <cell r="BK27">
            <v>-44.75</v>
          </cell>
          <cell r="BL27">
            <v>6979.29</v>
          </cell>
          <cell r="BM27">
            <v>1741.56</v>
          </cell>
          <cell r="BN27">
            <v>3233.71</v>
          </cell>
          <cell r="BO27">
            <v>7914.1525999999994</v>
          </cell>
          <cell r="BP27">
            <v>5584.7955000000002</v>
          </cell>
          <cell r="BQ27">
            <v>6962.4323867857929</v>
          </cell>
          <cell r="BR27">
            <v>6944.027748120764</v>
          </cell>
          <cell r="BS27">
            <v>6720.4139531499059</v>
          </cell>
          <cell r="BT27">
            <v>5095.3665283376331</v>
          </cell>
          <cell r="BU27">
            <v>5080.3172267904774</v>
          </cell>
          <cell r="BV27">
            <v>6168.7222459224449</v>
          </cell>
          <cell r="BW27">
            <v>624.45698827628803</v>
          </cell>
          <cell r="BX27">
            <v>7230.6438131635769</v>
          </cell>
          <cell r="BY27">
            <v>1576.0159232497945</v>
          </cell>
          <cell r="BZ27">
            <v>3072.0597584386533</v>
          </cell>
          <cell r="CA27">
            <v>7891.3395673929263</v>
          </cell>
          <cell r="CB27">
            <v>5535.0724082943416</v>
          </cell>
          <cell r="CC27">
            <v>7015.4626431232236</v>
          </cell>
          <cell r="CD27">
            <v>6883.8286675314521</v>
          </cell>
          <cell r="CE27">
            <v>6704.4743686157954</v>
          </cell>
          <cell r="CF27">
            <v>5040.9090372802657</v>
          </cell>
          <cell r="CG27">
            <v>5050.3269054006259</v>
          </cell>
          <cell r="CH27">
            <v>6134.6982010169168</v>
          </cell>
          <cell r="CI27">
            <v>458.04599675087047</v>
          </cell>
          <cell r="CJ27">
            <v>7193.7682270065307</v>
          </cell>
          <cell r="CK27">
            <v>1383.0818398431438</v>
          </cell>
          <cell r="CL27">
            <v>2883.3362767881654</v>
          </cell>
          <cell r="CM27">
            <v>7820.7808291762412</v>
          </cell>
          <cell r="CN27">
            <v>5436.9146671804465</v>
          </cell>
          <cell r="CO27">
            <v>7046.328715400693</v>
          </cell>
          <cell r="CP27">
            <v>6798.1278503289359</v>
          </cell>
          <cell r="CQ27">
            <v>6663.196741975531</v>
          </cell>
          <cell r="CR27">
            <v>9408.1999174075336</v>
          </cell>
          <cell r="CS27">
            <v>9426.2086559318814</v>
          </cell>
          <cell r="CT27">
            <v>10530.97104471178</v>
          </cell>
          <cell r="CU27">
            <v>4695.3349225429092</v>
          </cell>
          <cell r="CV27">
            <v>11610.247673457961</v>
          </cell>
          <cell r="CW27">
            <v>5629.7693701294247</v>
          </cell>
          <cell r="CX27">
            <v>7161.710913640105</v>
          </cell>
          <cell r="CY27">
            <v>12237.997216526479</v>
          </cell>
          <cell r="CZ27">
            <v>9796.980889136652</v>
          </cell>
          <cell r="DA27">
            <v>11482.188198812748</v>
          </cell>
          <cell r="DB27">
            <v>11189.00599835526</v>
          </cell>
          <cell r="DC27">
            <v>11046.273209475807</v>
          </cell>
          <cell r="DD27">
            <v>9555.5315959801064</v>
          </cell>
          <cell r="DE27">
            <v>9582.554987052732</v>
          </cell>
          <cell r="DF27">
            <v>10708.07691222929</v>
          </cell>
          <cell r="DG27">
            <v>4709.1429086346625</v>
          </cell>
          <cell r="DH27">
            <v>11808.163427664436</v>
          </cell>
          <cell r="DI27">
            <v>5652.889687774772</v>
          </cell>
          <cell r="DJ27">
            <v>7216.7211169066613</v>
          </cell>
          <cell r="DK27">
            <v>12435.589673250584</v>
          </cell>
          <cell r="DL27">
            <v>9935.9972196699473</v>
          </cell>
          <cell r="DM27">
            <v>11700.358549207444</v>
          </cell>
          <cell r="DN27">
            <v>11360.095698844178</v>
          </cell>
          <cell r="DO27">
            <v>11225.079595362866</v>
          </cell>
          <cell r="DP27">
            <v>11788.182458186729</v>
          </cell>
          <cell r="DQ27">
            <v>11824.660103546408</v>
          </cell>
          <cell r="DR27">
            <v>12971.316108908737</v>
          </cell>
          <cell r="DS27">
            <v>6803.9493302413794</v>
          </cell>
          <cell r="DT27">
            <v>14092.134818421155</v>
          </cell>
          <cell r="DU27">
            <v>7756.913876498219</v>
          </cell>
          <cell r="DV27">
            <v>9353.5576405344145</v>
          </cell>
          <cell r="DW27">
            <v>14719.136612819613</v>
          </cell>
          <cell r="DX27">
            <v>12159.503286091331</v>
          </cell>
          <cell r="DY27">
            <v>14006.431735853454</v>
          </cell>
          <cell r="DZ27">
            <v>13616.908113536134</v>
          </cell>
          <cell r="EA27">
            <v>13490.078764854479</v>
          </cell>
          <cell r="EB27">
            <v>12001.529630507881</v>
          </cell>
          <cell r="EC27">
            <v>12047.917829398279</v>
          </cell>
          <cell r="ED27">
            <v>13216.09005946921</v>
          </cell>
          <cell r="EE27">
            <v>6875.710308360095</v>
          </cell>
          <cell r="EF27">
            <v>14358.259063443205</v>
          </cell>
          <cell r="EG27">
            <v>7837.7869757382605</v>
          </cell>
          <cell r="EH27">
            <v>9468.1595177202616</v>
          </cell>
          <cell r="EI27">
            <v>14984.936684259048</v>
          </cell>
          <cell r="EJ27">
            <v>12363.758734540126</v>
          </cell>
          <cell r="EK27">
            <v>14295.367558388602</v>
          </cell>
          <cell r="EL27">
            <v>13854.324756333859</v>
          </cell>
          <cell r="EM27">
            <v>13736.172946926972</v>
          </cell>
          <cell r="EN27">
            <v>12218.509773680318</v>
          </cell>
          <cell r="EO27">
            <v>12275.282592821353</v>
          </cell>
          <cell r="EP27">
            <v>13465.569061777602</v>
          </cell>
          <cell r="EQ27">
            <v>6947.2249625251188</v>
          </cell>
          <cell r="ER27">
            <v>14629.481389571638</v>
          </cell>
          <cell r="ES27">
            <v>7918.2961198349749</v>
          </cell>
          <cell r="ET27">
            <v>9582.6854736267087</v>
          </cell>
          <cell r="EU27">
            <v>15254.7849684791</v>
          </cell>
          <cell r="EV27">
            <v>12570.521801337125</v>
          </cell>
          <cell r="EW27">
            <v>14590.426712284696</v>
          </cell>
          <cell r="EX27">
            <v>14095.523461551034</v>
          </cell>
          <cell r="EY27">
            <v>13986.997302298341</v>
          </cell>
          <cell r="EZ27">
            <v>12439.381220442368</v>
          </cell>
          <cell r="FA27">
            <v>12507.029432543937</v>
          </cell>
          <cell r="FB27">
            <v>13719.402845098477</v>
          </cell>
          <cell r="FC27">
            <v>7018.000527258062</v>
          </cell>
          <cell r="FD27">
            <v>14905.461546305112</v>
          </cell>
          <cell r="FE27">
            <v>7997.9406769352881</v>
          </cell>
          <cell r="FF27">
            <v>9697.2950525418419</v>
          </cell>
          <cell r="FG27">
            <v>15529.214644251932</v>
          </cell>
          <cell r="FH27">
            <v>12780.713953794386</v>
          </cell>
          <cell r="FI27">
            <v>14892.168325225899</v>
          </cell>
          <cell r="FJ27">
            <v>14340.974050239076</v>
          </cell>
          <cell r="FK27">
            <v>14241.726040952168</v>
          </cell>
          <cell r="FL27">
            <v>12663.780680465425</v>
          </cell>
          <cell r="FM27">
            <v>12742.813888099721</v>
          </cell>
          <cell r="FN27">
            <v>13977.885674893811</v>
          </cell>
          <cell r="FO27">
            <v>7088.1843135680037</v>
          </cell>
          <cell r="FP27">
            <v>15186.697923895372</v>
          </cell>
          <cell r="FQ27">
            <v>8077.0497990693093</v>
          </cell>
          <cell r="FR27">
            <v>9812.118945414215</v>
          </cell>
          <cell r="FS27">
            <v>15808.708059808328</v>
          </cell>
          <cell r="FT27">
            <v>12993.487213343726</v>
          </cell>
          <cell r="FU27">
            <v>15199.859607830229</v>
          </cell>
          <cell r="FV27">
            <v>14589.857033642882</v>
          </cell>
          <cell r="FW27">
            <v>14500.878641005385</v>
          </cell>
        </row>
        <row r="28">
          <cell r="B28" t="str">
            <v>Co 118</v>
          </cell>
          <cell r="BH28">
            <v>1012.78</v>
          </cell>
          <cell r="BI28">
            <v>3554.57</v>
          </cell>
          <cell r="BJ28">
            <v>6879.05</v>
          </cell>
          <cell r="BK28">
            <v>696.36000000000058</v>
          </cell>
          <cell r="BL28">
            <v>1688.19</v>
          </cell>
          <cell r="BM28">
            <v>2507.17</v>
          </cell>
          <cell r="BN28">
            <v>11073.2</v>
          </cell>
          <cell r="BO28">
            <v>7340.8035999999993</v>
          </cell>
          <cell r="BP28">
            <v>6274.0216000000037</v>
          </cell>
          <cell r="BQ28">
            <v>1557.0119518714655</v>
          </cell>
          <cell r="BR28">
            <v>3182.9962514274048</v>
          </cell>
          <cell r="BS28">
            <v>4269.045889288438</v>
          </cell>
          <cell r="BT28">
            <v>738.68947406682855</v>
          </cell>
          <cell r="BU28">
            <v>3349.0831436657663</v>
          </cell>
          <cell r="BV28">
            <v>13994.187226879387</v>
          </cell>
          <cell r="BW28">
            <v>7680.6374944865966</v>
          </cell>
          <cell r="BX28">
            <v>8744.3109386270571</v>
          </cell>
          <cell r="BY28">
            <v>7863.0898243050106</v>
          </cell>
          <cell r="BZ28">
            <v>16514.673558990809</v>
          </cell>
          <cell r="CA28">
            <v>14615.054422625413</v>
          </cell>
          <cell r="CB28">
            <v>13571.62501666639</v>
          </cell>
          <cell r="CC28">
            <v>6968.0379892157544</v>
          </cell>
          <cell r="CD28">
            <v>8621.2442173366435</v>
          </cell>
          <cell r="CE28">
            <v>9830.471752263682</v>
          </cell>
          <cell r="CF28">
            <v>5920.9434898557192</v>
          </cell>
          <cell r="CG28">
            <v>8602.2397083389769</v>
          </cell>
          <cell r="CH28">
            <v>11902.356509299934</v>
          </cell>
          <cell r="CI28">
            <v>5454.2694202336461</v>
          </cell>
          <cell r="CJ28">
            <v>6592.1770876714836</v>
          </cell>
          <cell r="CK28">
            <v>7293.3242764939023</v>
          </cell>
          <cell r="CL28">
            <v>16033.265699295758</v>
          </cell>
          <cell r="CM28">
            <v>14130.289695113303</v>
          </cell>
          <cell r="CN28">
            <v>13111.422201116864</v>
          </cell>
          <cell r="CO28">
            <v>6435.9489317795706</v>
          </cell>
          <cell r="CP28">
            <v>8117.4533688297233</v>
          </cell>
          <cell r="CQ28">
            <v>9451.6164481517444</v>
          </cell>
          <cell r="CR28">
            <v>5850.9849287410616</v>
          </cell>
          <cell r="CS28">
            <v>8610.2564922981401</v>
          </cell>
          <cell r="CT28">
            <v>11972.180628757258</v>
          </cell>
          <cell r="CU28">
            <v>5348.9478920924121</v>
          </cell>
          <cell r="CV28">
            <v>6535.1105880113355</v>
          </cell>
          <cell r="CW28">
            <v>7238.0115715786997</v>
          </cell>
          <cell r="CX28">
            <v>16183.094012831752</v>
          </cell>
          <cell r="CY28">
            <v>14234.664708128486</v>
          </cell>
          <cell r="CZ28">
            <v>21314.962421048258</v>
          </cell>
          <cell r="DA28">
            <v>14481.306476747515</v>
          </cell>
          <cell r="DB28">
            <v>16206.166358876275</v>
          </cell>
          <cell r="DC28">
            <v>17424.598065112285</v>
          </cell>
          <cell r="DD28">
            <v>13885.361376157092</v>
          </cell>
          <cell r="DE28">
            <v>16724.898266170007</v>
          </cell>
          <cell r="DF28">
            <v>20149.736601215805</v>
          </cell>
          <cell r="DG28">
            <v>13346.469505879562</v>
          </cell>
          <cell r="DH28">
            <v>14582.615696277688</v>
          </cell>
          <cell r="DI28">
            <v>15286.940489789449</v>
          </cell>
          <cell r="DJ28">
            <v>24442.177721595712</v>
          </cell>
          <cell r="DK28">
            <v>22447.486611790519</v>
          </cell>
          <cell r="DL28">
            <v>21562.830524359433</v>
          </cell>
          <cell r="DM28">
            <v>14567.086871838292</v>
          </cell>
          <cell r="DN28">
            <v>16336.470646719175</v>
          </cell>
          <cell r="DO28">
            <v>17575.397253147541</v>
          </cell>
          <cell r="DP28">
            <v>13959.637133883763</v>
          </cell>
          <cell r="DQ28">
            <v>16881.800030001672</v>
          </cell>
          <cell r="DR28">
            <v>20370.68183761516</v>
          </cell>
          <cell r="DS28">
            <v>13382.348087112892</v>
          </cell>
          <cell r="DT28">
            <v>14670.267494226769</v>
          </cell>
          <cell r="DU28">
            <v>15375.658425625763</v>
          </cell>
          <cell r="DV28">
            <v>24746.192870090192</v>
          </cell>
          <cell r="DW28">
            <v>22704.418191065561</v>
          </cell>
          <cell r="DX28">
            <v>26706.785425685863</v>
          </cell>
          <cell r="DY28">
            <v>19544.95133554671</v>
          </cell>
          <cell r="DZ28">
            <v>21360.044439416826</v>
          </cell>
          <cell r="EA28">
            <v>22619.759130954382</v>
          </cell>
          <cell r="EB28">
            <v>18925.46090468554</v>
          </cell>
          <cell r="EC28">
            <v>21932.671104885372</v>
          </cell>
          <cell r="ED28">
            <v>25486.745970940548</v>
          </cell>
          <cell r="EE28">
            <v>18308.179614366763</v>
          </cell>
          <cell r="EF28">
            <v>19649.715266849533</v>
          </cell>
          <cell r="EG28">
            <v>20355.806226950983</v>
          </cell>
          <cell r="EH28">
            <v>29946.905274137232</v>
          </cell>
          <cell r="EI28">
            <v>27857.19985593875</v>
          </cell>
          <cell r="EJ28">
            <v>27052.831767395797</v>
          </cell>
          <cell r="EK28">
            <v>19720.8120603272</v>
          </cell>
          <cell r="EL28">
            <v>21582.83333857025</v>
          </cell>
          <cell r="EM28">
            <v>22863.626854125483</v>
          </cell>
          <cell r="EN28">
            <v>19088.71869022067</v>
          </cell>
          <cell r="EO28">
            <v>22183.47998940153</v>
          </cell>
          <cell r="EP28">
            <v>25803.911666465403</v>
          </cell>
          <cell r="EQ28">
            <v>18429.789168320549</v>
          </cell>
          <cell r="ER28">
            <v>19827.056481335869</v>
          </cell>
          <cell r="ES28">
            <v>20533.458633708156</v>
          </cell>
          <cell r="ET28">
            <v>30350.530612234699</v>
          </cell>
          <cell r="EU28">
            <v>28212.273601173747</v>
          </cell>
          <cell r="EV28">
            <v>27888.279712717216</v>
          </cell>
          <cell r="EW28">
            <v>21978.090246726981</v>
          </cell>
          <cell r="EX28">
            <v>23888.306645847551</v>
          </cell>
          <cell r="EY28">
            <v>25190.478346134671</v>
          </cell>
          <cell r="EZ28">
            <v>21332.595877177315</v>
          </cell>
          <cell r="FA28">
            <v>24517.480653124388</v>
          </cell>
          <cell r="FB28">
            <v>28205.455569606376</v>
          </cell>
          <cell r="FC28">
            <v>20630.302701077257</v>
          </cell>
          <cell r="FD28">
            <v>22084.858728182506</v>
          </cell>
          <cell r="FE28">
            <v>22791.169073608922</v>
          </cell>
          <cell r="FF28">
            <v>32839.754614215912</v>
          </cell>
          <cell r="FG28">
            <v>29056.124834405593</v>
          </cell>
          <cell r="FH28">
            <v>28252.544091976681</v>
          </cell>
          <cell r="FI28">
            <v>22211.927176332778</v>
          </cell>
          <cell r="FJ28">
            <v>24171.622625800472</v>
          </cell>
          <cell r="FK28">
            <v>25495.469507667625</v>
          </cell>
          <cell r="FL28">
            <v>21552.464713696536</v>
          </cell>
          <cell r="FM28">
            <v>24830.117389500403</v>
          </cell>
          <cell r="FN28">
            <v>28586.836663089234</v>
          </cell>
          <cell r="FO28">
            <v>20805.037017390263</v>
          </cell>
          <cell r="FP28">
            <v>22319.122486217166</v>
          </cell>
          <cell r="FQ28">
            <v>23024.902809048948</v>
          </cell>
          <cell r="FR28">
            <v>33310.693135424706</v>
          </cell>
          <cell r="FS28">
            <v>29428.837117312665</v>
          </cell>
          <cell r="FT28">
            <v>28619.260915190265</v>
          </cell>
          <cell r="FU28">
            <v>22444.382555312626</v>
          </cell>
          <cell r="FV28">
            <v>24455.295282740088</v>
          </cell>
          <cell r="FW28">
            <v>25801.131450333607</v>
          </cell>
        </row>
        <row r="29">
          <cell r="B29" t="str">
            <v>Co 119</v>
          </cell>
          <cell r="BH29">
            <v>14939.06</v>
          </cell>
          <cell r="BI29">
            <v>77336.36</v>
          </cell>
          <cell r="BJ29">
            <v>38938.17</v>
          </cell>
          <cell r="BK29">
            <v>17504.27</v>
          </cell>
          <cell r="BL29">
            <v>37399.89</v>
          </cell>
          <cell r="BM29">
            <v>15521.95</v>
          </cell>
          <cell r="BN29">
            <v>67198.570000000007</v>
          </cell>
          <cell r="BO29">
            <v>58360.129400000013</v>
          </cell>
          <cell r="BP29">
            <v>43692.707600000009</v>
          </cell>
          <cell r="BQ29">
            <v>45818.870557077731</v>
          </cell>
          <cell r="BR29">
            <v>35425.01836177861</v>
          </cell>
          <cell r="BS29">
            <v>35809.35004466799</v>
          </cell>
          <cell r="BT29">
            <v>35244.071336269779</v>
          </cell>
          <cell r="BU29">
            <v>76774.293589971901</v>
          </cell>
          <cell r="BV29">
            <v>38254.164401493632</v>
          </cell>
          <cell r="BW29">
            <v>16776.42031979384</v>
          </cell>
          <cell r="BX29">
            <v>36806.354882406376</v>
          </cell>
          <cell r="BY29">
            <v>14478.810897836585</v>
          </cell>
          <cell r="BZ29">
            <v>66426.858997693096</v>
          </cell>
          <cell r="CA29">
            <v>58614.630594137416</v>
          </cell>
          <cell r="CB29">
            <v>43777.60224864215</v>
          </cell>
          <cell r="CC29">
            <v>45260.767860603592</v>
          </cell>
          <cell r="CD29">
            <v>34824.054102332077</v>
          </cell>
          <cell r="CE29">
            <v>35787.867947923769</v>
          </cell>
          <cell r="CF29">
            <v>33597.865248247996</v>
          </cell>
          <cell r="CG29">
            <v>75377.16771342291</v>
          </cell>
          <cell r="CH29">
            <v>36732.468918632265</v>
          </cell>
          <cell r="CI29">
            <v>15210.594206023292</v>
          </cell>
          <cell r="CJ29">
            <v>35380.357970414618</v>
          </cell>
          <cell r="CK29">
            <v>12590.482299365038</v>
          </cell>
          <cell r="CL29">
            <v>64819.085125424215</v>
          </cell>
          <cell r="CM29">
            <v>57150.697722718476</v>
          </cell>
          <cell r="CN29">
            <v>42160.341660001301</v>
          </cell>
          <cell r="CO29">
            <v>43812.671456720229</v>
          </cell>
          <cell r="CP29">
            <v>33332.888778489927</v>
          </cell>
          <cell r="CQ29">
            <v>34885.815464805622</v>
          </cell>
          <cell r="CR29">
            <v>33726.241605326984</v>
          </cell>
          <cell r="CS29">
            <v>76426.675102373993</v>
          </cell>
          <cell r="CT29">
            <v>36966.344119205154</v>
          </cell>
          <cell r="CU29">
            <v>14998.911169503117</v>
          </cell>
          <cell r="CV29">
            <v>35620.033388557669</v>
          </cell>
          <cell r="CW29">
            <v>12215.985042235654</v>
          </cell>
          <cell r="CX29">
            <v>65585.508978657104</v>
          </cell>
          <cell r="CY29">
            <v>57787.742748747718</v>
          </cell>
          <cell r="CZ29">
            <v>42381.24121372401</v>
          </cell>
          <cell r="DA29">
            <v>44124.730141665736</v>
          </cell>
          <cell r="DB29">
            <v>33420.605391860205</v>
          </cell>
          <cell r="DC29">
            <v>34453.814267336158</v>
          </cell>
          <cell r="DD29">
            <v>33784.083943982143</v>
          </cell>
          <cell r="DE29">
            <v>77426.636089144085</v>
          </cell>
          <cell r="DF29">
            <v>37133.062855677941</v>
          </cell>
          <cell r="DG29">
            <v>14710.704424964431</v>
          </cell>
          <cell r="DH29">
            <v>35793.643586035629</v>
          </cell>
          <cell r="DI29">
            <v>11758.144264903094</v>
          </cell>
          <cell r="DJ29">
            <v>66294.300327217527</v>
          </cell>
          <cell r="DK29">
            <v>58366.874537530966</v>
          </cell>
          <cell r="DL29">
            <v>51665.388750471167</v>
          </cell>
          <cell r="DM29">
            <v>53503.597159463876</v>
          </cell>
          <cell r="DN29">
            <v>42570.238624349404</v>
          </cell>
          <cell r="DO29">
            <v>43637.160395828789</v>
          </cell>
          <cell r="DP29">
            <v>42900.001052151238</v>
          </cell>
          <cell r="DQ29">
            <v>87506.393935424203</v>
          </cell>
          <cell r="DR29">
            <v>46361.595426071348</v>
          </cell>
          <cell r="DS29">
            <v>23474.72730849131</v>
          </cell>
          <cell r="DT29">
            <v>45030.210679418611</v>
          </cell>
          <cell r="DU29">
            <v>20345.701293415754</v>
          </cell>
          <cell r="DV29">
            <v>76074.806382614886</v>
          </cell>
          <cell r="DW29">
            <v>68017.219355476118</v>
          </cell>
          <cell r="DX29">
            <v>52044.489198323099</v>
          </cell>
          <cell r="DY29">
            <v>53981.11170021211</v>
          </cell>
          <cell r="DZ29">
            <v>42813.455230327338</v>
          </cell>
          <cell r="EA29">
            <v>43915.152389884133</v>
          </cell>
          <cell r="EB29">
            <v>43106.329708089084</v>
          </cell>
          <cell r="EC29">
            <v>88698.084358041728</v>
          </cell>
          <cell r="ED29">
            <v>46683.901634414462</v>
          </cell>
          <cell r="EE29">
            <v>23322.773239133232</v>
          </cell>
          <cell r="EF29">
            <v>45361.761683206925</v>
          </cell>
          <cell r="EG29">
            <v>20010.225392143431</v>
          </cell>
          <cell r="EH29">
            <v>76959.187122575182</v>
          </cell>
          <cell r="EI29">
            <v>68771.637238793512</v>
          </cell>
          <cell r="EJ29">
            <v>64824.126135347076</v>
          </cell>
          <cell r="EK29">
            <v>66863.028957963848</v>
          </cell>
          <cell r="EL29">
            <v>55455.899455329127</v>
          </cell>
          <cell r="EM29">
            <v>56593.449116379692</v>
          </cell>
          <cell r="EN29">
            <v>55708.789399056404</v>
          </cell>
          <cell r="EO29">
            <v>102308.66393612076</v>
          </cell>
          <cell r="EP29">
            <v>59405.858721830227</v>
          </cell>
          <cell r="EQ29">
            <v>35560.469249486523</v>
          </cell>
          <cell r="ER29">
            <v>58094.405351167967</v>
          </cell>
          <cell r="ES29">
            <v>32057.300647836339</v>
          </cell>
          <cell r="ET29">
            <v>90253.68580593566</v>
          </cell>
          <cell r="EU29">
            <v>81935.065414209763</v>
          </cell>
          <cell r="EV29">
            <v>65431.741406645167</v>
          </cell>
          <cell r="EW29">
            <v>67576.826627730945</v>
          </cell>
          <cell r="EX29">
            <v>55924.99335391388</v>
          </cell>
          <cell r="EY29">
            <v>57099.973587188957</v>
          </cell>
          <cell r="EZ29">
            <v>56134.010585671742</v>
          </cell>
          <cell r="FA29">
            <v>103765.05459063855</v>
          </cell>
          <cell r="FB29">
            <v>59954.842914774141</v>
          </cell>
          <cell r="FC29">
            <v>35614.982551759749</v>
          </cell>
          <cell r="FD29">
            <v>58654.98204292007</v>
          </cell>
          <cell r="FE29">
            <v>31913.260007582387</v>
          </cell>
          <cell r="FF29">
            <v>91385.45722045179</v>
          </cell>
          <cell r="FG29">
            <v>82936.002731049492</v>
          </cell>
          <cell r="FH29">
            <v>74090.310909500025</v>
          </cell>
          <cell r="FI29">
            <v>76346.046309384343</v>
          </cell>
          <cell r="FJ29">
            <v>64444.08198914853</v>
          </cell>
          <cell r="FK29">
            <v>65657.194059199246</v>
          </cell>
          <cell r="FL29">
            <v>64605.519896009093</v>
          </cell>
          <cell r="FM29">
            <v>113291.31139559546</v>
          </cell>
          <cell r="FN29">
            <v>68553.827998676192</v>
          </cell>
          <cell r="FO29">
            <v>43709.123593075274</v>
          </cell>
          <cell r="FP29">
            <v>67267.166939041344</v>
          </cell>
          <cell r="FQ29">
            <v>39801.378083365547</v>
          </cell>
          <cell r="FR29">
            <v>100577.86935676049</v>
          </cell>
          <cell r="FS29">
            <v>91997.589515146115</v>
          </cell>
          <cell r="FT29">
            <v>74846.632799307481</v>
          </cell>
          <cell r="FU29">
            <v>77216.462587660411</v>
          </cell>
          <cell r="FV29">
            <v>65059.245037736669</v>
          </cell>
          <cell r="FW29">
            <v>66311.324386127933</v>
          </cell>
        </row>
        <row r="30">
          <cell r="B30" t="str">
            <v>Co 120</v>
          </cell>
          <cell r="BH30">
            <v>-268.84999999999945</v>
          </cell>
          <cell r="BI30">
            <v>-3285.21</v>
          </cell>
          <cell r="BJ30">
            <v>597.42999999999995</v>
          </cell>
          <cell r="BK30">
            <v>3054.73</v>
          </cell>
          <cell r="BL30">
            <v>4241.3100000000004</v>
          </cell>
          <cell r="BM30">
            <v>4701.45</v>
          </cell>
          <cell r="BN30">
            <v>1680.76</v>
          </cell>
          <cell r="BO30">
            <v>-697.05639999999948</v>
          </cell>
          <cell r="BP30">
            <v>-1077.3979999999992</v>
          </cell>
          <cell r="BQ30">
            <v>-2206.8679758585185</v>
          </cell>
          <cell r="BR30">
            <v>-1247.2528071677962</v>
          </cell>
          <cell r="BS30">
            <v>-1031.0029673450308</v>
          </cell>
          <cell r="BT30">
            <v>-343.54172817668314</v>
          </cell>
          <cell r="BU30">
            <v>-3443.2630890108821</v>
          </cell>
          <cell r="BV30">
            <v>10957.060475070713</v>
          </cell>
          <cell r="BW30">
            <v>13492.853659706958</v>
          </cell>
          <cell r="BX30">
            <v>14721.933634048097</v>
          </cell>
          <cell r="BY30">
            <v>13518.430434950136</v>
          </cell>
          <cell r="BZ30">
            <v>10357.22363278661</v>
          </cell>
          <cell r="CA30">
            <v>9705.9576183166719</v>
          </cell>
          <cell r="CB30">
            <v>9327.1521470154566</v>
          </cell>
          <cell r="CC30">
            <v>6401.9311210774686</v>
          </cell>
          <cell r="CD30">
            <v>7359.8794231224019</v>
          </cell>
          <cell r="CE30">
            <v>7636.465386691003</v>
          </cell>
          <cell r="CF30">
            <v>8238.3438806000049</v>
          </cell>
          <cell r="CG30">
            <v>5052.4787505359</v>
          </cell>
          <cell r="CH30">
            <v>9139.9854454727356</v>
          </cell>
          <cell r="CI30">
            <v>11756.351029145062</v>
          </cell>
          <cell r="CJ30">
            <v>13029.43471205789</v>
          </cell>
          <cell r="CK30">
            <v>13445.678902964915</v>
          </cell>
          <cell r="CL30">
            <v>10139.968826412385</v>
          </cell>
          <cell r="CM30">
            <v>9497.6626946086253</v>
          </cell>
          <cell r="CN30">
            <v>9120.9270741260389</v>
          </cell>
          <cell r="CO30">
            <v>6106.6706019313497</v>
          </cell>
          <cell r="CP30">
            <v>7062.3541802027557</v>
          </cell>
          <cell r="CQ30">
            <v>7400.9340582986169</v>
          </cell>
          <cell r="CR30">
            <v>8325.8993879050213</v>
          </cell>
          <cell r="CS30">
            <v>5046.8352079934994</v>
          </cell>
          <cell r="CT30">
            <v>9251.7734807221004</v>
          </cell>
          <cell r="CU30">
            <v>11948.223759829911</v>
          </cell>
          <cell r="CV30">
            <v>13262.121722672804</v>
          </cell>
          <cell r="CW30">
            <v>13687.010832242315</v>
          </cell>
          <cell r="CX30">
            <v>10265.815534037549</v>
          </cell>
          <cell r="CY30">
            <v>9610.5764128044812</v>
          </cell>
          <cell r="CZ30">
            <v>9227.5289955871576</v>
          </cell>
          <cell r="DA30">
            <v>6121.7349980252347</v>
          </cell>
          <cell r="DB30">
            <v>7096.4426483575953</v>
          </cell>
          <cell r="DC30">
            <v>9044.5512716135418</v>
          </cell>
          <cell r="DD30">
            <v>10079.701028312438</v>
          </cell>
          <cell r="DE30">
            <v>6704.9194912211769</v>
          </cell>
          <cell r="DF30">
            <v>11030.476722712385</v>
          </cell>
          <cell r="DG30">
            <v>13809.674981489419</v>
          </cell>
          <cell r="DH30">
            <v>15165.179214517331</v>
          </cell>
          <cell r="DI30">
            <v>15599.380157619948</v>
          </cell>
          <cell r="DJ30">
            <v>12058.427342855364</v>
          </cell>
          <cell r="DK30">
            <v>9731.9432629189323</v>
          </cell>
          <cell r="DL30">
            <v>9341.4758068455158</v>
          </cell>
          <cell r="DM30">
            <v>7801.3397099359754</v>
          </cell>
          <cell r="DN30">
            <v>8794.4394485268149</v>
          </cell>
          <cell r="DO30">
            <v>9131.3472275133081</v>
          </cell>
          <cell r="DP30">
            <v>10216.563328572276</v>
          </cell>
          <cell r="DQ30">
            <v>6742.7738783632685</v>
          </cell>
          <cell r="DR30">
            <v>11192.930764759116</v>
          </cell>
          <cell r="DS30">
            <v>14056.923327470788</v>
          </cell>
          <cell r="DT30">
            <v>15455.796884835943</v>
          </cell>
          <cell r="DU30">
            <v>15899.048246315682</v>
          </cell>
          <cell r="DV30">
            <v>12234.871291502897</v>
          </cell>
          <cell r="DW30">
            <v>9845.5165875227649</v>
          </cell>
          <cell r="DX30">
            <v>9448.4760969911149</v>
          </cell>
          <cell r="DY30">
            <v>7861.0315505431136</v>
          </cell>
          <cell r="DZ30">
            <v>8873.8401730066471</v>
          </cell>
          <cell r="EA30">
            <v>9217.8160743538501</v>
          </cell>
          <cell r="EB30">
            <v>10354.11916950687</v>
          </cell>
          <cell r="EC30">
            <v>6778.8531744173506</v>
          </cell>
          <cell r="ED30">
            <v>11356.786860499773</v>
          </cell>
          <cell r="EE30">
            <v>14308.6058940566</v>
          </cell>
          <cell r="EF30">
            <v>15751.745828397801</v>
          </cell>
          <cell r="EG30">
            <v>16204.696324398343</v>
          </cell>
          <cell r="EH30">
            <v>12412.802535191395</v>
          </cell>
          <cell r="EI30">
            <v>9959.6777843738419</v>
          </cell>
          <cell r="EJ30">
            <v>9555.008582933162</v>
          </cell>
          <cell r="EK30">
            <v>7919.7781441468251</v>
          </cell>
          <cell r="EL30">
            <v>8951.7269652936757</v>
          </cell>
          <cell r="EM30">
            <v>9303.3712843215108</v>
          </cell>
          <cell r="EN30">
            <v>10492.771329735122</v>
          </cell>
          <cell r="EO30">
            <v>6812.8060940024061</v>
          </cell>
          <cell r="EP30">
            <v>11522.468428304968</v>
          </cell>
          <cell r="EQ30">
            <v>14564.550483159035</v>
          </cell>
          <cell r="ER30">
            <v>16053.562913715068</v>
          </cell>
          <cell r="ES30">
            <v>16516.198502137999</v>
          </cell>
          <cell r="ET30">
            <v>12592.633867766224</v>
          </cell>
          <cell r="EU30">
            <v>10073.440407169595</v>
          </cell>
          <cell r="EV30">
            <v>9661.931838888604</v>
          </cell>
          <cell r="EW30">
            <v>7976.542455735751</v>
          </cell>
          <cell r="EX30">
            <v>9028.9142684105227</v>
          </cell>
          <cell r="EY30">
            <v>9387.4788610831256</v>
          </cell>
          <cell r="EZ30">
            <v>10632.255548960029</v>
          </cell>
          <cell r="FA30">
            <v>6844.2964342658579</v>
          </cell>
          <cell r="FB30">
            <v>11689.732584165848</v>
          </cell>
          <cell r="FC30">
            <v>14824.614629482383</v>
          </cell>
          <cell r="FD30">
            <v>16361.133609485145</v>
          </cell>
          <cell r="FE30">
            <v>16833.46613307314</v>
          </cell>
          <cell r="FF30">
            <v>12774.123307007012</v>
          </cell>
          <cell r="FG30">
            <v>10187.631412344388</v>
          </cell>
          <cell r="FH30">
            <v>9768.709743704092</v>
          </cell>
          <cell r="FI30">
            <v>8032.1049894630378</v>
          </cell>
          <cell r="FJ30">
            <v>9104.8225222821566</v>
          </cell>
          <cell r="FK30">
            <v>9470.9140205750227</v>
          </cell>
          <cell r="FL30">
            <v>10772.531007348829</v>
          </cell>
          <cell r="FM30">
            <v>6873.6055545431809</v>
          </cell>
          <cell r="FN30">
            <v>11858.555267153473</v>
          </cell>
          <cell r="FO30">
            <v>15089.277315194719</v>
          </cell>
          <cell r="FP30">
            <v>16674.561904176677</v>
          </cell>
          <cell r="FQ30">
            <v>17157.013765311181</v>
          </cell>
          <cell r="FR30">
            <v>12957.241566653161</v>
          </cell>
          <cell r="FS30">
            <v>10301.721056880026</v>
          </cell>
          <cell r="FT30">
            <v>9875.2580878337612</v>
          </cell>
          <cell r="FU30">
            <v>8085.8965569376523</v>
          </cell>
          <cell r="FV30">
            <v>9179.3440293335352</v>
          </cell>
          <cell r="FW30">
            <v>9553.1283525313775</v>
          </cell>
        </row>
        <row r="31">
          <cell r="B31" t="str">
            <v>Co 121</v>
          </cell>
          <cell r="BH31">
            <v>8043.17</v>
          </cell>
          <cell r="BI31">
            <v>3987.01</v>
          </cell>
          <cell r="BJ31">
            <v>-577.51000000000204</v>
          </cell>
          <cell r="BK31">
            <v>5362.5</v>
          </cell>
          <cell r="BL31">
            <v>25039.599999999999</v>
          </cell>
          <cell r="BM31">
            <v>-1732.3</v>
          </cell>
          <cell r="BN31">
            <v>3247.9099999999889</v>
          </cell>
          <cell r="BO31">
            <v>9154.6105000000025</v>
          </cell>
          <cell r="BP31">
            <v>6358.6202000000048</v>
          </cell>
          <cell r="BQ31">
            <v>437.75772714905179</v>
          </cell>
          <cell r="BR31">
            <v>763.75710232080746</v>
          </cell>
          <cell r="BS31">
            <v>1508.1943922833889</v>
          </cell>
          <cell r="BT31">
            <v>24472.892124134392</v>
          </cell>
          <cell r="BU31">
            <v>20629.672923311238</v>
          </cell>
          <cell r="BV31">
            <v>15767.011283757616</v>
          </cell>
          <cell r="BW31">
            <v>21818.829844930027</v>
          </cell>
          <cell r="BX31">
            <v>41666.625817467058</v>
          </cell>
          <cell r="BY31">
            <v>14814.702179587097</v>
          </cell>
          <cell r="BZ31">
            <v>19544.031096913255</v>
          </cell>
          <cell r="CA31">
            <v>27732.287789288683</v>
          </cell>
          <cell r="CB31">
            <v>24938.472516485825</v>
          </cell>
          <cell r="CC31">
            <v>16825.41314879815</v>
          </cell>
          <cell r="CD31">
            <v>17149.505959401933</v>
          </cell>
          <cell r="CE31">
            <v>19912.012390146025</v>
          </cell>
          <cell r="CF31">
            <v>23456.586482757528</v>
          </cell>
          <cell r="CG31">
            <v>19833.792863148738</v>
          </cell>
          <cell r="CH31">
            <v>14664.407837133876</v>
          </cell>
          <cell r="CI31">
            <v>20831.997544775375</v>
          </cell>
          <cell r="CJ31">
            <v>40856.692516250521</v>
          </cell>
          <cell r="CK31">
            <v>13922.69347877946</v>
          </cell>
          <cell r="CL31">
            <v>18394.699614807629</v>
          </cell>
          <cell r="CM31">
            <v>26652.782698655836</v>
          </cell>
          <cell r="CN31">
            <v>23861.937858435878</v>
          </cell>
          <cell r="CO31">
            <v>15717.174980269105</v>
          </cell>
          <cell r="CP31">
            <v>16039.937607373904</v>
          </cell>
          <cell r="CQ31">
            <v>19208.287771570132</v>
          </cell>
          <cell r="CR31">
            <v>23561.469233398479</v>
          </cell>
          <cell r="CS31">
            <v>19941.827661676925</v>
          </cell>
          <cell r="CT31">
            <v>14563.859956123662</v>
          </cell>
          <cell r="CU31">
            <v>20894.566864972789</v>
          </cell>
          <cell r="CV31">
            <v>41380.429382914896</v>
          </cell>
          <cell r="CW31">
            <v>15546.583949953885</v>
          </cell>
          <cell r="CX31">
            <v>20019.37612404098</v>
          </cell>
          <cell r="CY31">
            <v>26827.264289480008</v>
          </cell>
          <cell r="CZ31">
            <v>27867.464342146843</v>
          </cell>
          <cell r="DA31">
            <v>19548.260600472662</v>
          </cell>
          <cell r="DB31">
            <v>19877.043358901225</v>
          </cell>
          <cell r="DC31">
            <v>22742.905054682109</v>
          </cell>
          <cell r="DD31">
            <v>27588.190160863429</v>
          </cell>
          <cell r="DE31">
            <v>23973.800958534943</v>
          </cell>
          <cell r="DF31">
            <v>18380.143023363387</v>
          </cell>
          <cell r="DG31">
            <v>24878.421255971734</v>
          </cell>
          <cell r="DH31">
            <v>45836.261439748101</v>
          </cell>
          <cell r="DI31">
            <v>17806.824866005012</v>
          </cell>
          <cell r="DJ31">
            <v>22278.242663830286</v>
          </cell>
          <cell r="DK31">
            <v>29214.225267510141</v>
          </cell>
          <cell r="DL31">
            <v>28008.448255470634</v>
          </cell>
          <cell r="DM31">
            <v>19511.981560946857</v>
          </cell>
          <cell r="DN31">
            <v>19846.917085977475</v>
          </cell>
          <cell r="DO31">
            <v>22782.60223803237</v>
          </cell>
          <cell r="DP31">
            <v>27750.980964590373</v>
          </cell>
          <cell r="DQ31">
            <v>24144.759987049383</v>
          </cell>
          <cell r="DR31">
            <v>18327.606770344682</v>
          </cell>
          <cell r="DS31">
            <v>24998.024350153581</v>
          </cell>
          <cell r="DT31">
            <v>46439.402819780691</v>
          </cell>
          <cell r="DU31">
            <v>17820.076017143947</v>
          </cell>
          <cell r="DV31">
            <v>22287.124954544568</v>
          </cell>
          <cell r="DW31">
            <v>29354.3954516749</v>
          </cell>
          <cell r="DX31">
            <v>33961.680219830123</v>
          </cell>
          <cell r="DY31">
            <v>25283.09436602291</v>
          </cell>
          <cell r="DZ31">
            <v>25624.277527398212</v>
          </cell>
          <cell r="EA31">
            <v>28631.556871170375</v>
          </cell>
          <cell r="EB31">
            <v>33725.891379668545</v>
          </cell>
          <cell r="EC31">
            <v>30130.155425353005</v>
          </cell>
          <cell r="ED31">
            <v>24081.47755654197</v>
          </cell>
          <cell r="EE31">
            <v>30928.757495762868</v>
          </cell>
          <cell r="EF31">
            <v>52865.480940695896</v>
          </cell>
          <cell r="EG31">
            <v>23643.595420416503</v>
          </cell>
          <cell r="EH31">
            <v>28103.362068391958</v>
          </cell>
          <cell r="EI31">
            <v>35305.404804138037</v>
          </cell>
          <cell r="EJ31">
            <v>34202.977893061332</v>
          </cell>
          <cell r="EK31">
            <v>25339.255462743327</v>
          </cell>
          <cell r="EL31">
            <v>25686.783385264156</v>
          </cell>
          <cell r="EM31">
            <v>28767.460056329306</v>
          </cell>
          <cell r="EN31">
            <v>33989.739997245983</v>
          </cell>
          <cell r="EO31">
            <v>30407.190226052189</v>
          </cell>
          <cell r="EP31">
            <v>24119.128872410991</v>
          </cell>
          <cell r="EQ31">
            <v>31148.098333898881</v>
          </cell>
          <cell r="ER31">
            <v>53591.829431150458</v>
          </cell>
          <cell r="ES31">
            <v>23754.428847378542</v>
          </cell>
          <cell r="ET31">
            <v>28203.877109810994</v>
          </cell>
          <cell r="EU31">
            <v>35544.023986959692</v>
          </cell>
          <cell r="EV31">
            <v>34957.508477326264</v>
          </cell>
          <cell r="EW31">
            <v>27467.905620911573</v>
          </cell>
          <cell r="EX31">
            <v>27821.920474865125</v>
          </cell>
          <cell r="EY31">
            <v>29413.595994071351</v>
          </cell>
          <cell r="EZ31">
            <v>36330.596371776635</v>
          </cell>
          <cell r="FA31">
            <v>32764.04880864486</v>
          </cell>
          <cell r="FB31">
            <v>26228.472337605548</v>
          </cell>
          <cell r="FC31">
            <v>33444.098801592154</v>
          </cell>
          <cell r="FD31">
            <v>56407.040638412655</v>
          </cell>
          <cell r="FE31">
            <v>25940.894557746906</v>
          </cell>
          <cell r="FF31">
            <v>30376.821748478033</v>
          </cell>
          <cell r="FG31">
            <v>37858.248901081941</v>
          </cell>
          <cell r="FH31">
            <v>35200.866009536716</v>
          </cell>
          <cell r="FI31">
            <v>27564.723953806686</v>
          </cell>
          <cell r="FJ31">
            <v>27925.317196599528</v>
          </cell>
          <cell r="FK31">
            <v>29547.239103824766</v>
          </cell>
          <cell r="FL31">
            <v>36644.0208241043</v>
          </cell>
          <cell r="FM31">
            <v>33096.411349298738</v>
          </cell>
          <cell r="FN31">
            <v>26304.484871710622</v>
          </cell>
          <cell r="FO31">
            <v>33711.913004617658</v>
          </cell>
          <cell r="FP31">
            <v>57206.544958585568</v>
          </cell>
          <cell r="FQ31">
            <v>26098.093401247672</v>
          </cell>
          <cell r="FR31">
            <v>30517.171202315047</v>
          </cell>
          <cell r="FS31">
            <v>38144.185637409646</v>
          </cell>
          <cell r="FT31">
            <v>35437.711052096216</v>
          </cell>
          <cell r="FU31">
            <v>27651.784596088648</v>
          </cell>
          <cell r="FV31">
            <v>28019.057821153328</v>
          </cell>
          <cell r="FW31">
            <v>29671.814543230925</v>
          </cell>
        </row>
        <row r="32">
          <cell r="B32" t="str">
            <v>Co 122</v>
          </cell>
          <cell r="BH32">
            <v>5775.13</v>
          </cell>
          <cell r="BI32">
            <v>3110.04</v>
          </cell>
          <cell r="BJ32">
            <v>-20.580000000005384</v>
          </cell>
          <cell r="BK32">
            <v>2810.69</v>
          </cell>
          <cell r="BL32">
            <v>-2035.45</v>
          </cell>
          <cell r="BM32">
            <v>3692.97</v>
          </cell>
          <cell r="BN32">
            <v>11784.01</v>
          </cell>
          <cell r="BO32">
            <v>14681.463399999999</v>
          </cell>
          <cell r="BP32">
            <v>8403.2518999999993</v>
          </cell>
          <cell r="BQ32">
            <v>9092.148892161189</v>
          </cell>
          <cell r="BR32">
            <v>7248.4748266995302</v>
          </cell>
          <cell r="BS32">
            <v>8601.2076816698445</v>
          </cell>
          <cell r="BT32">
            <v>5480.1730831281384</v>
          </cell>
          <cell r="BU32">
            <v>2907.3656275676949</v>
          </cell>
          <cell r="BV32">
            <v>-508.63949346124718</v>
          </cell>
          <cell r="BW32">
            <v>2622.5528586332366</v>
          </cell>
          <cell r="BX32">
            <v>-2606.9209793165064</v>
          </cell>
          <cell r="BY32">
            <v>3379.6820688730259</v>
          </cell>
          <cell r="BZ32">
            <v>11534.451361769366</v>
          </cell>
          <cell r="CA32">
            <v>14961.024258845699</v>
          </cell>
          <cell r="CB32">
            <v>8666.9304675587846</v>
          </cell>
          <cell r="CC32">
            <v>8997.3508708435584</v>
          </cell>
          <cell r="CD32">
            <v>7157.0776391486233</v>
          </cell>
          <cell r="CE32">
            <v>8755.8092151732217</v>
          </cell>
          <cell r="CF32">
            <v>4801.5312465035131</v>
          </cell>
          <cell r="CG32">
            <v>2324.6961104104885</v>
          </cell>
          <cell r="CH32">
            <v>-551.49852111537621</v>
          </cell>
          <cell r="CI32">
            <v>2888.7948905766461</v>
          </cell>
          <cell r="CJ32">
            <v>-2735.1110786731369</v>
          </cell>
          <cell r="CK32">
            <v>3518.3416380644012</v>
          </cell>
          <cell r="CL32">
            <v>11739.156388994248</v>
          </cell>
          <cell r="CM32">
            <v>15293.220850256375</v>
          </cell>
          <cell r="CN32">
            <v>13538.407367423184</v>
          </cell>
          <cell r="CO32">
            <v>13879.68718679656</v>
          </cell>
          <cell r="CP32">
            <v>12044.426267259441</v>
          </cell>
          <cell r="CQ32">
            <v>13892.941179566453</v>
          </cell>
          <cell r="CR32">
            <v>10175.583522834731</v>
          </cell>
          <cell r="CS32">
            <v>7682.0860909519542</v>
          </cell>
          <cell r="CT32">
            <v>3822.3667153903698</v>
          </cell>
          <cell r="CU32">
            <v>7437.935511964195</v>
          </cell>
          <cell r="CV32">
            <v>1566.146478614246</v>
          </cell>
          <cell r="CW32">
            <v>8036.211778438239</v>
          </cell>
          <cell r="CX32">
            <v>16444.128461867589</v>
          </cell>
          <cell r="CY32">
            <v>20101.389769550002</v>
          </cell>
          <cell r="CZ32">
            <v>13597.323396142197</v>
          </cell>
          <cell r="DA32">
            <v>13949.16853346561</v>
          </cell>
          <cell r="DB32">
            <v>12078.758193881873</v>
          </cell>
          <cell r="DC32">
            <v>13705.584392723831</v>
          </cell>
          <cell r="DD32">
            <v>10116.475930495686</v>
          </cell>
          <cell r="DE32">
            <v>7606.9692609773374</v>
          </cell>
          <cell r="DF32">
            <v>3566.7539584000442</v>
          </cell>
          <cell r="DG32">
            <v>7363.8108942127983</v>
          </cell>
          <cell r="DH32">
            <v>1235.1162096135813</v>
          </cell>
          <cell r="DI32">
            <v>7928.8783352290448</v>
          </cell>
          <cell r="DJ32">
            <v>16528.3209202369</v>
          </cell>
          <cell r="DK32">
            <v>20292.414762435674</v>
          </cell>
          <cell r="DL32">
            <v>19537.748359004894</v>
          </cell>
          <cell r="DM32">
            <v>19900.479110493558</v>
          </cell>
          <cell r="DN32">
            <v>17993.80050521739</v>
          </cell>
          <cell r="DO32">
            <v>19652.177318506834</v>
          </cell>
          <cell r="DP32">
            <v>15933.897047095106</v>
          </cell>
          <cell r="DQ32">
            <v>13409.082390977379</v>
          </cell>
          <cell r="DR32">
            <v>9181.4147350364583</v>
          </cell>
          <cell r="DS32">
            <v>13167.327410980746</v>
          </cell>
          <cell r="DT32">
            <v>6772.4085770168094</v>
          </cell>
          <cell r="DU32">
            <v>13697.156638379449</v>
          </cell>
          <cell r="DV32">
            <v>22492.659428885276</v>
          </cell>
          <cell r="DW32">
            <v>26367.119530721062</v>
          </cell>
          <cell r="DX32">
            <v>19706.045707942172</v>
          </cell>
          <cell r="DY32">
            <v>20079.999430586184</v>
          </cell>
          <cell r="DZ32">
            <v>18137.334622571769</v>
          </cell>
          <cell r="EA32">
            <v>19827.86159464825</v>
          </cell>
          <cell r="EB32">
            <v>15975.270009015305</v>
          </cell>
          <cell r="EC32">
            <v>13435.875551123481</v>
          </cell>
          <cell r="ED32">
            <v>9013.8109065046883</v>
          </cell>
          <cell r="EE32">
            <v>13195.512517980696</v>
          </cell>
          <cell r="EF32">
            <v>6524.7283626534118</v>
          </cell>
          <cell r="EG32">
            <v>13688.001452338594</v>
          </cell>
          <cell r="EH32">
            <v>22683.985190454656</v>
          </cell>
          <cell r="EI32">
            <v>26673.349846167886</v>
          </cell>
          <cell r="EJ32">
            <v>21955.933221172556</v>
          </cell>
          <cell r="EK32">
            <v>22341.474601924343</v>
          </cell>
          <cell r="EL32">
            <v>20361.654494363283</v>
          </cell>
          <cell r="EM32">
            <v>22084.93454593424</v>
          </cell>
          <cell r="EN32">
            <v>18092.981781582399</v>
          </cell>
          <cell r="EO32">
            <v>15539.802350568818</v>
          </cell>
          <cell r="EP32">
            <v>10916.152831821179</v>
          </cell>
          <cell r="EQ32">
            <v>15301.032299591669</v>
          </cell>
          <cell r="ER32">
            <v>8344.4225424076722</v>
          </cell>
          <cell r="ES32">
            <v>15753.99202051562</v>
          </cell>
          <cell r="ET32">
            <v>24955.649169621705</v>
          </cell>
          <cell r="EU32">
            <v>29063.911089508074</v>
          </cell>
          <cell r="EV32">
            <v>22182.994733739266</v>
          </cell>
          <cell r="EW32">
            <v>22580.455630931105</v>
          </cell>
          <cell r="EX32">
            <v>20562.807097472079</v>
          </cell>
          <cell r="EY32">
            <v>22319.029004675875</v>
          </cell>
          <cell r="EZ32">
            <v>18182.485547318316</v>
          </cell>
          <cell r="FA32">
            <v>15616.355000304422</v>
          </cell>
          <cell r="FB32">
            <v>10783.697574061087</v>
          </cell>
          <cell r="FC32">
            <v>15379.399197580016</v>
          </cell>
          <cell r="FD32">
            <v>8126.6853581523756</v>
          </cell>
          <cell r="FE32">
            <v>15790.576668033991</v>
          </cell>
          <cell r="FF32">
            <v>25202.560614751485</v>
          </cell>
          <cell r="FG32">
            <v>29433.562938117859</v>
          </cell>
          <cell r="FH32">
            <v>22408.816003845495</v>
          </cell>
          <cell r="FI32">
            <v>22818.541517599264</v>
          </cell>
          <cell r="FJ32">
            <v>20762.346205507256</v>
          </cell>
          <cell r="FK32">
            <v>22553.015964784914</v>
          </cell>
          <cell r="FL32">
            <v>18266.301070989528</v>
          </cell>
          <cell r="FM32">
            <v>15688.09420917201</v>
          </cell>
          <cell r="FN32">
            <v>10638.745177478151</v>
          </cell>
          <cell r="FO32">
            <v>15453.198455756487</v>
          </cell>
          <cell r="FP32">
            <v>7893.7385930974924</v>
          </cell>
          <cell r="FQ32">
            <v>15820.204429655496</v>
          </cell>
          <cell r="FR32">
            <v>25447.521816056684</v>
          </cell>
          <cell r="FS32">
            <v>29805.698771872296</v>
          </cell>
          <cell r="FT32">
            <v>22634.03620490446</v>
          </cell>
          <cell r="FU32">
            <v>23056.43572238753</v>
          </cell>
          <cell r="FV32">
            <v>20960.966260752713</v>
          </cell>
          <cell r="FW32">
            <v>22786.312980761897</v>
          </cell>
        </row>
        <row r="33">
          <cell r="B33" t="str">
            <v>Co 123</v>
          </cell>
          <cell r="BH33">
            <v>1038.3599999999999</v>
          </cell>
          <cell r="BI33">
            <v>8522.5</v>
          </cell>
          <cell r="BJ33">
            <v>17122.009999999998</v>
          </cell>
          <cell r="BK33">
            <v>9854.43</v>
          </cell>
          <cell r="BL33">
            <v>16551.68</v>
          </cell>
          <cell r="BM33">
            <v>15699.06</v>
          </cell>
          <cell r="BN33">
            <v>17002.68</v>
          </cell>
          <cell r="BO33">
            <v>20553.303599999999</v>
          </cell>
          <cell r="BP33">
            <v>18024.302</v>
          </cell>
          <cell r="BQ33">
            <v>21495.766330340462</v>
          </cell>
          <cell r="BR33">
            <v>18416.517574840829</v>
          </cell>
          <cell r="BS33">
            <v>18393.197443594247</v>
          </cell>
          <cell r="BT33">
            <v>16831.092657518122</v>
          </cell>
          <cell r="BU33">
            <v>8275.7994629027235</v>
          </cell>
          <cell r="BV33">
            <v>16890.858493606414</v>
          </cell>
          <cell r="BW33">
            <v>9600.0492529970525</v>
          </cell>
          <cell r="BX33">
            <v>16347.38185497729</v>
          </cell>
          <cell r="BY33">
            <v>15487.271646787378</v>
          </cell>
          <cell r="BZ33">
            <v>16829.316298872476</v>
          </cell>
          <cell r="CA33">
            <v>20567.148183450292</v>
          </cell>
          <cell r="CB33">
            <v>18035.719881836234</v>
          </cell>
          <cell r="CC33">
            <v>21411.083250813106</v>
          </cell>
          <cell r="CD33">
            <v>18324.832167120701</v>
          </cell>
          <cell r="CE33">
            <v>18364.336027028541</v>
          </cell>
          <cell r="CF33">
            <v>16584.804229697078</v>
          </cell>
          <cell r="CG33">
            <v>7928.297297602614</v>
          </cell>
          <cell r="CH33">
            <v>16559.854993582441</v>
          </cell>
          <cell r="CI33">
            <v>9244.8481490966733</v>
          </cell>
          <cell r="CJ33">
            <v>16044.241431713459</v>
          </cell>
          <cell r="CK33">
            <v>15176.144006318314</v>
          </cell>
          <cell r="CL33">
            <v>16558.240729759484</v>
          </cell>
          <cell r="CM33">
            <v>20384.160589620456</v>
          </cell>
          <cell r="CN33">
            <v>18684.062201661498</v>
          </cell>
          <cell r="CO33">
            <v>22054.916075414843</v>
          </cell>
          <cell r="CP33">
            <v>18961.975873938543</v>
          </cell>
          <cell r="CQ33">
            <v>19065.991796684517</v>
          </cell>
          <cell r="CR33">
            <v>17662.592992606635</v>
          </cell>
          <cell r="CS33">
            <v>8798.4509797116843</v>
          </cell>
          <cell r="CT33">
            <v>17607.978953636652</v>
          </cell>
          <cell r="CU33">
            <v>10138.69479269458</v>
          </cell>
          <cell r="CV33">
            <v>17091.627523053296</v>
          </cell>
          <cell r="CW33">
            <v>16203.754610905022</v>
          </cell>
          <cell r="CX33">
            <v>17626.921792788977</v>
          </cell>
          <cell r="CY33">
            <v>21556.706696051482</v>
          </cell>
          <cell r="CZ33">
            <v>18997.431102768831</v>
          </cell>
          <cell r="DA33">
            <v>22433.650946915928</v>
          </cell>
          <cell r="DB33">
            <v>19277.063167416549</v>
          </cell>
          <cell r="DC33">
            <v>19318.698300047457</v>
          </cell>
          <cell r="DD33">
            <v>17934.700755211503</v>
          </cell>
          <cell r="DE33">
            <v>8857.2479949191238</v>
          </cell>
          <cell r="DF33">
            <v>17848.950882339748</v>
          </cell>
          <cell r="DG33">
            <v>10221.579020381974</v>
          </cell>
          <cell r="DH33">
            <v>17332.132052310604</v>
          </cell>
          <cell r="DI33">
            <v>16423.53415133767</v>
          </cell>
          <cell r="DJ33">
            <v>17889.478206509753</v>
          </cell>
          <cell r="DK33">
            <v>21926.44613481671</v>
          </cell>
          <cell r="DL33">
            <v>19315.03582293207</v>
          </cell>
          <cell r="DM33">
            <v>22818.883660642798</v>
          </cell>
          <cell r="DN33">
            <v>19596.311957361017</v>
          </cell>
          <cell r="DO33">
            <v>19639.618334542502</v>
          </cell>
          <cell r="DP33">
            <v>18209.71321061096</v>
          </cell>
          <cell r="DQ33">
            <v>8914.0775703607142</v>
          </cell>
          <cell r="DR33">
            <v>18091.306408154829</v>
          </cell>
          <cell r="DS33">
            <v>10302.893142341538</v>
          </cell>
          <cell r="DT33">
            <v>17574.306772826563</v>
          </cell>
          <cell r="DU33">
            <v>16644.945943050825</v>
          </cell>
          <cell r="DV33">
            <v>18154.484928454418</v>
          </cell>
          <cell r="DW33">
            <v>22301.994747314573</v>
          </cell>
          <cell r="DX33">
            <v>19637.897808840644</v>
          </cell>
          <cell r="DY33">
            <v>23210.173578294183</v>
          </cell>
          <cell r="DZ33">
            <v>19920.728076257321</v>
          </cell>
          <cell r="EA33">
            <v>19965.246216353102</v>
          </cell>
          <cell r="EB33">
            <v>18488.078676695422</v>
          </cell>
          <cell r="EC33">
            <v>8968.5522076431571</v>
          </cell>
          <cell r="ED33">
            <v>18335.430627693597</v>
          </cell>
          <cell r="EE33">
            <v>10382.045377713494</v>
          </cell>
          <cell r="EF33">
            <v>17818.550847391358</v>
          </cell>
          <cell r="EG33">
            <v>16867.480362335245</v>
          </cell>
          <cell r="EH33">
            <v>18422.366594487907</v>
          </cell>
          <cell r="EI33">
            <v>22682.961031991421</v>
          </cell>
          <cell r="EJ33">
            <v>19965.564071054796</v>
          </cell>
          <cell r="EK33">
            <v>23607.140086230662</v>
          </cell>
          <cell r="EL33">
            <v>20249.860848062992</v>
          </cell>
          <cell r="EM33">
            <v>20295.172789379882</v>
          </cell>
          <cell r="EN33">
            <v>18769.554165743502</v>
          </cell>
          <cell r="EO33">
            <v>9020.3112085861067</v>
          </cell>
          <cell r="EP33">
            <v>18581.024959181661</v>
          </cell>
          <cell r="EQ33">
            <v>10459.323589837</v>
          </cell>
          <cell r="ER33">
            <v>18064.578034608494</v>
          </cell>
          <cell r="ES33">
            <v>17091.502533501134</v>
          </cell>
          <cell r="ET33">
            <v>18692.866561693045</v>
          </cell>
          <cell r="EU33">
            <v>23070.338665195828</v>
          </cell>
          <cell r="EV33">
            <v>20298.082795265887</v>
          </cell>
          <cell r="EW33">
            <v>24010.764709214367</v>
          </cell>
          <cell r="EX33">
            <v>20583.749287964314</v>
          </cell>
          <cell r="EY33">
            <v>20630.356279475847</v>
          </cell>
          <cell r="EZ33">
            <v>19054.127144585924</v>
          </cell>
          <cell r="FA33">
            <v>9069.6214738337148</v>
          </cell>
          <cell r="FB33">
            <v>18828.014956108862</v>
          </cell>
          <cell r="FC33">
            <v>10534.351989543713</v>
          </cell>
          <cell r="FD33">
            <v>18312.33387706579</v>
          </cell>
          <cell r="FE33">
            <v>17316.725580726419</v>
          </cell>
          <cell r="FF33">
            <v>18965.956933019508</v>
          </cell>
          <cell r="FG33">
            <v>23463.722748647415</v>
          </cell>
          <cell r="FH33">
            <v>20635.499316992787</v>
          </cell>
          <cell r="FI33">
            <v>24420.651660926684</v>
          </cell>
          <cell r="FJ33">
            <v>20922.42434936716</v>
          </cell>
          <cell r="FK33">
            <v>20970.361732709702</v>
          </cell>
          <cell r="FL33">
            <v>19341.784231167891</v>
          </cell>
          <cell r="FM33">
            <v>9116.0996894135496</v>
          </cell>
          <cell r="FN33">
            <v>19076.31904363419</v>
          </cell>
          <cell r="FO33">
            <v>10606.974058614924</v>
          </cell>
          <cell r="FP33">
            <v>18561.754390619273</v>
          </cell>
          <cell r="FQ33">
            <v>17543.06592017605</v>
          </cell>
          <cell r="FR33">
            <v>19241.600408159557</v>
          </cell>
          <cell r="FS33">
            <v>23863.17626746594</v>
          </cell>
          <cell r="FT33">
            <v>20977.845682114646</v>
          </cell>
          <cell r="FU33">
            <v>24836.872630383081</v>
          </cell>
          <cell r="FV33">
            <v>21265.927334079486</v>
          </cell>
          <cell r="FW33">
            <v>21315.238447465155</v>
          </cell>
        </row>
        <row r="34">
          <cell r="B34" t="str">
            <v>Co 124</v>
          </cell>
          <cell r="BH34">
            <v>2989.59</v>
          </cell>
          <cell r="BI34">
            <v>2422.08</v>
          </cell>
          <cell r="BJ34">
            <v>3128.14</v>
          </cell>
          <cell r="BK34">
            <v>2812.46</v>
          </cell>
          <cell r="BL34">
            <v>6323.94</v>
          </cell>
          <cell r="BM34">
            <v>3949.63</v>
          </cell>
          <cell r="BN34">
            <v>6096.35</v>
          </cell>
          <cell r="BO34">
            <v>562.92349000000104</v>
          </cell>
          <cell r="BP34">
            <v>-248.23260999999911</v>
          </cell>
          <cell r="BQ34">
            <v>-1746.7762839495554</v>
          </cell>
          <cell r="BR34">
            <v>-288.58902524543009</v>
          </cell>
          <cell r="BS34">
            <v>417.85947602467058</v>
          </cell>
          <cell r="BT34">
            <v>2933.0311991817143</v>
          </cell>
          <cell r="BU34">
            <v>2331.9482437666675</v>
          </cell>
          <cell r="BV34">
            <v>3030.6319946720141</v>
          </cell>
          <cell r="BW34">
            <v>2744.8395200961377</v>
          </cell>
          <cell r="BX34">
            <v>6250.485645685354</v>
          </cell>
          <cell r="BY34">
            <v>3861.7742950816391</v>
          </cell>
          <cell r="BZ34">
            <v>5998.4254046804872</v>
          </cell>
          <cell r="CA34">
            <v>405.35121881410669</v>
          </cell>
          <cell r="CB34">
            <v>-418.14841467153747</v>
          </cell>
          <cell r="CC34">
            <v>-1990.597048316502</v>
          </cell>
          <cell r="CD34">
            <v>-524.47606959561745</v>
          </cell>
          <cell r="CE34">
            <v>5070.4523937872164</v>
          </cell>
          <cell r="CF34">
            <v>7642.4446698664296</v>
          </cell>
          <cell r="CG34">
            <v>7007.2222038695454</v>
          </cell>
          <cell r="CH34">
            <v>7697.9957190122332</v>
          </cell>
          <cell r="CI34">
            <v>7443.1862908004405</v>
          </cell>
          <cell r="CJ34">
            <v>10943.259888220382</v>
          </cell>
          <cell r="CK34">
            <v>8539.4031896039196</v>
          </cell>
          <cell r="CL34">
            <v>10666.118845525947</v>
          </cell>
          <cell r="CM34">
            <v>4924.3455597352131</v>
          </cell>
          <cell r="CN34">
            <v>4088.5449981249367</v>
          </cell>
          <cell r="CO34">
            <v>2519.5869874903401</v>
          </cell>
          <cell r="CP34">
            <v>3993.0257022567312</v>
          </cell>
          <cell r="CQ34">
            <v>4736.260117496935</v>
          </cell>
          <cell r="CR34">
            <v>7729.9027198857493</v>
          </cell>
          <cell r="CS34">
            <v>7069.9267337933143</v>
          </cell>
          <cell r="CT34">
            <v>7772.1300602297979</v>
          </cell>
          <cell r="CU34">
            <v>7522.8680517545172</v>
          </cell>
          <cell r="CV34">
            <v>11090.705811304269</v>
          </cell>
          <cell r="CW34">
            <v>8633.8995780637997</v>
          </cell>
          <cell r="CX34">
            <v>10799.41449892028</v>
          </cell>
          <cell r="CY34">
            <v>4889.8291756002836</v>
          </cell>
          <cell r="CZ34">
            <v>4033.1018238239012</v>
          </cell>
          <cell r="DA34">
            <v>2433.2777206851624</v>
          </cell>
          <cell r="DB34">
            <v>3939.3836420190346</v>
          </cell>
          <cell r="DC34">
            <v>4640.7292271861152</v>
          </cell>
          <cell r="DD34">
            <v>7817.019108618545</v>
          </cell>
          <cell r="DE34">
            <v>7131.9209735342474</v>
          </cell>
          <cell r="DF34">
            <v>7845.2232694012446</v>
          </cell>
          <cell r="DG34">
            <v>7602.1685091470863</v>
          </cell>
          <cell r="DH34">
            <v>11239.312906863601</v>
          </cell>
          <cell r="DI34">
            <v>13121.895989530189</v>
          </cell>
          <cell r="DJ34">
            <v>15327.35626082626</v>
          </cell>
          <cell r="DK34">
            <v>9244.3906013991655</v>
          </cell>
          <cell r="DL34">
            <v>8366.6743300727576</v>
          </cell>
          <cell r="DM34">
            <v>6735.9169516363108</v>
          </cell>
          <cell r="DN34">
            <v>8274.4290144724746</v>
          </cell>
          <cell r="DO34">
            <v>8986.7663608861203</v>
          </cell>
          <cell r="DP34">
            <v>12298.229295486286</v>
          </cell>
          <cell r="DQ34">
            <v>11586.676594766284</v>
          </cell>
          <cell r="DR34">
            <v>12311.684188799494</v>
          </cell>
          <cell r="DS34">
            <v>12074.823748667226</v>
          </cell>
          <cell r="DT34">
            <v>15782.822729377869</v>
          </cell>
          <cell r="DU34">
            <v>13299.443710661342</v>
          </cell>
          <cell r="DV34">
            <v>15545.080321604541</v>
          </cell>
          <cell r="DW34">
            <v>9284.4677986018287</v>
          </cell>
          <cell r="DX34">
            <v>8384.2367357232415</v>
          </cell>
          <cell r="DY34">
            <v>6722.4270618160244</v>
          </cell>
          <cell r="DZ34">
            <v>8294.5778440556132</v>
          </cell>
          <cell r="EA34">
            <v>9017.0535075878834</v>
          </cell>
          <cell r="EB34">
            <v>12468.896555897798</v>
          </cell>
          <cell r="EC34">
            <v>11730.217134145641</v>
          </cell>
          <cell r="ED34">
            <v>12466.846484136271</v>
          </cell>
          <cell r="EE34">
            <v>12236.878741022629</v>
          </cell>
          <cell r="EF34">
            <v>16016.634951245138</v>
          </cell>
          <cell r="EG34">
            <v>15561.429457461101</v>
          </cell>
          <cell r="EH34">
            <v>17848.165248951002</v>
          </cell>
          <cell r="EI34">
            <v>11404.543866173717</v>
          </cell>
          <cell r="EJ34">
            <v>10481.703927510536</v>
          </cell>
          <cell r="EK34">
            <v>8787.3141281570533</v>
          </cell>
          <cell r="EL34">
            <v>10394.313165386024</v>
          </cell>
          <cell r="EM34">
            <v>11127.506449596314</v>
          </cell>
          <cell r="EN34">
            <v>14724.149212308379</v>
          </cell>
          <cell r="EO34">
            <v>13957.415245179382</v>
          </cell>
          <cell r="EP34">
            <v>14705.601313103423</v>
          </cell>
          <cell r="EQ34">
            <v>14483.221466432304</v>
          </cell>
          <cell r="ER34">
            <v>18336.330285796837</v>
          </cell>
          <cell r="ES34">
            <v>15803.630683130736</v>
          </cell>
          <cell r="ET34">
            <v>18132.174123480509</v>
          </cell>
          <cell r="EU34">
            <v>11499.820437971961</v>
          </cell>
          <cell r="EV34">
            <v>10554.222646737853</v>
          </cell>
          <cell r="EW34">
            <v>8827.1058532650532</v>
          </cell>
          <cell r="EX34">
            <v>10469.267110427218</v>
          </cell>
          <cell r="EY34">
            <v>11213.280799453449</v>
          </cell>
          <cell r="EZ34">
            <v>14959.574409322759</v>
          </cell>
          <cell r="FA34">
            <v>14164.031566197868</v>
          </cell>
          <cell r="FB34">
            <v>14924.13833899559</v>
          </cell>
          <cell r="FC34">
            <v>14709.635235860405</v>
          </cell>
          <cell r="FD34">
            <v>18637.498324311204</v>
          </cell>
          <cell r="FE34">
            <v>16048.502105411233</v>
          </cell>
          <cell r="FF34">
            <v>18419.772906281527</v>
          </cell>
          <cell r="FG34">
            <v>11593.701241853121</v>
          </cell>
          <cell r="FH34">
            <v>10624.286456915182</v>
          </cell>
          <cell r="FI34">
            <v>8863.8181189813913</v>
          </cell>
          <cell r="FJ34">
            <v>10541.933023954254</v>
          </cell>
          <cell r="FK34">
            <v>11296.866374063526</v>
          </cell>
          <cell r="FL34">
            <v>15198.255379456299</v>
          </cell>
          <cell r="FM34">
            <v>14372.69945622145</v>
          </cell>
          <cell r="FN34">
            <v>15144.872354388834</v>
          </cell>
          <cell r="FO34">
            <v>14938.777750439223</v>
          </cell>
          <cell r="FP34">
            <v>18942.818584089389</v>
          </cell>
          <cell r="FQ34">
            <v>16296.44636580519</v>
          </cell>
          <cell r="FR34">
            <v>18710.966952865845</v>
          </cell>
          <cell r="FS34">
            <v>11685.576896462917</v>
          </cell>
          <cell r="FT34">
            <v>10691.718055571842</v>
          </cell>
          <cell r="FU34">
            <v>8897.2737352380573</v>
          </cell>
          <cell r="FV34">
            <v>10612.153476947686</v>
          </cell>
          <cell r="FW34">
            <v>11378.110041988282</v>
          </cell>
        </row>
        <row r="35">
          <cell r="B35" t="str">
            <v>Co 125</v>
          </cell>
          <cell r="BH35">
            <v>-268.37</v>
          </cell>
          <cell r="BI35">
            <v>-539.32000000000005</v>
          </cell>
          <cell r="BJ35">
            <v>-2203.2199999999998</v>
          </cell>
          <cell r="BK35">
            <v>127.82</v>
          </cell>
          <cell r="BL35">
            <v>79.249999999999545</v>
          </cell>
          <cell r="BM35">
            <v>453.51000000000067</v>
          </cell>
          <cell r="BN35">
            <v>922.75000000000091</v>
          </cell>
          <cell r="BO35">
            <v>182.92360000000053</v>
          </cell>
          <cell r="BP35">
            <v>-2753.3058999999994</v>
          </cell>
          <cell r="BQ35">
            <v>-2562.4932308331499</v>
          </cell>
          <cell r="BR35">
            <v>-1893.4543210515512</v>
          </cell>
          <cell r="BS35">
            <v>-1102.0946408270065</v>
          </cell>
          <cell r="BT35">
            <v>-319.86030735102804</v>
          </cell>
          <cell r="BU35">
            <v>-604.19531216995347</v>
          </cell>
          <cell r="BV35">
            <v>-2258.5995747444517</v>
          </cell>
          <cell r="BW35">
            <v>87.319178573001409</v>
          </cell>
          <cell r="BX35">
            <v>38.073290663390708</v>
          </cell>
          <cell r="BY35">
            <v>420.66779062893329</v>
          </cell>
          <cell r="BZ35">
            <v>873.86048083356809</v>
          </cell>
          <cell r="CA35">
            <v>174.60283493167435</v>
          </cell>
          <cell r="CB35">
            <v>-2820.4244721108944</v>
          </cell>
          <cell r="CC35">
            <v>-2680.2098811821006</v>
          </cell>
          <cell r="CD35">
            <v>-2013.7834391675433</v>
          </cell>
          <cell r="CE35">
            <v>814.24966516385666</v>
          </cell>
          <cell r="CF35">
            <v>1526.7317345928577</v>
          </cell>
          <cell r="CG35">
            <v>1228.7412558029982</v>
          </cell>
          <cell r="CH35">
            <v>-415.74949476376605</v>
          </cell>
          <cell r="CI35">
            <v>1945.3610613471847</v>
          </cell>
          <cell r="CJ35">
            <v>1895.548678340062</v>
          </cell>
          <cell r="CK35">
            <v>2286.8587538070306</v>
          </cell>
          <cell r="CL35">
            <v>2723.6521779110908</v>
          </cell>
          <cell r="CM35">
            <v>2007.8733437731771</v>
          </cell>
          <cell r="CN35">
            <v>-1047.439448036941</v>
          </cell>
          <cell r="CO35">
            <v>-906.42566143075692</v>
          </cell>
          <cell r="CP35">
            <v>-242.54859021357424</v>
          </cell>
          <cell r="CQ35">
            <v>670.63897953777996</v>
          </cell>
          <cell r="CR35">
            <v>1503.0572870915294</v>
          </cell>
          <cell r="CS35">
            <v>1194.4227862483476</v>
          </cell>
          <cell r="CT35">
            <v>-479.5497810685647</v>
          </cell>
          <cell r="CU35">
            <v>1933.9936940055359</v>
          </cell>
          <cell r="CV35">
            <v>1882.9955869376072</v>
          </cell>
          <cell r="CW35">
            <v>2285.1283978496631</v>
          </cell>
          <cell r="CX35">
            <v>2725.0313012294373</v>
          </cell>
          <cell r="CY35">
            <v>1987.6260574000526</v>
          </cell>
          <cell r="CZ35">
            <v>-1149.4820111134559</v>
          </cell>
          <cell r="DA35">
            <v>-1005.3663547656097</v>
          </cell>
          <cell r="DB35">
            <v>-328.58562068869469</v>
          </cell>
          <cell r="DC35">
            <v>583.75052802136361</v>
          </cell>
          <cell r="DD35">
            <v>1477.3607341073957</v>
          </cell>
          <cell r="DE35">
            <v>1157.7285950284559</v>
          </cell>
          <cell r="DF35">
            <v>-545.98432957535533</v>
          </cell>
          <cell r="DG35">
            <v>1920.9675861480655</v>
          </cell>
          <cell r="DH35">
            <v>1868.7537531714197</v>
          </cell>
          <cell r="DI35">
            <v>6545.2901410796312</v>
          </cell>
          <cell r="DJ35">
            <v>6988.423587797618</v>
          </cell>
          <cell r="DK35">
            <v>6228.5992896039097</v>
          </cell>
          <cell r="DL35">
            <v>3007.4392118229644</v>
          </cell>
          <cell r="DM35">
            <v>3154.7264893172214</v>
          </cell>
          <cell r="DN35">
            <v>3844.1269588202667</v>
          </cell>
          <cell r="DO35">
            <v>4792.4865532353397</v>
          </cell>
          <cell r="DP35">
            <v>5712.827698380398</v>
          </cell>
          <cell r="DQ35">
            <v>5381.8337879992223</v>
          </cell>
          <cell r="DR35">
            <v>3647.6497224473896</v>
          </cell>
          <cell r="DS35">
            <v>6169.4798892246781</v>
          </cell>
          <cell r="DT35">
            <v>6116.0205244954614</v>
          </cell>
          <cell r="DU35">
            <v>6621.8246366964358</v>
          </cell>
          <cell r="DV35">
            <v>7067.8407737075931</v>
          </cell>
          <cell r="DW35">
            <v>6285.2512674741847</v>
          </cell>
          <cell r="DX35">
            <v>2977.717657905263</v>
          </cell>
          <cell r="DY35">
            <v>3128.2486341462591</v>
          </cell>
          <cell r="DZ35">
            <v>3830.4933726372092</v>
          </cell>
          <cell r="EA35">
            <v>4816.1296434663382</v>
          </cell>
          <cell r="EB35">
            <v>5763.9184832241881</v>
          </cell>
          <cell r="EC35">
            <v>5421.4020125714014</v>
          </cell>
          <cell r="ED35">
            <v>3656.0292642614168</v>
          </cell>
          <cell r="EE35">
            <v>6234.0026334163631</v>
          </cell>
          <cell r="EF35">
            <v>6179.2655795554656</v>
          </cell>
          <cell r="EG35">
            <v>8781.8828734361505</v>
          </cell>
          <cell r="EH35">
            <v>9230.4441287739028</v>
          </cell>
          <cell r="EI35">
            <v>8424.4896998892291</v>
          </cell>
          <cell r="EJ35">
            <v>5028.195827964556</v>
          </cell>
          <cell r="EK35">
            <v>5182.5001387092343</v>
          </cell>
          <cell r="EL35">
            <v>5897.3643668598006</v>
          </cell>
          <cell r="EM35">
            <v>6921.5703647746368</v>
          </cell>
          <cell r="EN35">
            <v>7897.5430290750155</v>
          </cell>
          <cell r="EO35">
            <v>7542.8930632936926</v>
          </cell>
          <cell r="EP35">
            <v>5746.0469880543524</v>
          </cell>
          <cell r="EQ35">
            <v>8381.4561710907183</v>
          </cell>
          <cell r="ER35">
            <v>8325.6184302924048</v>
          </cell>
          <cell r="ES35">
            <v>8920.8108218533707</v>
          </cell>
          <cell r="ET35">
            <v>9372.0102518475614</v>
          </cell>
          <cell r="EU35">
            <v>8542.0764213902239</v>
          </cell>
          <cell r="EV35">
            <v>5055.0093381121123</v>
          </cell>
          <cell r="EW35">
            <v>5212.2518240522004</v>
          </cell>
          <cell r="EX35">
            <v>5940.4377290284519</v>
          </cell>
          <cell r="EY35">
            <v>7004.5507723646069</v>
          </cell>
          <cell r="EZ35">
            <v>8009.6685423252529</v>
          </cell>
          <cell r="FA35">
            <v>7642.2787494043441</v>
          </cell>
          <cell r="FB35">
            <v>5813.4451212578606</v>
          </cell>
          <cell r="FC35">
            <v>8507.8182375757988</v>
          </cell>
          <cell r="FD35">
            <v>8450.4287672289684</v>
          </cell>
          <cell r="FE35">
            <v>9061.4911065407287</v>
          </cell>
          <cell r="FF35">
            <v>9515.1902976718538</v>
          </cell>
          <cell r="FG35">
            <v>8661.0716180310574</v>
          </cell>
          <cell r="FH35">
            <v>5079.8261789825974</v>
          </cell>
          <cell r="FI35">
            <v>5240.5351146903013</v>
          </cell>
          <cell r="FJ35">
            <v>5982.2772377241954</v>
          </cell>
          <cell r="FK35">
            <v>7088.1025183221709</v>
          </cell>
          <cell r="FL35">
            <v>8122.5125585763881</v>
          </cell>
          <cell r="FM35">
            <v>7742.1795936348508</v>
          </cell>
          <cell r="FN35">
            <v>5881.0347566919536</v>
          </cell>
          <cell r="FO35">
            <v>8635.3224791016328</v>
          </cell>
          <cell r="FP35">
            <v>8576.5562825712768</v>
          </cell>
          <cell r="FQ35">
            <v>9203.9223772502592</v>
          </cell>
          <cell r="FR35">
            <v>9660.173936442603</v>
          </cell>
          <cell r="FS35">
            <v>8780.5783423783105</v>
          </cell>
          <cell r="FT35">
            <v>5102.9992448871008</v>
          </cell>
          <cell r="FU35">
            <v>5267.6737815897477</v>
          </cell>
          <cell r="FV35">
            <v>6023.2103037047973</v>
          </cell>
          <cell r="FW35">
            <v>7171.3240326575724</v>
          </cell>
        </row>
        <row r="36">
          <cell r="B36" t="str">
            <v>Co 126</v>
          </cell>
          <cell r="BH36">
            <v>420.88</v>
          </cell>
          <cell r="BI36">
            <v>-176.74</v>
          </cell>
          <cell r="BJ36">
            <v>-142.19999999999999</v>
          </cell>
          <cell r="BK36">
            <v>1736.67</v>
          </cell>
          <cell r="BL36">
            <v>815.19000000000051</v>
          </cell>
          <cell r="BM36">
            <v>664.43</v>
          </cell>
          <cell r="BN36">
            <v>637.45000000000005</v>
          </cell>
          <cell r="BO36">
            <v>536.33290000000011</v>
          </cell>
          <cell r="BP36">
            <v>448.66590000000019</v>
          </cell>
          <cell r="BQ36">
            <v>305.76960358849942</v>
          </cell>
          <cell r="BR36">
            <v>495.84329309919895</v>
          </cell>
          <cell r="BS36">
            <v>774.15832580170877</v>
          </cell>
          <cell r="BT36">
            <v>397.32003042019824</v>
          </cell>
          <cell r="BU36">
            <v>-215.28465299353684</v>
          </cell>
          <cell r="BV36">
            <v>-174.16743683942718</v>
          </cell>
          <cell r="BW36">
            <v>1743.4014728360457</v>
          </cell>
          <cell r="BX36">
            <v>791.71609068572729</v>
          </cell>
          <cell r="BY36">
            <v>611.21266946159767</v>
          </cell>
          <cell r="BZ36">
            <v>593.25349332078895</v>
          </cell>
          <cell r="CA36">
            <v>524.05813603661045</v>
          </cell>
          <cell r="CB36">
            <v>436.37622743893621</v>
          </cell>
          <cell r="CC36">
            <v>275.62603139414614</v>
          </cell>
          <cell r="CD36">
            <v>467.72386920237182</v>
          </cell>
          <cell r="CE36">
            <v>757.93550082680986</v>
          </cell>
          <cell r="CF36">
            <v>354.8083365769603</v>
          </cell>
          <cell r="CG36">
            <v>-273.18462799949043</v>
          </cell>
          <cell r="CH36">
            <v>-225.24629849785811</v>
          </cell>
          <cell r="CI36">
            <v>1732.2289699910193</v>
          </cell>
          <cell r="CJ36">
            <v>749.47725988903676</v>
          </cell>
          <cell r="CK36">
            <v>538.38380801186122</v>
          </cell>
          <cell r="CL36">
            <v>529.7612238043198</v>
          </cell>
          <cell r="CM36">
            <v>473.30888708135876</v>
          </cell>
          <cell r="CN36">
            <v>385.70746133478292</v>
          </cell>
          <cell r="CO36">
            <v>225.43604394137014</v>
          </cell>
          <cell r="CP36">
            <v>418.87027788349883</v>
          </cell>
          <cell r="CQ36">
            <v>721.17178680646748</v>
          </cell>
          <cell r="CR36">
            <v>2579.8188890026681</v>
          </cell>
          <cell r="CS36">
            <v>1933.9842323952989</v>
          </cell>
          <cell r="CT36">
            <v>1985.2247882513052</v>
          </cell>
          <cell r="CU36">
            <v>3995.5522865567491</v>
          </cell>
          <cell r="CV36">
            <v>2982.481201338303</v>
          </cell>
          <cell r="CW36">
            <v>2756.664777658234</v>
          </cell>
          <cell r="CX36">
            <v>2751.0767234593814</v>
          </cell>
          <cell r="CY36">
            <v>2697.2992728858467</v>
          </cell>
          <cell r="CZ36">
            <v>2607.9765990588107</v>
          </cell>
          <cell r="DA36">
            <v>2444.4663754507787</v>
          </cell>
          <cell r="DB36">
            <v>2642.4112914885418</v>
          </cell>
          <cell r="DC36">
            <v>2938.1510982650343</v>
          </cell>
          <cell r="DD36">
            <v>2595.0421943132501</v>
          </cell>
          <cell r="DE36">
            <v>1930.8504800172823</v>
          </cell>
          <cell r="DF36">
            <v>1985.529225387264</v>
          </cell>
          <cell r="DG36">
            <v>4050.1769792391715</v>
          </cell>
          <cell r="DH36">
            <v>3005.8599879090502</v>
          </cell>
          <cell r="DI36">
            <v>2764.7112960811601</v>
          </cell>
          <cell r="DJ36">
            <v>2762.3146596339056</v>
          </cell>
          <cell r="DK36">
            <v>2711.4106900212882</v>
          </cell>
          <cell r="DL36">
            <v>2620.8149045143828</v>
          </cell>
          <cell r="DM36">
            <v>2453.5197418539215</v>
          </cell>
          <cell r="DN36">
            <v>2656.0855218699057</v>
          </cell>
          <cell r="DO36">
            <v>2957.6708770314976</v>
          </cell>
          <cell r="DP36">
            <v>4692.8400125277039</v>
          </cell>
          <cell r="DQ36">
            <v>4009.7610834086586</v>
          </cell>
          <cell r="DR36">
            <v>4068.0191754020561</v>
          </cell>
          <cell r="DS36">
            <v>6188.4965224094785</v>
          </cell>
          <cell r="DT36">
            <v>5111.9793017833945</v>
          </cell>
          <cell r="DU36">
            <v>4854.8665080197743</v>
          </cell>
          <cell r="DV36">
            <v>4855.8242975387511</v>
          </cell>
          <cell r="DW36">
            <v>4808.4694564655765</v>
          </cell>
          <cell r="DX36">
            <v>4715.6014579139955</v>
          </cell>
          <cell r="DY36">
            <v>4544.9514937881904</v>
          </cell>
          <cell r="DZ36">
            <v>4752.249734066776</v>
          </cell>
          <cell r="EA36">
            <v>5059.7952752725578</v>
          </cell>
          <cell r="EB36">
            <v>4768.9983258878128</v>
          </cell>
          <cell r="EC36">
            <v>4066.4857006574543</v>
          </cell>
          <cell r="ED36">
            <v>4128.469438158465</v>
          </cell>
          <cell r="EE36">
            <v>6306.3294869921538</v>
          </cell>
          <cell r="EF36">
            <v>5196.6281924653331</v>
          </cell>
          <cell r="EG36">
            <v>4922.8979973466321</v>
          </cell>
          <cell r="EH36">
            <v>4927.5936189874574</v>
          </cell>
          <cell r="EI36">
            <v>4883.3050096694269</v>
          </cell>
          <cell r="EJ36">
            <v>4788.6125894811003</v>
          </cell>
          <cell r="EK36">
            <v>4614.5413890305135</v>
          </cell>
          <cell r="EL36">
            <v>4826.6865769409978</v>
          </cell>
          <cell r="EM36">
            <v>5140.3087387013802</v>
          </cell>
          <cell r="EN36">
            <v>4846.1756732520289</v>
          </cell>
          <cell r="EO36">
            <v>4123.6678725774227</v>
          </cell>
          <cell r="EP36">
            <v>4189.528284689286</v>
          </cell>
          <cell r="EQ36">
            <v>6426.3673772620441</v>
          </cell>
          <cell r="ER36">
            <v>5282.6780133357224</v>
          </cell>
          <cell r="ES36">
            <v>4991.6532349181634</v>
          </cell>
          <cell r="ET36">
            <v>4999.8325561402271</v>
          </cell>
          <cell r="EU36">
            <v>4959.0550481103874</v>
          </cell>
          <cell r="EV36">
            <v>4862.5024514417191</v>
          </cell>
          <cell r="EW36">
            <v>4684.9401132732528</v>
          </cell>
          <cell r="EX36">
            <v>4902.0510382475331</v>
          </cell>
          <cell r="EY36">
            <v>5221.8691926328866</v>
          </cell>
          <cell r="EZ36">
            <v>4924.376876171752</v>
          </cell>
          <cell r="FA36">
            <v>4181.2955516970896</v>
          </cell>
          <cell r="FB36">
            <v>4251.1893544834202</v>
          </cell>
          <cell r="FC36">
            <v>6548.8534685917266</v>
          </cell>
          <cell r="FD36">
            <v>5369.7127915045812</v>
          </cell>
          <cell r="FE36">
            <v>5060.6938350145429</v>
          </cell>
          <cell r="FF36">
            <v>5072.7539233732059</v>
          </cell>
          <cell r="FG36">
            <v>5035.7190391923486</v>
          </cell>
          <cell r="FH36">
            <v>4937.270530686329</v>
          </cell>
          <cell r="FI36">
            <v>4756.1457900496534</v>
          </cell>
          <cell r="FJ36">
            <v>4978.3425307514781</v>
          </cell>
          <cell r="FK36">
            <v>5304.4778520809323</v>
          </cell>
          <cell r="FL36">
            <v>5003.6067161609026</v>
          </cell>
          <cell r="FM36">
            <v>4239.5554429660515</v>
          </cell>
          <cell r="FN36">
            <v>4313.6439070896231</v>
          </cell>
          <cell r="FO36">
            <v>6673.414239826343</v>
          </cell>
          <cell r="FP36">
            <v>5457.9560299339573</v>
          </cell>
          <cell r="FQ36">
            <v>5130.2168972459503</v>
          </cell>
          <cell r="FR36">
            <v>5146.347387530097</v>
          </cell>
          <cell r="FS36">
            <v>5113.2957870343307</v>
          </cell>
          <cell r="FT36">
            <v>5012.9133390053448</v>
          </cell>
          <cell r="FU36">
            <v>4828.1561954566869</v>
          </cell>
          <cell r="FV36">
            <v>5055.5621698204986</v>
          </cell>
          <cell r="FW36">
            <v>5388.5531764670413</v>
          </cell>
        </row>
        <row r="37">
          <cell r="B37" t="str">
            <v>Co 127</v>
          </cell>
          <cell r="BH37">
            <v>-1973.89</v>
          </cell>
          <cell r="BI37">
            <v>-449.96000000000095</v>
          </cell>
          <cell r="BJ37">
            <v>205.68</v>
          </cell>
          <cell r="BK37">
            <v>937.41999999999916</v>
          </cell>
          <cell r="BL37">
            <v>1028.32</v>
          </cell>
          <cell r="BM37">
            <v>-403.76</v>
          </cell>
          <cell r="BN37">
            <v>2118.4499999999998</v>
          </cell>
          <cell r="BO37">
            <v>-601.33949999999959</v>
          </cell>
          <cell r="BP37">
            <v>388.29169999999976</v>
          </cell>
          <cell r="BQ37">
            <v>-85.408788337377246</v>
          </cell>
          <cell r="BR37">
            <v>386.17773431916112</v>
          </cell>
          <cell r="BS37">
            <v>782.30110475332367</v>
          </cell>
          <cell r="BT37">
            <v>-2031.6753108219702</v>
          </cell>
          <cell r="BU37">
            <v>-496.00617919659771</v>
          </cell>
          <cell r="BV37">
            <v>169.58237224359118</v>
          </cell>
          <cell r="BW37">
            <v>879.57630061504597</v>
          </cell>
          <cell r="BX37">
            <v>982.68829453503076</v>
          </cell>
          <cell r="BY37">
            <v>-481.15584696524729</v>
          </cell>
          <cell r="BZ37">
            <v>2063.6816116500968</v>
          </cell>
          <cell r="CA37">
            <v>-608.892420011583</v>
          </cell>
          <cell r="CB37">
            <v>381.04755097567522</v>
          </cell>
          <cell r="CC37">
            <v>-149.33708049734923</v>
          </cell>
          <cell r="CD37">
            <v>322.54830793619385</v>
          </cell>
          <cell r="CE37">
            <v>757.10258965760295</v>
          </cell>
          <cell r="CF37">
            <v>-2149.703246565814</v>
          </cell>
          <cell r="CG37">
            <v>-601.79547359835578</v>
          </cell>
          <cell r="CH37">
            <v>73.678754021201257</v>
          </cell>
          <cell r="CI37">
            <v>761.42459439957565</v>
          </cell>
          <cell r="CJ37">
            <v>877.50409635444703</v>
          </cell>
          <cell r="CK37">
            <v>-619.41677401867946</v>
          </cell>
          <cell r="CL37">
            <v>1948.8736682082954</v>
          </cell>
          <cell r="CM37">
            <v>-739.99291010043135</v>
          </cell>
          <cell r="CN37">
            <v>250.57526221072021</v>
          </cell>
          <cell r="CO37">
            <v>-279.59757628715033</v>
          </cell>
          <cell r="CP37">
            <v>193.02437019996614</v>
          </cell>
          <cell r="CQ37">
            <v>667.24133403846554</v>
          </cell>
          <cell r="CR37">
            <v>2758.5922857534251</v>
          </cell>
          <cell r="CS37">
            <v>4341.6652200830367</v>
          </cell>
          <cell r="CT37">
            <v>5034.3715768090369</v>
          </cell>
          <cell r="CU37">
            <v>5728.2382963828686</v>
          </cell>
          <cell r="CV37">
            <v>5850.7656343735389</v>
          </cell>
          <cell r="CW37">
            <v>4312.6408170768345</v>
          </cell>
          <cell r="CX37">
            <v>6940.5884995479973</v>
          </cell>
          <cell r="CY37">
            <v>4190.022172262712</v>
          </cell>
          <cell r="CZ37">
            <v>5200.6282971250175</v>
          </cell>
          <cell r="DA37">
            <v>4660.6089952351595</v>
          </cell>
          <cell r="DB37">
            <v>5142.9439962146971</v>
          </cell>
          <cell r="DC37">
            <v>5585.5175710599324</v>
          </cell>
          <cell r="DD37">
            <v>2749.4388091635428</v>
          </cell>
          <cell r="DE37">
            <v>4368.736670532533</v>
          </cell>
          <cell r="DF37">
            <v>5078.644014529129</v>
          </cell>
          <cell r="DG37">
            <v>5778.5253078698061</v>
          </cell>
          <cell r="DH37">
            <v>5908.2371454571366</v>
          </cell>
          <cell r="DI37">
            <v>4327.7463940069883</v>
          </cell>
          <cell r="DJ37">
            <v>7016.3117550632878</v>
          </cell>
          <cell r="DK37">
            <v>4202.9361426921068</v>
          </cell>
          <cell r="DL37">
            <v>5234.4692390008086</v>
          </cell>
          <cell r="DM37">
            <v>4683.4125103079268</v>
          </cell>
          <cell r="DN37">
            <v>5175.6662244189738</v>
          </cell>
          <cell r="DO37">
            <v>5627.4032252287998</v>
          </cell>
          <cell r="DP37">
            <v>7290.9936606026649</v>
          </cell>
          <cell r="DQ37">
            <v>8946.9053568435684</v>
          </cell>
          <cell r="DR37">
            <v>9674.9308271293339</v>
          </cell>
          <cell r="DS37">
            <v>10380.708989515166</v>
          </cell>
          <cell r="DT37">
            <v>10517.421822430835</v>
          </cell>
          <cell r="DU37">
            <v>8893.3680030684827</v>
          </cell>
          <cell r="DV37">
            <v>11644.473526260648</v>
          </cell>
          <cell r="DW37">
            <v>8767.1536153495235</v>
          </cell>
          <cell r="DX37">
            <v>9819.0636536773618</v>
          </cell>
          <cell r="DY37">
            <v>9257.7294210911368</v>
          </cell>
          <cell r="DZ37">
            <v>9760.1050241866105</v>
          </cell>
          <cell r="EA37">
            <v>10220.216063473676</v>
          </cell>
          <cell r="EB37">
            <v>7368.9706042078706</v>
          </cell>
          <cell r="EC37">
            <v>9062.5954268601363</v>
          </cell>
          <cell r="ED37">
            <v>9808.7612164173897</v>
          </cell>
          <cell r="EE37">
            <v>10520.313095036105</v>
          </cell>
          <cell r="EF37">
            <v>10664.754494532597</v>
          </cell>
          <cell r="EG37">
            <v>8995.9079112882428</v>
          </cell>
          <cell r="EH37">
            <v>11810.612232067906</v>
          </cell>
          <cell r="EI37">
            <v>8868.1298488741231</v>
          </cell>
          <cell r="EJ37">
            <v>9941.3220690434136</v>
          </cell>
          <cell r="EK37">
            <v>9368.5724622870766</v>
          </cell>
          <cell r="EL37">
            <v>9881.732029275754</v>
          </cell>
          <cell r="EM37">
            <v>10350.865211456563</v>
          </cell>
          <cell r="EN37">
            <v>9529.6622816811905</v>
          </cell>
          <cell r="EO37">
            <v>11261.89406093497</v>
          </cell>
          <cell r="EP37">
            <v>12027.115095402163</v>
          </cell>
          <cell r="EQ37">
            <v>12744.303740725538</v>
          </cell>
          <cell r="ER37">
            <v>12896.334438530073</v>
          </cell>
          <cell r="ES37">
            <v>11181.639254100719</v>
          </cell>
          <cell r="ET37">
            <v>14061.704602140089</v>
          </cell>
          <cell r="EU37">
            <v>11051.933204917012</v>
          </cell>
          <cell r="EV37">
            <v>12147.28216841794</v>
          </cell>
          <cell r="EW37">
            <v>11563.369555868661</v>
          </cell>
          <cell r="EX37">
            <v>12086.625714898644</v>
          </cell>
          <cell r="EY37">
            <v>12564.957459614163</v>
          </cell>
          <cell r="EZ37">
            <v>9669.2638121064665</v>
          </cell>
          <cell r="FA37">
            <v>11441.015898999667</v>
          </cell>
          <cell r="FB37">
            <v>12225.365282518347</v>
          </cell>
          <cell r="FC37">
            <v>12948.24911918306</v>
          </cell>
          <cell r="FD37">
            <v>13108.390020907345</v>
          </cell>
          <cell r="FE37">
            <v>11346.12716257288</v>
          </cell>
          <cell r="FF37">
            <v>14293.334574465893</v>
          </cell>
          <cell r="FG37">
            <v>11215.228398888752</v>
          </cell>
          <cell r="FH37">
            <v>12332.293886375481</v>
          </cell>
          <cell r="FI37">
            <v>11737.428851620763</v>
          </cell>
          <cell r="FJ37">
            <v>12271.450585125001</v>
          </cell>
          <cell r="FK37">
            <v>12759.156824541395</v>
          </cell>
          <cell r="FL37">
            <v>9810.1961057229892</v>
          </cell>
          <cell r="FM37">
            <v>11622.403576557837</v>
          </cell>
          <cell r="FN37">
            <v>12426.598555042674</v>
          </cell>
          <cell r="FO37">
            <v>13154.616054082151</v>
          </cell>
          <cell r="FP37">
            <v>13323.377975127201</v>
          </cell>
          <cell r="FQ37">
            <v>11512.414645909103</v>
          </cell>
          <cell r="FR37">
            <v>14527.978958308984</v>
          </cell>
          <cell r="FS37">
            <v>11380.198927607096</v>
          </cell>
          <cell r="FT37">
            <v>12519.869467556402</v>
          </cell>
          <cell r="FU37">
            <v>11912.982081254173</v>
          </cell>
          <cell r="FV37">
            <v>12458.407450204406</v>
          </cell>
          <cell r="FW37">
            <v>12955.67294509716</v>
          </cell>
        </row>
        <row r="38">
          <cell r="B38" t="str">
            <v>Co 128</v>
          </cell>
          <cell r="BH38">
            <v>40862.86</v>
          </cell>
          <cell r="BI38">
            <v>31819.47</v>
          </cell>
          <cell r="BJ38">
            <v>20632.169999999998</v>
          </cell>
          <cell r="BK38">
            <v>35117.5</v>
          </cell>
          <cell r="BL38">
            <v>35476.11</v>
          </cell>
          <cell r="BM38">
            <v>43373.43</v>
          </cell>
          <cell r="BN38">
            <v>44506.13</v>
          </cell>
          <cell r="BO38">
            <v>43586.050799999983</v>
          </cell>
          <cell r="BP38">
            <v>45990.278800000007</v>
          </cell>
          <cell r="BQ38">
            <v>35524.304135304075</v>
          </cell>
          <cell r="BR38">
            <v>36839.506438036566</v>
          </cell>
          <cell r="BS38">
            <v>7762.0167790813066</v>
          </cell>
          <cell r="BT38">
            <v>40317.191673731402</v>
          </cell>
          <cell r="BU38">
            <v>31206.996975452283</v>
          </cell>
          <cell r="BV38">
            <v>19931.42671168565</v>
          </cell>
          <cell r="BW38">
            <v>34582.598111887433</v>
          </cell>
          <cell r="BX38">
            <v>34887.91080579257</v>
          </cell>
          <cell r="BY38">
            <v>42765.819688067822</v>
          </cell>
          <cell r="BZ38">
            <v>43991.779237443887</v>
          </cell>
          <cell r="CA38">
            <v>43782.186029301491</v>
          </cell>
          <cell r="CB38">
            <v>46181.359085617325</v>
          </cell>
          <cell r="CC38">
            <v>35080.983270268</v>
          </cell>
          <cell r="CD38">
            <v>36402.768477992038</v>
          </cell>
          <cell r="CE38">
            <v>7686.5014283351557</v>
          </cell>
          <cell r="CF38">
            <v>39133.999273586436</v>
          </cell>
          <cell r="CG38">
            <v>29955.75797521737</v>
          </cell>
          <cell r="CH38">
            <v>18590.057410551744</v>
          </cell>
          <cell r="CI38">
            <v>33412.83424869286</v>
          </cell>
          <cell r="CJ38">
            <v>33664.000263914582</v>
          </cell>
          <cell r="CK38">
            <v>41522.685598692398</v>
          </cell>
          <cell r="CL38">
            <v>43678.790878344487</v>
          </cell>
          <cell r="CM38">
            <v>43508.446625797449</v>
          </cell>
          <cell r="CN38">
            <v>45905.100180406218</v>
          </cell>
          <cell r="CO38">
            <v>34781.627783298762</v>
          </cell>
          <cell r="CP38">
            <v>36111.018948468263</v>
          </cell>
          <cell r="CQ38">
            <v>7760.8963122804926</v>
          </cell>
          <cell r="CR38">
            <v>46330.582257324553</v>
          </cell>
          <cell r="CS38">
            <v>36945.434205537553</v>
          </cell>
          <cell r="CT38">
            <v>25321.498087278982</v>
          </cell>
          <cell r="CU38">
            <v>40499.671589358681</v>
          </cell>
          <cell r="CV38">
            <v>40737.537367442019</v>
          </cell>
          <cell r="CW38">
            <v>48746.817049640282</v>
          </cell>
          <cell r="CX38">
            <v>50154.302320033246</v>
          </cell>
          <cell r="CY38">
            <v>49974.99719627067</v>
          </cell>
          <cell r="CZ38">
            <v>52418.58345245682</v>
          </cell>
          <cell r="DA38">
            <v>41064.736720946581</v>
          </cell>
          <cell r="DB38">
            <v>42423.357894305329</v>
          </cell>
          <cell r="DC38">
            <v>13061.144035151367</v>
          </cell>
          <cell r="DD38">
            <v>46809.602175463355</v>
          </cell>
          <cell r="DE38">
            <v>37212.708248588257</v>
          </cell>
          <cell r="DF38">
            <v>25324.43294115147</v>
          </cell>
          <cell r="DG38">
            <v>40866.87770828815</v>
          </cell>
          <cell r="DH38">
            <v>41090.138867355075</v>
          </cell>
          <cell r="DI38">
            <v>49252.837188232021</v>
          </cell>
          <cell r="DJ38">
            <v>50722.980403242567</v>
          </cell>
          <cell r="DK38">
            <v>50535.588418988482</v>
          </cell>
          <cell r="DL38">
            <v>53027.019177721464</v>
          </cell>
          <cell r="DM38">
            <v>41437.949708346372</v>
          </cell>
          <cell r="DN38">
            <v>42826.494136462316</v>
          </cell>
          <cell r="DO38">
            <v>12858.495915290019</v>
          </cell>
          <cell r="DP38">
            <v>58411.83711989726</v>
          </cell>
          <cell r="DQ38">
            <v>48598.250223381707</v>
          </cell>
          <cell r="DR38">
            <v>36439.395285016755</v>
          </cell>
          <cell r="DS38">
            <v>52355.204004000618</v>
          </cell>
          <cell r="DT38">
            <v>52563.464262786511</v>
          </cell>
          <cell r="DU38">
            <v>60882.423439800375</v>
          </cell>
          <cell r="DV38">
            <v>62417.517129820932</v>
          </cell>
          <cell r="DW38">
            <v>62222.266642681847</v>
          </cell>
          <cell r="DX38">
            <v>64762.458640276556</v>
          </cell>
          <cell r="DY38">
            <v>52933.221989786471</v>
          </cell>
          <cell r="DZ38">
            <v>54352.352546622773</v>
          </cell>
          <cell r="EA38">
            <v>23766.360722946207</v>
          </cell>
          <cell r="EB38">
            <v>59107.220973338997</v>
          </cell>
          <cell r="EC38">
            <v>49071.844664414974</v>
          </cell>
          <cell r="ED38">
            <v>36636.020626682199</v>
          </cell>
          <cell r="EE38">
            <v>52934.552147319839</v>
          </cell>
          <cell r="EF38">
            <v>53126.45934099632</v>
          </cell>
          <cell r="EG38">
            <v>61604.820351359383</v>
          </cell>
          <cell r="EH38">
            <v>63207.216630813738</v>
          </cell>
          <cell r="EI38">
            <v>63005.261755732274</v>
          </cell>
          <cell r="EJ38">
            <v>65595.152758045529</v>
          </cell>
          <cell r="EK38">
            <v>53520.729448317608</v>
          </cell>
          <cell r="EL38">
            <v>54971.577774160469</v>
          </cell>
          <cell r="EM38">
            <v>23753.70297150252</v>
          </cell>
          <cell r="EN38">
            <v>66395.253777264792</v>
          </cell>
          <cell r="EO38">
            <v>56132.901314286937</v>
          </cell>
          <cell r="EP38">
            <v>43413.547125132885</v>
          </cell>
          <cell r="EQ38">
            <v>60104.583070914523</v>
          </cell>
          <cell r="ER38">
            <v>60279.420695374494</v>
          </cell>
          <cell r="ES38">
            <v>68919.719673384505</v>
          </cell>
          <cell r="ET38">
            <v>70591.871639088844</v>
          </cell>
          <cell r="EU38">
            <v>70384.386135861641</v>
          </cell>
          <cell r="EV38">
            <v>73024.932069129107</v>
          </cell>
          <cell r="EW38">
            <v>60700.122154673423</v>
          </cell>
          <cell r="EX38">
            <v>62182.527741204096</v>
          </cell>
          <cell r="EY38">
            <v>30320.461603093194</v>
          </cell>
          <cell r="EZ38">
            <v>67223.384613657676</v>
          </cell>
          <cell r="FA38">
            <v>56728.726827005776</v>
          </cell>
          <cell r="FB38">
            <v>43719.131690976443</v>
          </cell>
          <cell r="FC38">
            <v>60812.281656256673</v>
          </cell>
          <cell r="FD38">
            <v>60969.098057998781</v>
          </cell>
          <cell r="FE38">
            <v>69774.585088697713</v>
          </cell>
          <cell r="FF38">
            <v>71519.006570263824</v>
          </cell>
          <cell r="FG38">
            <v>71306.490293313196</v>
          </cell>
          <cell r="FH38">
            <v>73998.690420467843</v>
          </cell>
          <cell r="FI38">
            <v>61418.1845912239</v>
          </cell>
          <cell r="FJ38">
            <v>62933.729596103207</v>
          </cell>
          <cell r="FK38">
            <v>30413.082210278015</v>
          </cell>
          <cell r="FL38">
            <v>70137.215597288188</v>
          </cell>
          <cell r="FM38">
            <v>59404.978689400741</v>
          </cell>
          <cell r="FN38">
            <v>46098.249916312619</v>
          </cell>
          <cell r="FO38">
            <v>63603.439506475013</v>
          </cell>
          <cell r="FP38">
            <v>63741.409442546683</v>
          </cell>
          <cell r="FQ38">
            <v>72715.130643185214</v>
          </cell>
          <cell r="FR38">
            <v>74534.450717955173</v>
          </cell>
          <cell r="FS38">
            <v>74317.874006870406</v>
          </cell>
          <cell r="FT38">
            <v>77062.690457584453</v>
          </cell>
          <cell r="FU38">
            <v>64221.156556682341</v>
          </cell>
          <cell r="FV38">
            <v>65770.131199482727</v>
          </cell>
          <cell r="FW38">
            <v>32577.586760938015</v>
          </cell>
        </row>
        <row r="39">
          <cell r="B39" t="str">
            <v>Co 129</v>
          </cell>
          <cell r="BH39">
            <v>164.54</v>
          </cell>
          <cell r="BI39">
            <v>-476.42999999999938</v>
          </cell>
          <cell r="BJ39">
            <v>-37.090000000001055</v>
          </cell>
          <cell r="BK39">
            <v>1095.8599999999999</v>
          </cell>
          <cell r="BL39">
            <v>425.59</v>
          </cell>
          <cell r="BM39">
            <v>1847.76</v>
          </cell>
          <cell r="BN39">
            <v>1351.2</v>
          </cell>
          <cell r="BO39">
            <v>-591.97509999999966</v>
          </cell>
          <cell r="BP39">
            <v>-601.64299999999912</v>
          </cell>
          <cell r="BQ39">
            <v>1.6079187587301931</v>
          </cell>
          <cell r="BR39">
            <v>0.71203501745821995</v>
          </cell>
          <cell r="BS39">
            <v>463.39054668722656</v>
          </cell>
          <cell r="BT39">
            <v>103.66856598476261</v>
          </cell>
          <cell r="BU39">
            <v>-532.76819686110866</v>
          </cell>
          <cell r="BV39">
            <v>-85.64594003621869</v>
          </cell>
          <cell r="BW39">
            <v>1065.7430248937294</v>
          </cell>
          <cell r="BX39">
            <v>387.23065809693981</v>
          </cell>
          <cell r="BY39">
            <v>1801.4857519935254</v>
          </cell>
          <cell r="BZ39">
            <v>1311.5039427570268</v>
          </cell>
          <cell r="CA39">
            <v>-609.51440499937962</v>
          </cell>
          <cell r="CB39">
            <v>-618.18030654467748</v>
          </cell>
          <cell r="CC39">
            <v>-77.679538699302611</v>
          </cell>
          <cell r="CD39">
            <v>-78.186608625883309</v>
          </cell>
          <cell r="CE39">
            <v>7611.7977842232885</v>
          </cell>
          <cell r="CF39">
            <v>7161.4597641892087</v>
          </cell>
          <cell r="CG39">
            <v>6529.8550900958335</v>
          </cell>
          <cell r="CH39">
            <v>6984.6474708802098</v>
          </cell>
          <cell r="CI39">
            <v>8155.4381260333766</v>
          </cell>
          <cell r="CJ39">
            <v>7468.597058954866</v>
          </cell>
          <cell r="CK39">
            <v>8874.862442107813</v>
          </cell>
          <cell r="CL39">
            <v>8391.5529171780818</v>
          </cell>
          <cell r="CM39">
            <v>6421.3874710656073</v>
          </cell>
          <cell r="CN39">
            <v>6414.0961665828863</v>
          </cell>
          <cell r="CO39">
            <v>6954.7701207402715</v>
          </cell>
          <cell r="CP39">
            <v>6955.3496412471432</v>
          </cell>
          <cell r="CQ39">
            <v>7453.2497210917645</v>
          </cell>
          <cell r="CR39">
            <v>7242.2743455349046</v>
          </cell>
          <cell r="CS39">
            <v>6599.9397597945854</v>
          </cell>
          <cell r="CT39">
            <v>7066.5531045923271</v>
          </cell>
          <cell r="CU39">
            <v>8267.0939583045438</v>
          </cell>
          <cell r="CV39">
            <v>7563.899000804694</v>
          </cell>
          <cell r="CW39">
            <v>8995.5516655352931</v>
          </cell>
          <cell r="CX39">
            <v>8504.6277115843259</v>
          </cell>
          <cell r="CY39">
            <v>6476.4408174653681</v>
          </cell>
          <cell r="CZ39">
            <v>6469.4865984006692</v>
          </cell>
          <cell r="DA39">
            <v>7021.2226629274201</v>
          </cell>
          <cell r="DB39">
            <v>7021.9959202479968</v>
          </cell>
          <cell r="DC39">
            <v>7484.6622125538597</v>
          </cell>
          <cell r="DD39">
            <v>7323.1795715052958</v>
          </cell>
          <cell r="DE39">
            <v>6669.7003314786325</v>
          </cell>
          <cell r="DF39">
            <v>7148.4514729269886</v>
          </cell>
          <cell r="DG39">
            <v>8379.7830496974348</v>
          </cell>
          <cell r="DH39">
            <v>7659.3440180078296</v>
          </cell>
          <cell r="DI39">
            <v>10783.705785724449</v>
          </cell>
          <cell r="DJ39">
            <v>10285.330551465697</v>
          </cell>
          <cell r="DK39">
            <v>8196.7664917467519</v>
          </cell>
          <cell r="DL39">
            <v>8190.6533159549281</v>
          </cell>
          <cell r="DM39">
            <v>8753.6793186516825</v>
          </cell>
          <cell r="DN39">
            <v>8754.1805090463167</v>
          </cell>
          <cell r="DO39">
            <v>9225.8772331646742</v>
          </cell>
          <cell r="DP39">
            <v>9070.5391276053306</v>
          </cell>
          <cell r="DQ39">
            <v>8405.5210693701665</v>
          </cell>
          <cell r="DR39">
            <v>8896.9607354201689</v>
          </cell>
          <cell r="DS39">
            <v>10159.900568265894</v>
          </cell>
          <cell r="DT39">
            <v>9422.0253165360464</v>
          </cell>
          <cell r="DU39">
            <v>10955.95656130614</v>
          </cell>
          <cell r="DV39">
            <v>10450.052369926396</v>
          </cell>
          <cell r="DW39">
            <v>8299.9304686016985</v>
          </cell>
          <cell r="DX39">
            <v>8294.1820842686284</v>
          </cell>
          <cell r="DY39">
            <v>8868.7314756796659</v>
          </cell>
          <cell r="DZ39">
            <v>8869.4629065082408</v>
          </cell>
          <cell r="EA39">
            <v>9349.8461652242149</v>
          </cell>
          <cell r="EB39">
            <v>9200.9602371695801</v>
          </cell>
          <cell r="EC39">
            <v>8524.45845441028</v>
          </cell>
          <cell r="ED39">
            <v>9028.6928759351922</v>
          </cell>
          <cell r="EE39">
            <v>10324.084101004479</v>
          </cell>
          <cell r="EF39">
            <v>9568.3315981239175</v>
          </cell>
          <cell r="EG39">
            <v>11130.43768884052</v>
          </cell>
          <cell r="EH39">
            <v>10616.925509397097</v>
          </cell>
          <cell r="EI39">
            <v>8403.5160949834935</v>
          </cell>
          <cell r="EJ39">
            <v>8398.1549974072514</v>
          </cell>
          <cell r="EK39">
            <v>8984.4694987168441</v>
          </cell>
          <cell r="EL39">
            <v>8985.4403228294323</v>
          </cell>
          <cell r="EM39">
            <v>9474.6607423819878</v>
          </cell>
          <cell r="EN39">
            <v>9332.5453457729618</v>
          </cell>
          <cell r="EO39">
            <v>8644.3859684710187</v>
          </cell>
          <cell r="EP39">
            <v>9161.7596715851796</v>
          </cell>
          <cell r="EQ39">
            <v>10490.465307916234</v>
          </cell>
          <cell r="ER39">
            <v>9716.3834997856011</v>
          </cell>
          <cell r="ES39">
            <v>11307.153255667163</v>
          </cell>
          <cell r="ET39">
            <v>10785.956963775927</v>
          </cell>
          <cell r="EU39">
            <v>8507.4832119602324</v>
          </cell>
          <cell r="EV39">
            <v>8502.5328075774014</v>
          </cell>
          <cell r="EW39">
            <v>9100.85163357893</v>
          </cell>
          <cell r="EX39">
            <v>9102.0763651145244</v>
          </cell>
          <cell r="EY39">
            <v>9600.2893011261003</v>
          </cell>
          <cell r="EZ39">
            <v>9465.2734706880892</v>
          </cell>
          <cell r="FA39">
            <v>8765.279201880754</v>
          </cell>
          <cell r="FB39">
            <v>9296.1475575124405</v>
          </cell>
          <cell r="FC39">
            <v>10659.054901340782</v>
          </cell>
          <cell r="FD39">
            <v>9866.1823322304099</v>
          </cell>
          <cell r="FE39">
            <v>11486.113591706035</v>
          </cell>
          <cell r="FF39">
            <v>10957.155630083835</v>
          </cell>
          <cell r="FG39">
            <v>8611.7852987726692</v>
          </cell>
          <cell r="FH39">
            <v>8607.2724134043547</v>
          </cell>
          <cell r="FI39">
            <v>9217.8399403377316</v>
          </cell>
          <cell r="FJ39">
            <v>9219.3274670864703</v>
          </cell>
          <cell r="FK39">
            <v>9726.688805578533</v>
          </cell>
          <cell r="FL39">
            <v>9599.1230311675899</v>
          </cell>
          <cell r="FM39">
            <v>8887.1132358009163</v>
          </cell>
          <cell r="FN39">
            <v>9431.8397555338706</v>
          </cell>
          <cell r="FO39">
            <v>10829.864872543647</v>
          </cell>
          <cell r="FP39">
            <v>10017.922299178663</v>
          </cell>
          <cell r="FQ39">
            <v>11667.318287631988</v>
          </cell>
          <cell r="FR39">
            <v>11130.525111014063</v>
          </cell>
          <cell r="FS39">
            <v>8716.7904786216859</v>
          </cell>
          <cell r="FT39">
            <v>8712.3195853562538</v>
          </cell>
          <cell r="FU39">
            <v>9335.3949607739851</v>
          </cell>
          <cell r="FV39">
            <v>9337.5701957321453</v>
          </cell>
          <cell r="FW39">
            <v>9853.8284194377193</v>
          </cell>
        </row>
        <row r="40">
          <cell r="B40" t="str">
            <v>Co 130</v>
          </cell>
          <cell r="BH40">
            <v>10267.09</v>
          </cell>
          <cell r="BI40">
            <v>14854.67</v>
          </cell>
          <cell r="BJ40">
            <v>11735.6</v>
          </cell>
          <cell r="BK40">
            <v>8413.59</v>
          </cell>
          <cell r="BL40">
            <v>6980.42</v>
          </cell>
          <cell r="BM40">
            <v>-3726.17</v>
          </cell>
          <cell r="BN40">
            <v>4902.49</v>
          </cell>
          <cell r="BO40">
            <v>10694.320500000002</v>
          </cell>
          <cell r="BP40">
            <v>9999.6540999999997</v>
          </cell>
          <cell r="BQ40">
            <v>9800.7152826237234</v>
          </cell>
          <cell r="BR40">
            <v>10109.240577983159</v>
          </cell>
          <cell r="BS40">
            <v>9004.8133240923507</v>
          </cell>
          <cell r="BT40">
            <v>10177.995517106519</v>
          </cell>
          <cell r="BU40">
            <v>14813.519669477213</v>
          </cell>
          <cell r="BV40">
            <v>11628.623335868115</v>
          </cell>
          <cell r="BW40">
            <v>8241.8430922835469</v>
          </cell>
          <cell r="BX40">
            <v>6749.82357046385</v>
          </cell>
          <cell r="BY40">
            <v>-4257.8911670363923</v>
          </cell>
          <cell r="BZ40">
            <v>4608.5935558591245</v>
          </cell>
          <cell r="CA40">
            <v>10668.523042677263</v>
          </cell>
          <cell r="CB40">
            <v>9974.2703251825169</v>
          </cell>
          <cell r="CC40">
            <v>9657.2764173698397</v>
          </cell>
          <cell r="CD40">
            <v>9965.3855569812313</v>
          </cell>
          <cell r="CE40">
            <v>8909.9917568215078</v>
          </cell>
          <cell r="CF40">
            <v>9966.5529652200239</v>
          </cell>
          <cell r="CG40">
            <v>14651.760952003346</v>
          </cell>
          <cell r="CH40">
            <v>11399.102424706962</v>
          </cell>
          <cell r="CI40">
            <v>7945.9144102265673</v>
          </cell>
          <cell r="CJ40">
            <v>6393.3118602676386</v>
          </cell>
          <cell r="CK40">
            <v>-4924.767165121717</v>
          </cell>
          <cell r="CL40">
            <v>4187.2173987200003</v>
          </cell>
          <cell r="CM40">
            <v>10389.759960031581</v>
          </cell>
          <cell r="CN40">
            <v>9696.5676126542749</v>
          </cell>
          <cell r="CO40">
            <v>9379.1776854109448</v>
          </cell>
          <cell r="CP40">
            <v>9687.4515901436171</v>
          </cell>
          <cell r="CQ40">
            <v>8681.090621101459</v>
          </cell>
          <cell r="CR40">
            <v>10089.70434815069</v>
          </cell>
          <cell r="CS40">
            <v>14885.922233673371</v>
          </cell>
          <cell r="CT40">
            <v>11544.945982424717</v>
          </cell>
          <cell r="CU40">
            <v>7999.9042037535564</v>
          </cell>
          <cell r="CV40">
            <v>6395.451434646724</v>
          </cell>
          <cell r="CW40">
            <v>-5255.4522656989393</v>
          </cell>
          <cell r="CX40">
            <v>4122.9743420084742</v>
          </cell>
          <cell r="CY40">
            <v>10494.798160971337</v>
          </cell>
          <cell r="CZ40">
            <v>9788.1266056853565</v>
          </cell>
          <cell r="DA40">
            <v>9464.2495202479604</v>
          </cell>
          <cell r="DB40">
            <v>9778.7630566861098</v>
          </cell>
          <cell r="DC40">
            <v>8659.0963304899487</v>
          </cell>
          <cell r="DD40">
            <v>10213.697444904428</v>
          </cell>
          <cell r="DE40">
            <v>15123.176069044141</v>
          </cell>
          <cell r="DF40">
            <v>11691.416068579698</v>
          </cell>
          <cell r="DG40">
            <v>8051.9991190092533</v>
          </cell>
          <cell r="DH40">
            <v>6394.0345681025319</v>
          </cell>
          <cell r="DI40">
            <v>-5599.5428669594439</v>
          </cell>
          <cell r="DJ40">
            <v>4053.1814047264488</v>
          </cell>
          <cell r="DK40">
            <v>10599.224540286941</v>
          </cell>
          <cell r="DL40">
            <v>9878.815389636884</v>
          </cell>
          <cell r="DM40">
            <v>9548.3171546201411</v>
          </cell>
          <cell r="DN40">
            <v>9869.2020514093401</v>
          </cell>
          <cell r="DO40">
            <v>8715.9470970096754</v>
          </cell>
          <cell r="DP40">
            <v>10337.759225896365</v>
          </cell>
          <cell r="DQ40">
            <v>15363.535332039062</v>
          </cell>
          <cell r="DR40">
            <v>11838.45770228927</v>
          </cell>
          <cell r="DS40">
            <v>8102.0707184810253</v>
          </cell>
          <cell r="DT40">
            <v>6388.8830919015581</v>
          </cell>
          <cell r="DU40">
            <v>-5957.2942698142979</v>
          </cell>
          <cell r="DV40">
            <v>3977.5951877820498</v>
          </cell>
          <cell r="DW40">
            <v>10702.940727802821</v>
          </cell>
          <cell r="DX40">
            <v>9968.9961199878217</v>
          </cell>
          <cell r="DY40">
            <v>9631.2737552135659</v>
          </cell>
          <cell r="DZ40">
            <v>9959.1209201958482</v>
          </cell>
          <cell r="EA40">
            <v>8770.8049901916966</v>
          </cell>
          <cell r="EB40">
            <v>10462.067689202881</v>
          </cell>
          <cell r="EC40">
            <v>15607.223635168793</v>
          </cell>
          <cell r="ED40">
            <v>11986.005874431383</v>
          </cell>
          <cell r="EE40">
            <v>8150.2030661611316</v>
          </cell>
          <cell r="EF40">
            <v>6379.8076544860869</v>
          </cell>
          <cell r="EG40">
            <v>-6329.6411216517954</v>
          </cell>
          <cell r="EH40">
            <v>3896.1816579154729</v>
          </cell>
          <cell r="EI40">
            <v>10805.840216061013</v>
          </cell>
          <cell r="EJ40">
            <v>10057.609322740709</v>
          </cell>
          <cell r="EK40">
            <v>9713.0121550069816</v>
          </cell>
          <cell r="EL40">
            <v>10047.471208656478</v>
          </cell>
          <cell r="EM40">
            <v>8823.9837056039141</v>
          </cell>
          <cell r="EN40">
            <v>10586.55603060358</v>
          </cell>
          <cell r="EO40">
            <v>15853.813292561324</v>
          </cell>
          <cell r="EP40">
            <v>12134.207204883332</v>
          </cell>
          <cell r="EQ40">
            <v>8195.812415342707</v>
          </cell>
          <cell r="ER40">
            <v>6366.8185595008581</v>
          </cell>
          <cell r="ES40">
            <v>-6716.8668482215617</v>
          </cell>
          <cell r="ET40">
            <v>3808.2447229372083</v>
          </cell>
          <cell r="EU40">
            <v>10908.262207564449</v>
          </cell>
          <cell r="EV40">
            <v>10145.028588355164</v>
          </cell>
          <cell r="EW40">
            <v>9793.8476879018617</v>
          </cell>
          <cell r="EX40">
            <v>10135.058342115215</v>
          </cell>
          <cell r="EY40">
            <v>8874.4286645215016</v>
          </cell>
          <cell r="EZ40">
            <v>10711.361931071762</v>
          </cell>
          <cell r="FA40">
            <v>16103.532969437438</v>
          </cell>
          <cell r="FB40">
            <v>12282.565262986449</v>
          </cell>
          <cell r="FC40">
            <v>8239.1800066563683</v>
          </cell>
          <cell r="FD40">
            <v>6349.2927874781199</v>
          </cell>
          <cell r="FE40">
            <v>-7119.2833406152495</v>
          </cell>
          <cell r="FF40">
            <v>3713.9434206135484</v>
          </cell>
          <cell r="FG40">
            <v>11009.194193207928</v>
          </cell>
          <cell r="FH40">
            <v>10231.566829904796</v>
          </cell>
          <cell r="FI40">
            <v>9872.7688174751038</v>
          </cell>
          <cell r="FJ40">
            <v>10220.864474718015</v>
          </cell>
          <cell r="FK40">
            <v>8922.8672398486833</v>
          </cell>
          <cell r="FL40">
            <v>10835.999217420713</v>
          </cell>
          <cell r="FM40">
            <v>16356.587600389827</v>
          </cell>
          <cell r="FN40">
            <v>12431.419449041359</v>
          </cell>
          <cell r="FO40">
            <v>8279.7442946592091</v>
          </cell>
          <cell r="FP40">
            <v>6327.4312751674024</v>
          </cell>
          <cell r="FQ40">
            <v>-7537.6552842760211</v>
          </cell>
          <cell r="FR40">
            <v>3612.5844942410149</v>
          </cell>
          <cell r="FS40">
            <v>11109.387921864278</v>
          </cell>
          <cell r="FT40">
            <v>10316.634194560971</v>
          </cell>
          <cell r="FU40">
            <v>9950.5220038285042</v>
          </cell>
          <cell r="FV40">
            <v>10305.638560070469</v>
          </cell>
          <cell r="FW40">
            <v>8968.2942503164122</v>
          </cell>
        </row>
        <row r="41">
          <cell r="B41" t="str">
            <v>Co 131</v>
          </cell>
          <cell r="BH41">
            <v>9703</v>
          </cell>
          <cell r="BI41">
            <v>12305</v>
          </cell>
          <cell r="BJ41">
            <v>8308</v>
          </cell>
          <cell r="BK41">
            <v>14290</v>
          </cell>
          <cell r="BL41">
            <v>13383</v>
          </cell>
          <cell r="BM41">
            <v>5647</v>
          </cell>
          <cell r="BN41">
            <v>29266</v>
          </cell>
          <cell r="BO41">
            <v>19594</v>
          </cell>
          <cell r="BP41">
            <v>15319</v>
          </cell>
          <cell r="BQ41">
            <v>11240.589087432898</v>
          </cell>
          <cell r="BR41">
            <v>12736.202967755184</v>
          </cell>
          <cell r="BS41">
            <v>9466.5678049810376</v>
          </cell>
          <cell r="BT41">
            <v>9467.6869822729968</v>
          </cell>
          <cell r="BU41">
            <v>12043.329741701709</v>
          </cell>
          <cell r="BV41">
            <v>7997.4969040812939</v>
          </cell>
          <cell r="BW41">
            <v>14065.754137273416</v>
          </cell>
          <cell r="BX41">
            <v>13157.909194401012</v>
          </cell>
          <cell r="BY41">
            <v>5263.2514800387653</v>
          </cell>
          <cell r="BZ41">
            <v>29009.527503296638</v>
          </cell>
          <cell r="CA41">
            <v>19605.75752226972</v>
          </cell>
          <cell r="CB41">
            <v>15322.299515069764</v>
          </cell>
          <cell r="CC41">
            <v>10990.709865454039</v>
          </cell>
          <cell r="CD41">
            <v>12484.119740159735</v>
          </cell>
          <cell r="CE41">
            <v>9366.6300898706249</v>
          </cell>
          <cell r="CF41">
            <v>8963.1636095142712</v>
          </cell>
          <cell r="CG41">
            <v>11512.05123920734</v>
          </cell>
          <cell r="CH41">
            <v>7416.3239468380125</v>
          </cell>
          <cell r="CI41">
            <v>13573.829441298993</v>
          </cell>
          <cell r="CJ41">
            <v>12665.2353366815</v>
          </cell>
          <cell r="CK41">
            <v>4607.5554779430749</v>
          </cell>
          <cell r="CL41">
            <v>28485.314488851152</v>
          </cell>
          <cell r="CM41">
            <v>19065.863360334701</v>
          </cell>
          <cell r="CN41">
            <v>14773.965356260058</v>
          </cell>
          <cell r="CO41">
            <v>10447.779189033165</v>
          </cell>
          <cell r="CP41">
            <v>11939.344460128104</v>
          </cell>
          <cell r="CQ41">
            <v>8976.836055667085</v>
          </cell>
          <cell r="CR41">
            <v>11284.799311035924</v>
          </cell>
          <cell r="CS41">
            <v>13875.490235198362</v>
          </cell>
          <cell r="CT41">
            <v>9680.7304593098343</v>
          </cell>
          <cell r="CU41">
            <v>15992.276778658943</v>
          </cell>
          <cell r="CV41">
            <v>15065.023596772779</v>
          </cell>
          <cell r="CW41">
            <v>6790.2308821572333</v>
          </cell>
          <cell r="CX41">
            <v>31190.933035288737</v>
          </cell>
          <cell r="CY41">
            <v>21569.764023183772</v>
          </cell>
          <cell r="CZ41">
            <v>17188.638359394783</v>
          </cell>
          <cell r="DA41">
            <v>12777.800156015226</v>
          </cell>
          <cell r="DB41">
            <v>14299.076096129491</v>
          </cell>
          <cell r="DC41">
            <v>11088.82115122124</v>
          </cell>
          <cell r="DD41">
            <v>11304.043625339596</v>
          </cell>
          <cell r="DE41">
            <v>13937.328905453043</v>
          </cell>
          <cell r="DF41">
            <v>9641.0371504490577</v>
          </cell>
          <cell r="DG41">
            <v>16110.146197368704</v>
          </cell>
          <cell r="DH41">
            <v>15164.099675712398</v>
          </cell>
          <cell r="DI41">
            <v>6666.4049685464925</v>
          </cell>
          <cell r="DJ41">
            <v>31601.389993978442</v>
          </cell>
          <cell r="DK41">
            <v>21774.220888120373</v>
          </cell>
          <cell r="DL41">
            <v>17303.002268035212</v>
          </cell>
          <cell r="DM41">
            <v>12805.871843568701</v>
          </cell>
          <cell r="DN41">
            <v>14356.447585442565</v>
          </cell>
          <cell r="DO41">
            <v>11074.596596422765</v>
          </cell>
          <cell r="DP41">
            <v>13401.423490267636</v>
          </cell>
          <cell r="DQ41">
            <v>16077.408922787035</v>
          </cell>
          <cell r="DR41">
            <v>11677.249988235275</v>
          </cell>
          <cell r="DS41">
            <v>18308.255168361953</v>
          </cell>
          <cell r="DT41">
            <v>17343.034100555047</v>
          </cell>
          <cell r="DU41">
            <v>8616.0008164403771</v>
          </cell>
          <cell r="DV41">
            <v>34097.590917435329</v>
          </cell>
          <cell r="DW41">
            <v>24060.577551645878</v>
          </cell>
          <cell r="DX41">
            <v>19496.864668312828</v>
          </cell>
          <cell r="DY41">
            <v>14911.775410081016</v>
          </cell>
          <cell r="DZ41">
            <v>16492.713904456952</v>
          </cell>
          <cell r="EA41">
            <v>13137.094983148047</v>
          </cell>
          <cell r="EB41">
            <v>13472.249213764451</v>
          </cell>
          <cell r="EC41">
            <v>16191.723665950663</v>
          </cell>
          <cell r="ED41">
            <v>11684.843322417928</v>
          </cell>
          <cell r="EE41">
            <v>18481.964839505523</v>
          </cell>
          <cell r="EF41">
            <v>17497.172813215573</v>
          </cell>
          <cell r="EG41">
            <v>8534.4372953803031</v>
          </cell>
          <cell r="EH41">
            <v>34574.995919965455</v>
          </cell>
          <cell r="EI41">
            <v>24323.93436402121</v>
          </cell>
          <cell r="EJ41">
            <v>19665.784547879499</v>
          </cell>
          <cell r="EK41">
            <v>14991.051878390517</v>
          </cell>
          <cell r="EL41">
            <v>16602.934036256371</v>
          </cell>
          <cell r="EM41">
            <v>13171.822080482063</v>
          </cell>
          <cell r="EN41">
            <v>13538.925384066275</v>
          </cell>
          <cell r="EO41">
            <v>16302.463680933142</v>
          </cell>
          <cell r="EP41">
            <v>11686.163118234825</v>
          </cell>
          <cell r="EQ41">
            <v>18653.721625740385</v>
          </cell>
          <cell r="ER41">
            <v>17648.956177030446</v>
          </cell>
          <cell r="ES41">
            <v>8443.9699036836864</v>
          </cell>
          <cell r="ET41">
            <v>35056.160150677904</v>
          </cell>
          <cell r="EU41">
            <v>24587.213829930814</v>
          </cell>
          <cell r="EV41">
            <v>19832.200573536673</v>
          </cell>
          <cell r="EW41">
            <v>15066.077328034731</v>
          </cell>
          <cell r="EX41">
            <v>16709.954386672725</v>
          </cell>
          <cell r="EY41">
            <v>13201.153023987499</v>
          </cell>
          <cell r="EZ41">
            <v>13601.197978706594</v>
          </cell>
          <cell r="FA41">
            <v>16409.576054137342</v>
          </cell>
          <cell r="FB41">
            <v>11680.885792089812</v>
          </cell>
          <cell r="FC41">
            <v>18823.524780516353</v>
          </cell>
          <cell r="FD41">
            <v>17798.384580954658</v>
          </cell>
          <cell r="FE41">
            <v>8344.2154623426541</v>
          </cell>
          <cell r="FF41">
            <v>35541.191941982441</v>
          </cell>
          <cell r="FG41">
            <v>24849.320151860986</v>
          </cell>
          <cell r="FH41">
            <v>19995.881765539256</v>
          </cell>
          <cell r="FI41">
            <v>15137.015906234443</v>
          </cell>
          <cell r="FJ41">
            <v>16812.607500283772</v>
          </cell>
          <cell r="FK41">
            <v>13225.186505453377</v>
          </cell>
          <cell r="FL41">
            <v>13659.007161343729</v>
          </cell>
          <cell r="FM41">
            <v>16512.381410261325</v>
          </cell>
          <cell r="FN41">
            <v>11668.867123731266</v>
          </cell>
          <cell r="FO41">
            <v>18990.754831479386</v>
          </cell>
          <cell r="FP41">
            <v>17945.014948603479</v>
          </cell>
          <cell r="FQ41">
            <v>8234.934250683873</v>
          </cell>
          <cell r="FR41">
            <v>36029.561099265389</v>
          </cell>
          <cell r="FS41">
            <v>25110.916472873818</v>
          </cell>
          <cell r="FT41">
            <v>20156.968431054396</v>
          </cell>
          <cell r="FU41">
            <v>15203.144745039517</v>
          </cell>
          <cell r="FV41">
            <v>16911.504475912632</v>
          </cell>
          <cell r="FW41">
            <v>13242.779223579721</v>
          </cell>
        </row>
        <row r="42">
          <cell r="B42" t="str">
            <v>Co 132</v>
          </cell>
          <cell r="BH42">
            <v>1102.42</v>
          </cell>
          <cell r="BI42">
            <v>706.57</v>
          </cell>
          <cell r="BJ42">
            <v>-58.429999999999836</v>
          </cell>
          <cell r="BK42">
            <v>-1287.8399999999999</v>
          </cell>
          <cell r="BL42">
            <v>152.32999999999902</v>
          </cell>
          <cell r="BM42">
            <v>-1546.66</v>
          </cell>
          <cell r="BN42">
            <v>2086.0100000000002</v>
          </cell>
          <cell r="BO42">
            <v>7012.4568000000008</v>
          </cell>
          <cell r="BP42">
            <v>6753.6306999999997</v>
          </cell>
          <cell r="BQ42">
            <v>2627.5883885800422</v>
          </cell>
          <cell r="BR42">
            <v>2547.2068128363117</v>
          </cell>
          <cell r="BS42">
            <v>-521.74398486084601</v>
          </cell>
          <cell r="BT42">
            <v>1050.9250636171514</v>
          </cell>
          <cell r="BU42">
            <v>655.24708763424132</v>
          </cell>
          <cell r="BV42">
            <v>-150.24010213119391</v>
          </cell>
          <cell r="BW42">
            <v>-1408.2638830798637</v>
          </cell>
          <cell r="BX42">
            <v>72.07719842900724</v>
          </cell>
          <cell r="BY42">
            <v>-1670.681487450287</v>
          </cell>
          <cell r="BZ42">
            <v>2063.411421814114</v>
          </cell>
          <cell r="CA42">
            <v>7043.9256291500969</v>
          </cell>
          <cell r="CB42">
            <v>6781.6990616120784</v>
          </cell>
          <cell r="CC42">
            <v>2626.5764064680798</v>
          </cell>
          <cell r="CD42">
            <v>2547.8366256326372</v>
          </cell>
          <cell r="CE42">
            <v>-592.4245885826117</v>
          </cell>
          <cell r="CF42">
            <v>966.75492327478923</v>
          </cell>
          <cell r="CG42">
            <v>571.33252300087315</v>
          </cell>
          <cell r="CH42">
            <v>-275.77699013918527</v>
          </cell>
          <cell r="CI42">
            <v>-1563.7030783011101</v>
          </cell>
          <cell r="CJ42">
            <v>-41.664478048951423</v>
          </cell>
          <cell r="CK42">
            <v>-1829.4262731509252</v>
          </cell>
          <cell r="CL42">
            <v>2009.2099221903243</v>
          </cell>
          <cell r="CM42">
            <v>7010.7601876919207</v>
          </cell>
          <cell r="CN42">
            <v>6745.1960743728387</v>
          </cell>
          <cell r="CO42">
            <v>2590.9095705805039</v>
          </cell>
          <cell r="CP42">
            <v>2513.9473010417373</v>
          </cell>
          <cell r="CQ42">
            <v>-699.43433601339302</v>
          </cell>
          <cell r="CR42">
            <v>956.3449589738716</v>
          </cell>
          <cell r="CS42">
            <v>553.10428368698376</v>
          </cell>
          <cell r="CT42">
            <v>-325.23520919086377</v>
          </cell>
          <cell r="CU42">
            <v>-1649.0975820529188</v>
          </cell>
          <cell r="CV42">
            <v>-82.630485363346907</v>
          </cell>
          <cell r="CW42">
            <v>-1921.3604160825143</v>
          </cell>
          <cell r="CX42">
            <v>2029.9440496342613</v>
          </cell>
          <cell r="CY42">
            <v>7137.8057305487691</v>
          </cell>
          <cell r="CZ42">
            <v>6865.7896752798624</v>
          </cell>
          <cell r="DA42">
            <v>2628.8891082091704</v>
          </cell>
          <cell r="DB42">
            <v>2551.0018591596045</v>
          </cell>
          <cell r="DC42">
            <v>-781.24105478382489</v>
          </cell>
          <cell r="DD42">
            <v>944.87586101150646</v>
          </cell>
          <cell r="DE42">
            <v>533.66313900659861</v>
          </cell>
          <cell r="DF42">
            <v>-376.96020784970278</v>
          </cell>
          <cell r="DG42">
            <v>-1737.7830749238806</v>
          </cell>
          <cell r="DH42">
            <v>-125.32445473567623</v>
          </cell>
          <cell r="DI42">
            <v>-2016.9805750240876</v>
          </cell>
          <cell r="DJ42">
            <v>2050.550646584893</v>
          </cell>
          <cell r="DK42">
            <v>7267.084196179334</v>
          </cell>
          <cell r="DL42">
            <v>6988.4528779455086</v>
          </cell>
          <cell r="DM42">
            <v>2667.2997054516927</v>
          </cell>
          <cell r="DN42">
            <v>2588.4886599355659</v>
          </cell>
          <cell r="DO42">
            <v>-843.90249659613119</v>
          </cell>
          <cell r="DP42">
            <v>932.07604979560256</v>
          </cell>
          <cell r="DQ42">
            <v>512.95933240079603</v>
          </cell>
          <cell r="DR42">
            <v>-431.03505232733278</v>
          </cell>
          <cell r="DS42">
            <v>-1829.872925946509</v>
          </cell>
          <cell r="DT42">
            <v>-170.06284256497929</v>
          </cell>
          <cell r="DU42">
            <v>-2115.9423949771353</v>
          </cell>
          <cell r="DV42">
            <v>2070.7889201136304</v>
          </cell>
          <cell r="DW42">
            <v>7398.6303443118395</v>
          </cell>
          <cell r="DX42">
            <v>7113.2155259130077</v>
          </cell>
          <cell r="DY42">
            <v>2706.1392656904536</v>
          </cell>
          <cell r="DZ42">
            <v>2626.4038459872045</v>
          </cell>
          <cell r="EA42">
            <v>-909.14391100924013</v>
          </cell>
          <cell r="EB42">
            <v>918.35224584458274</v>
          </cell>
          <cell r="EC42">
            <v>490.93992166545968</v>
          </cell>
          <cell r="ED42">
            <v>-487.54742014126714</v>
          </cell>
          <cell r="EE42">
            <v>-1925.4838173048192</v>
          </cell>
          <cell r="EF42">
            <v>-216.92288404962437</v>
          </cell>
          <cell r="EG42">
            <v>-2218.6016555321048</v>
          </cell>
          <cell r="EH42">
            <v>2091.0876843711249</v>
          </cell>
          <cell r="EI42">
            <v>7532.0230093389728</v>
          </cell>
          <cell r="EJ42">
            <v>7240.1076211112368</v>
          </cell>
          <cell r="EK42">
            <v>2745.4064472909877</v>
          </cell>
          <cell r="EL42">
            <v>2664.7467365779562</v>
          </cell>
          <cell r="EM42">
            <v>-977.05704634818221</v>
          </cell>
          <cell r="EN42">
            <v>903.42219859472016</v>
          </cell>
          <cell r="EO42">
            <v>467.34119241755343</v>
          </cell>
          <cell r="EP42">
            <v>-546.58676555784859</v>
          </cell>
          <cell r="EQ42">
            <v>-2024.7381681575234</v>
          </cell>
          <cell r="ER42">
            <v>-265.98516721073702</v>
          </cell>
          <cell r="ES42">
            <v>-2325.0857012920892</v>
          </cell>
          <cell r="ET42">
            <v>2111.1978830984413</v>
          </cell>
          <cell r="EU42">
            <v>7668.2226016566074</v>
          </cell>
          <cell r="EV42">
            <v>7369.1613114117063</v>
          </cell>
          <cell r="EW42">
            <v>2785.0961513304765</v>
          </cell>
          <cell r="EX42">
            <v>2703.5152269786486</v>
          </cell>
          <cell r="EY42">
            <v>-1047.7358996371177</v>
          </cell>
          <cell r="EZ42">
            <v>887.23349181750973</v>
          </cell>
          <cell r="FA42">
            <v>442.53499629828912</v>
          </cell>
          <cell r="FB42">
            <v>-608.24604019276376</v>
          </cell>
          <cell r="FC42">
            <v>-2127.7610078402695</v>
          </cell>
          <cell r="FD42">
            <v>-317.33071520814792</v>
          </cell>
          <cell r="FE42">
            <v>-2435.5224817633402</v>
          </cell>
          <cell r="FF42">
            <v>2131.098547724087</v>
          </cell>
          <cell r="FG42">
            <v>7806.7954081865691</v>
          </cell>
          <cell r="FH42">
            <v>7500.4082795262902</v>
          </cell>
          <cell r="FI42">
            <v>2825.2058040708612</v>
          </cell>
          <cell r="FJ42">
            <v>2742.704451302393</v>
          </cell>
          <cell r="FK42">
            <v>-1121.2820476975762</v>
          </cell>
          <cell r="FL42">
            <v>869.73236014790518</v>
          </cell>
          <cell r="FM42">
            <v>416.24629358927768</v>
          </cell>
          <cell r="FN42">
            <v>-672.62217170180065</v>
          </cell>
          <cell r="FO42">
            <v>-2234.6804386584763</v>
          </cell>
          <cell r="FP42">
            <v>-371.04519691122186</v>
          </cell>
          <cell r="FQ42">
            <v>-2550.0488295601817</v>
          </cell>
          <cell r="FR42">
            <v>2150.7656285792505</v>
          </cell>
          <cell r="FS42">
            <v>7947.7767329465278</v>
          </cell>
          <cell r="FT42">
            <v>7633.8762609987316</v>
          </cell>
          <cell r="FU42">
            <v>2865.7328101282801</v>
          </cell>
          <cell r="FV42">
            <v>2782.312940537076</v>
          </cell>
          <cell r="FW42">
            <v>-1197.7933511824986</v>
          </cell>
        </row>
        <row r="43">
          <cell r="B43" t="str">
            <v>Co 133</v>
          </cell>
          <cell r="BH43">
            <v>2628.71</v>
          </cell>
          <cell r="BI43">
            <v>-2671.33</v>
          </cell>
          <cell r="BJ43">
            <v>-2372.2399999999998</v>
          </cell>
          <cell r="BK43">
            <v>407.71000000000095</v>
          </cell>
          <cell r="BL43">
            <v>2464.15</v>
          </cell>
          <cell r="BM43">
            <v>2958.3</v>
          </cell>
          <cell r="BN43">
            <v>2903.19</v>
          </cell>
          <cell r="BO43">
            <v>-1455.4328000000005</v>
          </cell>
          <cell r="BP43">
            <v>-3455.6305000000011</v>
          </cell>
          <cell r="BQ43">
            <v>-4217.4339898080725</v>
          </cell>
          <cell r="BR43">
            <v>-5895.8418524132285</v>
          </cell>
          <cell r="BS43">
            <v>-4461.02343132036</v>
          </cell>
          <cell r="BT43">
            <v>2725.6208710050305</v>
          </cell>
          <cell r="BU43">
            <v>-2905.1817452442137</v>
          </cell>
          <cell r="BV43">
            <v>4390.3444697427303</v>
          </cell>
          <cell r="BW43">
            <v>7086.2236798030972</v>
          </cell>
          <cell r="BX43">
            <v>9420.6534998883199</v>
          </cell>
          <cell r="BY43">
            <v>7955.3074391700102</v>
          </cell>
          <cell r="BZ43">
            <v>8169.973337467095</v>
          </cell>
          <cell r="CA43">
            <v>5250.8332729085087</v>
          </cell>
          <cell r="CB43">
            <v>3575.2334456439212</v>
          </cell>
          <cell r="CC43">
            <v>661.25337415653121</v>
          </cell>
          <cell r="CD43">
            <v>-740.81777996182245</v>
          </cell>
          <cell r="CE43">
            <v>527.60646101084785</v>
          </cell>
          <cell r="CF43">
            <v>7822.4539111990634</v>
          </cell>
          <cell r="CG43">
            <v>1851.1248661380814</v>
          </cell>
          <cell r="CH43">
            <v>2482.1567432175998</v>
          </cell>
          <cell r="CI43">
            <v>5091.6098463922845</v>
          </cell>
          <cell r="CJ43">
            <v>7712.2826360109057</v>
          </cell>
          <cell r="CK43">
            <v>7562.6585833014615</v>
          </cell>
          <cell r="CL43">
            <v>8055.3513196709609</v>
          </cell>
          <cell r="CM43">
            <v>4763.3016647754685</v>
          </cell>
          <cell r="CN43">
            <v>3422.3772283829567</v>
          </cell>
          <cell r="CO43">
            <v>129.76813801673416</v>
          </cell>
          <cell r="CP43">
            <v>-986.43712702588255</v>
          </cell>
          <cell r="CQ43">
            <v>108.86498518218286</v>
          </cell>
          <cell r="CR43">
            <v>7933.6529188247177</v>
          </cell>
          <cell r="CS43">
            <v>1725.9871444133605</v>
          </cell>
          <cell r="CT43">
            <v>2427.4978765258493</v>
          </cell>
          <cell r="CU43">
            <v>5059.2354058083747</v>
          </cell>
          <cell r="CV43">
            <v>7830.9369002610256</v>
          </cell>
          <cell r="CW43">
            <v>7574.4141852400553</v>
          </cell>
          <cell r="CX43">
            <v>8172.4202796017707</v>
          </cell>
          <cell r="CY43">
            <v>4681.2296906286829</v>
          </cell>
          <cell r="CZ43">
            <v>3428.4011500249762</v>
          </cell>
          <cell r="DA43">
            <v>-59.852366329367214</v>
          </cell>
          <cell r="DB43">
            <v>-1100.4098748037804</v>
          </cell>
          <cell r="DC43">
            <v>1468.2219219472281</v>
          </cell>
          <cell r="DD43">
            <v>9712.6317593521835</v>
          </cell>
          <cell r="DE43">
            <v>3260.395326145217</v>
          </cell>
          <cell r="DF43">
            <v>4035.5274636757986</v>
          </cell>
          <cell r="DG43">
            <v>6689.3528940907745</v>
          </cell>
          <cell r="DH43">
            <v>9617.8051319223305</v>
          </cell>
          <cell r="DI43">
            <v>9249.1312439881076</v>
          </cell>
          <cell r="DJ43">
            <v>9957.4214403808983</v>
          </cell>
          <cell r="DK43">
            <v>5115.9238615431968</v>
          </cell>
          <cell r="DL43">
            <v>3956.401703385065</v>
          </cell>
          <cell r="DM43">
            <v>1408.1529988040165</v>
          </cell>
          <cell r="DN43">
            <v>447.70365045599283</v>
          </cell>
          <cell r="DO43">
            <v>1316.0803728974279</v>
          </cell>
          <cell r="DP43">
            <v>9876.0418773728525</v>
          </cell>
          <cell r="DQ43">
            <v>3170.7334666770439</v>
          </cell>
          <cell r="DR43">
            <v>4022.7478900573878</v>
          </cell>
          <cell r="DS43">
            <v>6698.4048522270259</v>
          </cell>
          <cell r="DT43">
            <v>9789.561641141172</v>
          </cell>
          <cell r="DU43">
            <v>9303.2770602472301</v>
          </cell>
          <cell r="DV43">
            <v>10127.008325914794</v>
          </cell>
          <cell r="DW43">
            <v>5036.384289553549</v>
          </cell>
          <cell r="DX43">
            <v>3975.5832455422596</v>
          </cell>
          <cell r="DY43">
            <v>1250.5716278832369</v>
          </cell>
          <cell r="DZ43">
            <v>374.85436930976812</v>
          </cell>
          <cell r="EA43">
            <v>1155.9564517017752</v>
          </cell>
          <cell r="EB43">
            <v>12541.817650416859</v>
          </cell>
          <cell r="EC43">
            <v>5574.6498322225161</v>
          </cell>
          <cell r="ED43">
            <v>6506.9276301922509</v>
          </cell>
          <cell r="EE43">
            <v>9203.6790844878724</v>
          </cell>
          <cell r="EF43">
            <v>12464.37139910073</v>
          </cell>
          <cell r="EG43">
            <v>11854.819050198346</v>
          </cell>
          <cell r="EH43">
            <v>12799.119705534162</v>
          </cell>
          <cell r="EI43">
            <v>7450.0812221212545</v>
          </cell>
          <cell r="EJ43">
            <v>6493.6321323838347</v>
          </cell>
          <cell r="EK43">
            <v>3584.0538099746955</v>
          </cell>
          <cell r="EL43">
            <v>2797.8787762180273</v>
          </cell>
          <cell r="EM43">
            <v>3487.7702845052627</v>
          </cell>
          <cell r="EN43">
            <v>12739.794200272358</v>
          </cell>
          <cell r="EO43">
            <v>5501.7007571382965</v>
          </cell>
          <cell r="EP43">
            <v>6517.530741198867</v>
          </cell>
          <cell r="EQ43">
            <v>9234.8219943071672</v>
          </cell>
          <cell r="ER43">
            <v>12671.43675679958</v>
          </cell>
          <cell r="ES43">
            <v>11932.745611277567</v>
          </cell>
          <cell r="ET43">
            <v>13003.593158443648</v>
          </cell>
          <cell r="EU43">
            <v>7386.776525262947</v>
          </cell>
          <cell r="EV43">
            <v>6540.5315657059264</v>
          </cell>
          <cell r="EW43">
            <v>3438.7822330358649</v>
          </cell>
          <cell r="EX43">
            <v>2747.1600813392724</v>
          </cell>
          <cell r="EY43">
            <v>3339.8870346901131</v>
          </cell>
          <cell r="EZ43">
            <v>15023.480988567477</v>
          </cell>
          <cell r="FA43">
            <v>7505.0962930512032</v>
          </cell>
          <cell r="FB43">
            <v>8608.5303296598959</v>
          </cell>
          <cell r="FC43">
            <v>11345.767346023929</v>
          </cell>
          <cell r="FD43">
            <v>14965.148483641042</v>
          </cell>
          <cell r="FE43">
            <v>14091.230770433242</v>
          </cell>
          <cell r="FF43">
            <v>15294.156730761353</v>
          </cell>
          <cell r="FG43">
            <v>9399.6136655852315</v>
          </cell>
          <cell r="FH43">
            <v>8669.234075356504</v>
          </cell>
          <cell r="FI43">
            <v>5367.442794617029</v>
          </cell>
          <cell r="FJ43">
            <v>4775.5668731428996</v>
          </cell>
          <cell r="FK43">
            <v>5266.7535313394692</v>
          </cell>
          <cell r="FL43">
            <v>15289.139933553495</v>
          </cell>
          <cell r="FM43">
            <v>7480.7877340638479</v>
          </cell>
          <cell r="FN43">
            <v>8675.3716784842782</v>
          </cell>
          <cell r="FO43">
            <v>11431.930424136186</v>
          </cell>
          <cell r="FP43">
            <v>15241.149754161263</v>
          </cell>
          <cell r="FQ43">
            <v>14225.679676668789</v>
          </cell>
          <cell r="FR43">
            <v>15566.650883681195</v>
          </cell>
          <cell r="FS43">
            <v>9383.6781819606331</v>
          </cell>
          <cell r="FT43">
            <v>8776.3354952832524</v>
          </cell>
          <cell r="FU43">
            <v>5266.3764172107076</v>
          </cell>
          <cell r="FV43">
            <v>4779.6437423678553</v>
          </cell>
          <cell r="FW43">
            <v>5163.4061054708545</v>
          </cell>
        </row>
        <row r="44">
          <cell r="B44" t="str">
            <v>Co 134</v>
          </cell>
          <cell r="BH44">
            <v>1885.48</v>
          </cell>
          <cell r="BI44">
            <v>3168.55</v>
          </cell>
          <cell r="BJ44">
            <v>-3014.05</v>
          </cell>
          <cell r="BK44">
            <v>5044.96</v>
          </cell>
          <cell r="BL44">
            <v>3954.27</v>
          </cell>
          <cell r="BM44">
            <v>-2178.39</v>
          </cell>
          <cell r="BN44">
            <v>3982.83</v>
          </cell>
          <cell r="BO44">
            <v>1431.585399999999</v>
          </cell>
          <cell r="BP44">
            <v>-1892.7635000000009</v>
          </cell>
          <cell r="BQ44">
            <v>670.63125423928614</v>
          </cell>
          <cell r="BR44">
            <v>-197.54517948243938</v>
          </cell>
          <cell r="BS44">
            <v>501.24645635673915</v>
          </cell>
          <cell r="BT44">
            <v>19401.721243212924</v>
          </cell>
          <cell r="BU44">
            <v>20671.968173468595</v>
          </cell>
          <cell r="BV44">
            <v>14418.769831898069</v>
          </cell>
          <cell r="BW44">
            <v>22622.685028502157</v>
          </cell>
          <cell r="BX44">
            <v>21525.968729394684</v>
          </cell>
          <cell r="BY44">
            <v>15236.412016153043</v>
          </cell>
          <cell r="BZ44">
            <v>21485.472798194874</v>
          </cell>
          <cell r="CA44">
            <v>20639.888080106175</v>
          </cell>
          <cell r="CB44">
            <v>17310.948107460474</v>
          </cell>
          <cell r="CC44">
            <v>18119.717244215415</v>
          </cell>
          <cell r="CD44">
            <v>17250.822994674272</v>
          </cell>
          <cell r="CE44">
            <v>19660.918147923032</v>
          </cell>
          <cell r="CF44">
            <v>19187.10416892144</v>
          </cell>
          <cell r="CG44">
            <v>20444.383846735993</v>
          </cell>
          <cell r="CH44">
            <v>14118.957164765992</v>
          </cell>
          <cell r="CI44">
            <v>22471.858005429109</v>
          </cell>
          <cell r="CJ44">
            <v>21369.414868035699</v>
          </cell>
          <cell r="CK44">
            <v>14917.986934452829</v>
          </cell>
          <cell r="CL44">
            <v>21258.003042773249</v>
          </cell>
          <cell r="CM44">
            <v>20395.774481587592</v>
          </cell>
          <cell r="CN44">
            <v>17063.122871980995</v>
          </cell>
          <cell r="CO44">
            <v>17827.147363388925</v>
          </cell>
          <cell r="CP44">
            <v>16958.550777706267</v>
          </cell>
          <cell r="CQ44">
            <v>19462.803318481401</v>
          </cell>
          <cell r="CR44">
            <v>19494.650469789893</v>
          </cell>
          <cell r="CS44">
            <v>20772.63086796987</v>
          </cell>
          <cell r="CT44">
            <v>14295.572029155286</v>
          </cell>
          <cell r="CU44">
            <v>22867.013479869252</v>
          </cell>
          <cell r="CV44">
            <v>21740.232894052206</v>
          </cell>
          <cell r="CW44">
            <v>16771.196206754379</v>
          </cell>
          <cell r="CX44">
            <v>23268.918124215641</v>
          </cell>
          <cell r="CY44">
            <v>20722.364961279171</v>
          </cell>
          <cell r="CZ44">
            <v>17321.104585820925</v>
          </cell>
          <cell r="DA44">
            <v>19744.629015560826</v>
          </cell>
          <cell r="DB44">
            <v>18858.082382755587</v>
          </cell>
          <cell r="DC44">
            <v>19698.958123529505</v>
          </cell>
          <cell r="DD44">
            <v>21472.626313503963</v>
          </cell>
          <cell r="DE44">
            <v>22771.818841182008</v>
          </cell>
          <cell r="DF44">
            <v>16139.595988087241</v>
          </cell>
          <cell r="DG44">
            <v>24935.237180277807</v>
          </cell>
          <cell r="DH44">
            <v>23783.817846482219</v>
          </cell>
          <cell r="DI44">
            <v>17008.242839274848</v>
          </cell>
          <cell r="DJ44">
            <v>23668.005732446174</v>
          </cell>
          <cell r="DK44">
            <v>21044.905791881305</v>
          </cell>
          <cell r="DL44">
            <v>17574.625579929245</v>
          </cell>
          <cell r="DM44">
            <v>20047.079056868501</v>
          </cell>
          <cell r="DN44">
            <v>19143.224795256952</v>
          </cell>
          <cell r="DO44">
            <v>19994.606074039482</v>
          </cell>
          <cell r="DP44">
            <v>21838.180713491223</v>
          </cell>
          <cell r="DQ44">
            <v>23158.407085728784</v>
          </cell>
          <cell r="DR44">
            <v>16367.372067354616</v>
          </cell>
          <cell r="DS44">
            <v>25393.055694003102</v>
          </cell>
          <cell r="DT44">
            <v>24216.665186710194</v>
          </cell>
          <cell r="DU44">
            <v>17246.981786905963</v>
          </cell>
          <cell r="DV44">
            <v>24073.211190000686</v>
          </cell>
          <cell r="DW44">
            <v>21371.929917799171</v>
          </cell>
          <cell r="DX44">
            <v>17830.696497174904</v>
          </cell>
          <cell r="DY44">
            <v>20353.59137596138</v>
          </cell>
          <cell r="DZ44">
            <v>19431.574125052059</v>
          </cell>
          <cell r="EA44">
            <v>20293.998218354172</v>
          </cell>
          <cell r="EB44">
            <v>22209.255443929553</v>
          </cell>
          <cell r="EC44">
            <v>23551.026735155105</v>
          </cell>
          <cell r="ED44">
            <v>16596.977588117912</v>
          </cell>
          <cell r="EE44">
            <v>25859.171622359376</v>
          </cell>
          <cell r="EF44">
            <v>24657.009780534019</v>
          </cell>
          <cell r="EG44">
            <v>17487.818906822831</v>
          </cell>
          <cell r="EH44">
            <v>24484.600830960397</v>
          </cell>
          <cell r="EI44">
            <v>21702.940169461603</v>
          </cell>
          <cell r="EJ44">
            <v>18089.28822813262</v>
          </cell>
          <cell r="EK44">
            <v>20663.668079362615</v>
          </cell>
          <cell r="EL44">
            <v>19723.120469866841</v>
          </cell>
          <cell r="EM44">
            <v>20596.625526899763</v>
          </cell>
          <cell r="EN44">
            <v>22585.904085631708</v>
          </cell>
          <cell r="EO44">
            <v>23949.507336229966</v>
          </cell>
          <cell r="EP44">
            <v>16828.36714430702</v>
          </cell>
          <cell r="EQ44">
            <v>26333.479074498457</v>
          </cell>
          <cell r="ER44">
            <v>25104.752937635276</v>
          </cell>
          <cell r="ES44">
            <v>17730.470243277221</v>
          </cell>
          <cell r="ET44">
            <v>24902.029786527226</v>
          </cell>
          <cell r="EU44">
            <v>22037.940941029556</v>
          </cell>
          <cell r="EV44">
            <v>18349.933250098009</v>
          </cell>
          <cell r="EW44">
            <v>20977.293507677874</v>
          </cell>
          <cell r="EX44">
            <v>20017.40892607874</v>
          </cell>
          <cell r="EY44">
            <v>20902.47113819349</v>
          </cell>
          <cell r="EZ44">
            <v>22967.975913320533</v>
          </cell>
          <cell r="FA44">
            <v>24353.902754719013</v>
          </cell>
          <cell r="FB44">
            <v>17061.285909423961</v>
          </cell>
          <cell r="FC44">
            <v>26816.107144726622</v>
          </cell>
          <cell r="FD44">
            <v>25560.438764688759</v>
          </cell>
          <cell r="FE44">
            <v>17974.887023182637</v>
          </cell>
          <cell r="FF44">
            <v>25325.988425837208</v>
          </cell>
          <cell r="FG44">
            <v>22376.92839375218</v>
          </cell>
          <cell r="FH44">
            <v>18613.923809626926</v>
          </cell>
          <cell r="FI44">
            <v>21294.458350075336</v>
          </cell>
          <cell r="FJ44">
            <v>20315.731134387715</v>
          </cell>
          <cell r="FK44">
            <v>21211.501736551523</v>
          </cell>
          <cell r="FL44">
            <v>23356.143518964294</v>
          </cell>
          <cell r="FM44">
            <v>24764.26794717192</v>
          </cell>
          <cell r="FN44">
            <v>17296.291213317629</v>
          </cell>
          <cell r="FO44">
            <v>27307.189495795701</v>
          </cell>
          <cell r="FP44">
            <v>26024.163910944619</v>
          </cell>
          <cell r="FQ44">
            <v>18221.002356907855</v>
          </cell>
          <cell r="FR44">
            <v>25756.519350595758</v>
          </cell>
          <cell r="FS44">
            <v>22719.895495850731</v>
          </cell>
          <cell r="FT44">
            <v>18879.888698979226</v>
          </cell>
          <cell r="FU44">
            <v>21615.151811985856</v>
          </cell>
          <cell r="FV44">
            <v>20616.752617557067</v>
          </cell>
          <cell r="FW44">
            <v>21523.702214281948</v>
          </cell>
        </row>
        <row r="45">
          <cell r="B45" t="str">
            <v>Co 135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 t="str">
            <v>Co 180</v>
          </cell>
          <cell r="BH46">
            <v>313.47000000000003</v>
          </cell>
          <cell r="BI46">
            <v>317.35000000000002</v>
          </cell>
          <cell r="BJ46">
            <v>221.16</v>
          </cell>
          <cell r="BK46">
            <v>287.32</v>
          </cell>
          <cell r="BL46">
            <v>289.52999999999997</v>
          </cell>
          <cell r="BM46">
            <v>259.87</v>
          </cell>
          <cell r="BN46">
            <v>306.57</v>
          </cell>
          <cell r="BO46">
            <v>1227.4100000000001</v>
          </cell>
          <cell r="BP46">
            <v>851.56999999999982</v>
          </cell>
          <cell r="BQ46">
            <v>1089.5103823810573</v>
          </cell>
          <cell r="BR46">
            <v>1089.4371308276852</v>
          </cell>
          <cell r="BS46">
            <v>1069.6510041998747</v>
          </cell>
          <cell r="BT46">
            <v>318.1944044501771</v>
          </cell>
          <cell r="BU46">
            <v>322.11973572063562</v>
          </cell>
          <cell r="BV46">
            <v>222.97247933310371</v>
          </cell>
          <cell r="BW46">
            <v>291.29682363004633</v>
          </cell>
          <cell r="BX46">
            <v>293.50207749981382</v>
          </cell>
          <cell r="BY46">
            <v>262.8811673791389</v>
          </cell>
          <cell r="BZ46">
            <v>310.91162239491496</v>
          </cell>
          <cell r="CA46">
            <v>1285.4254600164784</v>
          </cell>
          <cell r="CB46">
            <v>909.5387057913008</v>
          </cell>
          <cell r="CC46">
            <v>1118.0648323991088</v>
          </cell>
          <cell r="CD46">
            <v>1118.4409693010055</v>
          </cell>
          <cell r="CE46">
            <v>1118.2907997465186</v>
          </cell>
          <cell r="CF46">
            <v>293.53803351104943</v>
          </cell>
          <cell r="CG46">
            <v>297.58439860082967</v>
          </cell>
          <cell r="CH46">
            <v>195.46654641777377</v>
          </cell>
          <cell r="CI46">
            <v>265.58595741394583</v>
          </cell>
          <cell r="CJ46">
            <v>267.86076196214515</v>
          </cell>
          <cell r="CK46">
            <v>236.5676061623434</v>
          </cell>
          <cell r="CL46">
            <v>286.04214132138293</v>
          </cell>
          <cell r="CM46">
            <v>1282.9612005600895</v>
          </cell>
          <cell r="CN46">
            <v>907.18278054071436</v>
          </cell>
          <cell r="CO46">
            <v>1115.6481027670077</v>
          </cell>
          <cell r="CP46">
            <v>1115.5024409359487</v>
          </cell>
          <cell r="CQ46">
            <v>1135.2703783963907</v>
          </cell>
          <cell r="CR46">
            <v>290.15425071892696</v>
          </cell>
          <cell r="CS46">
            <v>294.32536471139429</v>
          </cell>
          <cell r="CT46">
            <v>189.14762843458789</v>
          </cell>
          <cell r="CU46">
            <v>261.37426603165136</v>
          </cell>
          <cell r="CV46">
            <v>263.72096604616252</v>
          </cell>
          <cell r="CW46">
            <v>231.24289073478258</v>
          </cell>
          <cell r="CX46">
            <v>282.2054997442624</v>
          </cell>
          <cell r="CY46">
            <v>1306.1112557515014</v>
          </cell>
          <cell r="CZ46">
            <v>922.85935681262231</v>
          </cell>
          <cell r="DA46">
            <v>1135.4769851585747</v>
          </cell>
          <cell r="DB46">
            <v>1135.3333787395529</v>
          </cell>
          <cell r="DC46">
            <v>1135.1902842613913</v>
          </cell>
          <cell r="DD46">
            <v>286.23082678584353</v>
          </cell>
          <cell r="DE46">
            <v>290.53097178468181</v>
          </cell>
          <cell r="DF46">
            <v>182.43154236454211</v>
          </cell>
          <cell r="DG46">
            <v>256.82856039699834</v>
          </cell>
          <cell r="DH46">
            <v>259.2490653223457</v>
          </cell>
          <cell r="DI46">
            <v>225.80048263592369</v>
          </cell>
          <cell r="DJ46">
            <v>278.29525563123843</v>
          </cell>
          <cell r="DK46">
            <v>1329.2435882078726</v>
          </cell>
          <cell r="DL46">
            <v>938.37114235605918</v>
          </cell>
          <cell r="DM46">
            <v>1155.7049346935</v>
          </cell>
          <cell r="DN46">
            <v>1155.5647822327628</v>
          </cell>
          <cell r="DO46">
            <v>1155.4247441692701</v>
          </cell>
          <cell r="DP46">
            <v>282.22294473052307</v>
          </cell>
          <cell r="DQ46">
            <v>286.65579246929224</v>
          </cell>
          <cell r="DR46">
            <v>175.07969495200223</v>
          </cell>
          <cell r="DS46">
            <v>251.71206502257667</v>
          </cell>
          <cell r="DT46">
            <v>254.43160320174593</v>
          </cell>
          <cell r="DU46">
            <v>219.98233614164644</v>
          </cell>
          <cell r="DV46">
            <v>274.05546828387014</v>
          </cell>
          <cell r="DW46">
            <v>1353.3470449931772</v>
          </cell>
          <cell r="DX46">
            <v>954.70105596210544</v>
          </cell>
          <cell r="DY46">
            <v>1175.8729374064751</v>
          </cell>
          <cell r="DZ46">
            <v>1176.2020247618721</v>
          </cell>
          <cell r="EA46">
            <v>1176.0650189398254</v>
          </cell>
          <cell r="EB46">
            <v>277.87875356355971</v>
          </cell>
          <cell r="EC46">
            <v>282.44734833557607</v>
          </cell>
          <cell r="ED46">
            <v>167.52744298268021</v>
          </cell>
          <cell r="EE46">
            <v>246.46240722209131</v>
          </cell>
          <cell r="EF46">
            <v>249.03778282288602</v>
          </cell>
          <cell r="EG46">
            <v>213.77399655762906</v>
          </cell>
          <cell r="EH46">
            <v>269.47218358779855</v>
          </cell>
          <cell r="EI46">
            <v>1377.9325362695331</v>
          </cell>
          <cell r="EJ46">
            <v>971.35846501505398</v>
          </cell>
          <cell r="EK46">
            <v>1196.936326785004</v>
          </cell>
          <cell r="EL46">
            <v>1196.8018900939469</v>
          </cell>
          <cell r="EM46">
            <v>1197.1192359544198</v>
          </cell>
          <cell r="EN46">
            <v>273.1830824118108</v>
          </cell>
          <cell r="EO46">
            <v>277.89216086001056</v>
          </cell>
          <cell r="EP46">
            <v>159.5277397701193</v>
          </cell>
          <cell r="EQ46">
            <v>240.83364431173652</v>
          </cell>
          <cell r="ER46">
            <v>243.48901487580599</v>
          </cell>
          <cell r="ES46">
            <v>206.94876832053808</v>
          </cell>
          <cell r="ET46">
            <v>264.53022090185891</v>
          </cell>
          <cell r="EU46">
            <v>1403.010528134515</v>
          </cell>
          <cell r="EV46">
            <v>988.35079363763896</v>
          </cell>
          <cell r="EW46">
            <v>1218.4202876714219</v>
          </cell>
          <cell r="EX46">
            <v>1218.2893340339074</v>
          </cell>
          <cell r="EY46">
            <v>1218.1583413565525</v>
          </cell>
          <cell r="EZ46">
            <v>268.12077743784232</v>
          </cell>
          <cell r="FA46">
            <v>272.97448761236319</v>
          </cell>
          <cell r="FB46">
            <v>151.06241907193066</v>
          </cell>
          <cell r="FC46">
            <v>234.80991551333489</v>
          </cell>
          <cell r="FD46">
            <v>237.5484587492532</v>
          </cell>
          <cell r="FE46">
            <v>199.91579083104739</v>
          </cell>
          <cell r="FF46">
            <v>259.01252095814584</v>
          </cell>
          <cell r="FG46">
            <v>1428.5898123691825</v>
          </cell>
          <cell r="FH46">
            <v>1005.6848729482534</v>
          </cell>
          <cell r="FI46">
            <v>1240.3334005258573</v>
          </cell>
          <cell r="FJ46">
            <v>1240.2047322445987</v>
          </cell>
          <cell r="FK46">
            <v>1240.0758785084124</v>
          </cell>
          <cell r="FL46">
            <v>262.47692403683175</v>
          </cell>
          <cell r="FM46">
            <v>267.67859060286992</v>
          </cell>
          <cell r="FN46">
            <v>142.11186515667623</v>
          </cell>
          <cell r="FO46">
            <v>228.37572695021368</v>
          </cell>
          <cell r="FP46">
            <v>231.19911008842314</v>
          </cell>
          <cell r="FQ46">
            <v>192.43987934438542</v>
          </cell>
          <cell r="FR46">
            <v>253.31304547026036</v>
          </cell>
          <cell r="FS46">
            <v>1454.6791107799904</v>
          </cell>
          <cell r="FT46">
            <v>1023.3636436781583</v>
          </cell>
          <cell r="FU46">
            <v>1262.6847487716454</v>
          </cell>
          <cell r="FV46">
            <v>1262.5576088314381</v>
          </cell>
          <cell r="FW46">
            <v>1262.4326071307446</v>
          </cell>
        </row>
        <row r="47">
          <cell r="B47" t="str">
            <v>Co 450</v>
          </cell>
          <cell r="BH47">
            <v>-14001.87</v>
          </cell>
          <cell r="BI47">
            <v>-6147.4</v>
          </cell>
          <cell r="BJ47">
            <v>4035.2800000000061</v>
          </cell>
          <cell r="BK47">
            <v>-5146.6499999999942</v>
          </cell>
          <cell r="BL47">
            <v>41422.339999999997</v>
          </cell>
          <cell r="BM47">
            <v>41683.199999999997</v>
          </cell>
          <cell r="BN47">
            <v>85293.83</v>
          </cell>
          <cell r="BO47">
            <v>73764.281499999997</v>
          </cell>
          <cell r="BP47">
            <v>52693.195</v>
          </cell>
          <cell r="BQ47">
            <v>5356.0166581366284</v>
          </cell>
          <cell r="BR47">
            <v>-1677.2813668720555</v>
          </cell>
          <cell r="BS47">
            <v>-438.55981229123427</v>
          </cell>
          <cell r="BT47">
            <v>-15226.669884134448</v>
          </cell>
          <cell r="BU47">
            <v>-7017.5569575270856</v>
          </cell>
          <cell r="BV47">
            <v>3204.9099886121694</v>
          </cell>
          <cell r="BW47">
            <v>-6077.3803530757941</v>
          </cell>
          <cell r="BX47">
            <v>40624.594020348457</v>
          </cell>
          <cell r="BY47">
            <v>40712.812758968357</v>
          </cell>
          <cell r="BZ47">
            <v>84219.701407310407</v>
          </cell>
          <cell r="CA47">
            <v>73508.731327615766</v>
          </cell>
          <cell r="CB47">
            <v>52628.085898294012</v>
          </cell>
          <cell r="CC47">
            <v>4517.0599423131571</v>
          </cell>
          <cell r="CD47">
            <v>-2485.449783071017</v>
          </cell>
          <cell r="CE47">
            <v>2002.1643601125033</v>
          </cell>
          <cell r="CF47">
            <v>-14645.548806240098</v>
          </cell>
          <cell r="CG47">
            <v>-6069.9985367039844</v>
          </cell>
          <cell r="CH47">
            <v>4194.1297532753742</v>
          </cell>
          <cell r="CI47">
            <v>-5190.338268508538</v>
          </cell>
          <cell r="CJ47">
            <v>41649.990163807051</v>
          </cell>
          <cell r="CK47">
            <v>41561.553672935661</v>
          </cell>
          <cell r="CL47">
            <v>84962.732532556576</v>
          </cell>
          <cell r="CM47">
            <v>74109.803932506024</v>
          </cell>
          <cell r="CN47">
            <v>53427.761953384928</v>
          </cell>
          <cell r="CO47">
            <v>5416.7270860310164</v>
          </cell>
          <cell r="CP47">
            <v>-1552.8181635637593</v>
          </cell>
          <cell r="CQ47">
            <v>722.00395006749022</v>
          </cell>
          <cell r="CR47">
            <v>-15705.209267767219</v>
          </cell>
          <cell r="CS47">
            <v>-6832.3053593515579</v>
          </cell>
          <cell r="CT47">
            <v>3651.7684576984175</v>
          </cell>
          <cell r="CU47">
            <v>-5955.434696376542</v>
          </cell>
          <cell r="CV47">
            <v>41868.917082760556</v>
          </cell>
          <cell r="CW47">
            <v>41718.328624005619</v>
          </cell>
          <cell r="CX47">
            <v>85951.267513177881</v>
          </cell>
          <cell r="CY47">
            <v>74804.669620017958</v>
          </cell>
          <cell r="CZ47">
            <v>53777.742929639135</v>
          </cell>
          <cell r="DA47">
            <v>4840.8591644333574</v>
          </cell>
          <cell r="DB47">
            <v>-2256.7093389823276</v>
          </cell>
          <cell r="DC47">
            <v>-566.94010922894086</v>
          </cell>
          <cell r="DD47">
            <v>-16807.518843339851</v>
          </cell>
          <cell r="DE47">
            <v>-7627.5399645298894</v>
          </cell>
          <cell r="DF47">
            <v>3081.0464617514517</v>
          </cell>
          <cell r="DG47">
            <v>-6754.3994718435861</v>
          </cell>
          <cell r="DH47">
            <v>42075.549520090572</v>
          </cell>
          <cell r="DI47">
            <v>49932.954045534949</v>
          </cell>
          <cell r="DJ47">
            <v>95013.202930914806</v>
          </cell>
          <cell r="DK47">
            <v>83567.214920887389</v>
          </cell>
          <cell r="DL47">
            <v>62189.552758006597</v>
          </cell>
          <cell r="DM47">
            <v>12309.808892763816</v>
          </cell>
          <cell r="DN47">
            <v>5082.0377912461554</v>
          </cell>
          <cell r="DO47">
            <v>6781.6718015168444</v>
          </cell>
          <cell r="DP47">
            <v>-9880.3596216319565</v>
          </cell>
          <cell r="DQ47">
            <v>-383.26360030025535</v>
          </cell>
          <cell r="DR47">
            <v>10554.773640870284</v>
          </cell>
          <cell r="DS47">
            <v>485.4164381971641</v>
          </cell>
          <cell r="DT47">
            <v>50342.309954255921</v>
          </cell>
          <cell r="DU47">
            <v>50210.529923283641</v>
          </cell>
          <cell r="DV47">
            <v>96154.142348504291</v>
          </cell>
          <cell r="DW47">
            <v>84401.416403782554</v>
          </cell>
          <cell r="DX47">
            <v>62669.073534252457</v>
          </cell>
          <cell r="DY47">
            <v>11827.707089423682</v>
          </cell>
          <cell r="DZ47">
            <v>4467.4556704466377</v>
          </cell>
          <cell r="EA47">
            <v>6177.4128655672539</v>
          </cell>
          <cell r="EB47">
            <v>-10919.736459401392</v>
          </cell>
          <cell r="EC47">
            <v>-1094.9858633743715</v>
          </cell>
          <cell r="ED47">
            <v>10077.342865069586</v>
          </cell>
          <cell r="EE47">
            <v>-231.48010985918518</v>
          </cell>
          <cell r="EF47">
            <v>50674.389842595629</v>
          </cell>
          <cell r="EG47">
            <v>54640.1446834448</v>
          </cell>
          <cell r="EH47">
            <v>101462.98242929274</v>
          </cell>
          <cell r="EI47">
            <v>89396.877396235417</v>
          </cell>
          <cell r="EJ47">
            <v>67304.434173535294</v>
          </cell>
          <cell r="EK47">
            <v>15483.848484757429</v>
          </cell>
          <cell r="EL47">
            <v>7989.2579546514025</v>
          </cell>
          <cell r="EM47">
            <v>9708.0569105254981</v>
          </cell>
          <cell r="EN47">
            <v>-7836.8620061120455</v>
          </cell>
          <cell r="EO47">
            <v>2325.8015682220575</v>
          </cell>
          <cell r="EP47">
            <v>13738.007224100336</v>
          </cell>
          <cell r="EQ47">
            <v>3183.5307522978546</v>
          </cell>
          <cell r="ER47">
            <v>55160.692583490061</v>
          </cell>
          <cell r="ES47">
            <v>52898.746886712281</v>
          </cell>
          <cell r="ET47">
            <v>100617.00932343237</v>
          </cell>
          <cell r="EU47">
            <v>88230.702553542098</v>
          </cell>
          <cell r="EV47">
            <v>65773.187875163596</v>
          </cell>
          <cell r="EW47">
            <v>12954.872561042663</v>
          </cell>
          <cell r="EX47">
            <v>5323.1998320928396</v>
          </cell>
          <cell r="EY47">
            <v>7050.7543404722674</v>
          </cell>
          <cell r="EZ47">
            <v>-10955.883263729047</v>
          </cell>
          <cell r="FA47">
            <v>-443.87419224467885</v>
          </cell>
          <cell r="FB47">
            <v>11213.072688983346</v>
          </cell>
          <cell r="FC47">
            <v>406.83242664707359</v>
          </cell>
          <cell r="FD47">
            <v>53478.761403587283</v>
          </cell>
          <cell r="FE47">
            <v>53174.152267585392</v>
          </cell>
          <cell r="FF47">
            <v>101804.92788003827</v>
          </cell>
          <cell r="FG47">
            <v>89090.915259068424</v>
          </cell>
          <cell r="FH47">
            <v>66262.931320053365</v>
          </cell>
          <cell r="FI47">
            <v>12428.470234937908</v>
          </cell>
          <cell r="FJ47">
            <v>4657.3197462058597</v>
          </cell>
          <cell r="FK47">
            <v>6393.4450918631046</v>
          </cell>
          <cell r="FL47">
            <v>-12089.330107533693</v>
          </cell>
          <cell r="FM47">
            <v>-1216.8492909562628</v>
          </cell>
          <cell r="FN47">
            <v>10690.631665394816</v>
          </cell>
          <cell r="FO47">
            <v>-373.78023063029104</v>
          </cell>
          <cell r="FP47">
            <v>53816.223409164362</v>
          </cell>
          <cell r="FQ47">
            <v>57599.739275504457</v>
          </cell>
          <cell r="FR47">
            <v>107159.83069781463</v>
          </cell>
          <cell r="FS47">
            <v>94110.195859204789</v>
          </cell>
          <cell r="FT47">
            <v>70907.523437736032</v>
          </cell>
          <cell r="FU47">
            <v>16037.420316918535</v>
          </cell>
          <cell r="FV47">
            <v>8124.374058169502</v>
          </cell>
          <cell r="FW47">
            <v>9867.6391137982137</v>
          </cell>
        </row>
        <row r="48">
          <cell r="B48" t="str">
            <v>Co 451</v>
          </cell>
          <cell r="BH48">
            <v>18173.84</v>
          </cell>
          <cell r="BI48">
            <v>-7939.3300000000163</v>
          </cell>
          <cell r="BJ48">
            <v>45223.16</v>
          </cell>
          <cell r="BK48">
            <v>33669.56</v>
          </cell>
          <cell r="BL48">
            <v>33634.43</v>
          </cell>
          <cell r="BM48">
            <v>159244.54999999999</v>
          </cell>
          <cell r="BN48">
            <v>363351.65</v>
          </cell>
          <cell r="BO48">
            <v>309866.96729999996</v>
          </cell>
          <cell r="BP48">
            <v>254946.62889999995</v>
          </cell>
          <cell r="BQ48">
            <v>20004.630688307981</v>
          </cell>
          <cell r="BR48">
            <v>47054.161739741248</v>
          </cell>
          <cell r="BS48">
            <v>-746.35944001418829</v>
          </cell>
          <cell r="BT48">
            <v>15683.702647462793</v>
          </cell>
          <cell r="BU48">
            <v>-10641.591549095421</v>
          </cell>
          <cell r="BV48">
            <v>59982.620190037938</v>
          </cell>
          <cell r="BW48">
            <v>48318.690490441513</v>
          </cell>
          <cell r="BX48">
            <v>47923.260978251783</v>
          </cell>
          <cell r="BY48">
            <v>173205.71934280227</v>
          </cell>
          <cell r="BZ48">
            <v>504115.21264155442</v>
          </cell>
          <cell r="CA48">
            <v>451829.34849626961</v>
          </cell>
          <cell r="CB48">
            <v>376927.72178850824</v>
          </cell>
          <cell r="CC48">
            <v>141326.67700479378</v>
          </cell>
          <cell r="CD48">
            <v>168518.20651242798</v>
          </cell>
          <cell r="CE48">
            <v>121642.66762694879</v>
          </cell>
          <cell r="CF48">
            <v>136043.4651236335</v>
          </cell>
          <cell r="CG48">
            <v>109501.20686950145</v>
          </cell>
          <cell r="CH48">
            <v>164779.23419517727</v>
          </cell>
          <cell r="CI48">
            <v>153003.2418847665</v>
          </cell>
          <cell r="CJ48">
            <v>152238.20235606568</v>
          </cell>
          <cell r="CK48">
            <v>277184.70843716583</v>
          </cell>
          <cell r="CL48">
            <v>479877.17635150044</v>
          </cell>
          <cell r="CM48">
            <v>427441.26292406017</v>
          </cell>
          <cell r="CN48">
            <v>371962.14312968281</v>
          </cell>
          <cell r="CO48">
            <v>136943.2262617081</v>
          </cell>
          <cell r="CP48">
            <v>164282.6686898125</v>
          </cell>
          <cell r="CQ48">
            <v>118349.08857886531</v>
          </cell>
          <cell r="CR48">
            <v>137389.49059156186</v>
          </cell>
          <cell r="CS48">
            <v>110241.93730875809</v>
          </cell>
          <cell r="CT48">
            <v>166912.27013424385</v>
          </cell>
          <cell r="CU48">
            <v>154862.32932662367</v>
          </cell>
          <cell r="CV48">
            <v>153955.1513928218</v>
          </cell>
          <cell r="CW48">
            <v>281285.28625575826</v>
          </cell>
          <cell r="CX48">
            <v>487785.46356132417</v>
          </cell>
          <cell r="CY48">
            <v>434210.88678010309</v>
          </cell>
          <cell r="CZ48">
            <v>377624.00479567662</v>
          </cell>
          <cell r="DA48">
            <v>138104.62420593685</v>
          </cell>
          <cell r="DB48">
            <v>166041.70135797601</v>
          </cell>
          <cell r="DC48">
            <v>118371.33651583781</v>
          </cell>
          <cell r="DD48">
            <v>195211.27566000272</v>
          </cell>
          <cell r="DE48">
            <v>167444.08770588331</v>
          </cell>
          <cell r="DF48">
            <v>225543.15313430526</v>
          </cell>
          <cell r="DG48">
            <v>213212.6300704545</v>
          </cell>
          <cell r="DH48">
            <v>212156.65614422492</v>
          </cell>
          <cell r="DI48">
            <v>341914.65169822593</v>
          </cell>
          <cell r="DJ48">
            <v>552291.54011297307</v>
          </cell>
          <cell r="DK48">
            <v>497555.0972118302</v>
          </cell>
          <cell r="DL48">
            <v>439838.35737559333</v>
          </cell>
          <cell r="DM48">
            <v>195734.49235232236</v>
          </cell>
          <cell r="DN48">
            <v>224282.73973003554</v>
          </cell>
          <cell r="DO48">
            <v>175695.76286422089</v>
          </cell>
          <cell r="DP48">
            <v>197610.80789577318</v>
          </cell>
          <cell r="DQ48">
            <v>169209.30966924864</v>
          </cell>
          <cell r="DR48">
            <v>228774.5458232527</v>
          </cell>
          <cell r="DS48">
            <v>216156.83549188953</v>
          </cell>
          <cell r="DT48">
            <v>214945.18263776193</v>
          </cell>
          <cell r="DU48">
            <v>347175.98868959071</v>
          </cell>
          <cell r="DV48">
            <v>561499.06629678688</v>
          </cell>
          <cell r="DW48">
            <v>505577.26135808375</v>
          </cell>
          <cell r="DX48">
            <v>446708.10309118347</v>
          </cell>
          <cell r="DY48">
            <v>197934.24866429149</v>
          </cell>
          <cell r="DZ48">
            <v>227107.89060670644</v>
          </cell>
          <cell r="EA48">
            <v>177586.60496321088</v>
          </cell>
          <cell r="EB48">
            <v>248287.30776642574</v>
          </cell>
          <cell r="EC48">
            <v>219236.62205795399</v>
          </cell>
          <cell r="ED48">
            <v>280306.49113135278</v>
          </cell>
          <cell r="EE48">
            <v>267394.20817675395</v>
          </cell>
          <cell r="EF48">
            <v>266019.91743653174</v>
          </cell>
          <cell r="EG48">
            <v>400769.33872933348</v>
          </cell>
          <cell r="EH48">
            <v>619109.90083048702</v>
          </cell>
          <cell r="EI48">
            <v>561978.19257166784</v>
          </cell>
          <cell r="EJ48">
            <v>501933.61535841541</v>
          </cell>
          <cell r="EK48">
            <v>248403.25966812865</v>
          </cell>
          <cell r="EL48">
            <v>278215.44974065456</v>
          </cell>
          <cell r="EM48">
            <v>227742.7617402169</v>
          </cell>
          <cell r="EN48">
            <v>251660.85220677822</v>
          </cell>
          <cell r="EO48">
            <v>221945.14308126329</v>
          </cell>
          <cell r="EP48">
            <v>284559.33233219024</v>
          </cell>
          <cell r="EQ48">
            <v>271345.5220055214</v>
          </cell>
          <cell r="ER48">
            <v>269800.94108073914</v>
          </cell>
          <cell r="ES48">
            <v>407115.56880612171</v>
          </cell>
          <cell r="ET48">
            <v>629546.12187040329</v>
          </cell>
          <cell r="EU48">
            <v>571179.49389067176</v>
          </cell>
          <cell r="EV48">
            <v>509936.03952221264</v>
          </cell>
          <cell r="EW48">
            <v>251560.05777595897</v>
          </cell>
          <cell r="EX48">
            <v>282025.77403794765</v>
          </cell>
          <cell r="EY48">
            <v>230584.27760213456</v>
          </cell>
          <cell r="EZ48">
            <v>280055.71436634444</v>
          </cell>
          <cell r="FA48">
            <v>249659.59233112592</v>
          </cell>
          <cell r="FB48">
            <v>313858.45717158826</v>
          </cell>
          <cell r="FC48">
            <v>300335.7711282323</v>
          </cell>
          <cell r="FD48">
            <v>298613.24413186964</v>
          </cell>
          <cell r="FE48">
            <v>438540.51658179361</v>
          </cell>
          <cell r="FF48">
            <v>665134.30642269878</v>
          </cell>
          <cell r="FG48">
            <v>605507.53039596323</v>
          </cell>
          <cell r="FH48">
            <v>543041.75022246561</v>
          </cell>
          <cell r="FI48">
            <v>279729.90925254871</v>
          </cell>
          <cell r="FJ48">
            <v>310863.88493125082</v>
          </cell>
          <cell r="FK48">
            <v>258434.92698825343</v>
          </cell>
          <cell r="FL48">
            <v>282689.31984731089</v>
          </cell>
          <cell r="FM48">
            <v>251596.34114202953</v>
          </cell>
          <cell r="FN48">
            <v>317421.52342756814</v>
          </cell>
          <cell r="FO48">
            <v>303582.51104037761</v>
          </cell>
          <cell r="FP48">
            <v>301674.03335735854</v>
          </cell>
          <cell r="FQ48">
            <v>444262.33359678765</v>
          </cell>
          <cell r="FR48">
            <v>675093.90524797328</v>
          </cell>
          <cell r="FS48">
            <v>614181.38416196301</v>
          </cell>
          <cell r="FT48">
            <v>550468.37319187354</v>
          </cell>
          <cell r="FU48">
            <v>282128.60797126702</v>
          </cell>
          <cell r="FV48">
            <v>313946.35878096288</v>
          </cell>
          <cell r="FW48">
            <v>260511.50290829904</v>
          </cell>
        </row>
        <row r="49">
          <cell r="B49" t="str">
            <v>Co 356</v>
          </cell>
          <cell r="BH49">
            <v>96014.13</v>
          </cell>
          <cell r="BI49">
            <v>59953.61</v>
          </cell>
          <cell r="BJ49">
            <v>132474.16</v>
          </cell>
          <cell r="BK49">
            <v>123032.25</v>
          </cell>
          <cell r="BL49">
            <v>167166.65</v>
          </cell>
          <cell r="BM49">
            <v>90475.15</v>
          </cell>
          <cell r="BN49">
            <v>82550.509999999995</v>
          </cell>
          <cell r="BO49">
            <v>126028.52000000002</v>
          </cell>
          <cell r="BP49">
            <v>47738.199999999953</v>
          </cell>
          <cell r="BQ49">
            <v>59993.76654267963</v>
          </cell>
          <cell r="BR49">
            <v>68322.482859642623</v>
          </cell>
          <cell r="BS49">
            <v>81169.463393127895</v>
          </cell>
          <cell r="BT49">
            <v>92976.566942328209</v>
          </cell>
          <cell r="BU49">
            <v>57176.365735464846</v>
          </cell>
          <cell r="BV49">
            <v>131147.62668857424</v>
          </cell>
          <cell r="BW49">
            <v>121845.68275502374</v>
          </cell>
          <cell r="BX49">
            <v>75225.44049589755</v>
          </cell>
          <cell r="BY49">
            <v>88795.669771274203</v>
          </cell>
          <cell r="BZ49">
            <v>80919.86817088339</v>
          </cell>
          <cell r="CA49">
            <v>126768.99754604482</v>
          </cell>
          <cell r="CB49">
            <v>48731.509267778922</v>
          </cell>
          <cell r="CC49">
            <v>58553.231299694977</v>
          </cell>
          <cell r="CD49">
            <v>67002.791253956966</v>
          </cell>
          <cell r="CE49">
            <v>81557.34098814</v>
          </cell>
          <cell r="CF49">
            <v>88816.034693026566</v>
          </cell>
          <cell r="CG49">
            <v>53287.794132942217</v>
          </cell>
          <cell r="CH49">
            <v>125423.38520360598</v>
          </cell>
          <cell r="CI49">
            <v>116269.0405947605</v>
          </cell>
          <cell r="CJ49">
            <v>68874.780514725164</v>
          </cell>
          <cell r="CK49">
            <v>82717.943065433967</v>
          </cell>
          <cell r="CL49">
            <v>121188.81193122215</v>
          </cell>
          <cell r="CM49">
            <v>166472.71980477948</v>
          </cell>
          <cell r="CN49">
            <v>88702.688279835391</v>
          </cell>
          <cell r="CO49">
            <v>98756.481681986712</v>
          </cell>
          <cell r="CP49">
            <v>107334.1111996393</v>
          </cell>
          <cell r="CQ49">
            <v>123622.02889110619</v>
          </cell>
          <cell r="CR49">
            <v>135801.28641050245</v>
          </cell>
          <cell r="CS49">
            <v>99656.096250214614</v>
          </cell>
          <cell r="CT49">
            <v>173159.80950940703</v>
          </cell>
          <cell r="CU49">
            <v>163873.15553100879</v>
          </cell>
          <cell r="CV49">
            <v>115265.39987175458</v>
          </cell>
          <cell r="CW49">
            <v>129479.22603260947</v>
          </cell>
          <cell r="CX49">
            <v>121444.89494297589</v>
          </cell>
          <cell r="CY49">
            <v>167356.61560135879</v>
          </cell>
          <cell r="CZ49">
            <v>88123.214149223058</v>
          </cell>
          <cell r="DA49">
            <v>98457.873609061469</v>
          </cell>
          <cell r="DB49">
            <v>107251.65784496913</v>
          </cell>
          <cell r="DC49">
            <v>121979.918224664</v>
          </cell>
          <cell r="DD49">
            <v>136375.73734599195</v>
          </cell>
          <cell r="DE49">
            <v>99603.808264230087</v>
          </cell>
          <cell r="DF49">
            <v>174500.72079777357</v>
          </cell>
          <cell r="DG49">
            <v>165080.62911999132</v>
          </cell>
          <cell r="DH49">
            <v>115227.34614571731</v>
          </cell>
          <cell r="DI49">
            <v>129822.10128536561</v>
          </cell>
          <cell r="DJ49">
            <v>194669.2096694241</v>
          </cell>
          <cell r="DK49">
            <v>241217.86512749479</v>
          </cell>
          <cell r="DL49">
            <v>160495.07983616571</v>
          </cell>
          <cell r="DM49">
            <v>171118.59597622382</v>
          </cell>
          <cell r="DN49">
            <v>180133.7869044244</v>
          </cell>
          <cell r="DO49">
            <v>195126.32867725843</v>
          </cell>
          <cell r="DP49">
            <v>209925.71777427604</v>
          </cell>
          <cell r="DQ49">
            <v>172517.21466553278</v>
          </cell>
          <cell r="DR49">
            <v>248833.11558324093</v>
          </cell>
          <cell r="DS49">
            <v>239278.42380414836</v>
          </cell>
          <cell r="DT49">
            <v>188146.28291022524</v>
          </cell>
          <cell r="DU49">
            <v>203132.61007241849</v>
          </cell>
          <cell r="DV49">
            <v>196271.63847617892</v>
          </cell>
          <cell r="DW49">
            <v>243466.82300725247</v>
          </cell>
          <cell r="DX49">
            <v>161227.16082115041</v>
          </cell>
          <cell r="DY49">
            <v>172147.79242023343</v>
          </cell>
          <cell r="DZ49">
            <v>181390.10463758302</v>
          </cell>
          <cell r="EA49">
            <v>196651.75972714121</v>
          </cell>
          <cell r="EB49">
            <v>211860.89460312884</v>
          </cell>
          <cell r="EC49">
            <v>173806.42666239588</v>
          </cell>
          <cell r="ED49">
            <v>251567.11552006082</v>
          </cell>
          <cell r="EE49">
            <v>241877.03330434789</v>
          </cell>
          <cell r="EF49">
            <v>189431.73397593686</v>
          </cell>
          <cell r="EG49">
            <v>204820.25712911022</v>
          </cell>
          <cell r="EH49">
            <v>256174.81342350188</v>
          </cell>
          <cell r="EI49">
            <v>304025.25454747467</v>
          </cell>
          <cell r="EJ49">
            <v>220241.28599060327</v>
          </cell>
          <cell r="EK49">
            <v>231468.12472484898</v>
          </cell>
          <cell r="EL49">
            <v>240943.43629007912</v>
          </cell>
          <cell r="EM49">
            <v>256478.08935233799</v>
          </cell>
          <cell r="EN49">
            <v>272104.42795218667</v>
          </cell>
          <cell r="EO49">
            <v>233393.96873169098</v>
          </cell>
          <cell r="EP49">
            <v>312625.86007145455</v>
          </cell>
          <cell r="EQ49">
            <v>302799.05016701925</v>
          </cell>
          <cell r="ER49">
            <v>249006.02616987974</v>
          </cell>
          <cell r="ES49">
            <v>264807.8606139351</v>
          </cell>
          <cell r="ET49">
            <v>258876.52723166227</v>
          </cell>
          <cell r="EU49">
            <v>307391.50157357182</v>
          </cell>
          <cell r="EV49">
            <v>222035.33659822639</v>
          </cell>
          <cell r="EW49">
            <v>233576.48722009495</v>
          </cell>
          <cell r="EX49">
            <v>243291.04483019211</v>
          </cell>
          <cell r="EY49">
            <v>259103.21909322136</v>
          </cell>
          <cell r="EZ49">
            <v>275153.68283977517</v>
          </cell>
          <cell r="FA49">
            <v>235777.26096290167</v>
          </cell>
          <cell r="FB49">
            <v>316507.48380094633</v>
          </cell>
          <cell r="FC49">
            <v>306542.88255383039</v>
          </cell>
          <cell r="FD49">
            <v>251366.06140083968</v>
          </cell>
          <cell r="FE49">
            <v>267592.70084688009</v>
          </cell>
          <cell r="FF49">
            <v>264063.57519785326</v>
          </cell>
          <cell r="FG49">
            <v>313251.91488587722</v>
          </cell>
          <cell r="FH49">
            <v>226295.30200319522</v>
          </cell>
          <cell r="FI49">
            <v>238160.02029350519</v>
          </cell>
          <cell r="FJ49">
            <v>248119.98270400672</v>
          </cell>
          <cell r="FK49">
            <v>264214.18442185759</v>
          </cell>
          <cell r="FL49">
            <v>280696.43410430115</v>
          </cell>
          <cell r="FM49">
            <v>240643.91031087475</v>
          </cell>
          <cell r="FN49">
            <v>322899.37013920397</v>
          </cell>
          <cell r="FO49">
            <v>312796.32395794749</v>
          </cell>
          <cell r="FP49">
            <v>256198.71643452119</v>
          </cell>
          <cell r="FQ49">
            <v>272861.99212739535</v>
          </cell>
          <cell r="FR49">
            <v>266808.41086420103</v>
          </cell>
          <cell r="FS49">
            <v>316679.327418553</v>
          </cell>
          <cell r="FT49">
            <v>228093.30309087853</v>
          </cell>
          <cell r="FU49">
            <v>240290.63522399403</v>
          </cell>
          <cell r="FV49">
            <v>250502.37267176938</v>
          </cell>
          <cell r="FW49">
            <v>266883.78391951078</v>
          </cell>
        </row>
        <row r="50">
          <cell r="B50" t="str">
            <v>Co 357</v>
          </cell>
          <cell r="BH50">
            <v>70129.990000000005</v>
          </cell>
          <cell r="BI50">
            <v>150301.22</v>
          </cell>
          <cell r="BJ50">
            <v>197343.58</v>
          </cell>
          <cell r="BK50">
            <v>208683.95</v>
          </cell>
          <cell r="BL50">
            <v>274434.43</v>
          </cell>
          <cell r="BM50">
            <v>284979.65000000002</v>
          </cell>
          <cell r="BN50">
            <v>214104.46</v>
          </cell>
          <cell r="BO50">
            <v>180766.16440000001</v>
          </cell>
          <cell r="BP50">
            <v>163312.70800000001</v>
          </cell>
          <cell r="BQ50">
            <v>183681.00913320098</v>
          </cell>
          <cell r="BR50">
            <v>170872.26533138222</v>
          </cell>
          <cell r="BS50">
            <v>144146.55036376041</v>
          </cell>
          <cell r="BT50">
            <v>67688.302888167935</v>
          </cell>
          <cell r="BU50">
            <v>147239.3867425138</v>
          </cell>
          <cell r="BV50">
            <v>194847.38196709822</v>
          </cell>
          <cell r="BW50">
            <v>205954.08100115028</v>
          </cell>
          <cell r="BX50">
            <v>170884.82525121729</v>
          </cell>
          <cell r="BY50">
            <v>282051.24389666243</v>
          </cell>
          <cell r="BZ50">
            <v>210880.42982717464</v>
          </cell>
          <cell r="CA50">
            <v>181435.81681268086</v>
          </cell>
          <cell r="CB50">
            <v>163967.46124124716</v>
          </cell>
          <cell r="CC50">
            <v>180724.38108289771</v>
          </cell>
          <cell r="CD50">
            <v>168019.56951791921</v>
          </cell>
          <cell r="CE50">
            <v>143567.8330698788</v>
          </cell>
          <cell r="CF50">
            <v>61724.870509336673</v>
          </cell>
          <cell r="CG50">
            <v>140641.09874869653</v>
          </cell>
          <cell r="CH50">
            <v>188950.53988567067</v>
          </cell>
          <cell r="CI50">
            <v>199707.06436815124</v>
          </cell>
          <cell r="CJ50">
            <v>163898.73863189472</v>
          </cell>
          <cell r="CK50">
            <v>275637.34930480178</v>
          </cell>
          <cell r="CL50">
            <v>204142.63472196081</v>
          </cell>
          <cell r="CM50">
            <v>176525.86898364438</v>
          </cell>
          <cell r="CN50">
            <v>159050.95171130405</v>
          </cell>
          <cell r="CO50">
            <v>175589.43462857275</v>
          </cell>
          <cell r="CP50">
            <v>162995.89688682809</v>
          </cell>
          <cell r="CQ50">
            <v>162865.33034475864</v>
          </cell>
          <cell r="CR50">
            <v>84983.009697917267</v>
          </cell>
          <cell r="CS50">
            <v>165259.80430764428</v>
          </cell>
          <cell r="CT50">
            <v>213071.6215735196</v>
          </cell>
          <cell r="CU50">
            <v>223961.43810810469</v>
          </cell>
          <cell r="CV50">
            <v>187149.63856463647</v>
          </cell>
          <cell r="CW50">
            <v>301343.61439567921</v>
          </cell>
          <cell r="CX50">
            <v>228315.99011886661</v>
          </cell>
          <cell r="CY50">
            <v>200113.60710430099</v>
          </cell>
          <cell r="CZ50">
            <v>182287.19132663726</v>
          </cell>
          <cell r="DA50">
            <v>199082.09777959477</v>
          </cell>
          <cell r="DB50">
            <v>186275.06037719751</v>
          </cell>
          <cell r="DC50">
            <v>161238.56364964612</v>
          </cell>
          <cell r="DD50">
            <v>84471.936354171776</v>
          </cell>
          <cell r="DE50">
            <v>166130.20333135786</v>
          </cell>
          <cell r="DF50">
            <v>215090.46837078084</v>
          </cell>
          <cell r="DG50">
            <v>226113.52427162748</v>
          </cell>
          <cell r="DH50">
            <v>188269.5337558231</v>
          </cell>
          <cell r="DI50">
            <v>304974.64930086641</v>
          </cell>
          <cell r="DJ50">
            <v>230380.12243351346</v>
          </cell>
          <cell r="DK50">
            <v>201586.01590779523</v>
          </cell>
          <cell r="DL50">
            <v>183401.02564178727</v>
          </cell>
          <cell r="DM50">
            <v>200454.69348639925</v>
          </cell>
          <cell r="DN50">
            <v>187431.19853751146</v>
          </cell>
          <cell r="DO50">
            <v>192249.95320616569</v>
          </cell>
          <cell r="DP50">
            <v>114251.50131685263</v>
          </cell>
          <cell r="DQ50">
            <v>197311.94772436738</v>
          </cell>
          <cell r="DR50">
            <v>247449.63011429255</v>
          </cell>
          <cell r="DS50">
            <v>258605.97435933221</v>
          </cell>
          <cell r="DT50">
            <v>219700.30700484413</v>
          </cell>
          <cell r="DU50">
            <v>338973.70085937652</v>
          </cell>
          <cell r="DV50">
            <v>262777.77014025324</v>
          </cell>
          <cell r="DW50">
            <v>233385.29395352231</v>
          </cell>
          <cell r="DX50">
            <v>214834.44151200846</v>
          </cell>
          <cell r="DY50">
            <v>232150.21982207015</v>
          </cell>
          <cell r="DZ50">
            <v>218907.02397628728</v>
          </cell>
          <cell r="EA50">
            <v>193454.31184252925</v>
          </cell>
          <cell r="EB50">
            <v>114202.44633623873</v>
          </cell>
          <cell r="EC50">
            <v>198686.29445565224</v>
          </cell>
          <cell r="ED50">
            <v>250030.46869699756</v>
          </cell>
          <cell r="EE50">
            <v>261320.45988931801</v>
          </cell>
          <cell r="EF50">
            <v>221322.88498712488</v>
          </cell>
          <cell r="EG50">
            <v>343222.54599282186</v>
          </cell>
          <cell r="EH50">
            <v>265390.03764856438</v>
          </cell>
          <cell r="EI50">
            <v>235392.50629656063</v>
          </cell>
          <cell r="EJ50">
            <v>216468.83728198946</v>
          </cell>
          <cell r="EK50">
            <v>234048.84231280361</v>
          </cell>
          <cell r="EL50">
            <v>220583.13940407327</v>
          </cell>
          <cell r="EM50">
            <v>197114.8137418729</v>
          </cell>
          <cell r="EN50">
            <v>115025.80050964557</v>
          </cell>
          <cell r="EO50">
            <v>202516.30472208845</v>
          </cell>
          <cell r="EP50">
            <v>255097.40205002541</v>
          </cell>
          <cell r="EQ50">
            <v>266520.70962162176</v>
          </cell>
          <cell r="ER50">
            <v>225399.70338160667</v>
          </cell>
          <cell r="ES50">
            <v>349985.82035513665</v>
          </cell>
          <cell r="ET50">
            <v>270480.43972220505</v>
          </cell>
          <cell r="EU50">
            <v>239871.21274756317</v>
          </cell>
          <cell r="EV50">
            <v>220566.70282529879</v>
          </cell>
          <cell r="EW50">
            <v>238414.47927610599</v>
          </cell>
          <cell r="EX50">
            <v>224722.78097917623</v>
          </cell>
          <cell r="EY50">
            <v>198303.37115590568</v>
          </cell>
          <cell r="EZ50">
            <v>114870.02580148308</v>
          </cell>
          <cell r="FA50">
            <v>203873.5050341984</v>
          </cell>
          <cell r="FB50">
            <v>257722.99977096368</v>
          </cell>
          <cell r="FC50">
            <v>269279.46206925676</v>
          </cell>
          <cell r="FD50">
            <v>227002.9444066069</v>
          </cell>
          <cell r="FE50">
            <v>354336.55116720707</v>
          </cell>
          <cell r="FF50">
            <v>273121.28693093697</v>
          </cell>
          <cell r="FG50">
            <v>241893.8430071777</v>
          </cell>
          <cell r="FH50">
            <v>222200.91531562258</v>
          </cell>
          <cell r="FI50">
            <v>240318.63274349947</v>
          </cell>
          <cell r="FJ50">
            <v>226397.99513494372</v>
          </cell>
          <cell r="FK50">
            <v>199443.96530198609</v>
          </cell>
          <cell r="FL50">
            <v>114642.7097043393</v>
          </cell>
          <cell r="FM50">
            <v>205182.43212331476</v>
          </cell>
          <cell r="FN50">
            <v>260331.4878142091</v>
          </cell>
          <cell r="FO50">
            <v>272021.28825200256</v>
          </cell>
          <cell r="FP50">
            <v>228556.06064393179</v>
          </cell>
          <cell r="FQ50">
            <v>358699.62042314612</v>
          </cell>
          <cell r="FR50">
            <v>275736.98551478691</v>
          </cell>
          <cell r="FS50">
            <v>243883.63594801002</v>
          </cell>
          <cell r="FT50">
            <v>223794.67305023444</v>
          </cell>
          <cell r="FU50">
            <v>242185.86067500315</v>
          </cell>
          <cell r="FV50">
            <v>228032.08470237145</v>
          </cell>
          <cell r="FW50">
            <v>200533.16718938097</v>
          </cell>
        </row>
        <row r="51">
          <cell r="B51" t="str">
            <v>Co 332</v>
          </cell>
          <cell r="BH51">
            <v>33743.06</v>
          </cell>
          <cell r="BI51">
            <v>34456.949999999997</v>
          </cell>
          <cell r="BJ51">
            <v>31690.04</v>
          </cell>
          <cell r="BK51">
            <v>27874.45</v>
          </cell>
          <cell r="BL51">
            <v>27776.69</v>
          </cell>
          <cell r="BM51">
            <v>28963.07</v>
          </cell>
          <cell r="BN51">
            <v>31092.07</v>
          </cell>
          <cell r="BO51">
            <v>31069.417199999996</v>
          </cell>
          <cell r="BP51">
            <v>31520.878299999997</v>
          </cell>
          <cell r="BQ51">
            <v>29269.96710897125</v>
          </cell>
          <cell r="BR51">
            <v>29216.096423577736</v>
          </cell>
          <cell r="BS51">
            <v>28628.321609946244</v>
          </cell>
          <cell r="BT51">
            <v>33596.684636258753</v>
          </cell>
          <cell r="BU51">
            <v>34274.24892953776</v>
          </cell>
          <cell r="BV51">
            <v>31442.829278267505</v>
          </cell>
          <cell r="BW51">
            <v>27512.662558767595</v>
          </cell>
          <cell r="BX51">
            <v>27412.112566636886</v>
          </cell>
          <cell r="BY51">
            <v>28633.975728223115</v>
          </cell>
          <cell r="BZ51">
            <v>30826.73835001704</v>
          </cell>
          <cell r="CA51">
            <v>30931.40234983039</v>
          </cell>
          <cell r="CB51">
            <v>31317.310847195607</v>
          </cell>
          <cell r="CC51">
            <v>29067.216383133149</v>
          </cell>
          <cell r="CD51">
            <v>29011.617397728718</v>
          </cell>
          <cell r="CE51">
            <v>28436.914939843406</v>
          </cell>
          <cell r="CF51">
            <v>33400.584995354489</v>
          </cell>
          <cell r="CG51">
            <v>34040.847962201267</v>
          </cell>
          <cell r="CH51">
            <v>31143.343206848185</v>
          </cell>
          <cell r="CI51">
            <v>27095.277341263391</v>
          </cell>
          <cell r="CJ51">
            <v>26991.457244152749</v>
          </cell>
          <cell r="CK51">
            <v>28249.9822629152</v>
          </cell>
          <cell r="CL51">
            <v>30508.774884010803</v>
          </cell>
          <cell r="CM51">
            <v>30694.517549158394</v>
          </cell>
          <cell r="CN51">
            <v>31013.145121031957</v>
          </cell>
          <cell r="CO51">
            <v>28808.719555191972</v>
          </cell>
          <cell r="CP51">
            <v>28751.464442333836</v>
          </cell>
          <cell r="CQ51">
            <v>28190.517870289696</v>
          </cell>
          <cell r="CR51">
            <v>34000.153030118367</v>
          </cell>
          <cell r="CS51">
            <v>34640.417702577288</v>
          </cell>
          <cell r="CT51">
            <v>31661.944238960066</v>
          </cell>
          <cell r="CU51">
            <v>27492.678885695197</v>
          </cell>
          <cell r="CV51">
            <v>27385.749789709495</v>
          </cell>
          <cell r="CW51">
            <v>28682.035805978332</v>
          </cell>
          <cell r="CX51">
            <v>31008.348224197114</v>
          </cell>
          <cell r="CY51">
            <v>31224.035475322562</v>
          </cell>
          <cell r="CZ51">
            <v>31526.440716371508</v>
          </cell>
          <cell r="DA51">
            <v>29293.792655478355</v>
          </cell>
          <cell r="DB51">
            <v>29234.829720180096</v>
          </cell>
          <cell r="DC51">
            <v>28625.151950636435</v>
          </cell>
          <cell r="DD51">
            <v>34609.715806499495</v>
          </cell>
          <cell r="DE51">
            <v>35249.597959775536</v>
          </cell>
          <cell r="DF51">
            <v>32188.101395257567</v>
          </cell>
          <cell r="DG51">
            <v>27893.520138080443</v>
          </cell>
          <cell r="DH51">
            <v>27783.388959115597</v>
          </cell>
          <cell r="DI51">
            <v>29118.798251477932</v>
          </cell>
          <cell r="DJ51">
            <v>31514.905084936552</v>
          </cell>
          <cell r="DK51">
            <v>31762.269594433561</v>
          </cell>
          <cell r="DL51">
            <v>32046.431609962674</v>
          </cell>
          <cell r="DM51">
            <v>29785.953703786319</v>
          </cell>
          <cell r="DN51">
            <v>29725.233739844589</v>
          </cell>
          <cell r="DO51">
            <v>29097.27686841357</v>
          </cell>
          <cell r="DP51">
            <v>35229.188410755865</v>
          </cell>
          <cell r="DQ51">
            <v>35868.285830437249</v>
          </cell>
          <cell r="DR51">
            <v>32721.625914562392</v>
          </cell>
          <cell r="DS51">
            <v>28298.211627650351</v>
          </cell>
          <cell r="DT51">
            <v>28184.782161453011</v>
          </cell>
          <cell r="DU51">
            <v>29560.022854062896</v>
          </cell>
          <cell r="DV51">
            <v>32028.239903912887</v>
          </cell>
          <cell r="DW51">
            <v>32308.799029087193</v>
          </cell>
          <cell r="DX51">
            <v>32574.144546084786</v>
          </cell>
          <cell r="DY51">
            <v>30284.798583612916</v>
          </cell>
          <cell r="DZ51">
            <v>30222.734089936217</v>
          </cell>
          <cell r="EA51">
            <v>29575.949561973895</v>
          </cell>
          <cell r="EB51">
            <v>35859.167131395356</v>
          </cell>
          <cell r="EC51">
            <v>36497.054511172952</v>
          </cell>
          <cell r="ED51">
            <v>33262.352083615689</v>
          </cell>
          <cell r="EE51">
            <v>28706.457741692342</v>
          </cell>
          <cell r="EF51">
            <v>28589.630133024257</v>
          </cell>
          <cell r="EG51">
            <v>30006.132927796854</v>
          </cell>
          <cell r="EH51">
            <v>32548.17313419496</v>
          </cell>
          <cell r="EI51">
            <v>32863.71364382888</v>
          </cell>
          <cell r="EJ51">
            <v>33109.13074548525</v>
          </cell>
          <cell r="EK51">
            <v>30791.336810763478</v>
          </cell>
          <cell r="EL51">
            <v>30726.940195471368</v>
          </cell>
          <cell r="EM51">
            <v>30061.213976179577</v>
          </cell>
          <cell r="EN51">
            <v>36499.561590526042</v>
          </cell>
          <cell r="EO51">
            <v>37135.795893381466</v>
          </cell>
          <cell r="EP51">
            <v>33810.770668900645</v>
          </cell>
          <cell r="EQ51">
            <v>29117.981149782343</v>
          </cell>
          <cell r="ER51">
            <v>28997.862992293391</v>
          </cell>
          <cell r="ES51">
            <v>30456.865697627109</v>
          </cell>
          <cell r="ET51">
            <v>33075.172077112074</v>
          </cell>
          <cell r="EU51">
            <v>33426.66356677255</v>
          </cell>
          <cell r="EV51">
            <v>33651.438379857056</v>
          </cell>
          <cell r="EW51">
            <v>31305.144710730765</v>
          </cell>
          <cell r="EX51">
            <v>31238.827707973018</v>
          </cell>
          <cell r="EY51">
            <v>30552.675371367353</v>
          </cell>
          <cell r="EZ51">
            <v>37150.514244980332</v>
          </cell>
          <cell r="FA51">
            <v>37784.629876679886</v>
          </cell>
          <cell r="FB51">
            <v>34366.706750360732</v>
          </cell>
          <cell r="FC51">
            <v>29533.137237061292</v>
          </cell>
          <cell r="FD51">
            <v>29409.408637129403</v>
          </cell>
          <cell r="FE51">
            <v>30912.187237845152</v>
          </cell>
          <cell r="FF51">
            <v>33609.046871993974</v>
          </cell>
          <cell r="FG51">
            <v>33998.635142983912</v>
          </cell>
          <cell r="FH51">
            <v>34200.683784356384</v>
          </cell>
          <cell r="FI51">
            <v>31826.281987895687</v>
          </cell>
          <cell r="FJ51">
            <v>31757.984995752937</v>
          </cell>
          <cell r="FK51">
            <v>31051.257388438244</v>
          </cell>
          <cell r="FL51">
            <v>37811.969482307184</v>
          </cell>
          <cell r="FM51">
            <v>38443.677263042198</v>
          </cell>
          <cell r="FN51">
            <v>34930.205371019532</v>
          </cell>
          <cell r="FO51">
            <v>29951.634780694862</v>
          </cell>
          <cell r="FP51">
            <v>29823.988721484464</v>
          </cell>
          <cell r="FQ51">
            <v>31372.052229932415</v>
          </cell>
          <cell r="FR51">
            <v>34149.823079545538</v>
          </cell>
          <cell r="FS51">
            <v>34579.261236015445</v>
          </cell>
          <cell r="FT51">
            <v>34757.773289292229</v>
          </cell>
          <cell r="FU51">
            <v>32354.807474166955</v>
          </cell>
          <cell r="FV51">
            <v>32284.469830438225</v>
          </cell>
          <cell r="FW51">
            <v>31556.552201632585</v>
          </cell>
        </row>
        <row r="52">
          <cell r="B52" t="str">
            <v>Co 286</v>
          </cell>
          <cell r="BH52">
            <v>-2170.4699999999998</v>
          </cell>
          <cell r="BI52">
            <v>15976.9</v>
          </cell>
          <cell r="BJ52">
            <v>-1581.14</v>
          </cell>
          <cell r="BK52">
            <v>13731.81</v>
          </cell>
          <cell r="BL52">
            <v>20591.560000000001</v>
          </cell>
          <cell r="BM52">
            <v>-17461.16</v>
          </cell>
          <cell r="BN52">
            <v>7962.76</v>
          </cell>
          <cell r="BO52">
            <v>9649.099299999998</v>
          </cell>
          <cell r="BP52">
            <v>4504.1767</v>
          </cell>
          <cell r="BQ52">
            <v>5740.2281785425366</v>
          </cell>
          <cell r="BR52">
            <v>4063.8452386732388</v>
          </cell>
          <cell r="BS52">
            <v>7567.7006010578843</v>
          </cell>
          <cell r="BT52">
            <v>-1543.5158896744178</v>
          </cell>
          <cell r="BU52">
            <v>16776.073773203516</v>
          </cell>
          <cell r="BV52">
            <v>-935.4472220078751</v>
          </cell>
          <cell r="BW52">
            <v>14589.150551017552</v>
          </cell>
          <cell r="BX52">
            <v>21304.549625418807</v>
          </cell>
          <cell r="BY52">
            <v>-16729.399989943446</v>
          </cell>
          <cell r="BZ52">
            <v>8735.3416422443806</v>
          </cell>
          <cell r="CA52">
            <v>10703.381388978072</v>
          </cell>
          <cell r="CB52">
            <v>13215.809736296964</v>
          </cell>
          <cell r="CC52">
            <v>14330.025871139169</v>
          </cell>
          <cell r="CD52">
            <v>12617.024026448664</v>
          </cell>
          <cell r="CE52">
            <v>14142.606279991374</v>
          </cell>
          <cell r="CF52">
            <v>4400.8583172766521</v>
          </cell>
          <cell r="CG52">
            <v>22898.422957612725</v>
          </cell>
          <cell r="CH52">
            <v>5028.6798148277667</v>
          </cell>
          <cell r="CI52">
            <v>20771.62951348368</v>
          </cell>
          <cell r="CJ52">
            <v>27338.706587666551</v>
          </cell>
          <cell r="CK52">
            <v>-10677.571342203963</v>
          </cell>
          <cell r="CL52">
            <v>14831.446774390533</v>
          </cell>
          <cell r="CM52">
            <v>16814.851519382817</v>
          </cell>
          <cell r="CN52">
            <v>12261.968308463875</v>
          </cell>
          <cell r="CO52">
            <v>13501.482991273489</v>
          </cell>
          <cell r="CP52">
            <v>11751.148038530886</v>
          </cell>
          <cell r="CQ52">
            <v>13459.677489508231</v>
          </cell>
          <cell r="CR52">
            <v>4128.141967174859</v>
          </cell>
          <cell r="CS52">
            <v>23056.438702765958</v>
          </cell>
          <cell r="CT52">
            <v>4775.0756328493444</v>
          </cell>
          <cell r="CU52">
            <v>20907.863110825536</v>
          </cell>
          <cell r="CV52">
            <v>27555.607949357174</v>
          </cell>
          <cell r="CW52">
            <v>-11214.918352154647</v>
          </cell>
          <cell r="CX52">
            <v>14819.161440645355</v>
          </cell>
          <cell r="CY52">
            <v>16839.650519144703</v>
          </cell>
          <cell r="CZ52">
            <v>12165.069512108734</v>
          </cell>
          <cell r="DA52">
            <v>13472.903101989825</v>
          </cell>
          <cell r="DB52">
            <v>11674.759320795729</v>
          </cell>
          <cell r="DC52">
            <v>13252.490914507187</v>
          </cell>
          <cell r="DD52">
            <v>3839.2660993090467</v>
          </cell>
          <cell r="DE52">
            <v>23208.990504873884</v>
          </cell>
          <cell r="DF52">
            <v>9194.0178365383326</v>
          </cell>
          <cell r="DG52">
            <v>25726.688078076706</v>
          </cell>
          <cell r="DH52">
            <v>32454.707921883339</v>
          </cell>
          <cell r="DI52">
            <v>-7084.9652998547172</v>
          </cell>
          <cell r="DJ52">
            <v>19485.606686703428</v>
          </cell>
          <cell r="DK52">
            <v>21544.514385840168</v>
          </cell>
          <cell r="DL52">
            <v>16744.882074593654</v>
          </cell>
          <cell r="DM52">
            <v>18122.689037403172</v>
          </cell>
          <cell r="DN52">
            <v>16275.888114785987</v>
          </cell>
          <cell r="DO52">
            <v>17890.804191443192</v>
          </cell>
          <cell r="DP52">
            <v>8221.7054371486302</v>
          </cell>
          <cell r="DQ52">
            <v>28043.574795493525</v>
          </cell>
          <cell r="DR52">
            <v>8996.4489343949972</v>
          </cell>
          <cell r="DS52">
            <v>25939.310725102601</v>
          </cell>
          <cell r="DT52">
            <v>32747.880930298707</v>
          </cell>
          <cell r="DU52">
            <v>-7576.1437181002366</v>
          </cell>
          <cell r="DV52">
            <v>19541.659220293477</v>
          </cell>
          <cell r="DW52">
            <v>21640.301254593345</v>
          </cell>
          <cell r="DX52">
            <v>16712.165856323176</v>
          </cell>
          <cell r="DY52">
            <v>18163.181656252844</v>
          </cell>
          <cell r="DZ52">
            <v>16265.378252477389</v>
          </cell>
          <cell r="EA52">
            <v>17918.855927686149</v>
          </cell>
          <cell r="EB52">
            <v>7986.3635338296444</v>
          </cell>
          <cell r="EC52">
            <v>28271.355427866052</v>
          </cell>
          <cell r="ED52">
            <v>13634.067671814912</v>
          </cell>
          <cell r="EE52">
            <v>30997.717489295486</v>
          </cell>
          <cell r="EF52">
            <v>37886.823791223709</v>
          </cell>
          <cell r="EG52">
            <v>-3237.0422985391851</v>
          </cell>
          <cell r="EH52">
            <v>24439.859274686343</v>
          </cell>
          <cell r="EI52">
            <v>26578.905533999226</v>
          </cell>
          <cell r="EJ52">
            <v>21518.719703808405</v>
          </cell>
          <cell r="EK52">
            <v>23045.792381858308</v>
          </cell>
          <cell r="EL52">
            <v>21096.493687989489</v>
          </cell>
          <cell r="EM52">
            <v>22788.531137221958</v>
          </cell>
          <cell r="EN52">
            <v>12584.899580516962</v>
          </cell>
          <cell r="EO52">
            <v>33344.282670247245</v>
          </cell>
          <cell r="EP52">
            <v>13502.749970029829</v>
          </cell>
          <cell r="EQ52">
            <v>31298.055351973821</v>
          </cell>
          <cell r="ER52">
            <v>38267.636575242257</v>
          </cell>
          <cell r="ES52">
            <v>-3671.6598096460366</v>
          </cell>
          <cell r="ET52">
            <v>24575.587452141634</v>
          </cell>
          <cell r="EU52">
            <v>26756.411614775854</v>
          </cell>
          <cell r="EV52">
            <v>21560.527892582111</v>
          </cell>
          <cell r="EW52">
            <v>23167.014839302574</v>
          </cell>
          <cell r="EX52">
            <v>21163.869776844942</v>
          </cell>
          <cell r="EY52">
            <v>22895.894437852621</v>
          </cell>
          <cell r="EZ52">
            <v>12413.349686076574</v>
          </cell>
          <cell r="FA52">
            <v>33658.671474947754</v>
          </cell>
          <cell r="FB52">
            <v>16690.348636886134</v>
          </cell>
          <cell r="FC52">
            <v>34928.674360610763</v>
          </cell>
          <cell r="FD52">
            <v>41978.626886103732</v>
          </cell>
          <cell r="FE52">
            <v>-792.62059870249504</v>
          </cell>
          <cell r="FF52">
            <v>28037.10469607095</v>
          </cell>
          <cell r="FG52">
            <v>30261.30452415641</v>
          </cell>
          <cell r="FH52">
            <v>24553.250072541625</v>
          </cell>
          <cell r="FI52">
            <v>26241.288241468745</v>
          </cell>
          <cell r="FJ52">
            <v>24183.665835463595</v>
          </cell>
          <cell r="FK52">
            <v>26329.387018399673</v>
          </cell>
          <cell r="FL52">
            <v>15559.111041931705</v>
          </cell>
          <cell r="FM52">
            <v>37302.406427965863</v>
          </cell>
          <cell r="FN52">
            <v>16629.741990336326</v>
          </cell>
          <cell r="FO52">
            <v>35322.155884228458</v>
          </cell>
          <cell r="FP52">
            <v>42452.507935475922</v>
          </cell>
          <cell r="FQ52">
            <v>-1166.9164688762467</v>
          </cell>
          <cell r="FR52">
            <v>28257.469488596056</v>
          </cell>
          <cell r="FS52">
            <v>30526.022790978277</v>
          </cell>
          <cell r="FT52">
            <v>24663.477834294128</v>
          </cell>
          <cell r="FU52">
            <v>26436.666521283121</v>
          </cell>
          <cell r="FV52">
            <v>24322.576976413431</v>
          </cell>
          <cell r="FW52">
            <v>26521.468830556856</v>
          </cell>
        </row>
        <row r="53">
          <cell r="B53" t="str">
            <v>Co 287</v>
          </cell>
          <cell r="BH53">
            <v>5417.21</v>
          </cell>
          <cell r="BI53">
            <v>5854.44</v>
          </cell>
          <cell r="BJ53">
            <v>5468.2</v>
          </cell>
          <cell r="BK53">
            <v>10116.57</v>
          </cell>
          <cell r="BL53">
            <v>-525.63999999999942</v>
          </cell>
          <cell r="BM53">
            <v>28687.25</v>
          </cell>
          <cell r="BN53">
            <v>16535.7</v>
          </cell>
          <cell r="BO53">
            <v>8312.1549000000014</v>
          </cell>
          <cell r="BP53">
            <v>4099.1591999999873</v>
          </cell>
          <cell r="BQ53">
            <v>5929.827432046477</v>
          </cell>
          <cell r="BR53">
            <v>3486.7869658246054</v>
          </cell>
          <cell r="BS53">
            <v>-1015.237759710617</v>
          </cell>
          <cell r="BT53">
            <v>6697.9949910492542</v>
          </cell>
          <cell r="BU53">
            <v>7104.6282556339102</v>
          </cell>
          <cell r="BV53">
            <v>6717.4214117290467</v>
          </cell>
          <cell r="BW53">
            <v>11546.475560221232</v>
          </cell>
          <cell r="BX53">
            <v>883.64529431166739</v>
          </cell>
          <cell r="BY53">
            <v>30011.458864708111</v>
          </cell>
          <cell r="BZ53">
            <v>17978.948819917627</v>
          </cell>
          <cell r="CA53">
            <v>9826.9269198054317</v>
          </cell>
          <cell r="CB53">
            <v>9996.5373327248963</v>
          </cell>
          <cell r="CC53">
            <v>11486.42413931487</v>
          </cell>
          <cell r="CD53">
            <v>9101.654119695886</v>
          </cell>
          <cell r="CE53">
            <v>2476.8382958636066</v>
          </cell>
          <cell r="CF53">
            <v>9841.3727934048075</v>
          </cell>
          <cell r="CG53">
            <v>10216.968476250295</v>
          </cell>
          <cell r="CH53">
            <v>9829.2388900288934</v>
          </cell>
          <cell r="CI53">
            <v>14844.627898042483</v>
          </cell>
          <cell r="CJ53">
            <v>4161.0286149487474</v>
          </cell>
          <cell r="CK53">
            <v>33198.969134156752</v>
          </cell>
          <cell r="CL53">
            <v>21292.12787012272</v>
          </cell>
          <cell r="CM53">
            <v>12770.579602174366</v>
          </cell>
          <cell r="CN53">
            <v>8854.534633054318</v>
          </cell>
          <cell r="CO53">
            <v>10396.993425568282</v>
          </cell>
          <cell r="CP53">
            <v>8072.7487542655581</v>
          </cell>
          <cell r="CQ53">
            <v>1479.9628592353329</v>
          </cell>
          <cell r="CR53">
            <v>9720.524286775435</v>
          </cell>
          <cell r="CS53">
            <v>10092.988352282333</v>
          </cell>
          <cell r="CT53">
            <v>9697.3389831492168</v>
          </cell>
          <cell r="CU53">
            <v>14877.357031231422</v>
          </cell>
          <cell r="CV53">
            <v>3972.9735772565691</v>
          </cell>
          <cell r="CW53">
            <v>33560.507890649533</v>
          </cell>
          <cell r="CX53">
            <v>21458.688016755539</v>
          </cell>
          <cell r="CY53">
            <v>12627.409974656643</v>
          </cell>
          <cell r="CZ53">
            <v>8616.0797369778593</v>
          </cell>
          <cell r="DA53">
            <v>10207.452669017955</v>
          </cell>
          <cell r="DB53">
            <v>7857.5224873362677</v>
          </cell>
          <cell r="DC53">
            <v>778.21678237141896</v>
          </cell>
          <cell r="DD53">
            <v>9588.3197520458962</v>
          </cell>
          <cell r="DE53">
            <v>9957.2702168032556</v>
          </cell>
          <cell r="DF53">
            <v>15930.802691460667</v>
          </cell>
          <cell r="DG53">
            <v>21280.415597797291</v>
          </cell>
          <cell r="DH53">
            <v>10150.616494691109</v>
          </cell>
          <cell r="DI53">
            <v>40298.290105618034</v>
          </cell>
          <cell r="DJ53">
            <v>27998.887559258808</v>
          </cell>
          <cell r="DK53">
            <v>18848.416781055137</v>
          </cell>
          <cell r="DL53">
            <v>14739.387496863485</v>
          </cell>
          <cell r="DM53">
            <v>16381.191223833528</v>
          </cell>
          <cell r="DN53">
            <v>14005.703458812983</v>
          </cell>
          <cell r="DO53">
            <v>6701.3125822460061</v>
          </cell>
          <cell r="DP53">
            <v>15821.749511588641</v>
          </cell>
          <cell r="DQ53">
            <v>16186.792510949948</v>
          </cell>
          <cell r="DR53">
            <v>15895.675765482527</v>
          </cell>
          <cell r="DS53">
            <v>21420.245775767406</v>
          </cell>
          <cell r="DT53">
            <v>10060.30672680544</v>
          </cell>
          <cell r="DU53">
            <v>40778.112427731292</v>
          </cell>
          <cell r="DV53">
            <v>28278.512627516568</v>
          </cell>
          <cell r="DW53">
            <v>18798.814685201163</v>
          </cell>
          <cell r="DX53">
            <v>14589.602389800741</v>
          </cell>
          <cell r="DY53">
            <v>16283.406601412142</v>
          </cell>
          <cell r="DZ53">
            <v>13882.481898149003</v>
          </cell>
          <cell r="EA53">
            <v>6345.9982777155674</v>
          </cell>
          <cell r="EB53">
            <v>15786.393417781474</v>
          </cell>
          <cell r="EC53">
            <v>16147.099859982831</v>
          </cell>
          <cell r="ED53">
            <v>23183.706631500252</v>
          </cell>
          <cell r="EE53">
            <v>28888.782571083018</v>
          </cell>
          <cell r="EF53">
            <v>17293.866718396064</v>
          </cell>
          <cell r="EG53">
            <v>48592.228821117198</v>
          </cell>
          <cell r="EH53">
            <v>35889.793046943843</v>
          </cell>
          <cell r="EI53">
            <v>26070.500047563444</v>
          </cell>
          <cell r="EJ53">
            <v>21758.558390605031</v>
          </cell>
          <cell r="EK53">
            <v>23506.001591533066</v>
          </cell>
          <cell r="EL53">
            <v>21079.783631669823</v>
          </cell>
          <cell r="EM53">
            <v>13304.425830056702</v>
          </cell>
          <cell r="EN53">
            <v>23074.453928264069</v>
          </cell>
          <cell r="EO53">
            <v>23430.396816309847</v>
          </cell>
          <cell r="EP53">
            <v>23273.408354377163</v>
          </cell>
          <cell r="EQ53">
            <v>29164.690628896227</v>
          </cell>
          <cell r="ER53">
            <v>17329.860269862551</v>
          </cell>
          <cell r="ES53">
            <v>49219.375251400947</v>
          </cell>
          <cell r="ET53">
            <v>36311.466768767103</v>
          </cell>
          <cell r="EU53">
            <v>26142.137398981635</v>
          </cell>
          <cell r="EV53">
            <v>21724.851982496752</v>
          </cell>
          <cell r="EW53">
            <v>23527.575089812919</v>
          </cell>
          <cell r="EX53">
            <v>21076.259808286028</v>
          </cell>
          <cell r="EY53">
            <v>13053.685117300687</v>
          </cell>
          <cell r="EZ53">
            <v>23163.802668739198</v>
          </cell>
          <cell r="FA53">
            <v>23514.732352829822</v>
          </cell>
          <cell r="FB53">
            <v>26687.529323036084</v>
          </cell>
          <cell r="FC53">
            <v>32770.899238550075</v>
          </cell>
          <cell r="FD53">
            <v>20691.126518683792</v>
          </cell>
          <cell r="FE53">
            <v>53182.582080547807</v>
          </cell>
          <cell r="FF53">
            <v>40066.541104404074</v>
          </cell>
          <cell r="FG53">
            <v>29536.12803292428</v>
          </cell>
          <cell r="FH53">
            <v>25010.832042488139</v>
          </cell>
          <cell r="FI53">
            <v>26870.528518948813</v>
          </cell>
          <cell r="FJ53">
            <v>24394.29973637755</v>
          </cell>
          <cell r="FK53">
            <v>16117.70511932821</v>
          </cell>
          <cell r="FL53">
            <v>26578.039378846079</v>
          </cell>
          <cell r="FM53">
            <v>26923.060554700758</v>
          </cell>
          <cell r="FN53">
            <v>26858.885592772684</v>
          </cell>
          <cell r="FO53">
            <v>33140.433738000531</v>
          </cell>
          <cell r="FP53">
            <v>20810.56153083442</v>
          </cell>
          <cell r="FQ53">
            <v>53914.902701815394</v>
          </cell>
          <cell r="FR53">
            <v>40588.079805261397</v>
          </cell>
          <cell r="FS53">
            <v>29685.608387585518</v>
          </cell>
          <cell r="FT53">
            <v>25049.528201271067</v>
          </cell>
          <cell r="FU53">
            <v>26968.001817775796</v>
          </cell>
          <cell r="FV53">
            <v>24467.07334006211</v>
          </cell>
          <cell r="FW53">
            <v>15927.720723643899</v>
          </cell>
        </row>
        <row r="54">
          <cell r="B54" t="str">
            <v>Co 288</v>
          </cell>
          <cell r="BH54">
            <v>9317.31</v>
          </cell>
          <cell r="BI54">
            <v>6570.34</v>
          </cell>
          <cell r="BJ54">
            <v>6527.94</v>
          </cell>
          <cell r="BK54">
            <v>12169.22</v>
          </cell>
          <cell r="BL54">
            <v>-2711.42</v>
          </cell>
          <cell r="BM54">
            <v>42281.87</v>
          </cell>
          <cell r="BN54">
            <v>1885.76</v>
          </cell>
          <cell r="BO54">
            <v>-3485.3549000000057</v>
          </cell>
          <cell r="BP54">
            <v>-11255.651299999998</v>
          </cell>
          <cell r="BQ54">
            <v>-17029.875283373767</v>
          </cell>
          <cell r="BR54">
            <v>-9385.3152024851079</v>
          </cell>
          <cell r="BS54">
            <v>-12633.205559759605</v>
          </cell>
          <cell r="BT54">
            <v>17861.726631919133</v>
          </cell>
          <cell r="BU54">
            <v>14914.156833352965</v>
          </cell>
          <cell r="BV54">
            <v>14786.181203900211</v>
          </cell>
          <cell r="BW54">
            <v>20618.642559505432</v>
          </cell>
          <cell r="BX54">
            <v>5360.3982453503122</v>
          </cell>
          <cell r="BY54">
            <v>50339.204503453439</v>
          </cell>
          <cell r="BZ54">
            <v>10949.601683651632</v>
          </cell>
          <cell r="CA54">
            <v>4936.9265478396264</v>
          </cell>
          <cell r="CB54">
            <v>-3161.2269834397739</v>
          </cell>
          <cell r="CC54">
            <v>-9274.2973667468905</v>
          </cell>
          <cell r="CD54">
            <v>3421.3025648075345</v>
          </cell>
          <cell r="CE54">
            <v>635.30921096423117</v>
          </cell>
          <cell r="CF54">
            <v>30663.435765990209</v>
          </cell>
          <cell r="CG54">
            <v>27510.435269016409</v>
          </cell>
          <cell r="CH54">
            <v>27295.015141397664</v>
          </cell>
          <cell r="CI54">
            <v>33325.092608709936</v>
          </cell>
          <cell r="CJ54">
            <v>17678.335458555572</v>
          </cell>
          <cell r="CK54">
            <v>62643.41287835539</v>
          </cell>
          <cell r="CL54">
            <v>24291.179939271457</v>
          </cell>
          <cell r="CM54">
            <v>3214.2109484032408</v>
          </cell>
          <cell r="CN54">
            <v>-5220.2037708645512</v>
          </cell>
          <cell r="CO54">
            <v>-11087.314710692663</v>
          </cell>
          <cell r="CP54">
            <v>1812.144129109678</v>
          </cell>
          <cell r="CQ54">
            <v>-503.73469376555295</v>
          </cell>
          <cell r="CR54">
            <v>30934.788218523856</v>
          </cell>
          <cell r="CS54">
            <v>27648.127877247331</v>
          </cell>
          <cell r="CT54">
            <v>27398.397252757211</v>
          </cell>
          <cell r="CU54">
            <v>33616.945055312077</v>
          </cell>
          <cell r="CV54">
            <v>33585.419035583356</v>
          </cell>
          <cell r="CW54">
            <v>79444.781508533139</v>
          </cell>
          <cell r="CX54">
            <v>40681.684646574766</v>
          </cell>
          <cell r="CY54">
            <v>18713.626293805515</v>
          </cell>
          <cell r="CZ54">
            <v>9995.1148755594913</v>
          </cell>
          <cell r="DA54">
            <v>4095.1291899056887</v>
          </cell>
          <cell r="DB54">
            <v>17323.109258935961</v>
          </cell>
          <cell r="DC54">
            <v>14583.385497382922</v>
          </cell>
          <cell r="DD54">
            <v>47263.606602755441</v>
          </cell>
          <cell r="DE54">
            <v>43838.494635354422</v>
          </cell>
          <cell r="DF54">
            <v>43552.626741374508</v>
          </cell>
          <cell r="DG54">
            <v>49965.449531870072</v>
          </cell>
          <cell r="DH54">
            <v>33734.815563184784</v>
          </cell>
          <cell r="DI54">
            <v>80506.68972436148</v>
          </cell>
          <cell r="DJ54">
            <v>41335.198521033657</v>
          </cell>
          <cell r="DK54">
            <v>18445.361508509763</v>
          </cell>
          <cell r="DL54">
            <v>9433.6111283002829</v>
          </cell>
          <cell r="DM54">
            <v>3502.6226115919781</v>
          </cell>
          <cell r="DN54">
            <v>17067.30254858519</v>
          </cell>
          <cell r="DO54">
            <v>14299.272508089431</v>
          </cell>
          <cell r="DP54">
            <v>47848.100909755303</v>
          </cell>
          <cell r="DQ54">
            <v>44279.595463293546</v>
          </cell>
          <cell r="DR54">
            <v>43956.406830052976</v>
          </cell>
          <cell r="DS54">
            <v>50569.473003066632</v>
          </cell>
          <cell r="DT54">
            <v>33872.610350895702</v>
          </cell>
          <cell r="DU54">
            <v>81574.837886754874</v>
          </cell>
          <cell r="DV54">
            <v>41997.795594394724</v>
          </cell>
          <cell r="DW54">
            <v>18154.206145804972</v>
          </cell>
          <cell r="DX54">
            <v>8839.7774192154757</v>
          </cell>
          <cell r="DY54">
            <v>2879.7803303642431</v>
          </cell>
          <cell r="DZ54">
            <v>21790.04150464182</v>
          </cell>
          <cell r="EA54">
            <v>18993.932402956198</v>
          </cell>
          <cell r="EB54">
            <v>53434.285554759539</v>
          </cell>
          <cell r="EC54">
            <v>49717.253827101435</v>
          </cell>
          <cell r="ED54">
            <v>49354.815162414452</v>
          </cell>
          <cell r="EE54">
            <v>56174.305629098206</v>
          </cell>
          <cell r="EF54">
            <v>38998.085867607733</v>
          </cell>
          <cell r="EG54">
            <v>87649.130113966079</v>
          </cell>
          <cell r="EH54">
            <v>47669.749033188418</v>
          </cell>
          <cell r="EI54">
            <v>22839.593458642776</v>
          </cell>
          <cell r="EJ54">
            <v>13212.754582817521</v>
          </cell>
          <cell r="EK54">
            <v>7225.890742551157</v>
          </cell>
          <cell r="EL54">
            <v>21640.857939734626</v>
          </cell>
          <cell r="EM54">
            <v>18816.910252416361</v>
          </cell>
          <cell r="EN54">
            <v>54172.084002820477</v>
          </cell>
          <cell r="EO54">
            <v>50301.254092554969</v>
          </cell>
          <cell r="EP54">
            <v>49897.788886469898</v>
          </cell>
          <cell r="EQ54">
            <v>56930.042311450161</v>
          </cell>
          <cell r="ER54">
            <v>39260.484997204221</v>
          </cell>
          <cell r="ES54">
            <v>88879.1647953832</v>
          </cell>
          <cell r="ET54">
            <v>48501.082345646588</v>
          </cell>
          <cell r="EU54">
            <v>22650.465374130814</v>
          </cell>
          <cell r="EV54">
            <v>12701.180063008884</v>
          </cell>
          <cell r="EW54">
            <v>6689.6463078119268</v>
          </cell>
          <cell r="EX54">
            <v>21473.238882159094</v>
          </cell>
          <cell r="EY54">
            <v>18621.744267970345</v>
          </cell>
          <cell r="EZ54">
            <v>54915.686336461244</v>
          </cell>
          <cell r="FA54">
            <v>50885.597146922388</v>
          </cell>
          <cell r="FB54">
            <v>50439.275608782729</v>
          </cell>
          <cell r="FC54">
            <v>57690.829146877324</v>
          </cell>
          <cell r="FD54">
            <v>39513.159122154975</v>
          </cell>
          <cell r="FE54">
            <v>90118.679528377048</v>
          </cell>
          <cell r="FF54">
            <v>49346.140200120091</v>
          </cell>
          <cell r="FG54">
            <v>22439.763262850902</v>
          </cell>
          <cell r="FH54">
            <v>12157.70486269785</v>
          </cell>
          <cell r="FI54">
            <v>6123.8273655990779</v>
          </cell>
          <cell r="FJ54">
            <v>21285.802562698867</v>
          </cell>
          <cell r="FK54">
            <v>18407.068066778884</v>
          </cell>
          <cell r="FL54">
            <v>55664.714253475504</v>
          </cell>
          <cell r="FM54">
            <v>51469.711090614386</v>
          </cell>
          <cell r="FN54">
            <v>50978.621478994013</v>
          </cell>
          <cell r="FO54">
            <v>58456.450044182493</v>
          </cell>
          <cell r="FP54">
            <v>39756.067067611162</v>
          </cell>
          <cell r="FQ54">
            <v>91367.970987632376</v>
          </cell>
          <cell r="FR54">
            <v>50205.08081319851</v>
          </cell>
          <cell r="FS54">
            <v>22206.489116885808</v>
          </cell>
          <cell r="FT54">
            <v>11580.955496298455</v>
          </cell>
          <cell r="FU54">
            <v>5527.6953142608254</v>
          </cell>
          <cell r="FV54">
            <v>21078.085989398867</v>
          </cell>
          <cell r="FW54">
            <v>18172.493424941844</v>
          </cell>
        </row>
        <row r="55">
          <cell r="B55" t="str">
            <v>Co 333</v>
          </cell>
          <cell r="BH55">
            <v>90505.77</v>
          </cell>
          <cell r="BI55">
            <v>70235.63</v>
          </cell>
          <cell r="BJ55">
            <v>88039</v>
          </cell>
          <cell r="BK55">
            <v>47461.919999999998</v>
          </cell>
          <cell r="BL55">
            <v>115019.63</v>
          </cell>
          <cell r="BM55">
            <v>89479.76</v>
          </cell>
          <cell r="BN55">
            <v>140252.26999999999</v>
          </cell>
          <cell r="BO55">
            <v>130154.696</v>
          </cell>
          <cell r="BP55">
            <v>90581.981400000019</v>
          </cell>
          <cell r="BQ55">
            <v>72668.66104026034</v>
          </cell>
          <cell r="BR55">
            <v>98682.321485664404</v>
          </cell>
          <cell r="BS55">
            <v>71966.652555297362</v>
          </cell>
          <cell r="BT55">
            <v>88083.344045702121</v>
          </cell>
          <cell r="BU55">
            <v>67858.241880928836</v>
          </cell>
          <cell r="BV55">
            <v>85415.005088851642</v>
          </cell>
          <cell r="BW55">
            <v>44947.644639654842</v>
          </cell>
          <cell r="BX55">
            <v>112950.95596802174</v>
          </cell>
          <cell r="BY55">
            <v>86764.822016209975</v>
          </cell>
          <cell r="BZ55">
            <v>137671.50195607985</v>
          </cell>
          <cell r="CA55">
            <v>128810.24892028942</v>
          </cell>
          <cell r="CB55">
            <v>88776.684882906178</v>
          </cell>
          <cell r="CC55">
            <v>70152.348791999801</v>
          </cell>
          <cell r="CD55">
            <v>95622.993000954157</v>
          </cell>
          <cell r="CE55">
            <v>76188.264471527305</v>
          </cell>
          <cell r="CF55">
            <v>89872.259812932869</v>
          </cell>
          <cell r="CG55">
            <v>69695.386944585945</v>
          </cell>
          <cell r="CH55">
            <v>87000.046623054048</v>
          </cell>
          <cell r="CI55">
            <v>46647.60033618717</v>
          </cell>
          <cell r="CJ55">
            <v>115111.93363775351</v>
          </cell>
          <cell r="CK55">
            <v>88262.005087395752</v>
          </cell>
          <cell r="CL55">
            <v>139308.70196208524</v>
          </cell>
          <cell r="CM55">
            <v>130078.1059986722</v>
          </cell>
          <cell r="CN55">
            <v>89573.768957229098</v>
          </cell>
          <cell r="CO55">
            <v>71713.161626330519</v>
          </cell>
          <cell r="CP55">
            <v>96626.494841504755</v>
          </cell>
          <cell r="CQ55">
            <v>72951.860379481077</v>
          </cell>
          <cell r="CR55">
            <v>90253.489809010905</v>
          </cell>
          <cell r="CS55">
            <v>69689.688461671787</v>
          </cell>
          <cell r="CT55">
            <v>87253.941867221438</v>
          </cell>
          <cell r="CU55">
            <v>46133.956745518517</v>
          </cell>
          <cell r="CV55">
            <v>116125.60458254932</v>
          </cell>
          <cell r="CW55">
            <v>88511.062195894163</v>
          </cell>
          <cell r="CX55">
            <v>140626.81312108898</v>
          </cell>
          <cell r="CY55">
            <v>131038.96542354283</v>
          </cell>
          <cell r="CZ55">
            <v>89563.023211066582</v>
          </cell>
          <cell r="DA55">
            <v>71607.975866530411</v>
          </cell>
          <cell r="DB55">
            <v>96828.308620921714</v>
          </cell>
          <cell r="DC55">
            <v>71858.174492037622</v>
          </cell>
          <cell r="DD55">
            <v>90602.027920105698</v>
          </cell>
          <cell r="DE55">
            <v>69644.287881772267</v>
          </cell>
          <cell r="DF55">
            <v>87470.70586324358</v>
          </cell>
          <cell r="DG55">
            <v>45569.01344123474</v>
          </cell>
          <cell r="DH55">
            <v>117123.73472676368</v>
          </cell>
          <cell r="DI55">
            <v>103476.26418500283</v>
          </cell>
          <cell r="DJ55">
            <v>156683.89793661496</v>
          </cell>
          <cell r="DK55">
            <v>146729.61930338567</v>
          </cell>
          <cell r="DL55">
            <v>104257.79891779539</v>
          </cell>
          <cell r="DM55">
            <v>86213.279473697621</v>
          </cell>
          <cell r="DN55">
            <v>111741.56248705735</v>
          </cell>
          <cell r="DO55">
            <v>86470.155493933911</v>
          </cell>
          <cell r="DP55">
            <v>105670.91469138459</v>
          </cell>
          <cell r="DQ55">
            <v>84311.424503226619</v>
          </cell>
          <cell r="DR55">
            <v>102402.58115850404</v>
          </cell>
          <cell r="DS55">
            <v>59704.956914116163</v>
          </cell>
          <cell r="DT55">
            <v>132858.45630326681</v>
          </cell>
          <cell r="DU55">
            <v>103923.48117474309</v>
          </cell>
          <cell r="DV55">
            <v>158246.33374419395</v>
          </cell>
          <cell r="DW55">
            <v>147915.40541623361</v>
          </cell>
          <cell r="DX55">
            <v>104422.77506257617</v>
          </cell>
          <cell r="DY55">
            <v>86296.078632897377</v>
          </cell>
          <cell r="DZ55">
            <v>112131.54788786508</v>
          </cell>
          <cell r="EA55">
            <v>86559.245550429448</v>
          </cell>
          <cell r="EB55">
            <v>106225.28311452377</v>
          </cell>
          <cell r="EC55">
            <v>84456.9433749686</v>
          </cell>
          <cell r="ED55">
            <v>102815.39545293909</v>
          </cell>
          <cell r="EE55">
            <v>59306.981918052217</v>
          </cell>
          <cell r="EF55">
            <v>134096.47638190462</v>
          </cell>
          <cell r="EG55">
            <v>119218.60763766934</v>
          </cell>
          <cell r="EH55">
            <v>174680.48307892916</v>
          </cell>
          <cell r="EI55">
            <v>163962.52000252</v>
          </cell>
          <cell r="EJ55">
            <v>119423.51087040629</v>
          </cell>
          <cell r="EK55">
            <v>101220.93760316729</v>
          </cell>
          <cell r="EL55">
            <v>127364.55442618803</v>
          </cell>
          <cell r="EM55">
            <v>101490.48168973197</v>
          </cell>
          <cell r="EN55">
            <v>121631.7503179294</v>
          </cell>
          <cell r="EO55">
            <v>99446.522127961245</v>
          </cell>
          <cell r="EP55">
            <v>118074.97141529742</v>
          </cell>
          <cell r="EQ55">
            <v>73740.811934566445</v>
          </cell>
          <cell r="ER55">
            <v>150204.19240456002</v>
          </cell>
          <cell r="ES55">
            <v>119886.34822624657</v>
          </cell>
          <cell r="ET55">
            <v>176511.83333729501</v>
          </cell>
          <cell r="EU55">
            <v>165395.96671172173</v>
          </cell>
          <cell r="EV55">
            <v>119784.7863076216</v>
          </cell>
          <cell r="EW55">
            <v>101513.32943846518</v>
          </cell>
          <cell r="EX55">
            <v>127964.58800807345</v>
          </cell>
          <cell r="EY55">
            <v>101789.50331997147</v>
          </cell>
          <cell r="EZ55">
            <v>122415.00397287129</v>
          </cell>
          <cell r="FA55">
            <v>99805.534190163744</v>
          </cell>
          <cell r="FB55">
            <v>118706.04339998451</v>
          </cell>
          <cell r="FC55">
            <v>73530.933423596201</v>
          </cell>
          <cell r="FD55">
            <v>151707.26370017289</v>
          </cell>
          <cell r="FE55">
            <v>129893.33425520605</v>
          </cell>
          <cell r="FF55">
            <v>187707.07793086063</v>
          </cell>
          <cell r="FG55">
            <v>176182.65097329777</v>
          </cell>
          <cell r="FH55">
            <v>129471.98440014091</v>
          </cell>
          <cell r="FI55">
            <v>111139.03921271829</v>
          </cell>
          <cell r="FJ55">
            <v>137897.57196131654</v>
          </cell>
          <cell r="FK55">
            <v>111422.3478472929</v>
          </cell>
          <cell r="FL55">
            <v>132541.74566009673</v>
          </cell>
          <cell r="FM55">
            <v>109499.67582888456</v>
          </cell>
          <cell r="FN55">
            <v>128675.06289162059</v>
          </cell>
          <cell r="FO55">
            <v>82643.632495310594</v>
          </cell>
          <cell r="FP55">
            <v>162572.42085356187</v>
          </cell>
          <cell r="FQ55">
            <v>130768.22472732322</v>
          </cell>
          <cell r="FR55">
            <v>189795.71067010763</v>
          </cell>
          <cell r="FS55">
            <v>177851.67064016085</v>
          </cell>
          <cell r="FT55">
            <v>130013.82585372179</v>
          </cell>
          <cell r="FU55">
            <v>111627.4194621433</v>
          </cell>
          <cell r="FV55">
            <v>138692.67993782889</v>
          </cell>
          <cell r="FW55">
            <v>111917.63806861406</v>
          </cell>
        </row>
        <row r="56">
          <cell r="B56" t="str">
            <v>Co 315</v>
          </cell>
          <cell r="BH56">
            <v>1225.45</v>
          </cell>
          <cell r="BI56">
            <v>-2300.0500000000002</v>
          </cell>
          <cell r="BJ56">
            <v>7348.83</v>
          </cell>
          <cell r="BK56">
            <v>-3967.07</v>
          </cell>
          <cell r="BL56">
            <v>15438.22</v>
          </cell>
          <cell r="BM56">
            <v>757.21000000000276</v>
          </cell>
          <cell r="BN56">
            <v>-13436.78</v>
          </cell>
          <cell r="BO56">
            <v>7848.8064999999988</v>
          </cell>
          <cell r="BP56">
            <v>10010.996500000005</v>
          </cell>
          <cell r="BQ56">
            <v>15212.600270468418</v>
          </cell>
          <cell r="BR56">
            <v>10022.379997453274</v>
          </cell>
          <cell r="BS56">
            <v>7998.0921221062672</v>
          </cell>
          <cell r="BT56">
            <v>537.97315156775585</v>
          </cell>
          <cell r="BU56">
            <v>-2971.4892005934198</v>
          </cell>
          <cell r="BV56">
            <v>6733.272768909108</v>
          </cell>
          <cell r="BW56">
            <v>-4568.1670767614487</v>
          </cell>
          <cell r="BX56">
            <v>14716.692521569505</v>
          </cell>
          <cell r="BY56">
            <v>22.437717345161218</v>
          </cell>
          <cell r="BZ56">
            <v>-14392.269909515064</v>
          </cell>
          <cell r="CA56">
            <v>6972.8517825485324</v>
          </cell>
          <cell r="CB56">
            <v>9482.9549239321896</v>
          </cell>
          <cell r="CC56">
            <v>14560.981160498195</v>
          </cell>
          <cell r="CD56">
            <v>9302.4889068867997</v>
          </cell>
          <cell r="CE56">
            <v>7324.763585554756</v>
          </cell>
          <cell r="CF56">
            <v>2959.0185256075638</v>
          </cell>
          <cell r="CG56">
            <v>-533.67274839421952</v>
          </cell>
          <cell r="CH56">
            <v>9228.9085397028975</v>
          </cell>
          <cell r="CI56">
            <v>-2057.3762115306927</v>
          </cell>
          <cell r="CJ56">
            <v>17103.688168165172</v>
          </cell>
          <cell r="CK56">
            <v>1605.53968325592</v>
          </cell>
          <cell r="CL56">
            <v>-13036.257160698569</v>
          </cell>
          <cell r="CM56">
            <v>8180.7156190147944</v>
          </cell>
          <cell r="CN56">
            <v>11049.70477775429</v>
          </cell>
          <cell r="CO56">
            <v>16209.928896258007</v>
          </cell>
          <cell r="CP56">
            <v>10881.390475920409</v>
          </cell>
          <cell r="CQ56">
            <v>8949.7283994611134</v>
          </cell>
          <cell r="CR56">
            <v>515.19934355916484</v>
          </cell>
          <cell r="CS56">
            <v>-3041.5807531667233</v>
          </cell>
          <cell r="CT56">
            <v>6936.1112099607708</v>
          </cell>
          <cell r="CU56">
            <v>-4570.6882154362793</v>
          </cell>
          <cell r="CV56">
            <v>14931.104798716995</v>
          </cell>
          <cell r="CW56">
            <v>1277.3595956862628</v>
          </cell>
          <cell r="CX56">
            <v>-13735.23394726518</v>
          </cell>
          <cell r="CY56">
            <v>7848.7722004986135</v>
          </cell>
          <cell r="CZ56">
            <v>10898.374306149075</v>
          </cell>
          <cell r="DA56">
            <v>16190.032808369302</v>
          </cell>
          <cell r="DB56">
            <v>10730.885014531923</v>
          </cell>
          <cell r="DC56">
            <v>8586.6110854778963</v>
          </cell>
          <cell r="DD56">
            <v>157.9166824552085</v>
          </cell>
          <cell r="DE56">
            <v>-3464.061111668605</v>
          </cell>
          <cell r="DF56">
            <v>6733.6359549708941</v>
          </cell>
          <cell r="DG56">
            <v>-4997.932436149702</v>
          </cell>
          <cell r="DH56">
            <v>14850.127387207031</v>
          </cell>
          <cell r="DI56">
            <v>7051.1317838299001</v>
          </cell>
          <cell r="DJ56">
            <v>-8343.4869678758769</v>
          </cell>
          <cell r="DK56">
            <v>13749.594109101767</v>
          </cell>
          <cell r="DL56">
            <v>16987.119422910855</v>
          </cell>
          <cell r="DM56">
            <v>22413.686601202753</v>
          </cell>
          <cell r="DN56">
            <v>16820.605812876409</v>
          </cell>
          <cell r="DO56">
            <v>14600.996475920379</v>
          </cell>
          <cell r="DP56">
            <v>7074.6516176310943</v>
          </cell>
          <cell r="DQ56">
            <v>3386.3527699774349</v>
          </cell>
          <cell r="DR56">
            <v>13809.068727919206</v>
          </cell>
          <cell r="DS56">
            <v>1848.3917916413775</v>
          </cell>
          <cell r="DT56">
            <v>22048.332405351033</v>
          </cell>
          <cell r="DU56">
            <v>5570.7781561430747</v>
          </cell>
          <cell r="DV56">
            <v>-10214.454409847152</v>
          </cell>
          <cell r="DW56">
            <v>12261.987437061209</v>
          </cell>
          <cell r="DX56">
            <v>15694.998075428957</v>
          </cell>
          <cell r="DY56">
            <v>21260.044640794367</v>
          </cell>
          <cell r="DZ56">
            <v>15529.602501310881</v>
          </cell>
          <cell r="EA56">
            <v>13231.195608011345</v>
          </cell>
          <cell r="EB56">
            <v>5598.5231366629232</v>
          </cell>
          <cell r="EC56">
            <v>1842.754496491958</v>
          </cell>
          <cell r="ED56">
            <v>12495.624605014447</v>
          </cell>
          <cell r="EE56">
            <v>301.42874803972518</v>
          </cell>
          <cell r="EF56">
            <v>20858.931871260822</v>
          </cell>
          <cell r="EG56">
            <v>5279.5145634347427</v>
          </cell>
          <cell r="EH56">
            <v>-10906.629615762846</v>
          </cell>
          <cell r="EI56">
            <v>11959.142924343621</v>
          </cell>
          <cell r="EJ56">
            <v>15595.924648597102</v>
          </cell>
          <cell r="EK56">
            <v>21303.130889843625</v>
          </cell>
          <cell r="EL56">
            <v>15431.81012699844</v>
          </cell>
          <cell r="EM56">
            <v>13052.494540183419</v>
          </cell>
          <cell r="EN56">
            <v>5312.1244921330654</v>
          </cell>
          <cell r="EO56">
            <v>1487.7298451596507</v>
          </cell>
          <cell r="EP56">
            <v>12376.005001075158</v>
          </cell>
          <cell r="EQ56">
            <v>-56.214885557521484</v>
          </cell>
          <cell r="ER56">
            <v>20864.606104818631</v>
          </cell>
          <cell r="ES56">
            <v>12262.505904026511</v>
          </cell>
          <cell r="ET56">
            <v>-4335.1218742347774</v>
          </cell>
          <cell r="EU56">
            <v>18926.527964128436</v>
          </cell>
          <cell r="EV56">
            <v>22774.275891462508</v>
          </cell>
          <cell r="EW56">
            <v>28627.399534679109</v>
          </cell>
          <cell r="EX56">
            <v>22612.045656444723</v>
          </cell>
          <cell r="EY56">
            <v>20149.157405327911</v>
          </cell>
          <cell r="EZ56">
            <v>12299.976957635277</v>
          </cell>
          <cell r="FA56">
            <v>8405.7781260441625</v>
          </cell>
          <cell r="FB56">
            <v>19534.838450604613</v>
          </cell>
          <cell r="FC56">
            <v>6860.0067302369207</v>
          </cell>
          <cell r="FD56">
            <v>28149.982624349403</v>
          </cell>
          <cell r="FE56">
            <v>12154.251056178058</v>
          </cell>
          <cell r="FF56">
            <v>-4865.7267883460736</v>
          </cell>
          <cell r="FG56">
            <v>18798.166190388802</v>
          </cell>
          <cell r="FH56">
            <v>22865.730600755596</v>
          </cell>
          <cell r="FI56">
            <v>28869.058229242928</v>
          </cell>
          <cell r="FJ56">
            <v>22705.081066313549</v>
          </cell>
          <cell r="FK56">
            <v>20155.865510502539</v>
          </cell>
          <cell r="FL56">
            <v>12196.799294035343</v>
          </cell>
          <cell r="FM56">
            <v>8231.5956550975898</v>
          </cell>
          <cell r="FN56">
            <v>19606.943527804327</v>
          </cell>
          <cell r="FO56">
            <v>6684.8395794298449</v>
          </cell>
          <cell r="FP56">
            <v>28349.869945879851</v>
          </cell>
          <cell r="FQ56">
            <v>12033.477185922755</v>
          </cell>
          <cell r="FR56">
            <v>-5420.0032105593855</v>
          </cell>
          <cell r="FS56">
            <v>18652.9958224441</v>
          </cell>
          <cell r="FT56">
            <v>22949.046188907989</v>
          </cell>
          <cell r="FU56">
            <v>29105.717913119057</v>
          </cell>
          <cell r="FV56">
            <v>22789.752573553196</v>
          </cell>
          <cell r="FW56">
            <v>20151.382939019997</v>
          </cell>
        </row>
        <row r="57">
          <cell r="B57" t="str">
            <v>Co 316</v>
          </cell>
          <cell r="BH57">
            <v>22277.29</v>
          </cell>
          <cell r="BI57">
            <v>22331.43</v>
          </cell>
          <cell r="BJ57">
            <v>26145.4</v>
          </cell>
          <cell r="BK57">
            <v>24181.39</v>
          </cell>
          <cell r="BL57">
            <v>37617.360000000001</v>
          </cell>
          <cell r="BM57">
            <v>34722.370000000003</v>
          </cell>
          <cell r="BN57">
            <v>25668.09</v>
          </cell>
          <cell r="BO57">
            <v>26213.2745</v>
          </cell>
          <cell r="BP57">
            <v>28340.970199999996</v>
          </cell>
          <cell r="BQ57">
            <v>27546.218724700338</v>
          </cell>
          <cell r="BR57">
            <v>35677.897638734852</v>
          </cell>
          <cell r="BS57">
            <v>20345.832919191998</v>
          </cell>
          <cell r="BT57">
            <v>21535.703390676965</v>
          </cell>
          <cell r="BU57">
            <v>21547.992232468838</v>
          </cell>
          <cell r="BV57">
            <v>25443.985512983214</v>
          </cell>
          <cell r="BW57">
            <v>23521.435338402734</v>
          </cell>
          <cell r="BX57">
            <v>36858.384129044745</v>
          </cell>
          <cell r="BY57">
            <v>34220.046896164829</v>
          </cell>
          <cell r="BZ57">
            <v>24919.374635411077</v>
          </cell>
          <cell r="CA57">
            <v>26131.084068269163</v>
          </cell>
          <cell r="CB57">
            <v>28232.931355293498</v>
          </cell>
          <cell r="CC57">
            <v>26736.968946770459</v>
          </cell>
          <cell r="CD57">
            <v>34988.524555541342</v>
          </cell>
          <cell r="CE57">
            <v>20033.285670794998</v>
          </cell>
          <cell r="CF57">
            <v>23975.114293053484</v>
          </cell>
          <cell r="CG57">
            <v>23945.073525017542</v>
          </cell>
          <cell r="CH57">
            <v>27926.343293509533</v>
          </cell>
          <cell r="CI57">
            <v>26047.820585404319</v>
          </cell>
          <cell r="CJ57">
            <v>39283.540412451133</v>
          </cell>
          <cell r="CK57">
            <v>32497.249630379956</v>
          </cell>
          <cell r="CL57">
            <v>22943.80339084498</v>
          </cell>
          <cell r="CM57">
            <v>24143.812674675704</v>
          </cell>
          <cell r="CN57">
            <v>26220.680674610565</v>
          </cell>
          <cell r="CO57">
            <v>24638.745745408363</v>
          </cell>
          <cell r="CP57">
            <v>33014.614485111677</v>
          </cell>
          <cell r="CQ57">
            <v>18441.600595765987</v>
          </cell>
          <cell r="CR57">
            <v>18591.152046880336</v>
          </cell>
          <cell r="CS57">
            <v>18545.998025880806</v>
          </cell>
          <cell r="CT57">
            <v>22636.198193766562</v>
          </cell>
          <cell r="CU57">
            <v>20735.154705584668</v>
          </cell>
          <cell r="CV57">
            <v>34200.865034220667</v>
          </cell>
          <cell r="CW57">
            <v>32714.241996716693</v>
          </cell>
          <cell r="CX57">
            <v>22882.631361679742</v>
          </cell>
          <cell r="CY57">
            <v>24082.897238348625</v>
          </cell>
          <cell r="CZ57">
            <v>26192.775348943134</v>
          </cell>
          <cell r="DA57">
            <v>24549.712198364665</v>
          </cell>
          <cell r="DB57">
            <v>33135.812776914034</v>
          </cell>
          <cell r="DC57">
            <v>17826.836437096637</v>
          </cell>
          <cell r="DD57">
            <v>18420.760501623961</v>
          </cell>
          <cell r="DE57">
            <v>18359.755456510415</v>
          </cell>
          <cell r="DF57">
            <v>22561.932998901306</v>
          </cell>
          <cell r="DG57">
            <v>20638.368824122525</v>
          </cell>
          <cell r="DH57">
            <v>34337.62285058626</v>
          </cell>
          <cell r="DI57">
            <v>41466.588180370098</v>
          </cell>
          <cell r="DJ57">
            <v>31348.892924206208</v>
          </cell>
          <cell r="DK57">
            <v>32550.003610852677</v>
          </cell>
          <cell r="DL57">
            <v>34693.779665514761</v>
          </cell>
          <cell r="DM57">
            <v>32987.474623324968</v>
          </cell>
          <cell r="DN57">
            <v>41789.320153500412</v>
          </cell>
          <cell r="DO57">
            <v>26159.400479702177</v>
          </cell>
          <cell r="DP57">
            <v>26774.689425259916</v>
          </cell>
          <cell r="DQ57">
            <v>26697.0770460735</v>
          </cell>
          <cell r="DR57">
            <v>31014.378843280487</v>
          </cell>
          <cell r="DS57">
            <v>29068.51713305842</v>
          </cell>
          <cell r="DT57">
            <v>43004.9189492398</v>
          </cell>
          <cell r="DU57">
            <v>41838.630988715333</v>
          </cell>
          <cell r="DV57">
            <v>31426.45058855127</v>
          </cell>
          <cell r="DW57">
            <v>32628.985937323632</v>
          </cell>
          <cell r="DX57">
            <v>34806.090773392178</v>
          </cell>
          <cell r="DY57">
            <v>33034.839786727942</v>
          </cell>
          <cell r="DZ57">
            <v>42058.047630402209</v>
          </cell>
          <cell r="EA57">
            <v>26100.838656628475</v>
          </cell>
          <cell r="EB57">
            <v>26736.979150497042</v>
          </cell>
          <cell r="EC57">
            <v>26641.945521101385</v>
          </cell>
          <cell r="ED57">
            <v>31077.829850569775</v>
          </cell>
          <cell r="EE57">
            <v>29109.269021583343</v>
          </cell>
          <cell r="EF57">
            <v>43286.444170260227</v>
          </cell>
          <cell r="EG57">
            <v>49257.804940894974</v>
          </cell>
          <cell r="EH57">
            <v>38537.707999941296</v>
          </cell>
          <cell r="EI57">
            <v>39986.309538748501</v>
          </cell>
          <cell r="EJ57">
            <v>42197.62397682725</v>
          </cell>
          <cell r="EK57">
            <v>40358.281630479585</v>
          </cell>
          <cell r="EL57">
            <v>49608.623204657255</v>
          </cell>
          <cell r="EM57">
            <v>33317.572798564528</v>
          </cell>
          <cell r="EN57">
            <v>33974.039886102953</v>
          </cell>
          <cell r="EO57">
            <v>33860.774668766186</v>
          </cell>
          <cell r="EP57">
            <v>38418.127298108993</v>
          </cell>
          <cell r="EQ57">
            <v>36427.329245466302</v>
          </cell>
          <cell r="ER57">
            <v>50848.947146957769</v>
          </cell>
          <cell r="ES57">
            <v>49830.279938174368</v>
          </cell>
          <cell r="ET57">
            <v>38797.986051014625</v>
          </cell>
          <cell r="EU57">
            <v>40256.177169805189</v>
          </cell>
          <cell r="EV57">
            <v>42502.101593418112</v>
          </cell>
          <cell r="EW57">
            <v>40592.778867619752</v>
          </cell>
          <cell r="EX57">
            <v>50076.228940803354</v>
          </cell>
          <cell r="EY57">
            <v>33443.739022049893</v>
          </cell>
          <cell r="EZ57">
            <v>34120.221825396213</v>
          </cell>
          <cell r="FA57">
            <v>33987.869378987212</v>
          </cell>
          <cell r="FB57">
            <v>38670.539316314927</v>
          </cell>
          <cell r="FC57">
            <v>36657.132105567653</v>
          </cell>
          <cell r="FD57">
            <v>51326.925678215237</v>
          </cell>
          <cell r="FE57">
            <v>49064.815213458824</v>
          </cell>
          <cell r="FF57">
            <v>37711.337092515445</v>
          </cell>
          <cell r="FG57">
            <v>39179.423669618423</v>
          </cell>
          <cell r="FH57">
            <v>41460.382342359248</v>
          </cell>
          <cell r="FI57">
            <v>39479.076475704831</v>
          </cell>
          <cell r="FJ57">
            <v>49201.712125050974</v>
          </cell>
          <cell r="FK57">
            <v>32220.049020497463</v>
          </cell>
          <cell r="FL57">
            <v>32916.495787675776</v>
          </cell>
          <cell r="FM57">
            <v>32764.153858668928</v>
          </cell>
          <cell r="FN57">
            <v>37575.240775112856</v>
          </cell>
          <cell r="FO57">
            <v>35539.740896935691</v>
          </cell>
          <cell r="FP57">
            <v>50461.44817464213</v>
          </cell>
          <cell r="FQ57">
            <v>49537.410602369026</v>
          </cell>
          <cell r="FR57">
            <v>37852.91160588996</v>
          </cell>
          <cell r="FS57">
            <v>39331.846179461296</v>
          </cell>
          <cell r="FT57">
            <v>41648.623207508157</v>
          </cell>
          <cell r="FU57">
            <v>39592.061100573548</v>
          </cell>
          <cell r="FV57">
            <v>49560.135142556952</v>
          </cell>
          <cell r="FW57">
            <v>32222.729591785064</v>
          </cell>
        </row>
        <row r="58">
          <cell r="B58" t="str">
            <v>Co 317</v>
          </cell>
          <cell r="BH58">
            <v>35872.92</v>
          </cell>
          <cell r="BI58">
            <v>23193.360000000001</v>
          </cell>
          <cell r="BJ58">
            <v>31537.98</v>
          </cell>
          <cell r="BK58">
            <v>40841.07</v>
          </cell>
          <cell r="BL58">
            <v>50654.15</v>
          </cell>
          <cell r="BM58">
            <v>36511.97</v>
          </cell>
          <cell r="BN58">
            <v>32929.99</v>
          </cell>
          <cell r="BO58">
            <v>46302.656000000017</v>
          </cell>
          <cell r="BP58">
            <v>27968.229999999996</v>
          </cell>
          <cell r="BQ58">
            <v>34649.720318332227</v>
          </cell>
          <cell r="BR58">
            <v>34337.142052166775</v>
          </cell>
          <cell r="BS58">
            <v>33255.899536935525</v>
          </cell>
          <cell r="BT58">
            <v>34547.459732116942</v>
          </cell>
          <cell r="BU58">
            <v>21617.10392608415</v>
          </cell>
          <cell r="BV58">
            <v>37235.586729577073</v>
          </cell>
          <cell r="BW58">
            <v>47302.167960706429</v>
          </cell>
          <cell r="BX58">
            <v>56794.423658506639</v>
          </cell>
          <cell r="BY58">
            <v>42643.124706212751</v>
          </cell>
          <cell r="BZ58">
            <v>38931.248698673604</v>
          </cell>
          <cell r="CA58">
            <v>53362.909049693888</v>
          </cell>
          <cell r="CB58">
            <v>40839.895882297656</v>
          </cell>
          <cell r="CC58">
            <v>46682.628048603641</v>
          </cell>
          <cell r="CD58">
            <v>46321.881843231473</v>
          </cell>
          <cell r="CE58">
            <v>45709.906102870285</v>
          </cell>
          <cell r="CF58">
            <v>45616.631033435609</v>
          </cell>
          <cell r="CG58">
            <v>32429.128893335088</v>
          </cell>
          <cell r="CH58">
            <v>40128.734956841305</v>
          </cell>
          <cell r="CI58">
            <v>50982.656828060062</v>
          </cell>
          <cell r="CJ58">
            <v>60145.618088765041</v>
          </cell>
          <cell r="CK58">
            <v>45986.110002598158</v>
          </cell>
          <cell r="CL58">
            <v>42141.844481850494</v>
          </cell>
          <cell r="CM58">
            <v>56670.947620181498</v>
          </cell>
          <cell r="CN58">
            <v>38469.510152366696</v>
          </cell>
          <cell r="CO58">
            <v>44352.906249359541</v>
          </cell>
          <cell r="CP58">
            <v>43944.086302305455</v>
          </cell>
          <cell r="CQ58">
            <v>43806.027277792906</v>
          </cell>
          <cell r="CR58">
            <v>45719.946022179531</v>
          </cell>
          <cell r="CS58">
            <v>32180.439532418182</v>
          </cell>
          <cell r="CT58">
            <v>39955.439615969241</v>
          </cell>
          <cell r="CU58">
            <v>51296.786903002445</v>
          </cell>
          <cell r="CV58">
            <v>60529.997048106525</v>
          </cell>
          <cell r="CW58">
            <v>46084.513713316352</v>
          </cell>
          <cell r="CX58">
            <v>42117.845059678191</v>
          </cell>
          <cell r="CY58">
            <v>56943.421595453605</v>
          </cell>
          <cell r="CZ58">
            <v>60481.936104897657</v>
          </cell>
          <cell r="DA58">
            <v>66496.803919057653</v>
          </cell>
          <cell r="DB58">
            <v>66063.353939364722</v>
          </cell>
          <cell r="DC58">
            <v>65267.261004838976</v>
          </cell>
          <cell r="DD58">
            <v>67911.422946641585</v>
          </cell>
          <cell r="DE58">
            <v>54010.223955999332</v>
          </cell>
          <cell r="DF58">
            <v>61859.98237748837</v>
          </cell>
          <cell r="DG58">
            <v>73706.383177448559</v>
          </cell>
          <cell r="DH58">
            <v>83008.078485537233</v>
          </cell>
          <cell r="DI58">
            <v>68270.829201726534</v>
          </cell>
          <cell r="DJ58">
            <v>64177.946656853761</v>
          </cell>
          <cell r="DK58">
            <v>79307.811341518624</v>
          </cell>
          <cell r="DL58">
            <v>60788.232806634187</v>
          </cell>
          <cell r="DM58">
            <v>66937.610257719876</v>
          </cell>
          <cell r="DN58">
            <v>66478.584342955655</v>
          </cell>
          <cell r="DO58">
            <v>65622.030823354697</v>
          </cell>
          <cell r="DP58">
            <v>68399.643343573422</v>
          </cell>
          <cell r="DQ58">
            <v>54127.026949112347</v>
          </cell>
          <cell r="DR58">
            <v>62050.146927859314</v>
          </cell>
          <cell r="DS58">
            <v>74420.499811158254</v>
          </cell>
          <cell r="DT58">
            <v>83788.103990387986</v>
          </cell>
          <cell r="DU58">
            <v>68753.357602759279</v>
          </cell>
          <cell r="DV58">
            <v>64530.116927673953</v>
          </cell>
          <cell r="DW58">
            <v>79972.481219829977</v>
          </cell>
          <cell r="DX58">
            <v>68365.513112485103</v>
          </cell>
          <cell r="DY58">
            <v>74652.522971360348</v>
          </cell>
          <cell r="DZ58">
            <v>74166.874808334585</v>
          </cell>
          <cell r="EA58">
            <v>73247.312872708004</v>
          </cell>
          <cell r="EB58">
            <v>76155.3619950336</v>
          </cell>
          <cell r="EC58">
            <v>61500.82800551453</v>
          </cell>
          <cell r="ED58">
            <v>69505.824680340549</v>
          </cell>
          <cell r="EE58">
            <v>82419.002263183778</v>
          </cell>
          <cell r="EF58">
            <v>91850.66823037334</v>
          </cell>
          <cell r="EG58">
            <v>76511.950607976338</v>
          </cell>
          <cell r="EH58">
            <v>72154.724189094064</v>
          </cell>
          <cell r="EI58">
            <v>87917.025452591261</v>
          </cell>
          <cell r="EJ58">
            <v>68853.578728280918</v>
          </cell>
          <cell r="EK58">
            <v>75281.012319189846</v>
          </cell>
          <cell r="EL58">
            <v>74768.115721225811</v>
          </cell>
          <cell r="EM58">
            <v>73782.885321303693</v>
          </cell>
          <cell r="EN58">
            <v>76831.227736878558</v>
          </cell>
          <cell r="EO58">
            <v>61784.264684996378</v>
          </cell>
          <cell r="EP58">
            <v>69860.974481489029</v>
          </cell>
          <cell r="EQ58">
            <v>83336.674063402752</v>
          </cell>
          <cell r="ER58">
            <v>92829.741130642782</v>
          </cell>
          <cell r="ES58">
            <v>77181.10680712582</v>
          </cell>
          <cell r="ET58">
            <v>72685.509909615779</v>
          </cell>
          <cell r="EU58">
            <v>88776.762487688189</v>
          </cell>
          <cell r="EV58">
            <v>69327.538045267604</v>
          </cell>
          <cell r="EW58">
            <v>75899.521165083541</v>
          </cell>
          <cell r="EX58">
            <v>75357.862024447502</v>
          </cell>
          <cell r="EY58">
            <v>74303.803609387454</v>
          </cell>
          <cell r="EZ58">
            <v>77496.560066735663</v>
          </cell>
          <cell r="FA58">
            <v>62046.337651151276</v>
          </cell>
          <cell r="FB58">
            <v>70193.549322081191</v>
          </cell>
          <cell r="FC58">
            <v>84252.135535565438</v>
          </cell>
          <cell r="FD58">
            <v>93804.039005911181</v>
          </cell>
          <cell r="FE58">
            <v>77839.214830621349</v>
          </cell>
          <cell r="FF58">
            <v>73200.926018548227</v>
          </cell>
          <cell r="FG58">
            <v>89629.155329243775</v>
          </cell>
          <cell r="FH58">
            <v>69786.808502732267</v>
          </cell>
          <cell r="FI58">
            <v>76506.186236521753</v>
          </cell>
          <cell r="FJ58">
            <v>75934.596698949928</v>
          </cell>
          <cell r="FK58">
            <v>74809.743489590255</v>
          </cell>
          <cell r="FL58">
            <v>78150.202279342251</v>
          </cell>
          <cell r="FM58">
            <v>62285.564365351049</v>
          </cell>
          <cell r="FN58">
            <v>70502.138672614921</v>
          </cell>
          <cell r="FO58">
            <v>85164.717252549919</v>
          </cell>
          <cell r="FP58">
            <v>94772.480714072124</v>
          </cell>
          <cell r="FQ58">
            <v>78485.202480514286</v>
          </cell>
          <cell r="FR58">
            <v>73699.812255336074</v>
          </cell>
          <cell r="FS58">
            <v>90473.688142555227</v>
          </cell>
          <cell r="FT58">
            <v>70230.597005000745</v>
          </cell>
          <cell r="FU58">
            <v>77100.463472020143</v>
          </cell>
          <cell r="FV58">
            <v>76497.748605761328</v>
          </cell>
          <cell r="FW58">
            <v>75298.784108241933</v>
          </cell>
        </row>
        <row r="59">
          <cell r="B59" t="str">
            <v>Co 385</v>
          </cell>
          <cell r="BH59">
            <v>138673.70000000001</v>
          </cell>
          <cell r="BI59">
            <v>151348.24</v>
          </cell>
          <cell r="BJ59">
            <v>224352.35</v>
          </cell>
          <cell r="BK59">
            <v>265269.32</v>
          </cell>
          <cell r="BL59">
            <v>277245.57</v>
          </cell>
          <cell r="BM59">
            <v>350720.94</v>
          </cell>
          <cell r="BN59">
            <v>374849.7</v>
          </cell>
          <cell r="BO59">
            <v>283963.10599999997</v>
          </cell>
          <cell r="BP59">
            <v>290475.46419999993</v>
          </cell>
          <cell r="BQ59">
            <v>256090.58119137437</v>
          </cell>
          <cell r="BR59">
            <v>222147.27396968578</v>
          </cell>
          <cell r="BS59">
            <v>197922.8863478243</v>
          </cell>
          <cell r="BT59">
            <v>148299.12503816307</v>
          </cell>
          <cell r="BU59">
            <v>161296.49462035173</v>
          </cell>
          <cell r="BV59">
            <v>233952.08381458611</v>
          </cell>
          <cell r="BW59">
            <v>275173.46405480744</v>
          </cell>
          <cell r="BX59">
            <v>286251.54313387687</v>
          </cell>
          <cell r="BY59">
            <v>359849.16373046039</v>
          </cell>
          <cell r="BZ59">
            <v>380055.32396788261</v>
          </cell>
          <cell r="CA59">
            <v>291620.25506256847</v>
          </cell>
          <cell r="CB59">
            <v>298129.5384570196</v>
          </cell>
          <cell r="CC59">
            <v>260979.94972719089</v>
          </cell>
          <cell r="CD59">
            <v>227080.20366283707</v>
          </cell>
          <cell r="CE59">
            <v>204681.57721243953</v>
          </cell>
          <cell r="CF59">
            <v>150487.59324997256</v>
          </cell>
          <cell r="CG59">
            <v>163820.81720267571</v>
          </cell>
          <cell r="CH59">
            <v>236121.39305956176</v>
          </cell>
          <cell r="CI59">
            <v>277659.76998723263</v>
          </cell>
          <cell r="CJ59">
            <v>287816.01603672368</v>
          </cell>
          <cell r="CK59">
            <v>361542.92639331543</v>
          </cell>
          <cell r="CL59">
            <v>382527.18165954936</v>
          </cell>
          <cell r="CM59">
            <v>293600.54068574484</v>
          </cell>
          <cell r="CN59">
            <v>300113.74074149737</v>
          </cell>
          <cell r="CO59">
            <v>262863.80550131568</v>
          </cell>
          <cell r="CP59">
            <v>229012.28249572517</v>
          </cell>
          <cell r="CQ59">
            <v>208468.71452608099</v>
          </cell>
          <cell r="CR59">
            <v>158792.1541250599</v>
          </cell>
          <cell r="CS59">
            <v>172507.44417199286</v>
          </cell>
          <cell r="CT59">
            <v>246132.1595742816</v>
          </cell>
          <cell r="CU59">
            <v>288610.24238914286</v>
          </cell>
          <cell r="CV59">
            <v>298653.25425608316</v>
          </cell>
          <cell r="CW59">
            <v>373899.42173885962</v>
          </cell>
          <cell r="CX59">
            <v>395439.46655232529</v>
          </cell>
          <cell r="CY59">
            <v>304481.38676933001</v>
          </cell>
          <cell r="CZ59">
            <v>311126.89735943463</v>
          </cell>
          <cell r="DA59">
            <v>273097.62369712366</v>
          </cell>
          <cell r="DB59">
            <v>238585.76496555583</v>
          </cell>
          <cell r="DC59">
            <v>215780.86610143512</v>
          </cell>
          <cell r="DD59">
            <v>167086.26171570359</v>
          </cell>
          <cell r="DE59">
            <v>181194.71934413171</v>
          </cell>
          <cell r="DF59">
            <v>256166.583000763</v>
          </cell>
          <cell r="DG59">
            <v>299606.42786019365</v>
          </cell>
          <cell r="DH59">
            <v>309524.65588176122</v>
          </cell>
          <cell r="DI59">
            <v>386321.36275274714</v>
          </cell>
          <cell r="DJ59">
            <v>408816.50778373139</v>
          </cell>
          <cell r="DK59">
            <v>315784.18417990627</v>
          </cell>
          <cell r="DL59">
            <v>322563.70530949568</v>
          </cell>
          <cell r="DM59">
            <v>283738.93871108495</v>
          </cell>
          <cell r="DN59">
            <v>248554.64293094384</v>
          </cell>
          <cell r="DO59">
            <v>225303.99588947697</v>
          </cell>
          <cell r="DP59">
            <v>175748.60490313344</v>
          </cell>
          <cell r="DQ59">
            <v>190261.69715635671</v>
          </cell>
          <cell r="DR59">
            <v>266603.65105077496</v>
          </cell>
          <cell r="DS59">
            <v>311028.01977869647</v>
          </cell>
          <cell r="DT59">
            <v>320808.75799852202</v>
          </cell>
          <cell r="DU59">
            <v>399188.75571658218</v>
          </cell>
          <cell r="DV59">
            <v>422672.32584509195</v>
          </cell>
          <cell r="DW59">
            <v>327521.1990232477</v>
          </cell>
          <cell r="DX59">
            <v>334438.38982735598</v>
          </cell>
          <cell r="DY59">
            <v>294800.66897701833</v>
          </cell>
          <cell r="DZ59">
            <v>258929.95628202896</v>
          </cell>
          <cell r="EA59">
            <v>235225.92996892557</v>
          </cell>
          <cell r="EB59">
            <v>184790.75671387618</v>
          </cell>
          <cell r="EC59">
            <v>199720.38196645823</v>
          </cell>
          <cell r="ED59">
            <v>277455.97745842597</v>
          </cell>
          <cell r="EE59">
            <v>322887.64675858378</v>
          </cell>
          <cell r="EF59">
            <v>332518.47224549938</v>
          </cell>
          <cell r="EG59">
            <v>412514.64909220056</v>
          </cell>
          <cell r="EH59">
            <v>437024.28779270197</v>
          </cell>
          <cell r="EI59">
            <v>339709.07213273807</v>
          </cell>
          <cell r="EJ59">
            <v>346766.22172771499</v>
          </cell>
          <cell r="EK59">
            <v>306298.35261173209</v>
          </cell>
          <cell r="EL59">
            <v>269728.89891061303</v>
          </cell>
          <cell r="EM59">
            <v>245562.19783984928</v>
          </cell>
          <cell r="EN59">
            <v>194228.12570900479</v>
          </cell>
          <cell r="EO59">
            <v>209586.23015363712</v>
          </cell>
          <cell r="EP59">
            <v>288739.30925175099</v>
          </cell>
          <cell r="EQ59">
            <v>335202.36664850835</v>
          </cell>
          <cell r="ER59">
            <v>344669.65080918162</v>
          </cell>
          <cell r="ES59">
            <v>426315.78554771794</v>
          </cell>
          <cell r="ET59">
            <v>451890.10774706898</v>
          </cell>
          <cell r="EU59">
            <v>352364.28533535555</v>
          </cell>
          <cell r="EV59">
            <v>359564.22384842602</v>
          </cell>
          <cell r="EW59">
            <v>318248.31924724288</v>
          </cell>
          <cell r="EX59">
            <v>280966.3633410139</v>
          </cell>
          <cell r="EY59">
            <v>256328.54575666814</v>
          </cell>
          <cell r="EZ59">
            <v>204076.30773919731</v>
          </cell>
          <cell r="FA59">
            <v>219875.35250354995</v>
          </cell>
          <cell r="FB59">
            <v>300470.16827246174</v>
          </cell>
          <cell r="FC59">
            <v>347988.85953668249</v>
          </cell>
          <cell r="FD59">
            <v>357278.72026833188</v>
          </cell>
          <cell r="FE59">
            <v>440609.37398580043</v>
          </cell>
          <cell r="FF59">
            <v>467288.50863946101</v>
          </cell>
          <cell r="FG59">
            <v>365504.70766424423</v>
          </cell>
          <cell r="FH59">
            <v>372850.42731943802</v>
          </cell>
          <cell r="FI59">
            <v>330668.21320094867</v>
          </cell>
          <cell r="FJ59">
            <v>292660.37949814019</v>
          </cell>
          <cell r="FK59">
            <v>267541.44123716373</v>
          </cell>
          <cell r="FL59">
            <v>214351.9872876374</v>
          </cell>
          <cell r="FM59">
            <v>230604.73740573347</v>
          </cell>
          <cell r="FN59">
            <v>312666.03136810125</v>
          </cell>
          <cell r="FO59">
            <v>361264.98299468355</v>
          </cell>
          <cell r="FP59">
            <v>370362.79384160182</v>
          </cell>
          <cell r="FQ59">
            <v>455413.27700636518</v>
          </cell>
          <cell r="FR59">
            <v>483239.1133727259</v>
          </cell>
          <cell r="FS59">
            <v>379147.96860662708</v>
          </cell>
          <cell r="FT59">
            <v>386642.70081024867</v>
          </cell>
          <cell r="FU59">
            <v>343575.9056310564</v>
          </cell>
          <cell r="FV59">
            <v>304827.73680308508</v>
          </cell>
          <cell r="FW59">
            <v>279219.01960520656</v>
          </cell>
        </row>
        <row r="60">
          <cell r="B60" t="str">
            <v>Co 181</v>
          </cell>
          <cell r="BH60">
            <v>5861.87</v>
          </cell>
          <cell r="BI60">
            <v>16318.51</v>
          </cell>
          <cell r="BJ60">
            <v>6299.52</v>
          </cell>
          <cell r="BK60">
            <v>4053.7</v>
          </cell>
          <cell r="BL60">
            <v>6324.27</v>
          </cell>
          <cell r="BM60">
            <v>1583.71</v>
          </cell>
          <cell r="BN60">
            <v>1503.86</v>
          </cell>
          <cell r="BO60">
            <v>2042.6906999999974</v>
          </cell>
          <cell r="BP60">
            <v>-362.77020000000266</v>
          </cell>
          <cell r="BQ60">
            <v>4508.8442436355617</v>
          </cell>
          <cell r="BR60">
            <v>5236.3475575477532</v>
          </cell>
          <cell r="BS60">
            <v>5389.2518964674309</v>
          </cell>
          <cell r="BT60">
            <v>5729.9482669639965</v>
          </cell>
          <cell r="BU60">
            <v>16487.976597151817</v>
          </cell>
          <cell r="BV60">
            <v>6166.7129998623104</v>
          </cell>
          <cell r="BW60">
            <v>3855.1484705658204</v>
          </cell>
          <cell r="BX60">
            <v>6190.9637394683959</v>
          </cell>
          <cell r="BY60">
            <v>1308.3647817784804</v>
          </cell>
          <cell r="BZ60">
            <v>1229.1801293986027</v>
          </cell>
          <cell r="CA60">
            <v>1877.1226445961092</v>
          </cell>
          <cell r="CB60">
            <v>-575.12106586334448</v>
          </cell>
          <cell r="CC60">
            <v>4323.3121393845595</v>
          </cell>
          <cell r="CD60">
            <v>5072.1524868902579</v>
          </cell>
          <cell r="CE60">
            <v>5298.6132737710777</v>
          </cell>
          <cell r="CF60">
            <v>5493.1745220551511</v>
          </cell>
          <cell r="CG60">
            <v>16561.374880202824</v>
          </cell>
          <cell r="CH60">
            <v>5929.2724763904744</v>
          </cell>
          <cell r="CI60">
            <v>3549.7393888072365</v>
          </cell>
          <cell r="CJ60">
            <v>5953.2521462389186</v>
          </cell>
          <cell r="CK60">
            <v>924.10021863751172</v>
          </cell>
          <cell r="CL60">
            <v>846.09478129270065</v>
          </cell>
          <cell r="CM60">
            <v>1493.1089637343011</v>
          </cell>
          <cell r="CN60">
            <v>-1006.2729096412168</v>
          </cell>
          <cell r="CO60">
            <v>9052.9354675300001</v>
          </cell>
          <cell r="CP60">
            <v>9824.5379448857475</v>
          </cell>
          <cell r="CQ60">
            <v>10126.110012657953</v>
          </cell>
          <cell r="CR60">
            <v>10700.924162637382</v>
          </cell>
          <cell r="CS60">
            <v>22097.075538059726</v>
          </cell>
          <cell r="CT60">
            <v>11145.522032802077</v>
          </cell>
          <cell r="CU60">
            <v>8695.1569725151767</v>
          </cell>
          <cell r="CV60">
            <v>11169.896809138441</v>
          </cell>
          <cell r="CW60">
            <v>5989.9391072989038</v>
          </cell>
          <cell r="CX60">
            <v>5910.6910293487981</v>
          </cell>
          <cell r="CY60">
            <v>6567.3869144242035</v>
          </cell>
          <cell r="CZ60">
            <v>4001.6493197538148</v>
          </cell>
          <cell r="DA60">
            <v>9099.6823435838032</v>
          </cell>
          <cell r="DB60">
            <v>9894.3463793953961</v>
          </cell>
          <cell r="DC60">
            <v>10134.975399429672</v>
          </cell>
          <cell r="DD60">
            <v>10803.465225496711</v>
          </cell>
          <cell r="DE60">
            <v>22537.323855473609</v>
          </cell>
          <cell r="DF60">
            <v>11256.724619054734</v>
          </cell>
          <cell r="DG60">
            <v>8733.4131816006884</v>
          </cell>
          <cell r="DH60">
            <v>11281.498951921909</v>
          </cell>
          <cell r="DI60">
            <v>5946.2138053555209</v>
          </cell>
          <cell r="DJ60">
            <v>5865.7084813566362</v>
          </cell>
          <cell r="DK60">
            <v>6532.3431770946881</v>
          </cell>
          <cell r="DL60">
            <v>3898.4330397172926</v>
          </cell>
          <cell r="DM60">
            <v>11643.641167765843</v>
          </cell>
          <cell r="DN60">
            <v>12462.062476606268</v>
          </cell>
          <cell r="DO60">
            <v>12710.017179636785</v>
          </cell>
          <cell r="DP60">
            <v>13404.856365050027</v>
          </cell>
          <cell r="DQ60">
            <v>25486.471037705767</v>
          </cell>
          <cell r="DR60">
            <v>13866.94544746152</v>
          </cell>
          <cell r="DS60">
            <v>11268.507897055937</v>
          </cell>
          <cell r="DT60">
            <v>13892.12354642729</v>
          </cell>
          <cell r="DU60">
            <v>8396.8486214885943</v>
          </cell>
          <cell r="DV60">
            <v>8315.0719683800453</v>
          </cell>
          <cell r="DW60">
            <v>8991.9095790253723</v>
          </cell>
          <cell r="DX60">
            <v>6287.9569861089221</v>
          </cell>
          <cell r="DY60">
            <v>11759.640112281115</v>
          </cell>
          <cell r="DZ60">
            <v>12602.527597226628</v>
          </cell>
          <cell r="EA60">
            <v>12858.028872280929</v>
          </cell>
          <cell r="EB60">
            <v>13579.977724950866</v>
          </cell>
          <cell r="EC60">
            <v>26019.692422403321</v>
          </cell>
          <cell r="ED60">
            <v>14051.064033850376</v>
          </cell>
          <cell r="EE60">
            <v>11375.260409329298</v>
          </cell>
          <cell r="EF60">
            <v>14076.651959201581</v>
          </cell>
          <cell r="EG60">
            <v>8416.805401603815</v>
          </cell>
          <cell r="EH60">
            <v>8333.5251128007694</v>
          </cell>
          <cell r="EI60">
            <v>9021.2862899187767</v>
          </cell>
          <cell r="EJ60">
            <v>6244.9141666888281</v>
          </cell>
          <cell r="EK60">
            <v>11875.207283014293</v>
          </cell>
          <cell r="EL60">
            <v>12742.838286444909</v>
          </cell>
          <cell r="EM60">
            <v>13006.562245628596</v>
          </cell>
          <cell r="EN60">
            <v>13755.951150752437</v>
          </cell>
          <cell r="EO60">
            <v>26564.635016944285</v>
          </cell>
          <cell r="EP60">
            <v>14236.208371124321</v>
          </cell>
          <cell r="EQ60">
            <v>11480.936701454</v>
          </cell>
          <cell r="ER60">
            <v>14262.207939229716</v>
          </cell>
          <cell r="ES60">
            <v>8432.6257836258119</v>
          </cell>
          <cell r="ET60">
            <v>8348.0497055179458</v>
          </cell>
          <cell r="EU60">
            <v>9046.5418438705019</v>
          </cell>
          <cell r="EV60">
            <v>6196.2428264099835</v>
          </cell>
          <cell r="EW60">
            <v>11989.297900397161</v>
          </cell>
          <cell r="EX60">
            <v>12882.898678715588</v>
          </cell>
          <cell r="EY60">
            <v>13154.617215455364</v>
          </cell>
          <cell r="EZ60">
            <v>13932.712372598649</v>
          </cell>
          <cell r="FA60">
            <v>27121.121857668702</v>
          </cell>
          <cell r="FB60">
            <v>14422.521554070991</v>
          </cell>
          <cell r="FC60">
            <v>11584.980913102529</v>
          </cell>
          <cell r="FD60">
            <v>14448.938217008606</v>
          </cell>
          <cell r="FE60">
            <v>8444.3286062420375</v>
          </cell>
          <cell r="FF60">
            <v>8358.6422463334911</v>
          </cell>
          <cell r="FG60">
            <v>9067.9389948392236</v>
          </cell>
          <cell r="FH60">
            <v>6142.113883258251</v>
          </cell>
          <cell r="FI60">
            <v>12102.257153442093</v>
          </cell>
          <cell r="FJ60">
            <v>13023.027215103148</v>
          </cell>
          <cell r="FK60">
            <v>13302.554046769003</v>
          </cell>
          <cell r="FL60">
            <v>14110.394935725211</v>
          </cell>
          <cell r="FM60">
            <v>27689.629217798785</v>
          </cell>
          <cell r="FN60">
            <v>14609.520781363559</v>
          </cell>
          <cell r="FO60">
            <v>11687.675405460377</v>
          </cell>
          <cell r="FP60">
            <v>14636.363368521674</v>
          </cell>
          <cell r="FQ60">
            <v>8451.8852184077314</v>
          </cell>
          <cell r="FR60">
            <v>8364.670793765823</v>
          </cell>
          <cell r="FS60">
            <v>9085.6805373427705</v>
          </cell>
          <cell r="FT60">
            <v>6081.3769278239124</v>
          </cell>
          <cell r="FU60">
            <v>12214.375034325039</v>
          </cell>
          <cell r="FV60">
            <v>13162.257697240251</v>
          </cell>
          <cell r="FW60">
            <v>13450.70031701611</v>
          </cell>
        </row>
        <row r="61">
          <cell r="B61" t="str">
            <v>Co 300</v>
          </cell>
          <cell r="BH61">
            <v>17166.259999999998</v>
          </cell>
          <cell r="BI61">
            <v>12308.33</v>
          </cell>
          <cell r="BJ61">
            <v>18852.38</v>
          </cell>
          <cell r="BK61">
            <v>11321.52</v>
          </cell>
          <cell r="BL61">
            <v>16869.080000000002</v>
          </cell>
          <cell r="BM61">
            <v>10961.29</v>
          </cell>
          <cell r="BN61">
            <v>34990.32</v>
          </cell>
          <cell r="BO61">
            <v>31181.926300000003</v>
          </cell>
          <cell r="BP61">
            <v>17500.186800000003</v>
          </cell>
          <cell r="BQ61">
            <v>25445.898781233918</v>
          </cell>
          <cell r="BR61">
            <v>25190.262285746565</v>
          </cell>
          <cell r="BS61">
            <v>22800.32149404176</v>
          </cell>
          <cell r="BT61">
            <v>16706.604563244859</v>
          </cell>
          <cell r="BU61">
            <v>11848.488589788099</v>
          </cell>
          <cell r="BV61">
            <v>18403.356185545592</v>
          </cell>
          <cell r="BW61">
            <v>10807.264443983324</v>
          </cell>
          <cell r="BX61">
            <v>16522.942853316956</v>
          </cell>
          <cell r="BY61">
            <v>10356.043734868192</v>
          </cell>
          <cell r="BZ61">
            <v>34997.622103877438</v>
          </cell>
          <cell r="CA61">
            <v>31192.218046136106</v>
          </cell>
          <cell r="CB61">
            <v>17426.314128445531</v>
          </cell>
          <cell r="CC61">
            <v>25227.019545680632</v>
          </cell>
          <cell r="CD61">
            <v>24967.885053828104</v>
          </cell>
          <cell r="CE61">
            <v>22640.126239199759</v>
          </cell>
          <cell r="CF61">
            <v>15972.884321956568</v>
          </cell>
          <cell r="CG61">
            <v>11114.697600807289</v>
          </cell>
          <cell r="CH61">
            <v>17681.106584394973</v>
          </cell>
          <cell r="CI61">
            <v>10018.225365014048</v>
          </cell>
          <cell r="CJ61">
            <v>15907.448149692602</v>
          </cell>
          <cell r="CK61">
            <v>9473.7926452563479</v>
          </cell>
          <cell r="CL61">
            <v>34746.680539982204</v>
          </cell>
          <cell r="CM61">
            <v>30654.172286992871</v>
          </cell>
          <cell r="CN61">
            <v>24880.999128868323</v>
          </cell>
          <cell r="CO61">
            <v>32796.347243540404</v>
          </cell>
          <cell r="CP61">
            <v>32534.031018513055</v>
          </cell>
          <cell r="CQ61">
            <v>30267.954773297613</v>
          </cell>
          <cell r="CR61">
            <v>24356.627714704991</v>
          </cell>
          <cell r="CS61">
            <v>19401.254703754283</v>
          </cell>
          <cell r="CT61">
            <v>26102.966737916795</v>
          </cell>
          <cell r="CU61">
            <v>18263.909181055787</v>
          </cell>
          <cell r="CV61">
            <v>24330.515596205387</v>
          </cell>
          <cell r="CW61">
            <v>17676.602677266434</v>
          </cell>
          <cell r="CX61">
            <v>43671.708699310257</v>
          </cell>
          <cell r="CY61">
            <v>39390.633246614445</v>
          </cell>
          <cell r="CZ61">
            <v>25107.866081021559</v>
          </cell>
          <cell r="DA61">
            <v>33220.38193293404</v>
          </cell>
          <cell r="DB61">
            <v>32951.745633844141</v>
          </cell>
          <cell r="DC61">
            <v>30422.164193702771</v>
          </cell>
          <cell r="DD61">
            <v>24535.718309478143</v>
          </cell>
          <cell r="DE61">
            <v>19480.984020385738</v>
          </cell>
          <cell r="DF61">
            <v>26320.819713219335</v>
          </cell>
          <cell r="DG61">
            <v>18301.603487125994</v>
          </cell>
          <cell r="DH61">
            <v>24550.926363923332</v>
          </cell>
          <cell r="DI61">
            <v>17669.378931477651</v>
          </cell>
          <cell r="DJ61">
            <v>44407.650882350805</v>
          </cell>
          <cell r="DK61">
            <v>39931.948864000355</v>
          </cell>
          <cell r="DL61">
            <v>33233.571209643444</v>
          </cell>
          <cell r="DM61">
            <v>41548.899005846528</v>
          </cell>
          <cell r="DN61">
            <v>41274.275177255862</v>
          </cell>
          <cell r="DO61">
            <v>38653.846015553223</v>
          </cell>
          <cell r="DP61">
            <v>32611.422645011036</v>
          </cell>
          <cell r="DQ61">
            <v>27455.809755336868</v>
          </cell>
          <cell r="DR61">
            <v>34436.65438836642</v>
          </cell>
          <cell r="DS61">
            <v>26232.498129708001</v>
          </cell>
          <cell r="DT61">
            <v>32670.258756346735</v>
          </cell>
          <cell r="DU61">
            <v>25553.925087764066</v>
          </cell>
          <cell r="DV61">
            <v>53056.925647516691</v>
          </cell>
          <cell r="DW61">
            <v>48379.121853692603</v>
          </cell>
          <cell r="DX61">
            <v>33612.562023810271</v>
          </cell>
          <cell r="DY61">
            <v>42135.975072487185</v>
          </cell>
          <cell r="DZ61">
            <v>41854.233687658707</v>
          </cell>
          <cell r="EA61">
            <v>39140.396592427962</v>
          </cell>
          <cell r="EB61">
            <v>32937.582307247634</v>
          </cell>
          <cell r="EC61">
            <v>27678.612043884099</v>
          </cell>
          <cell r="ED61">
            <v>34803.632311713234</v>
          </cell>
          <cell r="EE61">
            <v>26410.348366203514</v>
          </cell>
          <cell r="EF61">
            <v>33041.757739626992</v>
          </cell>
          <cell r="EG61">
            <v>25683.247134807054</v>
          </cell>
          <cell r="EH61">
            <v>53973.164006097606</v>
          </cell>
          <cell r="EI61">
            <v>49086.732591202599</v>
          </cell>
          <cell r="EJ61">
            <v>38157.964699155193</v>
          </cell>
          <cell r="EK61">
            <v>46894.893078987472</v>
          </cell>
          <cell r="EL61">
            <v>46606.339808702847</v>
          </cell>
          <cell r="EM61">
            <v>43795.487310665107</v>
          </cell>
          <cell r="EN61">
            <v>37427.494963013829</v>
          </cell>
          <cell r="EO61">
            <v>32063.333892489412</v>
          </cell>
          <cell r="EP61">
            <v>39335.312139594636</v>
          </cell>
          <cell r="EQ61">
            <v>30748.360110648988</v>
          </cell>
          <cell r="ER61">
            <v>37579.677960186746</v>
          </cell>
          <cell r="ES61">
            <v>29970.70878926594</v>
          </cell>
          <cell r="ET61">
            <v>59070.389601395036</v>
          </cell>
          <cell r="EU61">
            <v>53968.5441325266</v>
          </cell>
          <cell r="EV61">
            <v>38661.208192058926</v>
          </cell>
          <cell r="EW61">
            <v>47617.197702817626</v>
          </cell>
          <cell r="EX61">
            <v>47322.113551066213</v>
          </cell>
          <cell r="EY61">
            <v>44410.588096312436</v>
          </cell>
          <cell r="EZ61">
            <v>37872.482027474631</v>
          </cell>
          <cell r="FA61">
            <v>32401.230433294451</v>
          </cell>
          <cell r="FB61">
            <v>39823.036948264169</v>
          </cell>
          <cell r="FC61">
            <v>31037.96935270965</v>
          </cell>
          <cell r="FD61">
            <v>38074.789089982354</v>
          </cell>
          <cell r="FE61">
            <v>30207.485912262353</v>
          </cell>
          <cell r="FF61">
            <v>60140.642320502695</v>
          </cell>
          <cell r="FG61">
            <v>54815.241775917733</v>
          </cell>
          <cell r="FH61">
            <v>39167.453208043786</v>
          </cell>
          <cell r="FI61">
            <v>48348.627517544701</v>
          </cell>
          <cell r="FJ61">
            <v>48045.946188520975</v>
          </cell>
          <cell r="FK61">
            <v>45031.296272068779</v>
          </cell>
          <cell r="FL61">
            <v>38317.803761379539</v>
          </cell>
          <cell r="FM61">
            <v>32736.898195081994</v>
          </cell>
          <cell r="FN61">
            <v>40312.076626711496</v>
          </cell>
          <cell r="FO61">
            <v>31323.734531144692</v>
          </cell>
          <cell r="FP61">
            <v>38572.643627600533</v>
          </cell>
          <cell r="FQ61">
            <v>30438.642463687669</v>
          </cell>
          <cell r="FR61">
            <v>61229.0805378882</v>
          </cell>
          <cell r="FS61">
            <v>55673.020905235957</v>
          </cell>
          <cell r="FT61">
            <v>39676.925320360169</v>
          </cell>
          <cell r="FU61">
            <v>49088.732186029054</v>
          </cell>
          <cell r="FV61">
            <v>48778.705137922203</v>
          </cell>
          <cell r="FW61">
            <v>45656.662457335638</v>
          </cell>
        </row>
        <row r="62">
          <cell r="B62" t="str">
            <v>Co 150</v>
          </cell>
          <cell r="BH62">
            <v>50345.65</v>
          </cell>
          <cell r="BI62">
            <v>103890.83</v>
          </cell>
          <cell r="BJ62">
            <v>117737.22</v>
          </cell>
          <cell r="BK62">
            <v>77003.5</v>
          </cell>
          <cell r="BL62">
            <v>62870.73</v>
          </cell>
          <cell r="BM62">
            <v>29510.22</v>
          </cell>
          <cell r="BN62">
            <v>41763.86</v>
          </cell>
          <cell r="BO62">
            <v>69659.431600000025</v>
          </cell>
          <cell r="BP62">
            <v>71243.604099999997</v>
          </cell>
          <cell r="BQ62">
            <v>135781.403792948</v>
          </cell>
          <cell r="BR62">
            <v>120086.89302495378</v>
          </cell>
          <cell r="BS62">
            <v>120499.77686773412</v>
          </cell>
          <cell r="BT62">
            <v>88328.442879902897</v>
          </cell>
          <cell r="BU62">
            <v>142773.67873532465</v>
          </cell>
          <cell r="BV62">
            <v>156622.75058582652</v>
          </cell>
          <cell r="BW62">
            <v>115705.62670816664</v>
          </cell>
          <cell r="BX62">
            <v>100997.67171829348</v>
          </cell>
          <cell r="BY62">
            <v>66624.734260257392</v>
          </cell>
          <cell r="BZ62">
            <v>78598.014991126955</v>
          </cell>
          <cell r="CA62">
            <v>109839.12034992139</v>
          </cell>
          <cell r="CB62">
            <v>70578.832719636674</v>
          </cell>
          <cell r="CC62">
            <v>133716.62607921212</v>
          </cell>
          <cell r="CD62">
            <v>118034.44237676276</v>
          </cell>
          <cell r="CE62">
            <v>119177.75942215542</v>
          </cell>
          <cell r="CF62">
            <v>83836.157770969498</v>
          </cell>
          <cell r="CG62">
            <v>139210.46741771288</v>
          </cell>
          <cell r="CH62">
            <v>153064.38650043966</v>
          </cell>
          <cell r="CI62">
            <v>111960.44352342201</v>
          </cell>
          <cell r="CJ62">
            <v>96662.538807999139</v>
          </cell>
          <cell r="CK62">
            <v>61248.836582547199</v>
          </cell>
          <cell r="CL62">
            <v>72935.343401032093</v>
          </cell>
          <cell r="CM62">
            <v>105783.29095171235</v>
          </cell>
          <cell r="CN62">
            <v>107047.14611026621</v>
          </cell>
          <cell r="CO62">
            <v>174897.06659029436</v>
          </cell>
          <cell r="CP62">
            <v>159229.76715188596</v>
          </cell>
          <cell r="CQ62">
            <v>161110.74502069314</v>
          </cell>
          <cell r="CR62">
            <v>151736.41703706511</v>
          </cell>
          <cell r="CS62">
            <v>208537.24971829233</v>
          </cell>
          <cell r="CT62">
            <v>222669.97276805175</v>
          </cell>
          <cell r="CU62">
            <v>180679.8712527593</v>
          </cell>
          <cell r="CV62">
            <v>164873.45542397132</v>
          </cell>
          <cell r="CW62">
            <v>128394.20649789606</v>
          </cell>
          <cell r="CX62">
            <v>140216.03630235721</v>
          </cell>
          <cell r="CY62">
            <v>174221.75933805315</v>
          </cell>
          <cell r="CZ62">
            <v>128494.79247354786</v>
          </cell>
          <cell r="DA62">
            <v>197826.49095463209</v>
          </cell>
          <cell r="DB62">
            <v>181851.03839802253</v>
          </cell>
          <cell r="DC62">
            <v>182506.02108239583</v>
          </cell>
          <cell r="DD62">
            <v>153116.98665492755</v>
          </cell>
          <cell r="DE62">
            <v>211382.4429937652</v>
          </cell>
          <cell r="DF62">
            <v>225799.79882746522</v>
          </cell>
          <cell r="DG62">
            <v>182903.88947117009</v>
          </cell>
          <cell r="DH62">
            <v>166572.70166456507</v>
          </cell>
          <cell r="DI62">
            <v>128995.90015743652</v>
          </cell>
          <cell r="DJ62">
            <v>140952.81138343149</v>
          </cell>
          <cell r="DK62">
            <v>176157.1656723136</v>
          </cell>
          <cell r="DL62">
            <v>129424.68462245358</v>
          </cell>
          <cell r="DM62">
            <v>200271.5287064609</v>
          </cell>
          <cell r="DN62">
            <v>183981.99248140465</v>
          </cell>
          <cell r="DO62">
            <v>184517.91438186649</v>
          </cell>
          <cell r="DP62">
            <v>171014.94926468647</v>
          </cell>
          <cell r="DQ62">
            <v>230784.20297851268</v>
          </cell>
          <cell r="DR62">
            <v>245491.47677152176</v>
          </cell>
          <cell r="DS62">
            <v>201669.84882416466</v>
          </cell>
          <cell r="DT62">
            <v>184797.15196956802</v>
          </cell>
          <cell r="DU62">
            <v>146089.74882965107</v>
          </cell>
          <cell r="DV62">
            <v>158181.63701396354</v>
          </cell>
          <cell r="DW62">
            <v>194626.82123967152</v>
          </cell>
          <cell r="DX62">
            <v>146865.96053447199</v>
          </cell>
          <cell r="DY62">
            <v>219262.58556939615</v>
          </cell>
          <cell r="DZ62">
            <v>202652.79636889306</v>
          </cell>
          <cell r="EA62">
            <v>203062.78887406824</v>
          </cell>
          <cell r="EB62">
            <v>172685.77559737893</v>
          </cell>
          <cell r="EC62">
            <v>233999.005276318</v>
          </cell>
          <cell r="ED62">
            <v>249002.51923970022</v>
          </cell>
          <cell r="EE62">
            <v>204234.21041540895</v>
          </cell>
          <cell r="EF62">
            <v>186802.91064155701</v>
          </cell>
          <cell r="EG62">
            <v>146930.94675488462</v>
          </cell>
          <cell r="EH62">
            <v>159157.11153993389</v>
          </cell>
          <cell r="EI62">
            <v>196887.2823761536</v>
          </cell>
          <cell r="EJ62">
            <v>148075.10318980692</v>
          </cell>
          <cell r="EK62">
            <v>222055.62756013041</v>
          </cell>
          <cell r="EL62">
            <v>205119.75651964726</v>
          </cell>
          <cell r="EM62">
            <v>205396.70644911809</v>
          </cell>
          <cell r="EN62">
            <v>184756.84459876467</v>
          </cell>
          <cell r="EO62">
            <v>247655.42515118106</v>
          </cell>
          <cell r="EP62">
            <v>262960.91098632856</v>
          </cell>
          <cell r="EQ62">
            <v>217225.07358302097</v>
          </cell>
          <cell r="ER62">
            <v>199217.11253116259</v>
          </cell>
          <cell r="ES62">
            <v>158145.58304952012</v>
          </cell>
          <cell r="ET62">
            <v>170505.50729595812</v>
          </cell>
          <cell r="EU62">
            <v>209566.244530308</v>
          </cell>
          <cell r="EV62">
            <v>159677.89395363419</v>
          </cell>
          <cell r="EW62">
            <v>235278.90665165611</v>
          </cell>
          <cell r="EX62">
            <v>218009.77405079469</v>
          </cell>
          <cell r="EY62">
            <v>218147.72826749712</v>
          </cell>
          <cell r="EZ62">
            <v>186705.20974867942</v>
          </cell>
          <cell r="FA62">
            <v>251231.6174647313</v>
          </cell>
          <cell r="FB62">
            <v>266845.18442420341</v>
          </cell>
          <cell r="FC62">
            <v>220120.48155183817</v>
          </cell>
          <cell r="FD62">
            <v>201517.52961791682</v>
          </cell>
          <cell r="FE62">
            <v>159210.41580515058</v>
          </cell>
          <cell r="FF62">
            <v>171703.4195957279</v>
          </cell>
          <cell r="FG62">
            <v>212140.96926274331</v>
          </cell>
          <cell r="FH62">
            <v>161152.4565326407</v>
          </cell>
          <cell r="FI62">
            <v>238410.02473037789</v>
          </cell>
          <cell r="FJ62">
            <v>220801.95836604328</v>
          </cell>
          <cell r="FK62">
            <v>220793.29648340718</v>
          </cell>
          <cell r="FL62">
            <v>188642.67083630877</v>
          </cell>
          <cell r="FM62">
            <v>254840.51658428274</v>
          </cell>
          <cell r="FN62">
            <v>270768.35379867535</v>
          </cell>
          <cell r="FO62">
            <v>223032.64944677491</v>
          </cell>
          <cell r="FP62">
            <v>203815.71661497082</v>
          </cell>
          <cell r="FQ62">
            <v>160236.00302113072</v>
          </cell>
          <cell r="FR62">
            <v>172861.17866047373</v>
          </cell>
          <cell r="FS62">
            <v>214723.48396645792</v>
          </cell>
          <cell r="FT62">
            <v>162610.05601330157</v>
          </cell>
          <cell r="FU62">
            <v>241561.80237226636</v>
          </cell>
          <cell r="FV62">
            <v>223607.71184906122</v>
          </cell>
          <cell r="FW62">
            <v>223445.11553093273</v>
          </cell>
        </row>
        <row r="63">
          <cell r="B63" t="str">
            <v>Co 241</v>
          </cell>
          <cell r="BH63">
            <v>15664.05</v>
          </cell>
          <cell r="BI63">
            <v>9914.2799999999916</v>
          </cell>
          <cell r="BJ63">
            <v>16043.93</v>
          </cell>
          <cell r="BK63">
            <v>8815.41</v>
          </cell>
          <cell r="BL63">
            <v>14627.27</v>
          </cell>
          <cell r="BM63">
            <v>28044.47</v>
          </cell>
          <cell r="BN63">
            <v>27420.55</v>
          </cell>
          <cell r="BO63">
            <v>12868.507100000003</v>
          </cell>
          <cell r="BP63">
            <v>14983.980600000003</v>
          </cell>
          <cell r="BQ63">
            <v>15449.457893543651</v>
          </cell>
          <cell r="BR63">
            <v>15126.762539700147</v>
          </cell>
          <cell r="BS63">
            <v>14819.086152449425</v>
          </cell>
          <cell r="BT63">
            <v>13133.640417469367</v>
          </cell>
          <cell r="BU63">
            <v>7406.1852366138482</v>
          </cell>
          <cell r="BV63">
            <v>13536.869413481749</v>
          </cell>
          <cell r="BW63">
            <v>6113.8313869216217</v>
          </cell>
          <cell r="BX63">
            <v>11859.7327603554</v>
          </cell>
          <cell r="BY63">
            <v>25755.805364941254</v>
          </cell>
          <cell r="BZ63">
            <v>25073.656971496632</v>
          </cell>
          <cell r="CA63">
            <v>14592.535230523587</v>
          </cell>
          <cell r="CB63">
            <v>16716.17349919663</v>
          </cell>
          <cell r="CC63">
            <v>16628.533285218538</v>
          </cell>
          <cell r="CD63">
            <v>16295.542538392583</v>
          </cell>
          <cell r="CE63">
            <v>16361.064415335815</v>
          </cell>
          <cell r="CF63">
            <v>15523.95814673588</v>
          </cell>
          <cell r="CG63">
            <v>9820.0927481267572</v>
          </cell>
          <cell r="CH63">
            <v>9702.4713047555488</v>
          </cell>
          <cell r="CI63">
            <v>3598.4746183263051</v>
          </cell>
          <cell r="CJ63">
            <v>9277.0332450390852</v>
          </cell>
          <cell r="CK63">
            <v>23667.464869654665</v>
          </cell>
          <cell r="CL63">
            <v>22925.698697570566</v>
          </cell>
          <cell r="CM63">
            <v>8095.6101184168729</v>
          </cell>
          <cell r="CN63">
            <v>10230.015449363877</v>
          </cell>
          <cell r="CO63">
            <v>10139.316650330955</v>
          </cell>
          <cell r="CP63">
            <v>9796.3796554033834</v>
          </cell>
          <cell r="CQ63">
            <v>10240.899432062855</v>
          </cell>
          <cell r="CR63">
            <v>10549.610747094361</v>
          </cell>
          <cell r="CS63">
            <v>4739.5452817338737</v>
          </cell>
          <cell r="CT63">
            <v>10807.671531823966</v>
          </cell>
          <cell r="CU63">
            <v>2964.5100935280789</v>
          </cell>
          <cell r="CV63">
            <v>8733.5437856822246</v>
          </cell>
          <cell r="CW63">
            <v>23581.20923417114</v>
          </cell>
          <cell r="CX63">
            <v>22804.483792816936</v>
          </cell>
          <cell r="CY63">
            <v>7556.2746088121494</v>
          </cell>
          <cell r="CZ63">
            <v>9736.919500983422</v>
          </cell>
          <cell r="DA63">
            <v>9643.5740717462031</v>
          </cell>
          <cell r="DB63">
            <v>9290.3854402722936</v>
          </cell>
          <cell r="DC63">
            <v>9360.0051313804579</v>
          </cell>
          <cell r="DD63">
            <v>10097.709894059197</v>
          </cell>
          <cell r="DE63">
            <v>-2195.186864319192</v>
          </cell>
          <cell r="DF63">
            <v>13510.529194675895</v>
          </cell>
          <cell r="DG63">
            <v>7092.4156471407186</v>
          </cell>
          <cell r="DH63">
            <v>12953.036901425818</v>
          </cell>
          <cell r="DI63">
            <v>28272.42588566339</v>
          </cell>
          <cell r="DJ63">
            <v>27459.185794202189</v>
          </cell>
          <cell r="DK63">
            <v>11781.750257740598</v>
          </cell>
          <cell r="DL63">
            <v>14009.669322663933</v>
          </cell>
          <cell r="DM63">
            <v>13914.075298184049</v>
          </cell>
          <cell r="DN63">
            <v>13549.874579954892</v>
          </cell>
          <cell r="DO63">
            <v>13621.639658822678</v>
          </cell>
          <cell r="DP63">
            <v>14412.608564404727</v>
          </cell>
          <cell r="DQ63">
            <v>8257.7064483624999</v>
          </cell>
          <cell r="DR63">
            <v>14758.739364696012</v>
          </cell>
          <cell r="DS63">
            <v>6486.9618538937211</v>
          </cell>
          <cell r="DT63">
            <v>12440.29500095734</v>
          </cell>
          <cell r="DU63">
            <v>28246.286386641994</v>
          </cell>
          <cell r="DV63">
            <v>27395.176354746196</v>
          </cell>
          <cell r="DW63">
            <v>11277.351294054126</v>
          </cell>
          <cell r="DX63">
            <v>13553.590726663955</v>
          </cell>
          <cell r="DY63">
            <v>13454.708316226737</v>
          </cell>
          <cell r="DZ63">
            <v>13080.124841958255</v>
          </cell>
          <cell r="EA63">
            <v>13154.098591205999</v>
          </cell>
          <cell r="EB63">
            <v>13999.433135576823</v>
          </cell>
          <cell r="EC63">
            <v>1355.2911482629424</v>
          </cell>
          <cell r="ED63">
            <v>18982.683726687537</v>
          </cell>
          <cell r="EE63">
            <v>12237.454745822673</v>
          </cell>
          <cell r="EF63">
            <v>18284.607689406359</v>
          </cell>
          <cell r="EG63">
            <v>34592.108591686432</v>
          </cell>
          <cell r="EH63">
            <v>33701.711272457607</v>
          </cell>
          <cell r="EI63">
            <v>17131.724482887585</v>
          </cell>
          <cell r="EJ63">
            <v>19457.360186987309</v>
          </cell>
          <cell r="EK63">
            <v>19356.07226012586</v>
          </cell>
          <cell r="EL63">
            <v>18970.286082502324</v>
          </cell>
          <cell r="EM63">
            <v>19046.069536380281</v>
          </cell>
          <cell r="EN63">
            <v>19947.161266788156</v>
          </cell>
          <cell r="EO63">
            <v>13434.273671059593</v>
          </cell>
          <cell r="EP63">
            <v>20415.156568265185</v>
          </cell>
          <cell r="EQ63">
            <v>11691.387856555404</v>
          </cell>
          <cell r="ER63">
            <v>17833.473155044689</v>
          </cell>
          <cell r="ES63">
            <v>34658.074877450374</v>
          </cell>
          <cell r="ET63">
            <v>33726.94437771404</v>
          </cell>
          <cell r="EU63">
            <v>16692.952693269224</v>
          </cell>
          <cell r="EV63">
            <v>19069.084615789703</v>
          </cell>
          <cell r="EW63">
            <v>18964.36577914645</v>
          </cell>
          <cell r="EX63">
            <v>18567.072676976342</v>
          </cell>
          <cell r="EY63">
            <v>18645.644396808086</v>
          </cell>
          <cell r="EZ63">
            <v>19603.678268637697</v>
          </cell>
          <cell r="FA63">
            <v>6594.9429756926402</v>
          </cell>
          <cell r="FB63">
            <v>20114.885264824246</v>
          </cell>
          <cell r="FC63">
            <v>13025.277197025149</v>
          </cell>
          <cell r="FD63">
            <v>19263.428641046194</v>
          </cell>
          <cell r="FE63">
            <v>36621.21459441886</v>
          </cell>
          <cell r="FF63">
            <v>35647.837911650349</v>
          </cell>
          <cell r="FG63">
            <v>18137.378246702414</v>
          </cell>
          <cell r="FH63">
            <v>20565.154627306576</v>
          </cell>
          <cell r="FI63">
            <v>20457.76572520817</v>
          </cell>
          <cell r="FJ63">
            <v>20048.595929414805</v>
          </cell>
          <cell r="FK63">
            <v>20129.564554568249</v>
          </cell>
          <cell r="FL63">
            <v>21145.861652384308</v>
          </cell>
          <cell r="FM63">
            <v>14261.630041590397</v>
          </cell>
          <cell r="FN63">
            <v>21649.635303697258</v>
          </cell>
          <cell r="FO63">
            <v>12448.464258065374</v>
          </cell>
          <cell r="FP63">
            <v>18783.784215196109</v>
          </cell>
          <cell r="FQ63">
            <v>36691.292783608762</v>
          </cell>
          <cell r="FR63">
            <v>35674.133428291942</v>
          </cell>
          <cell r="FS63">
            <v>17674.614821785217</v>
          </cell>
          <cell r="FT63">
            <v>20155.159852695448</v>
          </cell>
          <cell r="FU63">
            <v>20044.620020701812</v>
          </cell>
          <cell r="FV63">
            <v>19623.203917693128</v>
          </cell>
          <cell r="FW63">
            <v>19706.674743289346</v>
          </cell>
        </row>
        <row r="64">
          <cell r="B64" t="str">
            <v>Co 242</v>
          </cell>
          <cell r="BH64">
            <v>2991.58</v>
          </cell>
          <cell r="BI64">
            <v>3518.2</v>
          </cell>
          <cell r="BJ64">
            <v>5127.29</v>
          </cell>
          <cell r="BK64">
            <v>9935.9500000000007</v>
          </cell>
          <cell r="BL64">
            <v>-349.92</v>
          </cell>
          <cell r="BM64">
            <v>-974.90999999999804</v>
          </cell>
          <cell r="BN64">
            <v>17061.36</v>
          </cell>
          <cell r="BO64">
            <v>6800.4971999999998</v>
          </cell>
          <cell r="BP64">
            <v>2526.1379999999999</v>
          </cell>
          <cell r="BQ64">
            <v>988.78094795940797</v>
          </cell>
          <cell r="BR64">
            <v>3768.1147803450413</v>
          </cell>
          <cell r="BS64">
            <v>5836.291137571161</v>
          </cell>
          <cell r="BT64">
            <v>1790.8550265401118</v>
          </cell>
          <cell r="BU64">
            <v>3404.8324018631529</v>
          </cell>
          <cell r="BV64">
            <v>4792.1464278506955</v>
          </cell>
          <cell r="BW64">
            <v>9795.4225293670006</v>
          </cell>
          <cell r="BX64">
            <v>-451.05512252252356</v>
          </cell>
          <cell r="BY64">
            <v>-1245.647911453525</v>
          </cell>
          <cell r="BZ64">
            <v>17389.923876477562</v>
          </cell>
          <cell r="CA64">
            <v>6693.3367539115416</v>
          </cell>
          <cell r="CB64">
            <v>2422.7481002414697</v>
          </cell>
          <cell r="CC64">
            <v>822.61194511842859</v>
          </cell>
          <cell r="CD64">
            <v>3598.9804298196977</v>
          </cell>
          <cell r="CE64">
            <v>5704.0410702820236</v>
          </cell>
          <cell r="CF64">
            <v>1448.1423877254038</v>
          </cell>
          <cell r="CG64">
            <v>3224.623346001782</v>
          </cell>
          <cell r="CH64">
            <v>5212.4477243306501</v>
          </cell>
          <cell r="CI64">
            <v>10506.082306272983</v>
          </cell>
          <cell r="CJ64">
            <v>300.58054648588768</v>
          </cell>
          <cell r="CK64">
            <v>-668.54315653961203</v>
          </cell>
          <cell r="CL64">
            <v>18583.961898931026</v>
          </cell>
          <cell r="CM64">
            <v>7368.0348676047815</v>
          </cell>
          <cell r="CN64">
            <v>3101.6667854918633</v>
          </cell>
          <cell r="CO64">
            <v>1500.5941035383348</v>
          </cell>
          <cell r="CP64">
            <v>4274.591512933679</v>
          </cell>
          <cell r="CQ64">
            <v>6417.254617484894</v>
          </cell>
          <cell r="CR64">
            <v>2357.7048509482102</v>
          </cell>
          <cell r="CS64">
            <v>4225.1794324048642</v>
          </cell>
          <cell r="CT64">
            <v>5235.5286110592315</v>
          </cell>
          <cell r="CU64">
            <v>10611.77441653086</v>
          </cell>
          <cell r="CV64">
            <v>215.90565953588703</v>
          </cell>
          <cell r="CW64">
            <v>-832.2820763029813</v>
          </cell>
          <cell r="CX64">
            <v>19017.17715366331</v>
          </cell>
          <cell r="CY64">
            <v>7396.0958648243468</v>
          </cell>
          <cell r="CZ64">
            <v>3046.3576462153778</v>
          </cell>
          <cell r="DA64">
            <v>1413.1309519595234</v>
          </cell>
          <cell r="DB64">
            <v>4241.1093910731397</v>
          </cell>
          <cell r="DC64">
            <v>6381.4922336819363</v>
          </cell>
          <cell r="DD64">
            <v>2190.5884869864603</v>
          </cell>
          <cell r="DE64">
            <v>4158.6248684740694</v>
          </cell>
          <cell r="DF64">
            <v>11351.685586423882</v>
          </cell>
          <cell r="DG64">
            <v>15525.578802660535</v>
          </cell>
          <cell r="DH64">
            <v>5263.7976790676757</v>
          </cell>
          <cell r="DI64">
            <v>4457.5319737452428</v>
          </cell>
          <cell r="DJ64">
            <v>22720.832907285811</v>
          </cell>
          <cell r="DK64">
            <v>11739.451572613041</v>
          </cell>
          <cell r="DL64">
            <v>7305.658368622001</v>
          </cell>
          <cell r="DM64">
            <v>5638.1689477560494</v>
          </cell>
          <cell r="DN64">
            <v>8523.6425575681042</v>
          </cell>
          <cell r="DO64">
            <v>10702.509665413401</v>
          </cell>
          <cell r="DP64">
            <v>8325.81065573261</v>
          </cell>
          <cell r="DQ64">
            <v>9895.7282234721697</v>
          </cell>
          <cell r="DR64">
            <v>10960.809686328816</v>
          </cell>
          <cell r="DS64">
            <v>15432.13707564017</v>
          </cell>
          <cell r="DT64">
            <v>4983.2582810413005</v>
          </cell>
          <cell r="DU64">
            <v>4100.5282443459655</v>
          </cell>
          <cell r="DV64">
            <v>22931.896406053158</v>
          </cell>
          <cell r="DW64">
            <v>11550.364182006917</v>
          </cell>
          <cell r="DX64">
            <v>7029.4422050463418</v>
          </cell>
          <cell r="DY64">
            <v>5328.4378870120072</v>
          </cell>
          <cell r="DZ64">
            <v>8270.5815611423241</v>
          </cell>
          <cell r="EA64">
            <v>10491.09052416996</v>
          </cell>
          <cell r="EB64">
            <v>8049.5549498270666</v>
          </cell>
          <cell r="EC64">
            <v>10145.835539685082</v>
          </cell>
          <cell r="ED64">
            <v>11147.465051357583</v>
          </cell>
          <cell r="EE64">
            <v>15614.562570426131</v>
          </cell>
          <cell r="EF64">
            <v>4975.3868334900999</v>
          </cell>
          <cell r="EG64">
            <v>4012.8538007355928</v>
          </cell>
          <cell r="EH64">
            <v>23429.519000492201</v>
          </cell>
          <cell r="EI64">
            <v>11634.723828035987</v>
          </cell>
          <cell r="EJ64">
            <v>7024.9760448057605</v>
          </cell>
          <cell r="EK64">
            <v>5289.3332306263073</v>
          </cell>
          <cell r="EL64">
            <v>8289.7003230881401</v>
          </cell>
          <cell r="EM64">
            <v>10552.62380184942</v>
          </cell>
          <cell r="EN64">
            <v>8044.1313968141912</v>
          </cell>
          <cell r="EO64">
            <v>22749.336742809934</v>
          </cell>
          <cell r="EP64">
            <v>23683.701641547941</v>
          </cell>
          <cell r="EQ64">
            <v>28473.145155252303</v>
          </cell>
          <cell r="ER64">
            <v>17640.636127331316</v>
          </cell>
          <cell r="ES64">
            <v>16594.839356719782</v>
          </cell>
          <cell r="ET64">
            <v>36615.000614753342</v>
          </cell>
          <cell r="EU64">
            <v>24392.971089859842</v>
          </cell>
          <cell r="EV64">
            <v>19692.667941259828</v>
          </cell>
          <cell r="EW64">
            <v>17922.161277292438</v>
          </cell>
          <cell r="EX64">
            <v>20981.411849344622</v>
          </cell>
          <cell r="EY64">
            <v>23287.538569692257</v>
          </cell>
          <cell r="EZ64">
            <v>20710.3402898485</v>
          </cell>
          <cell r="FA64">
            <v>23266.337945662272</v>
          </cell>
          <cell r="FB64">
            <v>24129.474309386271</v>
          </cell>
          <cell r="FC64">
            <v>28908.879699448895</v>
          </cell>
          <cell r="FD64">
            <v>17879.529195531351</v>
          </cell>
          <cell r="FE64">
            <v>16746.884260201179</v>
          </cell>
          <cell r="FF64">
            <v>37389.064952810666</v>
          </cell>
          <cell r="FG64">
            <v>24725.606922038955</v>
          </cell>
          <cell r="FH64">
            <v>19932.988159040928</v>
          </cell>
          <cell r="FI64">
            <v>18126.91187068247</v>
          </cell>
          <cell r="FJ64">
            <v>21246.188076860926</v>
          </cell>
          <cell r="FK64">
            <v>23596.318921072452</v>
          </cell>
          <cell r="FL64">
            <v>17871.155130608862</v>
          </cell>
          <cell r="FM64">
            <v>26315.981294845431</v>
          </cell>
          <cell r="FN64">
            <v>27580.580400561863</v>
          </cell>
          <cell r="FO64">
            <v>32621.421761469403</v>
          </cell>
          <cell r="FP64">
            <v>21292.619991821346</v>
          </cell>
          <cell r="FQ64">
            <v>20168.674744230193</v>
          </cell>
          <cell r="FR64">
            <v>41352.896517853907</v>
          </cell>
          <cell r="FS64">
            <v>28233.165132516115</v>
          </cell>
          <cell r="FT64">
            <v>23445.697048077709</v>
          </cell>
          <cell r="FU64">
            <v>21504.490274091775</v>
          </cell>
          <cell r="FV64">
            <v>24783.807388899928</v>
          </cell>
          <cell r="FW64">
            <v>27079.496222431848</v>
          </cell>
        </row>
        <row r="65">
          <cell r="B65" t="str">
            <v>Co 246</v>
          </cell>
          <cell r="BH65">
            <v>15317.74</v>
          </cell>
          <cell r="BI65">
            <v>9189.7199999999939</v>
          </cell>
          <cell r="BJ65">
            <v>25042.68</v>
          </cell>
          <cell r="BK65">
            <v>21372.92</v>
          </cell>
          <cell r="BL65">
            <v>12819.17</v>
          </cell>
          <cell r="BM65">
            <v>15785.53</v>
          </cell>
          <cell r="BN65">
            <v>22401.73</v>
          </cell>
          <cell r="BO65">
            <v>9144.5728999999919</v>
          </cell>
          <cell r="BP65">
            <v>28593.318499999994</v>
          </cell>
          <cell r="BQ65">
            <v>30339.822987918225</v>
          </cell>
          <cell r="BR65">
            <v>27731.384598398014</v>
          </cell>
          <cell r="BS65">
            <v>24168.878946589197</v>
          </cell>
          <cell r="BT65">
            <v>14391.095723802806</v>
          </cell>
          <cell r="BU65">
            <v>8098.2082852931489</v>
          </cell>
          <cell r="BV65">
            <v>24337.493306806995</v>
          </cell>
          <cell r="BW65">
            <v>21672.500574339814</v>
          </cell>
          <cell r="BX65">
            <v>12796.638182325099</v>
          </cell>
          <cell r="BY65">
            <v>15878.64442234196</v>
          </cell>
          <cell r="BZ65">
            <v>22703.639372221085</v>
          </cell>
          <cell r="CA65">
            <v>14698.105069065037</v>
          </cell>
          <cell r="CB65">
            <v>29080.452232966469</v>
          </cell>
          <cell r="CC65">
            <v>30394.059661017658</v>
          </cell>
          <cell r="CD65">
            <v>27752.840411215118</v>
          </cell>
          <cell r="CE65">
            <v>24450.274918550145</v>
          </cell>
          <cell r="CF65">
            <v>13679.323866134277</v>
          </cell>
          <cell r="CG65">
            <v>7217.2018490083865</v>
          </cell>
          <cell r="CH65">
            <v>28854.998730005245</v>
          </cell>
          <cell r="CI65">
            <v>26133.457232997629</v>
          </cell>
          <cell r="CJ65">
            <v>16926.388378226176</v>
          </cell>
          <cell r="CK65">
            <v>20128.336128677242</v>
          </cell>
          <cell r="CL65">
            <v>27168.962139533251</v>
          </cell>
          <cell r="CM65">
            <v>19080.171679061059</v>
          </cell>
          <cell r="CN65">
            <v>31011.375398862263</v>
          </cell>
          <cell r="CO65">
            <v>32326.693459535541</v>
          </cell>
          <cell r="CP65">
            <v>29652.338573968518</v>
          </cell>
          <cell r="CQ65">
            <v>26613.512833843677</v>
          </cell>
          <cell r="CR65">
            <v>19447.049745108896</v>
          </cell>
          <cell r="CS65">
            <v>12797.597276729372</v>
          </cell>
          <cell r="CT65">
            <v>35054.990103674565</v>
          </cell>
          <cell r="CU65">
            <v>32322.522754235906</v>
          </cell>
          <cell r="CV65">
            <v>22817.621506588635</v>
          </cell>
          <cell r="CW65">
            <v>26124.474071192919</v>
          </cell>
          <cell r="CX65">
            <v>33380.196286631734</v>
          </cell>
          <cell r="CY65">
            <v>22684.287495091186</v>
          </cell>
          <cell r="CZ65">
            <v>32291.82824475634</v>
          </cell>
          <cell r="DA65">
            <v>33634.241452231297</v>
          </cell>
          <cell r="DB65">
            <v>30895.047649148801</v>
          </cell>
          <cell r="DC65">
            <v>27479.735836138556</v>
          </cell>
          <cell r="DD65">
            <v>25431.682268876008</v>
          </cell>
          <cell r="DE65">
            <v>18589.409908801928</v>
          </cell>
          <cell r="DF65">
            <v>36484.388098652213</v>
          </cell>
          <cell r="DG65">
            <v>33770.094797977559</v>
          </cell>
          <cell r="DH65">
            <v>23957.990230139752</v>
          </cell>
          <cell r="DI65">
            <v>27373.560906623097</v>
          </cell>
          <cell r="DJ65">
            <v>34850.429069609847</v>
          </cell>
          <cell r="DK65">
            <v>23873.692750817732</v>
          </cell>
          <cell r="DL65">
            <v>33683.153245752088</v>
          </cell>
          <cell r="DM65">
            <v>35053.224216778239</v>
          </cell>
          <cell r="DN65">
            <v>32248.05413753663</v>
          </cell>
          <cell r="DO65">
            <v>28752.351490091329</v>
          </cell>
          <cell r="DP65">
            <v>26668.60920539096</v>
          </cell>
          <cell r="DQ65">
            <v>19627.871989682732</v>
          </cell>
          <cell r="DR65">
            <v>38028.961785301202</v>
          </cell>
          <cell r="DS65">
            <v>34022.910361190967</v>
          </cell>
          <cell r="DT65">
            <v>23893.949461646844</v>
          </cell>
          <cell r="DU65">
            <v>27421.205803243523</v>
          </cell>
          <cell r="DV65">
            <v>35126.174445303441</v>
          </cell>
          <cell r="DW65">
            <v>23862.17089889713</v>
          </cell>
          <cell r="DX65">
            <v>33877.874557050061</v>
          </cell>
          <cell r="DY65">
            <v>35276.182449836953</v>
          </cell>
          <cell r="DZ65">
            <v>32402.383882256705</v>
          </cell>
          <cell r="EA65">
            <v>28824.784199215523</v>
          </cell>
          <cell r="EB65">
            <v>26704.375317685444</v>
          </cell>
          <cell r="EC65">
            <v>19459.340907357509</v>
          </cell>
          <cell r="ED65">
            <v>38381.115290624133</v>
          </cell>
          <cell r="EE65">
            <v>34349.932654540062</v>
          </cell>
          <cell r="EF65">
            <v>23894.151130127117</v>
          </cell>
          <cell r="EG65">
            <v>27536.87476033745</v>
          </cell>
          <cell r="EH65">
            <v>35476.852612747163</v>
          </cell>
          <cell r="EI65">
            <v>23918.227600263213</v>
          </cell>
          <cell r="EJ65">
            <v>34144.597708110341</v>
          </cell>
          <cell r="EK65">
            <v>35571.758233954497</v>
          </cell>
          <cell r="EL65">
            <v>32628.075304541315</v>
          </cell>
          <cell r="EM65">
            <v>28966.067212149588</v>
          </cell>
          <cell r="EN65">
            <v>26807.73731568479</v>
          </cell>
          <cell r="EO65">
            <v>19352.425572342167</v>
          </cell>
          <cell r="EP65">
            <v>38810.082971585733</v>
          </cell>
          <cell r="EQ65">
            <v>35617.766192362047</v>
          </cell>
          <cell r="ER65">
            <v>24824.895457751947</v>
          </cell>
          <cell r="ES65">
            <v>28586.952141903195</v>
          </cell>
          <cell r="ET65">
            <v>36769.072506088109</v>
          </cell>
          <cell r="EU65">
            <v>24908.322807107455</v>
          </cell>
          <cell r="EV65">
            <v>35349.880327190651</v>
          </cell>
          <cell r="EW65">
            <v>36806.910718039966</v>
          </cell>
          <cell r="EX65">
            <v>33791.595611132121</v>
          </cell>
          <cell r="EY65">
            <v>30042.67240510897</v>
          </cell>
          <cell r="EZ65">
            <v>27845.323023381403</v>
          </cell>
          <cell r="FA65">
            <v>20173.565736779317</v>
          </cell>
          <cell r="FB65">
            <v>40182.118319303147</v>
          </cell>
          <cell r="FC65">
            <v>36209.928543554619</v>
          </cell>
          <cell r="FD65">
            <v>25069.399059649222</v>
          </cell>
          <cell r="FE65">
            <v>28954.150653210003</v>
          </cell>
          <cell r="FF65">
            <v>37385.951182312012</v>
          </cell>
          <cell r="FG65">
            <v>25216.004050715295</v>
          </cell>
          <cell r="FH65">
            <v>35877.385773123991</v>
          </cell>
          <cell r="FI65">
            <v>37364.422562610569</v>
          </cell>
          <cell r="FJ65">
            <v>34275.640656249525</v>
          </cell>
          <cell r="FK65">
            <v>30438.119700416333</v>
          </cell>
          <cell r="FL65">
            <v>28200.029290457693</v>
          </cell>
          <cell r="FM65">
            <v>20305.466481066193</v>
          </cell>
          <cell r="FN65">
            <v>40880.997190738206</v>
          </cell>
          <cell r="FO65">
            <v>36369.901359570795</v>
          </cell>
          <cell r="FP65">
            <v>24870.793661517673</v>
          </cell>
          <cell r="FQ65">
            <v>28882.51421793706</v>
          </cell>
          <cell r="FR65">
            <v>37571.166990979451</v>
          </cell>
          <cell r="FS65">
            <v>25084.296408855749</v>
          </cell>
          <cell r="FT65">
            <v>35970.619970991538</v>
          </cell>
          <cell r="FU65">
            <v>37487.915640335123</v>
          </cell>
          <cell r="FV65">
            <v>34323.791043895588</v>
          </cell>
          <cell r="FW65">
            <v>30395.930665755353</v>
          </cell>
        </row>
        <row r="66">
          <cell r="B66" t="str">
            <v>Co 400</v>
          </cell>
          <cell r="BH66">
            <v>196325.86</v>
          </cell>
          <cell r="BI66">
            <v>163810.35999999999</v>
          </cell>
          <cell r="BJ66">
            <v>100688.87</v>
          </cell>
          <cell r="BK66">
            <v>210208.81</v>
          </cell>
          <cell r="BL66">
            <v>207518.74</v>
          </cell>
          <cell r="BM66">
            <v>106346.08</v>
          </cell>
          <cell r="BN66">
            <v>256803.81</v>
          </cell>
          <cell r="BO66">
            <v>295105.98130000004</v>
          </cell>
          <cell r="BP66">
            <v>212197.78870000009</v>
          </cell>
          <cell r="BQ66">
            <v>258050.99129441136</v>
          </cell>
          <cell r="BR66">
            <v>125792.57993735874</v>
          </cell>
          <cell r="BS66">
            <v>-29061.385799598123</v>
          </cell>
          <cell r="BT66">
            <v>225936.17203217081</v>
          </cell>
          <cell r="BU66">
            <v>193853.68622817367</v>
          </cell>
          <cell r="BV66">
            <v>129961.44025450508</v>
          </cell>
          <cell r="BW66">
            <v>239265.70742577832</v>
          </cell>
          <cell r="BX66">
            <v>236840.59754911019</v>
          </cell>
          <cell r="BY66">
            <v>133785.79698062234</v>
          </cell>
          <cell r="BZ66">
            <v>286052.82211408194</v>
          </cell>
          <cell r="CA66">
            <v>330165.63713579212</v>
          </cell>
          <cell r="CB66">
            <v>247005.49088968162</v>
          </cell>
          <cell r="CC66">
            <v>286937.30684825557</v>
          </cell>
          <cell r="CD66">
            <v>104035.10841338825</v>
          </cell>
          <cell r="CE66">
            <v>-48076.034106796782</v>
          </cell>
          <cell r="CF66">
            <v>211251.76660725201</v>
          </cell>
          <cell r="CG66">
            <v>179622.11317601986</v>
          </cell>
          <cell r="CH66">
            <v>114943.04329540412</v>
          </cell>
          <cell r="CI66">
            <v>224032.47149753157</v>
          </cell>
          <cell r="CJ66">
            <v>221886.98413589853</v>
          </cell>
          <cell r="CK66">
            <v>116900.71344027889</v>
          </cell>
          <cell r="CL66">
            <v>271038.07302897342</v>
          </cell>
          <cell r="CM66">
            <v>315037.12826464069</v>
          </cell>
          <cell r="CN66">
            <v>231632.45986061223</v>
          </cell>
          <cell r="CO66">
            <v>271020.02158352151</v>
          </cell>
          <cell r="CP66">
            <v>89007.12525705283</v>
          </cell>
          <cell r="CQ66">
            <v>-60330.941680708725</v>
          </cell>
          <cell r="CR66">
            <v>210282.18554713414</v>
          </cell>
          <cell r="CS66">
            <v>178175.83703665744</v>
          </cell>
          <cell r="CT66">
            <v>111933.48886991083</v>
          </cell>
          <cell r="CU66">
            <v>223130.82135326718</v>
          </cell>
          <cell r="CV66">
            <v>330898.55729408923</v>
          </cell>
          <cell r="CW66">
            <v>223149.52000165707</v>
          </cell>
          <cell r="CX66">
            <v>381012.18622376746</v>
          </cell>
          <cell r="CY66">
            <v>425682.76670843683</v>
          </cell>
          <cell r="CZ66">
            <v>340526.27072151587</v>
          </cell>
          <cell r="DA66">
            <v>380514.75682759972</v>
          </cell>
          <cell r="DB66">
            <v>195167.70957532874</v>
          </cell>
          <cell r="DC66">
            <v>38764.951333900215</v>
          </cell>
          <cell r="DD66">
            <v>319006.49102772784</v>
          </cell>
          <cell r="DE66">
            <v>286418.32897963317</v>
          </cell>
          <cell r="DF66">
            <v>218572.992872403</v>
          </cell>
          <cell r="DG66">
            <v>331918.64510855207</v>
          </cell>
          <cell r="DH66">
            <v>332047.9003187936</v>
          </cell>
          <cell r="DI66">
            <v>221461.02823327226</v>
          </cell>
          <cell r="DJ66">
            <v>383142.54532400589</v>
          </cell>
          <cell r="DK66">
            <v>428501.70894343336</v>
          </cell>
          <cell r="DL66">
            <v>341555.86002379551</v>
          </cell>
          <cell r="DM66">
            <v>382151.6464105983</v>
          </cell>
          <cell r="DN66">
            <v>193413.14761567244</v>
          </cell>
          <cell r="DO66">
            <v>33558.578851811588</v>
          </cell>
          <cell r="DP66">
            <v>319860.82476774766</v>
          </cell>
          <cell r="DQ66">
            <v>286786.10059504572</v>
          </cell>
          <cell r="DR66">
            <v>217297.61282620474</v>
          </cell>
          <cell r="DS66">
            <v>332831.90849296935</v>
          </cell>
          <cell r="DT66">
            <v>423501.04510455055</v>
          </cell>
          <cell r="DU66">
            <v>309998.89969514322</v>
          </cell>
          <cell r="DV66">
            <v>475595.75775456044</v>
          </cell>
          <cell r="DW66">
            <v>521660.88956165279</v>
          </cell>
          <cell r="DX66">
            <v>432887.22674225026</v>
          </cell>
          <cell r="DY66">
            <v>474097.18555103755</v>
          </cell>
          <cell r="DZ66">
            <v>281908.18798680778</v>
          </cell>
          <cell r="EA66">
            <v>118523.50471505977</v>
          </cell>
          <cell r="EB66">
            <v>411011.16666466277</v>
          </cell>
          <cell r="EC66">
            <v>377445.14937143342</v>
          </cell>
          <cell r="ED66">
            <v>306271.6615416304</v>
          </cell>
          <cell r="EE66">
            <v>424036.38680189999</v>
          </cell>
          <cell r="EF66">
            <v>426187.0350956436</v>
          </cell>
          <cell r="EG66">
            <v>309690.5043381718</v>
          </cell>
          <cell r="EH66">
            <v>479301.31771412515</v>
          </cell>
          <cell r="EI66">
            <v>526090.00736048387</v>
          </cell>
          <cell r="EJ66">
            <v>435449.71939565928</v>
          </cell>
          <cell r="EK66">
            <v>477280.01523869054</v>
          </cell>
          <cell r="EL66">
            <v>281581.09805718355</v>
          </cell>
          <cell r="EM66">
            <v>114585.05733311537</v>
          </cell>
          <cell r="EN66">
            <v>413386.51495205157</v>
          </cell>
          <cell r="EO66">
            <v>379324.37636380014</v>
          </cell>
          <cell r="EP66">
            <v>306423.70522400399</v>
          </cell>
          <cell r="EQ66">
            <v>426460.90183871274</v>
          </cell>
          <cell r="ER66">
            <v>445428.34804425144</v>
          </cell>
          <cell r="ES66">
            <v>325855.78553259978</v>
          </cell>
          <cell r="ET66">
            <v>499581.53120631212</v>
          </cell>
          <cell r="EU66">
            <v>547112.05718364567</v>
          </cell>
          <cell r="EV66">
            <v>454564.54870667739</v>
          </cell>
          <cell r="EW66">
            <v>497021.58392681298</v>
          </cell>
          <cell r="EX66">
            <v>297752.85108033253</v>
          </cell>
          <cell r="EY66">
            <v>127063.41377906199</v>
          </cell>
          <cell r="EZ66">
            <v>432308.87285834737</v>
          </cell>
          <cell r="FA66">
            <v>397746.14065268333</v>
          </cell>
          <cell r="FB66">
            <v>323074.44307813619</v>
          </cell>
          <cell r="FC66">
            <v>445426.76468200167</v>
          </cell>
          <cell r="FD66">
            <v>448384.24352212867</v>
          </cell>
          <cell r="FE66">
            <v>325651.64254308364</v>
          </cell>
          <cell r="FF66">
            <v>503596.62224011845</v>
          </cell>
          <cell r="FG66">
            <v>551886.76020641823</v>
          </cell>
          <cell r="FH66">
            <v>457391.65982705227</v>
          </cell>
          <cell r="FI66">
            <v>500480.88890994841</v>
          </cell>
          <cell r="FJ66">
            <v>297581.45625972329</v>
          </cell>
          <cell r="FK66">
            <v>123113.5779732361</v>
          </cell>
          <cell r="FL66">
            <v>434937.37718568975</v>
          </cell>
          <cell r="FM66">
            <v>399869.1024677261</v>
          </cell>
          <cell r="FN66">
            <v>323381.86034727574</v>
          </cell>
          <cell r="FO66">
            <v>448093.32745002536</v>
          </cell>
          <cell r="FP66">
            <v>451228.58794769563</v>
          </cell>
          <cell r="FQ66">
            <v>325249.4370812925</v>
          </cell>
          <cell r="FR66">
            <v>507520.52473449393</v>
          </cell>
          <cell r="FS66">
            <v>556588.5252527931</v>
          </cell>
          <cell r="FT66">
            <v>460103.62284713017</v>
          </cell>
          <cell r="FU66">
            <v>503831.69758826878</v>
          </cell>
          <cell r="FV66">
            <v>297239.39992655918</v>
          </cell>
          <cell r="FW66">
            <v>118906.88518870238</v>
          </cell>
        </row>
        <row r="67">
          <cell r="B67" t="str">
            <v>Co 401</v>
          </cell>
          <cell r="BH67">
            <v>94471.89</v>
          </cell>
          <cell r="BI67">
            <v>32673.08</v>
          </cell>
          <cell r="BJ67">
            <v>64193.369999999937</v>
          </cell>
          <cell r="BK67">
            <v>84152.320000000007</v>
          </cell>
          <cell r="BL67">
            <v>49106.57</v>
          </cell>
          <cell r="BM67">
            <v>104564.66</v>
          </cell>
          <cell r="BN67">
            <v>80786.210000000006</v>
          </cell>
          <cell r="BO67">
            <v>-70420.216799999995</v>
          </cell>
          <cell r="BP67">
            <v>115471.08100000003</v>
          </cell>
          <cell r="BQ67">
            <v>107754.20002255309</v>
          </cell>
          <cell r="BR67">
            <v>85062.443806428404</v>
          </cell>
          <cell r="BS67">
            <v>72380.814894203097</v>
          </cell>
          <cell r="BT67">
            <v>90361.243874931679</v>
          </cell>
          <cell r="BU67">
            <v>28439.581548536895</v>
          </cell>
          <cell r="BV67">
            <v>60027.283347938413</v>
          </cell>
          <cell r="BW67">
            <v>80479.18225965029</v>
          </cell>
          <cell r="BX67">
            <v>43627.573979435663</v>
          </cell>
          <cell r="BY67">
            <v>99754.541112209961</v>
          </cell>
          <cell r="BZ67">
            <v>76363.723036144482</v>
          </cell>
          <cell r="CA67">
            <v>-77872.157758573827</v>
          </cell>
          <cell r="CB67">
            <v>161473.54106403151</v>
          </cell>
          <cell r="CC67">
            <v>152292.74565090996</v>
          </cell>
          <cell r="CD67">
            <v>128997.93985849223</v>
          </cell>
          <cell r="CE67">
            <v>118516.87658133605</v>
          </cell>
          <cell r="CF67">
            <v>132214.4790754643</v>
          </cell>
          <cell r="CG67">
            <v>70168.670138474787</v>
          </cell>
          <cell r="CH67">
            <v>101828.00464171494</v>
          </cell>
          <cell r="CI67">
            <v>122790.35143562037</v>
          </cell>
          <cell r="CJ67">
            <v>84080.552776216879</v>
          </cell>
          <cell r="CK67">
            <v>140899.11675503119</v>
          </cell>
          <cell r="CL67">
            <v>117909.6622478198</v>
          </cell>
          <cell r="CM67">
            <v>-41452.238205818867</v>
          </cell>
          <cell r="CN67">
            <v>155348.41998589534</v>
          </cell>
          <cell r="CO67">
            <v>146485.47124030616</v>
          </cell>
          <cell r="CP67">
            <v>122572.38461350393</v>
          </cell>
          <cell r="CQ67">
            <v>114340.65111613111</v>
          </cell>
          <cell r="CR67">
            <v>132603.81878539568</v>
          </cell>
          <cell r="CS67">
            <v>69274.774702622963</v>
          </cell>
          <cell r="CT67">
            <v>101591.71708144134</v>
          </cell>
          <cell r="CU67">
            <v>123148.54340598377</v>
          </cell>
          <cell r="CV67">
            <v>83026.989078724233</v>
          </cell>
          <cell r="CW67">
            <v>141219.34560848039</v>
          </cell>
          <cell r="CX67">
            <v>117907.95736978849</v>
          </cell>
          <cell r="CY67">
            <v>-46456.38072575035</v>
          </cell>
          <cell r="CZ67">
            <v>156246.81646448892</v>
          </cell>
          <cell r="DA67">
            <v>147315.80477672262</v>
          </cell>
          <cell r="DB67">
            <v>122712.77924097487</v>
          </cell>
          <cell r="DC67">
            <v>113435.06059502898</v>
          </cell>
          <cell r="DD67">
            <v>132936.43292334722</v>
          </cell>
          <cell r="DE67">
            <v>68296.960940976656</v>
          </cell>
          <cell r="DF67">
            <v>143619.10332826263</v>
          </cell>
          <cell r="DG67">
            <v>165787.55137091139</v>
          </cell>
          <cell r="DH67">
            <v>124206.60867694987</v>
          </cell>
          <cell r="DI67">
            <v>183807.153661063</v>
          </cell>
          <cell r="DJ67">
            <v>160171.53414553436</v>
          </cell>
          <cell r="DK67">
            <v>-9347.0919856321416</v>
          </cell>
          <cell r="DL67">
            <v>199436.71741198873</v>
          </cell>
          <cell r="DM67">
            <v>190439.54429038061</v>
          </cell>
          <cell r="DN67">
            <v>165125.97922741453</v>
          </cell>
          <cell r="DO67">
            <v>156029.31838425755</v>
          </cell>
          <cell r="DP67">
            <v>175542.16914636636</v>
          </cell>
          <cell r="DQ67">
            <v>109564.7712821076</v>
          </cell>
          <cell r="DR67">
            <v>144053.12678450774</v>
          </cell>
          <cell r="DS67">
            <v>166850.80272614717</v>
          </cell>
          <cell r="DT67">
            <v>123761.5947209904</v>
          </cell>
          <cell r="DU67">
            <v>184806.22605368769</v>
          </cell>
          <cell r="DV67">
            <v>160844.1643395354</v>
          </cell>
          <cell r="DW67">
            <v>-13984.196897368529</v>
          </cell>
          <cell r="DX67">
            <v>201062.0819468096</v>
          </cell>
          <cell r="DY67">
            <v>192000.80879004783</v>
          </cell>
          <cell r="DZ67">
            <v>165955.88474982776</v>
          </cell>
          <cell r="EA67">
            <v>157054.89460474113</v>
          </cell>
          <cell r="EB67">
            <v>176565.03594916148</v>
          </cell>
          <cell r="EC67">
            <v>109221.5420145813</v>
          </cell>
          <cell r="ED67">
            <v>175148.7295536274</v>
          </cell>
          <cell r="EE67">
            <v>198593.84169291251</v>
          </cell>
          <cell r="EF67">
            <v>153945.86807139678</v>
          </cell>
          <cell r="EG67">
            <v>216471.0331201292</v>
          </cell>
          <cell r="EH67">
            <v>192180.34950087284</v>
          </cell>
          <cell r="EI67">
            <v>11881.434031648096</v>
          </cell>
          <cell r="EJ67">
            <v>233378.02256335595</v>
          </cell>
          <cell r="EK67">
            <v>224255.4013063235</v>
          </cell>
          <cell r="EL67">
            <v>197457.69210628961</v>
          </cell>
          <cell r="EM67">
            <v>188767.56499778773</v>
          </cell>
          <cell r="EN67">
            <v>208259.47479305975</v>
          </cell>
          <cell r="EO67">
            <v>139521.41994634594</v>
          </cell>
          <cell r="EP67">
            <v>176070.48642574539</v>
          </cell>
          <cell r="EQ67">
            <v>200181.68334106487</v>
          </cell>
          <cell r="ER67">
            <v>153923.0483598006</v>
          </cell>
          <cell r="ES67">
            <v>217965.70359855652</v>
          </cell>
          <cell r="ET67">
            <v>193344.37005200755</v>
          </cell>
          <cell r="EU67">
            <v>7409.6983290382195</v>
          </cell>
          <cell r="EV67">
            <v>235550.07143751517</v>
          </cell>
          <cell r="EW67">
            <v>226367.87351678513</v>
          </cell>
          <cell r="EX67">
            <v>198795.46152044478</v>
          </cell>
          <cell r="EY67">
            <v>190332.1013310657</v>
          </cell>
          <cell r="EZ67">
            <v>209790.62668862945</v>
          </cell>
          <cell r="FA67">
            <v>139628.25179703516</v>
          </cell>
          <cell r="FB67">
            <v>193602.6763606125</v>
          </cell>
          <cell r="FC67">
            <v>218399.16711332</v>
          </cell>
          <cell r="FD67">
            <v>170475.94873230759</v>
          </cell>
          <cell r="FE67">
            <v>236074.72014678374</v>
          </cell>
          <cell r="FF67">
            <v>211120.94564560769</v>
          </cell>
          <cell r="FG67">
            <v>19379.28266466083</v>
          </cell>
          <cell r="FH67">
            <v>254363.21885489358</v>
          </cell>
          <cell r="FI67">
            <v>245123.41062908137</v>
          </cell>
          <cell r="FJ67">
            <v>216753.98765025078</v>
          </cell>
          <cell r="FK67">
            <v>208533.91367909661</v>
          </cell>
          <cell r="FL67">
            <v>227942.55589279204</v>
          </cell>
          <cell r="FM67">
            <v>156326.26451832155</v>
          </cell>
          <cell r="FN67">
            <v>194908.26417141629</v>
          </cell>
          <cell r="FO67">
            <v>220410.13939070184</v>
          </cell>
          <cell r="FP67">
            <v>170766.61612414167</v>
          </cell>
          <cell r="FQ67">
            <v>237960.99806405144</v>
          </cell>
          <cell r="FR67">
            <v>212672.77022897819</v>
          </cell>
          <cell r="FS67">
            <v>14948.524185051501</v>
          </cell>
          <cell r="FT67">
            <v>256980.75142355385</v>
          </cell>
          <cell r="FU67">
            <v>247687.0094888751</v>
          </cell>
          <cell r="FV67">
            <v>218496.7586705822</v>
          </cell>
          <cell r="FW67">
            <v>210537.31505396531</v>
          </cell>
        </row>
        <row r="68">
          <cell r="B68" t="str">
            <v>Co 248</v>
          </cell>
          <cell r="BH68">
            <v>58906.12</v>
          </cell>
          <cell r="BI68">
            <v>28086.86</v>
          </cell>
          <cell r="BJ68">
            <v>44479.360000000001</v>
          </cell>
          <cell r="BK68">
            <v>39652.300000000003</v>
          </cell>
          <cell r="BL68">
            <v>75554.960000000006</v>
          </cell>
          <cell r="BM68">
            <v>14188.5</v>
          </cell>
          <cell r="BN68">
            <v>29975.55</v>
          </cell>
          <cell r="BO68">
            <v>45544.787599999989</v>
          </cell>
          <cell r="BP68">
            <v>28619.532099999997</v>
          </cell>
          <cell r="BQ68">
            <v>41673.127191992047</v>
          </cell>
          <cell r="BR68">
            <v>36246.765058471967</v>
          </cell>
          <cell r="BS68">
            <v>69791.833908529428</v>
          </cell>
          <cell r="BT68">
            <v>61645.975323873907</v>
          </cell>
          <cell r="BU68">
            <v>31294.06787309661</v>
          </cell>
          <cell r="BV68">
            <v>47128.039047691462</v>
          </cell>
          <cell r="BW68">
            <v>40852.723382486838</v>
          </cell>
          <cell r="BX68">
            <v>76592.464136788025</v>
          </cell>
          <cell r="BY68">
            <v>15121.677839252945</v>
          </cell>
          <cell r="BZ68">
            <v>30752.979463904412</v>
          </cell>
          <cell r="CA68">
            <v>45305.363837382647</v>
          </cell>
          <cell r="CB68">
            <v>28412.172402466633</v>
          </cell>
          <cell r="CC68">
            <v>40825.749110548823</v>
          </cell>
          <cell r="CD68">
            <v>35393.810428971614</v>
          </cell>
          <cell r="CE68">
            <v>69331.253880385571</v>
          </cell>
          <cell r="CF68">
            <v>54995.129359037644</v>
          </cell>
          <cell r="CG68">
            <v>25331.948934631371</v>
          </cell>
          <cell r="CH68">
            <v>40460.353969154574</v>
          </cell>
          <cell r="CI68">
            <v>34562.563360555083</v>
          </cell>
          <cell r="CJ68">
            <v>70093.159413799498</v>
          </cell>
          <cell r="CK68">
            <v>8069.7808441762827</v>
          </cell>
          <cell r="CL68">
            <v>23468.460111936234</v>
          </cell>
          <cell r="CM68">
            <v>37919.353796747688</v>
          </cell>
          <cell r="CN68">
            <v>21224.957756297379</v>
          </cell>
          <cell r="CO68">
            <v>33464.765928924229</v>
          </cell>
          <cell r="CP68">
            <v>28192.01466073902</v>
          </cell>
          <cell r="CQ68">
            <v>62363.456216368533</v>
          </cell>
          <cell r="CR68">
            <v>50694.786835261926</v>
          </cell>
          <cell r="CS68">
            <v>20506.089410614055</v>
          </cell>
          <cell r="CT68">
            <v>35863.818465392294</v>
          </cell>
          <cell r="CU68">
            <v>31106.395543611499</v>
          </cell>
          <cell r="CV68">
            <v>67332.155689534295</v>
          </cell>
          <cell r="CW68">
            <v>8888.8415920043044</v>
          </cell>
          <cell r="CX68">
            <v>24571.974054913568</v>
          </cell>
          <cell r="CY68">
            <v>39257.049510260171</v>
          </cell>
          <cell r="CZ68">
            <v>22241.240007474618</v>
          </cell>
          <cell r="DA68">
            <v>34722.536784486481</v>
          </cell>
          <cell r="DB68">
            <v>29342.693116438953</v>
          </cell>
          <cell r="DC68">
            <v>63746.199222024377</v>
          </cell>
          <cell r="DD68">
            <v>52260.830400250758</v>
          </cell>
          <cell r="DE68">
            <v>21537.650381434847</v>
          </cell>
          <cell r="DF68">
            <v>37127.082145607324</v>
          </cell>
          <cell r="DG68">
            <v>31164.829269809248</v>
          </cell>
          <cell r="DH68">
            <v>61724.187683687138</v>
          </cell>
          <cell r="DI68">
            <v>9822.6960325112232</v>
          </cell>
          <cell r="DJ68">
            <v>25795.266547265535</v>
          </cell>
          <cell r="DK68">
            <v>40718.871702318967</v>
          </cell>
          <cell r="DL68">
            <v>23375.060960531402</v>
          </cell>
          <cell r="DM68">
            <v>36102.572839984547</v>
          </cell>
          <cell r="DN68">
            <v>30613.475907444787</v>
          </cell>
          <cell r="DO68">
            <v>65693.328837451918</v>
          </cell>
          <cell r="DP68">
            <v>53953.179066463315</v>
          </cell>
          <cell r="DQ68">
            <v>22687.388157088128</v>
          </cell>
          <cell r="DR68">
            <v>38510.894105132167</v>
          </cell>
          <cell r="DS68">
            <v>33777.136399428411</v>
          </cell>
          <cell r="DT68">
            <v>71306.294529111707</v>
          </cell>
          <cell r="DU68">
            <v>10731.734825226951</v>
          </cell>
          <cell r="DV68">
            <v>26999.031858340088</v>
          </cell>
          <cell r="DW68">
            <v>42165.554312850887</v>
          </cell>
          <cell r="DX68">
            <v>24487.074661523897</v>
          </cell>
          <cell r="DY68">
            <v>37465.627982146492</v>
          </cell>
          <cell r="DZ68">
            <v>31865.489651697339</v>
          </cell>
          <cell r="EA68">
            <v>67634.861645089826</v>
          </cell>
          <cell r="EB68">
            <v>55632.844222352505</v>
          </cell>
          <cell r="EC68">
            <v>23815.266399254113</v>
          </cell>
          <cell r="ED68">
            <v>39875.421200247249</v>
          </cell>
          <cell r="EE68">
            <v>33856.713512813745</v>
          </cell>
          <cell r="EF68">
            <v>65744.562558182326</v>
          </cell>
          <cell r="EG68">
            <v>10661.715781669329</v>
          </cell>
          <cell r="EH68">
            <v>27228.423994018391</v>
          </cell>
          <cell r="EI68">
            <v>42642.014721789812</v>
          </cell>
          <cell r="EJ68">
            <v>24623.040597752864</v>
          </cell>
          <cell r="EK68">
            <v>37858.040466634891</v>
          </cell>
          <cell r="EL68">
            <v>32143.629660161598</v>
          </cell>
          <cell r="EM68">
            <v>68615.931775880585</v>
          </cell>
          <cell r="EN68">
            <v>56345.235816434768</v>
          </cell>
          <cell r="EO68">
            <v>23967.290770527048</v>
          </cell>
          <cell r="EP68">
            <v>40265.979012629905</v>
          </cell>
          <cell r="EQ68">
            <v>35571.150985654705</v>
          </cell>
          <cell r="ER68">
            <v>74454.350421292329</v>
          </cell>
          <cell r="ES68">
            <v>11646.890772212333</v>
          </cell>
          <cell r="ET68">
            <v>28518.670954383015</v>
          </cell>
          <cell r="EU68">
            <v>44183.799145840509</v>
          </cell>
          <cell r="EV68">
            <v>25817.90773955622</v>
          </cell>
          <cell r="EW68">
            <v>39313.861160902619</v>
          </cell>
          <cell r="EX68">
            <v>33483.347161608159</v>
          </cell>
          <cell r="EY68">
            <v>70672.270413715451</v>
          </cell>
          <cell r="EZ68">
            <v>58125.216508219542</v>
          </cell>
          <cell r="FA68">
            <v>25177.975292139279</v>
          </cell>
          <cell r="FB68">
            <v>41717.720172657369</v>
          </cell>
          <cell r="FC68">
            <v>37061.555620281899</v>
          </cell>
          <cell r="FD68">
            <v>70329.507667246944</v>
          </cell>
          <cell r="FE68">
            <v>8795.4625912905758</v>
          </cell>
          <cell r="FF68">
            <v>25977.39046022814</v>
          </cell>
          <cell r="FG68">
            <v>43964.105558983101</v>
          </cell>
          <cell r="FH68">
            <v>25245.212026263223</v>
          </cell>
          <cell r="FI68">
            <v>39006.762512271191</v>
          </cell>
          <cell r="FJ68">
            <v>33057.74105648043</v>
          </cell>
          <cell r="FK68">
            <v>70977.647460778768</v>
          </cell>
          <cell r="FL68">
            <v>59843.065473928189</v>
          </cell>
          <cell r="FM68">
            <v>26317.673574931599</v>
          </cell>
          <cell r="FN68">
            <v>43100.736033607041</v>
          </cell>
          <cell r="FO68">
            <v>37029.354590837262</v>
          </cell>
          <cell r="FP68">
            <v>77319.397096937173</v>
          </cell>
          <cell r="FQ68">
            <v>8372.7306332617081</v>
          </cell>
          <cell r="FR68">
            <v>25870.210538660307</v>
          </cell>
          <cell r="FS68">
            <v>44179.194084330979</v>
          </cell>
          <cell r="FT68">
            <v>25100.16813508921</v>
          </cell>
          <cell r="FU68">
            <v>39133.020937095927</v>
          </cell>
          <cell r="FV68">
            <v>33063.461682325476</v>
          </cell>
          <cell r="FW68">
            <v>71727.749080089459</v>
          </cell>
        </row>
        <row r="69">
          <cell r="B69" t="str">
            <v>Co 249</v>
          </cell>
          <cell r="BH69">
            <v>26798.77</v>
          </cell>
          <cell r="BI69">
            <v>22636.799999999999</v>
          </cell>
          <cell r="BJ69">
            <v>35384.65</v>
          </cell>
          <cell r="BK69">
            <v>38747.550000000003</v>
          </cell>
          <cell r="BL69">
            <v>32893.440000000002</v>
          </cell>
          <cell r="BM69">
            <v>21858.7</v>
          </cell>
          <cell r="BN69">
            <v>27926.77</v>
          </cell>
          <cell r="BO69">
            <v>8087.156999999992</v>
          </cell>
          <cell r="BP69">
            <v>22386.468000000001</v>
          </cell>
          <cell r="BQ69">
            <v>30478.348732774451</v>
          </cell>
          <cell r="BR69">
            <v>27295.786379954814</v>
          </cell>
          <cell r="BS69">
            <v>24349.668799966807</v>
          </cell>
          <cell r="BT69">
            <v>38567.917209295956</v>
          </cell>
          <cell r="BU69">
            <v>33997.175631584716</v>
          </cell>
          <cell r="BV69">
            <v>50078.382222066233</v>
          </cell>
          <cell r="BW69">
            <v>53323.272515063414</v>
          </cell>
          <cell r="BX69">
            <v>47581.773453048911</v>
          </cell>
          <cell r="BY69">
            <v>36534.452670599749</v>
          </cell>
          <cell r="BZ69">
            <v>42494.497820310258</v>
          </cell>
          <cell r="CA69">
            <v>20682.051303409899</v>
          </cell>
          <cell r="CB69">
            <v>24947.094494633704</v>
          </cell>
          <cell r="CC69">
            <v>32362.569886878955</v>
          </cell>
          <cell r="CD69">
            <v>29179.69613616378</v>
          </cell>
          <cell r="CE69">
            <v>26617.025341849403</v>
          </cell>
          <cell r="CF69">
            <v>39934.159251704652</v>
          </cell>
          <cell r="CG69">
            <v>34936.103599818685</v>
          </cell>
          <cell r="CH69">
            <v>43537.253488435766</v>
          </cell>
          <cell r="CI69">
            <v>47343.206781653884</v>
          </cell>
          <cell r="CJ69">
            <v>41723.645470613243</v>
          </cell>
          <cell r="CK69">
            <v>35598.618285421166</v>
          </cell>
          <cell r="CL69">
            <v>41524.179440206259</v>
          </cell>
          <cell r="CM69">
            <v>19531.083696192574</v>
          </cell>
          <cell r="CN69">
            <v>23874.381809243823</v>
          </cell>
          <cell r="CO69">
            <v>31270.742085277729</v>
          </cell>
          <cell r="CP69">
            <v>28088.499514211413</v>
          </cell>
          <cell r="CQ69">
            <v>25913.634162685274</v>
          </cell>
          <cell r="CR69">
            <v>40894.417475837814</v>
          </cell>
          <cell r="CS69">
            <v>35649.713895580382</v>
          </cell>
          <cell r="CT69">
            <v>44522.930960323531</v>
          </cell>
          <cell r="CU69">
            <v>49118.374489292532</v>
          </cell>
          <cell r="CV69">
            <v>43428.227270116055</v>
          </cell>
          <cell r="CW69">
            <v>37204.131229492981</v>
          </cell>
          <cell r="CX69">
            <v>43236.387137685677</v>
          </cell>
          <cell r="CY69">
            <v>15620.717111381753</v>
          </cell>
          <cell r="CZ69">
            <v>20077.60245824205</v>
          </cell>
          <cell r="DA69">
            <v>27615.359465728267</v>
          </cell>
          <cell r="DB69">
            <v>24369.727412423417</v>
          </cell>
          <cell r="DC69">
            <v>23614.208407648832</v>
          </cell>
          <cell r="DD69">
            <v>37518.897045817066</v>
          </cell>
          <cell r="DE69">
            <v>32018.211651593971</v>
          </cell>
          <cell r="DF69">
            <v>46172.156844715035</v>
          </cell>
          <cell r="DG69">
            <v>50869.916386876757</v>
          </cell>
          <cell r="DH69">
            <v>45108.791687548393</v>
          </cell>
          <cell r="DI69">
            <v>33784.358049858376</v>
          </cell>
          <cell r="DJ69">
            <v>39925.317787159816</v>
          </cell>
          <cell r="DK69">
            <v>19684.911261594869</v>
          </cell>
          <cell r="DL69">
            <v>23347.373033917633</v>
          </cell>
          <cell r="DM69">
            <v>31029.634778172578</v>
          </cell>
          <cell r="DN69">
            <v>27719.383034618906</v>
          </cell>
          <cell r="DO69">
            <v>24945.084006519028</v>
          </cell>
          <cell r="DP69">
            <v>39219.076848589975</v>
          </cell>
          <cell r="DQ69">
            <v>33452.766391668134</v>
          </cell>
          <cell r="DR69">
            <v>48045.905600518017</v>
          </cell>
          <cell r="DS69">
            <v>51255.383624103197</v>
          </cell>
          <cell r="DT69">
            <v>45423.401529156785</v>
          </cell>
          <cell r="DU69">
            <v>33847.54509487607</v>
          </cell>
          <cell r="DV69">
            <v>40098.562102133059</v>
          </cell>
          <cell r="DW69">
            <v>19397.154666892951</v>
          </cell>
          <cell r="DX69">
            <v>23152.594186472008</v>
          </cell>
          <cell r="DY69">
            <v>30730.478502970931</v>
          </cell>
          <cell r="DZ69">
            <v>27354.769127036736</v>
          </cell>
          <cell r="EA69">
            <v>24502.556539400379</v>
          </cell>
          <cell r="EB69">
            <v>39153.969587837179</v>
          </cell>
          <cell r="EC69">
            <v>33112.249559799209</v>
          </cell>
          <cell r="ED69">
            <v>48157.840961688518</v>
          </cell>
          <cell r="EE69">
            <v>53094.073071180246</v>
          </cell>
          <cell r="EF69">
            <v>47191.133598238812</v>
          </cell>
          <cell r="EG69">
            <v>35357.633361931032</v>
          </cell>
          <cell r="EH69">
            <v>41720.965899470117</v>
          </cell>
          <cell r="EI69">
            <v>20548.911808454897</v>
          </cell>
          <cell r="EJ69">
            <v>24399.26983394225</v>
          </cell>
          <cell r="EK69">
            <v>32309.713827116997</v>
          </cell>
          <cell r="EL69">
            <v>28866.739929392963</v>
          </cell>
          <cell r="EM69">
            <v>25934.364815735578</v>
          </cell>
          <cell r="EN69">
            <v>40972.73333822428</v>
          </cell>
          <cell r="EO69">
            <v>34645.073554036848</v>
          </cell>
          <cell r="EP69">
            <v>50157.209779778466</v>
          </cell>
          <cell r="EQ69">
            <v>55193.059925454567</v>
          </cell>
          <cell r="ER69">
            <v>49219.10695063528</v>
          </cell>
          <cell r="ES69">
            <v>37122.467673695632</v>
          </cell>
          <cell r="ET69">
            <v>43599.549248678944</v>
          </cell>
          <cell r="EU69">
            <v>21947.195441369026</v>
          </cell>
          <cell r="EV69">
            <v>19519.519322353852</v>
          </cell>
          <cell r="EW69">
            <v>33829.384544152388</v>
          </cell>
          <cell r="EX69">
            <v>30317.404561936579</v>
          </cell>
          <cell r="EY69">
            <v>27303.015560654632</v>
          </cell>
          <cell r="EZ69">
            <v>42737.643092578379</v>
          </cell>
          <cell r="FA69">
            <v>36113.37045046725</v>
          </cell>
          <cell r="FB69">
            <v>52106.355818253323</v>
          </cell>
          <cell r="FC69">
            <v>57248.114390381772</v>
          </cell>
          <cell r="FD69">
            <v>51203.156546420279</v>
          </cell>
          <cell r="FE69">
            <v>38837.110366383538</v>
          </cell>
          <cell r="FF69">
            <v>45430.022991702266</v>
          </cell>
          <cell r="FG69">
            <v>23286.776462439375</v>
          </cell>
          <cell r="FH69">
            <v>27206.603190591879</v>
          </cell>
          <cell r="FI69">
            <v>35605.601055294333</v>
          </cell>
          <cell r="FJ69">
            <v>32023.676302760476</v>
          </cell>
          <cell r="FK69">
            <v>28924.446635499728</v>
          </cell>
          <cell r="FL69">
            <v>44765.420421477029</v>
          </cell>
          <cell r="FM69">
            <v>37833.285312068343</v>
          </cell>
          <cell r="FN69">
            <v>54322.040973938048</v>
          </cell>
          <cell r="FO69">
            <v>57682.186874983832</v>
          </cell>
          <cell r="FP69">
            <v>51566.437594270239</v>
          </cell>
          <cell r="FQ69">
            <v>38924.544029446028</v>
          </cell>
          <cell r="FR69">
            <v>45635.410577978648</v>
          </cell>
          <cell r="FS69">
            <v>22990.878853866641</v>
          </cell>
          <cell r="FT69">
            <v>27010.751003241137</v>
          </cell>
          <cell r="FU69">
            <v>35569.815407420814</v>
          </cell>
          <cell r="FV69">
            <v>31916.537057591195</v>
          </cell>
          <cell r="FW69">
            <v>28730.071682774345</v>
          </cell>
        </row>
        <row r="70">
          <cell r="B70" t="str">
            <v>Co 402</v>
          </cell>
          <cell r="BH70">
            <v>3436.53</v>
          </cell>
          <cell r="BI70">
            <v>1380.66</v>
          </cell>
          <cell r="BJ70">
            <v>2772.2</v>
          </cell>
          <cell r="BK70">
            <v>5339.16</v>
          </cell>
          <cell r="BL70">
            <v>607.65000000000055</v>
          </cell>
          <cell r="BM70">
            <v>4864.62</v>
          </cell>
          <cell r="BN70">
            <v>3959.14</v>
          </cell>
          <cell r="BO70">
            <v>11332.132399999999</v>
          </cell>
          <cell r="BP70">
            <v>-4295.7861000000003</v>
          </cell>
          <cell r="BQ70">
            <v>6250.7067620707403</v>
          </cell>
          <cell r="BR70">
            <v>-4367.6389854179506</v>
          </cell>
          <cell r="BS70">
            <v>7562.9961172390913</v>
          </cell>
          <cell r="BT70">
            <v>3336.1697158422412</v>
          </cell>
          <cell r="BU70">
            <v>1291.6379054945592</v>
          </cell>
          <cell r="BV70">
            <v>2664.073137535358</v>
          </cell>
          <cell r="BW70">
            <v>5293.2811054126387</v>
          </cell>
          <cell r="BX70">
            <v>488.43932710148238</v>
          </cell>
          <cell r="BY70">
            <v>4758.6687008084018</v>
          </cell>
          <cell r="BZ70">
            <v>3861.5925497266389</v>
          </cell>
          <cell r="CA70">
            <v>11281.190238397201</v>
          </cell>
          <cell r="CB70">
            <v>-4336.4970173940037</v>
          </cell>
          <cell r="CC70">
            <v>6160.7901780198508</v>
          </cell>
          <cell r="CD70">
            <v>-4455.4474316054648</v>
          </cell>
          <cell r="CE70">
            <v>7501.9628536788359</v>
          </cell>
          <cell r="CF70">
            <v>3186.6616827363587</v>
          </cell>
          <cell r="CG70">
            <v>1154.1691008012886</v>
          </cell>
          <cell r="CH70">
            <v>2507.0435930697013</v>
          </cell>
          <cell r="CI70">
            <v>5200.4838904058643</v>
          </cell>
          <cell r="CJ70">
            <v>319.7159598622784</v>
          </cell>
          <cell r="CK70">
            <v>3654.005992520908</v>
          </cell>
          <cell r="CL70">
            <v>2765.942293707616</v>
          </cell>
          <cell r="CM70">
            <v>10182.598521106655</v>
          </cell>
          <cell r="CN70">
            <v>-5424.308075564637</v>
          </cell>
          <cell r="CO70">
            <v>5067.9348719460595</v>
          </cell>
          <cell r="CP70">
            <v>-5545.496479619962</v>
          </cell>
          <cell r="CQ70">
            <v>6439.3386345549843</v>
          </cell>
          <cell r="CR70">
            <v>2395.8786767551028</v>
          </cell>
          <cell r="CS70">
            <v>326.53939456934313</v>
          </cell>
          <cell r="CT70">
            <v>1699.7598420165959</v>
          </cell>
          <cell r="CU70">
            <v>4469.3626633971653</v>
          </cell>
          <cell r="CV70">
            <v>-534.99837398100681</v>
          </cell>
          <cell r="CW70">
            <v>3589.4166183237485</v>
          </cell>
          <cell r="CX70">
            <v>2686.3596423870822</v>
          </cell>
          <cell r="CY70">
            <v>10249.197599146333</v>
          </cell>
          <cell r="CZ70">
            <v>-5666.138119448864</v>
          </cell>
          <cell r="DA70">
            <v>5034.4043311004534</v>
          </cell>
          <cell r="DB70">
            <v>-5791.0196542173744</v>
          </cell>
          <cell r="DC70">
            <v>6400.6783438752773</v>
          </cell>
          <cell r="DD70">
            <v>2306.4717166425362</v>
          </cell>
          <cell r="DE70">
            <v>199.91983620634892</v>
          </cell>
          <cell r="DF70">
            <v>1593.6902323151025</v>
          </cell>
          <cell r="DG70">
            <v>4441.1623508559096</v>
          </cell>
          <cell r="DH70">
            <v>-689.81411122514146</v>
          </cell>
          <cell r="DI70">
            <v>11852.79720871797</v>
          </cell>
          <cell r="DJ70">
            <v>10934.784030316427</v>
          </cell>
          <cell r="DK70">
            <v>18645.992536307538</v>
          </cell>
          <cell r="DL70">
            <v>2416.6531819525726</v>
          </cell>
          <cell r="DM70">
            <v>13329.614168657783</v>
          </cell>
          <cell r="DN70">
            <v>2288.5022666229333</v>
          </cell>
          <cell r="DO70">
            <v>14722.77881464782</v>
          </cell>
          <cell r="DP70">
            <v>10544.324232005425</v>
          </cell>
          <cell r="DQ70">
            <v>8400.1656077780244</v>
          </cell>
          <cell r="DR70">
            <v>9814.6895296126786</v>
          </cell>
          <cell r="DS70">
            <v>12742.509735796009</v>
          </cell>
          <cell r="DT70">
            <v>7481.1203680045146</v>
          </cell>
          <cell r="DU70">
            <v>12027.250240702619</v>
          </cell>
          <cell r="DV70">
            <v>11094.075131718968</v>
          </cell>
          <cell r="DW70">
            <v>18957.122975261525</v>
          </cell>
          <cell r="DX70">
            <v>2406.6392417827392</v>
          </cell>
          <cell r="DY70">
            <v>13536.687111925083</v>
          </cell>
          <cell r="DZ70">
            <v>2275.5965113057455</v>
          </cell>
          <cell r="EA70">
            <v>14957.265097426938</v>
          </cell>
          <cell r="EB70">
            <v>10692.985965273549</v>
          </cell>
          <cell r="EC70">
            <v>8510.1432207824764</v>
          </cell>
          <cell r="ED70">
            <v>9945.8397972221719</v>
          </cell>
          <cell r="EE70">
            <v>12956.318102425887</v>
          </cell>
          <cell r="EF70">
            <v>7561.3131228494021</v>
          </cell>
          <cell r="EG70">
            <v>12203.157577598518</v>
          </cell>
          <cell r="EH70">
            <v>11254.827346097081</v>
          </cell>
          <cell r="EI70">
            <v>19272.742869158421</v>
          </cell>
          <cell r="EJ70">
            <v>2395.3006020816611</v>
          </cell>
          <cell r="EK70">
            <v>13745.786596081914</v>
          </cell>
          <cell r="EL70">
            <v>2260.7947404566703</v>
          </cell>
          <cell r="EM70">
            <v>15194.762891617022</v>
          </cell>
          <cell r="EN70">
            <v>10842.810570765643</v>
          </cell>
          <cell r="EO70">
            <v>8620.8720605049748</v>
          </cell>
          <cell r="EP70">
            <v>10077.71604522395</v>
          </cell>
          <cell r="EQ70">
            <v>13173.227405637688</v>
          </cell>
          <cell r="ER70">
            <v>7641.0822268985576</v>
          </cell>
          <cell r="ES70">
            <v>12380.931991475001</v>
          </cell>
          <cell r="ET70">
            <v>11417.017155487043</v>
          </cell>
          <cell r="EU70">
            <v>19592.890980539094</v>
          </cell>
          <cell r="EV70">
            <v>2382.071965682575</v>
          </cell>
          <cell r="EW70">
            <v>13957.827122343264</v>
          </cell>
          <cell r="EX70">
            <v>2243.5698380727354</v>
          </cell>
          <cell r="EY70">
            <v>15435.282905743266</v>
          </cell>
          <cell r="EZ70">
            <v>10993.766576196656</v>
          </cell>
          <cell r="FA70">
            <v>8732.0870029714824</v>
          </cell>
          <cell r="FB70">
            <v>10210.070647218648</v>
          </cell>
          <cell r="FC70">
            <v>13393.264168655996</v>
          </cell>
          <cell r="FD70">
            <v>7720.359900118453</v>
          </cell>
          <cell r="FE70">
            <v>12560.331035246922</v>
          </cell>
          <cell r="FF70">
            <v>11580.418380622988</v>
          </cell>
          <cell r="FG70">
            <v>19917.602376318457</v>
          </cell>
          <cell r="FH70">
            <v>2366.8654627083051</v>
          </cell>
          <cell r="FI70">
            <v>14172.340097951848</v>
          </cell>
          <cell r="FJ70">
            <v>2224.7177722180977</v>
          </cell>
          <cell r="FK70">
            <v>15678.827962928317</v>
          </cell>
          <cell r="FL70">
            <v>11145.821041056999</v>
          </cell>
          <cell r="FM70">
            <v>8843.7452571273188</v>
          </cell>
          <cell r="FN70">
            <v>10343.271669401951</v>
          </cell>
          <cell r="FO70">
            <v>13616.455834682938</v>
          </cell>
          <cell r="FP70">
            <v>7799.0724086037935</v>
          </cell>
          <cell r="FQ70">
            <v>12741.324824634696</v>
          </cell>
          <cell r="FR70">
            <v>11745.413210780744</v>
          </cell>
          <cell r="FS70">
            <v>20246.9108469036</v>
          </cell>
          <cell r="FT70">
            <v>2349.5837429942858</v>
          </cell>
          <cell r="FU70">
            <v>14389.322442334656</v>
          </cell>
          <cell r="FV70">
            <v>2203.693896351142</v>
          </cell>
          <cell r="FW70">
            <v>15925.409718476792</v>
          </cell>
        </row>
        <row r="71">
          <cell r="B71" t="str">
            <v>Co 403</v>
          </cell>
          <cell r="BH71">
            <v>14402.33</v>
          </cell>
          <cell r="BI71">
            <v>3663.640000000014</v>
          </cell>
          <cell r="BJ71">
            <v>27977.34</v>
          </cell>
          <cell r="BK71">
            <v>20758.12</v>
          </cell>
          <cell r="BL71">
            <v>-8183.8199999999852</v>
          </cell>
          <cell r="BM71">
            <v>2027.95</v>
          </cell>
          <cell r="BN71">
            <v>4870.2699999999895</v>
          </cell>
          <cell r="BO71">
            <v>9071.651600000012</v>
          </cell>
          <cell r="BP71">
            <v>20896.677000000011</v>
          </cell>
          <cell r="BQ71">
            <v>19470.281004316494</v>
          </cell>
          <cell r="BR71">
            <v>11679.196007229424</v>
          </cell>
          <cell r="BS71">
            <v>23860.896683655956</v>
          </cell>
          <cell r="BT71">
            <v>26662.809466583509</v>
          </cell>
          <cell r="BU71">
            <v>15772.118800735036</v>
          </cell>
          <cell r="BV71">
            <v>27226.689217942207</v>
          </cell>
          <cell r="BW71">
            <v>19881.39897212269</v>
          </cell>
          <cell r="BX71">
            <v>-9880.9335859777202</v>
          </cell>
          <cell r="BY71">
            <v>583.23762893593812</v>
          </cell>
          <cell r="BZ71">
            <v>3378.6236715880077</v>
          </cell>
          <cell r="CA71">
            <v>8112.304589418869</v>
          </cell>
          <cell r="CB71">
            <v>19934.416038253577</v>
          </cell>
          <cell r="CC71">
            <v>18286.830685159643</v>
          </cell>
          <cell r="CD71">
            <v>10268.030664576116</v>
          </cell>
          <cell r="CE71">
            <v>22819.38786488444</v>
          </cell>
          <cell r="CF71">
            <v>11669.838354893742</v>
          </cell>
          <cell r="CG71">
            <v>622.53203558582754</v>
          </cell>
          <cell r="CH71">
            <v>25499.33543292596</v>
          </cell>
          <cell r="CI71">
            <v>18024.905912492526</v>
          </cell>
          <cell r="CJ71">
            <v>750.84446620711242</v>
          </cell>
          <cell r="CK71">
            <v>11475.691660499695</v>
          </cell>
          <cell r="CL71">
            <v>14223.188177111282</v>
          </cell>
          <cell r="CM71">
            <v>19183.664644416327</v>
          </cell>
          <cell r="CN71">
            <v>31004.254053706594</v>
          </cell>
          <cell r="CO71">
            <v>29420.140714272544</v>
          </cell>
          <cell r="CP71">
            <v>21168.067647911666</v>
          </cell>
          <cell r="CQ71">
            <v>34097.55573815987</v>
          </cell>
          <cell r="CR71">
            <v>24525.167996639058</v>
          </cell>
          <cell r="CS71">
            <v>13203.482189684844</v>
          </cell>
          <cell r="CT71">
            <v>38741.691440207112</v>
          </cell>
          <cell r="CU71">
            <v>31073.354106806088</v>
          </cell>
          <cell r="CV71">
            <v>-36.22255672319443</v>
          </cell>
          <cell r="CW71">
            <v>10992.303364980296</v>
          </cell>
          <cell r="CX71">
            <v>36473.804914264809</v>
          </cell>
          <cell r="CY71">
            <v>41602.610347982423</v>
          </cell>
          <cell r="CZ71">
            <v>53658.917144145962</v>
          </cell>
          <cell r="DA71">
            <v>52065.113686389552</v>
          </cell>
          <cell r="DB71">
            <v>43567.237115225842</v>
          </cell>
          <cell r="DC71">
            <v>56621.016005370097</v>
          </cell>
          <cell r="DD71">
            <v>47112.187316146039</v>
          </cell>
          <cell r="DE71">
            <v>35508.774108638943</v>
          </cell>
          <cell r="DF71">
            <v>61726.528179979417</v>
          </cell>
          <cell r="DG71">
            <v>53859.072327360329</v>
          </cell>
          <cell r="DH71">
            <v>21832.566584803135</v>
          </cell>
          <cell r="DI71">
            <v>33173.778761481313</v>
          </cell>
          <cell r="DJ71">
            <v>36419.394549379926</v>
          </cell>
          <cell r="DK71">
            <v>41722.43278605146</v>
          </cell>
          <cell r="DL71">
            <v>54019.152906407369</v>
          </cell>
          <cell r="DM71">
            <v>52416.122895480119</v>
          </cell>
          <cell r="DN71">
            <v>43666.130620523196</v>
          </cell>
          <cell r="DO71">
            <v>57045.585378676333</v>
          </cell>
          <cell r="DP71">
            <v>47405.037765859233</v>
          </cell>
          <cell r="DQ71">
            <v>35512.384112898537</v>
          </cell>
          <cell r="DR71">
            <v>62428.338017975431</v>
          </cell>
          <cell r="DS71">
            <v>54356.40268658338</v>
          </cell>
          <cell r="DT71">
            <v>21385.790036637787</v>
          </cell>
          <cell r="DU71">
            <v>33048.916797264304</v>
          </cell>
          <cell r="DV71">
            <v>42815.838321187417</v>
          </cell>
          <cell r="DW71">
            <v>48680.844277374883</v>
          </cell>
          <cell r="DX71">
            <v>61222.292330174299</v>
          </cell>
          <cell r="DY71">
            <v>59610.998708628351</v>
          </cell>
          <cell r="DZ71">
            <v>50600.39088954535</v>
          </cell>
          <cell r="EA71">
            <v>64314.954680097624</v>
          </cell>
          <cell r="EB71">
            <v>54234.01862374341</v>
          </cell>
          <cell r="EC71">
            <v>42044.85804733407</v>
          </cell>
          <cell r="ED71">
            <v>70128.614443157305</v>
          </cell>
          <cell r="EE71">
            <v>61846.487470714572</v>
          </cell>
          <cell r="EF71">
            <v>27675.856629096335</v>
          </cell>
          <cell r="EG71">
            <v>39538.094089080201</v>
          </cell>
          <cell r="EH71">
            <v>42906.316552843258</v>
          </cell>
          <cell r="EI71">
            <v>48969.140364584804</v>
          </cell>
          <cell r="EJ71">
            <v>61761.13366702362</v>
          </cell>
          <cell r="EK71">
            <v>60141.183819336831</v>
          </cell>
          <cell r="EL71">
            <v>50863.128766011476</v>
          </cell>
          <cell r="EM71">
            <v>64920.568205744159</v>
          </cell>
          <cell r="EN71">
            <v>54696.034756056353</v>
          </cell>
          <cell r="EO71">
            <v>42202.683437908796</v>
          </cell>
          <cell r="EP71">
            <v>71037.036933029463</v>
          </cell>
          <cell r="EQ71">
            <v>62539.278634184913</v>
          </cell>
          <cell r="ER71">
            <v>27360.868652717298</v>
          </cell>
          <cell r="ES71">
            <v>36907.5427631075</v>
          </cell>
          <cell r="ET71">
            <v>40323.859523809573</v>
          </cell>
          <cell r="EU71">
            <v>46591.795043943916</v>
          </cell>
          <cell r="EV71">
            <v>59638.842543574137</v>
          </cell>
          <cell r="EW71">
            <v>58011.242924940569</v>
          </cell>
          <cell r="EX71">
            <v>48457.300598429109</v>
          </cell>
          <cell r="EY71">
            <v>62867.021331105192</v>
          </cell>
          <cell r="EZ71">
            <v>52496.840199105995</v>
          </cell>
          <cell r="FA71">
            <v>39691.401357542723</v>
          </cell>
          <cell r="FB71">
            <v>69297.034163441524</v>
          </cell>
          <cell r="FC71">
            <v>60577.827631774751</v>
          </cell>
          <cell r="FD71">
            <v>24361.760193488677</v>
          </cell>
          <cell r="FE71">
            <v>36687.161924713029</v>
          </cell>
          <cell r="FF71">
            <v>40151.951614553866</v>
          </cell>
          <cell r="FG71">
            <v>46632.026148717094</v>
          </cell>
          <cell r="FH71">
            <v>59939.215672099308</v>
          </cell>
          <cell r="FI71">
            <v>58304.539162117188</v>
          </cell>
          <cell r="FJ71">
            <v>48466.470433320603</v>
          </cell>
          <cell r="FK71">
            <v>63237.646500926421</v>
          </cell>
          <cell r="FL71">
            <v>52720.278691388274</v>
          </cell>
          <cell r="FM71">
            <v>39594.835915889824</v>
          </cell>
          <cell r="FN71">
            <v>69992.807053903089</v>
          </cell>
          <cell r="FO71">
            <v>61046.391725436624</v>
          </cell>
          <cell r="FP71">
            <v>23761.685153262719</v>
          </cell>
          <cell r="FQ71">
            <v>53100.834492062844</v>
          </cell>
          <cell r="FR71">
            <v>56614.282957630523</v>
          </cell>
          <cell r="FS71">
            <v>63314.167726248881</v>
          </cell>
          <cell r="FT71">
            <v>76886.24500173147</v>
          </cell>
          <cell r="FU71">
            <v>75245.556633958331</v>
          </cell>
          <cell r="FV71">
            <v>65114.46518480235</v>
          </cell>
          <cell r="FW71">
            <v>80256.953156058953</v>
          </cell>
        </row>
        <row r="72">
          <cell r="B72" t="str">
            <v>Co 406</v>
          </cell>
          <cell r="BH72">
            <v>-9292.3099999999831</v>
          </cell>
          <cell r="BI72">
            <v>38301.160000000003</v>
          </cell>
          <cell r="BJ72">
            <v>-67234.37</v>
          </cell>
          <cell r="BK72">
            <v>13200.53</v>
          </cell>
          <cell r="BL72">
            <v>-368.05000000000291</v>
          </cell>
          <cell r="BM72">
            <v>12466.3</v>
          </cell>
          <cell r="BN72">
            <v>67396.56</v>
          </cell>
          <cell r="BO72">
            <v>31894.164600000004</v>
          </cell>
          <cell r="BP72">
            <v>11466.627500000002</v>
          </cell>
          <cell r="BQ72">
            <v>27887.961511317</v>
          </cell>
          <cell r="BR72">
            <v>17664.368182296152</v>
          </cell>
          <cell r="BS72">
            <v>18478.494601024708</v>
          </cell>
          <cell r="BT72">
            <v>-11512.941780378445</v>
          </cell>
          <cell r="BU72">
            <v>37438.056230107162</v>
          </cell>
          <cell r="BV72">
            <v>-71540.663099941637</v>
          </cell>
          <cell r="BW72">
            <v>11536.908966080955</v>
          </cell>
          <cell r="BX72">
            <v>-2862.4813013773964</v>
          </cell>
          <cell r="BY72">
            <v>10927.396180656287</v>
          </cell>
          <cell r="BZ72">
            <v>66515.139762554623</v>
          </cell>
          <cell r="CA72">
            <v>31435.432868243603</v>
          </cell>
          <cell r="CB72">
            <v>11016.816758102621</v>
          </cell>
          <cell r="CC72">
            <v>26415.483062485699</v>
          </cell>
          <cell r="CD72">
            <v>16113.85011367299</v>
          </cell>
          <cell r="CE72">
            <v>17558.190743234969</v>
          </cell>
          <cell r="CF72">
            <v>-14714.382527830559</v>
          </cell>
          <cell r="CG72">
            <v>68291.361671749546</v>
          </cell>
          <cell r="CH72">
            <v>-44232.57106341832</v>
          </cell>
          <cell r="CI72">
            <v>41568.468826043012</v>
          </cell>
          <cell r="CJ72">
            <v>26314.048978471066</v>
          </cell>
          <cell r="CK72">
            <v>41089.60588352292</v>
          </cell>
          <cell r="CL72">
            <v>97355.778384788078</v>
          </cell>
          <cell r="CM72">
            <v>61691.9887433853</v>
          </cell>
          <cell r="CN72">
            <v>41285.173928530043</v>
          </cell>
          <cell r="CO72">
            <v>56557.797018993617</v>
          </cell>
          <cell r="CP72">
            <v>46177.898765850623</v>
          </cell>
          <cell r="CQ72">
            <v>48262.849155064803</v>
          </cell>
          <cell r="CR72">
            <v>17230.985879859974</v>
          </cell>
          <cell r="CS72">
            <v>68985.060803790329</v>
          </cell>
          <cell r="CT72">
            <v>-47006.265371769055</v>
          </cell>
          <cell r="CU72">
            <v>41445.558380908769</v>
          </cell>
          <cell r="CV72">
            <v>25592.861711444712</v>
          </cell>
          <cell r="CW72">
            <v>41002.050907689787</v>
          </cell>
          <cell r="CX72">
            <v>98626.741728521069</v>
          </cell>
          <cell r="CY72">
            <v>62020.338164687026</v>
          </cell>
          <cell r="CZ72">
            <v>41210.012950323682</v>
          </cell>
          <cell r="DA72">
            <v>56745.039732608202</v>
          </cell>
          <cell r="DB72">
            <v>46130.526425980395</v>
          </cell>
          <cell r="DC72">
            <v>47636.509955479894</v>
          </cell>
          <cell r="DD72">
            <v>16390.885008846162</v>
          </cell>
          <cell r="DE72">
            <v>97667.530230895398</v>
          </cell>
          <cell r="DF72">
            <v>-21897.317049146339</v>
          </cell>
          <cell r="DG72">
            <v>69286.603229576605</v>
          </cell>
          <cell r="DH72">
            <v>52814.606066242952</v>
          </cell>
          <cell r="DI72">
            <v>68880.511596097276</v>
          </cell>
          <cell r="DJ72">
            <v>127897.63585022521</v>
          </cell>
          <cell r="DK72">
            <v>90324.898907096096</v>
          </cell>
          <cell r="DL72">
            <v>69102.598933102767</v>
          </cell>
          <cell r="DM72">
            <v>84904.460234579994</v>
          </cell>
          <cell r="DN72">
            <v>74049.392677346565</v>
          </cell>
          <cell r="DO72">
            <v>75594.532230483266</v>
          </cell>
          <cell r="DP72">
            <v>43493.221679297319</v>
          </cell>
          <cell r="DQ72">
            <v>98910.997792544047</v>
          </cell>
          <cell r="DR72">
            <v>-24336.672080654069</v>
          </cell>
          <cell r="DS72">
            <v>69663.080241069154</v>
          </cell>
          <cell r="DT72">
            <v>52550.339128454652</v>
          </cell>
          <cell r="DU72">
            <v>69296.518024190664</v>
          </cell>
          <cell r="DV72">
            <v>129741.13019076295</v>
          </cell>
          <cell r="DW72">
            <v>91177.896984151681</v>
          </cell>
          <cell r="DX72">
            <v>69535.026782221888</v>
          </cell>
          <cell r="DY72">
            <v>85607.229444558048</v>
          </cell>
          <cell r="DZ72">
            <v>74506.440110660391</v>
          </cell>
          <cell r="EA72">
            <v>76091.269702399717</v>
          </cell>
          <cell r="EB72">
            <v>43109.297169863421</v>
          </cell>
          <cell r="EC72">
            <v>108492.6175911672</v>
          </cell>
          <cell r="ED72">
            <v>-18549.808552291273</v>
          </cell>
          <cell r="EE72">
            <v>78351.639917591747</v>
          </cell>
          <cell r="EF72">
            <v>60575.767055620454</v>
          </cell>
          <cell r="EG72">
            <v>78026.822745146463</v>
          </cell>
          <cell r="EH72">
            <v>139934.86715090819</v>
          </cell>
          <cell r="EI72">
            <v>100355.2824664217</v>
          </cell>
          <cell r="EJ72">
            <v>78284.046184556952</v>
          </cell>
          <cell r="EK72">
            <v>94630.679811865761</v>
          </cell>
          <cell r="EL72">
            <v>83278.823237693156</v>
          </cell>
          <cell r="EM72">
            <v>84903.923813448171</v>
          </cell>
          <cell r="EN72">
            <v>51014.630972541403</v>
          </cell>
          <cell r="EO72">
            <v>109995.65631712433</v>
          </cell>
          <cell r="EP72">
            <v>-20957.562192095909</v>
          </cell>
          <cell r="EQ72">
            <v>78934.034962099366</v>
          </cell>
          <cell r="ER72">
            <v>60472.57409196865</v>
          </cell>
          <cell r="ES72">
            <v>78653.468765712038</v>
          </cell>
          <cell r="ET72">
            <v>142061.86343207356</v>
          </cell>
          <cell r="EU72">
            <v>101439.43702418949</v>
          </cell>
          <cell r="EV72">
            <v>78931.837075843767</v>
          </cell>
          <cell r="EW72">
            <v>95556.925037073161</v>
          </cell>
          <cell r="EX72">
            <v>83947.667492761626</v>
          </cell>
          <cell r="EY72">
            <v>85614.599537755814</v>
          </cell>
          <cell r="EZ72">
            <v>50790.774701131697</v>
          </cell>
          <cell r="FA72">
            <v>111509.93017685926</v>
          </cell>
          <cell r="FB72">
            <v>-23473.387474172545</v>
          </cell>
          <cell r="FC72">
            <v>79500.142095166651</v>
          </cell>
          <cell r="FD72">
            <v>60329.27697444224</v>
          </cell>
          <cell r="FE72">
            <v>79265.849454618467</v>
          </cell>
          <cell r="FF72">
            <v>144212.44980240206</v>
          </cell>
          <cell r="FG72">
            <v>102521.00167852316</v>
          </cell>
          <cell r="FH72">
            <v>79568.014068777105</v>
          </cell>
          <cell r="FI72">
            <v>96475.619819828018</v>
          </cell>
          <cell r="FJ72">
            <v>84602.862629494251</v>
          </cell>
          <cell r="FK72">
            <v>86312.725064312224</v>
          </cell>
          <cell r="FL72">
            <v>50526.500282079331</v>
          </cell>
          <cell r="FM72">
            <v>113035.28127419413</v>
          </cell>
          <cell r="FN72">
            <v>-26101.086026354809</v>
          </cell>
          <cell r="FO72">
            <v>80048.364899049993</v>
          </cell>
          <cell r="FP72">
            <v>60143.6774013713</v>
          </cell>
          <cell r="FQ72">
            <v>79863.177637007218</v>
          </cell>
          <cell r="FR72">
            <v>146386.87682425822</v>
          </cell>
          <cell r="FS72">
            <v>103598.60700021424</v>
          </cell>
          <cell r="FT72">
            <v>80190.998227431322</v>
          </cell>
          <cell r="FU72">
            <v>97385.359951378676</v>
          </cell>
          <cell r="FV72">
            <v>85242.870548489576</v>
          </cell>
          <cell r="FW72">
            <v>86997.27537608883</v>
          </cell>
        </row>
        <row r="73">
          <cell r="B73" t="str">
            <v>Co 182</v>
          </cell>
          <cell r="BH73">
            <v>237424.42</v>
          </cell>
          <cell r="BI73">
            <v>348377.2</v>
          </cell>
          <cell r="BJ73">
            <v>251093.81</v>
          </cell>
          <cell r="BK73">
            <v>377234.22</v>
          </cell>
          <cell r="BL73">
            <v>363972.34</v>
          </cell>
          <cell r="BM73">
            <v>525473.81000000006</v>
          </cell>
          <cell r="BN73">
            <v>670464.56000000006</v>
          </cell>
          <cell r="BO73">
            <v>50810.529999999912</v>
          </cell>
          <cell r="BP73">
            <v>358987.83000000007</v>
          </cell>
          <cell r="BQ73">
            <v>405914.24733366421</v>
          </cell>
          <cell r="BR73">
            <v>377072.14074004965</v>
          </cell>
          <cell r="BS73">
            <v>287060.27902138222</v>
          </cell>
          <cell r="BT73">
            <v>358344.65453289251</v>
          </cell>
          <cell r="BU73">
            <v>332007.50575770857</v>
          </cell>
          <cell r="BV73">
            <v>235813.59258546028</v>
          </cell>
          <cell r="BW73">
            <v>364621.02938709653</v>
          </cell>
          <cell r="BX73">
            <v>347728.79699831246</v>
          </cell>
          <cell r="BY73">
            <v>509508.8588287849</v>
          </cell>
          <cell r="BZ73">
            <v>656076.96768166951</v>
          </cell>
          <cell r="CA73">
            <v>42689.15531317424</v>
          </cell>
          <cell r="CB73">
            <v>350385.62716309563</v>
          </cell>
          <cell r="CC73">
            <v>394630.13041659875</v>
          </cell>
          <cell r="CD73">
            <v>365627.62687591778</v>
          </cell>
          <cell r="CE73">
            <v>280586.01886550779</v>
          </cell>
          <cell r="CF73">
            <v>337447.65711910371</v>
          </cell>
          <cell r="CG73">
            <v>312463.4646883813</v>
          </cell>
          <cell r="CH73">
            <v>207589.69401474204</v>
          </cell>
          <cell r="CI73">
            <v>339064.57295500976</v>
          </cell>
          <cell r="CJ73">
            <v>318353.61546058557</v>
          </cell>
          <cell r="CK73">
            <v>727291.62441134965</v>
          </cell>
          <cell r="CL73">
            <v>875404.90753567941</v>
          </cell>
          <cell r="CM73">
            <v>259361.52650014823</v>
          </cell>
          <cell r="CN73">
            <v>566394.18641440081</v>
          </cell>
          <cell r="CO73">
            <v>616023.97545950406</v>
          </cell>
          <cell r="CP73">
            <v>586769.73857561499</v>
          </cell>
          <cell r="CQ73">
            <v>508127.37299640919</v>
          </cell>
          <cell r="CR73">
            <v>587720.68265740923</v>
          </cell>
          <cell r="CS73">
            <v>562698.39695221407</v>
          </cell>
          <cell r="CT73">
            <v>454364.56994762423</v>
          </cell>
          <cell r="CU73">
            <v>589381.90708320332</v>
          </cell>
          <cell r="CV73">
            <v>566942.79986121482</v>
          </cell>
          <cell r="CW73">
            <v>732165.50986371329</v>
          </cell>
          <cell r="CX73">
            <v>883768.64832092088</v>
          </cell>
          <cell r="CY73">
            <v>254895.87618094054</v>
          </cell>
          <cell r="CZ73">
            <v>567835.90134749655</v>
          </cell>
          <cell r="DA73">
            <v>620300.64558292308</v>
          </cell>
          <cell r="DB73">
            <v>590369.06887958315</v>
          </cell>
          <cell r="DC73">
            <v>502643.8233499265</v>
          </cell>
          <cell r="DD73">
            <v>590720.45953154494</v>
          </cell>
          <cell r="DE73">
            <v>565673.60082550207</v>
          </cell>
          <cell r="DF73">
            <v>453769.89281714614</v>
          </cell>
          <cell r="DG73">
            <v>592428.13445019186</v>
          </cell>
          <cell r="DH73">
            <v>568187.25948009687</v>
          </cell>
          <cell r="DI73">
            <v>984027.44943178631</v>
          </cell>
          <cell r="DJ73">
            <v>1139206.5341291497</v>
          </cell>
          <cell r="DK73">
            <v>497163.24987083883</v>
          </cell>
          <cell r="DL73">
            <v>816122.24637439335</v>
          </cell>
          <cell r="DM73">
            <v>871534.26007390313</v>
          </cell>
          <cell r="DN73">
            <v>840909.96163879719</v>
          </cell>
          <cell r="DO73">
            <v>751171.12265974912</v>
          </cell>
          <cell r="DP73">
            <v>840700.26008035801</v>
          </cell>
          <cell r="DQ73">
            <v>815642.75734197348</v>
          </cell>
          <cell r="DR73">
            <v>700055.6631370273</v>
          </cell>
          <cell r="DS73">
            <v>842456.22306335927</v>
          </cell>
          <cell r="DT73">
            <v>816337.06619881303</v>
          </cell>
          <cell r="DU73">
            <v>993323.24922010582</v>
          </cell>
          <cell r="DV73">
            <v>1152166.4077698269</v>
          </cell>
          <cell r="DW73">
            <v>496605.76396115846</v>
          </cell>
          <cell r="DX73">
            <v>821696.65586567041</v>
          </cell>
          <cell r="DY73">
            <v>880172.7935229179</v>
          </cell>
          <cell r="DZ73">
            <v>848839.13957398653</v>
          </cell>
          <cell r="EA73">
            <v>757039.55371338245</v>
          </cell>
          <cell r="EB73">
            <v>848106.27212928736</v>
          </cell>
          <cell r="EC73">
            <v>823052.85971159418</v>
          </cell>
          <cell r="ED73">
            <v>703665.92634457443</v>
          </cell>
          <cell r="EE73">
            <v>849912.79971472314</v>
          </cell>
          <cell r="EF73">
            <v>821836.38435356435</v>
          </cell>
          <cell r="EG73">
            <v>1037636.6419185051</v>
          </cell>
          <cell r="EH73">
            <v>1200233.648472246</v>
          </cell>
          <cell r="EI73">
            <v>530801.57323303958</v>
          </cell>
          <cell r="EJ73">
            <v>862140.36381676234</v>
          </cell>
          <cell r="EK73">
            <v>923802.27271956275</v>
          </cell>
          <cell r="EL73">
            <v>891741.73561056075</v>
          </cell>
          <cell r="EM73">
            <v>797832.67868931475</v>
          </cell>
          <cell r="EN73">
            <v>890522.79578256654</v>
          </cell>
          <cell r="EO73">
            <v>865488.97597435163</v>
          </cell>
          <cell r="EP73">
            <v>742181.57211211859</v>
          </cell>
          <cell r="EQ73">
            <v>892381.92015020654</v>
          </cell>
          <cell r="ER73">
            <v>862265.6144525113</v>
          </cell>
          <cell r="ES73">
            <v>1047259.5317259915</v>
          </cell>
          <cell r="ET73">
            <v>1213703.5908858832</v>
          </cell>
          <cell r="EU73">
            <v>530039.41781686014</v>
          </cell>
          <cell r="EV73">
            <v>867744.16124500614</v>
          </cell>
          <cell r="EW73">
            <v>932715.11930659995</v>
          </cell>
          <cell r="EX73">
            <v>899912.24908012734</v>
          </cell>
          <cell r="EY73">
            <v>803843.37992553972</v>
          </cell>
          <cell r="EZ73">
            <v>898242.85016677249</v>
          </cell>
          <cell r="FA73">
            <v>873244.80521043926</v>
          </cell>
          <cell r="FB73">
            <v>745893.04062158568</v>
          </cell>
          <cell r="FC73">
            <v>900156.47453110456</v>
          </cell>
          <cell r="FD73">
            <v>867916.15543817496</v>
          </cell>
          <cell r="FE73">
            <v>1063981.578236196</v>
          </cell>
          <cell r="FF73">
            <v>1234367.130096979</v>
          </cell>
          <cell r="FG73">
            <v>536103.97508386453</v>
          </cell>
          <cell r="FH73">
            <v>879043.42446849984</v>
          </cell>
          <cell r="FI73">
            <v>947451.75595596735</v>
          </cell>
          <cell r="FJ73">
            <v>913887.91126497323</v>
          </cell>
          <cell r="FK73">
            <v>815608.0909384375</v>
          </cell>
          <cell r="FL73">
            <v>911804.77852778998</v>
          </cell>
          <cell r="FM73">
            <v>886859.29386695358</v>
          </cell>
          <cell r="FN73">
            <v>755334.77526954352</v>
          </cell>
          <cell r="FO73">
            <v>913775.56770674535</v>
          </cell>
          <cell r="FP73">
            <v>879322.81280258298</v>
          </cell>
          <cell r="FQ73">
            <v>1072172.7720431075</v>
          </cell>
          <cell r="FR73">
            <v>1246597.914473576</v>
          </cell>
          <cell r="FS73">
            <v>533360.23149465607</v>
          </cell>
          <cell r="FT73">
            <v>884060.70852000779</v>
          </cell>
          <cell r="FU73">
            <v>956040.78509763232</v>
          </cell>
          <cell r="FV73">
            <v>921698.31523599336</v>
          </cell>
          <cell r="FW73">
            <v>821155.56430094643</v>
          </cell>
        </row>
        <row r="74">
          <cell r="B74" t="str">
            <v>Co 183</v>
          </cell>
          <cell r="BH74">
            <v>49868.78</v>
          </cell>
          <cell r="BI74">
            <v>46355.18000000008</v>
          </cell>
          <cell r="BJ74">
            <v>28638.75</v>
          </cell>
          <cell r="BK74">
            <v>11009.96</v>
          </cell>
          <cell r="BL74">
            <v>61461.94</v>
          </cell>
          <cell r="BM74">
            <v>55895.58</v>
          </cell>
          <cell r="BN74">
            <v>80448.789999999994</v>
          </cell>
          <cell r="BO74">
            <v>55274.621999999974</v>
          </cell>
          <cell r="BP74">
            <v>31163.802599999937</v>
          </cell>
          <cell r="BQ74">
            <v>41090.905107427039</v>
          </cell>
          <cell r="BR74">
            <v>81184.92162649415</v>
          </cell>
          <cell r="BS74">
            <v>53187.674382985628</v>
          </cell>
          <cell r="BT74">
            <v>77298.848747326731</v>
          </cell>
          <cell r="BU74">
            <v>73668.425795856776</v>
          </cell>
          <cell r="BV74">
            <v>55203.220535792934</v>
          </cell>
          <cell r="BW74">
            <v>37852.945751149033</v>
          </cell>
          <cell r="BX74">
            <v>87756.116204990889</v>
          </cell>
          <cell r="BY74">
            <v>82270.014090867073</v>
          </cell>
          <cell r="BZ74">
            <v>106916.19702005328</v>
          </cell>
          <cell r="CA74">
            <v>48461.196391395701</v>
          </cell>
          <cell r="CB74">
            <v>29787.987373906886</v>
          </cell>
          <cell r="CC74">
            <v>36469.787843789207</v>
          </cell>
          <cell r="CD74">
            <v>76885.054277408111</v>
          </cell>
          <cell r="CE74">
            <v>51037.789591436216</v>
          </cell>
          <cell r="CF74">
            <v>70156.079240796622</v>
          </cell>
          <cell r="CG74">
            <v>66409.633514006506</v>
          </cell>
          <cell r="CH74">
            <v>47177.369107855484</v>
          </cell>
          <cell r="CI74">
            <v>30118.415016139625</v>
          </cell>
          <cell r="CJ74">
            <v>79460.7885355404</v>
          </cell>
          <cell r="CK74">
            <v>74061.696560829005</v>
          </cell>
          <cell r="CL74">
            <v>98808.145743667963</v>
          </cell>
          <cell r="CM74">
            <v>40095.559607506089</v>
          </cell>
          <cell r="CN74">
            <v>92588.782712741347</v>
          </cell>
          <cell r="CO74">
            <v>99387.631706644024</v>
          </cell>
          <cell r="CP74">
            <v>140138.96221322892</v>
          </cell>
          <cell r="CQ74">
            <v>116473.20261223771</v>
          </cell>
          <cell r="CR74">
            <v>141858.03676489799</v>
          </cell>
          <cell r="CS74">
            <v>137996.94631838286</v>
          </cell>
          <cell r="CT74">
            <v>118116.80226837739</v>
          </cell>
          <cell r="CU74">
            <v>100817.05800927413</v>
          </cell>
          <cell r="CV74">
            <v>150953.58240772836</v>
          </cell>
          <cell r="CW74">
            <v>145476.73919104581</v>
          </cell>
          <cell r="CX74">
            <v>170752.55886580358</v>
          </cell>
          <cell r="CY74">
            <v>110671.47792940837</v>
          </cell>
          <cell r="CZ74">
            <v>91277.158015784866</v>
          </cell>
          <cell r="DA74">
            <v>98252.816531003977</v>
          </cell>
          <cell r="DB74">
            <v>139934.53770614759</v>
          </cell>
          <cell r="DC74">
            <v>113412.11430347105</v>
          </cell>
          <cell r="DD74">
            <v>142062.18623182568</v>
          </cell>
          <cell r="DE74">
            <v>138083.1948733459</v>
          </cell>
          <cell r="DF74">
            <v>117534.25650904229</v>
          </cell>
          <cell r="DG74">
            <v>99991.655381594319</v>
          </cell>
          <cell r="DH74">
            <v>150932.88859551534</v>
          </cell>
          <cell r="DI74">
            <v>145377.43990164803</v>
          </cell>
          <cell r="DJ74">
            <v>171194.26042693778</v>
          </cell>
          <cell r="DK74">
            <v>109718.29774885112</v>
          </cell>
          <cell r="DL74">
            <v>196516.03071410104</v>
          </cell>
          <cell r="DM74">
            <v>203672.69897946052</v>
          </cell>
          <cell r="DN74">
            <v>246307.03765435918</v>
          </cell>
          <cell r="DO74">
            <v>219213.32583278953</v>
          </cell>
          <cell r="DP74">
            <v>248856.36878032342</v>
          </cell>
          <cell r="DQ74">
            <v>244755.69659788976</v>
          </cell>
          <cell r="DR74">
            <v>223516.46273013001</v>
          </cell>
          <cell r="DS74">
            <v>205729.3863687212</v>
          </cell>
          <cell r="DT74">
            <v>257485.26998977206</v>
          </cell>
          <cell r="DU74">
            <v>251850.44964123965</v>
          </cell>
          <cell r="DV74">
            <v>278220.18323082861</v>
          </cell>
          <cell r="DW74">
            <v>215321.33614531788</v>
          </cell>
          <cell r="DX74">
            <v>197114.71996149881</v>
          </cell>
          <cell r="DY74">
            <v>204457.2845154372</v>
          </cell>
          <cell r="DZ74">
            <v>248066.76052710367</v>
          </cell>
          <cell r="EA74">
            <v>220389.56192988786</v>
          </cell>
          <cell r="EB74">
            <v>251051.53480761976</v>
          </cell>
          <cell r="EC74">
            <v>246825.37753924046</v>
          </cell>
          <cell r="ED74">
            <v>224873.91725661431</v>
          </cell>
          <cell r="EE74">
            <v>206840.30060934031</v>
          </cell>
          <cell r="EF74">
            <v>259421.15064967627</v>
          </cell>
          <cell r="EG74">
            <v>253706.37570407323</v>
          </cell>
          <cell r="EH74">
            <v>280641.31807755021</v>
          </cell>
          <cell r="EI74">
            <v>216291.47694136389</v>
          </cell>
          <cell r="EJ74">
            <v>229710.63032053655</v>
          </cell>
          <cell r="EK74">
            <v>237244.29045603832</v>
          </cell>
          <cell r="EL74">
            <v>281852.44498288695</v>
          </cell>
          <cell r="EM74">
            <v>253577.79607965593</v>
          </cell>
          <cell r="EN74">
            <v>285286.38774496655</v>
          </cell>
          <cell r="EO74">
            <v>280931.22136220388</v>
          </cell>
          <cell r="EP74">
            <v>258244.17725371529</v>
          </cell>
          <cell r="EQ74">
            <v>239962.72602319485</v>
          </cell>
          <cell r="ER74">
            <v>293378.46549948718</v>
          </cell>
          <cell r="ES74">
            <v>287583.11633749778</v>
          </cell>
          <cell r="ET74">
            <v>315095.52283128502</v>
          </cell>
          <cell r="EU74">
            <v>249265.98639604985</v>
          </cell>
          <cell r="EV74">
            <v>230792.81629154313</v>
          </cell>
          <cell r="EW74">
            <v>238522.51528061833</v>
          </cell>
          <cell r="EX74">
            <v>284152.80692329025</v>
          </cell>
          <cell r="EY74">
            <v>255268.40533099486</v>
          </cell>
          <cell r="EZ74">
            <v>288051.17108615028</v>
          </cell>
          <cell r="FA74">
            <v>283562.84612062195</v>
          </cell>
          <cell r="FB74">
            <v>260117.06759221834</v>
          </cell>
          <cell r="FC74">
            <v>241585.93024270923</v>
          </cell>
          <cell r="FD74">
            <v>295846.84759551269</v>
          </cell>
          <cell r="FE74">
            <v>289970.60348129563</v>
          </cell>
          <cell r="FF74">
            <v>318073.11952893517</v>
          </cell>
          <cell r="FG74">
            <v>250733.85072469583</v>
          </cell>
          <cell r="FH74">
            <v>238408.2413518423</v>
          </cell>
          <cell r="FI74">
            <v>247024.97396681429</v>
          </cell>
          <cell r="FJ74">
            <v>293701.59539592476</v>
          </cell>
          <cell r="FK74">
            <v>264193.38277939684</v>
          </cell>
          <cell r="FL74">
            <v>298079.68674570305</v>
          </cell>
          <cell r="FM74">
            <v>293454.27371621638</v>
          </cell>
          <cell r="FN74">
            <v>269225.14939148846</v>
          </cell>
          <cell r="FO74">
            <v>250442.98932486621</v>
          </cell>
          <cell r="FP74">
            <v>305559.19966959563</v>
          </cell>
          <cell r="FQ74">
            <v>299601.11581625562</v>
          </cell>
          <cell r="FR74">
            <v>328307.04269335623</v>
          </cell>
          <cell r="FS74">
            <v>259427.49876694428</v>
          </cell>
          <cell r="FT74">
            <v>239537.73862959316</v>
          </cell>
          <cell r="FU74">
            <v>248382.30588863115</v>
          </cell>
          <cell r="FV74">
            <v>296130.10536121397</v>
          </cell>
          <cell r="FW74">
            <v>265984.83037665888</v>
          </cell>
        </row>
        <row r="75">
          <cell r="B75" t="str">
            <v>Co 201</v>
          </cell>
          <cell r="BH75">
            <v>127885.06299999998</v>
          </cell>
          <cell r="BI75">
            <v>101566.87689999999</v>
          </cell>
          <cell r="BJ75">
            <v>168104.66159999999</v>
          </cell>
          <cell r="BK75">
            <v>131063.81570000001</v>
          </cell>
          <cell r="BL75">
            <v>151826.4939</v>
          </cell>
          <cell r="BM75">
            <v>166724.86319999993</v>
          </cell>
          <cell r="BN75">
            <v>171240.36419999998</v>
          </cell>
          <cell r="BO75">
            <v>97062.135000000038</v>
          </cell>
          <cell r="BP75">
            <v>112862.6251</v>
          </cell>
          <cell r="BQ75">
            <v>155262.60044383412</v>
          </cell>
          <cell r="BR75">
            <v>98633.972620291664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 t="str">
            <v>Co 202</v>
          </cell>
          <cell r="BH76">
            <v>12366.21</v>
          </cell>
          <cell r="BI76">
            <v>5583.26</v>
          </cell>
          <cell r="BJ76">
            <v>8202.08</v>
          </cell>
          <cell r="BK76">
            <v>30196.09</v>
          </cell>
          <cell r="BL76">
            <v>32949.449999999997</v>
          </cell>
          <cell r="BM76">
            <v>45496.639999999999</v>
          </cell>
          <cell r="BN76">
            <v>68205.23</v>
          </cell>
          <cell r="BO76">
            <v>6210.5799999999945</v>
          </cell>
          <cell r="BP76">
            <v>1770.5500000000011</v>
          </cell>
          <cell r="BQ76">
            <v>8587.1266968159453</v>
          </cell>
          <cell r="BR76">
            <v>7685.5417067159578</v>
          </cell>
          <cell r="BS76">
            <v>2690.9041079601557</v>
          </cell>
          <cell r="BT76">
            <v>10879.451581831094</v>
          </cell>
          <cell r="BU76">
            <v>4056.8092705782346</v>
          </cell>
          <cell r="BV76">
            <v>7937.1682113085008</v>
          </cell>
          <cell r="BW76">
            <v>29865.369589722599</v>
          </cell>
          <cell r="BX76">
            <v>33069.024317742536</v>
          </cell>
          <cell r="BY76">
            <v>44758.173412604665</v>
          </cell>
          <cell r="BZ76">
            <v>67698.166784642846</v>
          </cell>
          <cell r="CA76">
            <v>5968.409693701662</v>
          </cell>
          <cell r="CB76">
            <v>1568.7483249452725</v>
          </cell>
          <cell r="CC76">
            <v>8340.5058642615077</v>
          </cell>
          <cell r="CD76">
            <v>7477.5878087456804</v>
          </cell>
          <cell r="CE76">
            <v>2409.018579576652</v>
          </cell>
          <cell r="CF76">
            <v>11994.111447869313</v>
          </cell>
          <cell r="CG76">
            <v>5130.4058201370226</v>
          </cell>
          <cell r="CH76">
            <v>7532.9538888441166</v>
          </cell>
          <cell r="CI76">
            <v>29393.442817506129</v>
          </cell>
          <cell r="CJ76">
            <v>32656.950518050282</v>
          </cell>
          <cell r="CK76">
            <v>43865.591456372131</v>
          </cell>
          <cell r="CL76">
            <v>67044.617892860057</v>
          </cell>
          <cell r="CM76">
            <v>5441.5492513409154</v>
          </cell>
          <cell r="CN76">
            <v>1083.6070325812689</v>
          </cell>
          <cell r="CO76">
            <v>7942.3105272583325</v>
          </cell>
          <cell r="CP76">
            <v>7120.3560214099271</v>
          </cell>
          <cell r="CQ76">
            <v>1974.1719950586521</v>
          </cell>
          <cell r="CR76">
            <v>12192.764037050241</v>
          </cell>
          <cell r="CS76">
            <v>5178.0209801880883</v>
          </cell>
          <cell r="CT76">
            <v>7541.199358251095</v>
          </cell>
          <cell r="CU76">
            <v>29815.415232866999</v>
          </cell>
          <cell r="CV76">
            <v>33165.077421460657</v>
          </cell>
          <cell r="CW76">
            <v>44432.596647839586</v>
          </cell>
          <cell r="CX76">
            <v>68157.602349889887</v>
          </cell>
          <cell r="CY76">
            <v>5361.8211590171632</v>
          </cell>
          <cell r="CZ76">
            <v>930.55001477137557</v>
          </cell>
          <cell r="DA76">
            <v>7956.9735974003324</v>
          </cell>
          <cell r="DB76">
            <v>7132.4630518689482</v>
          </cell>
          <cell r="DC76">
            <v>1734.8719421707247</v>
          </cell>
          <cell r="DD76">
            <v>12350.82139195705</v>
          </cell>
          <cell r="DE76">
            <v>5181.3497871868603</v>
          </cell>
          <cell r="DF76">
            <v>7545.2915440006327</v>
          </cell>
          <cell r="DG76">
            <v>30241.289504511256</v>
          </cell>
          <cell r="DH76">
            <v>33679.199254845327</v>
          </cell>
          <cell r="DI76">
            <v>45002.071516736112</v>
          </cell>
          <cell r="DJ76">
            <v>69286.194222053135</v>
          </cell>
          <cell r="DK76">
            <v>5275.2336516354917</v>
          </cell>
          <cell r="DL76">
            <v>770.11866974724398</v>
          </cell>
          <cell r="DM76">
            <v>7967.995826049033</v>
          </cell>
          <cell r="DN76">
            <v>7141.3014566354395</v>
          </cell>
          <cell r="DO76">
            <v>1576.8635919413391</v>
          </cell>
          <cell r="DP76">
            <v>12509.648944662356</v>
          </cell>
          <cell r="DQ76">
            <v>5181.9234269311928</v>
          </cell>
          <cell r="DR76">
            <v>7545.4976981923683</v>
          </cell>
          <cell r="DS76">
            <v>30670.750750147512</v>
          </cell>
          <cell r="DT76">
            <v>34199.312378584771</v>
          </cell>
          <cell r="DU76">
            <v>45573.539687492208</v>
          </cell>
          <cell r="DV76">
            <v>70430.501638598042</v>
          </cell>
          <cell r="DW76">
            <v>5181.4873260412824</v>
          </cell>
          <cell r="DX76">
            <v>601.49213003788464</v>
          </cell>
          <cell r="DY76">
            <v>7975.181196110243</v>
          </cell>
          <cell r="DZ76">
            <v>7146.6852469607729</v>
          </cell>
          <cell r="EA76">
            <v>1410.2955397552796</v>
          </cell>
          <cell r="EB76">
            <v>12669.189547348231</v>
          </cell>
          <cell r="EC76">
            <v>5179.5952503482786</v>
          </cell>
          <cell r="ED76">
            <v>7541.3663569843811</v>
          </cell>
          <cell r="EE76">
            <v>31103.723459762066</v>
          </cell>
          <cell r="EF76">
            <v>34725.404488778855</v>
          </cell>
          <cell r="EG76">
            <v>46146.762498455391</v>
          </cell>
          <cell r="EH76">
            <v>71590.632607215302</v>
          </cell>
          <cell r="EI76">
            <v>5080.2679126195471</v>
          </cell>
          <cell r="EJ76">
            <v>424.3497142193919</v>
          </cell>
          <cell r="EK76">
            <v>7978.330879124378</v>
          </cell>
          <cell r="EL76">
            <v>7148.436553255231</v>
          </cell>
          <cell r="EM76">
            <v>1234.8316538923355</v>
          </cell>
          <cell r="EN76">
            <v>12829.378806856872</v>
          </cell>
          <cell r="EO76">
            <v>5174.2222695653327</v>
          </cell>
          <cell r="EP76">
            <v>7532.6797842351552</v>
          </cell>
          <cell r="EQ76">
            <v>31540.118024874209</v>
          </cell>
          <cell r="ER76">
            <v>35257.456085401835</v>
          </cell>
          <cell r="ES76">
            <v>46721.476298731643</v>
          </cell>
          <cell r="ET76">
            <v>72766.687952131848</v>
          </cell>
          <cell r="EU76">
            <v>4971.2588207718327</v>
          </cell>
          <cell r="EV76">
            <v>238.80897571347668</v>
          </cell>
          <cell r="EW76">
            <v>7977.2240097126632</v>
          </cell>
          <cell r="EX76">
            <v>7146.365970041199</v>
          </cell>
          <cell r="EY76">
            <v>1050.5656298358081</v>
          </cell>
          <cell r="EZ76">
            <v>12990.151318318864</v>
          </cell>
          <cell r="FA76">
            <v>5165.648187378858</v>
          </cell>
          <cell r="FB76">
            <v>7519.4145183041364</v>
          </cell>
          <cell r="FC76">
            <v>31979.844192736578</v>
          </cell>
          <cell r="FD76">
            <v>35795.452952729276</v>
          </cell>
          <cell r="FE76">
            <v>47297.621324201602</v>
          </cell>
          <cell r="FF76">
            <v>73958.769851132092</v>
          </cell>
          <cell r="FG76">
            <v>4854.1237703955921</v>
          </cell>
          <cell r="FH76">
            <v>43.636822914450022</v>
          </cell>
          <cell r="FI76">
            <v>7972.0716810914364</v>
          </cell>
          <cell r="FJ76">
            <v>7140.2667587826691</v>
          </cell>
          <cell r="FK76">
            <v>856.23374572701869</v>
          </cell>
          <cell r="FL76">
            <v>13151.640099814465</v>
          </cell>
          <cell r="FM76">
            <v>5153.7133985768196</v>
          </cell>
          <cell r="FN76">
            <v>7500.9153875579577</v>
          </cell>
          <cell r="FO76">
            <v>32423.007657962422</v>
          </cell>
          <cell r="FP76">
            <v>36339.368527786544</v>
          </cell>
          <cell r="FQ76">
            <v>47874.488546113906</v>
          </cell>
          <cell r="FR76">
            <v>75167.163885060829</v>
          </cell>
          <cell r="FS76">
            <v>4728.9311569014171</v>
          </cell>
          <cell r="FT76">
            <v>-161.07992071790432</v>
          </cell>
          <cell r="FU76">
            <v>7961.7831600067257</v>
          </cell>
          <cell r="FV76">
            <v>7130.3552840492794</v>
          </cell>
          <cell r="FW76">
            <v>651.92883045176859</v>
          </cell>
        </row>
        <row r="77">
          <cell r="B77" t="str">
            <v>Co 187</v>
          </cell>
          <cell r="BH77">
            <v>50259.46</v>
          </cell>
          <cell r="BI77">
            <v>55219.26</v>
          </cell>
          <cell r="BJ77">
            <v>44445.98</v>
          </cell>
          <cell r="BK77">
            <v>59318.29</v>
          </cell>
          <cell r="BL77">
            <v>81192.289999999994</v>
          </cell>
          <cell r="BM77">
            <v>57850.97</v>
          </cell>
          <cell r="BN77">
            <v>69309.179999999993</v>
          </cell>
          <cell r="BO77">
            <v>72320.700899999982</v>
          </cell>
          <cell r="BP77">
            <v>63946.979500000001</v>
          </cell>
          <cell r="BQ77">
            <v>41166.879248187382</v>
          </cell>
          <cell r="BR77">
            <v>66838.523232696665</v>
          </cell>
          <cell r="BS77">
            <v>56111.762938921602</v>
          </cell>
          <cell r="BT77">
            <v>46414.422264322347</v>
          </cell>
          <cell r="BU77">
            <v>53445.966521473718</v>
          </cell>
          <cell r="BV77">
            <v>42378.80518898186</v>
          </cell>
          <cell r="BW77">
            <v>57696.111884656319</v>
          </cell>
          <cell r="BX77">
            <v>79869.846313424161</v>
          </cell>
          <cell r="BY77">
            <v>55647.488927854356</v>
          </cell>
          <cell r="BZ77">
            <v>67445.493636640851</v>
          </cell>
          <cell r="CA77">
            <v>73537.505276179087</v>
          </cell>
          <cell r="CB77">
            <v>65177.764602374649</v>
          </cell>
          <cell r="CC77">
            <v>41060.434830794038</v>
          </cell>
          <cell r="CD77">
            <v>67475.254030237702</v>
          </cell>
          <cell r="CE77">
            <v>57335.896646160225</v>
          </cell>
          <cell r="CF77">
            <v>45816.806168737879</v>
          </cell>
          <cell r="CG77">
            <v>50816.535446822498</v>
          </cell>
          <cell r="CH77">
            <v>51346.760273281267</v>
          </cell>
          <cell r="CI77">
            <v>67123.403364560247</v>
          </cell>
          <cell r="CJ77">
            <v>89607.311547466088</v>
          </cell>
          <cell r="CK77">
            <v>64478.450034398862</v>
          </cell>
          <cell r="CL77">
            <v>76627.146952218536</v>
          </cell>
          <cell r="CM77">
            <v>82912.45620929102</v>
          </cell>
          <cell r="CN77">
            <v>74569.143342959826</v>
          </cell>
          <cell r="CO77">
            <v>49890.529986675305</v>
          </cell>
          <cell r="CP77">
            <v>77072.921141307423</v>
          </cell>
          <cell r="CQ77">
            <v>67530.821298760347</v>
          </cell>
          <cell r="CR77">
            <v>57969.050900762508</v>
          </cell>
          <cell r="CS77">
            <v>63065.655064494844</v>
          </cell>
          <cell r="CT77">
            <v>51334.599324137947</v>
          </cell>
          <cell r="CU77">
            <v>67584.50971798219</v>
          </cell>
          <cell r="CV77">
            <v>90624.542189585292</v>
          </cell>
          <cell r="CW77">
            <v>64681.661875316626</v>
          </cell>
          <cell r="CX77">
            <v>77194.091484006989</v>
          </cell>
          <cell r="CY77">
            <v>83646.531118239029</v>
          </cell>
          <cell r="CZ77">
            <v>75142.050290399377</v>
          </cell>
          <cell r="DA77">
            <v>49777.188126175475</v>
          </cell>
          <cell r="DB77">
            <v>77766.618595757667</v>
          </cell>
          <cell r="DC77">
            <v>67499.623494023152</v>
          </cell>
          <cell r="DD77">
            <v>58169.534745370984</v>
          </cell>
          <cell r="DE77">
            <v>63364.857614685985</v>
          </cell>
          <cell r="DF77">
            <v>66141.789298464733</v>
          </cell>
          <cell r="DG77">
            <v>82879.16319512589</v>
          </cell>
          <cell r="DH77">
            <v>106489.62962194336</v>
          </cell>
          <cell r="DI77">
            <v>79707.600871672475</v>
          </cell>
          <cell r="DJ77">
            <v>92594.408175486096</v>
          </cell>
          <cell r="DK77">
            <v>99220.129064847191</v>
          </cell>
          <cell r="DL77">
            <v>90551.430818111752</v>
          </cell>
          <cell r="DM77">
            <v>64480.808561555372</v>
          </cell>
          <cell r="DN77">
            <v>93301.357781621293</v>
          </cell>
          <cell r="DO77">
            <v>82848.56263555419</v>
          </cell>
          <cell r="DP77">
            <v>73196.246134964953</v>
          </cell>
          <cell r="DQ77">
            <v>78492.176949070606</v>
          </cell>
          <cell r="DR77">
            <v>66364.849433641342</v>
          </cell>
          <cell r="DS77">
            <v>83604.291447852214</v>
          </cell>
          <cell r="DT77">
            <v>107799.89786317936</v>
          </cell>
          <cell r="DU77">
            <v>80152.052957391163</v>
          </cell>
          <cell r="DV77">
            <v>93424.677388913347</v>
          </cell>
          <cell r="DW77">
            <v>100230.00077046728</v>
          </cell>
          <cell r="DX77">
            <v>91393.963892387212</v>
          </cell>
          <cell r="DY77">
            <v>64597.517180187817</v>
          </cell>
          <cell r="DZ77">
            <v>94273.923037937217</v>
          </cell>
          <cell r="EA77">
            <v>83632.194953567494</v>
          </cell>
          <cell r="EB77">
            <v>73645.650779616117</v>
          </cell>
          <cell r="EC77">
            <v>79044.07718605797</v>
          </cell>
          <cell r="ED77">
            <v>69685.707513700225</v>
          </cell>
          <cell r="EE77">
            <v>87442.299740432878</v>
          </cell>
          <cell r="EF77">
            <v>112238.1206290187</v>
          </cell>
          <cell r="EG77">
            <v>83697.465374926964</v>
          </cell>
          <cell r="EH77">
            <v>97366.994202514135</v>
          </cell>
          <cell r="EI77">
            <v>102967.73287355923</v>
          </cell>
          <cell r="EJ77">
            <v>93961.186362826847</v>
          </cell>
          <cell r="EK77">
            <v>66418.313991168325</v>
          </cell>
          <cell r="EL77">
            <v>96976.057250132115</v>
          </cell>
          <cell r="EM77">
            <v>86142.200254273892</v>
          </cell>
          <cell r="EN77">
            <v>77199.894999673241</v>
          </cell>
          <cell r="EO77">
            <v>82702.782646960928</v>
          </cell>
          <cell r="EP77">
            <v>69946.584422214219</v>
          </cell>
          <cell r="EQ77">
            <v>88235.820713463894</v>
          </cell>
          <cell r="ER77">
            <v>113647.3402005236</v>
          </cell>
          <cell r="ES77">
            <v>84185.380756607701</v>
          </cell>
          <cell r="ET77">
            <v>98264.148757774339</v>
          </cell>
          <cell r="EU77">
            <v>104015.66491610027</v>
          </cell>
          <cell r="EV77">
            <v>94835.379011820769</v>
          </cell>
          <cell r="EW77">
            <v>66524.788609735318</v>
          </cell>
          <cell r="EX77">
            <v>97990.171904113507</v>
          </cell>
          <cell r="EY77">
            <v>86961.410973257371</v>
          </cell>
          <cell r="EZ77">
            <v>77701.204332880923</v>
          </cell>
          <cell r="FA77">
            <v>83310.53593722306</v>
          </cell>
          <cell r="FB77">
            <v>70179.738979511283</v>
          </cell>
          <cell r="FC77">
            <v>89017.789548935325</v>
          </cell>
          <cell r="FD77">
            <v>115060.93659626669</v>
          </cell>
          <cell r="FE77">
            <v>84648.976059495893</v>
          </cell>
          <cell r="FF77">
            <v>99148.799463245043</v>
          </cell>
          <cell r="FG77">
            <v>105056.85320219905</v>
          </cell>
          <cell r="FH77">
            <v>95699.570409420543</v>
          </cell>
          <cell r="FI77">
            <v>66599.356033165444</v>
          </cell>
          <cell r="FJ77">
            <v>98999.391108482087</v>
          </cell>
          <cell r="FK77">
            <v>87771.993986255693</v>
          </cell>
          <cell r="FL77">
            <v>78182.502381133687</v>
          </cell>
          <cell r="FM77">
            <v>83900.27830259029</v>
          </cell>
          <cell r="FN77">
            <v>70383.790711573602</v>
          </cell>
          <cell r="FO77">
            <v>89786.944530454421</v>
          </cell>
          <cell r="FP77">
            <v>116478.03155844733</v>
          </cell>
          <cell r="FQ77">
            <v>85086.210077389173</v>
          </cell>
          <cell r="FR77">
            <v>100020.13555853929</v>
          </cell>
          <cell r="FS77">
            <v>106089.80920814394</v>
          </cell>
          <cell r="FT77">
            <v>96552.142419822048</v>
          </cell>
          <cell r="FU77">
            <v>66640.301110581582</v>
          </cell>
          <cell r="FV77">
            <v>100002.81947180232</v>
          </cell>
          <cell r="FW77">
            <v>88573.104659269811</v>
          </cell>
        </row>
        <row r="78">
          <cell r="B78" t="str">
            <v>Co 188</v>
          </cell>
          <cell r="BH78">
            <v>40946.14</v>
          </cell>
          <cell r="BI78">
            <v>32341.01</v>
          </cell>
          <cell r="BJ78">
            <v>14015.02</v>
          </cell>
          <cell r="BK78">
            <v>59291.92</v>
          </cell>
          <cell r="BL78">
            <v>40305.730000000003</v>
          </cell>
          <cell r="BM78">
            <v>12247.8</v>
          </cell>
          <cell r="BN78">
            <v>107784.64</v>
          </cell>
          <cell r="BO78">
            <v>48529.839500000002</v>
          </cell>
          <cell r="BP78">
            <v>27555.35119999999</v>
          </cell>
          <cell r="BQ78">
            <v>36279.824328935945</v>
          </cell>
          <cell r="BR78">
            <v>36531.097687800357</v>
          </cell>
          <cell r="BS78">
            <v>32467.459995001627</v>
          </cell>
          <cell r="BT78">
            <v>39875.895155310216</v>
          </cell>
          <cell r="BU78">
            <v>31410.338543748658</v>
          </cell>
          <cell r="BV78">
            <v>12525.386034302632</v>
          </cell>
          <cell r="BW78">
            <v>58541.654942450921</v>
          </cell>
          <cell r="BX78">
            <v>39213.427700967921</v>
          </cell>
          <cell r="BY78">
            <v>10583.600122415402</v>
          </cell>
          <cell r="BZ78">
            <v>106823.39897358985</v>
          </cell>
          <cell r="CA78">
            <v>48180.826177704846</v>
          </cell>
          <cell r="CB78">
            <v>27077.195007507864</v>
          </cell>
          <cell r="CC78">
            <v>35204.432579495435</v>
          </cell>
          <cell r="CD78">
            <v>35373.849532483393</v>
          </cell>
          <cell r="CE78">
            <v>31888.787537488475</v>
          </cell>
          <cell r="CF78">
            <v>39479.517405864455</v>
          </cell>
          <cell r="CG78">
            <v>31158.868602824754</v>
          </cell>
          <cell r="CH78">
            <v>26033.075537041936</v>
          </cell>
          <cell r="CI78">
            <v>72812.334115200108</v>
          </cell>
          <cell r="CJ78">
            <v>53132.947833224302</v>
          </cell>
          <cell r="CK78">
            <v>23915.233702531361</v>
          </cell>
          <cell r="CL78">
            <v>120880.22662594041</v>
          </cell>
          <cell r="CM78">
            <v>61881.971045185128</v>
          </cell>
          <cell r="CN78">
            <v>40647.777495904185</v>
          </cell>
          <cell r="CO78">
            <v>49057.99646781123</v>
          </cell>
          <cell r="CP78">
            <v>49144.865424273929</v>
          </cell>
          <cell r="CQ78">
            <v>46246.478363709306</v>
          </cell>
          <cell r="CR78">
            <v>51696.129132898946</v>
          </cell>
          <cell r="CS78">
            <v>43258.855155925019</v>
          </cell>
          <cell r="CT78">
            <v>25678.673426467634</v>
          </cell>
          <cell r="CU78">
            <v>73655.180341953237</v>
          </cell>
          <cell r="CV78">
            <v>53461.689032257054</v>
          </cell>
          <cell r="CW78">
            <v>23458.048065410025</v>
          </cell>
          <cell r="CX78">
            <v>122611.35439408504</v>
          </cell>
          <cell r="CY78">
            <v>62283.102132915912</v>
          </cell>
          <cell r="CZ78">
            <v>40579.967463784938</v>
          </cell>
          <cell r="DA78">
            <v>49255.589476606285</v>
          </cell>
          <cell r="DB78">
            <v>49315.704593387243</v>
          </cell>
          <cell r="DC78">
            <v>45747.726794668371</v>
          </cell>
          <cell r="DD78">
            <v>51957.329479603737</v>
          </cell>
          <cell r="DE78">
            <v>43402.820947155866</v>
          </cell>
          <cell r="DF78">
            <v>45330.396546505362</v>
          </cell>
          <cell r="DG78">
            <v>94536.200893001893</v>
          </cell>
          <cell r="DH78">
            <v>73814.9280018961</v>
          </cell>
          <cell r="DI78">
            <v>43003.124139487714</v>
          </cell>
          <cell r="DJ78">
            <v>144396.21090817929</v>
          </cell>
          <cell r="DK78">
            <v>82709.087676260271</v>
          </cell>
          <cell r="DL78">
            <v>60525.289584288781</v>
          </cell>
          <cell r="DM78">
            <v>69475.013257550047</v>
          </cell>
          <cell r="DN78">
            <v>69506.547121801137</v>
          </cell>
          <cell r="DO78">
            <v>65864.456852693693</v>
          </cell>
          <cell r="DP78">
            <v>72240.254724905768</v>
          </cell>
          <cell r="DQ78">
            <v>63567.475692647786</v>
          </cell>
          <cell r="DR78">
            <v>45311.474181907033</v>
          </cell>
          <cell r="DS78">
            <v>95779.23422388277</v>
          </cell>
          <cell r="DT78">
            <v>74515.668831870425</v>
          </cell>
          <cell r="DU78">
            <v>42873.511638639218</v>
          </cell>
          <cell r="DV78">
            <v>146558.6369238426</v>
          </cell>
          <cell r="DW78">
            <v>83482.299912849514</v>
          </cell>
          <cell r="DX78">
            <v>60807.802459673592</v>
          </cell>
          <cell r="DY78">
            <v>70039.145889504507</v>
          </cell>
          <cell r="DZ78">
            <v>70041.591353665353</v>
          </cell>
          <cell r="EA78">
            <v>66322.838406385999</v>
          </cell>
          <cell r="EB78">
            <v>72868.273398775913</v>
          </cell>
          <cell r="EC78">
            <v>64076.198087996847</v>
          </cell>
          <cell r="ED78">
            <v>49400.634628669301</v>
          </cell>
          <cell r="EE78">
            <v>101163.94767860342</v>
          </cell>
          <cell r="EF78">
            <v>79343.390552761746</v>
          </cell>
          <cell r="EG78">
            <v>46856.19710011156</v>
          </cell>
          <cell r="EH78">
            <v>152880.38539934965</v>
          </cell>
          <cell r="EI78">
            <v>88384.318264307643</v>
          </cell>
          <cell r="EJ78">
            <v>65206.929179299303</v>
          </cell>
          <cell r="EK78">
            <v>74729.613333329224</v>
          </cell>
          <cell r="EL78">
            <v>74700.518266136656</v>
          </cell>
          <cell r="EM78">
            <v>70904.384380442993</v>
          </cell>
          <cell r="EN78">
            <v>79735.530239224026</v>
          </cell>
          <cell r="EO78">
            <v>70823.86428926629</v>
          </cell>
          <cell r="EP78">
            <v>49450.771653868258</v>
          </cell>
          <cell r="EQ78">
            <v>102544.32306795892</v>
          </cell>
          <cell r="ER78">
            <v>80151.673060933914</v>
          </cell>
          <cell r="ES78">
            <v>46787.674544710826</v>
          </cell>
          <cell r="ET78">
            <v>155212.53772678867</v>
          </cell>
          <cell r="EU78">
            <v>89264.373131134562</v>
          </cell>
          <cell r="EV78">
            <v>65573.480488967412</v>
          </cell>
          <cell r="EW78">
            <v>75395.9905143457</v>
          </cell>
          <cell r="EX78">
            <v>75334.31193958853</v>
          </cell>
          <cell r="EY78">
            <v>71458.681622307937</v>
          </cell>
          <cell r="EZ78">
            <v>80529.007790189149</v>
          </cell>
          <cell r="FA78">
            <v>71496.611447102332</v>
          </cell>
          <cell r="FB78">
            <v>49475.357445951755</v>
          </cell>
          <cell r="FC78">
            <v>103934.35995317856</v>
          </cell>
          <cell r="FD78">
            <v>80953.92528988712</v>
          </cell>
          <cell r="FE78">
            <v>46688.996727239835</v>
          </cell>
          <cell r="FF78">
            <v>157570.93693283165</v>
          </cell>
          <cell r="FG78">
            <v>90138.740153519408</v>
          </cell>
          <cell r="FH78">
            <v>65922.125855134684</v>
          </cell>
          <cell r="FI78">
            <v>76053.690004632037</v>
          </cell>
          <cell r="FJ78">
            <v>75957.776572759671</v>
          </cell>
          <cell r="FK78">
            <v>72000.937144425989</v>
          </cell>
          <cell r="FL78">
            <v>81315.443830970602</v>
          </cell>
          <cell r="FM78">
            <v>72161.82755200722</v>
          </cell>
          <cell r="FN78">
            <v>49472.589908346956</v>
          </cell>
          <cell r="FO78">
            <v>105333.50695694138</v>
          </cell>
          <cell r="FP78">
            <v>81749.727473274892</v>
          </cell>
          <cell r="FQ78">
            <v>46558.382457108688</v>
          </cell>
          <cell r="FR78">
            <v>159955.22668507241</v>
          </cell>
          <cell r="FS78">
            <v>91006.018817854885</v>
          </cell>
          <cell r="FT78">
            <v>66251.561115388206</v>
          </cell>
          <cell r="FU78">
            <v>76701.406679819003</v>
          </cell>
          <cell r="FV78">
            <v>76569.974780525954</v>
          </cell>
          <cell r="FW78">
            <v>72530.241963985172</v>
          </cell>
        </row>
        <row r="79">
          <cell r="B79" t="str">
            <v>Co 250</v>
          </cell>
          <cell r="BH79">
            <v>73248.05</v>
          </cell>
          <cell r="BI79">
            <v>67614.759999999995</v>
          </cell>
          <cell r="BJ79">
            <v>66501.45</v>
          </cell>
          <cell r="BK79">
            <v>39878.01</v>
          </cell>
          <cell r="BL79">
            <v>79446.73</v>
          </cell>
          <cell r="BM79">
            <v>73343.58</v>
          </cell>
          <cell r="BN79">
            <v>56504.04</v>
          </cell>
          <cell r="BO79">
            <v>64168.981</v>
          </cell>
          <cell r="BP79">
            <v>69260.941100000011</v>
          </cell>
          <cell r="BQ79">
            <v>67325.474854628992</v>
          </cell>
          <cell r="BR79">
            <v>67953.528998192618</v>
          </cell>
          <cell r="BS79">
            <v>63458.623269753385</v>
          </cell>
          <cell r="BT79">
            <v>71172.894069479007</v>
          </cell>
          <cell r="BU79">
            <v>65367.668007143904</v>
          </cell>
          <cell r="BV79">
            <v>64477.009177629938</v>
          </cell>
          <cell r="BW79">
            <v>37098.663246599899</v>
          </cell>
          <cell r="BX79">
            <v>77631.706047472253</v>
          </cell>
          <cell r="BY79">
            <v>71389.81043860942</v>
          </cell>
          <cell r="BZ79">
            <v>54040.816369524255</v>
          </cell>
          <cell r="CA79">
            <v>64967.372662117894</v>
          </cell>
          <cell r="CB79">
            <v>70140.304909253318</v>
          </cell>
          <cell r="CC79">
            <v>67232.412351909239</v>
          </cell>
          <cell r="CD79">
            <v>67894.41719580481</v>
          </cell>
          <cell r="CE79">
            <v>63872.930528184574</v>
          </cell>
          <cell r="CF79">
            <v>42580.089716903385</v>
          </cell>
          <cell r="CG79">
            <v>39718.897234433622</v>
          </cell>
          <cell r="CH79">
            <v>36208.099470293513</v>
          </cell>
          <cell r="CI79">
            <v>9003.8983671613969</v>
          </cell>
          <cell r="CJ79">
            <v>48839.589393641349</v>
          </cell>
          <cell r="CK79">
            <v>42345.694738638456</v>
          </cell>
          <cell r="CL79">
            <v>23184.339055318109</v>
          </cell>
          <cell r="CM79">
            <v>32400.562275931545</v>
          </cell>
          <cell r="CN79">
            <v>38608.568395359078</v>
          </cell>
          <cell r="CO79">
            <v>34658.560182079891</v>
          </cell>
          <cell r="CP79">
            <v>36307.050165384411</v>
          </cell>
          <cell r="CQ79">
            <v>31813.567701144246</v>
          </cell>
          <cell r="CR79">
            <v>42404.322862294328</v>
          </cell>
          <cell r="CS79">
            <v>39428.237050744792</v>
          </cell>
          <cell r="CT79">
            <v>35926.653617906879</v>
          </cell>
          <cell r="CU79">
            <v>7911.616440906495</v>
          </cell>
          <cell r="CV79">
            <v>48877.987658075552</v>
          </cell>
          <cell r="CW79">
            <v>42195.224547765931</v>
          </cell>
          <cell r="CX79">
            <v>22467.281131240219</v>
          </cell>
          <cell r="CY79">
            <v>31928.602276748163</v>
          </cell>
          <cell r="CZ79">
            <v>38290.152162856248</v>
          </cell>
          <cell r="DA79">
            <v>34228.943892537514</v>
          </cell>
          <cell r="DB79">
            <v>35923.397334438836</v>
          </cell>
          <cell r="DC79">
            <v>30681.276905976716</v>
          </cell>
          <cell r="DD79">
            <v>42195.776028855369</v>
          </cell>
          <cell r="DE79">
            <v>43090.393319770621</v>
          </cell>
          <cell r="DF79">
            <v>39600.08951965817</v>
          </cell>
          <cell r="DG79">
            <v>13672.593515275599</v>
          </cell>
          <cell r="DH79">
            <v>55802.269669785426</v>
          </cell>
          <cell r="DI79">
            <v>48924.849636821076</v>
          </cell>
          <cell r="DJ79">
            <v>28613.742500632274</v>
          </cell>
          <cell r="DK79">
            <v>38328.074592654753</v>
          </cell>
          <cell r="DL79">
            <v>44847.124603332602</v>
          </cell>
          <cell r="DM79">
            <v>40672.536543131966</v>
          </cell>
          <cell r="DN79">
            <v>42413.289642077114</v>
          </cell>
          <cell r="DO79">
            <v>37022.65515042335</v>
          </cell>
          <cell r="DP79">
            <v>48864.374040214971</v>
          </cell>
          <cell r="DQ79">
            <v>45663.81229314275</v>
          </cell>
          <cell r="DR79">
            <v>42187.704230142495</v>
          </cell>
          <cell r="DS79">
            <v>12536.778241414635</v>
          </cell>
          <cell r="DT79">
            <v>55863.353837687828</v>
          </cell>
          <cell r="DU79">
            <v>48785.521904934692</v>
          </cell>
          <cell r="DV79">
            <v>27873.93643753964</v>
          </cell>
          <cell r="DW79">
            <v>37849.941727351586</v>
          </cell>
          <cell r="DX79">
            <v>44530.534778544461</v>
          </cell>
          <cell r="DY79">
            <v>40238.820821857487</v>
          </cell>
          <cell r="DZ79">
            <v>42027.664081326569</v>
          </cell>
          <cell r="EA79">
            <v>36483.715109678422</v>
          </cell>
          <cell r="EB79">
            <v>42285.981694689151</v>
          </cell>
          <cell r="EC79">
            <v>91523.272673713131</v>
          </cell>
          <cell r="ED79">
            <v>88064.391137555373</v>
          </cell>
          <cell r="EE79">
            <v>60637.654939219065</v>
          </cell>
          <cell r="EF79">
            <v>105195.89510551318</v>
          </cell>
          <cell r="EG79">
            <v>97911.555939831305</v>
          </cell>
          <cell r="EH79">
            <v>76381.850095446018</v>
          </cell>
          <cell r="EI79">
            <v>86628.384151229111</v>
          </cell>
          <cell r="EJ79">
            <v>93474.678216426153</v>
          </cell>
          <cell r="EK79">
            <v>89062.539514626071</v>
          </cell>
          <cell r="EL79">
            <v>90900.809149372944</v>
          </cell>
          <cell r="EM79">
            <v>85199.090588157866</v>
          </cell>
          <cell r="EN79">
            <v>97592.670798448467</v>
          </cell>
          <cell r="EO79">
            <v>95180.866236515707</v>
          </cell>
          <cell r="EP79">
            <v>91741.912158622465</v>
          </cell>
          <cell r="EQ79">
            <v>60358.225722450763</v>
          </cell>
          <cell r="ER79">
            <v>106183.26436910614</v>
          </cell>
          <cell r="ES79">
            <v>98686.780573356446</v>
          </cell>
          <cell r="ET79">
            <v>76520.375422736455</v>
          </cell>
          <cell r="EU79">
            <v>87046.135291212122</v>
          </cell>
          <cell r="EV79">
            <v>94062.842330668384</v>
          </cell>
          <cell r="EW79">
            <v>89526.77910192142</v>
          </cell>
          <cell r="EX79">
            <v>91415.919002423296</v>
          </cell>
          <cell r="EY79">
            <v>85551.878942103562</v>
          </cell>
          <cell r="EZ79">
            <v>91919.776452837817</v>
          </cell>
          <cell r="FA79">
            <v>116076.88580782738</v>
          </cell>
          <cell r="FB79">
            <v>112660.93764774354</v>
          </cell>
          <cell r="FC79">
            <v>83653.392215126951</v>
          </cell>
          <cell r="FD79">
            <v>130782.08523130672</v>
          </cell>
          <cell r="FE79">
            <v>123067.01425006021</v>
          </cell>
          <cell r="FF79">
            <v>100244.97582296695</v>
          </cell>
          <cell r="FG79">
            <v>111059.95764792679</v>
          </cell>
          <cell r="FH79">
            <v>118250.6127918389</v>
          </cell>
          <cell r="FI79">
            <v>113587.02704429926</v>
          </cell>
          <cell r="FJ79">
            <v>115528.86531397581</v>
          </cell>
          <cell r="FK79">
            <v>109497.79294942858</v>
          </cell>
          <cell r="FL79">
            <v>122470.89302509802</v>
          </cell>
          <cell r="FM79">
            <v>120354.42047295722</v>
          </cell>
          <cell r="FN79">
            <v>116964.67484730155</v>
          </cell>
          <cell r="FO79">
            <v>83745.944810055284</v>
          </cell>
          <cell r="FP79">
            <v>132216.15235550731</v>
          </cell>
          <cell r="FQ79">
            <v>124275.82353412092</v>
          </cell>
          <cell r="FR79">
            <v>100778.69786971292</v>
          </cell>
          <cell r="FS79">
            <v>111892.07306741801</v>
          </cell>
          <cell r="FT79">
            <v>119261.99270099655</v>
          </cell>
          <cell r="FU79">
            <v>114467.31353989986</v>
          </cell>
          <cell r="FV79">
            <v>116462.45103248279</v>
          </cell>
          <cell r="FW79">
            <v>110259.56555296434</v>
          </cell>
        </row>
        <row r="80">
          <cell r="B80" t="str">
            <v>Co 251</v>
          </cell>
          <cell r="BH80">
            <v>189099.82</v>
          </cell>
          <cell r="BI80">
            <v>204588.79</v>
          </cell>
          <cell r="BJ80">
            <v>431772.01</v>
          </cell>
          <cell r="BK80">
            <v>433355.85</v>
          </cell>
          <cell r="BL80">
            <v>776571</v>
          </cell>
          <cell r="BM80">
            <v>526815.68000000005</v>
          </cell>
          <cell r="BN80">
            <v>218763.15</v>
          </cell>
          <cell r="BO80">
            <v>376987.65520000004</v>
          </cell>
          <cell r="BP80">
            <v>316894.09149999998</v>
          </cell>
          <cell r="BQ80">
            <v>443424.98656110012</v>
          </cell>
          <cell r="BR80">
            <v>300392.13622187305</v>
          </cell>
          <cell r="BS80">
            <v>209205.54889353423</v>
          </cell>
          <cell r="BT80">
            <v>257932.44062744349</v>
          </cell>
          <cell r="BU80">
            <v>283089.20181053615</v>
          </cell>
          <cell r="BV80">
            <v>402584.11158639903</v>
          </cell>
          <cell r="BW80">
            <v>405180.21893206192</v>
          </cell>
          <cell r="BX80">
            <v>547584.23376191384</v>
          </cell>
          <cell r="BY80">
            <v>496898.98031958315</v>
          </cell>
          <cell r="BZ80">
            <v>341897.80574003595</v>
          </cell>
          <cell r="CA80">
            <v>377224.79866597493</v>
          </cell>
          <cell r="CB80">
            <v>317236.49709899019</v>
          </cell>
          <cell r="CC80">
            <v>437758.27588533069</v>
          </cell>
          <cell r="CD80">
            <v>294335.58109519898</v>
          </cell>
          <cell r="CE80">
            <v>214476.76092501683</v>
          </cell>
          <cell r="CF80">
            <v>157507.19329369435</v>
          </cell>
          <cell r="CG80">
            <v>184315.30630430492</v>
          </cell>
          <cell r="CH80">
            <v>293389.37926153059</v>
          </cell>
          <cell r="CI80">
            <v>300280.63392467814</v>
          </cell>
          <cell r="CJ80">
            <v>438605.28130090825</v>
          </cell>
          <cell r="CK80">
            <v>390214.60716272163</v>
          </cell>
          <cell r="CL80">
            <v>233067.15886260499</v>
          </cell>
          <cell r="CM80">
            <v>267255.97497530479</v>
          </cell>
          <cell r="CN80">
            <v>210632.96815017797</v>
          </cell>
          <cell r="CO80">
            <v>327635.08355647558</v>
          </cell>
          <cell r="CP80">
            <v>187063.56163284276</v>
          </cell>
          <cell r="CQ80">
            <v>106566.03979925456</v>
          </cell>
          <cell r="CR80">
            <v>157650.06973636179</v>
          </cell>
          <cell r="CS80">
            <v>185224.87224844121</v>
          </cell>
          <cell r="CT80">
            <v>296248.44815275667</v>
          </cell>
          <cell r="CU80">
            <v>303637.2861289556</v>
          </cell>
          <cell r="CV80">
            <v>444443.19046021055</v>
          </cell>
          <cell r="CW80">
            <v>400482.52114035719</v>
          </cell>
          <cell r="CX80">
            <v>240174.26701290329</v>
          </cell>
          <cell r="CY80">
            <v>278253.06894162192</v>
          </cell>
          <cell r="CZ80">
            <v>220537.99706943531</v>
          </cell>
          <cell r="DA80">
            <v>364078.36537530582</v>
          </cell>
          <cell r="DB80">
            <v>220559.21111909015</v>
          </cell>
          <cell r="DC80">
            <v>136319.80744083249</v>
          </cell>
          <cell r="DD80">
            <v>191029.66755365644</v>
          </cell>
          <cell r="DE80">
            <v>219393.63721174886</v>
          </cell>
          <cell r="DF80">
            <v>332398.68775471702</v>
          </cell>
          <cell r="DG80">
            <v>347124.43957519263</v>
          </cell>
          <cell r="DH80">
            <v>490452.87085997243</v>
          </cell>
          <cell r="DI80">
            <v>436305.33805074316</v>
          </cell>
          <cell r="DJ80">
            <v>273176.88559138053</v>
          </cell>
          <cell r="DK80">
            <v>311552.74271107104</v>
          </cell>
          <cell r="DL80">
            <v>252724.98918390612</v>
          </cell>
          <cell r="DM80">
            <v>374614.16380486521</v>
          </cell>
          <cell r="DN80">
            <v>228084.49177947687</v>
          </cell>
          <cell r="DO80">
            <v>142298.29185294412</v>
          </cell>
          <cell r="DP80">
            <v>198444.92263827368</v>
          </cell>
          <cell r="DQ80">
            <v>227620.77074001747</v>
          </cell>
          <cell r="DR80">
            <v>342639.7658231036</v>
          </cell>
          <cell r="DS80">
            <v>351222.5111823983</v>
          </cell>
          <cell r="DT80">
            <v>497114.6772583148</v>
          </cell>
          <cell r="DU80">
            <v>441505.75138625444</v>
          </cell>
          <cell r="DV80">
            <v>275512.52306125138</v>
          </cell>
          <cell r="DW80">
            <v>314182.73532883509</v>
          </cell>
          <cell r="DX80">
            <v>240409.21114892553</v>
          </cell>
          <cell r="DY80">
            <v>598930.53671023785</v>
          </cell>
          <cell r="DZ80">
            <v>449326.29858223372</v>
          </cell>
          <cell r="EA80">
            <v>361965.51278462773</v>
          </cell>
          <cell r="EB80">
            <v>419582.580336513</v>
          </cell>
          <cell r="EC80">
            <v>449593.77876386</v>
          </cell>
          <cell r="ED80">
            <v>566659.8654499976</v>
          </cell>
          <cell r="EE80">
            <v>583072.88417303062</v>
          </cell>
          <cell r="EF80">
            <v>731571.14899190771</v>
          </cell>
          <cell r="EG80">
            <v>674460.05948686297</v>
          </cell>
          <cell r="EH80">
            <v>505556.38266338455</v>
          </cell>
          <cell r="EI80">
            <v>544519.07383873221</v>
          </cell>
          <cell r="EJ80">
            <v>483126.63051290077</v>
          </cell>
          <cell r="EK80">
            <v>614415.58382799465</v>
          </cell>
          <cell r="EL80">
            <v>461670.38202127977</v>
          </cell>
          <cell r="EM80">
            <v>372708.61718093738</v>
          </cell>
          <cell r="EN80">
            <v>431829.70470343786</v>
          </cell>
          <cell r="EO80">
            <v>462700.59189219418</v>
          </cell>
          <cell r="EP80">
            <v>581846.83597270597</v>
          </cell>
          <cell r="EQ80">
            <v>591726.9002229285</v>
          </cell>
          <cell r="ER80">
            <v>742874.20596702094</v>
          </cell>
          <cell r="ES80">
            <v>684219.20764864434</v>
          </cell>
          <cell r="ET80">
            <v>512359.41142653272</v>
          </cell>
          <cell r="EU80">
            <v>551611.49685913185</v>
          </cell>
          <cell r="EV80">
            <v>475224.05559025897</v>
          </cell>
          <cell r="EW80">
            <v>780233.91010120919</v>
          </cell>
          <cell r="EX80">
            <v>624280.63163855113</v>
          </cell>
          <cell r="EY80">
            <v>533690.2417662557</v>
          </cell>
          <cell r="EZ80">
            <v>594350.264697092</v>
          </cell>
          <cell r="FA80">
            <v>626105.81189412728</v>
          </cell>
          <cell r="FB80">
            <v>747366.21047783247</v>
          </cell>
          <cell r="FC80">
            <v>765605.76678404328</v>
          </cell>
          <cell r="FD80">
            <v>919445.32838702528</v>
          </cell>
          <cell r="FE80">
            <v>859203.76935969084</v>
          </cell>
          <cell r="FF80">
            <v>684340.89756503003</v>
          </cell>
          <cell r="FG80">
            <v>723878.63831574959</v>
          </cell>
          <cell r="FH80">
            <v>659823.19606349897</v>
          </cell>
          <cell r="FI80">
            <v>799616.61095305311</v>
          </cell>
          <cell r="FJ80">
            <v>640386.78187069017</v>
          </cell>
          <cell r="FK80">
            <v>548138.75440808269</v>
          </cell>
          <cell r="FL80">
            <v>610374.45233609015</v>
          </cell>
          <cell r="FM80">
            <v>643040.48788506794</v>
          </cell>
          <cell r="FN80">
            <v>766448.77782574401</v>
          </cell>
          <cell r="FO80">
            <v>777737.38431311818</v>
          </cell>
          <cell r="FP80">
            <v>934313.03473303351</v>
          </cell>
          <cell r="FQ80">
            <v>872440.40835047304</v>
          </cell>
          <cell r="FR80">
            <v>694527.94158957899</v>
          </cell>
          <cell r="FS80">
            <v>734347.59398740332</v>
          </cell>
          <cell r="FT80">
            <v>655246.55639501184</v>
          </cell>
          <cell r="FU80">
            <v>811262.37199861964</v>
          </cell>
          <cell r="FV80">
            <v>648685.18796250434</v>
          </cell>
          <cell r="FW80">
            <v>554751.64329754631</v>
          </cell>
        </row>
        <row r="81">
          <cell r="B81" t="str">
            <v>Co 252</v>
          </cell>
          <cell r="BH81">
            <v>33081.589999999997</v>
          </cell>
          <cell r="BI81">
            <v>67574.41</v>
          </cell>
          <cell r="BJ81">
            <v>69802.289999999994</v>
          </cell>
          <cell r="BK81">
            <v>169119.47</v>
          </cell>
          <cell r="BL81">
            <v>152360.1</v>
          </cell>
          <cell r="BM81">
            <v>76921.500000000058</v>
          </cell>
          <cell r="BN81">
            <v>71620.91</v>
          </cell>
          <cell r="BO81">
            <v>-19244.185299999983</v>
          </cell>
          <cell r="BP81">
            <v>64109.217300000018</v>
          </cell>
          <cell r="BQ81">
            <v>106646.29449260244</v>
          </cell>
          <cell r="BR81">
            <v>39421.557972930808</v>
          </cell>
          <cell r="BS81">
            <v>70241.08906400553</v>
          </cell>
          <cell r="BT81">
            <v>25187.882543679705</v>
          </cell>
          <cell r="BU81">
            <v>59698.047452642786</v>
          </cell>
          <cell r="BV81">
            <v>61949.888946974534</v>
          </cell>
          <cell r="BW81">
            <v>164129.66370696595</v>
          </cell>
          <cell r="BX81">
            <v>144683.61745571441</v>
          </cell>
          <cell r="BY81">
            <v>69208.283112074045</v>
          </cell>
          <cell r="BZ81">
            <v>64363.047841934749</v>
          </cell>
          <cell r="CA81">
            <v>-21011.473036012409</v>
          </cell>
          <cell r="CB81">
            <v>62454.560092960193</v>
          </cell>
          <cell r="CC81">
            <v>102506.52091089962</v>
          </cell>
          <cell r="CD81">
            <v>35251.962204610987</v>
          </cell>
          <cell r="CE81">
            <v>67667.170236732782</v>
          </cell>
          <cell r="CF81">
            <v>17676.777807038103</v>
          </cell>
          <cell r="CG81">
            <v>52207.909741470066</v>
          </cell>
          <cell r="CH81">
            <v>116164.25678801438</v>
          </cell>
          <cell r="CI81">
            <v>226941.13885767182</v>
          </cell>
          <cell r="CJ81">
            <v>204730.86560329198</v>
          </cell>
          <cell r="CK81">
            <v>129220.82642669522</v>
          </cell>
          <cell r="CL81">
            <v>124847.67805921828</v>
          </cell>
          <cell r="CM81">
            <v>39211.441632904403</v>
          </cell>
          <cell r="CN81">
            <v>122800.0607169086</v>
          </cell>
          <cell r="CO81">
            <v>162835.83747359813</v>
          </cell>
          <cell r="CP81">
            <v>95553.92472429364</v>
          </cell>
          <cell r="CQ81">
            <v>129589.53004227678</v>
          </cell>
          <cell r="CR81">
            <v>84174.919853465457</v>
          </cell>
          <cell r="CS81">
            <v>119403.95775078668</v>
          </cell>
          <cell r="CT81">
            <v>121551.44879403082</v>
          </cell>
          <cell r="CU81">
            <v>229799.03927929237</v>
          </cell>
          <cell r="CV81">
            <v>206195.87221094969</v>
          </cell>
          <cell r="CW81">
            <v>129163.80409703625</v>
          </cell>
          <cell r="CX81">
            <v>124865.35597750745</v>
          </cell>
          <cell r="CY81">
            <v>37348.931935337663</v>
          </cell>
          <cell r="CZ81">
            <v>122651.60169428386</v>
          </cell>
          <cell r="DA81">
            <v>163482.64290832487</v>
          </cell>
          <cell r="DB81">
            <v>94846.323195308563</v>
          </cell>
          <cell r="DC81">
            <v>127814.79401527962</v>
          </cell>
          <cell r="DD81">
            <v>83071.753254308831</v>
          </cell>
          <cell r="DE81">
            <v>106263.10301325726</v>
          </cell>
          <cell r="DF81">
            <v>155681.11682536005</v>
          </cell>
          <cell r="DG81">
            <v>273272.64372415334</v>
          </cell>
          <cell r="DH81">
            <v>248219.75903156435</v>
          </cell>
          <cell r="DI81">
            <v>169634.90232431889</v>
          </cell>
          <cell r="DJ81">
            <v>165417.74789516506</v>
          </cell>
          <cell r="DK81">
            <v>75982.352313578187</v>
          </cell>
          <cell r="DL81">
            <v>163035.11484249902</v>
          </cell>
          <cell r="DM81">
            <v>204677.14418471802</v>
          </cell>
          <cell r="DN81">
            <v>134658.64914588732</v>
          </cell>
          <cell r="DO81">
            <v>168262.46827104775</v>
          </cell>
          <cell r="DP81">
            <v>122471.58465528319</v>
          </cell>
          <cell r="DQ81">
            <v>158884.51055961702</v>
          </cell>
          <cell r="DR81">
            <v>162079.63930432487</v>
          </cell>
          <cell r="DS81">
            <v>276963.30045125424</v>
          </cell>
          <cell r="DT81">
            <v>250402.87099679274</v>
          </cell>
          <cell r="DU81">
            <v>170233.71497643006</v>
          </cell>
          <cell r="DV81">
            <v>166104.27180837558</v>
          </cell>
          <cell r="DW81">
            <v>74711.961257630144</v>
          </cell>
          <cell r="DX81">
            <v>163550.10953693924</v>
          </cell>
          <cell r="DY81">
            <v>206019.65956811688</v>
          </cell>
          <cell r="DZ81">
            <v>134590.9870684988</v>
          </cell>
          <cell r="EA81">
            <v>168841.15031493007</v>
          </cell>
          <cell r="EB81">
            <v>121972.99427603843</v>
          </cell>
          <cell r="EC81">
            <v>146372.08167193062</v>
          </cell>
          <cell r="ED81">
            <v>174415.1418635071</v>
          </cell>
          <cell r="EE81">
            <v>299245.00353074353</v>
          </cell>
          <cell r="EF81">
            <v>271116.17752608459</v>
          </cell>
          <cell r="EG81">
            <v>189330.91216769855</v>
          </cell>
          <cell r="EH81">
            <v>185296.04179417575</v>
          </cell>
          <cell r="EI81">
            <v>91906.411881071166</v>
          </cell>
          <cell r="EJ81">
            <v>182567.92549087567</v>
          </cell>
          <cell r="EK81">
            <v>225881.0279295817</v>
          </cell>
          <cell r="EL81">
            <v>153013.61717423319</v>
          </cell>
          <cell r="EM81">
            <v>187923.16433124762</v>
          </cell>
          <cell r="EN81">
            <v>139946.08413278748</v>
          </cell>
          <cell r="EO81">
            <v>177591.35166265059</v>
          </cell>
          <cell r="EP81">
            <v>181428.80271121277</v>
          </cell>
          <cell r="EQ81">
            <v>303354.84664498025</v>
          </cell>
          <cell r="ER81">
            <v>273595.55548128474</v>
          </cell>
          <cell r="ES81">
            <v>190161.24180930207</v>
          </cell>
          <cell r="ET81">
            <v>186228.3950635058</v>
          </cell>
          <cell r="EU81">
            <v>90800.956832011463</v>
          </cell>
          <cell r="EV81">
            <v>183323.19229605311</v>
          </cell>
          <cell r="EW81">
            <v>227496.3925881242</v>
          </cell>
          <cell r="EX81">
            <v>153161.2956629314</v>
          </cell>
          <cell r="EY81">
            <v>188742.1860104822</v>
          </cell>
          <cell r="EZ81">
            <v>139625.25511003024</v>
          </cell>
          <cell r="FA81">
            <v>165281.8670685924</v>
          </cell>
          <cell r="FB81">
            <v>210763.63213748462</v>
          </cell>
          <cell r="FC81">
            <v>343274.86474170885</v>
          </cell>
          <cell r="FD81">
            <v>311820.30267381552</v>
          </cell>
          <cell r="FE81">
            <v>226703.61524557538</v>
          </cell>
          <cell r="FF81">
            <v>222879.83739969443</v>
          </cell>
          <cell r="FG81">
            <v>125372.97674137086</v>
          </cell>
          <cell r="FH81">
            <v>219794.65476672968</v>
          </cell>
          <cell r="FI81">
            <v>264844.82921307784</v>
          </cell>
          <cell r="FJ81">
            <v>189012.69981840946</v>
          </cell>
          <cell r="FK81">
            <v>225277.50905545108</v>
          </cell>
          <cell r="FL81">
            <v>174988.19315325521</v>
          </cell>
          <cell r="FM81">
            <v>213916.76714311831</v>
          </cell>
          <cell r="FN81">
            <v>218758.94383880543</v>
          </cell>
          <cell r="FO81">
            <v>348158.74068912514</v>
          </cell>
          <cell r="FP81">
            <v>314942.12868576584</v>
          </cell>
          <cell r="FQ81">
            <v>228108.89351840504</v>
          </cell>
          <cell r="FR81">
            <v>224402.49150571087</v>
          </cell>
          <cell r="FS81">
            <v>124773.03863564215</v>
          </cell>
          <cell r="FT81">
            <v>221133.89162752545</v>
          </cell>
          <cell r="FU81">
            <v>267078.62033108401</v>
          </cell>
          <cell r="FV81">
            <v>189718.68046374118</v>
          </cell>
          <cell r="FW81">
            <v>226680.39922588272</v>
          </cell>
        </row>
        <row r="82">
          <cell r="B82" t="str">
            <v>Co 220</v>
          </cell>
          <cell r="BH82">
            <v>-3426.42</v>
          </cell>
          <cell r="BI82">
            <v>16657.48</v>
          </cell>
          <cell r="BJ82">
            <v>8829.07</v>
          </cell>
          <cell r="BK82">
            <v>11045.75</v>
          </cell>
          <cell r="BL82">
            <v>-836.81000000000131</v>
          </cell>
          <cell r="BM82">
            <v>11182.27</v>
          </cell>
          <cell r="BN82">
            <v>19655.59</v>
          </cell>
          <cell r="BO82">
            <v>14388.116899999997</v>
          </cell>
          <cell r="BP82">
            <v>771.84939999999915</v>
          </cell>
          <cell r="BQ82">
            <v>16251.886676505626</v>
          </cell>
          <cell r="BR82">
            <v>19419.13889047032</v>
          </cell>
          <cell r="BS82">
            <v>10912.760420999375</v>
          </cell>
          <cell r="BT82">
            <v>-2869.7261178879562</v>
          </cell>
          <cell r="BU82">
            <v>17252.273003922117</v>
          </cell>
          <cell r="BV82">
            <v>9604.4939695107551</v>
          </cell>
          <cell r="BW82">
            <v>11744.149920386868</v>
          </cell>
          <cell r="BX82">
            <v>-207.44855281065611</v>
          </cell>
          <cell r="BY82">
            <v>11881.521746033934</v>
          </cell>
          <cell r="BZ82">
            <v>20006.967811974573</v>
          </cell>
          <cell r="CA82">
            <v>13987.744707082387</v>
          </cell>
          <cell r="CB82">
            <v>490.07776675996502</v>
          </cell>
          <cell r="CC82">
            <v>15806.350594586678</v>
          </cell>
          <cell r="CD82">
            <v>19072.742919727818</v>
          </cell>
          <cell r="CE82">
            <v>10676.850869508969</v>
          </cell>
          <cell r="CF82">
            <v>-3500.5040932387128</v>
          </cell>
          <cell r="CG82">
            <v>16661.36575600415</v>
          </cell>
          <cell r="CH82">
            <v>9199.4937840888706</v>
          </cell>
          <cell r="CI82">
            <v>11259.92771078389</v>
          </cell>
          <cell r="CJ82">
            <v>-762.15817804958715</v>
          </cell>
          <cell r="CK82">
            <v>11397.691450582806</v>
          </cell>
          <cell r="CL82">
            <v>19165.658457983933</v>
          </cell>
          <cell r="CM82">
            <v>13263.747923675139</v>
          </cell>
          <cell r="CN82">
            <v>-111.53499383642702</v>
          </cell>
          <cell r="CO82">
            <v>15185.63866141504</v>
          </cell>
          <cell r="CP82">
            <v>18554.261793605707</v>
          </cell>
          <cell r="CQ82">
            <v>10271.751113970586</v>
          </cell>
          <cell r="CR82">
            <v>-3791.0820963403457</v>
          </cell>
          <cell r="CS82">
            <v>16787.391931321774</v>
          </cell>
          <cell r="CT82">
            <v>9240.4467306888491</v>
          </cell>
          <cell r="CU82">
            <v>11314.892294088258</v>
          </cell>
          <cell r="CV82">
            <v>-971.91753212077674</v>
          </cell>
          <cell r="CW82">
            <v>11455.2314954143</v>
          </cell>
          <cell r="CX82">
            <v>19256.155323888444</v>
          </cell>
          <cell r="CY82">
            <v>13271.839000989243</v>
          </cell>
          <cell r="CZ82">
            <v>-329.42196067587065</v>
          </cell>
          <cell r="DA82">
            <v>15267.834555505153</v>
          </cell>
          <cell r="DB82">
            <v>18738.930614486861</v>
          </cell>
          <cell r="DC82">
            <v>10193.303816282852</v>
          </cell>
          <cell r="DD82">
            <v>-4094.1108881204782</v>
          </cell>
          <cell r="DE82">
            <v>16910.188030285517</v>
          </cell>
          <cell r="DF82">
            <v>9278.1336585853569</v>
          </cell>
          <cell r="DG82">
            <v>11366.055190967574</v>
          </cell>
          <cell r="DH82">
            <v>-1191.7312504766378</v>
          </cell>
          <cell r="DI82">
            <v>11509.271253430819</v>
          </cell>
          <cell r="DJ82">
            <v>19339.885150062059</v>
          </cell>
          <cell r="DK82">
            <v>13272.815882297065</v>
          </cell>
          <cell r="DL82">
            <v>-557.16012604648495</v>
          </cell>
          <cell r="DM82">
            <v>15345.467573568483</v>
          </cell>
          <cell r="DN82">
            <v>18922.146523495041</v>
          </cell>
          <cell r="DO82">
            <v>10209.711959164521</v>
          </cell>
          <cell r="DP82">
            <v>-4409.5614173995018</v>
          </cell>
          <cell r="DQ82">
            <v>17029.258827292779</v>
          </cell>
          <cell r="DR82">
            <v>9312.3687314891467</v>
          </cell>
          <cell r="DS82">
            <v>11412.969544423104</v>
          </cell>
          <cell r="DT82">
            <v>-1421.4987832261213</v>
          </cell>
          <cell r="DU82">
            <v>11559.34091115211</v>
          </cell>
          <cell r="DV82">
            <v>19416.450304124501</v>
          </cell>
          <cell r="DW82">
            <v>13265.844385083234</v>
          </cell>
          <cell r="DX82">
            <v>-795.65610642160391</v>
          </cell>
          <cell r="DY82">
            <v>15418.254491716725</v>
          </cell>
          <cell r="DZ82">
            <v>19103.70895985606</v>
          </cell>
          <cell r="EA82">
            <v>10221.76958801725</v>
          </cell>
          <cell r="EB82">
            <v>-4738.1239705785956</v>
          </cell>
          <cell r="EC82">
            <v>17144.336675318929</v>
          </cell>
          <cell r="ED82">
            <v>9342.950204459903</v>
          </cell>
          <cell r="EE82">
            <v>11455.855969460208</v>
          </cell>
          <cell r="EF82">
            <v>-1661.837350195583</v>
          </cell>
          <cell r="EG82">
            <v>11605.213328375165</v>
          </cell>
          <cell r="EH82">
            <v>19485.441641729925</v>
          </cell>
          <cell r="EI82">
            <v>13251.947292384535</v>
          </cell>
          <cell r="EJ82">
            <v>-1045.3191729152823</v>
          </cell>
          <cell r="EK82">
            <v>15485.906056372147</v>
          </cell>
          <cell r="EL82">
            <v>19283.425559560386</v>
          </cell>
          <cell r="EM82">
            <v>10229.179596197722</v>
          </cell>
          <cell r="EN82">
            <v>-5080.2701817515699</v>
          </cell>
          <cell r="EO82">
            <v>17255.15326223784</v>
          </cell>
          <cell r="EP82">
            <v>9369.6740355357651</v>
          </cell>
          <cell r="EQ82">
            <v>11494.445614446613</v>
          </cell>
          <cell r="ER82">
            <v>-1913.1447663733852</v>
          </cell>
          <cell r="ES82">
            <v>11646.639060307214</v>
          </cell>
          <cell r="ET82">
            <v>19546.430314730816</v>
          </cell>
          <cell r="EU82">
            <v>13229.329692585317</v>
          </cell>
          <cell r="EV82">
            <v>-1306.5635074285237</v>
          </cell>
          <cell r="EW82">
            <v>15548.105285421632</v>
          </cell>
          <cell r="EX82">
            <v>19461.090035025129</v>
          </cell>
          <cell r="EY82">
            <v>10230.765605198048</v>
          </cell>
          <cell r="EZ82">
            <v>-5436.2788838316519</v>
          </cell>
          <cell r="FA82">
            <v>17361.420385962985</v>
          </cell>
          <cell r="FB82">
            <v>9392.3259046429721</v>
          </cell>
          <cell r="FC82">
            <v>11528.05955242864</v>
          </cell>
          <cell r="FD82">
            <v>-2175.6177572518354</v>
          </cell>
          <cell r="FE82">
            <v>11683.375579479791</v>
          </cell>
          <cell r="FF82">
            <v>19598.977100296361</v>
          </cell>
          <cell r="FG82">
            <v>13198.048073485108</v>
          </cell>
          <cell r="FH82">
            <v>-1579.3922742481373</v>
          </cell>
          <cell r="FI82">
            <v>15604.964594350382</v>
          </cell>
          <cell r="FJ82">
            <v>19636.475611497008</v>
          </cell>
          <cell r="FK82">
            <v>10226.699100764206</v>
          </cell>
          <cell r="FL82">
            <v>-5807.0648425596664</v>
          </cell>
          <cell r="FM82">
            <v>17463.040250043265</v>
          </cell>
          <cell r="FN82">
            <v>9410.8779149465081</v>
          </cell>
          <cell r="FO82">
            <v>11556.656050515536</v>
          </cell>
          <cell r="FP82">
            <v>-2450.0920653272442</v>
          </cell>
          <cell r="FQ82">
            <v>11715.345614927857</v>
          </cell>
          <cell r="FR82">
            <v>19642.812346173865</v>
          </cell>
          <cell r="FS82">
            <v>13158.091103631508</v>
          </cell>
          <cell r="FT82">
            <v>-1865.1414635671899</v>
          </cell>
          <cell r="FU82">
            <v>15655.290548273686</v>
          </cell>
          <cell r="FV82">
            <v>19809.778582558774</v>
          </cell>
          <cell r="FW82">
            <v>10217.123438133865</v>
          </cell>
        </row>
        <row r="83">
          <cell r="B83" t="str">
            <v>Co 900</v>
          </cell>
          <cell r="BH83">
            <v>-11334.189999999999</v>
          </cell>
          <cell r="BI83">
            <v>-3402.2599999999993</v>
          </cell>
          <cell r="BJ83">
            <v>-2145.9700000000012</v>
          </cell>
          <cell r="BK83">
            <v>4228.03</v>
          </cell>
          <cell r="BL83">
            <v>3042.1900000000005</v>
          </cell>
          <cell r="BM83">
            <v>4821.2300000000005</v>
          </cell>
          <cell r="BN83">
            <v>2494.0499999999997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</row>
        <row r="84">
          <cell r="B84" t="str">
            <v>Co 254</v>
          </cell>
          <cell r="BH84">
            <v>7394.67</v>
          </cell>
          <cell r="BI84">
            <v>6455.73</v>
          </cell>
          <cell r="BJ84">
            <v>17249.16</v>
          </cell>
          <cell r="BK84">
            <v>19965</v>
          </cell>
          <cell r="BL84">
            <v>33610.92</v>
          </cell>
          <cell r="BM84">
            <v>20298.810000000001</v>
          </cell>
          <cell r="BN84">
            <v>22331.26</v>
          </cell>
          <cell r="BO84">
            <v>24747.012739999998</v>
          </cell>
          <cell r="BP84">
            <v>7269.715189999999</v>
          </cell>
          <cell r="BQ84">
            <v>10581.479468771966</v>
          </cell>
          <cell r="BR84">
            <v>11998.063120423089</v>
          </cell>
          <cell r="BS84">
            <v>3688.9374338187936</v>
          </cell>
          <cell r="BT84">
            <v>7217.9904944833452</v>
          </cell>
          <cell r="BU84">
            <v>6257.0722677089616</v>
          </cell>
          <cell r="BV84">
            <v>16975.195654034153</v>
          </cell>
          <cell r="BW84">
            <v>19796.775496723232</v>
          </cell>
          <cell r="BX84">
            <v>33622.44569831733</v>
          </cell>
          <cell r="BY84">
            <v>19994.670209248154</v>
          </cell>
          <cell r="BZ84">
            <v>22113.531692517747</v>
          </cell>
          <cell r="CA84">
            <v>24834.52638178087</v>
          </cell>
          <cell r="CB84">
            <v>7359.2946469559975</v>
          </cell>
          <cell r="CC84">
            <v>10475.978646095709</v>
          </cell>
          <cell r="CD84">
            <v>11879.790717137486</v>
          </cell>
          <cell r="CE84">
            <v>3700.7288345949073</v>
          </cell>
          <cell r="CF84">
            <v>6835.0484521405197</v>
          </cell>
          <cell r="CG84">
            <v>5851.7313968056187</v>
          </cell>
          <cell r="CH84">
            <v>16492.536110745081</v>
          </cell>
          <cell r="CI84">
            <v>19423.275405757842</v>
          </cell>
          <cell r="CJ84">
            <v>33434.323074628621</v>
          </cell>
          <cell r="CK84">
            <v>19481.6535138172</v>
          </cell>
          <cell r="CL84">
            <v>21689.755444527957</v>
          </cell>
          <cell r="CM84">
            <v>24501.019233733383</v>
          </cell>
          <cell r="CN84">
            <v>7029.4920066467967</v>
          </cell>
          <cell r="CO84">
            <v>10149.055190607483</v>
          </cell>
          <cell r="CP84">
            <v>11539.969996582489</v>
          </cell>
          <cell r="CQ84">
            <v>3492.9583202004578</v>
          </cell>
          <cell r="CR84">
            <v>6834.7911839952576</v>
          </cell>
          <cell r="CS84">
            <v>5824.1236559970112</v>
          </cell>
          <cell r="CT84">
            <v>16651.205315731648</v>
          </cell>
          <cell r="CU84">
            <v>19678.044427831366</v>
          </cell>
          <cell r="CV84">
            <v>34032.968798182766</v>
          </cell>
          <cell r="CW84">
            <v>19689.705208934211</v>
          </cell>
          <cell r="CX84">
            <v>21972.614157982702</v>
          </cell>
          <cell r="CY84">
            <v>24864.981823881433</v>
          </cell>
          <cell r="CZ84">
            <v>7045.1289903125689</v>
          </cell>
          <cell r="DA84">
            <v>10228.079550217479</v>
          </cell>
          <cell r="DB84">
            <v>11642.394080684637</v>
          </cell>
          <cell r="DC84">
            <v>3295.1783135194546</v>
          </cell>
          <cell r="DD84">
            <v>6830.7081290795886</v>
          </cell>
          <cell r="DE84">
            <v>5791.912593218718</v>
          </cell>
          <cell r="DF84">
            <v>16808.197149007996</v>
          </cell>
          <cell r="DG84">
            <v>19934.182352066127</v>
          </cell>
          <cell r="DH84">
            <v>34641.769101785918</v>
          </cell>
          <cell r="DI84">
            <v>19896.75639319258</v>
          </cell>
          <cell r="DJ84">
            <v>22256.888539908199</v>
          </cell>
          <cell r="DK84">
            <v>25233.048343606672</v>
          </cell>
          <cell r="DL84">
            <v>7057.9376143875779</v>
          </cell>
          <cell r="DM84">
            <v>10305.572014846193</v>
          </cell>
          <cell r="DN84">
            <v>11743.631262088593</v>
          </cell>
          <cell r="DO84">
            <v>3228.2969761232252</v>
          </cell>
          <cell r="DP84">
            <v>6822.6034753390213</v>
          </cell>
          <cell r="DQ84">
            <v>5754.882902986752</v>
          </cell>
          <cell r="DR84">
            <v>16963.334972347402</v>
          </cell>
          <cell r="DS84">
            <v>20191.602972085442</v>
          </cell>
          <cell r="DT84">
            <v>35260.874508375615</v>
          </cell>
          <cell r="DU84">
            <v>20102.624093197355</v>
          </cell>
          <cell r="DV84">
            <v>22542.472583621231</v>
          </cell>
          <cell r="DW84">
            <v>25605.198512446052</v>
          </cell>
          <cell r="DX84">
            <v>7067.7559362639786</v>
          </cell>
          <cell r="DY84">
            <v>10381.400068073575</v>
          </cell>
          <cell r="DZ84">
            <v>11843.536870980928</v>
          </cell>
          <cell r="EA84">
            <v>3156.6859829890018</v>
          </cell>
          <cell r="EB84">
            <v>6810.2770498561767</v>
          </cell>
          <cell r="EC84">
            <v>5712.8022152478788</v>
          </cell>
          <cell r="ED84">
            <v>17116.422715533368</v>
          </cell>
          <cell r="EE84">
            <v>20450.217467900642</v>
          </cell>
          <cell r="EF84">
            <v>35890.429553875816</v>
          </cell>
          <cell r="EG84">
            <v>20307.129726914933</v>
          </cell>
          <cell r="EH84">
            <v>22829.25999219458</v>
          </cell>
          <cell r="EI84">
            <v>25981.402504238351</v>
          </cell>
          <cell r="EJ84">
            <v>7074.415202116963</v>
          </cell>
          <cell r="EK84">
            <v>10455.432836208682</v>
          </cell>
          <cell r="EL84">
            <v>11941.983275873779</v>
          </cell>
          <cell r="EM84">
            <v>3080.1438779455584</v>
          </cell>
          <cell r="EN84">
            <v>6793.5151234732657</v>
          </cell>
          <cell r="EO84">
            <v>5665.4436613577382</v>
          </cell>
          <cell r="EP84">
            <v>17267.263386431729</v>
          </cell>
          <cell r="EQ84">
            <v>20709.919386078855</v>
          </cell>
          <cell r="ER84">
            <v>36530.784853988131</v>
          </cell>
          <cell r="ES84">
            <v>20510.277497239083</v>
          </cell>
          <cell r="ET84">
            <v>23117.342130754787</v>
          </cell>
          <cell r="EU84">
            <v>26362.082740527178</v>
          </cell>
          <cell r="EV84">
            <v>7078.1936386252801</v>
          </cell>
          <cell r="EW84">
            <v>10527.952213650715</v>
          </cell>
          <cell r="EX84">
            <v>12039.269256146636</v>
          </cell>
          <cell r="EY84">
            <v>2998.9052842388573</v>
          </cell>
          <cell r="EZ84">
            <v>6772.3054012979665</v>
          </cell>
          <cell r="FA84">
            <v>5612.7651207502859</v>
          </cell>
          <cell r="FB84">
            <v>17415.852891994957</v>
          </cell>
          <cell r="FC84">
            <v>20970.809378631311</v>
          </cell>
          <cell r="FD84">
            <v>37181.672147677746</v>
          </cell>
          <cell r="FE84">
            <v>20711.451949356637</v>
          </cell>
          <cell r="FF84">
            <v>23406.181053846518</v>
          </cell>
          <cell r="FG84">
            <v>26746.306024403195</v>
          </cell>
          <cell r="FH84">
            <v>7078.0219563179799</v>
          </cell>
          <cell r="FI84">
            <v>10597.919823950009</v>
          </cell>
          <cell r="FJ84">
            <v>12134.768983823717</v>
          </cell>
          <cell r="FK84">
            <v>2912.2678994899488</v>
          </cell>
          <cell r="FL84">
            <v>6746.2081766702468</v>
          </cell>
          <cell r="FM84">
            <v>5554.2976080089757</v>
          </cell>
          <cell r="FN84">
            <v>17561.751968987792</v>
          </cell>
          <cell r="FO84">
            <v>21232.568979133765</v>
          </cell>
          <cell r="FP84">
            <v>37843.651071911256</v>
          </cell>
          <cell r="FQ84">
            <v>20910.834947960924</v>
          </cell>
          <cell r="FR84">
            <v>23696.053279701555</v>
          </cell>
          <cell r="FS84">
            <v>27134.90391463929</v>
          </cell>
          <cell r="FT84">
            <v>7074.5630391841769</v>
          </cell>
          <cell r="FU84">
            <v>10666.055274080165</v>
          </cell>
          <cell r="FV84">
            <v>12227.925418659395</v>
          </cell>
          <cell r="FW84">
            <v>2820.0308263309125</v>
          </cell>
        </row>
        <row r="85">
          <cell r="B85" t="str">
            <v>Co 255</v>
          </cell>
          <cell r="BH85">
            <v>136881.89000000001</v>
          </cell>
          <cell r="BI85">
            <v>70177.580000000133</v>
          </cell>
          <cell r="BJ85">
            <v>196765.09</v>
          </cell>
          <cell r="BK85">
            <v>215643.36</v>
          </cell>
          <cell r="BL85">
            <v>323904.28000000003</v>
          </cell>
          <cell r="BM85">
            <v>245148.41</v>
          </cell>
          <cell r="BN85">
            <v>227255.89</v>
          </cell>
          <cell r="BO85">
            <v>147666.09649999999</v>
          </cell>
          <cell r="BP85">
            <v>120725.13799999992</v>
          </cell>
          <cell r="BQ85">
            <v>176565.39626822568</v>
          </cell>
          <cell r="BR85">
            <v>145983.5544807557</v>
          </cell>
          <cell r="BS85">
            <v>107267.23302841734</v>
          </cell>
          <cell r="BT85">
            <v>122860.99802803027</v>
          </cell>
          <cell r="BU85">
            <v>55773.334807496751</v>
          </cell>
          <cell r="BV85">
            <v>181934.16348312894</v>
          </cell>
          <cell r="BW85">
            <v>202820.10791986604</v>
          </cell>
          <cell r="BX85">
            <v>308874.0090350681</v>
          </cell>
          <cell r="BY85">
            <v>230183.67625937297</v>
          </cell>
          <cell r="BZ85">
            <v>214263.42863109021</v>
          </cell>
          <cell r="CA85">
            <v>145830.97607157205</v>
          </cell>
          <cell r="CB85">
            <v>239005.43545237381</v>
          </cell>
          <cell r="CC85">
            <v>289239.12394667725</v>
          </cell>
          <cell r="CD85">
            <v>258279.10908770619</v>
          </cell>
          <cell r="CE85">
            <v>223148.31559280696</v>
          </cell>
          <cell r="CF85">
            <v>229400.29962996981</v>
          </cell>
          <cell r="CG85">
            <v>161925.19487746584</v>
          </cell>
          <cell r="CH85">
            <v>294320.34050463606</v>
          </cell>
          <cell r="CI85">
            <v>328095.69382476847</v>
          </cell>
          <cell r="CJ85">
            <v>431883.65772780619</v>
          </cell>
          <cell r="CK85">
            <v>353267.79478438472</v>
          </cell>
          <cell r="CL85">
            <v>339386.32573034917</v>
          </cell>
          <cell r="CM85">
            <v>269530.4286776057</v>
          </cell>
          <cell r="CN85">
            <v>242800.37238352309</v>
          </cell>
          <cell r="CO85">
            <v>292949.87886241201</v>
          </cell>
          <cell r="CP85">
            <v>261607.8295852142</v>
          </cell>
          <cell r="CQ85">
            <v>230118.26392581902</v>
          </cell>
          <cell r="CR85">
            <v>246868.13507066469</v>
          </cell>
          <cell r="CS85">
            <v>177910.8464865117</v>
          </cell>
          <cell r="CT85">
            <v>306205.66573104047</v>
          </cell>
          <cell r="CU85">
            <v>330338.75223353261</v>
          </cell>
          <cell r="CV85">
            <v>435424.6990807578</v>
          </cell>
          <cell r="CW85">
            <v>355262.28021787596</v>
          </cell>
          <cell r="CX85">
            <v>341803.48889105709</v>
          </cell>
          <cell r="CY85">
            <v>269887.68416944897</v>
          </cell>
          <cell r="CZ85">
            <v>242695.39164768514</v>
          </cell>
          <cell r="DA85">
            <v>293819.71462540759</v>
          </cell>
          <cell r="DB85">
            <v>261719.94484388706</v>
          </cell>
          <cell r="DC85">
            <v>225697.3536743708</v>
          </cell>
          <cell r="DD85">
            <v>246919.84571362968</v>
          </cell>
          <cell r="DE85">
            <v>169646.25740661175</v>
          </cell>
          <cell r="DF85">
            <v>307023.09450974164</v>
          </cell>
          <cell r="DG85">
            <v>374759.7485962208</v>
          </cell>
          <cell r="DH85">
            <v>481146.48732466693</v>
          </cell>
          <cell r="DI85">
            <v>399407.6623939455</v>
          </cell>
          <cell r="DJ85">
            <v>386400.77302846569</v>
          </cell>
          <cell r="DK85">
            <v>312374.86817112967</v>
          </cell>
          <cell r="DL85">
            <v>284713.28759483603</v>
          </cell>
          <cell r="DM85">
            <v>336830.50185982202</v>
          </cell>
          <cell r="DN85">
            <v>303954.66854658845</v>
          </cell>
          <cell r="DO85">
            <v>267162.60193767876</v>
          </cell>
          <cell r="DP85">
            <v>289088.50498268229</v>
          </cell>
          <cell r="DQ85">
            <v>216928.72941452113</v>
          </cell>
          <cell r="DR85">
            <v>350297.80939914682</v>
          </cell>
          <cell r="DS85">
            <v>389783.0980823405</v>
          </cell>
          <cell r="DT85">
            <v>497472.65089183184</v>
          </cell>
          <cell r="DU85">
            <v>414126.2492755265</v>
          </cell>
          <cell r="DV85">
            <v>401601.97833283973</v>
          </cell>
          <cell r="DW85">
            <v>325413.53642569471</v>
          </cell>
          <cell r="DX85">
            <v>297275.43135047471</v>
          </cell>
          <cell r="DY85">
            <v>350404.54328887182</v>
          </cell>
          <cell r="DZ85">
            <v>316732.88318208896</v>
          </cell>
          <cell r="EA85">
            <v>279154.46294482122</v>
          </cell>
          <cell r="EB85">
            <v>301796.80536508851</v>
          </cell>
          <cell r="EC85">
            <v>228048.69539834582</v>
          </cell>
          <cell r="ED85">
            <v>355427.26634129614</v>
          </cell>
          <cell r="EE85">
            <v>405192.18004186312</v>
          </cell>
          <cell r="EF85">
            <v>514185.50336532539</v>
          </cell>
          <cell r="EG85">
            <v>429200.27565012733</v>
          </cell>
          <cell r="EH85">
            <v>417190.65024155169</v>
          </cell>
          <cell r="EI85">
            <v>337906.61520321859</v>
          </cell>
          <cell r="EJ85">
            <v>309510.26962744206</v>
          </cell>
          <cell r="EK85">
            <v>363671.38218917989</v>
          </cell>
          <cell r="EL85">
            <v>329182.72961949877</v>
          </cell>
          <cell r="EM85">
            <v>290801.01212491962</v>
          </cell>
          <cell r="EN85">
            <v>314825.90595208929</v>
          </cell>
          <cell r="EO85">
            <v>239453.2357655213</v>
          </cell>
          <cell r="EP85">
            <v>377716.88838487852</v>
          </cell>
          <cell r="EQ85">
            <v>421427.61634295603</v>
          </cell>
          <cell r="ER85">
            <v>531725.43241209188</v>
          </cell>
          <cell r="ES85">
            <v>445069.64959507238</v>
          </cell>
          <cell r="ET85">
            <v>433607.763942705</v>
          </cell>
          <cell r="EU85">
            <v>352025.20957033575</v>
          </cell>
          <cell r="EV85">
            <v>323144.46186444245</v>
          </cell>
          <cell r="EW85">
            <v>378356.91130110895</v>
          </cell>
          <cell r="EX85">
            <v>343031.84166984446</v>
          </cell>
          <cell r="EY85">
            <v>303828.78211220412</v>
          </cell>
          <cell r="EZ85">
            <v>328615.4648333349</v>
          </cell>
          <cell r="FA85">
            <v>251581.24383351183</v>
          </cell>
          <cell r="FB85">
            <v>392442.822831069</v>
          </cell>
          <cell r="FC85">
            <v>438251.88207875716</v>
          </cell>
          <cell r="FD85">
            <v>549853.94465872692</v>
          </cell>
          <cell r="FE85">
            <v>461495.17278032308</v>
          </cell>
          <cell r="FF85">
            <v>450615.51017752127</v>
          </cell>
          <cell r="FG85">
            <v>366676.69509557635</v>
          </cell>
          <cell r="FH85">
            <v>337304.97225526045</v>
          </cell>
          <cell r="FI85">
            <v>393587.60863640578</v>
          </cell>
          <cell r="FJ85">
            <v>357404.70125042484</v>
          </cell>
          <cell r="FK85">
            <v>317362.58663415699</v>
          </cell>
          <cell r="FL85">
            <v>342925.51031703316</v>
          </cell>
          <cell r="FM85">
            <v>264191.94541562744</v>
          </cell>
          <cell r="FN85">
            <v>407698.060258782</v>
          </cell>
          <cell r="FO85">
            <v>441986.3721549263</v>
          </cell>
          <cell r="FP85">
            <v>554891.55945061822</v>
          </cell>
          <cell r="FQ85">
            <v>464796.16336606361</v>
          </cell>
          <cell r="FR85">
            <v>454535.08270647889</v>
          </cell>
          <cell r="FS85">
            <v>368179.88929281069</v>
          </cell>
          <cell r="FT85">
            <v>338309.1882528537</v>
          </cell>
          <cell r="FU85">
            <v>395683.8007989889</v>
          </cell>
          <cell r="FV85">
            <v>358620.74861936783</v>
          </cell>
          <cell r="FW85">
            <v>317721.42247487104</v>
          </cell>
        </row>
        <row r="86">
          <cell r="B86" t="str">
            <v>Co 256</v>
          </cell>
          <cell r="BH86">
            <v>-25550.29</v>
          </cell>
          <cell r="BI86">
            <v>-16821.98</v>
          </cell>
          <cell r="BJ86">
            <v>-19763.580000000002</v>
          </cell>
          <cell r="BK86">
            <v>-18362.349999999999</v>
          </cell>
          <cell r="BL86">
            <v>-11327.56</v>
          </cell>
          <cell r="BM86">
            <v>-9166.6900000000096</v>
          </cell>
          <cell r="BN86">
            <v>-37678.18</v>
          </cell>
          <cell r="BO86">
            <v>-21480.345600000008</v>
          </cell>
          <cell r="BP86">
            <v>-21714.310299999997</v>
          </cell>
          <cell r="BQ86">
            <v>-21665.245502779624</v>
          </cell>
          <cell r="BR86">
            <v>-20793.272620805103</v>
          </cell>
          <cell r="BS86">
            <v>-21880.394358277976</v>
          </cell>
          <cell r="BT86">
            <v>-27196.588488000998</v>
          </cell>
          <cell r="BU86">
            <v>-18287.330184697166</v>
          </cell>
          <cell r="BV86">
            <v>-21646.825114222425</v>
          </cell>
          <cell r="BW86">
            <v>-19935.770196600453</v>
          </cell>
          <cell r="BX86">
            <v>-12762.580914138933</v>
          </cell>
          <cell r="BY86">
            <v>-10261.712205329051</v>
          </cell>
          <cell r="BZ86">
            <v>-39662.964003963374</v>
          </cell>
          <cell r="CA86">
            <v>-22636.417331560056</v>
          </cell>
          <cell r="CB86">
            <v>23032.927166347799</v>
          </cell>
          <cell r="CC86">
            <v>22786.132156639898</v>
          </cell>
          <cell r="CD86">
            <v>23660.77587282344</v>
          </cell>
          <cell r="CE86">
            <v>22731.68731238661</v>
          </cell>
          <cell r="CF86">
            <v>16694.474781079349</v>
          </cell>
          <cell r="CG86">
            <v>25790.551981226192</v>
          </cell>
          <cell r="CH86">
            <v>22000.812026801519</v>
          </cell>
          <cell r="CI86">
            <v>25489.760544306744</v>
          </cell>
          <cell r="CJ86">
            <v>32805.936687151538</v>
          </cell>
          <cell r="CK86">
            <v>35657.183817373458</v>
          </cell>
          <cell r="CL86">
            <v>5339.9151712562016</v>
          </cell>
          <cell r="CM86">
            <v>22906.679010844971</v>
          </cell>
          <cell r="CN86">
            <v>22593.267963948761</v>
          </cell>
          <cell r="CO86">
            <v>22327.893106959229</v>
          </cell>
          <cell r="CP86">
            <v>23206.275395199176</v>
          </cell>
          <cell r="CQ86">
            <v>22436.547523716916</v>
          </cell>
          <cell r="CR86">
            <v>17778.993917981279</v>
          </cell>
          <cell r="CS86">
            <v>27121.384379884475</v>
          </cell>
          <cell r="CT86">
            <v>23107.899333810914</v>
          </cell>
          <cell r="CU86">
            <v>25288.874836937117</v>
          </cell>
          <cell r="CV86">
            <v>32800.72011447679</v>
          </cell>
          <cell r="CW86">
            <v>35829.05690464301</v>
          </cell>
          <cell r="CX86">
            <v>4591.1908092747763</v>
          </cell>
          <cell r="CY86">
            <v>22685.48632015902</v>
          </cell>
          <cell r="CZ86">
            <v>22376.784908309768</v>
          </cell>
          <cell r="DA86">
            <v>22100.237736592433</v>
          </cell>
          <cell r="DB86">
            <v>22996.798427433983</v>
          </cell>
          <cell r="DC86">
            <v>22008.110076787765</v>
          </cell>
          <cell r="DD86">
            <v>17376.268444627494</v>
          </cell>
          <cell r="DE86">
            <v>21871.342396871434</v>
          </cell>
          <cell r="DF86">
            <v>69265.746808170734</v>
          </cell>
          <cell r="DG86">
            <v>73188.695187793259</v>
          </cell>
          <cell r="DH86">
            <v>80901.345863154653</v>
          </cell>
          <cell r="DI86">
            <v>84114.174507511721</v>
          </cell>
          <cell r="DJ86">
            <v>51927.390660606383</v>
          </cell>
          <cell r="DK86">
            <v>70566.263781492482</v>
          </cell>
          <cell r="DL86">
            <v>70262.695079565616</v>
          </cell>
          <cell r="DM86">
            <v>69974.038450327411</v>
          </cell>
          <cell r="DN86">
            <v>70889.706649738044</v>
          </cell>
          <cell r="DO86">
            <v>69870.134868343346</v>
          </cell>
          <cell r="DP86">
            <v>65068.526703699798</v>
          </cell>
          <cell r="DQ86">
            <v>74821.566266415408</v>
          </cell>
          <cell r="DR86">
            <v>71354.58053659572</v>
          </cell>
          <cell r="DS86">
            <v>73887.069032480329</v>
          </cell>
          <cell r="DT86">
            <v>81805.83970442618</v>
          </cell>
          <cell r="DU86">
            <v>85210.779729006754</v>
          </cell>
          <cell r="DV86">
            <v>52046.623529108285</v>
          </cell>
          <cell r="DW86">
            <v>71246.644436022762</v>
          </cell>
          <cell r="DX86">
            <v>70948.645540265235</v>
          </cell>
          <cell r="DY86">
            <v>70647.442914787287</v>
          </cell>
          <cell r="DZ86">
            <v>71582.627321678447</v>
          </cell>
          <cell r="EA86">
            <v>70531.737313580743</v>
          </cell>
          <cell r="EB86">
            <v>65553.707261424817</v>
          </cell>
          <cell r="EC86">
            <v>69196.904627394251</v>
          </cell>
          <cell r="ED86">
            <v>96549.367117841859</v>
          </cell>
          <cell r="EE86">
            <v>100945.60798630334</v>
          </cell>
          <cell r="EF86">
            <v>109076.62743242965</v>
          </cell>
          <cell r="EG86">
            <v>112680.90544829972</v>
          </cell>
          <cell r="EH86">
            <v>78510.028737245797</v>
          </cell>
          <cell r="EI86">
            <v>98288.284588519309</v>
          </cell>
          <cell r="EJ86">
            <v>97996.313658662111</v>
          </cell>
          <cell r="EK86">
            <v>97682.128488502771</v>
          </cell>
          <cell r="EL86">
            <v>98637.247975643448</v>
          </cell>
          <cell r="EM86">
            <v>97554.528556776306</v>
          </cell>
          <cell r="EN86">
            <v>92393.253145970026</v>
          </cell>
          <cell r="EO86">
            <v>102556.73181875594</v>
          </cell>
          <cell r="EP86">
            <v>99238.818146822421</v>
          </cell>
          <cell r="EQ86">
            <v>102153.49931142671</v>
          </cell>
          <cell r="ER86">
            <v>110502.18256934563</v>
          </cell>
          <cell r="ES86">
            <v>114314.16458239677</v>
          </cell>
          <cell r="ET86">
            <v>79105.693016411096</v>
          </cell>
          <cell r="EU86">
            <v>99480.244596618053</v>
          </cell>
          <cell r="EV86">
            <v>99195.220788423641</v>
          </cell>
          <cell r="EW86">
            <v>98867.12746510838</v>
          </cell>
          <cell r="EX86">
            <v>99843.071168728435</v>
          </cell>
          <cell r="EY86">
            <v>98726.6385693802</v>
          </cell>
          <cell r="EZ86">
            <v>93330.668945587633</v>
          </cell>
          <cell r="FA86">
            <v>97400.978992316726</v>
          </cell>
          <cell r="FB86">
            <v>100090.87771915509</v>
          </cell>
          <cell r="FC86">
            <v>103192.30589123962</v>
          </cell>
          <cell r="FD86">
            <v>111763.62713594297</v>
          </cell>
          <cell r="FE86">
            <v>115792.58146748874</v>
          </cell>
          <cell r="FF86">
            <v>79514.092224043648</v>
          </cell>
          <cell r="FG86">
            <v>100503.53075690907</v>
          </cell>
          <cell r="FH86">
            <v>100226.97705199645</v>
          </cell>
          <cell r="FI86">
            <v>99883.459962545166</v>
          </cell>
          <cell r="FJ86">
            <v>100881.67733393244</v>
          </cell>
          <cell r="FK86">
            <v>99729.495309035192</v>
          </cell>
          <cell r="FL86">
            <v>86434.052460960738</v>
          </cell>
          <cell r="FM86">
            <v>97537.216558709246</v>
          </cell>
          <cell r="FN86">
            <v>93416.767832341298</v>
          </cell>
          <cell r="FO86">
            <v>96961.180471199666</v>
          </cell>
          <cell r="FP86">
            <v>105512.62074792275</v>
          </cell>
          <cell r="FQ86">
            <v>110015.72887183665</v>
          </cell>
          <cell r="FR86">
            <v>72386.222107089503</v>
          </cell>
          <cell r="FS86">
            <v>94009.456426094446</v>
          </cell>
          <cell r="FT86">
            <v>93990.365842107654</v>
          </cell>
          <cell r="FU86">
            <v>93382.463252986156</v>
          </cell>
          <cell r="FV86">
            <v>94651.889516832845</v>
          </cell>
          <cell r="FW86">
            <v>93214.442571820604</v>
          </cell>
        </row>
        <row r="87">
          <cell r="B87" t="str">
            <v>Co 257</v>
          </cell>
          <cell r="BH87">
            <v>-3316.98</v>
          </cell>
          <cell r="BI87">
            <v>3381.22</v>
          </cell>
          <cell r="BJ87">
            <v>-5727.87</v>
          </cell>
          <cell r="BK87">
            <v>-7425.19</v>
          </cell>
          <cell r="BL87">
            <v>145.33000000000001</v>
          </cell>
          <cell r="BM87">
            <v>-4071.56</v>
          </cell>
          <cell r="BN87">
            <v>-12084.16</v>
          </cell>
          <cell r="BO87">
            <v>-6155.9906999999985</v>
          </cell>
          <cell r="BP87">
            <v>-4458.7684000000008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</row>
        <row r="88">
          <cell r="B88" t="str">
            <v>Co 259</v>
          </cell>
          <cell r="BH88">
            <v>25302</v>
          </cell>
          <cell r="BI88">
            <v>38990</v>
          </cell>
          <cell r="BJ88">
            <v>34510</v>
          </cell>
          <cell r="BK88">
            <v>25757</v>
          </cell>
          <cell r="BL88">
            <v>1711</v>
          </cell>
          <cell r="BM88">
            <v>13500</v>
          </cell>
          <cell r="BN88">
            <v>3308</v>
          </cell>
          <cell r="BO88">
            <v>3959</v>
          </cell>
          <cell r="BP88">
            <v>389</v>
          </cell>
          <cell r="BQ88">
            <v>10641.815832046472</v>
          </cell>
          <cell r="BR88">
            <v>22350.355565824604</v>
          </cell>
          <cell r="BS88">
            <v>20381.352940289391</v>
          </cell>
          <cell r="BT88">
            <v>24455.464091049253</v>
          </cell>
          <cell r="BU88">
            <v>38353.991330314973</v>
          </cell>
          <cell r="BV88">
            <v>33686.452325306433</v>
          </cell>
          <cell r="BW88">
            <v>24927.832811339555</v>
          </cell>
          <cell r="BX88">
            <v>764.38407415680558</v>
          </cell>
          <cell r="BY88">
            <v>12949.051964708109</v>
          </cell>
          <cell r="BZ88">
            <v>2604.6549199176225</v>
          </cell>
          <cell r="CA88">
            <v>3552.613478805426</v>
          </cell>
          <cell r="CB88">
            <v>11344.846687723548</v>
          </cell>
          <cell r="CC88">
            <v>21202.062322313519</v>
          </cell>
          <cell r="CD88">
            <v>32891.322095805925</v>
          </cell>
          <cell r="CE88">
            <v>31165.211674472674</v>
          </cell>
          <cell r="CF88">
            <v>34528.443288831724</v>
          </cell>
          <cell r="CG88">
            <v>48644.792971071161</v>
          </cell>
          <cell r="CH88">
            <v>43784.571513842588</v>
          </cell>
          <cell r="CI88">
            <v>35927.070086488173</v>
          </cell>
          <cell r="CJ88">
            <v>11643.107430394426</v>
          </cell>
          <cell r="CK88">
            <v>24235.784669602428</v>
          </cell>
          <cell r="CL88">
            <v>13734.880695568398</v>
          </cell>
          <cell r="CM88">
            <v>14545.449300390035</v>
          </cell>
          <cell r="CN88">
            <v>10959.607112331134</v>
          </cell>
          <cell r="CO88">
            <v>20812.931397685083</v>
          </cell>
          <cell r="CP88">
            <v>32483.395057606387</v>
          </cell>
          <cell r="CQ88">
            <v>31003.571575246708</v>
          </cell>
          <cell r="CR88">
            <v>35677.7788769092</v>
          </cell>
          <cell r="CS88">
            <v>50151.167121950995</v>
          </cell>
          <cell r="CT88">
            <v>45127.601183316379</v>
          </cell>
          <cell r="CU88">
            <v>37142.401274782242</v>
          </cell>
          <cell r="CV88">
            <v>12331.402234778208</v>
          </cell>
          <cell r="CW88">
            <v>25316.029288889586</v>
          </cell>
          <cell r="CX88">
            <v>14551.385123695582</v>
          </cell>
          <cell r="CY88">
            <v>15318.566460549788</v>
          </cell>
          <cell r="CZ88">
            <v>11667.680387363966</v>
          </cell>
          <cell r="DA88">
            <v>21716.750377029253</v>
          </cell>
          <cell r="DB88">
            <v>33614.702532312956</v>
          </cell>
          <cell r="DC88">
            <v>31824.414864360398</v>
          </cell>
          <cell r="DD88">
            <v>36868.207730697526</v>
          </cell>
          <cell r="DE88">
            <v>46608.016042662297</v>
          </cell>
          <cell r="DF88">
            <v>46415.847162498867</v>
          </cell>
          <cell r="DG88">
            <v>38303.797789737444</v>
          </cell>
          <cell r="DH88">
            <v>12953.97728921556</v>
          </cell>
          <cell r="DI88">
            <v>26342.601396390488</v>
          </cell>
          <cell r="DJ88">
            <v>15307.331335992247</v>
          </cell>
          <cell r="DK88">
            <v>16029.380298110278</v>
          </cell>
          <cell r="DL88">
            <v>12312.350509346368</v>
          </cell>
          <cell r="DM88">
            <v>22561.03791767035</v>
          </cell>
          <cell r="DN88">
            <v>34690.333935724171</v>
          </cell>
          <cell r="DO88">
            <v>32856.571131279838</v>
          </cell>
          <cell r="DP88">
            <v>38003.348898685581</v>
          </cell>
          <cell r="DQ88">
            <v>53117.220163710488</v>
          </cell>
          <cell r="DR88">
            <v>47901.033794864954</v>
          </cell>
          <cell r="DS88">
            <v>39659.851749379304</v>
          </cell>
          <cell r="DT88">
            <v>13759.159788319157</v>
          </cell>
          <cell r="DU88">
            <v>27564.176019660455</v>
          </cell>
          <cell r="DV88">
            <v>16251.211016105553</v>
          </cell>
          <cell r="DW88">
            <v>16926.0371179215</v>
          </cell>
          <cell r="DX88">
            <v>13141.741148931658</v>
          </cell>
          <cell r="DY88">
            <v>23594.000378577599</v>
          </cell>
          <cell r="DZ88">
            <v>35959.057247401055</v>
          </cell>
          <cell r="EA88">
            <v>34080.718825133939</v>
          </cell>
          <cell r="EB88">
            <v>39331.998077795397</v>
          </cell>
          <cell r="EC88">
            <v>54829.779210331071</v>
          </cell>
          <cell r="ED88">
            <v>49438.494389376719</v>
          </cell>
          <cell r="EE88">
            <v>40004.952272958239</v>
          </cell>
          <cell r="EF88">
            <v>13541.047430594983</v>
          </cell>
          <cell r="EG88">
            <v>26692.594907784289</v>
          </cell>
          <cell r="EH88">
            <v>15094.662877012932</v>
          </cell>
          <cell r="EI88">
            <v>15720.074928919807</v>
          </cell>
          <cell r="EJ88">
            <v>11867.377071206713</v>
          </cell>
          <cell r="EK88">
            <v>22527.261063475118</v>
          </cell>
          <cell r="EL88">
            <v>35132.579483891459</v>
          </cell>
          <cell r="EM88">
            <v>33208.526529183029</v>
          </cell>
          <cell r="EN88">
            <v>38565.832729772548</v>
          </cell>
          <cell r="EO88">
            <v>54457.66026792796</v>
          </cell>
          <cell r="EP88">
            <v>48885.646750289525</v>
          </cell>
          <cell r="EQ88">
            <v>40351.648034696518</v>
          </cell>
          <cell r="ER88">
            <v>13311.905765631825</v>
          </cell>
          <cell r="ES88">
            <v>27904.314738863068</v>
          </cell>
          <cell r="ET88">
            <v>16014.169468241962</v>
          </cell>
          <cell r="EU88">
            <v>16588.142492831059</v>
          </cell>
          <cell r="EV88">
            <v>12665.889772272087</v>
          </cell>
          <cell r="EW88">
            <v>23537.483659888931</v>
          </cell>
          <cell r="EX88">
            <v>36387.677718301034</v>
          </cell>
          <cell r="EY88">
            <v>34416.755079643437</v>
          </cell>
          <cell r="EZ88">
            <v>39881.387212410205</v>
          </cell>
          <cell r="FA88">
            <v>56177.663644912915</v>
          </cell>
          <cell r="FB88">
            <v>50419.122321379698</v>
          </cell>
          <cell r="FC88">
            <v>41749.08059589738</v>
          </cell>
          <cell r="FD88">
            <v>7745.597736992655</v>
          </cell>
          <cell r="FE88">
            <v>29040.395642916286</v>
          </cell>
          <cell r="FF88">
            <v>16850.152164416126</v>
          </cell>
          <cell r="FG88">
            <v>17370.301874521741</v>
          </cell>
          <cell r="FH88">
            <v>13377.341375246593</v>
          </cell>
          <cell r="FI88">
            <v>24464.812655941481</v>
          </cell>
          <cell r="FJ88">
            <v>37564.545899123405</v>
          </cell>
          <cell r="FK88">
            <v>35545.557699107645</v>
          </cell>
          <cell r="FL88">
            <v>41119.129856637366</v>
          </cell>
          <cell r="FM88">
            <v>57830.532855304467</v>
          </cell>
          <cell r="FN88">
            <v>51879.671829746287</v>
          </cell>
          <cell r="FO88">
            <v>41907.070460749303</v>
          </cell>
          <cell r="FP88">
            <v>13549.122455655692</v>
          </cell>
          <cell r="FQ88">
            <v>29247.6545470766</v>
          </cell>
          <cell r="FR88">
            <v>16749.257749443394</v>
          </cell>
          <cell r="FS88">
            <v>17213.10894143222</v>
          </cell>
          <cell r="FT88">
            <v>13148.236155916456</v>
          </cell>
          <cell r="FU88">
            <v>24455.893465227666</v>
          </cell>
          <cell r="FV88">
            <v>37810.337044654902</v>
          </cell>
          <cell r="FW88">
            <v>35742.084504932645</v>
          </cell>
        </row>
        <row r="89">
          <cell r="B89" t="str">
            <v>Co 260</v>
          </cell>
          <cell r="BH89">
            <v>10270.98</v>
          </cell>
          <cell r="BI89">
            <v>6639.4599999999846</v>
          </cell>
          <cell r="BJ89">
            <v>20009.490000000002</v>
          </cell>
          <cell r="BK89">
            <v>28125.7</v>
          </cell>
          <cell r="BL89">
            <v>62726.29</v>
          </cell>
          <cell r="BM89">
            <v>41873.919999999998</v>
          </cell>
          <cell r="BN89">
            <v>24659.13</v>
          </cell>
          <cell r="BO89">
            <v>24307.296339999986</v>
          </cell>
          <cell r="BP89">
            <v>19536.621440000024</v>
          </cell>
          <cell r="BQ89">
            <v>48124.75897363777</v>
          </cell>
          <cell r="BR89">
            <v>14430.111875933449</v>
          </cell>
          <cell r="BS89">
            <v>20056.05231560408</v>
          </cell>
          <cell r="BT89">
            <v>4205.1915991681744</v>
          </cell>
          <cell r="BU89">
            <v>555.32785111237899</v>
          </cell>
          <cell r="BV89">
            <v>13737.756662196742</v>
          </cell>
          <cell r="BW89">
            <v>21992.959020151742</v>
          </cell>
          <cell r="BX89">
            <v>57015.446966964475</v>
          </cell>
          <cell r="BY89">
            <v>36021.418678463917</v>
          </cell>
          <cell r="BZ89">
            <v>18667.864999111021</v>
          </cell>
          <cell r="CA89">
            <v>24089.707234320296</v>
          </cell>
          <cell r="CB89">
            <v>19352.816114595553</v>
          </cell>
          <cell r="CC89">
            <v>47213.309246903787</v>
          </cell>
          <cell r="CD89">
            <v>13510.635114945551</v>
          </cell>
          <cell r="CE89">
            <v>19584.594156047962</v>
          </cell>
          <cell r="CF89">
            <v>3545.2326627367729</v>
          </cell>
          <cell r="CG89">
            <v>92.315086464179331</v>
          </cell>
          <cell r="CH89">
            <v>17867.483516395994</v>
          </cell>
          <cell r="CI89">
            <v>27735.313720566541</v>
          </cell>
          <cell r="CJ89">
            <v>63121.831275596123</v>
          </cell>
          <cell r="CK89">
            <v>42054.702036199917</v>
          </cell>
          <cell r="CL89">
            <v>24487.194172646254</v>
          </cell>
          <cell r="CM89">
            <v>30048.147176582592</v>
          </cell>
          <cell r="CN89">
            <v>25419.437440288501</v>
          </cell>
          <cell r="CO89">
            <v>53194.847496275332</v>
          </cell>
          <cell r="CP89">
            <v>19556.23494802921</v>
          </cell>
          <cell r="CQ89">
            <v>26013.403286557819</v>
          </cell>
          <cell r="CR89">
            <v>9293.6788029829331</v>
          </cell>
          <cell r="CS89">
            <v>5765.5072782093048</v>
          </cell>
          <cell r="CT89">
            <v>18880.218694791285</v>
          </cell>
          <cell r="CU89">
            <v>29042.349764622602</v>
          </cell>
          <cell r="CV89">
            <v>65286.170078021009</v>
          </cell>
          <cell r="CW89">
            <v>43747.986935811285</v>
          </cell>
          <cell r="CX89">
            <v>25780.33293372429</v>
          </cell>
          <cell r="CY89">
            <v>31478.127878368847</v>
          </cell>
          <cell r="CZ89">
            <v>26768.890840928507</v>
          </cell>
          <cell r="DA89">
            <v>55095.776002832659</v>
          </cell>
          <cell r="DB89">
            <v>20781.275063446519</v>
          </cell>
          <cell r="DC89">
            <v>26857.898897262115</v>
          </cell>
          <cell r="DD89">
            <v>10233.229789706456</v>
          </cell>
          <cell r="DE89">
            <v>6628.3433098274108</v>
          </cell>
          <cell r="DF89">
            <v>19938.8970693882</v>
          </cell>
          <cell r="DG89">
            <v>28882.634796346538</v>
          </cell>
          <cell r="DH89">
            <v>66005.385208518972</v>
          </cell>
          <cell r="DI89">
            <v>38885.245479987636</v>
          </cell>
          <cell r="DJ89">
            <v>29365.354942919235</v>
          </cell>
          <cell r="DK89">
            <v>35204.407800860296</v>
          </cell>
          <cell r="DL89">
            <v>30413.9342724132</v>
          </cell>
          <cell r="DM89">
            <v>59302.662319116884</v>
          </cell>
          <cell r="DN89">
            <v>24299.708964640056</v>
          </cell>
          <cell r="DO89">
            <v>30485.455866911827</v>
          </cell>
          <cell r="DP89">
            <v>13456.309297061263</v>
          </cell>
          <cell r="DQ89">
            <v>9772.5255339330033</v>
          </cell>
          <cell r="DR89">
            <v>23280.847801895216</v>
          </cell>
          <cell r="DS89">
            <v>34032.559892716527</v>
          </cell>
          <cell r="DT89">
            <v>72056.226269987572</v>
          </cell>
          <cell r="DU89">
            <v>49441.150600697278</v>
          </cell>
          <cell r="DV89">
            <v>30809.228483836661</v>
          </cell>
          <cell r="DW89">
            <v>36794.126061631017</v>
          </cell>
          <cell r="DX89">
            <v>31921.63578360308</v>
          </cell>
          <cell r="DY89">
            <v>61383.307440961878</v>
          </cell>
          <cell r="DZ89">
            <v>25677.062039380158</v>
          </cell>
          <cell r="EA89">
            <v>31974.722481405566</v>
          </cell>
          <cell r="EB89">
            <v>14529.234162908135</v>
          </cell>
          <cell r="EC89">
            <v>10764.990413874286</v>
          </cell>
          <cell r="ED89">
            <v>24472.991356343686</v>
          </cell>
          <cell r="EE89">
            <v>33917.343043929985</v>
          </cell>
          <cell r="EF89">
            <v>72865.1391293208</v>
          </cell>
          <cell r="EG89">
            <v>43368.208432771935</v>
          </cell>
          <cell r="EH89">
            <v>32251.489921102737</v>
          </cell>
          <cell r="EI89">
            <v>38388.07549905077</v>
          </cell>
          <cell r="EJ89">
            <v>33431.375043602013</v>
          </cell>
          <cell r="EK89">
            <v>63477.347772794703</v>
          </cell>
          <cell r="EL89">
            <v>27054.584408459574</v>
          </cell>
          <cell r="EM89">
            <v>33465.519556114086</v>
          </cell>
          <cell r="EN89">
            <v>15591.531301053343</v>
          </cell>
          <cell r="EO89">
            <v>11745.242573078125</v>
          </cell>
          <cell r="EP89">
            <v>25654.791705551499</v>
          </cell>
          <cell r="EQ89">
            <v>37029.791091489213</v>
          </cell>
          <cell r="ER89">
            <v>76924.658079349276</v>
          </cell>
          <cell r="ES89">
            <v>53157.040409810419</v>
          </cell>
          <cell r="ET89">
            <v>33821.139740523053</v>
          </cell>
          <cell r="EU89">
            <v>40114.266568553736</v>
          </cell>
          <cell r="EV89">
            <v>35072.996442062649</v>
          </cell>
          <cell r="EW89">
            <v>65714.323333086548</v>
          </cell>
          <cell r="EX89">
            <v>28560.188810336418</v>
          </cell>
          <cell r="EY89">
            <v>35086.292910612188</v>
          </cell>
          <cell r="EZ89">
            <v>16772.184650435345</v>
          </cell>
          <cell r="FA89">
            <v>12841.776956402973</v>
          </cell>
          <cell r="FB89">
            <v>26954.527687990994</v>
          </cell>
          <cell r="FC89">
            <v>36928.194449859147</v>
          </cell>
          <cell r="FD89">
            <v>77794.566912781083</v>
          </cell>
          <cell r="FE89">
            <v>47118.965664196425</v>
          </cell>
          <cell r="FF89">
            <v>33071.305847244541</v>
          </cell>
          <cell r="FG89">
            <v>39526.387356429288</v>
          </cell>
          <cell r="FH89">
            <v>34398.410613729036</v>
          </cell>
          <cell r="FI89">
            <v>65647.695524283918</v>
          </cell>
          <cell r="FJ89">
            <v>27747.443256436309</v>
          </cell>
          <cell r="FK89">
            <v>34390.615134701657</v>
          </cell>
          <cell r="FL89">
            <v>15623.661837164691</v>
          </cell>
          <cell r="FM89">
            <v>11607.219606564802</v>
          </cell>
          <cell r="FN89">
            <v>25925.392256108811</v>
          </cell>
          <cell r="FO89">
            <v>36157.383531508196</v>
          </cell>
          <cell r="FP89">
            <v>78019.659498260487</v>
          </cell>
          <cell r="FQ89">
            <v>53046.152970771596</v>
          </cell>
          <cell r="FR89">
            <v>32926.941747298188</v>
          </cell>
          <cell r="FS89">
            <v>39549.311245463337</v>
          </cell>
          <cell r="FT89">
            <v>34334.155736296423</v>
          </cell>
          <cell r="FU89">
            <v>66203.016493065355</v>
          </cell>
          <cell r="FV89">
            <v>27541.613791166412</v>
          </cell>
          <cell r="FW89">
            <v>34303.8325172287</v>
          </cell>
        </row>
        <row r="90">
          <cell r="B90" t="str">
            <v>Co 262</v>
          </cell>
          <cell r="BH90">
            <v>-3228.13</v>
          </cell>
          <cell r="BI90">
            <v>-14318.26</v>
          </cell>
          <cell r="BJ90">
            <v>-15621.57</v>
          </cell>
          <cell r="BK90">
            <v>-12071.42</v>
          </cell>
          <cell r="BL90">
            <v>-2659.64</v>
          </cell>
          <cell r="BM90">
            <v>-16916.669999999998</v>
          </cell>
          <cell r="BN90">
            <v>-15741.53</v>
          </cell>
          <cell r="BO90">
            <v>-19170.127</v>
          </cell>
          <cell r="BP90">
            <v>-17697.368300000002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</row>
        <row r="91">
          <cell r="B91" t="str">
            <v>Co 189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-264.69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-272.63069999999999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-280.80962099999999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-289.23390963000003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-297.91092691890003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-306.84825472646702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-316.05370236826104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-325.53531343930888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-335.30137284248815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-345.36041402776283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</row>
        <row r="92">
          <cell r="B92" t="str">
            <v>Co 191</v>
          </cell>
          <cell r="BH92">
            <v>8139.7169999999896</v>
          </cell>
          <cell r="BI92">
            <v>-294.72690000000875</v>
          </cell>
          <cell r="BJ92">
            <v>13320.438399999992</v>
          </cell>
          <cell r="BK92">
            <v>4792.4643000000069</v>
          </cell>
          <cell r="BL92">
            <v>3700.876099999994</v>
          </cell>
          <cell r="BM92">
            <v>9434.8168000000005</v>
          </cell>
          <cell r="BN92">
            <v>11472.715799999998</v>
          </cell>
          <cell r="BO92">
            <v>-1465.6183200000014</v>
          </cell>
          <cell r="BP92">
            <v>2957.9781599999842</v>
          </cell>
          <cell r="BQ92">
            <v>2934.2419028384611</v>
          </cell>
          <cell r="BR92">
            <v>-655.8656587389487</v>
          </cell>
          <cell r="BS92">
            <v>3498.8637864880147</v>
          </cell>
          <cell r="BT92">
            <v>7499.099820723517</v>
          </cell>
          <cell r="BU92">
            <v>-833.89563148230081</v>
          </cell>
          <cell r="BV92">
            <v>12720.685290506277</v>
          </cell>
          <cell r="BW92">
            <v>4151.023344743342</v>
          </cell>
          <cell r="BX92">
            <v>3035.410376190157</v>
          </cell>
          <cell r="BY92">
            <v>8796.6623730168794</v>
          </cell>
          <cell r="BZ92">
            <v>10890.814533261684</v>
          </cell>
          <cell r="CA92">
            <v>-1602.9035507687659</v>
          </cell>
          <cell r="CB92">
            <v>2980.4061083781999</v>
          </cell>
          <cell r="CC92">
            <v>2514.2200937215312</v>
          </cell>
          <cell r="CD92">
            <v>-1120.0195028974558</v>
          </cell>
          <cell r="CE92">
            <v>10451.361037275863</v>
          </cell>
          <cell r="CF92">
            <v>12941.068537304411</v>
          </cell>
          <cell r="CG92">
            <v>4713.8307312154138</v>
          </cell>
          <cell r="CH92">
            <v>18206.548866287543</v>
          </cell>
          <cell r="CI92">
            <v>9595.2432385585053</v>
          </cell>
          <cell r="CJ92">
            <v>8455.889046717537</v>
          </cell>
          <cell r="CK92">
            <v>19246.034433260676</v>
          </cell>
          <cell r="CL92">
            <v>21399.137416269426</v>
          </cell>
          <cell r="CM92">
            <v>8556.5175374620158</v>
          </cell>
          <cell r="CN92">
            <v>13306.492136749279</v>
          </cell>
          <cell r="CO92">
            <v>13119.111730823643</v>
          </cell>
          <cell r="CP92">
            <v>9440.5217660259877</v>
          </cell>
          <cell r="CQ92">
            <v>14612.73856473319</v>
          </cell>
          <cell r="CR92">
            <v>17646.283016851092</v>
          </cell>
          <cell r="CS92">
            <v>9290.743372669509</v>
          </cell>
          <cell r="CT92">
            <v>23032.194714218116</v>
          </cell>
          <cell r="CU92">
            <v>14234.301508111719</v>
          </cell>
          <cell r="CV92">
            <v>13064.050265921804</v>
          </cell>
          <cell r="CW92">
            <v>19129.938952425917</v>
          </cell>
          <cell r="CX92">
            <v>21346.371486895623</v>
          </cell>
          <cell r="CY92">
            <v>8104.5064616828386</v>
          </cell>
          <cell r="CZ92">
            <v>13006.767122925019</v>
          </cell>
          <cell r="DA92">
            <v>12911.382851956951</v>
          </cell>
          <cell r="DB92">
            <v>9144.5350395391652</v>
          </cell>
          <cell r="DC92">
            <v>13959.021877850369</v>
          </cell>
          <cell r="DD92">
            <v>17480.296320430614</v>
          </cell>
          <cell r="DE92">
            <v>8994.7452097640198</v>
          </cell>
          <cell r="DF92">
            <v>22989.487869853663</v>
          </cell>
          <cell r="DG92">
            <v>14000.61376409982</v>
          </cell>
          <cell r="DH92">
            <v>12798.826981456259</v>
          </cell>
          <cell r="DI92">
            <v>24989.344643670855</v>
          </cell>
          <cell r="DJ92">
            <v>27270.982717824925</v>
          </cell>
          <cell r="DK92">
            <v>13619.060500597625</v>
          </cell>
          <cell r="DL92">
            <v>18678.854763810399</v>
          </cell>
          <cell r="DM92">
            <v>18679.692228446642</v>
          </cell>
          <cell r="DN92">
            <v>14821.880097357011</v>
          </cell>
          <cell r="DO92">
            <v>19771.033813920229</v>
          </cell>
          <cell r="DP92">
            <v>23288.012362155307</v>
          </cell>
          <cell r="DQ92">
            <v>14671.446079955778</v>
          </cell>
          <cell r="DR92">
            <v>28923.429327935199</v>
          </cell>
          <cell r="DS92">
            <v>19739.758323165181</v>
          </cell>
          <cell r="DT92">
            <v>18505.320922997998</v>
          </cell>
          <cell r="DU92">
            <v>24947.440957960091</v>
          </cell>
          <cell r="DV92">
            <v>27296.441850843737</v>
          </cell>
          <cell r="DW92">
            <v>13223.312044417078</v>
          </cell>
          <cell r="DX92">
            <v>18444.574946916422</v>
          </cell>
          <cell r="DY92">
            <v>18547.49466973565</v>
          </cell>
          <cell r="DZ92">
            <v>14596.408618316629</v>
          </cell>
          <cell r="EA92">
            <v>19684.070020642575</v>
          </cell>
          <cell r="EB92">
            <v>23193.056706105053</v>
          </cell>
          <cell r="EC92">
            <v>14443.75085092822</v>
          </cell>
          <cell r="ED92">
            <v>28957.689409351049</v>
          </cell>
          <cell r="EE92">
            <v>19574.653222614106</v>
          </cell>
          <cell r="EF92">
            <v>18306.639939074899</v>
          </cell>
          <cell r="EG92">
            <v>39761.86249757417</v>
          </cell>
          <cell r="EH92">
            <v>42179.970372437921</v>
          </cell>
          <cell r="EI92">
            <v>27673.853136951439</v>
          </cell>
          <cell r="EJ92">
            <v>33062.576887354982</v>
          </cell>
          <cell r="EK92">
            <v>33271.765623573257</v>
          </cell>
          <cell r="EL92">
            <v>29225.039450150325</v>
          </cell>
          <cell r="EM92">
            <v>34455.59557606015</v>
          </cell>
          <cell r="EN92">
            <v>37952.737543920899</v>
          </cell>
          <cell r="EO92">
            <v>29069.030794563594</v>
          </cell>
          <cell r="EP92">
            <v>43849.672236585102</v>
          </cell>
          <cell r="EQ92">
            <v>34262.795026100961</v>
          </cell>
          <cell r="ER92">
            <v>32960.259624486025</v>
          </cell>
          <cell r="ES92">
            <v>39984.859103727649</v>
          </cell>
          <cell r="ET92">
            <v>42474.130240445666</v>
          </cell>
          <cell r="EU92">
            <v>27523.168634334594</v>
          </cell>
          <cell r="EV92">
            <v>33084.097262575349</v>
          </cell>
          <cell r="EW92">
            <v>33405.253051253072</v>
          </cell>
          <cell r="EX92">
            <v>29260.513304897999</v>
          </cell>
          <cell r="EY92">
            <v>34637.576412168091</v>
          </cell>
          <cell r="EZ92">
            <v>38119.083701729782</v>
          </cell>
          <cell r="FA92">
            <v>29099.937432596402</v>
          </cell>
          <cell r="FB92">
            <v>44151.481011352989</v>
          </cell>
          <cell r="FC92">
            <v>34356.189903634469</v>
          </cell>
          <cell r="FD92">
            <v>33018.187166805648</v>
          </cell>
          <cell r="FE92">
            <v>43853.552331420156</v>
          </cell>
          <cell r="FF92">
            <v>46410.663060537539</v>
          </cell>
          <cell r="FG92">
            <v>30991.763618697514</v>
          </cell>
          <cell r="FH92">
            <v>36755.645053547283</v>
          </cell>
          <cell r="FI92">
            <v>37501.68382199599</v>
          </cell>
          <cell r="FJ92">
            <v>33256.34960297482</v>
          </cell>
          <cell r="FK92">
            <v>38991.69219812649</v>
          </cell>
          <cell r="FL92">
            <v>42169.202642855038</v>
          </cell>
          <cell r="FM92">
            <v>33012.869545003952</v>
          </cell>
          <cell r="FN92">
            <v>48796.942496092626</v>
          </cell>
          <cell r="FO92">
            <v>38331.663500133116</v>
          </cell>
          <cell r="FP92">
            <v>36957.133056318678</v>
          </cell>
          <cell r="FQ92">
            <v>44162.182036532729</v>
          </cell>
          <cell r="FR92">
            <v>46794.578865287694</v>
          </cell>
          <cell r="FS92">
            <v>30905.801857263621</v>
          </cell>
          <cell r="FT92">
            <v>36853.551337744168</v>
          </cell>
          <cell r="FU92">
            <v>37731.931534127274</v>
          </cell>
          <cell r="FV92">
            <v>33383.518899541188</v>
          </cell>
          <cell r="FW92">
            <v>39279.705880970723</v>
          </cell>
        </row>
        <row r="93">
          <cell r="B93" t="str">
            <v>Co 452</v>
          </cell>
          <cell r="BH93">
            <v>-1199.06</v>
          </cell>
          <cell r="BI93">
            <v>-3924.68</v>
          </cell>
          <cell r="BJ93">
            <v>-1109.81</v>
          </cell>
          <cell r="BK93">
            <v>-3490.5</v>
          </cell>
          <cell r="BL93">
            <v>18417.54</v>
          </cell>
          <cell r="BM93">
            <v>20716.7</v>
          </cell>
          <cell r="BN93">
            <v>26463.06</v>
          </cell>
          <cell r="BO93">
            <v>19388.238599999997</v>
          </cell>
          <cell r="BP93">
            <v>12289.809000000005</v>
          </cell>
          <cell r="BQ93">
            <v>1044.3815782998754</v>
          </cell>
          <cell r="BR93">
            <v>-8762.7503084822347</v>
          </cell>
          <cell r="BS93">
            <v>-5996.1532188345891</v>
          </cell>
          <cell r="BT93">
            <v>-1469.2362424695966</v>
          </cell>
          <cell r="BU93">
            <v>-4142.9147352341224</v>
          </cell>
          <cell r="BV93">
            <v>-1354.1681785428864</v>
          </cell>
          <cell r="BW93">
            <v>-3923.4093665176351</v>
          </cell>
          <cell r="BX93">
            <v>18129.439232454766</v>
          </cell>
          <cell r="BY93">
            <v>20483.456335333853</v>
          </cell>
          <cell r="BZ93">
            <v>25974.002908780174</v>
          </cell>
          <cell r="CA93">
            <v>19058.758893839557</v>
          </cell>
          <cell r="CB93">
            <v>12037.945952077709</v>
          </cell>
          <cell r="CC93">
            <v>766.10100163596871</v>
          </cell>
          <cell r="CD93">
            <v>-8992.6522939482093</v>
          </cell>
          <cell r="CE93">
            <v>-6060.9122566894321</v>
          </cell>
          <cell r="CF93">
            <v>-1904.4867812441844</v>
          </cell>
          <cell r="CG93">
            <v>-4524.5375543956052</v>
          </cell>
          <cell r="CH93">
            <v>-1762.2967010672328</v>
          </cell>
          <cell r="CI93">
            <v>-4525.610954934762</v>
          </cell>
          <cell r="CJ93">
            <v>17676.515568325085</v>
          </cell>
          <cell r="CK93">
            <v>20288.111092474286</v>
          </cell>
          <cell r="CL93">
            <v>25514.499977574607</v>
          </cell>
          <cell r="CM93">
            <v>18567.637617905508</v>
          </cell>
          <cell r="CN93">
            <v>11627.043133915613</v>
          </cell>
          <cell r="CO93">
            <v>9614.8639477405923</v>
          </cell>
          <cell r="CP93">
            <v>-93.632106506333002</v>
          </cell>
          <cell r="CQ93">
            <v>3006.6519894025059</v>
          </cell>
          <cell r="CR93">
            <v>7423.9762372883779</v>
          </cell>
          <cell r="CS93">
            <v>4769.9396625367517</v>
          </cell>
          <cell r="CT93">
            <v>7578.5751232660805</v>
          </cell>
          <cell r="CU93">
            <v>4693.1296031263955</v>
          </cell>
          <cell r="CV93">
            <v>27390.556401199385</v>
          </cell>
          <cell r="CW93">
            <v>27298.062825894078</v>
          </cell>
          <cell r="CX93">
            <v>32538.885711724713</v>
          </cell>
          <cell r="CY93">
            <v>25444.077445977851</v>
          </cell>
          <cell r="CZ93">
            <v>18392.219938847251</v>
          </cell>
          <cell r="DA93">
            <v>9626.8367335050934</v>
          </cell>
          <cell r="DB93">
            <v>-258.05731110697889</v>
          </cell>
          <cell r="DC93">
            <v>2817.3671249042382</v>
          </cell>
          <cell r="DD93">
            <v>7400.3374450306692</v>
          </cell>
          <cell r="DE93">
            <v>4712.1879489901276</v>
          </cell>
          <cell r="DF93">
            <v>7567.6214165133424</v>
          </cell>
          <cell r="DG93">
            <v>4556.0810507344104</v>
          </cell>
          <cell r="DH93">
            <v>27760.02142350571</v>
          </cell>
          <cell r="DI93">
            <v>27660.003158350599</v>
          </cell>
          <cell r="DJ93">
            <v>32912.592691458471</v>
          </cell>
          <cell r="DK93">
            <v>25667.606238276585</v>
          </cell>
          <cell r="DL93">
            <v>18502.605165538902</v>
          </cell>
          <cell r="DM93">
            <v>11297.386190663814</v>
          </cell>
          <cell r="DN93">
            <v>1232.5726805375216</v>
          </cell>
          <cell r="DO93">
            <v>4392.2034865116493</v>
          </cell>
          <cell r="DP93">
            <v>9206.2545046369723</v>
          </cell>
          <cell r="DQ93">
            <v>7156.3373413649133</v>
          </cell>
          <cell r="DR93">
            <v>9360.2747112082343</v>
          </cell>
          <cell r="DS93">
            <v>8576.0133964208362</v>
          </cell>
          <cell r="DT93">
            <v>31291.534689301858</v>
          </cell>
          <cell r="DU93">
            <v>32190.776501787434</v>
          </cell>
          <cell r="DV93">
            <v>37452.356385349674</v>
          </cell>
          <cell r="DW93">
            <v>30053.678137774226</v>
          </cell>
          <cell r="DX93">
            <v>22775.094167456278</v>
          </cell>
          <cell r="DY93">
            <v>9283.3448432835903</v>
          </cell>
          <cell r="DZ93">
            <v>-964.45856461431686</v>
          </cell>
          <cell r="EA93">
            <v>2280.7606953237846</v>
          </cell>
          <cell r="EB93">
            <v>7159.8043914275695</v>
          </cell>
          <cell r="EC93">
            <v>5095.9647274152667</v>
          </cell>
          <cell r="ED93">
            <v>7327.0478566829006</v>
          </cell>
          <cell r="EE93">
            <v>6477.8773043293004</v>
          </cell>
          <cell r="EF93">
            <v>29693.430272611418</v>
          </cell>
          <cell r="EG93">
            <v>30614.704694701868</v>
          </cell>
          <cell r="EH93">
            <v>35883.023456533745</v>
          </cell>
          <cell r="EI93">
            <v>28327.807468678846</v>
          </cell>
          <cell r="EJ93">
            <v>20933.752495690394</v>
          </cell>
          <cell r="EK93">
            <v>9248.9195735657486</v>
          </cell>
          <cell r="EL93">
            <v>-1184.9867091494634</v>
          </cell>
          <cell r="EM93">
            <v>2149.1538588360054</v>
          </cell>
          <cell r="EN93">
            <v>7093.0582701541862</v>
          </cell>
          <cell r="EO93">
            <v>5015.5981017895465</v>
          </cell>
          <cell r="EP93">
            <v>7273.6495305667522</v>
          </cell>
          <cell r="EQ93">
            <v>6356.7917158648816</v>
          </cell>
          <cell r="ER93">
            <v>30084.189899964851</v>
          </cell>
          <cell r="ES93">
            <v>31028.058562277613</v>
          </cell>
          <cell r="ET93">
            <v>36300.065832181805</v>
          </cell>
          <cell r="EU93">
            <v>28585.154243305016</v>
          </cell>
          <cell r="EV93">
            <v>21073.780044327072</v>
          </cell>
          <cell r="EW93">
            <v>13374.776956966456</v>
          </cell>
          <cell r="EX93">
            <v>2751.6188419308073</v>
          </cell>
          <cell r="EY93">
            <v>6176.6928553198068</v>
          </cell>
          <cell r="EZ93">
            <v>11185.543212091492</v>
          </cell>
          <cell r="FA93">
            <v>9094.814659371279</v>
          </cell>
          <cell r="FB93">
            <v>11380.277706585395</v>
          </cell>
          <cell r="FC93">
            <v>10392.855011483389</v>
          </cell>
          <cell r="FD93">
            <v>34643.538576304454</v>
          </cell>
          <cell r="FE93">
            <v>35610.582156126009</v>
          </cell>
          <cell r="FF93">
            <v>40883.298510753237</v>
          </cell>
          <cell r="FG93">
            <v>33005.029135727877</v>
          </cell>
          <cell r="FH93">
            <v>25375.817295027005</v>
          </cell>
          <cell r="FI93">
            <v>11800.54310883359</v>
          </cell>
          <cell r="FJ93">
            <v>984.92449250751815</v>
          </cell>
          <cell r="FK93">
            <v>4503.4757461259214</v>
          </cell>
          <cell r="FL93">
            <v>9577.3440732224226</v>
          </cell>
          <cell r="FM93">
            <v>7474.1476476940043</v>
          </cell>
          <cell r="FN93">
            <v>9786.8134787452145</v>
          </cell>
          <cell r="FO93">
            <v>8725.85619063583</v>
          </cell>
          <cell r="FP93">
            <v>33511.748805186464</v>
          </cell>
          <cell r="FQ93">
            <v>34502.552647442433</v>
          </cell>
          <cell r="FR93">
            <v>39772.855392142235</v>
          </cell>
          <cell r="FS93">
            <v>31728.371038939506</v>
          </cell>
          <cell r="FT93">
            <v>23979.463231779118</v>
          </cell>
          <cell r="FU93">
            <v>11799.111890490422</v>
          </cell>
          <cell r="FV93">
            <v>787.77986489270916</v>
          </cell>
          <cell r="FW93">
            <v>4402.4365230959411</v>
          </cell>
        </row>
        <row r="94">
          <cell r="B94" t="str">
            <v>Co 425</v>
          </cell>
          <cell r="BH94">
            <v>66815.62</v>
          </cell>
          <cell r="BI94">
            <v>72545.56</v>
          </cell>
          <cell r="BJ94">
            <v>87905.51</v>
          </cell>
          <cell r="BK94">
            <v>92318.87</v>
          </cell>
          <cell r="BL94">
            <v>127244.23</v>
          </cell>
          <cell r="BM94">
            <v>114615.28</v>
          </cell>
          <cell r="BN94">
            <v>123862.54</v>
          </cell>
          <cell r="BO94">
            <v>148362.73937000005</v>
          </cell>
          <cell r="BP94">
            <v>128358.04232000001</v>
          </cell>
          <cell r="BQ94">
            <v>126766.22943223178</v>
          </cell>
          <cell r="BR94">
            <v>93041.840443162859</v>
          </cell>
          <cell r="BS94">
            <v>87474.003317424183</v>
          </cell>
          <cell r="BT94">
            <v>59874.168230168259</v>
          </cell>
          <cell r="BU94">
            <v>65889.941607701301</v>
          </cell>
          <cell r="BV94">
            <v>160625.57208798209</v>
          </cell>
          <cell r="BW94">
            <v>165119.40701918921</v>
          </cell>
          <cell r="BX94">
            <v>199808.99759615812</v>
          </cell>
          <cell r="BY94">
            <v>187189.70857593176</v>
          </cell>
          <cell r="BZ94">
            <v>196308.64281685799</v>
          </cell>
          <cell r="CA94">
            <v>222846.1692718509</v>
          </cell>
          <cell r="CB94">
            <v>202965.35571587645</v>
          </cell>
          <cell r="CC94">
            <v>199370.69523293935</v>
          </cell>
          <cell r="CD94">
            <v>165757.04786736466</v>
          </cell>
          <cell r="CE94">
            <v>166817.2970022434</v>
          </cell>
          <cell r="CF94">
            <v>134921.47949454587</v>
          </cell>
          <cell r="CG94">
            <v>141234.52016546443</v>
          </cell>
          <cell r="CH94">
            <v>156345.05607140702</v>
          </cell>
          <cell r="CI94">
            <v>160925.49015200368</v>
          </cell>
          <cell r="CJ94">
            <v>195375.0476859076</v>
          </cell>
          <cell r="CK94">
            <v>182768.59426576539</v>
          </cell>
          <cell r="CL94">
            <v>191758.18258200138</v>
          </cell>
          <cell r="CM94">
            <v>217827.57269256067</v>
          </cell>
          <cell r="CN94">
            <v>198080.41986825099</v>
          </cell>
          <cell r="CO94">
            <v>194760.34050928403</v>
          </cell>
          <cell r="CP94">
            <v>161264.36529831245</v>
          </cell>
          <cell r="CQ94">
            <v>189292.35199127553</v>
          </cell>
          <cell r="CR94">
            <v>161792.63358990927</v>
          </cell>
          <cell r="CS94">
            <v>168334.07492808794</v>
          </cell>
          <cell r="CT94">
            <v>183703.9596018554</v>
          </cell>
          <cell r="CU94">
            <v>188405.6403492653</v>
          </cell>
          <cell r="CV94">
            <v>223461.89457537851</v>
          </cell>
          <cell r="CW94">
            <v>215607.79961037787</v>
          </cell>
          <cell r="CX94">
            <v>224733.07955777377</v>
          </cell>
          <cell r="CY94">
            <v>251091.6683906141</v>
          </cell>
          <cell r="CZ94">
            <v>230995.63829664179</v>
          </cell>
          <cell r="DA94">
            <v>227703.52768395442</v>
          </cell>
          <cell r="DB94">
            <v>193577.95318155896</v>
          </cell>
          <cell r="DC94">
            <v>194853.67469766689</v>
          </cell>
          <cell r="DD94">
            <v>168341.63012356439</v>
          </cell>
          <cell r="DE94">
            <v>175119.10254863993</v>
          </cell>
          <cell r="DF94">
            <v>190752.19619182395</v>
          </cell>
          <cell r="DG94">
            <v>195578.43354306818</v>
          </cell>
          <cell r="DH94">
            <v>231251.03026909183</v>
          </cell>
          <cell r="DI94">
            <v>218294.7365552065</v>
          </cell>
          <cell r="DJ94">
            <v>227556.62373830407</v>
          </cell>
          <cell r="DK94">
            <v>254207.71039730581</v>
          </cell>
          <cell r="DL94">
            <v>233757.21626316119</v>
          </cell>
          <cell r="DM94">
            <v>230496.9285176546</v>
          </cell>
          <cell r="DN94">
            <v>195729.99949126336</v>
          </cell>
          <cell r="DO94">
            <v>197119.65387578864</v>
          </cell>
          <cell r="DP94">
            <v>170024.51572448038</v>
          </cell>
          <cell r="DQ94">
            <v>177046.15278474765</v>
          </cell>
          <cell r="DR94">
            <v>192946.40063362449</v>
          </cell>
          <cell r="DS94">
            <v>197900.54906506735</v>
          </cell>
          <cell r="DT94">
            <v>234199.51799345799</v>
          </cell>
          <cell r="DU94">
            <v>225990.07677078305</v>
          </cell>
          <cell r="DV94">
            <v>235390.4128114646</v>
          </cell>
          <cell r="DW94">
            <v>262336.27075292985</v>
          </cell>
          <cell r="DX94">
            <v>241526.07874407485</v>
          </cell>
          <cell r="DY94">
            <v>238300.67555806847</v>
          </cell>
          <cell r="DZ94">
            <v>202881.71541036994</v>
          </cell>
          <cell r="EA94">
            <v>199552.08724913566</v>
          </cell>
          <cell r="EB94">
            <v>176694.44030424883</v>
          </cell>
          <cell r="EC94">
            <v>183968.06864435785</v>
          </cell>
          <cell r="ED94">
            <v>200139.47370556378</v>
          </cell>
          <cell r="EE94">
            <v>205225.09438341274</v>
          </cell>
          <cell r="EF94">
            <v>242160.0645399745</v>
          </cell>
          <cell r="EG94">
            <v>228843.08285241801</v>
          </cell>
          <cell r="EH94">
            <v>238382.94329732825</v>
          </cell>
          <cell r="EI94">
            <v>265626.79959099536</v>
          </cell>
          <cell r="EJ94">
            <v>244450.67106577498</v>
          </cell>
          <cell r="EK94">
            <v>241263.9877109158</v>
          </cell>
          <cell r="EL94">
            <v>205180.69334287473</v>
          </cell>
          <cell r="EM94">
            <v>201829.77581251296</v>
          </cell>
          <cell r="EN94">
            <v>178499.35855745143</v>
          </cell>
          <cell r="EO94">
            <v>186033.41833524519</v>
          </cell>
          <cell r="EP94">
            <v>202480.17839836146</v>
          </cell>
          <cell r="EQ94">
            <v>207700.81545463615</v>
          </cell>
          <cell r="ER94">
            <v>245281.78134205021</v>
          </cell>
          <cell r="ES94">
            <v>231706.57293593787</v>
          </cell>
          <cell r="ET94">
            <v>241387.32684764412</v>
          </cell>
          <cell r="EU94">
            <v>268932.34195061913</v>
          </cell>
          <cell r="EV94">
            <v>261686.75811918252</v>
          </cell>
          <cell r="EW94">
            <v>258542.52633820497</v>
          </cell>
          <cell r="EX94">
            <v>221783.05231188799</v>
          </cell>
          <cell r="EY94">
            <v>218411.31541410249</v>
          </cell>
          <cell r="EZ94">
            <v>194594.2324949741</v>
          </cell>
          <cell r="FA94">
            <v>202397.37670783256</v>
          </cell>
          <cell r="FB94">
            <v>219123.34603650452</v>
          </cell>
          <cell r="FC94">
            <v>224482.66406841422</v>
          </cell>
          <cell r="FD94">
            <v>262719.82740026701</v>
          </cell>
          <cell r="FE94">
            <v>248881.52334711474</v>
          </cell>
          <cell r="FF94">
            <v>258704.64971215423</v>
          </cell>
          <cell r="FG94">
            <v>286552.81620468077</v>
          </cell>
          <cell r="FH94">
            <v>264850.90047971625</v>
          </cell>
          <cell r="FI94">
            <v>261753.02653034151</v>
          </cell>
          <cell r="FJ94">
            <v>224305.11457739552</v>
          </cell>
          <cell r="FK94">
            <v>220913.91345262845</v>
          </cell>
          <cell r="FL94">
            <v>196596.24337754067</v>
          </cell>
          <cell r="FM94">
            <v>204677.34903155654</v>
          </cell>
          <cell r="FN94">
            <v>221686.77468926183</v>
          </cell>
          <cell r="FO94">
            <v>227188.69559888812</v>
          </cell>
          <cell r="FP94">
            <v>266092.25332981156</v>
          </cell>
          <cell r="FQ94">
            <v>251985.93424611076</v>
          </cell>
          <cell r="FR94">
            <v>261952.39829980291</v>
          </cell>
          <cell r="FS94">
            <v>290106.02734279737</v>
          </cell>
          <cell r="FT94">
            <v>325515.28008640156</v>
          </cell>
          <cell r="FU94">
            <v>322468.18446982244</v>
          </cell>
          <cell r="FV94">
            <v>284319.4062400976</v>
          </cell>
          <cell r="FW94">
            <v>280909.46220557753</v>
          </cell>
        </row>
        <row r="95">
          <cell r="B95" t="str">
            <v>Co 453</v>
          </cell>
          <cell r="BH95">
            <v>203390.59</v>
          </cell>
          <cell r="BI95">
            <v>188409.7</v>
          </cell>
          <cell r="BJ95">
            <v>184115.03</v>
          </cell>
          <cell r="BK95">
            <v>143819.19</v>
          </cell>
          <cell r="BL95">
            <v>291629.05</v>
          </cell>
          <cell r="BM95">
            <v>245924.13</v>
          </cell>
          <cell r="BN95">
            <v>260093.02</v>
          </cell>
          <cell r="BO95">
            <v>366107.57429999998</v>
          </cell>
          <cell r="BP95">
            <v>290652.13530000008</v>
          </cell>
          <cell r="BQ95">
            <v>256549.62454462826</v>
          </cell>
          <cell r="BR95">
            <v>223532.53159778187</v>
          </cell>
          <cell r="BS95">
            <v>181862.38430789229</v>
          </cell>
          <cell r="BT95">
            <v>216180.47089532117</v>
          </cell>
          <cell r="BU95">
            <v>201409.36566195259</v>
          </cell>
          <cell r="BV95">
            <v>193393.79742372001</v>
          </cell>
          <cell r="BW95">
            <v>154013.86276423471</v>
          </cell>
          <cell r="BX95">
            <v>302539.65254137444</v>
          </cell>
          <cell r="BY95">
            <v>256346.35039725094</v>
          </cell>
          <cell r="BZ95">
            <v>270492.91905872605</v>
          </cell>
          <cell r="CA95">
            <v>374921.200747394</v>
          </cell>
          <cell r="CB95">
            <v>299640.04622393078</v>
          </cell>
          <cell r="CC95">
            <v>253096.71220774378</v>
          </cell>
          <cell r="CD95">
            <v>220102.77146908428</v>
          </cell>
          <cell r="CE95">
            <v>180600.81985453243</v>
          </cell>
          <cell r="CF95">
            <v>210182.41484541012</v>
          </cell>
          <cell r="CG95">
            <v>195779.37220368657</v>
          </cell>
          <cell r="CH95">
            <v>185012.36509802868</v>
          </cell>
          <cell r="CI95">
            <v>146433.31084689888</v>
          </cell>
          <cell r="CJ95">
            <v>295846.39985879022</v>
          </cell>
          <cell r="CK95">
            <v>249129.21320508249</v>
          </cell>
          <cell r="CL95">
            <v>263276.90462991572</v>
          </cell>
          <cell r="CM95">
            <v>367680.8955318713</v>
          </cell>
          <cell r="CN95">
            <v>334870.20083224075</v>
          </cell>
          <cell r="CO95">
            <v>288455.28782896261</v>
          </cell>
          <cell r="CP95">
            <v>255489.29051848719</v>
          </cell>
          <cell r="CQ95">
            <v>218191.2702976258</v>
          </cell>
          <cell r="CR95">
            <v>255535.48015042476</v>
          </cell>
          <cell r="CS95">
            <v>240970.84831638972</v>
          </cell>
          <cell r="CT95">
            <v>212377.20308789995</v>
          </cell>
          <cell r="CU95">
            <v>173301.98494363663</v>
          </cell>
          <cell r="CV95">
            <v>326008.36527108843</v>
          </cell>
          <cell r="CW95">
            <v>278176.98730146897</v>
          </cell>
          <cell r="CX95">
            <v>292608.11462623649</v>
          </cell>
          <cell r="CY95">
            <v>398995.85490034893</v>
          </cell>
          <cell r="CZ95">
            <v>338881.6366986637</v>
          </cell>
          <cell r="DA95">
            <v>291582.95766639634</v>
          </cell>
          <cell r="DB95">
            <v>257967.38925574426</v>
          </cell>
          <cell r="DC95">
            <v>217837.19640253586</v>
          </cell>
          <cell r="DD95">
            <v>258357.92425202281</v>
          </cell>
          <cell r="DE95">
            <v>243632.49363283598</v>
          </cell>
          <cell r="DF95">
            <v>213327.28298828902</v>
          </cell>
          <cell r="DG95">
            <v>173753.9771505252</v>
          </cell>
          <cell r="DH95">
            <v>329828.38519094442</v>
          </cell>
          <cell r="DI95">
            <v>280855.18126577308</v>
          </cell>
          <cell r="DJ95">
            <v>295575.43658838945</v>
          </cell>
          <cell r="DK95">
            <v>403989.49942260724</v>
          </cell>
          <cell r="DL95">
            <v>398598.58907668397</v>
          </cell>
          <cell r="DM95">
            <v>350399.24778695789</v>
          </cell>
          <cell r="DN95">
            <v>316121.55302373646</v>
          </cell>
          <cell r="DO95">
            <v>275231.38940128614</v>
          </cell>
          <cell r="DP95">
            <v>316868.13683173526</v>
          </cell>
          <cell r="DQ95">
            <v>301982.4011161644</v>
          </cell>
          <cell r="DR95">
            <v>269897.21256631834</v>
          </cell>
          <cell r="DS95">
            <v>229824.51176445244</v>
          </cell>
          <cell r="DT95">
            <v>389343.53612863884</v>
          </cell>
          <cell r="DU95">
            <v>339200.2247432805</v>
          </cell>
          <cell r="DV95">
            <v>354215.65148593194</v>
          </cell>
          <cell r="DW95">
            <v>464698.49421908363</v>
          </cell>
          <cell r="DX95">
            <v>403742.97931178322</v>
          </cell>
          <cell r="DY95">
            <v>354626.34185711213</v>
          </cell>
          <cell r="DZ95">
            <v>319673.49020437594</v>
          </cell>
          <cell r="EA95">
            <v>278008.90787133237</v>
          </cell>
          <cell r="EB95">
            <v>320788.12733883772</v>
          </cell>
          <cell r="EC95">
            <v>305742.80913290521</v>
          </cell>
          <cell r="ED95">
            <v>271806.86066023324</v>
          </cell>
          <cell r="EE95">
            <v>231233.38026792894</v>
          </cell>
          <cell r="EF95">
            <v>394276.0016056762</v>
          </cell>
          <cell r="EG95">
            <v>342933.26869817579</v>
          </cell>
          <cell r="EH95">
            <v>358249.48668155179</v>
          </cell>
          <cell r="EI95">
            <v>470845.62275787216</v>
          </cell>
          <cell r="EJ95">
            <v>538435.45535461232</v>
          </cell>
          <cell r="EK95">
            <v>488384.30403916154</v>
          </cell>
          <cell r="EL95">
            <v>452743.47742514388</v>
          </cell>
          <cell r="EM95">
            <v>410290.20617290901</v>
          </cell>
          <cell r="EN95">
            <v>454238.3407471985</v>
          </cell>
          <cell r="EO95">
            <v>439034.46458754351</v>
          </cell>
          <cell r="EP95">
            <v>403174.63943281909</v>
          </cell>
          <cell r="EQ95">
            <v>362099.30799759994</v>
          </cell>
          <cell r="ER95">
            <v>528745.93618903053</v>
          </cell>
          <cell r="ES95">
            <v>476173.89440984587</v>
          </cell>
          <cell r="ET95">
            <v>491796.97805676097</v>
          </cell>
          <cell r="EU95">
            <v>606550.72688247031</v>
          </cell>
          <cell r="EV95">
            <v>546224.58999821264</v>
          </cell>
          <cell r="EW95">
            <v>495222.41280866764</v>
          </cell>
          <cell r="EX95">
            <v>458879.85603185953</v>
          </cell>
          <cell r="EY95">
            <v>415623.93215401564</v>
          </cell>
          <cell r="EZ95">
            <v>460768.10298271163</v>
          </cell>
          <cell r="FA95">
            <v>445406.76148987259</v>
          </cell>
          <cell r="FB95">
            <v>407547.02185155184</v>
          </cell>
          <cell r="FC95">
            <v>365969.24723756127</v>
          </cell>
          <cell r="FD95">
            <v>536301.91049241647</v>
          </cell>
          <cell r="FE95">
            <v>482469.96976762783</v>
          </cell>
          <cell r="FF95">
            <v>498406.21523721429</v>
          </cell>
          <cell r="FG95">
            <v>615363.02036222443</v>
          </cell>
          <cell r="FH95">
            <v>614185.53621675586</v>
          </cell>
          <cell r="FI95">
            <v>562214.58979054191</v>
          </cell>
          <cell r="FJ95">
            <v>525156.46564366855</v>
          </cell>
          <cell r="FK95">
            <v>481082.70032052882</v>
          </cell>
          <cell r="FL95">
            <v>527451.69446910929</v>
          </cell>
          <cell r="FM95">
            <v>511934.2599934453</v>
          </cell>
          <cell r="FN95">
            <v>471996.06660781452</v>
          </cell>
          <cell r="FO95">
            <v>429915.31371228269</v>
          </cell>
          <cell r="FP95">
            <v>604018.4605514172</v>
          </cell>
          <cell r="FQ95">
            <v>548895.2231510788</v>
          </cell>
          <cell r="FR95">
            <v>565150.59451654507</v>
          </cell>
          <cell r="FS95">
            <v>684356.95858002943</v>
          </cell>
          <cell r="FT95">
            <v>623328.11164711253</v>
          </cell>
          <cell r="FU95">
            <v>570369.97214521514</v>
          </cell>
          <cell r="FV95">
            <v>532582.64097467926</v>
          </cell>
          <cell r="FW95">
            <v>487676.27317286603</v>
          </cell>
        </row>
        <row r="96">
          <cell r="B96" t="str">
            <v>Co 151</v>
          </cell>
          <cell r="BH96">
            <v>7233.17</v>
          </cell>
          <cell r="BI96">
            <v>-2674.81</v>
          </cell>
          <cell r="BJ96">
            <v>9960.73</v>
          </cell>
          <cell r="BK96">
            <v>4781.24</v>
          </cell>
          <cell r="BL96">
            <v>9105.7199999999993</v>
          </cell>
          <cell r="BM96">
            <v>7209.77</v>
          </cell>
          <cell r="BN96">
            <v>12146.18</v>
          </cell>
          <cell r="BO96">
            <v>10587.1888</v>
          </cell>
          <cell r="BP96">
            <v>14380.1134</v>
          </cell>
          <cell r="BQ96">
            <v>16110.017743635559</v>
          </cell>
          <cell r="BR96">
            <v>12949.357421215855</v>
          </cell>
          <cell r="BS96">
            <v>10186.394296467428</v>
          </cell>
          <cell r="BT96">
            <v>7004.1544268251582</v>
          </cell>
          <cell r="BU96">
            <v>-2880.4601028481857</v>
          </cell>
          <cell r="BV96">
            <v>9785.8070862849272</v>
          </cell>
          <cell r="BW96">
            <v>4714.1001705658218</v>
          </cell>
          <cell r="BX96">
            <v>8883.0444596232592</v>
          </cell>
          <cell r="BY96">
            <v>7034.2008817784827</v>
          </cell>
          <cell r="BZ96">
            <v>11951.262629398601</v>
          </cell>
          <cell r="CA96">
            <v>10667.558587596111</v>
          </cell>
          <cell r="CB96">
            <v>20684.107543621794</v>
          </cell>
          <cell r="CC96">
            <v>22428.827345869693</v>
          </cell>
          <cell r="CD96">
            <v>19275.83478237539</v>
          </cell>
          <cell r="CE96">
            <v>16459.129142868023</v>
          </cell>
          <cell r="CF96">
            <v>13005.354522540289</v>
          </cell>
          <cell r="CG96">
            <v>3145.3064980879681</v>
          </cell>
          <cell r="CH96">
            <v>15842.97025287561</v>
          </cell>
          <cell r="CI96">
            <v>10882.782434006533</v>
          </cell>
          <cell r="CJ96">
            <v>14891.268159724055</v>
          </cell>
          <cell r="CK96">
            <v>13091.441777237105</v>
          </cell>
          <cell r="CL96">
            <v>17988.826457777835</v>
          </cell>
          <cell r="CM96">
            <v>16875.867194844745</v>
          </cell>
          <cell r="CN96">
            <v>20186.142444083922</v>
          </cell>
          <cell r="CO96">
            <v>22048.424612524126</v>
          </cell>
          <cell r="CP96">
            <v>18903.872729969291</v>
          </cell>
          <cell r="CQ96">
            <v>16030.511686145812</v>
          </cell>
          <cell r="CR96">
            <v>13063.602839262858</v>
          </cell>
          <cell r="CS96">
            <v>3014.7000057478072</v>
          </cell>
          <cell r="CT96">
            <v>15977.191318707562</v>
          </cell>
          <cell r="CU96">
            <v>10956.000494979908</v>
          </cell>
          <cell r="CV96">
            <v>14989.660779153928</v>
          </cell>
          <cell r="CW96">
            <v>13170.579781144774</v>
          </cell>
          <cell r="CX96">
            <v>18159.164132254282</v>
          </cell>
          <cell r="CY96">
            <v>17079.426904935663</v>
          </cell>
          <cell r="CZ96">
            <v>20412.987210216499</v>
          </cell>
          <cell r="DA96">
            <v>22352.872087098891</v>
          </cell>
          <cell r="DB96">
            <v>19148.341930335475</v>
          </cell>
          <cell r="DC96">
            <v>16105.043449520046</v>
          </cell>
          <cell r="DD96">
            <v>13117.106353171068</v>
          </cell>
          <cell r="DE96">
            <v>2875.822379955669</v>
          </cell>
          <cell r="DF96">
            <v>42079.809888896198</v>
          </cell>
          <cell r="DG96">
            <v>36997.542262465882</v>
          </cell>
          <cell r="DH96">
            <v>41055.229584396686</v>
          </cell>
          <cell r="DI96">
            <v>39217.013025959452</v>
          </cell>
          <cell r="DJ96">
            <v>44298.418560708102</v>
          </cell>
          <cell r="DK96">
            <v>43254.395089309619</v>
          </cell>
          <cell r="DL96">
            <v>46610.418262252686</v>
          </cell>
          <cell r="DM96">
            <v>48630.668817614554</v>
          </cell>
          <cell r="DN96">
            <v>45365.052199433376</v>
          </cell>
          <cell r="DO96">
            <v>42216.72378666389</v>
          </cell>
          <cell r="DP96">
            <v>39136.638427728438</v>
          </cell>
          <cell r="DQ96">
            <v>28699.38546291511</v>
          </cell>
          <cell r="DR96">
            <v>42707.10575786393</v>
          </cell>
          <cell r="DS96">
            <v>37563.718305619943</v>
          </cell>
          <cell r="DT96">
            <v>41644.214575102</v>
          </cell>
          <cell r="DU96">
            <v>39786.993919188179</v>
          </cell>
          <cell r="DV96">
            <v>44962.869048137742</v>
          </cell>
          <cell r="DW96">
            <v>43957.155595116456</v>
          </cell>
          <cell r="DX96">
            <v>47334.762363586065</v>
          </cell>
          <cell r="DY96">
            <v>49438.234449924508</v>
          </cell>
          <cell r="DZ96">
            <v>46110.396062204243</v>
          </cell>
          <cell r="EA96">
            <v>42853.612707064414</v>
          </cell>
          <cell r="EB96">
            <v>39678.406843706631</v>
          </cell>
          <cell r="EC96">
            <v>29041.528413454678</v>
          </cell>
          <cell r="ED96">
            <v>55204.361818493402</v>
          </cell>
          <cell r="EE96">
            <v>49999.850983267686</v>
          </cell>
          <cell r="EF96">
            <v>54101.859698320266</v>
          </cell>
          <cell r="EG96">
            <v>52225.789617113624</v>
          </cell>
          <cell r="EH96">
            <v>57497.80644975094</v>
          </cell>
          <cell r="EI96">
            <v>56533.101552137101</v>
          </cell>
          <cell r="EJ96">
            <v>59931.810296745069</v>
          </cell>
          <cell r="EK96">
            <v>62121.005296234827</v>
          </cell>
          <cell r="EL96">
            <v>58730.24222159596</v>
          </cell>
          <cell r="EM96">
            <v>55361.016192465533</v>
          </cell>
          <cell r="EN96">
            <v>52087.834742699204</v>
          </cell>
          <cell r="EO96">
            <v>41247.403038554345</v>
          </cell>
          <cell r="EP96">
            <v>56081.59337763126</v>
          </cell>
          <cell r="EQ96">
            <v>50815.776323108017</v>
          </cell>
          <cell r="ER96">
            <v>54938.132921899996</v>
          </cell>
          <cell r="ES96">
            <v>53043.176001393731</v>
          </cell>
          <cell r="ET96">
            <v>58413.245775139141</v>
          </cell>
          <cell r="EU96">
            <v>57492.154650912358</v>
          </cell>
          <cell r="EV96">
            <v>60910.502596640668</v>
          </cell>
          <cell r="EW96">
            <v>63188.929195220364</v>
          </cell>
          <cell r="EX96">
            <v>59733.608960226513</v>
          </cell>
          <cell r="EY96">
            <v>56248.761625134925</v>
          </cell>
          <cell r="EZ96">
            <v>52874.222271929277</v>
          </cell>
          <cell r="FA96">
            <v>41826.670128497826</v>
          </cell>
          <cell r="FB96">
            <v>67386.141144795241</v>
          </cell>
          <cell r="FC96">
            <v>62059.505246940847</v>
          </cell>
          <cell r="FD96">
            <v>66200.338247380132</v>
          </cell>
          <cell r="FE96">
            <v>64287.107511943257</v>
          </cell>
          <cell r="FF96">
            <v>69756.539356311056</v>
          </cell>
          <cell r="FG96">
            <v>68882.62854268933</v>
          </cell>
          <cell r="FH96">
            <v>72319.132673645698</v>
          </cell>
          <cell r="FI96">
            <v>74690.360268536082</v>
          </cell>
          <cell r="FJ96">
            <v>71168.858075364697</v>
          </cell>
          <cell r="FK96">
            <v>67565.053079635603</v>
          </cell>
          <cell r="FL96">
            <v>64085.480907522229</v>
          </cell>
          <cell r="FM96">
            <v>52827.153008827067</v>
          </cell>
          <cell r="FN96">
            <v>68597.40068869965</v>
          </cell>
          <cell r="FO96">
            <v>63209.849419908547</v>
          </cell>
          <cell r="FP96">
            <v>67368.024638682371</v>
          </cell>
          <cell r="FQ96">
            <v>65436.321541987127</v>
          </cell>
          <cell r="FR96">
            <v>71007.280870503993</v>
          </cell>
          <cell r="FS96">
            <v>70182.952325827224</v>
          </cell>
          <cell r="FT96">
            <v>73637.344314424263</v>
          </cell>
          <cell r="FU96">
            <v>76103.777024131501</v>
          </cell>
          <cell r="FV96">
            <v>72515.730722084205</v>
          </cell>
          <cell r="FW96">
            <v>68788.242649630658</v>
          </cell>
        </row>
        <row r="97">
          <cell r="B97" t="str">
            <v>Co 152</v>
          </cell>
          <cell r="BH97">
            <v>-20848.349999999999</v>
          </cell>
          <cell r="BI97">
            <v>-12386.64</v>
          </cell>
          <cell r="BJ97">
            <v>-10038.620000000001</v>
          </cell>
          <cell r="BK97">
            <v>-17723.63</v>
          </cell>
          <cell r="BL97">
            <v>-7421.23</v>
          </cell>
          <cell r="BM97">
            <v>-22484.19</v>
          </cell>
          <cell r="BN97">
            <v>-11576.23</v>
          </cell>
          <cell r="BO97">
            <v>-12589.152199999997</v>
          </cell>
          <cell r="BP97">
            <v>-17989.672899999998</v>
          </cell>
          <cell r="BQ97">
            <v>-15118.841185410696</v>
          </cell>
          <cell r="BR97">
            <v>-11111.139314356129</v>
          </cell>
          <cell r="BS97">
            <v>-13793.084743464555</v>
          </cell>
          <cell r="BT97">
            <v>-21754.431516016732</v>
          </cell>
          <cell r="BU97">
            <v>-13297.807961247381</v>
          </cell>
          <cell r="BV97">
            <v>-11074.472491003784</v>
          </cell>
          <cell r="BW97">
            <v>-18817.893920006944</v>
          </cell>
          <cell r="BX97">
            <v>-8547.8325530340298</v>
          </cell>
          <cell r="BY97">
            <v>-23518.436751430945</v>
          </cell>
          <cell r="BZ97">
            <v>-12946.591813188039</v>
          </cell>
          <cell r="CA97">
            <v>-13084.192274578323</v>
          </cell>
          <cell r="CB97">
            <v>-8728.8041186054979</v>
          </cell>
          <cell r="CC97">
            <v>-6361.1063027158016</v>
          </cell>
          <cell r="CD97">
            <v>-2341.3118666271912</v>
          </cell>
          <cell r="CE97">
            <v>-4770.2012641774782</v>
          </cell>
          <cell r="CF97">
            <v>-13461.355975160557</v>
          </cell>
          <cell r="CG97">
            <v>-5009.0337070396708</v>
          </cell>
          <cell r="CH97">
            <v>-2913.4110957958983</v>
          </cell>
          <cell r="CI97">
            <v>-10716.549936751515</v>
          </cell>
          <cell r="CJ97">
            <v>-479.11565977791179</v>
          </cell>
          <cell r="CK97">
            <v>-15353.896179134244</v>
          </cell>
          <cell r="CL97">
            <v>-5127.8285981826339</v>
          </cell>
          <cell r="CM97">
            <v>-4906.8995405772293</v>
          </cell>
          <cell r="CN97">
            <v>-10470.597438594174</v>
          </cell>
          <cell r="CO97">
            <v>-8125.7904342503098</v>
          </cell>
          <cell r="CP97">
            <v>-4093.8567368600707</v>
          </cell>
          <cell r="CQ97">
            <v>-6266.5822343950204</v>
          </cell>
          <cell r="CR97">
            <v>-14315.076697097291</v>
          </cell>
          <cell r="CS97">
            <v>-5695.4992939878866</v>
          </cell>
          <cell r="CT97">
            <v>-3601.7904715699187</v>
          </cell>
          <cell r="CU97">
            <v>-11581.482690502125</v>
          </cell>
          <cell r="CV97">
            <v>-1150.4736779051163</v>
          </cell>
          <cell r="CW97">
            <v>-16289.594882571568</v>
          </cell>
          <cell r="CX97">
            <v>-5977.9484661443857</v>
          </cell>
          <cell r="CY97">
            <v>-5644.7579982548559</v>
          </cell>
          <cell r="CZ97">
            <v>-11306.316642470723</v>
          </cell>
          <cell r="DA97">
            <v>-8923.1414115210282</v>
          </cell>
          <cell r="DB97">
            <v>-4805.6947036987476</v>
          </cell>
          <cell r="DC97">
            <v>-7381.7281344046933</v>
          </cell>
          <cell r="DD97">
            <v>-15202.935456123938</v>
          </cell>
          <cell r="DE97">
            <v>-6412.32371013378</v>
          </cell>
          <cell r="DF97">
            <v>23072.490091421292</v>
          </cell>
          <cell r="DG97">
            <v>14912.097834634231</v>
          </cell>
          <cell r="DH97">
            <v>25540.21317405747</v>
          </cell>
          <cell r="DI97">
            <v>10132.211675881699</v>
          </cell>
          <cell r="DJ97">
            <v>20527.835467321143</v>
          </cell>
          <cell r="DK97">
            <v>20979.830802579774</v>
          </cell>
          <cell r="DL97">
            <v>15218.321667165685</v>
          </cell>
          <cell r="DM97">
            <v>17640.908888658145</v>
          </cell>
          <cell r="DN97">
            <v>21845.213416127415</v>
          </cell>
          <cell r="DO97">
            <v>19192.126697375119</v>
          </cell>
          <cell r="DP97">
            <v>11268.947446338105</v>
          </cell>
          <cell r="DQ97">
            <v>20233.506658103623</v>
          </cell>
          <cell r="DR97">
            <v>22846.298935095067</v>
          </cell>
          <cell r="DS97">
            <v>14500.948968226352</v>
          </cell>
          <cell r="DT97">
            <v>25329.772463309346</v>
          </cell>
          <cell r="DU97">
            <v>9648.5133449681307</v>
          </cell>
          <cell r="DV97">
            <v>20126.130274587107</v>
          </cell>
          <cell r="DW97">
            <v>20703.917843765448</v>
          </cell>
          <cell r="DX97">
            <v>14840.382432899001</v>
          </cell>
          <cell r="DY97">
            <v>17303.391809881752</v>
          </cell>
          <cell r="DZ97">
            <v>21595.946776995159</v>
          </cell>
          <cell r="EA97">
            <v>18863.96218819941</v>
          </cell>
          <cell r="EB97">
            <v>10836.944417685314</v>
          </cell>
          <cell r="EC97">
            <v>19979.318735021239</v>
          </cell>
          <cell r="ED97">
            <v>41110.759919133183</v>
          </cell>
          <cell r="EE97">
            <v>32576.113585161685</v>
          </cell>
          <cell r="EF97">
            <v>43609.293420216214</v>
          </cell>
          <cell r="EG97">
            <v>27650.366174086186</v>
          </cell>
          <cell r="EH97">
            <v>38207.827243230451</v>
          </cell>
          <cell r="EI97">
            <v>38917.909296020545</v>
          </cell>
          <cell r="EJ97">
            <v>32951.205483536251</v>
          </cell>
          <cell r="EK97">
            <v>35454.728274584544</v>
          </cell>
          <cell r="EL97">
            <v>39837.914656632536</v>
          </cell>
          <cell r="EM97">
            <v>37024.163734729038</v>
          </cell>
          <cell r="EN97">
            <v>28892.371661142082</v>
          </cell>
          <cell r="EO97">
            <v>38215.849293360079</v>
          </cell>
          <cell r="EP97">
            <v>41205.026829857088</v>
          </cell>
          <cell r="EQ97">
            <v>32476.615123874173</v>
          </cell>
          <cell r="ER97">
            <v>43717.866263915217</v>
          </cell>
          <cell r="ES97">
            <v>27476.796459283927</v>
          </cell>
          <cell r="ET97">
            <v>38111.814157610192</v>
          </cell>
          <cell r="EU97">
            <v>38961.199515718254</v>
          </cell>
          <cell r="EV97">
            <v>32889.68350278688</v>
          </cell>
          <cell r="EW97">
            <v>35434.239409091038</v>
          </cell>
          <cell r="EX97">
            <v>39910.038539993722</v>
          </cell>
          <cell r="EY97">
            <v>37012.078692420459</v>
          </cell>
          <cell r="EZ97">
            <v>28774.551706365979</v>
          </cell>
          <cell r="FA97">
            <v>38282.49641564289</v>
          </cell>
          <cell r="FB97">
            <v>51696.852092804314</v>
          </cell>
          <cell r="FC97">
            <v>42769.895979232533</v>
          </cell>
          <cell r="FD97">
            <v>54223.218715588329</v>
          </cell>
          <cell r="FE97">
            <v>37695.282426993959</v>
          </cell>
          <cell r="FF97">
            <v>48405.593069020964</v>
          </cell>
          <cell r="FG97">
            <v>49401.754162892743</v>
          </cell>
          <cell r="FH97">
            <v>43223.779811627493</v>
          </cell>
          <cell r="FI97">
            <v>45809.890994915528</v>
          </cell>
          <cell r="FJ97">
            <v>50380.280999231501</v>
          </cell>
          <cell r="FK97">
            <v>47395.581309393208</v>
          </cell>
          <cell r="FL97">
            <v>39050.78873662914</v>
          </cell>
          <cell r="FM97">
            <v>48747.039436511273</v>
          </cell>
          <cell r="FN97">
            <v>52064.141407511066</v>
          </cell>
          <cell r="FO97">
            <v>42934.196842787031</v>
          </cell>
          <cell r="FP97">
            <v>54603.216319142579</v>
          </cell>
          <cell r="FQ97">
            <v>37784.209195557822</v>
          </cell>
          <cell r="FR97">
            <v>48566.795042742466</v>
          </cell>
          <cell r="FS97">
            <v>49717.238917693503</v>
          </cell>
          <cell r="FT97">
            <v>43431.098142013856</v>
          </cell>
          <cell r="FU97">
            <v>46059.362622743545</v>
          </cell>
          <cell r="FV97">
            <v>50726.788995620787</v>
          </cell>
          <cell r="FW97">
            <v>47652.365487786679</v>
          </cell>
        </row>
        <row r="98">
          <cell r="B98" t="str">
            <v>Co 345</v>
          </cell>
          <cell r="BH98">
            <v>48935.5</v>
          </cell>
          <cell r="BI98">
            <v>61657.7</v>
          </cell>
          <cell r="BJ98">
            <v>72400.77</v>
          </cell>
          <cell r="BK98">
            <v>19401.740000000002</v>
          </cell>
          <cell r="BL98">
            <v>58987.5</v>
          </cell>
          <cell r="BM98">
            <v>57767.11</v>
          </cell>
          <cell r="BN98">
            <v>67965.649999999994</v>
          </cell>
          <cell r="BO98">
            <v>25660.043300000019</v>
          </cell>
          <cell r="BP98">
            <v>33062.440300000017</v>
          </cell>
          <cell r="BQ98">
            <v>59400.477792940655</v>
          </cell>
          <cell r="BR98">
            <v>1405.9249457177939</v>
          </cell>
          <cell r="BS98">
            <v>41086.48281028631</v>
          </cell>
          <cell r="BT98">
            <v>59667.0824689937</v>
          </cell>
          <cell r="BU98">
            <v>72915.144128251675</v>
          </cell>
          <cell r="BV98">
            <v>83105.72033133579</v>
          </cell>
          <cell r="BW98">
            <v>30407.558477043727</v>
          </cell>
          <cell r="BX98">
            <v>69741.617649862252</v>
          </cell>
          <cell r="BY98">
            <v>68504.792637980892</v>
          </cell>
          <cell r="BZ98">
            <v>78708.74403776144</v>
          </cell>
          <cell r="CA98">
            <v>37868.358683580358</v>
          </cell>
          <cell r="CB98">
            <v>50682.552236007643</v>
          </cell>
          <cell r="CC98">
            <v>75268.92914856461</v>
          </cell>
          <cell r="CD98">
            <v>17192.676716631686</v>
          </cell>
          <cell r="CE98">
            <v>62361.163030029595</v>
          </cell>
          <cell r="CF98">
            <v>60266.325036415219</v>
          </cell>
          <cell r="CG98">
            <v>74058.592099121975</v>
          </cell>
          <cell r="CH98">
            <v>83682.482385627925</v>
          </cell>
          <cell r="CI98">
            <v>31296.866283975425</v>
          </cell>
          <cell r="CJ98">
            <v>70374.442500722449</v>
          </cell>
          <cell r="CK98">
            <v>69122.771986417385</v>
          </cell>
          <cell r="CL98">
            <v>79335.081588698406</v>
          </cell>
          <cell r="CM98">
            <v>37801.592360726791</v>
          </cell>
          <cell r="CN98">
            <v>46195.891091749654</v>
          </cell>
          <cell r="CO98">
            <v>70983.778410897532</v>
          </cell>
          <cell r="CP98">
            <v>12825.093334658042</v>
          </cell>
          <cell r="CQ98">
            <v>73052.494223136455</v>
          </cell>
          <cell r="CR98">
            <v>73917.905145738041</v>
          </cell>
          <cell r="CS98">
            <v>88173.170720516704</v>
          </cell>
          <cell r="CT98">
            <v>97795.046151330462</v>
          </cell>
          <cell r="CU98">
            <v>44469.104335444368</v>
          </cell>
          <cell r="CV98">
            <v>84240.18160016535</v>
          </cell>
          <cell r="CW98">
            <v>87958.77478985372</v>
          </cell>
          <cell r="CX98">
            <v>98377.937524845911</v>
          </cell>
          <cell r="CY98">
            <v>55715.004791071959</v>
          </cell>
          <cell r="CZ98">
            <v>64426.316656662151</v>
          </cell>
          <cell r="DA98">
            <v>89778.543676837959</v>
          </cell>
          <cell r="DB98">
            <v>30429.169037577085</v>
          </cell>
          <cell r="DC98">
            <v>76536.724593710009</v>
          </cell>
          <cell r="DD98">
            <v>78788.157356041193</v>
          </cell>
          <cell r="DE98">
            <v>93520.80649322024</v>
          </cell>
          <cell r="DF98">
            <v>103134.75774346374</v>
          </cell>
          <cell r="DG98">
            <v>48853.130549875321</v>
          </cell>
          <cell r="DH98">
            <v>89328.921098292922</v>
          </cell>
          <cell r="DI98">
            <v>88166.816009541333</v>
          </cell>
          <cell r="DJ98">
            <v>98797.53417696603</v>
          </cell>
          <cell r="DK98">
            <v>54976.583806756156</v>
          </cell>
          <cell r="DL98">
            <v>64015.73222203934</v>
          </cell>
          <cell r="DM98">
            <v>89946.645180111664</v>
          </cell>
          <cell r="DN98">
            <v>29381.497508999251</v>
          </cell>
          <cell r="DO98">
            <v>76457.846758762229</v>
          </cell>
          <cell r="DP98">
            <v>78760.608977390279</v>
          </cell>
          <cell r="DQ98">
            <v>93986.458975493675</v>
          </cell>
          <cell r="DR98">
            <v>103586.32214412736</v>
          </cell>
          <cell r="DS98">
            <v>48332.926741666131</v>
          </cell>
          <cell r="DT98">
            <v>89524.824608604569</v>
          </cell>
          <cell r="DU98">
            <v>108461.21385732817</v>
          </cell>
          <cell r="DV98">
            <v>119307.36222628568</v>
          </cell>
          <cell r="DW98">
            <v>74300.226383780478</v>
          </cell>
          <cell r="DX98">
            <v>83678.34502853587</v>
          </cell>
          <cell r="DY98">
            <v>110201.62572148166</v>
          </cell>
          <cell r="DZ98">
            <v>48395.466859783686</v>
          </cell>
          <cell r="EA98">
            <v>96461.378156961611</v>
          </cell>
          <cell r="EB98">
            <v>98813.147683189716</v>
          </cell>
          <cell r="EC98">
            <v>114547.71439457353</v>
          </cell>
          <cell r="ED98">
            <v>124127.0391052895</v>
          </cell>
          <cell r="EE98">
            <v>67885.908897491143</v>
          </cell>
          <cell r="EF98">
            <v>109805.39504446869</v>
          </cell>
          <cell r="EG98">
            <v>108978.60671173185</v>
          </cell>
          <cell r="EH98">
            <v>120044.98887362186</v>
          </cell>
          <cell r="EI98">
            <v>73821.893292762164</v>
          </cell>
          <cell r="EJ98">
            <v>83550.946310695668</v>
          </cell>
          <cell r="EK98">
            <v>110679.81189200119</v>
          </cell>
          <cell r="EL98">
            <v>47606.880980186019</v>
          </cell>
          <cell r="EM98">
            <v>96683.53412343419</v>
          </cell>
          <cell r="EN98">
            <v>99082.124846440944</v>
          </cell>
          <cell r="EO98">
            <v>115341.96579884461</v>
          </cell>
          <cell r="EP98">
            <v>124893.93928680592</v>
          </cell>
          <cell r="EQ98">
            <v>67648.790770938183</v>
          </cell>
          <cell r="ER98">
            <v>110307.50710862596</v>
          </cell>
          <cell r="ES98">
            <v>115710.0231765582</v>
          </cell>
          <cell r="ET98">
            <v>127000.93830181679</v>
          </cell>
          <cell r="EU98">
            <v>79531.573163001507</v>
          </cell>
          <cell r="EV98">
            <v>89622.53551695685</v>
          </cell>
          <cell r="EW98">
            <v>117372.16445045284</v>
          </cell>
          <cell r="EX98">
            <v>53006.309619145206</v>
          </cell>
          <cell r="EY98">
            <v>99869.520122305112</v>
          </cell>
          <cell r="EZ98">
            <v>105558.47724974781</v>
          </cell>
          <cell r="FA98">
            <v>122359.97803240779</v>
          </cell>
          <cell r="FB98">
            <v>131877.70458020494</v>
          </cell>
          <cell r="FC98">
            <v>73612.050833652349</v>
          </cell>
          <cell r="FD98">
            <v>117021.86034440235</v>
          </cell>
          <cell r="FE98">
            <v>116340.4606483301</v>
          </cell>
          <cell r="FF98">
            <v>127860.45724111763</v>
          </cell>
          <cell r="FG98">
            <v>79113.725151701336</v>
          </cell>
          <cell r="FH98">
            <v>89579.3955979975</v>
          </cell>
          <cell r="FI98">
            <v>117963.96117148871</v>
          </cell>
          <cell r="FJ98">
            <v>52278.293212864228</v>
          </cell>
          <cell r="FK98">
            <v>100099.15389350659</v>
          </cell>
          <cell r="FL98">
            <v>105926.93476048607</v>
          </cell>
          <cell r="FM98">
            <v>123287.79496745692</v>
          </cell>
          <cell r="FN98">
            <v>132763.37299581591</v>
          </cell>
          <cell r="FO98">
            <v>73460.837868063507</v>
          </cell>
          <cell r="FP98">
            <v>117633.64491236772</v>
          </cell>
          <cell r="FQ98">
            <v>116935.80104406574</v>
          </cell>
          <cell r="FR98">
            <v>128689.81645211464</v>
          </cell>
          <cell r="FS98">
            <v>78632.898516644229</v>
          </cell>
          <cell r="FT98">
            <v>89486.262077823951</v>
          </cell>
          <cell r="FU98">
            <v>118520.63263526739</v>
          </cell>
          <cell r="FV98">
            <v>51488.142977608222</v>
          </cell>
          <cell r="FW98">
            <v>100286.07160735066</v>
          </cell>
        </row>
        <row r="99">
          <cell r="B99" t="str">
            <v>Co 386</v>
          </cell>
          <cell r="BH99">
            <v>58261.93</v>
          </cell>
          <cell r="BI99">
            <v>48282.39</v>
          </cell>
          <cell r="BJ99">
            <v>65270.1</v>
          </cell>
          <cell r="BK99">
            <v>61152.37</v>
          </cell>
          <cell r="BL99">
            <v>92653.21</v>
          </cell>
          <cell r="BM99">
            <v>84250.240000000005</v>
          </cell>
          <cell r="BN99">
            <v>72343.34</v>
          </cell>
          <cell r="BO99">
            <v>68217.092399999994</v>
          </cell>
          <cell r="BP99">
            <v>58041.150100000006</v>
          </cell>
          <cell r="BQ99">
            <v>59018.128397948378</v>
          </cell>
          <cell r="BR99">
            <v>56509.060656993221</v>
          </cell>
          <cell r="BS99">
            <v>55385.149699576235</v>
          </cell>
          <cell r="BT99">
            <v>61587.205330245713</v>
          </cell>
          <cell r="BU99">
            <v>51486.623791253645</v>
          </cell>
          <cell r="BV99">
            <v>64371.653396114765</v>
          </cell>
          <cell r="BW99">
            <v>64167.965507123416</v>
          </cell>
          <cell r="BX99">
            <v>95763.775064753194</v>
          </cell>
          <cell r="BY99">
            <v>86991.988409700818</v>
          </cell>
          <cell r="BZ99">
            <v>75497.587029859395</v>
          </cell>
          <cell r="CA99">
            <v>71759.606456377747</v>
          </cell>
          <cell r="CB99">
            <v>61593.039236699675</v>
          </cell>
          <cell r="CC99">
            <v>62013.958042647064</v>
          </cell>
          <cell r="CD99">
            <v>59505.112776623013</v>
          </cell>
          <cell r="CE99">
            <v>58776.20712359326</v>
          </cell>
          <cell r="CF99">
            <v>64045.86092560002</v>
          </cell>
          <cell r="CG99">
            <v>53821.705858415444</v>
          </cell>
          <cell r="CH99">
            <v>66626.303998836418</v>
          </cell>
          <cell r="CI99">
            <v>66612.546438298668</v>
          </cell>
          <cell r="CJ99">
            <v>98307.259444196563</v>
          </cell>
          <cell r="CK99">
            <v>89156.185540018414</v>
          </cell>
          <cell r="CL99">
            <v>78087.502850720251</v>
          </cell>
          <cell r="CM99">
            <v>74134.744467707045</v>
          </cell>
          <cell r="CN99">
            <v>63979.080597847642</v>
          </cell>
          <cell r="CO99">
            <v>64387.419411278075</v>
          </cell>
          <cell r="CP99">
            <v>61879.439751834427</v>
          </cell>
          <cell r="CQ99">
            <v>61551.939767421703</v>
          </cell>
          <cell r="CR99">
            <v>68679.527550725121</v>
          </cell>
          <cell r="CS99">
            <v>58208.391047363984</v>
          </cell>
          <cell r="CT99">
            <v>71241.483940200793</v>
          </cell>
          <cell r="CU99">
            <v>71514.761462986382</v>
          </cell>
          <cell r="CV99">
            <v>103877.26402577525</v>
          </cell>
          <cell r="CW99">
            <v>94412.962632025461</v>
          </cell>
          <cell r="CX99">
            <v>83269.093512165287</v>
          </cell>
          <cell r="CY99">
            <v>79146.320100630313</v>
          </cell>
          <cell r="CZ99">
            <v>68791.321691031641</v>
          </cell>
          <cell r="DA99">
            <v>69204.039547267443</v>
          </cell>
          <cell r="DB99">
            <v>66645.724297128239</v>
          </cell>
          <cell r="DC99">
            <v>65942.423132110343</v>
          </cell>
          <cell r="DD99">
            <v>73615.347000758979</v>
          </cell>
          <cell r="DE99">
            <v>62890.783516937467</v>
          </cell>
          <cell r="DF99">
            <v>76156.103889186008</v>
          </cell>
          <cell r="DG99">
            <v>76732.75807562047</v>
          </cell>
          <cell r="DH99">
            <v>109777.4182032216</v>
          </cell>
          <cell r="DI99">
            <v>99989.498156164773</v>
          </cell>
          <cell r="DJ99">
            <v>88773.553443384269</v>
          </cell>
          <cell r="DK99">
            <v>84475.797186402779</v>
          </cell>
          <cell r="DL99">
            <v>73917.592936822737</v>
          </cell>
          <cell r="DM99">
            <v>74333.643385862088</v>
          </cell>
          <cell r="DN99">
            <v>71725.020543134597</v>
          </cell>
          <cell r="DO99">
            <v>71018.104718287446</v>
          </cell>
          <cell r="DP99">
            <v>78867.129797808244</v>
          </cell>
          <cell r="DQ99">
            <v>67883.007772283163</v>
          </cell>
          <cell r="DR99">
            <v>81384.348698819318</v>
          </cell>
          <cell r="DS99">
            <v>82285.435321625759</v>
          </cell>
          <cell r="DT99">
            <v>116026.94974075456</v>
          </cell>
          <cell r="DU99">
            <v>105905.35733463599</v>
          </cell>
          <cell r="DV99">
            <v>94619.955860867398</v>
          </cell>
          <cell r="DW99">
            <v>90141.818036435696</v>
          </cell>
          <cell r="DX99">
            <v>79376.452904641104</v>
          </cell>
          <cell r="DY99">
            <v>79796.744423070253</v>
          </cell>
          <cell r="DZ99">
            <v>77136.296909008888</v>
          </cell>
          <cell r="EA99">
            <v>76425.541290121299</v>
          </cell>
          <cell r="EB99">
            <v>84454.020395256739</v>
          </cell>
          <cell r="EC99">
            <v>73203.996277359431</v>
          </cell>
          <cell r="ED99">
            <v>86945.205597748572</v>
          </cell>
          <cell r="EE99">
            <v>88193.248172337189</v>
          </cell>
          <cell r="EF99">
            <v>122646.40593456091</v>
          </cell>
          <cell r="EG99">
            <v>112180.09939317204</v>
          </cell>
          <cell r="EH99">
            <v>100828.9400453491</v>
          </cell>
          <cell r="EI99">
            <v>96165.064897066593</v>
          </cell>
          <cell r="EJ99">
            <v>85188.511327597764</v>
          </cell>
          <cell r="EK99">
            <v>85612.533388184529</v>
          </cell>
          <cell r="EL99">
            <v>82898.769983206163</v>
          </cell>
          <cell r="EM99">
            <v>82185.345682876534</v>
          </cell>
          <cell r="EN99">
            <v>90396.447563016991</v>
          </cell>
          <cell r="EO99">
            <v>78873.594208334151</v>
          </cell>
          <cell r="EP99">
            <v>92858.557761614589</v>
          </cell>
          <cell r="EQ99">
            <v>94477.363624719699</v>
          </cell>
          <cell r="ER99">
            <v>129657.93848907007</v>
          </cell>
          <cell r="ES99">
            <v>118835.54491570935</v>
          </cell>
          <cell r="ET99">
            <v>107421.88646141862</v>
          </cell>
          <cell r="EU99">
            <v>102566.51072235074</v>
          </cell>
          <cell r="EV99">
            <v>91374.665615806211</v>
          </cell>
          <cell r="EW99">
            <v>91802.320132591223</v>
          </cell>
          <cell r="EX99">
            <v>89035.127704805287</v>
          </cell>
          <cell r="EY99">
            <v>88318.844529137685</v>
          </cell>
          <cell r="EZ99">
            <v>96715.811175547627</v>
          </cell>
          <cell r="FA99">
            <v>84913.23591126909</v>
          </cell>
          <cell r="FB99">
            <v>99145.696036418289</v>
          </cell>
          <cell r="FC99">
            <v>101160.46109391371</v>
          </cell>
          <cell r="FD99">
            <v>137083.94060309004</v>
          </cell>
          <cell r="FE99">
            <v>125894.37723317796</v>
          </cell>
          <cell r="FF99">
            <v>114421.89448063361</v>
          </cell>
          <cell r="FG99">
            <v>109369.26623997581</v>
          </cell>
          <cell r="FH99">
            <v>97957.968467495099</v>
          </cell>
          <cell r="FI99">
            <v>98389.151251794538</v>
          </cell>
          <cell r="FJ99">
            <v>95566.987240349757</v>
          </cell>
          <cell r="FK99">
            <v>94848.121181272159</v>
          </cell>
          <cell r="FL99">
            <v>103434.58159633845</v>
          </cell>
          <cell r="FM99">
            <v>91345.198778455611</v>
          </cell>
          <cell r="FN99">
            <v>105829.54847669454</v>
          </cell>
          <cell r="FO99">
            <v>108266.76840060309</v>
          </cell>
          <cell r="FP99">
            <v>144949.17395338771</v>
          </cell>
          <cell r="FQ99">
            <v>133380.33037301307</v>
          </cell>
          <cell r="FR99">
            <v>121852.94772997305</v>
          </cell>
          <cell r="FS99">
            <v>116596.88650259201</v>
          </cell>
          <cell r="FT99">
            <v>104961.84771661772</v>
          </cell>
          <cell r="FU99">
            <v>105396.53124515378</v>
          </cell>
          <cell r="FV99">
            <v>102518.29341559001</v>
          </cell>
          <cell r="FW99">
            <v>101797.17723819718</v>
          </cell>
        </row>
        <row r="100">
          <cell r="B100" t="str">
            <v>Co 426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-1215.8399999999999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-1252.3152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-1289.8846560000002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-1328.5811956800001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-1368.4386315504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-1409.4917904969122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-1451.7765442118196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-1495.3298405381743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-1540.1897357543194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-1586.3954278269489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</row>
        <row r="101">
          <cell r="B101" t="str">
            <v>Co 427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-215.84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-222.3152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-228.984656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-235.85419568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-242.92982155040002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-250.21771619691202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-257.7242476828194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-265.45597511330396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-273.41965436670307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-281.62224399770417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</row>
        <row r="114">
          <cell r="B114" t="str">
            <v>Co 101</v>
          </cell>
          <cell r="BH114">
            <v>-125.98</v>
          </cell>
          <cell r="BI114">
            <v>-20936.75</v>
          </cell>
          <cell r="BJ114">
            <v>16408.14</v>
          </cell>
          <cell r="BK114">
            <v>-22030.69</v>
          </cell>
          <cell r="BL114">
            <v>-86718.78</v>
          </cell>
          <cell r="BM114">
            <v>-118.7599999999984</v>
          </cell>
          <cell r="BN114">
            <v>-10165.98</v>
          </cell>
          <cell r="BO114">
            <v>1077817.22</v>
          </cell>
          <cell r="BP114">
            <v>25817.14</v>
          </cell>
          <cell r="BQ114">
            <v>25818.05</v>
          </cell>
          <cell r="BR114">
            <v>-69182.86</v>
          </cell>
          <cell r="BS114">
            <v>30817.14</v>
          </cell>
          <cell r="BT114">
            <v>49950.984199999999</v>
          </cell>
          <cell r="BU114">
            <v>49198.21</v>
          </cell>
          <cell r="BV114">
            <v>49091.114199999996</v>
          </cell>
          <cell r="BW114">
            <v>48711.972500000003</v>
          </cell>
          <cell r="BX114">
            <v>48502.120800000004</v>
          </cell>
          <cell r="BY114">
            <v>51805.29</v>
          </cell>
          <cell r="BZ114">
            <v>49421.527699999999</v>
          </cell>
          <cell r="CA114">
            <v>49527.75</v>
          </cell>
          <cell r="CB114">
            <v>49527.75</v>
          </cell>
          <cell r="CC114">
            <v>49527.75</v>
          </cell>
          <cell r="CD114">
            <v>49527.75</v>
          </cell>
          <cell r="CE114">
            <v>49527.75</v>
          </cell>
          <cell r="CF114">
            <v>8349.3110259999994</v>
          </cell>
          <cell r="CG114">
            <v>7535.5325000000003</v>
          </cell>
          <cell r="CH114">
            <v>20638.441026</v>
          </cell>
          <cell r="CI114">
            <v>-9508.7127250000012</v>
          </cell>
          <cell r="CJ114">
            <v>22661.454424</v>
          </cell>
          <cell r="CK114">
            <v>12661.612500000001</v>
          </cell>
          <cell r="CL114">
            <v>10278.497631</v>
          </cell>
          <cell r="CM114">
            <v>10384.0725</v>
          </cell>
          <cell r="CN114">
            <v>10384.0725</v>
          </cell>
          <cell r="CO114">
            <v>10385.0725</v>
          </cell>
          <cell r="CP114">
            <v>10384.0725</v>
          </cell>
          <cell r="CQ114">
            <v>10384.0725</v>
          </cell>
          <cell r="CR114">
            <v>8512.6594567800003</v>
          </cell>
          <cell r="CS114">
            <v>7680.823875</v>
          </cell>
          <cell r="CT114">
            <v>21178.592056779999</v>
          </cell>
          <cell r="CU114">
            <v>-9870.1489067500024</v>
          </cell>
          <cell r="CV114">
            <v>23267.828056720002</v>
          </cell>
          <cell r="CW114">
            <v>12935.045475000003</v>
          </cell>
          <cell r="CX114">
            <v>10504.127259930001</v>
          </cell>
          <cell r="CY114">
            <v>10611.954675000001</v>
          </cell>
          <cell r="CZ114">
            <v>10611.954675000001</v>
          </cell>
          <cell r="DA114">
            <v>10612.954675000001</v>
          </cell>
          <cell r="DB114">
            <v>10611.954675000001</v>
          </cell>
          <cell r="DC114">
            <v>10611.954675000001</v>
          </cell>
          <cell r="DD114">
            <v>8678.0637224834027</v>
          </cell>
          <cell r="DE114">
            <v>7829.8698992500003</v>
          </cell>
          <cell r="DF114">
            <v>21733.4549744834</v>
          </cell>
          <cell r="DG114">
            <v>-10243.025069952499</v>
          </cell>
          <cell r="DH114">
            <v>23891.678098421602</v>
          </cell>
          <cell r="DI114">
            <v>13214.275931250002</v>
          </cell>
          <cell r="DJ114">
            <v>10734.5946717279</v>
          </cell>
          <cell r="DK114">
            <v>10844.723315250001</v>
          </cell>
          <cell r="DL114">
            <v>10844.723315250001</v>
          </cell>
          <cell r="DM114">
            <v>10845.723315250001</v>
          </cell>
          <cell r="DN114">
            <v>10844.723315250001</v>
          </cell>
          <cell r="DO114">
            <v>10844.723315250001</v>
          </cell>
          <cell r="DP114">
            <v>8847.5804057979039</v>
          </cell>
          <cell r="DQ114">
            <v>7981.7211303874992</v>
          </cell>
          <cell r="DR114">
            <v>22303.0794828379</v>
          </cell>
          <cell r="DS114">
            <v>-10628.294551971074</v>
          </cell>
          <cell r="DT114">
            <v>24532.049545374248</v>
          </cell>
          <cell r="DU114">
            <v>13500.375283027503</v>
          </cell>
          <cell r="DV114">
            <v>10970.951977759738</v>
          </cell>
          <cell r="DW114">
            <v>11083.431614707501</v>
          </cell>
          <cell r="DX114">
            <v>11083.431614707501</v>
          </cell>
          <cell r="DY114">
            <v>11084.431614707501</v>
          </cell>
          <cell r="DZ114">
            <v>11083.431614707501</v>
          </cell>
          <cell r="EA114">
            <v>11083.431614707501</v>
          </cell>
          <cell r="EB114">
            <v>9019.2670850446411</v>
          </cell>
          <cell r="EC114">
            <v>8135.4290011423245</v>
          </cell>
          <cell r="ED114">
            <v>22888.516143625442</v>
          </cell>
          <cell r="EE114">
            <v>-11026.909893048609</v>
          </cell>
          <cell r="EF114">
            <v>25189.988157815475</v>
          </cell>
          <cell r="EG114">
            <v>13792.416236835128</v>
          </cell>
          <cell r="EH114">
            <v>11212.252192290129</v>
          </cell>
          <cell r="EI114">
            <v>11327.133695148725</v>
          </cell>
          <cell r="EJ114">
            <v>11327.133695148725</v>
          </cell>
          <cell r="EK114">
            <v>11328.133695148725</v>
          </cell>
          <cell r="EL114">
            <v>11327.133695148725</v>
          </cell>
          <cell r="EM114">
            <v>11327.133695148725</v>
          </cell>
          <cell r="EN114">
            <v>9195.1823500102364</v>
          </cell>
          <cell r="EO114">
            <v>8293.0458327566594</v>
          </cell>
          <cell r="EP114">
            <v>23488.816389762651</v>
          </cell>
          <cell r="EQ114">
            <v>-11439.822824448835</v>
          </cell>
          <cell r="ER114">
            <v>25866.54047115154</v>
          </cell>
          <cell r="ES114">
            <v>14091.47281316332</v>
          </cell>
          <cell r="ET114">
            <v>11459.549246360386</v>
          </cell>
          <cell r="EU114">
            <v>11576.884620643188</v>
          </cell>
          <cell r="EV114">
            <v>11576.884620643188</v>
          </cell>
          <cell r="EW114">
            <v>11577.884620643188</v>
          </cell>
          <cell r="EX114">
            <v>11576.884620643188</v>
          </cell>
          <cell r="EY114">
            <v>11576.884620643188</v>
          </cell>
          <cell r="EZ114">
            <v>9374.3858179730851</v>
          </cell>
          <cell r="FA114">
            <v>8453.6248485510241</v>
          </cell>
          <cell r="FB114">
            <v>24106.032538520547</v>
          </cell>
          <cell r="FC114">
            <v>-11865.984256483242</v>
          </cell>
          <cell r="FD114">
            <v>26561.75380725972</v>
          </cell>
          <cell r="FE114">
            <v>14396.620368565818</v>
          </cell>
          <cell r="FF114">
            <v>11711.898001818779</v>
          </cell>
          <cell r="FG114">
            <v>11831.740412195284</v>
          </cell>
          <cell r="FH114">
            <v>11831.740412195284</v>
          </cell>
          <cell r="FI114">
            <v>11832.740412195284</v>
          </cell>
          <cell r="FJ114">
            <v>11831.740412195284</v>
          </cell>
          <cell r="FK114">
            <v>11831.740412195284</v>
          </cell>
          <cell r="FL114">
            <v>9556.9381499240699</v>
          </cell>
          <cell r="FM114">
            <v>8616.220187635452</v>
          </cell>
          <cell r="FN114">
            <v>24740.217804882479</v>
          </cell>
          <cell r="FO114">
            <v>-12306.344266424703</v>
          </cell>
          <cell r="FP114">
            <v>27276.676285890615</v>
          </cell>
          <cell r="FQ114">
            <v>14708.935618050544</v>
          </cell>
          <cell r="FR114">
            <v>11970.354265502279</v>
          </cell>
          <cell r="FS114">
            <v>12092.758062552599</v>
          </cell>
          <cell r="FT114">
            <v>12092.758062552599</v>
          </cell>
          <cell r="FU114">
            <v>12093.758062552599</v>
          </cell>
          <cell r="FV114">
            <v>12092.758062552599</v>
          </cell>
          <cell r="FW114">
            <v>12092.758062552599</v>
          </cell>
        </row>
        <row r="115">
          <cell r="B115" t="str">
            <v>Co 102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</row>
        <row r="116">
          <cell r="B116" t="str">
            <v>Co 103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</row>
        <row r="117">
          <cell r="B117" t="str">
            <v>Co 104</v>
          </cell>
          <cell r="BH117">
            <v>39536.660000000003</v>
          </cell>
          <cell r="BI117">
            <v>14875.62</v>
          </cell>
          <cell r="BJ117">
            <v>75433.789999999994</v>
          </cell>
          <cell r="BK117">
            <v>25523.89</v>
          </cell>
          <cell r="BL117">
            <v>56929.89</v>
          </cell>
          <cell r="BM117">
            <v>4103.0600000000004</v>
          </cell>
          <cell r="BN117">
            <v>21840.639999999999</v>
          </cell>
          <cell r="BO117">
            <v>19926.38</v>
          </cell>
          <cell r="BP117">
            <v>19865.240000000002</v>
          </cell>
          <cell r="BQ117">
            <v>19948.14</v>
          </cell>
          <cell r="BR117">
            <v>37232.33</v>
          </cell>
          <cell r="BS117">
            <v>66867.7</v>
          </cell>
          <cell r="BT117">
            <v>-12397.81</v>
          </cell>
          <cell r="BU117">
            <v>-67385.179999999993</v>
          </cell>
          <cell r="BV117">
            <v>-22353.39</v>
          </cell>
          <cell r="BW117">
            <v>-41055.97</v>
          </cell>
          <cell r="BX117">
            <v>-9517.9199999999837</v>
          </cell>
          <cell r="BY117">
            <v>43303.89</v>
          </cell>
          <cell r="BZ117">
            <v>80936.100000000006</v>
          </cell>
          <cell r="CA117">
            <v>93380.94</v>
          </cell>
          <cell r="CB117">
            <v>76437.86</v>
          </cell>
          <cell r="CC117">
            <v>-11095.6</v>
          </cell>
          <cell r="CD117">
            <v>4827.2200000000303</v>
          </cell>
          <cell r="CE117">
            <v>94919.72</v>
          </cell>
          <cell r="CF117">
            <v>-12397.81</v>
          </cell>
          <cell r="CG117">
            <v>-67385.179999999993</v>
          </cell>
          <cell r="CH117">
            <v>-22353.39</v>
          </cell>
          <cell r="CI117">
            <v>-41055.97</v>
          </cell>
          <cell r="CJ117">
            <v>-9517.9199999999837</v>
          </cell>
          <cell r="CK117">
            <v>43303.89</v>
          </cell>
          <cell r="CL117">
            <v>80936.100000000006</v>
          </cell>
          <cell r="CM117">
            <v>93380.94</v>
          </cell>
          <cell r="CN117">
            <v>76437.86</v>
          </cell>
          <cell r="CO117">
            <v>-11095.6</v>
          </cell>
          <cell r="CP117">
            <v>4827.2200000000303</v>
          </cell>
          <cell r="CQ117">
            <v>94919.72</v>
          </cell>
          <cell r="CR117">
            <v>-6945.7662000000128</v>
          </cell>
          <cell r="CS117">
            <v>-63032.883600000001</v>
          </cell>
          <cell r="CT117">
            <v>-17100.457799999975</v>
          </cell>
          <cell r="CU117">
            <v>-36177.089399999997</v>
          </cell>
          <cell r="CV117">
            <v>-4008.2784000000102</v>
          </cell>
          <cell r="CW117">
            <v>49869.967799999984</v>
          </cell>
          <cell r="CX117">
            <v>88254.821999999986</v>
          </cell>
          <cell r="CY117">
            <v>100948.5588</v>
          </cell>
          <cell r="CZ117">
            <v>83666.617199999979</v>
          </cell>
          <cell r="DA117">
            <v>-5617.5119999999879</v>
          </cell>
          <cell r="DB117">
            <v>10623.764400000044</v>
          </cell>
          <cell r="DC117">
            <v>102518.11439999996</v>
          </cell>
          <cell r="DD117">
            <v>-1384.681523999956</v>
          </cell>
          <cell r="DE117">
            <v>-58593.541271999973</v>
          </cell>
          <cell r="DF117">
            <v>-11742.46695599996</v>
          </cell>
          <cell r="DG117">
            <v>-31200.631187999999</v>
          </cell>
          <cell r="DH117">
            <v>1611.5560319999931</v>
          </cell>
          <cell r="DI117">
            <v>56567.367155999993</v>
          </cell>
          <cell r="DJ117">
            <v>95719.918440000038</v>
          </cell>
          <cell r="DK117">
            <v>108667.52997600002</v>
          </cell>
          <cell r="DL117">
            <v>91039.949544000032</v>
          </cell>
          <cell r="DM117">
            <v>-29.862239999987651</v>
          </cell>
          <cell r="DN117">
            <v>16536.23968800006</v>
          </cell>
          <cell r="DO117">
            <v>110268.47668799997</v>
          </cell>
          <cell r="DP117">
            <v>4287.6248455200111</v>
          </cell>
          <cell r="DQ117">
            <v>-54065.412097439985</v>
          </cell>
          <cell r="DR117">
            <v>-6277.316295119992</v>
          </cell>
          <cell r="DS117">
            <v>-26124.643811759976</v>
          </cell>
          <cell r="DT117">
            <v>7343.7871526400559</v>
          </cell>
          <cell r="DU117">
            <v>63398.71449911996</v>
          </cell>
          <cell r="DV117">
            <v>103334.31680880004</v>
          </cell>
          <cell r="DW117">
            <v>116540.88057552004</v>
          </cell>
          <cell r="DX117">
            <v>98560.748534879996</v>
          </cell>
          <cell r="DY117">
            <v>5669.5405151999439</v>
          </cell>
          <cell r="DZ117">
            <v>22566.964481760107</v>
          </cell>
          <cell r="EA117">
            <v>118173.84622175997</v>
          </cell>
          <cell r="EB117">
            <v>10073.377342430409</v>
          </cell>
          <cell r="EC117">
            <v>-49446.72033938879</v>
          </cell>
          <cell r="ED117">
            <v>-702.86262102238834</v>
          </cell>
          <cell r="EE117">
            <v>-20947.136687995167</v>
          </cell>
          <cell r="EF117">
            <v>13190.662895692803</v>
          </cell>
          <cell r="EG117">
            <v>70366.688789102365</v>
          </cell>
          <cell r="EH117">
            <v>111101.00314497604</v>
          </cell>
          <cell r="EI117">
            <v>124571.69818703039</v>
          </cell>
          <cell r="EJ117">
            <v>106231.96350557759</v>
          </cell>
          <cell r="EK117">
            <v>11482.931325503974</v>
          </cell>
          <cell r="EL117">
            <v>28718.303771395294</v>
          </cell>
          <cell r="EM117">
            <v>126237.32314619521</v>
          </cell>
          <cell r="EN117">
            <v>15974.844889278989</v>
          </cell>
          <cell r="EO117">
            <v>-44735.654746176559</v>
          </cell>
          <cell r="EP117">
            <v>4983.0801265572081</v>
          </cell>
          <cell r="EQ117">
            <v>-15666.079421755043</v>
          </cell>
          <cell r="ER117">
            <v>19154.476153606665</v>
          </cell>
          <cell r="ES117">
            <v>77474.022564884392</v>
          </cell>
          <cell r="ET117">
            <v>119023.02320787555</v>
          </cell>
          <cell r="EU117">
            <v>132763.13215077104</v>
          </cell>
          <cell r="EV117">
            <v>114056.60277568921</v>
          </cell>
          <cell r="EW117">
            <v>17412.589952014037</v>
          </cell>
          <cell r="EX117">
            <v>34992.669846823148</v>
          </cell>
          <cell r="EY117">
            <v>134462.06960911909</v>
          </cell>
          <cell r="EZ117">
            <v>21994.341787064564</v>
          </cell>
          <cell r="FA117">
            <v>-39930.367841100087</v>
          </cell>
          <cell r="FB117">
            <v>10782.741729088302</v>
          </cell>
          <cell r="FC117">
            <v>-10279.401010190137</v>
          </cell>
          <cell r="FD117">
            <v>25237.565676678787</v>
          </cell>
          <cell r="FE117">
            <v>84723.503016182105</v>
          </cell>
          <cell r="FF117">
            <v>127103.48367203306</v>
          </cell>
          <cell r="FG117">
            <v>141118.39479378646</v>
          </cell>
          <cell r="FH117">
            <v>122037.73483120301</v>
          </cell>
          <cell r="FI117">
            <v>23460.841751054279</v>
          </cell>
          <cell r="FJ117">
            <v>41392.523243759642</v>
          </cell>
          <cell r="FK117">
            <v>142851.31100130151</v>
          </cell>
          <cell r="FL117">
            <v>28134.228622805909</v>
          </cell>
          <cell r="FM117">
            <v>-35028.97519792206</v>
          </cell>
          <cell r="FN117">
            <v>16698.396563670132</v>
          </cell>
          <cell r="FO117">
            <v>-4784.9890303939465</v>
          </cell>
          <cell r="FP117">
            <v>31442.316990212363</v>
          </cell>
          <cell r="FQ117">
            <v>92117.973076505761</v>
          </cell>
          <cell r="FR117">
            <v>135345.55334547377</v>
          </cell>
          <cell r="FS117">
            <v>149640.76268966217</v>
          </cell>
          <cell r="FT117">
            <v>130178.48952782707</v>
          </cell>
          <cell r="FU117">
            <v>29630.058586075378</v>
          </cell>
          <cell r="FV117">
            <v>47920.373708634812</v>
          </cell>
          <cell r="FW117">
            <v>151408.33722132753</v>
          </cell>
        </row>
        <row r="118">
          <cell r="B118" t="str">
            <v>Co 105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</row>
        <row r="119">
          <cell r="B119" t="str">
            <v>Co 110</v>
          </cell>
          <cell r="BH119">
            <v>7803.88</v>
          </cell>
          <cell r="BI119">
            <v>3661.1500000000051</v>
          </cell>
          <cell r="BJ119">
            <v>-8913.67</v>
          </cell>
          <cell r="BK119">
            <v>11805.58</v>
          </cell>
          <cell r="BL119">
            <v>-9360.5300000000007</v>
          </cell>
          <cell r="BM119">
            <v>7088.81</v>
          </cell>
          <cell r="BN119">
            <v>20025.240000000002</v>
          </cell>
          <cell r="BO119">
            <v>12319.504307914052</v>
          </cell>
          <cell r="BP119">
            <v>11858.739539068578</v>
          </cell>
          <cell r="BQ119">
            <v>1781.0214656445314</v>
          </cell>
          <cell r="BR119">
            <v>7078.7847492092878</v>
          </cell>
          <cell r="BS119">
            <v>14149.327922675562</v>
          </cell>
          <cell r="BT119">
            <v>7549.3184047216891</v>
          </cell>
          <cell r="BU119">
            <v>3419.280213036076</v>
          </cell>
          <cell r="BV119">
            <v>-9454.6893947079334</v>
          </cell>
          <cell r="BW119">
            <v>11466.747816002789</v>
          </cell>
          <cell r="BX119">
            <v>-9892.0400593850136</v>
          </cell>
          <cell r="BY119">
            <v>6860.2483439934294</v>
          </cell>
          <cell r="BZ119">
            <v>19742.688369746487</v>
          </cell>
          <cell r="CA119">
            <v>12155.478597229529</v>
          </cell>
          <cell r="CB119">
            <v>11736.259305453557</v>
          </cell>
          <cell r="CC119">
            <v>1652.1595277855304</v>
          </cell>
          <cell r="CD119">
            <v>6954.4676691127388</v>
          </cell>
          <cell r="CE119">
            <v>14487.700566363703</v>
          </cell>
          <cell r="CF119">
            <v>6572.8428446168473</v>
          </cell>
          <cell r="CG119">
            <v>2456.8739528199985</v>
          </cell>
          <cell r="CH119">
            <v>-9891.12720053249</v>
          </cell>
          <cell r="CI119">
            <v>11239.589573122867</v>
          </cell>
          <cell r="CJ119">
            <v>-10316.675523608472</v>
          </cell>
          <cell r="CK119">
            <v>6748.3889393440295</v>
          </cell>
          <cell r="CL119">
            <v>19576.206095292484</v>
          </cell>
          <cell r="CM119">
            <v>12086.361154277922</v>
          </cell>
          <cell r="CN119">
            <v>19414.438018530844</v>
          </cell>
          <cell r="CO119">
            <v>9325.7444329367208</v>
          </cell>
          <cell r="CP119">
            <v>14632.747945449933</v>
          </cell>
          <cell r="CQ119">
            <v>22636.707601618149</v>
          </cell>
          <cell r="CR119">
            <v>15120.896753847992</v>
          </cell>
          <cell r="CS119">
            <v>10927.705007992714</v>
          </cell>
          <cell r="CT119">
            <v>-2598.0004028809053</v>
          </cell>
          <cell r="CU119">
            <v>19027.451121656741</v>
          </cell>
          <cell r="CV119">
            <v>-3027.6999484396292</v>
          </cell>
          <cell r="CW119">
            <v>14486.071389218363</v>
          </cell>
          <cell r="CX119">
            <v>27551.717586157116</v>
          </cell>
          <cell r="CY119">
            <v>19923.387231691435</v>
          </cell>
          <cell r="CZ119">
            <v>19441.808229501952</v>
          </cell>
          <cell r="DA119">
            <v>9149.6014186829889</v>
          </cell>
          <cell r="DB119">
            <v>14564.582402937129</v>
          </cell>
          <cell r="DC119">
            <v>22233.322572002216</v>
          </cell>
          <cell r="DD119">
            <v>15050.28945343176</v>
          </cell>
          <cell r="DE119">
            <v>10778.225834443074</v>
          </cell>
          <cell r="DF119">
            <v>-3126.4164147613847</v>
          </cell>
          <cell r="DG119">
            <v>19005.571025971629</v>
          </cell>
          <cell r="DH119">
            <v>-3560.4824714097049</v>
          </cell>
          <cell r="DI119">
            <v>14414.203032354249</v>
          </cell>
          <cell r="DJ119">
            <v>27721.875011573349</v>
          </cell>
          <cell r="DK119">
            <v>19953.786889711071</v>
          </cell>
          <cell r="DL119">
            <v>19461.577767038965</v>
          </cell>
          <cell r="DM119">
            <v>8961.2500520108442</v>
          </cell>
          <cell r="DN119">
            <v>14486.935495721475</v>
          </cell>
          <cell r="DO119">
            <v>22304.537347958823</v>
          </cell>
          <cell r="DP119">
            <v>14968.328777391733</v>
          </cell>
          <cell r="DQ119">
            <v>10615.752101234553</v>
          </cell>
          <cell r="DR119">
            <v>642.8866633689322</v>
          </cell>
          <cell r="DS119">
            <v>23293.745293908571</v>
          </cell>
          <cell r="DT119">
            <v>204.48430996911338</v>
          </cell>
          <cell r="DU119">
            <v>18652.595950590308</v>
          </cell>
          <cell r="DV119">
            <v>32206.560775872647</v>
          </cell>
          <cell r="DW119">
            <v>24297.708466081323</v>
          </cell>
          <cell r="DX119">
            <v>23794.09425364004</v>
          </cell>
          <cell r="DY119">
            <v>13081.939333585309</v>
          </cell>
          <cell r="DZ119">
            <v>18720.075539341036</v>
          </cell>
          <cell r="EA119">
            <v>26690.360127355387</v>
          </cell>
          <cell r="EB119">
            <v>19195.554036515074</v>
          </cell>
          <cell r="EC119">
            <v>14761.438794965616</v>
          </cell>
          <cell r="ED119">
            <v>150.91678629245143</v>
          </cell>
          <cell r="EE119">
            <v>23333.113741456138</v>
          </cell>
          <cell r="EF119">
            <v>-291.77404918819957</v>
          </cell>
          <cell r="EG119">
            <v>18642.661317873397</v>
          </cell>
          <cell r="EH119">
            <v>32447.232815185263</v>
          </cell>
          <cell r="EI119">
            <v>24396.565948860567</v>
          </cell>
          <cell r="EJ119">
            <v>23881.266504664236</v>
          </cell>
          <cell r="EK119">
            <v>12953.033544137754</v>
          </cell>
          <cell r="EL119">
            <v>18705.909594055258</v>
          </cell>
          <cell r="EM119">
            <v>26831.298970102544</v>
          </cell>
          <cell r="EN119">
            <v>19173.528246225243</v>
          </cell>
          <cell r="EO119">
            <v>14656.190515496943</v>
          </cell>
          <cell r="EP119">
            <v>-365.08472322270245</v>
          </cell>
          <cell r="EQ119">
            <v>23361.643271952271</v>
          </cell>
          <cell r="ER119">
            <v>-812.04050770619506</v>
          </cell>
          <cell r="ES119">
            <v>21370.230612265332</v>
          </cell>
          <cell r="ET119">
            <v>35430.025379400315</v>
          </cell>
          <cell r="EU119">
            <v>27236.074906776026</v>
          </cell>
          <cell r="EV119">
            <v>26708.804544461345</v>
          </cell>
          <cell r="EW119">
            <v>15560.513849273695</v>
          </cell>
          <cell r="EX119">
            <v>21430.082263048869</v>
          </cell>
          <cell r="EY119">
            <v>29713.558508597125</v>
          </cell>
          <cell r="EZ119">
            <v>21888.287717052161</v>
          </cell>
          <cell r="FA119">
            <v>17286.225472503145</v>
          </cell>
          <cell r="FB119">
            <v>1842.2263865088898</v>
          </cell>
          <cell r="FC119">
            <v>26126.995584820965</v>
          </cell>
          <cell r="FD119">
            <v>1391.2702848030094</v>
          </cell>
          <cell r="FE119">
            <v>21393.447065286047</v>
          </cell>
          <cell r="FF119">
            <v>35712.704009316905</v>
          </cell>
          <cell r="FG119">
            <v>27374.622457984566</v>
          </cell>
          <cell r="FH119">
            <v>26835.114954268931</v>
          </cell>
          <cell r="FI119">
            <v>15461.804279300704</v>
          </cell>
          <cell r="FJ119">
            <v>21451.318131182976</v>
          </cell>
          <cell r="FK119">
            <v>29895.470844810196</v>
          </cell>
          <cell r="FL119">
            <v>21897.482425979462</v>
          </cell>
          <cell r="FM119">
            <v>17209.152724433705</v>
          </cell>
          <cell r="FN119">
            <v>1330.7125480426184</v>
          </cell>
          <cell r="FO119">
            <v>26187.00519527468</v>
          </cell>
          <cell r="FP119">
            <v>875.62071668347926</v>
          </cell>
          <cell r="FQ119">
            <v>21405.871250696531</v>
          </cell>
          <cell r="FR119">
            <v>35989.150230543288</v>
          </cell>
          <cell r="FS119">
            <v>27506.068496920328</v>
          </cell>
          <cell r="FT119">
            <v>28805.839405681385</v>
          </cell>
          <cell r="FU119">
            <v>17203.014050395264</v>
          </cell>
          <cell r="FV119">
            <v>23314.468535396089</v>
          </cell>
          <cell r="FW119">
            <v>31922.862245263961</v>
          </cell>
        </row>
        <row r="120">
          <cell r="B120" t="str">
            <v>Co 111</v>
          </cell>
          <cell r="BH120">
            <v>6647.41</v>
          </cell>
          <cell r="BI120">
            <v>9512.2800000000007</v>
          </cell>
          <cell r="BJ120">
            <v>7131.9</v>
          </cell>
          <cell r="BK120">
            <v>8544.3799999999992</v>
          </cell>
          <cell r="BL120">
            <v>11333.17</v>
          </cell>
          <cell r="BM120">
            <v>1525.14</v>
          </cell>
          <cell r="BN120">
            <v>6679.08</v>
          </cell>
          <cell r="BO120">
            <v>12003.442645370946</v>
          </cell>
          <cell r="BP120">
            <v>8900.0894951959963</v>
          </cell>
          <cell r="BQ120">
            <v>7349.2340002257506</v>
          </cell>
          <cell r="BR120">
            <v>8763.0476602977997</v>
          </cell>
          <cell r="BS120">
            <v>6002.2491022137947</v>
          </cell>
          <cell r="BT120">
            <v>24554.981872244742</v>
          </cell>
          <cell r="BU120">
            <v>27504.371198983332</v>
          </cell>
          <cell r="BV120">
            <v>25027.36744570743</v>
          </cell>
          <cell r="BW120">
            <v>26475.645339036699</v>
          </cell>
          <cell r="BX120">
            <v>29330.294961938802</v>
          </cell>
          <cell r="BY120">
            <v>19234.320385094026</v>
          </cell>
          <cell r="BZ120">
            <v>24551.246890354065</v>
          </cell>
          <cell r="CA120">
            <v>31588.074606987753</v>
          </cell>
          <cell r="CB120">
            <v>28447.115225540958</v>
          </cell>
          <cell r="CC120">
            <v>25274.759997760793</v>
          </cell>
          <cell r="CD120">
            <v>26651.559282951297</v>
          </cell>
          <cell r="CE120">
            <v>25674.813743967963</v>
          </cell>
          <cell r="CF120">
            <v>24293.246004231922</v>
          </cell>
          <cell r="CG120">
            <v>27329.71552353659</v>
          </cell>
          <cell r="CH120">
            <v>24753.486642747041</v>
          </cell>
          <cell r="CI120">
            <v>26238.667139990015</v>
          </cell>
          <cell r="CJ120">
            <v>29160.933303193015</v>
          </cell>
          <cell r="CK120">
            <v>18768.911704838149</v>
          </cell>
          <cell r="CL120">
            <v>24253.498188503963</v>
          </cell>
          <cell r="CM120">
            <v>31375.278459935609</v>
          </cell>
          <cell r="CN120">
            <v>28187.705505350023</v>
          </cell>
          <cell r="CO120">
            <v>25021.368329593701</v>
          </cell>
          <cell r="CP120">
            <v>26359.802859724368</v>
          </cell>
          <cell r="CQ120">
            <v>25544.34006926835</v>
          </cell>
          <cell r="CR120">
            <v>24686.026445454128</v>
          </cell>
          <cell r="CS120">
            <v>27812.885056602929</v>
          </cell>
          <cell r="CT120">
            <v>25151.31144944486</v>
          </cell>
          <cell r="CU120">
            <v>26678.629290726793</v>
          </cell>
          <cell r="CV120">
            <v>29682.889143150664</v>
          </cell>
          <cell r="CW120">
            <v>20647.964828676424</v>
          </cell>
          <cell r="CX120">
            <v>26299.900721587052</v>
          </cell>
          <cell r="CY120">
            <v>31922.935143427614</v>
          </cell>
          <cell r="CZ120">
            <v>28655.110492870284</v>
          </cell>
          <cell r="DA120">
            <v>27094.691526150364</v>
          </cell>
          <cell r="DB120">
            <v>28446.226247108949</v>
          </cell>
          <cell r="DC120">
            <v>25896.730008881776</v>
          </cell>
          <cell r="DD120">
            <v>26750.702554134805</v>
          </cell>
          <cell r="DE120">
            <v>29970.904483156311</v>
          </cell>
          <cell r="DF120">
            <v>27221.005900440501</v>
          </cell>
          <cell r="DG120">
            <v>28791.932059478182</v>
          </cell>
          <cell r="DH120">
            <v>31880.275552258412</v>
          </cell>
          <cell r="DI120">
            <v>20909.874000040771</v>
          </cell>
          <cell r="DJ120">
            <v>26734.235981782324</v>
          </cell>
          <cell r="DK120">
            <v>32479.498668035856</v>
          </cell>
          <cell r="DL120">
            <v>29129.859078928159</v>
          </cell>
          <cell r="DM120">
            <v>27557.016939998113</v>
          </cell>
          <cell r="DN120">
            <v>28922.04284665954</v>
          </cell>
          <cell r="DO120">
            <v>26334.180326775724</v>
          </cell>
          <cell r="DP120">
            <v>27203.964135644237</v>
          </cell>
          <cell r="DQ120">
            <v>30520.301726047728</v>
          </cell>
          <cell r="DR120">
            <v>27679.25959856503</v>
          </cell>
          <cell r="DS120">
            <v>29295.055069670903</v>
          </cell>
          <cell r="DT120">
            <v>32469.885442613864</v>
          </cell>
          <cell r="DU120">
            <v>21172.649946799011</v>
          </cell>
          <cell r="DV120">
            <v>27174.668744874583</v>
          </cell>
          <cell r="DW120">
            <v>33045.081811852098</v>
          </cell>
          <cell r="DX120">
            <v>29611.494622686347</v>
          </cell>
          <cell r="DY120">
            <v>28026.545910956957</v>
          </cell>
          <cell r="DZ120">
            <v>29404.922395626185</v>
          </cell>
          <cell r="EA120">
            <v>26778.305346252248</v>
          </cell>
          <cell r="EB120">
            <v>27664.000828539483</v>
          </cell>
          <cell r="EC120">
            <v>31079.344707909593</v>
          </cell>
          <cell r="ED120">
            <v>28144.253439630647</v>
          </cell>
          <cell r="EE120">
            <v>29806.221855351512</v>
          </cell>
          <cell r="EF120">
            <v>33070.00847644468</v>
          </cell>
          <cell r="EG120">
            <v>21436.181721303456</v>
          </cell>
          <cell r="EH120">
            <v>27621.242655441885</v>
          </cell>
          <cell r="EI120">
            <v>33619.794119994178</v>
          </cell>
          <cell r="EJ120">
            <v>30100.070097277086</v>
          </cell>
          <cell r="EK120">
            <v>28503.360696181062</v>
          </cell>
          <cell r="EL120">
            <v>29895.384595800082</v>
          </cell>
          <cell r="EM120">
            <v>27229.173526857765</v>
          </cell>
          <cell r="EN120">
            <v>28130.87514148809</v>
          </cell>
          <cell r="EO120">
            <v>31648.188157750687</v>
          </cell>
          <cell r="EP120">
            <v>28616.048728476504</v>
          </cell>
          <cell r="EQ120">
            <v>30325.736107437991</v>
          </cell>
          <cell r="ER120">
            <v>33680.810837701676</v>
          </cell>
          <cell r="ES120">
            <v>21700.341834157673</v>
          </cell>
          <cell r="ET120">
            <v>28073.997104337734</v>
          </cell>
          <cell r="EU120">
            <v>34203.753239372891</v>
          </cell>
          <cell r="EV120">
            <v>30596.085400226853</v>
          </cell>
          <cell r="EW120">
            <v>28987.530650452936</v>
          </cell>
          <cell r="EX120">
            <v>30392.575079424507</v>
          </cell>
          <cell r="EY120">
            <v>27686.855770618338</v>
          </cell>
          <cell r="EZ120">
            <v>28604.650976634934</v>
          </cell>
          <cell r="FA120">
            <v>32227.186862146336</v>
          </cell>
          <cell r="FB120">
            <v>29094.704015140811</v>
          </cell>
          <cell r="FC120">
            <v>30853.270413858379</v>
          </cell>
          <cell r="FD120">
            <v>34302.672989269937</v>
          </cell>
          <cell r="FE120">
            <v>21965.009237615865</v>
          </cell>
          <cell r="FF120">
            <v>28533.177510164525</v>
          </cell>
          <cell r="FG120">
            <v>34797.069870858955</v>
          </cell>
          <cell r="FH120">
            <v>31098.700023257436</v>
          </cell>
          <cell r="FI120">
            <v>29479.563300243291</v>
          </cell>
          <cell r="FJ120">
            <v>30897.011918958153</v>
          </cell>
          <cell r="FK120">
            <v>28151.831499497071</v>
          </cell>
          <cell r="FL120">
            <v>29085.393410068173</v>
          </cell>
          <cell r="FM120">
            <v>32816.078562432187</v>
          </cell>
          <cell r="FN120">
            <v>29580.472375597645</v>
          </cell>
          <cell r="FO120">
            <v>31389.143536251686</v>
          </cell>
          <cell r="FP120">
            <v>34935.354190832149</v>
          </cell>
          <cell r="FQ120">
            <v>22230.236020725497</v>
          </cell>
          <cell r="FR120">
            <v>28998.406173080526</v>
          </cell>
          <cell r="FS120">
            <v>35400.271620936786</v>
          </cell>
          <cell r="FT120">
            <v>31608.405602079762</v>
          </cell>
          <cell r="FU120">
            <v>29978.672022353003</v>
          </cell>
          <cell r="FV120">
            <v>31409.175275015808</v>
          </cell>
          <cell r="FW120">
            <v>28623.316463288109</v>
          </cell>
        </row>
        <row r="121">
          <cell r="B121" t="str">
            <v>Co 112</v>
          </cell>
          <cell r="BH121">
            <v>2766.45</v>
          </cell>
          <cell r="BI121">
            <v>1098.48</v>
          </cell>
          <cell r="BJ121">
            <v>6377.24</v>
          </cell>
          <cell r="BK121">
            <v>941.15</v>
          </cell>
          <cell r="BL121">
            <v>4928.95</v>
          </cell>
          <cell r="BM121">
            <v>2938.25</v>
          </cell>
          <cell r="BN121">
            <v>4361.37</v>
          </cell>
          <cell r="BO121">
            <v>1608.0182802723489</v>
          </cell>
          <cell r="BP121">
            <v>3.7992506625382703</v>
          </cell>
          <cell r="BQ121">
            <v>1477.1092203912053</v>
          </cell>
          <cell r="BR121">
            <v>2808.6743107414254</v>
          </cell>
          <cell r="BS121">
            <v>1675.1863948070845</v>
          </cell>
          <cell r="BT121">
            <v>2816.7587726416014</v>
          </cell>
          <cell r="BU121">
            <v>1061.3612419035153</v>
          </cell>
          <cell r="BV121">
            <v>11371.552380398702</v>
          </cell>
          <cell r="BW121">
            <v>5728.1861907291359</v>
          </cell>
          <cell r="BX121">
            <v>9887.6527682078777</v>
          </cell>
          <cell r="BY121">
            <v>6104.4153490067338</v>
          </cell>
          <cell r="BZ121">
            <v>7651.1382615362581</v>
          </cell>
          <cell r="CA121">
            <v>6848.6793156802942</v>
          </cell>
          <cell r="CB121">
            <v>5293.2998385835308</v>
          </cell>
          <cell r="CC121">
            <v>4610.4301249984019</v>
          </cell>
          <cell r="CD121">
            <v>5994.8683464294145</v>
          </cell>
          <cell r="CE121">
            <v>4793.3705857593468</v>
          </cell>
          <cell r="CF121">
            <v>6020.7074814130319</v>
          </cell>
          <cell r="CG121">
            <v>4175.2953545337195</v>
          </cell>
          <cell r="CH121">
            <v>9856.9068159135277</v>
          </cell>
          <cell r="CI121">
            <v>4000.3258168978336</v>
          </cell>
          <cell r="CJ121">
            <v>8336.6435581048754</v>
          </cell>
          <cell r="CK121">
            <v>6040.4608875139111</v>
          </cell>
          <cell r="CL121">
            <v>7714.5293351538076</v>
          </cell>
          <cell r="CM121">
            <v>6790.855434316476</v>
          </cell>
          <cell r="CN121">
            <v>5284.9117412491178</v>
          </cell>
          <cell r="CO121">
            <v>4511.3882373947981</v>
          </cell>
          <cell r="CP121">
            <v>5950.3233428554313</v>
          </cell>
          <cell r="CQ121">
            <v>4678.7374953564222</v>
          </cell>
          <cell r="CR121">
            <v>6137.1001027578341</v>
          </cell>
          <cell r="CS121">
            <v>4223.8755316836377</v>
          </cell>
          <cell r="CT121">
            <v>10089.304393184262</v>
          </cell>
          <cell r="CU121">
            <v>4042.0569197222053</v>
          </cell>
          <cell r="CV121">
            <v>8525.8217799477534</v>
          </cell>
          <cell r="CW121">
            <v>6138.7170017141807</v>
          </cell>
          <cell r="CX121">
            <v>7890.2249298147508</v>
          </cell>
          <cell r="CY121">
            <v>6906.0579797365772</v>
          </cell>
          <cell r="CZ121">
            <v>5386.9706165193465</v>
          </cell>
          <cell r="DA121">
            <v>4566.8539476360156</v>
          </cell>
          <cell r="DB121">
            <v>6053.2802486307228</v>
          </cell>
          <cell r="DC121">
            <v>6386.119619811856</v>
          </cell>
          <cell r="DD121">
            <v>7922.38187071639</v>
          </cell>
          <cell r="DE121">
            <v>5939.0614396127321</v>
          </cell>
          <cell r="DF121">
            <v>11994.089329158269</v>
          </cell>
          <cell r="DG121">
            <v>5750.4117617019183</v>
          </cell>
          <cell r="DH121">
            <v>10386.393519231071</v>
          </cell>
          <cell r="DI121">
            <v>7905.1977682863544</v>
          </cell>
          <cell r="DJ121">
            <v>9736.5312536876518</v>
          </cell>
          <cell r="DK121">
            <v>7022.4963337407953</v>
          </cell>
          <cell r="DL121">
            <v>5490.5128547076984</v>
          </cell>
          <cell r="DM121">
            <v>6289.0856733791343</v>
          </cell>
          <cell r="DN121">
            <v>7824.514945814235</v>
          </cell>
          <cell r="DO121">
            <v>6485.9210998330473</v>
          </cell>
          <cell r="DP121">
            <v>8093.2606992655155</v>
          </cell>
          <cell r="DQ121">
            <v>6037.4877164001846</v>
          </cell>
          <cell r="DR121">
            <v>12288.07533804225</v>
          </cell>
          <cell r="DS121">
            <v>5841.7741711553799</v>
          </cell>
          <cell r="DT121">
            <v>10634.893528519176</v>
          </cell>
          <cell r="DU121">
            <v>8056.3339932409144</v>
          </cell>
          <cell r="DV121">
            <v>9970.6799096131981</v>
          </cell>
          <cell r="DW121">
            <v>7141.167148246519</v>
          </cell>
          <cell r="DX121">
            <v>5596.5526257430283</v>
          </cell>
          <cell r="DY121">
            <v>6394.2551611383069</v>
          </cell>
          <cell r="DZ121">
            <v>7980.2463481621498</v>
          </cell>
          <cell r="EA121">
            <v>6586.9132482911882</v>
          </cell>
          <cell r="EB121">
            <v>8267.9454324315811</v>
          </cell>
          <cell r="EC121">
            <v>6137.2867908516755</v>
          </cell>
          <cell r="ED121">
            <v>12589.579237178092</v>
          </cell>
          <cell r="EE121">
            <v>5934.2698337304373</v>
          </cell>
          <cell r="EF121">
            <v>10889.601773589304</v>
          </cell>
          <cell r="EG121">
            <v>8210.2991630270662</v>
          </cell>
          <cell r="EH121">
            <v>10210.708997791786</v>
          </cell>
          <cell r="EI121">
            <v>7261.5892650396918</v>
          </cell>
          <cell r="EJ121">
            <v>5704.6311664963896</v>
          </cell>
          <cell r="EK121">
            <v>6501.4463242632019</v>
          </cell>
          <cell r="EL121">
            <v>8139.6046084722457</v>
          </cell>
          <cell r="EM121">
            <v>6688.6449385396172</v>
          </cell>
          <cell r="EN121">
            <v>8446.3119680796244</v>
          </cell>
          <cell r="EO121">
            <v>6238.4687399727136</v>
          </cell>
          <cell r="EP121">
            <v>12898.800685361774</v>
          </cell>
          <cell r="EQ121">
            <v>6027.9000392917442</v>
          </cell>
          <cell r="ER121">
            <v>11150.679130519795</v>
          </cell>
          <cell r="ES121">
            <v>8367.1433846428681</v>
          </cell>
          <cell r="ET121">
            <v>10456.771892141081</v>
          </cell>
          <cell r="EU121">
            <v>7383.7796410452211</v>
          </cell>
          <cell r="EV121">
            <v>5814.7873947830776</v>
          </cell>
          <cell r="EW121">
            <v>6610.1912861386863</v>
          </cell>
          <cell r="EX121">
            <v>8302.174084686485</v>
          </cell>
          <cell r="EY121">
            <v>6792.0304042568132</v>
          </cell>
          <cell r="EZ121">
            <v>8628.8794049113803</v>
          </cell>
          <cell r="FA121">
            <v>6340.8374056974908</v>
          </cell>
          <cell r="FB121">
            <v>13215.740011943251</v>
          </cell>
          <cell r="FC121">
            <v>6122.6660737215789</v>
          </cell>
          <cell r="FD121">
            <v>11418.29181932457</v>
          </cell>
          <cell r="FE121">
            <v>8526.9191429111906</v>
          </cell>
          <cell r="FF121">
            <v>10709.026705936034</v>
          </cell>
          <cell r="FG121">
            <v>7507.7541277051987</v>
          </cell>
          <cell r="FH121">
            <v>5927.0605827173877</v>
          </cell>
          <cell r="FI121">
            <v>6720.5037052318239</v>
          </cell>
          <cell r="FJ121">
            <v>8468.0186782718592</v>
          </cell>
          <cell r="FK121">
            <v>6896.6020479645649</v>
          </cell>
          <cell r="FL121">
            <v>8815.5221365405596</v>
          </cell>
          <cell r="FM121">
            <v>6444.8175325645707</v>
          </cell>
          <cell r="FN121">
            <v>13541.022301358906</v>
          </cell>
          <cell r="FO121">
            <v>6218.3707390870632</v>
          </cell>
          <cell r="FP121">
            <v>11692.609687475308</v>
          </cell>
          <cell r="FQ121">
            <v>8689.6776770618399</v>
          </cell>
          <cell r="FR121">
            <v>10967.634871729195</v>
          </cell>
          <cell r="FS121">
            <v>7633.528195598723</v>
          </cell>
          <cell r="FT121">
            <v>6041.4888201142076</v>
          </cell>
          <cell r="FU121">
            <v>6832.397134211652</v>
          </cell>
          <cell r="FV121">
            <v>8637.2052633959065</v>
          </cell>
          <cell r="FW121">
            <v>7002.3588456690977</v>
          </cell>
        </row>
        <row r="122">
          <cell r="B122" t="str">
            <v>Co 113</v>
          </cell>
          <cell r="BH122">
            <v>3994.16</v>
          </cell>
          <cell r="BI122">
            <v>3019.8</v>
          </cell>
          <cell r="BJ122">
            <v>3304.44</v>
          </cell>
          <cell r="BK122">
            <v>7852.99</v>
          </cell>
          <cell r="BL122">
            <v>7904.47</v>
          </cell>
          <cell r="BM122">
            <v>-3367.83</v>
          </cell>
          <cell r="BN122">
            <v>5141.1000000000004</v>
          </cell>
          <cell r="BO122">
            <v>3135.6332605977532</v>
          </cell>
          <cell r="BP122">
            <v>2509.2326196715876</v>
          </cell>
          <cell r="BQ122">
            <v>1931.1478196558564</v>
          </cell>
          <cell r="BR122">
            <v>2636.2792810433348</v>
          </cell>
          <cell r="BS122">
            <v>2647.9222776818497</v>
          </cell>
          <cell r="BT122">
            <v>3970.2223836245203</v>
          </cell>
          <cell r="BU122">
            <v>2932.2835588797079</v>
          </cell>
          <cell r="BV122">
            <v>8965.7686291482714</v>
          </cell>
          <cell r="BW122">
            <v>13502.887155882319</v>
          </cell>
          <cell r="BX122">
            <v>13565.585420884521</v>
          </cell>
          <cell r="BY122">
            <v>2087.4824875052454</v>
          </cell>
          <cell r="BZ122">
            <v>10859.222574444757</v>
          </cell>
          <cell r="CA122">
            <v>8716.6768904014752</v>
          </cell>
          <cell r="CB122">
            <v>8100.3020679176543</v>
          </cell>
          <cell r="CC122">
            <v>7522.766188325345</v>
          </cell>
          <cell r="CD122">
            <v>8227.0769063690132</v>
          </cell>
          <cell r="CE122">
            <v>6611.4868960752119</v>
          </cell>
          <cell r="CF122">
            <v>7876.6719175257813</v>
          </cell>
          <cell r="CG122">
            <v>6773.1539281352771</v>
          </cell>
          <cell r="CH122">
            <v>7224.1168520486472</v>
          </cell>
          <cell r="CI122">
            <v>11749.638016013365</v>
          </cell>
          <cell r="CJ122">
            <v>11823.79805305136</v>
          </cell>
          <cell r="CK122">
            <v>133.89281900731658</v>
          </cell>
          <cell r="CL122">
            <v>9176.4999128127292</v>
          </cell>
          <cell r="CM122">
            <v>6890.199417940411</v>
          </cell>
          <cell r="CN122">
            <v>6279.7895681285718</v>
          </cell>
          <cell r="CO122">
            <v>5703.0195889600736</v>
          </cell>
          <cell r="CP122">
            <v>6406.3857377838212</v>
          </cell>
          <cell r="CQ122">
            <v>6447.5280805987732</v>
          </cell>
          <cell r="CR122">
            <v>7983.362968845835</v>
          </cell>
          <cell r="CS122">
            <v>6835.2550947674536</v>
          </cell>
          <cell r="CT122">
            <v>7324.2471615420709</v>
          </cell>
          <cell r="CU122">
            <v>11936.302797846933</v>
          </cell>
          <cell r="CV122">
            <v>12015.878442352267</v>
          </cell>
          <cell r="CW122">
            <v>19.461895528338573</v>
          </cell>
          <cell r="CX122">
            <v>9335.9241708847076</v>
          </cell>
          <cell r="CY122">
            <v>6952.3637561624701</v>
          </cell>
          <cell r="CZ122">
            <v>6331.8056587147876</v>
          </cell>
          <cell r="DA122">
            <v>5743.7728280635074</v>
          </cell>
          <cell r="DB122">
            <v>6460.8724024756493</v>
          </cell>
          <cell r="DC122">
            <v>6452.3634757970103</v>
          </cell>
          <cell r="DD122">
            <v>8090.7655931696772</v>
          </cell>
          <cell r="DE122">
            <v>6896.5009475855959</v>
          </cell>
          <cell r="DF122">
            <v>7425.1515800519755</v>
          </cell>
          <cell r="DG122">
            <v>12125.352729891625</v>
          </cell>
          <cell r="DH122">
            <v>12210.570227504249</v>
          </cell>
          <cell r="DI122">
            <v>1565.9981767737318</v>
          </cell>
          <cell r="DJ122">
            <v>11164.582793421243</v>
          </cell>
          <cell r="DK122">
            <v>8680.3865739336179</v>
          </cell>
          <cell r="DL122">
            <v>8049.5388548611245</v>
          </cell>
          <cell r="DM122">
            <v>7450.0251156369286</v>
          </cell>
          <cell r="DN122">
            <v>8181.1270952796349</v>
          </cell>
          <cell r="DO122">
            <v>8169.5795885054722</v>
          </cell>
          <cell r="DP122">
            <v>9865.5161832441463</v>
          </cell>
          <cell r="DQ122">
            <v>8623.4772958805588</v>
          </cell>
          <cell r="DR122">
            <v>9193.4760087161903</v>
          </cell>
          <cell r="DS122">
            <v>13983.460898698615</v>
          </cell>
          <cell r="DT122">
            <v>14074.555843962415</v>
          </cell>
          <cell r="DU122">
            <v>1489.9489866037657</v>
          </cell>
          <cell r="DV122">
            <v>11379.393599302699</v>
          </cell>
          <cell r="DW122">
            <v>8790.8538788741007</v>
          </cell>
          <cell r="DX122">
            <v>8149.5728120469084</v>
          </cell>
          <cell r="DY122">
            <v>7538.8234726036717</v>
          </cell>
          <cell r="DZ122">
            <v>8283.7301201519113</v>
          </cell>
          <cell r="EA122">
            <v>8268.996492966904</v>
          </cell>
          <cell r="EB122">
            <v>10024.468146180103</v>
          </cell>
          <cell r="EC122">
            <v>8732.7633044112445</v>
          </cell>
          <cell r="ED122">
            <v>9345.8608541569502</v>
          </cell>
          <cell r="EE122">
            <v>14227.516435499831</v>
          </cell>
          <cell r="EF122">
            <v>14324.514397643508</v>
          </cell>
          <cell r="EG122">
            <v>1409.258577242761</v>
          </cell>
          <cell r="EH122">
            <v>11598.10678830834</v>
          </cell>
          <cell r="EI122">
            <v>8901.8460642611644</v>
          </cell>
          <cell r="EJ122">
            <v>8249.9874927390083</v>
          </cell>
          <cell r="EK122">
            <v>7627.3007043177677</v>
          </cell>
          <cell r="EL122">
            <v>8386.7661693139707</v>
          </cell>
          <cell r="EM122">
            <v>8369.142651332244</v>
          </cell>
          <cell r="EN122">
            <v>10185.311035308452</v>
          </cell>
          <cell r="EO122">
            <v>8842.4392506221902</v>
          </cell>
          <cell r="EP122">
            <v>9500.6580297847358</v>
          </cell>
          <cell r="EQ122">
            <v>14475.248044575932</v>
          </cell>
          <cell r="ER122">
            <v>14578.622493375282</v>
          </cell>
          <cell r="ES122">
            <v>1323.9448080290167</v>
          </cell>
          <cell r="ET122">
            <v>11821.025515224408</v>
          </cell>
          <cell r="EU122">
            <v>9013.3228906024851</v>
          </cell>
          <cell r="EV122">
            <v>8351.1830178442542</v>
          </cell>
          <cell r="EW122">
            <v>7715.8838818384311</v>
          </cell>
          <cell r="EX122">
            <v>8490.1923175981592</v>
          </cell>
          <cell r="EY122">
            <v>8469.0571612874355</v>
          </cell>
          <cell r="EZ122">
            <v>10348.278319480683</v>
          </cell>
          <cell r="FA122">
            <v>8952.6609750176613</v>
          </cell>
          <cell r="FB122">
            <v>9657.4572970147783</v>
          </cell>
          <cell r="FC122">
            <v>14726.925955970597</v>
          </cell>
          <cell r="FD122">
            <v>14837.142758816106</v>
          </cell>
          <cell r="FE122">
            <v>1233.3935470993019</v>
          </cell>
          <cell r="FF122">
            <v>12048.229605933229</v>
          </cell>
          <cell r="FG122">
            <v>9125.667186495888</v>
          </cell>
          <cell r="FH122">
            <v>8452.219243426327</v>
          </cell>
          <cell r="FI122">
            <v>7804.951305866497</v>
          </cell>
          <cell r="FJ122">
            <v>8594.3846709860154</v>
          </cell>
          <cell r="FK122">
            <v>8569.1458504501188</v>
          </cell>
          <cell r="FL122">
            <v>10513.579282554232</v>
          </cell>
          <cell r="FM122">
            <v>9062.9620305664448</v>
          </cell>
          <cell r="FN122">
            <v>9816.4900637313694</v>
          </cell>
          <cell r="FO122">
            <v>14982.798257997949</v>
          </cell>
          <cell r="FP122">
            <v>15099.717532072706</v>
          </cell>
          <cell r="FQ122">
            <v>1137.6127607967064</v>
          </cell>
          <cell r="FR122">
            <v>12279.992509959055</v>
          </cell>
          <cell r="FS122">
            <v>9237.9574039561303</v>
          </cell>
          <cell r="FT122">
            <v>8553.9101519879478</v>
          </cell>
          <cell r="FU122">
            <v>7893.5844723986365</v>
          </cell>
          <cell r="FV122">
            <v>8698.4332345977637</v>
          </cell>
          <cell r="FW122">
            <v>8669.7767396550007</v>
          </cell>
        </row>
        <row r="123">
          <cell r="B123" t="str">
            <v>Co 114</v>
          </cell>
          <cell r="BH123">
            <v>3195.1</v>
          </cell>
          <cell r="BI123">
            <v>427.25</v>
          </cell>
          <cell r="BJ123">
            <v>712.09999999999945</v>
          </cell>
          <cell r="BK123">
            <v>5415.88</v>
          </cell>
          <cell r="BL123">
            <v>-591.13</v>
          </cell>
          <cell r="BM123">
            <v>4673.6499999999996</v>
          </cell>
          <cell r="BN123">
            <v>3282.91</v>
          </cell>
          <cell r="BO123">
            <v>5046.3441396144672</v>
          </cell>
          <cell r="BP123">
            <v>1393.2857537144546</v>
          </cell>
          <cell r="BQ123">
            <v>-2865.5047864622393</v>
          </cell>
          <cell r="BR123">
            <v>-2112.1906701376047</v>
          </cell>
          <cell r="BS123">
            <v>-2460.3040272343424</v>
          </cell>
          <cell r="BT123">
            <v>3091.6199887688881</v>
          </cell>
          <cell r="BU123">
            <v>328.3792680056722</v>
          </cell>
          <cell r="BV123">
            <v>8882.4352763682909</v>
          </cell>
          <cell r="BW123">
            <v>13634.337135103957</v>
          </cell>
          <cell r="BX123">
            <v>7544.0304774551405</v>
          </cell>
          <cell r="BY123">
            <v>11221.340143047142</v>
          </cell>
          <cell r="BZ123">
            <v>9794.7480973236743</v>
          </cell>
          <cell r="CA123">
            <v>13204.271235284341</v>
          </cell>
          <cell r="CB123">
            <v>9555.2376576916395</v>
          </cell>
          <cell r="CC123">
            <v>3624.9683555799493</v>
          </cell>
          <cell r="CD123">
            <v>4379.3720306717196</v>
          </cell>
          <cell r="CE123">
            <v>4086.0943131508593</v>
          </cell>
          <cell r="CF123">
            <v>9470.9582220670491</v>
          </cell>
          <cell r="CG123">
            <v>6712.1983353360629</v>
          </cell>
          <cell r="CH123">
            <v>7036.5306394305526</v>
          </cell>
          <cell r="CI123">
            <v>11837.737446856521</v>
          </cell>
          <cell r="CJ123">
            <v>5662.1214591642874</v>
          </cell>
          <cell r="CK123">
            <v>11037.915319482927</v>
          </cell>
          <cell r="CL123">
            <v>9574.3740820766652</v>
          </cell>
          <cell r="CM123">
            <v>13002.376423655342</v>
          </cell>
          <cell r="CN123">
            <v>9350.7957497241805</v>
          </cell>
          <cell r="CO123">
            <v>3373.4992503641679</v>
          </cell>
          <cell r="CP123">
            <v>4128.225290953982</v>
          </cell>
          <cell r="CQ123">
            <v>3891.38121940358</v>
          </cell>
          <cell r="CR123">
            <v>9570.7507362098186</v>
          </cell>
          <cell r="CS123">
            <v>6758.686417493258</v>
          </cell>
          <cell r="CT123">
            <v>7096.1419156021102</v>
          </cell>
          <cell r="CU123">
            <v>12010.631992592389</v>
          </cell>
          <cell r="CV123">
            <v>5681.8920520979373</v>
          </cell>
          <cell r="CW123">
            <v>11193.035907931189</v>
          </cell>
          <cell r="CX123">
            <v>9687.3014053461156</v>
          </cell>
          <cell r="CY123">
            <v>13187.458773171973</v>
          </cell>
          <cell r="CZ123">
            <v>9461.4724231124364</v>
          </cell>
          <cell r="DA123">
            <v>3348.9934092827025</v>
          </cell>
          <cell r="DB123">
            <v>4119.1187323053509</v>
          </cell>
          <cell r="DC123">
            <v>5473.6858494764792</v>
          </cell>
          <cell r="DD123">
            <v>11336.909835618142</v>
          </cell>
          <cell r="DE123">
            <v>8470.2737853101335</v>
          </cell>
          <cell r="DF123">
            <v>8821.5684739374301</v>
          </cell>
          <cell r="DG123">
            <v>13851.869078691985</v>
          </cell>
          <cell r="DH123">
            <v>7366.3084276099826</v>
          </cell>
          <cell r="DI123">
            <v>13016.090998808428</v>
          </cell>
          <cell r="DJ123">
            <v>11467.185567691886</v>
          </cell>
          <cell r="DK123">
            <v>13374.279292949104</v>
          </cell>
          <cell r="DL123">
            <v>9572.8947993074071</v>
          </cell>
          <cell r="DM123">
            <v>4988.1903729261358</v>
          </cell>
          <cell r="DN123">
            <v>5774.0359942651003</v>
          </cell>
          <cell r="DO123">
            <v>5501.7155764416248</v>
          </cell>
          <cell r="DP123">
            <v>11485.76758069919</v>
          </cell>
          <cell r="DQ123">
            <v>8563.2964853516623</v>
          </cell>
          <cell r="DR123">
            <v>8929.1436556070621</v>
          </cell>
          <cell r="DS123">
            <v>14077.872122714176</v>
          </cell>
          <cell r="DT123">
            <v>7431.67041983135</v>
          </cell>
          <cell r="DU123">
            <v>13223.492279532098</v>
          </cell>
          <cell r="DV123">
            <v>11630.382934281864</v>
          </cell>
          <cell r="DW123">
            <v>13562.342089586033</v>
          </cell>
          <cell r="DX123">
            <v>9684.4918359349649</v>
          </cell>
          <cell r="DY123">
            <v>5007.1531655942163</v>
          </cell>
          <cell r="DZ123">
            <v>5809.506060377621</v>
          </cell>
          <cell r="EA123">
            <v>5528.6574726273211</v>
          </cell>
          <cell r="EB123">
            <v>11635.398731911342</v>
          </cell>
          <cell r="EC123">
            <v>8656.2596318214019</v>
          </cell>
          <cell r="ED123">
            <v>9036.9354506564305</v>
          </cell>
          <cell r="EE123">
            <v>14307.238272073671</v>
          </cell>
          <cell r="EF123">
            <v>7496.01228631704</v>
          </cell>
          <cell r="EG123">
            <v>13433.826541589664</v>
          </cell>
          <cell r="EH123">
            <v>11794.990908676016</v>
          </cell>
          <cell r="EI123">
            <v>13752.566011558558</v>
          </cell>
          <cell r="EJ123">
            <v>9796.200355992627</v>
          </cell>
          <cell r="EK123">
            <v>5024.8564424934311</v>
          </cell>
          <cell r="EL123">
            <v>5843.5640220328896</v>
          </cell>
          <cell r="EM123">
            <v>5553.9209923533117</v>
          </cell>
          <cell r="EN123">
            <v>11785.749257087969</v>
          </cell>
          <cell r="EO123">
            <v>8748.8642006778246</v>
          </cell>
          <cell r="EP123">
            <v>9144.8897169301199</v>
          </cell>
          <cell r="EQ123">
            <v>14539.753681650196</v>
          </cell>
          <cell r="ER123">
            <v>7559.2392133738194</v>
          </cell>
          <cell r="ES123">
            <v>13646.870029868969</v>
          </cell>
          <cell r="ET123">
            <v>11960.979436091835</v>
          </cell>
          <cell r="EU123">
            <v>13944.439857443609</v>
          </cell>
          <cell r="EV123">
            <v>9907.9599014409105</v>
          </cell>
          <cell r="EW123">
            <v>5040.7103916295664</v>
          </cell>
          <cell r="EX123">
            <v>5876.1148935044648</v>
          </cell>
          <cell r="EY123">
            <v>5577.8447424021324</v>
          </cell>
          <cell r="EZ123">
            <v>11936.763900551809</v>
          </cell>
          <cell r="FA123">
            <v>8841.2376590569584</v>
          </cell>
          <cell r="FB123">
            <v>9252.9479757475237</v>
          </cell>
          <cell r="FC123">
            <v>14775.641246693762</v>
          </cell>
          <cell r="FD123">
            <v>7621.2595323656442</v>
          </cell>
          <cell r="FE123">
            <v>13862.840050320257</v>
          </cell>
          <cell r="FF123">
            <v>12128.320402581028</v>
          </cell>
          <cell r="FG123">
            <v>14138.356448083894</v>
          </cell>
          <cell r="FH123">
            <v>10019.70448156867</v>
          </cell>
          <cell r="FI123">
            <v>5055.038486718573</v>
          </cell>
          <cell r="FJ123">
            <v>5907.0523435848363</v>
          </cell>
          <cell r="FK123">
            <v>5599.42272088356</v>
          </cell>
          <cell r="FL123">
            <v>12088.385947222683</v>
          </cell>
          <cell r="FM123">
            <v>8932.8847627810028</v>
          </cell>
          <cell r="FN123">
            <v>9361.0461180774728</v>
          </cell>
          <cell r="FO123">
            <v>15014.508004190488</v>
          </cell>
          <cell r="FP123">
            <v>7681.9716933616019</v>
          </cell>
          <cell r="FQ123">
            <v>14081.323007617677</v>
          </cell>
          <cell r="FR123">
            <v>12296.976763366609</v>
          </cell>
          <cell r="FS123">
            <v>14333.40380594634</v>
          </cell>
          <cell r="FT123">
            <v>10131.351636712527</v>
          </cell>
          <cell r="FU123">
            <v>5066.8661254947056</v>
          </cell>
          <cell r="FV123">
            <v>5936.2778346171526</v>
          </cell>
          <cell r="FW123">
            <v>5619.0060104682871</v>
          </cell>
        </row>
        <row r="124">
          <cell r="B124" t="str">
            <v>Co 117</v>
          </cell>
          <cell r="BH124">
            <v>5126.8599999999997</v>
          </cell>
          <cell r="BI124">
            <v>5088.1099999999997</v>
          </cell>
          <cell r="BJ124">
            <v>6150.49</v>
          </cell>
          <cell r="BK124">
            <v>-44.75</v>
          </cell>
          <cell r="BL124">
            <v>6979.29</v>
          </cell>
          <cell r="BM124">
            <v>1741.56</v>
          </cell>
          <cell r="BN124">
            <v>3233.71</v>
          </cell>
          <cell r="BO124">
            <v>7937.5851758245644</v>
          </cell>
          <cell r="BP124">
            <v>5606.7502741471772</v>
          </cell>
          <cell r="BQ124">
            <v>6962.4323867857929</v>
          </cell>
          <cell r="BR124">
            <v>6944.027748120764</v>
          </cell>
          <cell r="BS124">
            <v>6720.4139531499059</v>
          </cell>
          <cell r="BT124">
            <v>5095.3665283376331</v>
          </cell>
          <cell r="BU124">
            <v>5080.3172267904774</v>
          </cell>
          <cell r="BV124">
            <v>6168.7222459224449</v>
          </cell>
          <cell r="BW124">
            <v>624.45698827628803</v>
          </cell>
          <cell r="BX124">
            <v>7230.6438131635769</v>
          </cell>
          <cell r="BY124">
            <v>1576.0159232497945</v>
          </cell>
          <cell r="BZ124">
            <v>3072.0597584386533</v>
          </cell>
          <cell r="CA124">
            <v>7891.3395673929263</v>
          </cell>
          <cell r="CB124">
            <v>5535.0724082943416</v>
          </cell>
          <cell r="CC124">
            <v>7015.4626431232236</v>
          </cell>
          <cell r="CD124">
            <v>6883.8286675314521</v>
          </cell>
          <cell r="CE124">
            <v>6704.4743686157954</v>
          </cell>
          <cell r="CF124">
            <v>5040.9090372802657</v>
          </cell>
          <cell r="CG124">
            <v>5050.3269054006259</v>
          </cell>
          <cell r="CH124">
            <v>6134.6982010169168</v>
          </cell>
          <cell r="CI124">
            <v>458.04599675087047</v>
          </cell>
          <cell r="CJ124">
            <v>7193.7682270065307</v>
          </cell>
          <cell r="CK124">
            <v>1383.0818398431438</v>
          </cell>
          <cell r="CL124">
            <v>2883.3362767881654</v>
          </cell>
          <cell r="CM124">
            <v>7820.7808291762412</v>
          </cell>
          <cell r="CN124">
            <v>5436.9146671804465</v>
          </cell>
          <cell r="CO124">
            <v>7046.328715400693</v>
          </cell>
          <cell r="CP124">
            <v>6798.1278503289359</v>
          </cell>
          <cell r="CQ124">
            <v>6663.196741975531</v>
          </cell>
          <cell r="CR124">
            <v>9731.5352752339822</v>
          </cell>
          <cell r="CS124">
            <v>9749.5440137583319</v>
          </cell>
          <cell r="CT124">
            <v>10854.306402538226</v>
          </cell>
          <cell r="CU124">
            <v>5018.670280369357</v>
          </cell>
          <cell r="CV124">
            <v>11933.58303128441</v>
          </cell>
          <cell r="CW124">
            <v>5953.1047279558734</v>
          </cell>
          <cell r="CX124">
            <v>7485.0462714665537</v>
          </cell>
          <cell r="CY124">
            <v>12561.332574352928</v>
          </cell>
          <cell r="CZ124">
            <v>10120.316246963102</v>
          </cell>
          <cell r="DA124">
            <v>11805.523556639197</v>
          </cell>
          <cell r="DB124">
            <v>11512.341356181707</v>
          </cell>
          <cell r="DC124">
            <v>11369.608567302255</v>
          </cell>
          <cell r="DD124">
            <v>9889.5003276297502</v>
          </cell>
          <cell r="DE124">
            <v>9916.5237187023777</v>
          </cell>
          <cell r="DF124">
            <v>11042.045643878933</v>
          </cell>
          <cell r="DG124">
            <v>5043.1116402843054</v>
          </cell>
          <cell r="DH124">
            <v>12142.132159314082</v>
          </cell>
          <cell r="DI124">
            <v>5986.8584194244158</v>
          </cell>
          <cell r="DJ124">
            <v>7550.6898485563088</v>
          </cell>
          <cell r="DK124">
            <v>12769.558404900228</v>
          </cell>
          <cell r="DL124">
            <v>10269.965951319591</v>
          </cell>
          <cell r="DM124">
            <v>12034.327280857087</v>
          </cell>
          <cell r="DN124">
            <v>11694.06443049382</v>
          </cell>
          <cell r="DO124">
            <v>11559.048327012511</v>
          </cell>
          <cell r="DP124">
            <v>10049.7888978027</v>
          </cell>
          <cell r="DQ124">
            <v>10086.266543162379</v>
          </cell>
          <cell r="DR124">
            <v>11232.922548524706</v>
          </cell>
          <cell r="DS124">
            <v>5065.5557698573493</v>
          </cell>
          <cell r="DT124">
            <v>12353.741258037124</v>
          </cell>
          <cell r="DU124">
            <v>6018.5203161141872</v>
          </cell>
          <cell r="DV124">
            <v>9281.8307468170533</v>
          </cell>
          <cell r="DW124">
            <v>14647.409719102254</v>
          </cell>
          <cell r="DX124">
            <v>12087.776392373968</v>
          </cell>
          <cell r="DY124">
            <v>13934.704842136092</v>
          </cell>
          <cell r="DZ124">
            <v>13545.181219818771</v>
          </cell>
          <cell r="EA124">
            <v>13418.351871137118</v>
          </cell>
          <cell r="EB124">
            <v>11878.621948916169</v>
          </cell>
          <cell r="EC124">
            <v>11925.01014780657</v>
          </cell>
          <cell r="ED124">
            <v>13093.1823778775</v>
          </cell>
          <cell r="EE124">
            <v>6752.8026267683845</v>
          </cell>
          <cell r="EF124">
            <v>14235.351381851495</v>
          </cell>
          <cell r="EG124">
            <v>7714.8792941465481</v>
          </cell>
          <cell r="EH124">
            <v>9395.2518361285511</v>
          </cell>
          <cell r="EI124">
            <v>14912.029002667341</v>
          </cell>
          <cell r="EJ124">
            <v>12290.851052948416</v>
          </cell>
          <cell r="EK124">
            <v>14222.459876796891</v>
          </cell>
          <cell r="EL124">
            <v>13781.417074742145</v>
          </cell>
          <cell r="EM124">
            <v>13663.265265335263</v>
          </cell>
          <cell r="EN124">
            <v>12092.905300956772</v>
          </cell>
          <cell r="EO124">
            <v>12149.678120097811</v>
          </cell>
          <cell r="EP124">
            <v>13339.964589054058</v>
          </cell>
          <cell r="EQ124">
            <v>6821.6204898015749</v>
          </cell>
          <cell r="ER124">
            <v>14503.876916848092</v>
          </cell>
          <cell r="ES124">
            <v>7792.6916471114273</v>
          </cell>
          <cell r="ET124">
            <v>9508.5810009031666</v>
          </cell>
          <cell r="EU124">
            <v>15180.680495755558</v>
          </cell>
          <cell r="EV124">
            <v>12496.417328613581</v>
          </cell>
          <cell r="EW124">
            <v>14516.322239561154</v>
          </cell>
          <cell r="EX124">
            <v>14021.418988827487</v>
          </cell>
          <cell r="EY124">
            <v>13912.892829574797</v>
          </cell>
          <cell r="EZ124">
            <v>12311.018861639353</v>
          </cell>
          <cell r="FA124">
            <v>12378.667073740924</v>
          </cell>
          <cell r="FB124">
            <v>13591.040486295462</v>
          </cell>
          <cell r="FC124">
            <v>6889.6381684550461</v>
          </cell>
          <cell r="FD124">
            <v>14777.099187502097</v>
          </cell>
          <cell r="FE124">
            <v>7869.5783181322713</v>
          </cell>
          <cell r="FF124">
            <v>9621.9776937388306</v>
          </cell>
          <cell r="FG124">
            <v>15453.897285448922</v>
          </cell>
          <cell r="FH124">
            <v>12705.396594991367</v>
          </cell>
          <cell r="FI124">
            <v>14816.850966422886</v>
          </cell>
          <cell r="FJ124">
            <v>14265.656691436054</v>
          </cell>
          <cell r="FK124">
            <v>14166.408682149156</v>
          </cell>
          <cell r="FL124">
            <v>12532.597903962598</v>
          </cell>
          <cell r="FM124">
            <v>12611.631111596898</v>
          </cell>
          <cell r="FN124">
            <v>13846.702898390984</v>
          </cell>
          <cell r="FO124">
            <v>6957.0015370651772</v>
          </cell>
          <cell r="FP124">
            <v>15055.515147392545</v>
          </cell>
          <cell r="FQ124">
            <v>7945.8670225664791</v>
          </cell>
          <cell r="FR124">
            <v>9735.5725189113909</v>
          </cell>
          <cell r="FS124">
            <v>15732.16163330551</v>
          </cell>
          <cell r="FT124">
            <v>12916.9407868409</v>
          </cell>
          <cell r="FU124">
            <v>15123.313181327407</v>
          </cell>
          <cell r="FV124">
            <v>14513.310607140053</v>
          </cell>
          <cell r="FW124">
            <v>14424.332214502563</v>
          </cell>
        </row>
        <row r="125">
          <cell r="B125" t="str">
            <v>Co 118</v>
          </cell>
          <cell r="BH125">
            <v>1012.78</v>
          </cell>
          <cell r="BI125">
            <v>3554.57</v>
          </cell>
          <cell r="BJ125">
            <v>6879.05</v>
          </cell>
          <cell r="BK125">
            <v>696.36000000000058</v>
          </cell>
          <cell r="BL125">
            <v>1688.19</v>
          </cell>
          <cell r="BM125">
            <v>2507.17</v>
          </cell>
          <cell r="BN125">
            <v>11073.2</v>
          </cell>
          <cell r="BO125">
            <v>7552.2547008930924</v>
          </cell>
          <cell r="BP125">
            <v>6472.3986664012864</v>
          </cell>
          <cell r="BQ125">
            <v>1557.0119518714655</v>
          </cell>
          <cell r="BR125">
            <v>3182.9962514274048</v>
          </cell>
          <cell r="BS125">
            <v>4269.045889288438</v>
          </cell>
          <cell r="BT125">
            <v>738.68947406682855</v>
          </cell>
          <cell r="BU125">
            <v>3349.0831436657663</v>
          </cell>
          <cell r="BV125">
            <v>13994.187226879387</v>
          </cell>
          <cell r="BW125">
            <v>7680.6374944865966</v>
          </cell>
          <cell r="BX125">
            <v>8744.3109386270571</v>
          </cell>
          <cell r="BY125">
            <v>7863.0898243050106</v>
          </cell>
          <cell r="BZ125">
            <v>16514.673558990809</v>
          </cell>
          <cell r="CA125">
            <v>14630.238167625414</v>
          </cell>
          <cell r="CB125">
            <v>13586.808761666391</v>
          </cell>
          <cell r="CC125">
            <v>6968.0379892157544</v>
          </cell>
          <cell r="CD125">
            <v>8621.2442173366435</v>
          </cell>
          <cell r="CE125">
            <v>9830.471752263682</v>
          </cell>
          <cell r="CF125">
            <v>5920.9434898557192</v>
          </cell>
          <cell r="CG125">
            <v>8602.2397083389769</v>
          </cell>
          <cell r="CH125">
            <v>11902.356509299934</v>
          </cell>
          <cell r="CI125">
            <v>5454.2694202336461</v>
          </cell>
          <cell r="CJ125">
            <v>6592.1770876714836</v>
          </cell>
          <cell r="CK125">
            <v>7293.3242764939023</v>
          </cell>
          <cell r="CL125">
            <v>16033.265699295758</v>
          </cell>
          <cell r="CM125">
            <v>14145.928952463302</v>
          </cell>
          <cell r="CN125">
            <v>13127.061458466864</v>
          </cell>
          <cell r="CO125">
            <v>6435.9489317795706</v>
          </cell>
          <cell r="CP125">
            <v>8117.4533688297233</v>
          </cell>
          <cell r="CQ125">
            <v>9451.6164481517444</v>
          </cell>
          <cell r="CR125">
            <v>5850.9849287410616</v>
          </cell>
          <cell r="CS125">
            <v>8610.2564922981401</v>
          </cell>
          <cell r="CT125">
            <v>11972.180628757258</v>
          </cell>
          <cell r="CU125">
            <v>5348.9478920924121</v>
          </cell>
          <cell r="CV125">
            <v>6535.1105880113355</v>
          </cell>
          <cell r="CW125">
            <v>7238.0115715786997</v>
          </cell>
          <cell r="CX125">
            <v>16183.094012831752</v>
          </cell>
          <cell r="CY125">
            <v>14250.773143198989</v>
          </cell>
          <cell r="CZ125">
            <v>13219.975788597307</v>
          </cell>
          <cell r="DA125">
            <v>6370.2114092260708</v>
          </cell>
          <cell r="DB125">
            <v>8095.0712913548268</v>
          </cell>
          <cell r="DC125">
            <v>20344.170987236492</v>
          </cell>
          <cell r="DD125">
            <v>16804.934298281303</v>
          </cell>
          <cell r="DE125">
            <v>19644.471188294217</v>
          </cell>
          <cell r="DF125">
            <v>23069.309523340016</v>
          </cell>
          <cell r="DG125">
            <v>16266.04242800377</v>
          </cell>
          <cell r="DH125">
            <v>17502.188618401902</v>
          </cell>
          <cell r="DI125">
            <v>18206.513411913667</v>
          </cell>
          <cell r="DJ125">
            <v>27361.750643719919</v>
          </cell>
          <cell r="DK125">
            <v>25383.651222037341</v>
          </cell>
          <cell r="DL125">
            <v>24340.939899922494</v>
          </cell>
          <cell r="DM125">
            <v>17328.604559278745</v>
          </cell>
          <cell r="DN125">
            <v>19097.988334159621</v>
          </cell>
          <cell r="DO125">
            <v>20557.528300380902</v>
          </cell>
          <cell r="DP125">
            <v>16941.768181117124</v>
          </cell>
          <cell r="DQ125">
            <v>19863.931077235033</v>
          </cell>
          <cell r="DR125">
            <v>23352.812884848521</v>
          </cell>
          <cell r="DS125">
            <v>16364.479134346253</v>
          </cell>
          <cell r="DT125">
            <v>17652.398541460137</v>
          </cell>
          <cell r="DU125">
            <v>18357.789472859127</v>
          </cell>
          <cell r="DV125">
            <v>27728.323917323552</v>
          </cell>
          <cell r="DW125">
            <v>25703.638677065213</v>
          </cell>
          <cell r="DX125">
            <v>24649.033175628669</v>
          </cell>
          <cell r="DY125">
            <v>17470.109646723231</v>
          </cell>
          <cell r="DZ125">
            <v>19285.202750593344</v>
          </cell>
          <cell r="EA125">
            <v>20769.943069119665</v>
          </cell>
          <cell r="EB125">
            <v>17075.644842850827</v>
          </cell>
          <cell r="EC125">
            <v>20082.855043050662</v>
          </cell>
          <cell r="ED125">
            <v>23636.929909105835</v>
          </cell>
          <cell r="EE125">
            <v>16458.363552532057</v>
          </cell>
          <cell r="EF125">
            <v>17799.89920501483</v>
          </cell>
          <cell r="EG125">
            <v>20172.656831782944</v>
          </cell>
          <cell r="EH125">
            <v>29763.755878969183</v>
          </cell>
          <cell r="EI125">
            <v>26024.985916033322</v>
          </cell>
          <cell r="EJ125">
            <v>24958.515783391795</v>
          </cell>
          <cell r="EK125">
            <v>19275.56062106058</v>
          </cell>
          <cell r="EL125">
            <v>21137.581899303623</v>
          </cell>
          <cell r="EM125">
            <v>22647.901554387405</v>
          </cell>
          <cell r="EN125">
            <v>18872.993390482592</v>
          </cell>
          <cell r="EO125">
            <v>21967.754689663459</v>
          </cell>
          <cell r="EP125">
            <v>25588.186366727325</v>
          </cell>
          <cell r="EQ125">
            <v>18214.063868582478</v>
          </cell>
          <cell r="ER125">
            <v>19611.331181597805</v>
          </cell>
          <cell r="ES125">
            <v>20367.733333970093</v>
          </cell>
          <cell r="ET125">
            <v>30184.805312496625</v>
          </cell>
          <cell r="EU125">
            <v>26348.011820356165</v>
          </cell>
          <cell r="EV125">
            <v>25269.714269665259</v>
          </cell>
          <cell r="EW125">
            <v>19461.820141175031</v>
          </cell>
          <cell r="EX125">
            <v>21372.036540295594</v>
          </cell>
          <cell r="EY125">
            <v>22908.324902901837</v>
          </cell>
          <cell r="EZ125">
            <v>19050.442433944474</v>
          </cell>
          <cell r="FA125">
            <v>22235.327209891562</v>
          </cell>
          <cell r="FB125">
            <v>25923.302126373535</v>
          </cell>
          <cell r="FC125">
            <v>18348.14925784443</v>
          </cell>
          <cell r="FD125">
            <v>19802.705284949687</v>
          </cell>
          <cell r="FE125">
            <v>20560.515630376096</v>
          </cell>
          <cell r="FF125">
            <v>30609.101170983067</v>
          </cell>
          <cell r="FG125">
            <v>26671.67605367276</v>
          </cell>
          <cell r="FH125">
            <v>25581.607340063685</v>
          </cell>
          <cell r="FI125">
            <v>19646.35462204479</v>
          </cell>
          <cell r="FJ125">
            <v>21606.050071512476</v>
          </cell>
          <cell r="FK125">
            <v>23168.695948945136</v>
          </cell>
          <cell r="FL125">
            <v>19225.69115497404</v>
          </cell>
          <cell r="FM125">
            <v>22503.343830777922</v>
          </cell>
          <cell r="FN125">
            <v>26260.063104366734</v>
          </cell>
          <cell r="FO125">
            <v>18478.263458667781</v>
          </cell>
          <cell r="FP125">
            <v>19992.348927494691</v>
          </cell>
          <cell r="FQ125">
            <v>20751.174250326465</v>
          </cell>
          <cell r="FR125">
            <v>31036.964576702208</v>
          </cell>
          <cell r="FS125">
            <v>26996.699360965176</v>
          </cell>
          <cell r="FT125">
            <v>25894.905428239006</v>
          </cell>
          <cell r="FU125">
            <v>19828.552191915129</v>
          </cell>
          <cell r="FV125">
            <v>21839.464919342583</v>
          </cell>
          <cell r="FW125">
            <v>23428.876062412914</v>
          </cell>
        </row>
        <row r="126">
          <cell r="B126" t="str">
            <v>Co 119</v>
          </cell>
          <cell r="BH126">
            <v>14939.06</v>
          </cell>
          <cell r="BI126">
            <v>77336.36</v>
          </cell>
          <cell r="BJ126">
            <v>38938.17</v>
          </cell>
          <cell r="BK126">
            <v>17504.27</v>
          </cell>
          <cell r="BL126">
            <v>37399.89</v>
          </cell>
          <cell r="BM126">
            <v>15521.95</v>
          </cell>
          <cell r="BN126">
            <v>67198.570000000007</v>
          </cell>
          <cell r="BO126">
            <v>59219.602806136718</v>
          </cell>
          <cell r="BP126">
            <v>44498.761450832098</v>
          </cell>
          <cell r="BQ126">
            <v>45818.870557077731</v>
          </cell>
          <cell r="BR126">
            <v>35425.01836177861</v>
          </cell>
          <cell r="BS126">
            <v>35809.35004466799</v>
          </cell>
          <cell r="BT126">
            <v>35244.071336269779</v>
          </cell>
          <cell r="BU126">
            <v>76774.293589971901</v>
          </cell>
          <cell r="BV126">
            <v>38254.164401493632</v>
          </cell>
          <cell r="BW126">
            <v>16776.42031979384</v>
          </cell>
          <cell r="BX126">
            <v>36806.354882406376</v>
          </cell>
          <cell r="BY126">
            <v>14478.810897836585</v>
          </cell>
          <cell r="BZ126">
            <v>66426.858997693096</v>
          </cell>
          <cell r="CA126">
            <v>58614.630594137416</v>
          </cell>
          <cell r="CB126">
            <v>43777.60224864215</v>
          </cell>
          <cell r="CC126">
            <v>45260.767860603592</v>
          </cell>
          <cell r="CD126">
            <v>34824.054102332077</v>
          </cell>
          <cell r="CE126">
            <v>35787.867947923769</v>
          </cell>
          <cell r="CF126">
            <v>33597.865248247996</v>
          </cell>
          <cell r="CG126">
            <v>75377.16771342291</v>
          </cell>
          <cell r="CH126">
            <v>36732.468918632265</v>
          </cell>
          <cell r="CI126">
            <v>15210.594206023292</v>
          </cell>
          <cell r="CJ126">
            <v>35380.357970414618</v>
          </cell>
          <cell r="CK126">
            <v>12590.482299365038</v>
          </cell>
          <cell r="CL126">
            <v>64819.085125424215</v>
          </cell>
          <cell r="CM126">
            <v>57150.697722718476</v>
          </cell>
          <cell r="CN126">
            <v>48978.907612838731</v>
          </cell>
          <cell r="CO126">
            <v>50631.237409557638</v>
          </cell>
          <cell r="CP126">
            <v>40151.454731327358</v>
          </cell>
          <cell r="CQ126">
            <v>41704.381417643061</v>
          </cell>
          <cell r="CR126">
            <v>40672.845543887815</v>
          </cell>
          <cell r="CS126">
            <v>83373.279040934838</v>
          </cell>
          <cell r="CT126">
            <v>43912.948057766</v>
          </cell>
          <cell r="CU126">
            <v>21945.515108063963</v>
          </cell>
          <cell r="CV126">
            <v>42566.637327118508</v>
          </cell>
          <cell r="CW126">
            <v>19162.5889807965</v>
          </cell>
          <cell r="CX126">
            <v>72532.112917217935</v>
          </cell>
          <cell r="CY126">
            <v>64734.346687308556</v>
          </cell>
          <cell r="CZ126">
            <v>49340.345152284863</v>
          </cell>
          <cell r="DA126">
            <v>51083.834080226559</v>
          </cell>
          <cell r="DB126">
            <v>40379.709330421058</v>
          </cell>
          <cell r="DC126">
            <v>41412.918205896996</v>
          </cell>
          <cell r="DD126">
            <v>40873.786627980866</v>
          </cell>
          <cell r="DE126">
            <v>84516.338773142808</v>
          </cell>
          <cell r="DF126">
            <v>44222.765539676671</v>
          </cell>
          <cell r="DG126">
            <v>21800.407108963162</v>
          </cell>
          <cell r="DH126">
            <v>42883.346270034359</v>
          </cell>
          <cell r="DI126">
            <v>18847.846948901817</v>
          </cell>
          <cell r="DJ126">
            <v>73384.003011216264</v>
          </cell>
          <cell r="DK126">
            <v>65456.577221529697</v>
          </cell>
          <cell r="DL126">
            <v>49693.478594857232</v>
          </cell>
          <cell r="DM126">
            <v>51531.687003849911</v>
          </cell>
          <cell r="DN126">
            <v>40598.328468735461</v>
          </cell>
          <cell r="DO126">
            <v>41665.250240214846</v>
          </cell>
          <cell r="DP126">
            <v>41061.301616883931</v>
          </cell>
          <cell r="DQ126">
            <v>85667.694500156882</v>
          </cell>
          <cell r="DR126">
            <v>52645.760315130283</v>
          </cell>
          <cell r="DS126">
            <v>29758.892197550238</v>
          </cell>
          <cell r="DT126">
            <v>51314.375568477546</v>
          </cell>
          <cell r="DU126">
            <v>26629.866182474667</v>
          </cell>
          <cell r="DV126">
            <v>82358.971271673814</v>
          </cell>
          <cell r="DW126">
            <v>74301.38424453506</v>
          </cell>
          <cell r="DX126">
            <v>58160.425580589777</v>
          </cell>
          <cell r="DY126">
            <v>60097.048082478759</v>
          </cell>
          <cell r="DZ126">
            <v>48929.391612594016</v>
          </cell>
          <cell r="EA126">
            <v>50031.088772150812</v>
          </cell>
          <cell r="EB126">
            <v>49358.141025109318</v>
          </cell>
          <cell r="EC126">
            <v>94949.89567506194</v>
          </cell>
          <cell r="ED126">
            <v>53096.318386069383</v>
          </cell>
          <cell r="EE126">
            <v>29735.189990788138</v>
          </cell>
          <cell r="EF126">
            <v>51774.178434861846</v>
          </cell>
          <cell r="EG126">
            <v>26422.642143798352</v>
          </cell>
          <cell r="EH126">
            <v>83371.603874230132</v>
          </cell>
          <cell r="EI126">
            <v>75184.053990448418</v>
          </cell>
          <cell r="EJ126">
            <v>58654.833474531653</v>
          </cell>
          <cell r="EK126">
            <v>60693.736297148396</v>
          </cell>
          <cell r="EL126">
            <v>49286.606794513704</v>
          </cell>
          <cell r="EM126">
            <v>50424.156455564269</v>
          </cell>
          <cell r="EN126">
            <v>49678.089171689622</v>
          </cell>
          <cell r="EO126">
            <v>96277.963708753974</v>
          </cell>
          <cell r="EP126">
            <v>53538.920482235277</v>
          </cell>
          <cell r="EQ126">
            <v>29693.531009891565</v>
          </cell>
          <cell r="ER126">
            <v>52227.467111573002</v>
          </cell>
          <cell r="ES126">
            <v>35836.61700932133</v>
          </cell>
          <cell r="ET126">
            <v>94033.002167420724</v>
          </cell>
          <cell r="EU126">
            <v>85714.381775694768</v>
          </cell>
          <cell r="EV126">
            <v>68788.099706327645</v>
          </cell>
          <cell r="EW126">
            <v>70933.184927413429</v>
          </cell>
          <cell r="EX126">
            <v>59281.351653596372</v>
          </cell>
          <cell r="EY126">
            <v>60456.331886871456</v>
          </cell>
          <cell r="EZ126">
            <v>59631.73316747183</v>
          </cell>
          <cell r="FA126">
            <v>107262.77717243863</v>
          </cell>
          <cell r="FB126">
            <v>63619.545501879293</v>
          </cell>
          <cell r="FC126">
            <v>39279.685138864879</v>
          </cell>
          <cell r="FD126">
            <v>62319.6846300252</v>
          </cell>
          <cell r="FE126">
            <v>35770.887686709117</v>
          </cell>
          <cell r="FF126">
            <v>95243.084899578578</v>
          </cell>
          <cell r="FG126">
            <v>86793.630410176222</v>
          </cell>
          <cell r="FH126">
            <v>69459.471469076874</v>
          </cell>
          <cell r="FI126">
            <v>71715.206868961192</v>
          </cell>
          <cell r="FJ126">
            <v>59813.242548725386</v>
          </cell>
          <cell r="FK126">
            <v>61026.354618776124</v>
          </cell>
          <cell r="FL126">
            <v>60118.872023345888</v>
          </cell>
          <cell r="FM126">
            <v>108804.66352293224</v>
          </cell>
          <cell r="FN126">
            <v>64237.440792535286</v>
          </cell>
          <cell r="FO126">
            <v>39392.736386934339</v>
          </cell>
          <cell r="FP126">
            <v>62950.77973290041</v>
          </cell>
          <cell r="FQ126">
            <v>35681.774471086639</v>
          </cell>
          <cell r="FR126">
            <v>96458.265744481629</v>
          </cell>
          <cell r="FS126">
            <v>87877.985902867193</v>
          </cell>
          <cell r="FT126">
            <v>71977.980071311409</v>
          </cell>
          <cell r="FU126">
            <v>74347.809859664296</v>
          </cell>
          <cell r="FV126">
            <v>62190.592309740605</v>
          </cell>
          <cell r="FW126">
            <v>63442.671658131883</v>
          </cell>
        </row>
        <row r="127">
          <cell r="B127" t="str">
            <v>Co 120</v>
          </cell>
          <cell r="BH127">
            <v>-268.84999999999945</v>
          </cell>
          <cell r="BI127">
            <v>-3285.21</v>
          </cell>
          <cell r="BJ127">
            <v>597.42999999999995</v>
          </cell>
          <cell r="BK127">
            <v>3054.73</v>
          </cell>
          <cell r="BL127">
            <v>4241.3100000000004</v>
          </cell>
          <cell r="BM127">
            <v>4701.45</v>
          </cell>
          <cell r="BN127">
            <v>1680.76</v>
          </cell>
          <cell r="BO127">
            <v>-600.81546357768093</v>
          </cell>
          <cell r="BP127">
            <v>-986.96523982234066</v>
          </cell>
          <cell r="BQ127">
            <v>-2206.8679758585185</v>
          </cell>
          <cell r="BR127">
            <v>-1247.2528071677962</v>
          </cell>
          <cell r="BS127">
            <v>-1031.0029673450308</v>
          </cell>
          <cell r="BT127">
            <v>-343.54172817668314</v>
          </cell>
          <cell r="BU127">
            <v>-3443.2630890108821</v>
          </cell>
          <cell r="BV127">
            <v>10957.060475070713</v>
          </cell>
          <cell r="BW127">
            <v>13492.853659706958</v>
          </cell>
          <cell r="BX127">
            <v>14721.933634048097</v>
          </cell>
          <cell r="BY127">
            <v>13518.430434950136</v>
          </cell>
          <cell r="BZ127">
            <v>10357.22363278661</v>
          </cell>
          <cell r="CA127">
            <v>9713.0217703166709</v>
          </cell>
          <cell r="CB127">
            <v>9334.2162990154575</v>
          </cell>
          <cell r="CC127">
            <v>6401.9311210774686</v>
          </cell>
          <cell r="CD127">
            <v>7359.8794231224019</v>
          </cell>
          <cell r="CE127">
            <v>7636.465386691003</v>
          </cell>
          <cell r="CF127">
            <v>8238.3438806000049</v>
          </cell>
          <cell r="CG127">
            <v>5052.4787505359</v>
          </cell>
          <cell r="CH127">
            <v>9139.9854454727356</v>
          </cell>
          <cell r="CI127">
            <v>11756.351029145062</v>
          </cell>
          <cell r="CJ127">
            <v>13029.43471205789</v>
          </cell>
          <cell r="CK127">
            <v>13445.678902964915</v>
          </cell>
          <cell r="CL127">
            <v>10139.968826412385</v>
          </cell>
          <cell r="CM127">
            <v>9504.938771168625</v>
          </cell>
          <cell r="CN127">
            <v>9128.2031506860385</v>
          </cell>
          <cell r="CO127">
            <v>6106.6706019313497</v>
          </cell>
          <cell r="CP127">
            <v>7062.3541802027557</v>
          </cell>
          <cell r="CQ127">
            <v>7400.9340582986169</v>
          </cell>
          <cell r="CR127">
            <v>8325.8993879050213</v>
          </cell>
          <cell r="CS127">
            <v>5046.8352079934994</v>
          </cell>
          <cell r="CT127">
            <v>9251.7734807221004</v>
          </cell>
          <cell r="CU127">
            <v>11948.223759829911</v>
          </cell>
          <cell r="CV127">
            <v>13262.121722672804</v>
          </cell>
          <cell r="CW127">
            <v>13687.010832242315</v>
          </cell>
          <cell r="CX127">
            <v>10265.815534037549</v>
          </cell>
          <cell r="CY127">
            <v>9618.0707716612815</v>
          </cell>
          <cell r="CZ127">
            <v>9235.0233544439579</v>
          </cell>
          <cell r="DA127">
            <v>6121.7349980252347</v>
          </cell>
          <cell r="DB127">
            <v>7096.4426483575953</v>
          </cell>
          <cell r="DC127">
            <v>9044.5512716135418</v>
          </cell>
          <cell r="DD127">
            <v>10079.701028312438</v>
          </cell>
          <cell r="DE127">
            <v>6704.9194912211769</v>
          </cell>
          <cell r="DF127">
            <v>11030.476722712385</v>
          </cell>
          <cell r="DG127">
            <v>13809.674981489419</v>
          </cell>
          <cell r="DH127">
            <v>15165.179214517331</v>
          </cell>
          <cell r="DI127">
            <v>15599.380157619948</v>
          </cell>
          <cell r="DJ127">
            <v>12058.427342855364</v>
          </cell>
          <cell r="DK127">
            <v>9731.9432629189323</v>
          </cell>
          <cell r="DL127">
            <v>9341.4758068455158</v>
          </cell>
          <cell r="DM127">
            <v>7801.3397099359754</v>
          </cell>
          <cell r="DN127">
            <v>8794.4394485268149</v>
          </cell>
          <cell r="DO127">
            <v>9131.3472275133081</v>
          </cell>
          <cell r="DP127">
            <v>10216.563328572276</v>
          </cell>
          <cell r="DQ127">
            <v>6742.7738783632685</v>
          </cell>
          <cell r="DR127">
            <v>11192.930764759116</v>
          </cell>
          <cell r="DS127">
            <v>14056.923327470788</v>
          </cell>
          <cell r="DT127">
            <v>15455.796884835943</v>
          </cell>
          <cell r="DU127">
            <v>15899.048246315682</v>
          </cell>
          <cell r="DV127">
            <v>12234.871291502897</v>
          </cell>
          <cell r="DW127">
            <v>9845.5165875227649</v>
          </cell>
          <cell r="DX127">
            <v>9448.4760969911149</v>
          </cell>
          <cell r="DY127">
            <v>7861.0315505431136</v>
          </cell>
          <cell r="DZ127">
            <v>8873.8401730066471</v>
          </cell>
          <cell r="EA127">
            <v>9217.8160743538501</v>
          </cell>
          <cell r="EB127">
            <v>10354.11916950687</v>
          </cell>
          <cell r="EC127">
            <v>6778.8531744173506</v>
          </cell>
          <cell r="ED127">
            <v>11356.786860499773</v>
          </cell>
          <cell r="EE127">
            <v>14308.6058940566</v>
          </cell>
          <cell r="EF127">
            <v>15751.745828397801</v>
          </cell>
          <cell r="EG127">
            <v>16204.696324398343</v>
          </cell>
          <cell r="EH127">
            <v>12412.802535191395</v>
          </cell>
          <cell r="EI127">
            <v>9959.6777843738419</v>
          </cell>
          <cell r="EJ127">
            <v>9555.008582933162</v>
          </cell>
          <cell r="EK127">
            <v>7919.7781441468251</v>
          </cell>
          <cell r="EL127">
            <v>8951.7269652936757</v>
          </cell>
          <cell r="EM127">
            <v>9303.3712843215108</v>
          </cell>
          <cell r="EN127">
            <v>10492.771329735122</v>
          </cell>
          <cell r="EO127">
            <v>6812.8060940024061</v>
          </cell>
          <cell r="EP127">
            <v>11522.468428304968</v>
          </cell>
          <cell r="EQ127">
            <v>14564.550483159035</v>
          </cell>
          <cell r="ER127">
            <v>16053.562913715068</v>
          </cell>
          <cell r="ES127">
            <v>16516.198502137999</v>
          </cell>
          <cell r="ET127">
            <v>12592.633867766224</v>
          </cell>
          <cell r="EU127">
            <v>10073.440407169595</v>
          </cell>
          <cell r="EV127">
            <v>9661.931838888604</v>
          </cell>
          <cell r="EW127">
            <v>7976.542455735751</v>
          </cell>
          <cell r="EX127">
            <v>9028.9142684105227</v>
          </cell>
          <cell r="EY127">
            <v>9387.4788610831256</v>
          </cell>
          <cell r="EZ127">
            <v>10632.255548960029</v>
          </cell>
          <cell r="FA127">
            <v>6844.2964342658579</v>
          </cell>
          <cell r="FB127">
            <v>11689.732584165848</v>
          </cell>
          <cell r="FC127">
            <v>14824.614629482383</v>
          </cell>
          <cell r="FD127">
            <v>16361.133609485145</v>
          </cell>
          <cell r="FE127">
            <v>16833.46613307314</v>
          </cell>
          <cell r="FF127">
            <v>12774.123307007012</v>
          </cell>
          <cell r="FG127">
            <v>10187.631412344388</v>
          </cell>
          <cell r="FH127">
            <v>9768.709743704092</v>
          </cell>
          <cell r="FI127">
            <v>8032.1049894630378</v>
          </cell>
          <cell r="FJ127">
            <v>9104.8225222821566</v>
          </cell>
          <cell r="FK127">
            <v>9470.9140205750227</v>
          </cell>
          <cell r="FL127">
            <v>10772.531007348829</v>
          </cell>
          <cell r="FM127">
            <v>6873.6055545431809</v>
          </cell>
          <cell r="FN127">
            <v>11858.555267153473</v>
          </cell>
          <cell r="FO127">
            <v>15089.277315194719</v>
          </cell>
          <cell r="FP127">
            <v>16674.561904176677</v>
          </cell>
          <cell r="FQ127">
            <v>17157.013765311181</v>
          </cell>
          <cell r="FR127">
            <v>12957.241566653161</v>
          </cell>
          <cell r="FS127">
            <v>10301.721056880026</v>
          </cell>
          <cell r="FT127">
            <v>9875.2580878337612</v>
          </cell>
          <cell r="FU127">
            <v>8085.8965569376523</v>
          </cell>
          <cell r="FV127">
            <v>9179.3440293335352</v>
          </cell>
          <cell r="FW127">
            <v>9553.1283525313775</v>
          </cell>
        </row>
        <row r="128">
          <cell r="B128" t="str">
            <v>Co 121</v>
          </cell>
          <cell r="BH128">
            <v>8043.17</v>
          </cell>
          <cell r="BI128">
            <v>3987.01</v>
          </cell>
          <cell r="BJ128">
            <v>-577.51000000000204</v>
          </cell>
          <cell r="BK128">
            <v>5362.5</v>
          </cell>
          <cell r="BL128">
            <v>25039.599999999999</v>
          </cell>
          <cell r="BM128">
            <v>-1732.3</v>
          </cell>
          <cell r="BN128">
            <v>3247.9099999999889</v>
          </cell>
          <cell r="BO128">
            <v>9732.0561185339102</v>
          </cell>
          <cell r="BP128">
            <v>6900.1712956303818</v>
          </cell>
          <cell r="BQ128">
            <v>437.75772714905179</v>
          </cell>
          <cell r="BR128">
            <v>763.75710232080746</v>
          </cell>
          <cell r="BS128">
            <v>1508.1943922833889</v>
          </cell>
          <cell r="BT128">
            <v>24472.892124134392</v>
          </cell>
          <cell r="BU128">
            <v>20629.672923311238</v>
          </cell>
          <cell r="BV128">
            <v>15767.011283757616</v>
          </cell>
          <cell r="BW128">
            <v>21818.829844930027</v>
          </cell>
          <cell r="BX128">
            <v>41666.625817467058</v>
          </cell>
          <cell r="BY128">
            <v>14814.702179587097</v>
          </cell>
          <cell r="BZ128">
            <v>19544.031096913255</v>
          </cell>
          <cell r="CA128">
            <v>27774.246178288682</v>
          </cell>
          <cell r="CB128">
            <v>24980.430905485824</v>
          </cell>
          <cell r="CC128">
            <v>16825.41314879815</v>
          </cell>
          <cell r="CD128">
            <v>17149.505959401933</v>
          </cell>
          <cell r="CE128">
            <v>19953.970779146024</v>
          </cell>
          <cell r="CF128">
            <v>23456.586482757528</v>
          </cell>
          <cell r="CG128">
            <v>19833.792863148738</v>
          </cell>
          <cell r="CH128">
            <v>14664.407837133876</v>
          </cell>
          <cell r="CI128">
            <v>20831.997544775375</v>
          </cell>
          <cell r="CJ128">
            <v>40856.692516250521</v>
          </cell>
          <cell r="CK128">
            <v>13922.69347877946</v>
          </cell>
          <cell r="CL128">
            <v>18394.699614807629</v>
          </cell>
          <cell r="CM128">
            <v>26695.999839325836</v>
          </cell>
          <cell r="CN128">
            <v>23905.154999105878</v>
          </cell>
          <cell r="CO128">
            <v>15717.174980269105</v>
          </cell>
          <cell r="CP128">
            <v>16039.937607373904</v>
          </cell>
          <cell r="CQ128">
            <v>19251.504912240132</v>
          </cell>
          <cell r="CR128">
            <v>23561.469233398479</v>
          </cell>
          <cell r="CS128">
            <v>19941.827661676925</v>
          </cell>
          <cell r="CT128">
            <v>14563.859956123662</v>
          </cell>
          <cell r="CU128">
            <v>20894.566864972789</v>
          </cell>
          <cell r="CV128">
            <v>41380.429382914896</v>
          </cell>
          <cell r="CW128">
            <v>18160.202811483574</v>
          </cell>
          <cell r="CX128">
            <v>22632.99498557068</v>
          </cell>
          <cell r="CY128">
            <v>31107.549817676365</v>
          </cell>
          <cell r="CZ128">
            <v>28262.639939775239</v>
          </cell>
          <cell r="DA128">
            <v>19898.922543210967</v>
          </cell>
          <cell r="DB128">
            <v>20227.705301639529</v>
          </cell>
          <cell r="DC128">
            <v>23138.080652310506</v>
          </cell>
          <cell r="DD128">
            <v>27938.852103601726</v>
          </cell>
          <cell r="DE128">
            <v>24324.462901273248</v>
          </cell>
          <cell r="DF128">
            <v>18730.804966101692</v>
          </cell>
          <cell r="DG128">
            <v>25229.083198710032</v>
          </cell>
          <cell r="DH128">
            <v>46186.923382486406</v>
          </cell>
          <cell r="DI128">
            <v>18193.09251930724</v>
          </cell>
          <cell r="DJ128">
            <v>22664.510317132517</v>
          </cell>
          <cell r="DK128">
            <v>31317.159587479036</v>
          </cell>
          <cell r="DL128">
            <v>28416.139168267182</v>
          </cell>
          <cell r="DM128">
            <v>19873.823409206583</v>
          </cell>
          <cell r="DN128">
            <v>20208.758934237201</v>
          </cell>
          <cell r="DO128">
            <v>23190.293150828904</v>
          </cell>
          <cell r="DP128">
            <v>28112.822812850107</v>
          </cell>
          <cell r="DQ128">
            <v>24506.60183530912</v>
          </cell>
          <cell r="DR128">
            <v>18689.448618604416</v>
          </cell>
          <cell r="DS128">
            <v>25359.866198413314</v>
          </cell>
          <cell r="DT128">
            <v>46801.244668040425</v>
          </cell>
          <cell r="DU128">
            <v>18217.735690178888</v>
          </cell>
          <cell r="DV128">
            <v>22684.784627579502</v>
          </cell>
          <cell r="DW128">
            <v>31520.22179137652</v>
          </cell>
          <cell r="DX128">
            <v>28562.972013347542</v>
          </cell>
          <cell r="DY128">
            <v>19837.161623067412</v>
          </cell>
          <cell r="DZ128">
            <v>20178.344784442721</v>
          </cell>
          <cell r="EA128">
            <v>24450.768768998081</v>
          </cell>
          <cell r="EB128">
            <v>29497.878741023349</v>
          </cell>
          <cell r="EC128">
            <v>25902.142786707802</v>
          </cell>
          <cell r="ED128">
            <v>19853.464917896774</v>
          </cell>
          <cell r="EE128">
            <v>26700.744857117672</v>
          </cell>
          <cell r="EF128">
            <v>48637.468302050678</v>
          </cell>
          <cell r="EG128">
            <v>19451.601963042012</v>
          </cell>
          <cell r="EH128">
            <v>23911.368611017468</v>
          </cell>
          <cell r="EI128">
            <v>32934.623013430231</v>
          </cell>
          <cell r="EJ128">
            <v>29919.108288790805</v>
          </cell>
          <cell r="EK128">
            <v>21006.744585905682</v>
          </cell>
          <cell r="EL128">
            <v>21354.272508426518</v>
          </cell>
          <cell r="EM128">
            <v>24506.097002293107</v>
          </cell>
          <cell r="EN128">
            <v>29679.735670642694</v>
          </cell>
          <cell r="EO128">
            <v>26097.185899448894</v>
          </cell>
          <cell r="EP128">
            <v>19809.12454580771</v>
          </cell>
          <cell r="EQ128">
            <v>26838.094007295593</v>
          </cell>
          <cell r="ER128">
            <v>49281.825104547155</v>
          </cell>
          <cell r="ES128">
            <v>19480.63363567138</v>
          </cell>
          <cell r="ET128">
            <v>23930.081898103832</v>
          </cell>
          <cell r="EU128">
            <v>33146.076791919215</v>
          </cell>
          <cell r="EV128">
            <v>30072.086556100032</v>
          </cell>
          <cell r="EW128">
            <v>20968.112370518662</v>
          </cell>
          <cell r="EX128">
            <v>21322.127224472228</v>
          </cell>
          <cell r="EY128">
            <v>24551.075198528575</v>
          </cell>
          <cell r="EZ128">
            <v>29853.704247067224</v>
          </cell>
          <cell r="FA128">
            <v>26287.156683935435</v>
          </cell>
          <cell r="FB128">
            <v>21603.432064747984</v>
          </cell>
          <cell r="FC128">
            <v>28819.058528734568</v>
          </cell>
          <cell r="FD128">
            <v>51782.000365555068</v>
          </cell>
          <cell r="FE128">
            <v>21352.241218583375</v>
          </cell>
          <cell r="FF128">
            <v>25788.168409314494</v>
          </cell>
          <cell r="FG128">
            <v>33546.330130196198</v>
          </cell>
          <cell r="FH128">
            <v>30412.291205441499</v>
          </cell>
          <cell r="FI128">
            <v>22768.735569558681</v>
          </cell>
          <cell r="FJ128">
            <v>23129.32881235153</v>
          </cell>
          <cell r="FK128">
            <v>24787.860114593357</v>
          </cell>
          <cell r="FL128">
            <v>31871.334365831259</v>
          </cell>
          <cell r="FM128">
            <v>28323.724891025675</v>
          </cell>
          <cell r="FN128">
            <v>21587.353968993135</v>
          </cell>
          <cell r="FO128">
            <v>28994.782101900142</v>
          </cell>
          <cell r="FP128">
            <v>52489.414055868052</v>
          </cell>
          <cell r="FQ128">
            <v>21417.51441649309</v>
          </cell>
          <cell r="FR128">
            <v>25836.592217560472</v>
          </cell>
          <cell r="FS128">
            <v>33748.643257981195</v>
          </cell>
          <cell r="FT128">
            <v>30553.3647519191</v>
          </cell>
          <cell r="FU128">
            <v>22759.802308354163</v>
          </cell>
          <cell r="FV128">
            <v>23127.075533418858</v>
          </cell>
          <cell r="FW128">
            <v>24817.247974214886</v>
          </cell>
        </row>
        <row r="129">
          <cell r="B129" t="str">
            <v>Co 122</v>
          </cell>
          <cell r="BH129">
            <v>5775.13</v>
          </cell>
          <cell r="BI129">
            <v>3110.04</v>
          </cell>
          <cell r="BJ129">
            <v>-20.580000000005384</v>
          </cell>
          <cell r="BK129">
            <v>2810.69</v>
          </cell>
          <cell r="BL129">
            <v>-2035.45</v>
          </cell>
          <cell r="BM129">
            <v>3692.97</v>
          </cell>
          <cell r="BN129">
            <v>11784.01</v>
          </cell>
          <cell r="BO129">
            <v>15074.516963533468</v>
          </cell>
          <cell r="BP129">
            <v>8772.039832400802</v>
          </cell>
          <cell r="BQ129">
            <v>9092.148892161189</v>
          </cell>
          <cell r="BR129">
            <v>7248.4748266995302</v>
          </cell>
          <cell r="BS129">
            <v>8601.2076816698445</v>
          </cell>
          <cell r="BT129">
            <v>5480.1730831281384</v>
          </cell>
          <cell r="BU129">
            <v>2907.3656275676949</v>
          </cell>
          <cell r="BV129">
            <v>-508.63949346124718</v>
          </cell>
          <cell r="BW129">
            <v>2622.5528586332366</v>
          </cell>
          <cell r="BX129">
            <v>-2606.9209793165064</v>
          </cell>
          <cell r="BY129">
            <v>3379.6820688730259</v>
          </cell>
          <cell r="BZ129">
            <v>11534.451361769366</v>
          </cell>
          <cell r="CA129">
            <v>14961.024258845699</v>
          </cell>
          <cell r="CB129">
            <v>8666.9304675587846</v>
          </cell>
          <cell r="CC129">
            <v>8997.3508708435584</v>
          </cell>
          <cell r="CD129">
            <v>7157.0776391486233</v>
          </cell>
          <cell r="CE129">
            <v>8755.8092151732217</v>
          </cell>
          <cell r="CF129">
            <v>4801.5312465035131</v>
          </cell>
          <cell r="CG129">
            <v>2324.6961104104885</v>
          </cell>
          <cell r="CH129">
            <v>-551.49852111537621</v>
          </cell>
          <cell r="CI129">
            <v>2888.7948905766461</v>
          </cell>
          <cell r="CJ129">
            <v>-2735.1110786731369</v>
          </cell>
          <cell r="CK129">
            <v>3518.3416380644012</v>
          </cell>
          <cell r="CL129">
            <v>11739.156388994248</v>
          </cell>
          <cell r="CM129">
            <v>15293.220850256375</v>
          </cell>
          <cell r="CN129">
            <v>15964.348719841651</v>
          </cell>
          <cell r="CO129">
            <v>16305.628539215031</v>
          </cell>
          <cell r="CP129">
            <v>14470.367619677912</v>
          </cell>
          <cell r="CQ129">
            <v>16318.882531984927</v>
          </cell>
          <cell r="CR129">
            <v>12641.71036896823</v>
          </cell>
          <cell r="CS129">
            <v>10148.212937085453</v>
          </cell>
          <cell r="CT129">
            <v>6288.4935615238683</v>
          </cell>
          <cell r="CU129">
            <v>9904.0623580977008</v>
          </cell>
          <cell r="CV129">
            <v>4032.2733247477518</v>
          </cell>
          <cell r="CW129">
            <v>10502.338624571748</v>
          </cell>
          <cell r="CX129">
            <v>18910.255308001098</v>
          </cell>
          <cell r="CY129">
            <v>22567.516615683504</v>
          </cell>
          <cell r="CZ129">
            <v>16075.950242275696</v>
          </cell>
          <cell r="DA129">
            <v>16427.795379599116</v>
          </cell>
          <cell r="DB129">
            <v>14557.385040015382</v>
          </cell>
          <cell r="DC129">
            <v>16184.211238857341</v>
          </cell>
          <cell r="DD129">
            <v>12636.091980218524</v>
          </cell>
          <cell r="DE129">
            <v>10126.585310700179</v>
          </cell>
          <cell r="DF129">
            <v>6086.3700081228781</v>
          </cell>
          <cell r="DG129">
            <v>9883.4269439356431</v>
          </cell>
          <cell r="DH129">
            <v>3754.7322593364224</v>
          </cell>
          <cell r="DI129">
            <v>10448.49438495189</v>
          </cell>
          <cell r="DJ129">
            <v>19047.936969959745</v>
          </cell>
          <cell r="DK129">
            <v>22812.030812158508</v>
          </cell>
          <cell r="DL129">
            <v>16185.188599292134</v>
          </cell>
          <cell r="DM129">
            <v>16547.919350780805</v>
          </cell>
          <cell r="DN129">
            <v>14641.240745504634</v>
          </cell>
          <cell r="DO129">
            <v>16299.617558794082</v>
          </cell>
          <cell r="DP129">
            <v>12623.146275043473</v>
          </cell>
          <cell r="DQ129">
            <v>10098.331618925738</v>
          </cell>
          <cell r="DR129">
            <v>9102.9781965789589</v>
          </cell>
          <cell r="DS129">
            <v>13088.89087252325</v>
          </cell>
          <cell r="DT129">
            <v>6693.9720385593027</v>
          </cell>
          <cell r="DU129">
            <v>13618.720099921949</v>
          </cell>
          <cell r="DV129">
            <v>22414.222890427784</v>
          </cell>
          <cell r="DW129">
            <v>26288.682992263566</v>
          </cell>
          <cell r="DX129">
            <v>19523.169403295957</v>
          </cell>
          <cell r="DY129">
            <v>19897.123125939976</v>
          </cell>
          <cell r="DZ129">
            <v>17954.458317925553</v>
          </cell>
          <cell r="EA129">
            <v>19644.985290002049</v>
          </cell>
          <cell r="EB129">
            <v>15835.038871783436</v>
          </cell>
          <cell r="EC129">
            <v>13295.644413891605</v>
          </cell>
          <cell r="ED129">
            <v>8936.3742020928548</v>
          </cell>
          <cell r="EE129">
            <v>13118.075813568867</v>
          </cell>
          <cell r="EF129">
            <v>6447.2916582415637</v>
          </cell>
          <cell r="EG129">
            <v>13610.564747926768</v>
          </cell>
          <cell r="EH129">
            <v>22606.548486042833</v>
          </cell>
          <cell r="EI129">
            <v>26595.913141756057</v>
          </cell>
          <cell r="EJ129">
            <v>19688.7672344149</v>
          </cell>
          <cell r="EK129">
            <v>20074.308615166694</v>
          </cell>
          <cell r="EL129">
            <v>18094.488507605623</v>
          </cell>
          <cell r="EM129">
            <v>19817.768559176599</v>
          </cell>
          <cell r="EN129">
            <v>15869.313865587374</v>
          </cell>
          <cell r="EO129">
            <v>13316.134434573789</v>
          </cell>
          <cell r="EP129">
            <v>8756.4796817470342</v>
          </cell>
          <cell r="EQ129">
            <v>13141.359149517528</v>
          </cell>
          <cell r="ER129">
            <v>6184.7493923335205</v>
          </cell>
          <cell r="ES129">
            <v>16191.765734392411</v>
          </cell>
          <cell r="ET129">
            <v>25393.422883498501</v>
          </cell>
          <cell r="EU129">
            <v>29501.684803384869</v>
          </cell>
          <cell r="EV129">
            <v>22449.881170498309</v>
          </cell>
          <cell r="EW129">
            <v>22847.342067690155</v>
          </cell>
          <cell r="EX129">
            <v>20829.693534231123</v>
          </cell>
          <cell r="EY129">
            <v>22585.915441434929</v>
          </cell>
          <cell r="EZ129">
            <v>18493.740016255244</v>
          </cell>
          <cell r="FA129">
            <v>15927.60946924135</v>
          </cell>
          <cell r="FB129">
            <v>11160.169482015088</v>
          </cell>
          <cell r="FC129">
            <v>15755.871105534025</v>
          </cell>
          <cell r="FD129">
            <v>8503.1572661063619</v>
          </cell>
          <cell r="FE129">
            <v>16218.997513267022</v>
          </cell>
          <cell r="FF129">
            <v>25630.981459984519</v>
          </cell>
          <cell r="FG129">
            <v>29861.983783350894</v>
          </cell>
          <cell r="FH129">
            <v>22662.447515019678</v>
          </cell>
          <cell r="FI129">
            <v>23072.173028773446</v>
          </cell>
          <cell r="FJ129">
            <v>21015.977716681438</v>
          </cell>
          <cell r="FK129">
            <v>22806.647475959104</v>
          </cell>
          <cell r="FL129">
            <v>18565.187974985151</v>
          </cell>
          <cell r="FM129">
            <v>15986.981113167629</v>
          </cell>
          <cell r="FN129">
            <v>11004.0949303823</v>
          </cell>
          <cell r="FO129">
            <v>15818.548208660639</v>
          </cell>
          <cell r="FP129">
            <v>8259.0883460016266</v>
          </cell>
          <cell r="FQ129">
            <v>16238.54209858425</v>
          </cell>
          <cell r="FR129">
            <v>25865.859484985449</v>
          </cell>
          <cell r="FS129">
            <v>30224.03644080105</v>
          </cell>
          <cell r="FT129">
            <v>24725.441764204326</v>
          </cell>
          <cell r="FU129">
            <v>25147.841281687404</v>
          </cell>
          <cell r="FV129">
            <v>23052.371820052587</v>
          </cell>
          <cell r="FW129">
            <v>24877.718540061778</v>
          </cell>
        </row>
        <row r="130">
          <cell r="B130" t="str">
            <v>Co 123</v>
          </cell>
          <cell r="BH130">
            <v>1038.3599999999999</v>
          </cell>
          <cell r="BI130">
            <v>8522.5</v>
          </cell>
          <cell r="BJ130">
            <v>17122.009999999998</v>
          </cell>
          <cell r="BK130">
            <v>9854.43</v>
          </cell>
          <cell r="BL130">
            <v>16551.68</v>
          </cell>
          <cell r="BM130">
            <v>15699.06</v>
          </cell>
          <cell r="BN130">
            <v>17002.68</v>
          </cell>
          <cell r="BO130">
            <v>20651.218291838362</v>
          </cell>
          <cell r="BP130">
            <v>18116.302958331031</v>
          </cell>
          <cell r="BQ130">
            <v>21495.766330340462</v>
          </cell>
          <cell r="BR130">
            <v>18416.517574840829</v>
          </cell>
          <cell r="BS130">
            <v>18393.197443594247</v>
          </cell>
          <cell r="BT130">
            <v>16831.092657518122</v>
          </cell>
          <cell r="BU130">
            <v>8275.7994629027235</v>
          </cell>
          <cell r="BV130">
            <v>16890.858493606414</v>
          </cell>
          <cell r="BW130">
            <v>9600.0492529970525</v>
          </cell>
          <cell r="BX130">
            <v>16347.38185497729</v>
          </cell>
          <cell r="BY130">
            <v>15487.271646787378</v>
          </cell>
          <cell r="BZ130">
            <v>16829.316298872476</v>
          </cell>
          <cell r="CA130">
            <v>20567.148183450292</v>
          </cell>
          <cell r="CB130">
            <v>18035.719881836234</v>
          </cell>
          <cell r="CC130">
            <v>21411.083250813106</v>
          </cell>
          <cell r="CD130">
            <v>18324.832167120701</v>
          </cell>
          <cell r="CE130">
            <v>18364.336027028541</v>
          </cell>
          <cell r="CF130">
            <v>16584.804229697078</v>
          </cell>
          <cell r="CG130">
            <v>7928.297297602614</v>
          </cell>
          <cell r="CH130">
            <v>16559.854993582441</v>
          </cell>
          <cell r="CI130">
            <v>9244.8481490966733</v>
          </cell>
          <cell r="CJ130">
            <v>16044.241431713459</v>
          </cell>
          <cell r="CK130">
            <v>15176.144006318314</v>
          </cell>
          <cell r="CL130">
            <v>16558.240729759484</v>
          </cell>
          <cell r="CM130">
            <v>20384.160589620456</v>
          </cell>
          <cell r="CN130">
            <v>18684.062201661498</v>
          </cell>
          <cell r="CO130">
            <v>22054.916075414843</v>
          </cell>
          <cell r="CP130">
            <v>18961.975873938543</v>
          </cell>
          <cell r="CQ130">
            <v>19065.991796684517</v>
          </cell>
          <cell r="CR130">
            <v>17662.592992606635</v>
          </cell>
          <cell r="CS130">
            <v>8798.4509797116843</v>
          </cell>
          <cell r="CT130">
            <v>17607.978953636652</v>
          </cell>
          <cell r="CU130">
            <v>10138.69479269458</v>
          </cell>
          <cell r="CV130">
            <v>17091.627523053296</v>
          </cell>
          <cell r="CW130">
            <v>16203.754610905022</v>
          </cell>
          <cell r="CX130">
            <v>17626.921792788977</v>
          </cell>
          <cell r="CY130">
            <v>21556.706696051482</v>
          </cell>
          <cell r="CZ130">
            <v>18997.431102768831</v>
          </cell>
          <cell r="DA130">
            <v>22433.650946915928</v>
          </cell>
          <cell r="DB130">
            <v>19277.063167416549</v>
          </cell>
          <cell r="DC130">
            <v>19318.698300047457</v>
          </cell>
          <cell r="DD130">
            <v>17934.700755211503</v>
          </cell>
          <cell r="DE130">
            <v>8857.2479949191238</v>
          </cell>
          <cell r="DF130">
            <v>17848.950882339748</v>
          </cell>
          <cell r="DG130">
            <v>10221.579020381974</v>
          </cell>
          <cell r="DH130">
            <v>17332.132052310604</v>
          </cell>
          <cell r="DI130">
            <v>16423.53415133767</v>
          </cell>
          <cell r="DJ130">
            <v>17889.478206509753</v>
          </cell>
          <cell r="DK130">
            <v>21926.44613481671</v>
          </cell>
          <cell r="DL130">
            <v>19315.03582293207</v>
          </cell>
          <cell r="DM130">
            <v>22818.883660642798</v>
          </cell>
          <cell r="DN130">
            <v>19596.311957361017</v>
          </cell>
          <cell r="DO130">
            <v>19639.618334542502</v>
          </cell>
          <cell r="DP130">
            <v>18209.71321061096</v>
          </cell>
          <cell r="DQ130">
            <v>8914.0775703607142</v>
          </cell>
          <cell r="DR130">
            <v>18091.306408154829</v>
          </cell>
          <cell r="DS130">
            <v>10302.893142341538</v>
          </cell>
          <cell r="DT130">
            <v>17574.306772826563</v>
          </cell>
          <cell r="DU130">
            <v>16644.945943050825</v>
          </cell>
          <cell r="DV130">
            <v>18154.484928454418</v>
          </cell>
          <cell r="DW130">
            <v>22301.994747314573</v>
          </cell>
          <cell r="DX130">
            <v>19637.897808840644</v>
          </cell>
          <cell r="DY130">
            <v>23210.173578294183</v>
          </cell>
          <cell r="DZ130">
            <v>19920.728076257321</v>
          </cell>
          <cell r="EA130">
            <v>19965.246216353102</v>
          </cell>
          <cell r="EB130">
            <v>18488.078676695422</v>
          </cell>
          <cell r="EC130">
            <v>8968.5522076431571</v>
          </cell>
          <cell r="ED130">
            <v>18335.430627693597</v>
          </cell>
          <cell r="EE130">
            <v>10382.045377713494</v>
          </cell>
          <cell r="EF130">
            <v>17818.550847391358</v>
          </cell>
          <cell r="EG130">
            <v>16867.480362335245</v>
          </cell>
          <cell r="EH130">
            <v>18422.366594487907</v>
          </cell>
          <cell r="EI130">
            <v>22682.961031991421</v>
          </cell>
          <cell r="EJ130">
            <v>19965.564071054796</v>
          </cell>
          <cell r="EK130">
            <v>23607.140086230662</v>
          </cell>
          <cell r="EL130">
            <v>20249.860848062992</v>
          </cell>
          <cell r="EM130">
            <v>20295.172789379882</v>
          </cell>
          <cell r="EN130">
            <v>18769.554165743502</v>
          </cell>
          <cell r="EO130">
            <v>9020.3112085861067</v>
          </cell>
          <cell r="EP130">
            <v>18581.024959181661</v>
          </cell>
          <cell r="EQ130">
            <v>10459.323589837</v>
          </cell>
          <cell r="ER130">
            <v>18064.578034608494</v>
          </cell>
          <cell r="ES130">
            <v>17091.502533501134</v>
          </cell>
          <cell r="ET130">
            <v>18692.866561693045</v>
          </cell>
          <cell r="EU130">
            <v>23070.338665195828</v>
          </cell>
          <cell r="EV130">
            <v>20298.082795265887</v>
          </cell>
          <cell r="EW130">
            <v>24010.764709214367</v>
          </cell>
          <cell r="EX130">
            <v>20583.749287964314</v>
          </cell>
          <cell r="EY130">
            <v>20630.356279475847</v>
          </cell>
          <cell r="EZ130">
            <v>19054.127144585924</v>
          </cell>
          <cell r="FA130">
            <v>9069.6214738337148</v>
          </cell>
          <cell r="FB130">
            <v>18828.014956108862</v>
          </cell>
          <cell r="FC130">
            <v>10534.351989543713</v>
          </cell>
          <cell r="FD130">
            <v>18312.33387706579</v>
          </cell>
          <cell r="FE130">
            <v>17316.725580726419</v>
          </cell>
          <cell r="FF130">
            <v>18965.956933019508</v>
          </cell>
          <cell r="FG130">
            <v>23463.722748647415</v>
          </cell>
          <cell r="FH130">
            <v>20635.499316992787</v>
          </cell>
          <cell r="FI130">
            <v>24420.651660926684</v>
          </cell>
          <cell r="FJ130">
            <v>20922.42434936716</v>
          </cell>
          <cell r="FK130">
            <v>20970.361732709702</v>
          </cell>
          <cell r="FL130">
            <v>19341.784231167891</v>
          </cell>
          <cell r="FM130">
            <v>9116.0996894135496</v>
          </cell>
          <cell r="FN130">
            <v>19076.31904363419</v>
          </cell>
          <cell r="FO130">
            <v>10606.974058614924</v>
          </cell>
          <cell r="FP130">
            <v>18561.754390619273</v>
          </cell>
          <cell r="FQ130">
            <v>17543.06592017605</v>
          </cell>
          <cell r="FR130">
            <v>19241.600408159557</v>
          </cell>
          <cell r="FS130">
            <v>23863.17626746594</v>
          </cell>
          <cell r="FT130">
            <v>20977.845682114646</v>
          </cell>
          <cell r="FU130">
            <v>24836.872630383081</v>
          </cell>
          <cell r="FV130">
            <v>21265.927334079486</v>
          </cell>
          <cell r="FW130">
            <v>21315.238447465155</v>
          </cell>
        </row>
        <row r="131">
          <cell r="B131" t="str">
            <v>Co 124</v>
          </cell>
          <cell r="BH131">
            <v>2989.59</v>
          </cell>
          <cell r="BI131">
            <v>2422.08</v>
          </cell>
          <cell r="BJ131">
            <v>3128.14</v>
          </cell>
          <cell r="BK131">
            <v>2812.46</v>
          </cell>
          <cell r="BL131">
            <v>6323.94</v>
          </cell>
          <cell r="BM131">
            <v>3949.63</v>
          </cell>
          <cell r="BN131">
            <v>6096.35</v>
          </cell>
          <cell r="BO131">
            <v>644.37958691396307</v>
          </cell>
          <cell r="BP131">
            <v>-171.91363320266828</v>
          </cell>
          <cell r="BQ131">
            <v>-1746.7762839495554</v>
          </cell>
          <cell r="BR131">
            <v>-288.58902524543009</v>
          </cell>
          <cell r="BS131">
            <v>417.85947602467058</v>
          </cell>
          <cell r="BT131">
            <v>2933.0311991817143</v>
          </cell>
          <cell r="BU131">
            <v>2331.9482437666675</v>
          </cell>
          <cell r="BV131">
            <v>3030.6319946720141</v>
          </cell>
          <cell r="BW131">
            <v>2744.8395200961377</v>
          </cell>
          <cell r="BX131">
            <v>6250.485645685354</v>
          </cell>
          <cell r="BY131">
            <v>3861.7742950816391</v>
          </cell>
          <cell r="BZ131">
            <v>5998.4254046804872</v>
          </cell>
          <cell r="CA131">
            <v>405.35121881410669</v>
          </cell>
          <cell r="CB131">
            <v>-418.14841467153747</v>
          </cell>
          <cell r="CC131">
            <v>-1990.597048316502</v>
          </cell>
          <cell r="CD131">
            <v>-524.47606959561745</v>
          </cell>
          <cell r="CE131">
            <v>5470.0964206132358</v>
          </cell>
          <cell r="CF131">
            <v>8042.0886966924472</v>
          </cell>
          <cell r="CG131">
            <v>7406.866230695563</v>
          </cell>
          <cell r="CH131">
            <v>8097.6397458382489</v>
          </cell>
          <cell r="CI131">
            <v>7842.8303176264562</v>
          </cell>
          <cell r="CJ131">
            <v>11342.903915046398</v>
          </cell>
          <cell r="CK131">
            <v>8939.0472164299372</v>
          </cell>
          <cell r="CL131">
            <v>11065.762872351963</v>
          </cell>
          <cell r="CM131">
            <v>5323.9895865612289</v>
          </cell>
          <cell r="CN131">
            <v>4488.1890249509524</v>
          </cell>
          <cell r="CO131">
            <v>2919.2310143163559</v>
          </cell>
          <cell r="CP131">
            <v>4392.6697290827506</v>
          </cell>
          <cell r="CQ131">
            <v>5135.9041443229544</v>
          </cell>
          <cell r="CR131">
            <v>8137.5396272482867</v>
          </cell>
          <cell r="CS131">
            <v>7477.5636411558517</v>
          </cell>
          <cell r="CT131">
            <v>8179.7669675923353</v>
          </cell>
          <cell r="CU131">
            <v>7930.5049591170527</v>
          </cell>
          <cell r="CV131">
            <v>11498.342718666809</v>
          </cell>
          <cell r="CW131">
            <v>9041.5364854263389</v>
          </cell>
          <cell r="CX131">
            <v>11207.051406282815</v>
          </cell>
          <cell r="CY131">
            <v>5297.4660829628192</v>
          </cell>
          <cell r="CZ131">
            <v>4440.7387311864368</v>
          </cell>
          <cell r="DA131">
            <v>2840.914628047698</v>
          </cell>
          <cell r="DB131">
            <v>4347.0205493815774</v>
          </cell>
          <cell r="DC131">
            <v>5048.3661345486544</v>
          </cell>
          <cell r="DD131">
            <v>8232.8087541283348</v>
          </cell>
          <cell r="DE131">
            <v>7547.7106190440363</v>
          </cell>
          <cell r="DF131">
            <v>8261.0129149110326</v>
          </cell>
          <cell r="DG131">
            <v>8017.9581546568734</v>
          </cell>
          <cell r="DH131">
            <v>11655.102552373392</v>
          </cell>
          <cell r="DI131">
            <v>10810.326521093724</v>
          </cell>
          <cell r="DJ131">
            <v>17325.832493484308</v>
          </cell>
          <cell r="DK131">
            <v>11242.866834057213</v>
          </cell>
          <cell r="DL131">
            <v>10365.150562730805</v>
          </cell>
          <cell r="DM131">
            <v>8734.3931842943548</v>
          </cell>
          <cell r="DN131">
            <v>10272.905247130531</v>
          </cell>
          <cell r="DO131">
            <v>10985.242593544168</v>
          </cell>
          <cell r="DP131">
            <v>14305.021321054532</v>
          </cell>
          <cell r="DQ131">
            <v>13593.46862033453</v>
          </cell>
          <cell r="DR131">
            <v>14318.47621436774</v>
          </cell>
          <cell r="DS131">
            <v>14081.61577423547</v>
          </cell>
          <cell r="DT131">
            <v>17789.614754946117</v>
          </cell>
          <cell r="DU131">
            <v>15272.521887284001</v>
          </cell>
          <cell r="DV131">
            <v>17587.692745582415</v>
          </cell>
          <cell r="DW131">
            <v>11327.080222579709</v>
          </cell>
          <cell r="DX131">
            <v>10426.849159701116</v>
          </cell>
          <cell r="DY131">
            <v>8765.0394857938973</v>
          </cell>
          <cell r="DZ131">
            <v>10337.190268033497</v>
          </cell>
          <cell r="EA131">
            <v>11059.665931565756</v>
          </cell>
          <cell r="EB131">
            <v>14519.991088644078</v>
          </cell>
          <cell r="EC131">
            <v>13781.311666891919</v>
          </cell>
          <cell r="ED131">
            <v>14517.941016882551</v>
          </cell>
          <cell r="EE131">
            <v>14287.973273768899</v>
          </cell>
          <cell r="EF131">
            <v>18067.72948399141</v>
          </cell>
          <cell r="EG131">
            <v>15495.427530949544</v>
          </cell>
          <cell r="EH131">
            <v>17852.588254741771</v>
          </cell>
          <cell r="EI131">
            <v>11408.966871964483</v>
          </cell>
          <cell r="EJ131">
            <v>10486.126933301302</v>
          </cell>
          <cell r="EK131">
            <v>8791.7371339478123</v>
          </cell>
          <cell r="EL131">
            <v>10398.736171176799</v>
          </cell>
          <cell r="EM131">
            <v>11131.92945538708</v>
          </cell>
          <cell r="EN131">
            <v>16403.890635709584</v>
          </cell>
          <cell r="EO131">
            <v>15637.156668580585</v>
          </cell>
          <cell r="EP131">
            <v>16385.342736504626</v>
          </cell>
          <cell r="EQ131">
            <v>16162.9628898335</v>
          </cell>
          <cell r="ER131">
            <v>20016.07170919804</v>
          </cell>
          <cell r="ES131">
            <v>17387.077468088944</v>
          </cell>
          <cell r="ET131">
            <v>19786.939339387092</v>
          </cell>
          <cell r="EU131">
            <v>13154.585653878541</v>
          </cell>
          <cell r="EV131">
            <v>12208.987862644435</v>
          </cell>
          <cell r="EW131">
            <v>10481.871069171626</v>
          </cell>
          <cell r="EX131">
            <v>12124.032326333807</v>
          </cell>
          <cell r="EY131">
            <v>12868.046015360032</v>
          </cell>
          <cell r="EZ131">
            <v>16673.164411191989</v>
          </cell>
          <cell r="FA131">
            <v>15877.621568067094</v>
          </cell>
          <cell r="FB131">
            <v>16637.728340864815</v>
          </cell>
          <cell r="FC131">
            <v>16423.225237729624</v>
          </cell>
          <cell r="FD131">
            <v>20351.088326180427</v>
          </cell>
          <cell r="FE131">
            <v>17663.909638568606</v>
          </cell>
          <cell r="FF131">
            <v>20107.394789006245</v>
          </cell>
          <cell r="FG131">
            <v>13281.323124577833</v>
          </cell>
          <cell r="FH131">
            <v>12311.908339639896</v>
          </cell>
          <cell r="FI131">
            <v>10551.440001706094</v>
          </cell>
          <cell r="FJ131">
            <v>12229.554906678979</v>
          </cell>
          <cell r="FK131">
            <v>12984.48825678824</v>
          </cell>
          <cell r="FL131">
            <v>16946.378543862913</v>
          </cell>
          <cell r="FM131">
            <v>16120.82262062806</v>
          </cell>
          <cell r="FN131">
            <v>16892.995518795447</v>
          </cell>
          <cell r="FO131">
            <v>16686.900914845828</v>
          </cell>
          <cell r="FP131">
            <v>20690.941748495999</v>
          </cell>
          <cell r="FQ131">
            <v>17944.46261650071</v>
          </cell>
          <cell r="FR131">
            <v>20432.095476620056</v>
          </cell>
          <cell r="FS131">
            <v>13406.705420217124</v>
          </cell>
          <cell r="FT131">
            <v>12412.846579326049</v>
          </cell>
          <cell r="FU131">
            <v>10618.402258992255</v>
          </cell>
          <cell r="FV131">
            <v>12333.282000701904</v>
          </cell>
          <cell r="FW131">
            <v>13099.238565742493</v>
          </cell>
        </row>
        <row r="132">
          <cell r="B132" t="str">
            <v>Co 125</v>
          </cell>
          <cell r="BH132">
            <v>-268.37</v>
          </cell>
          <cell r="BI132">
            <v>-539.32000000000005</v>
          </cell>
          <cell r="BJ132">
            <v>-2203.2199999999998</v>
          </cell>
          <cell r="BK132">
            <v>127.82</v>
          </cell>
          <cell r="BL132">
            <v>79.249999999999545</v>
          </cell>
          <cell r="BM132">
            <v>453.51000000000067</v>
          </cell>
          <cell r="BN132">
            <v>922.75000000000091</v>
          </cell>
          <cell r="BO132">
            <v>237.59961025731764</v>
          </cell>
          <cell r="BP132">
            <v>-2702.0780936565852</v>
          </cell>
          <cell r="BQ132">
            <v>-2562.4932308331499</v>
          </cell>
          <cell r="BR132">
            <v>-1893.4543210515512</v>
          </cell>
          <cell r="BS132">
            <v>-1102.0946408270065</v>
          </cell>
          <cell r="BT132">
            <v>-319.86030735102804</v>
          </cell>
          <cell r="BU132">
            <v>-604.19531216995347</v>
          </cell>
          <cell r="BV132">
            <v>-2258.5995747444517</v>
          </cell>
          <cell r="BW132">
            <v>87.319178573001409</v>
          </cell>
          <cell r="BX132">
            <v>38.073290663390708</v>
          </cell>
          <cell r="BY132">
            <v>420.66779062893329</v>
          </cell>
          <cell r="BZ132">
            <v>873.86048083356809</v>
          </cell>
          <cell r="CA132">
            <v>174.60283493167435</v>
          </cell>
          <cell r="CB132">
            <v>-2820.4244721108944</v>
          </cell>
          <cell r="CC132">
            <v>-2680.2098811821006</v>
          </cell>
          <cell r="CD132">
            <v>-2013.7834391675433</v>
          </cell>
          <cell r="CE132">
            <v>825.41406839122919</v>
          </cell>
          <cell r="CF132">
            <v>1537.8961378202312</v>
          </cell>
          <cell r="CG132">
            <v>1239.9056590303708</v>
          </cell>
          <cell r="CH132">
            <v>-404.58509153639261</v>
          </cell>
          <cell r="CI132">
            <v>1956.5254645745572</v>
          </cell>
          <cell r="CJ132">
            <v>1906.7130815674345</v>
          </cell>
          <cell r="CK132">
            <v>2298.023157034404</v>
          </cell>
          <cell r="CL132">
            <v>2734.8165811384633</v>
          </cell>
          <cell r="CM132">
            <v>2019.0377470005506</v>
          </cell>
          <cell r="CN132">
            <v>-1036.2750448095685</v>
          </cell>
          <cell r="CO132">
            <v>-895.26125820338348</v>
          </cell>
          <cell r="CP132">
            <v>-231.3841869862008</v>
          </cell>
          <cell r="CQ132">
            <v>681.80338276515249</v>
          </cell>
          <cell r="CR132">
            <v>1514.4449783834498</v>
          </cell>
          <cell r="CS132">
            <v>1205.810477540268</v>
          </cell>
          <cell r="CT132">
            <v>-468.16208977664428</v>
          </cell>
          <cell r="CU132">
            <v>1945.3813852974554</v>
          </cell>
          <cell r="CV132">
            <v>1894.3832782295267</v>
          </cell>
          <cell r="CW132">
            <v>2296.5160891415835</v>
          </cell>
          <cell r="CX132">
            <v>2736.4189925213568</v>
          </cell>
          <cell r="CY132">
            <v>1999.013748691973</v>
          </cell>
          <cell r="CZ132">
            <v>-1138.0943198215364</v>
          </cell>
          <cell r="DA132">
            <v>-993.97866347368927</v>
          </cell>
          <cell r="DB132">
            <v>-317.19792939677336</v>
          </cell>
          <cell r="DC132">
            <v>595.13821931328312</v>
          </cell>
          <cell r="DD132">
            <v>1488.9761792251547</v>
          </cell>
          <cell r="DE132">
            <v>1169.3440401462149</v>
          </cell>
          <cell r="DF132">
            <v>-534.36888445759632</v>
          </cell>
          <cell r="DG132">
            <v>1932.5830312658236</v>
          </cell>
          <cell r="DH132">
            <v>1880.3691982891778</v>
          </cell>
          <cell r="DI132">
            <v>8513.2093217329548</v>
          </cell>
          <cell r="DJ132">
            <v>8956.3427684509406</v>
          </cell>
          <cell r="DK132">
            <v>8196.5184702572333</v>
          </cell>
          <cell r="DL132">
            <v>4975.3583924762879</v>
          </cell>
          <cell r="DM132">
            <v>5122.6456699705432</v>
          </cell>
          <cell r="DN132">
            <v>5812.0461394735921</v>
          </cell>
          <cell r="DO132">
            <v>6760.4057338886623</v>
          </cell>
          <cell r="DP132">
            <v>7680.9791879360755</v>
          </cell>
          <cell r="DQ132">
            <v>7349.9852775548998</v>
          </cell>
          <cell r="DR132">
            <v>5615.8012120030671</v>
          </cell>
          <cell r="DS132">
            <v>8137.6313787803565</v>
          </cell>
          <cell r="DT132">
            <v>8084.172014051137</v>
          </cell>
          <cell r="DU132">
            <v>8633.2688676294929</v>
          </cell>
          <cell r="DV132">
            <v>9079.2850046406493</v>
          </cell>
          <cell r="DW132">
            <v>8296.6954984072399</v>
          </cell>
          <cell r="DX132">
            <v>4989.1618888383182</v>
          </cell>
          <cell r="DY132">
            <v>5139.6928650793143</v>
          </cell>
          <cell r="DZ132">
            <v>5841.9376035702644</v>
          </cell>
          <cell r="EA132">
            <v>6827.5738743993934</v>
          </cell>
          <cell r="EB132">
            <v>7775.5996692376466</v>
          </cell>
          <cell r="EC132">
            <v>7433.0831985848581</v>
          </cell>
          <cell r="ED132">
            <v>5667.7104502748734</v>
          </cell>
          <cell r="EE132">
            <v>8245.6838194298216</v>
          </cell>
          <cell r="EF132">
            <v>8190.9467655689205</v>
          </cell>
          <cell r="EG132">
            <v>8754.5143223212017</v>
          </cell>
          <cell r="EH132">
            <v>9203.075577658954</v>
          </cell>
          <cell r="EI132">
            <v>8397.1211487742767</v>
          </cell>
          <cell r="EJ132">
            <v>5000.8272768496045</v>
          </cell>
          <cell r="EK132">
            <v>5155.1315875942837</v>
          </cell>
          <cell r="EL132">
            <v>5869.9958157448491</v>
          </cell>
          <cell r="EM132">
            <v>8560.8684803263532</v>
          </cell>
          <cell r="EN132">
            <v>9537.082838808743</v>
          </cell>
          <cell r="EO132">
            <v>9182.4328730274174</v>
          </cell>
          <cell r="EP132">
            <v>7385.5867977880789</v>
          </cell>
          <cell r="EQ132">
            <v>10020.995980824446</v>
          </cell>
          <cell r="ER132">
            <v>9965.1582400261268</v>
          </cell>
          <cell r="ES132">
            <v>10543.148649716124</v>
          </cell>
          <cell r="ET132">
            <v>10994.348079710313</v>
          </cell>
          <cell r="EU132">
            <v>10164.414249252975</v>
          </cell>
          <cell r="EV132">
            <v>6677.3471659748629</v>
          </cell>
          <cell r="EW132">
            <v>6834.589651914951</v>
          </cell>
          <cell r="EX132">
            <v>7562.7755568912044</v>
          </cell>
          <cell r="EY132">
            <v>8676.8886002273593</v>
          </cell>
          <cell r="EZ132">
            <v>9682.2528982536569</v>
          </cell>
          <cell r="FA132">
            <v>9314.8631053327445</v>
          </cell>
          <cell r="FB132">
            <v>7486.0294771862627</v>
          </cell>
          <cell r="FC132">
            <v>10180.402593504201</v>
          </cell>
          <cell r="FD132">
            <v>10123.013123157365</v>
          </cell>
          <cell r="FE132">
            <v>10716.037053460735</v>
          </cell>
          <cell r="FF132">
            <v>11169.736244591861</v>
          </cell>
          <cell r="FG132">
            <v>10315.617564951062</v>
          </cell>
          <cell r="FH132">
            <v>6734.3721259026033</v>
          </cell>
          <cell r="FI132">
            <v>6895.0810616103063</v>
          </cell>
          <cell r="FJ132">
            <v>7636.8231846442031</v>
          </cell>
          <cell r="FK132">
            <v>8794.1484652421786</v>
          </cell>
          <cell r="FL132">
            <v>9828.8099641233603</v>
          </cell>
          <cell r="FM132">
            <v>9448.4769991818212</v>
          </cell>
          <cell r="FN132">
            <v>7587.332162238923</v>
          </cell>
          <cell r="FO132">
            <v>10341.6198846486</v>
          </cell>
          <cell r="FP132">
            <v>10282.853688118244</v>
          </cell>
          <cell r="FQ132">
            <v>10891.313446483666</v>
          </cell>
          <cell r="FR132">
            <v>11347.56500567601</v>
          </cell>
          <cell r="FS132">
            <v>10467.969411611717</v>
          </cell>
          <cell r="FT132">
            <v>6790.3903141205046</v>
          </cell>
          <cell r="FU132">
            <v>6955.0648508231534</v>
          </cell>
          <cell r="FV132">
            <v>7710.6013729382048</v>
          </cell>
          <cell r="FW132">
            <v>8911.7601018909809</v>
          </cell>
        </row>
        <row r="133">
          <cell r="B133" t="str">
            <v>Co 126</v>
          </cell>
          <cell r="BH133">
            <v>420.88</v>
          </cell>
          <cell r="BI133">
            <v>-176.74</v>
          </cell>
          <cell r="BJ133">
            <v>-142.19999999999999</v>
          </cell>
          <cell r="BK133">
            <v>1736.67</v>
          </cell>
          <cell r="BL133">
            <v>815.19000000000051</v>
          </cell>
          <cell r="BM133">
            <v>664.43</v>
          </cell>
          <cell r="BN133">
            <v>637.45000000000005</v>
          </cell>
          <cell r="BO133">
            <v>555.30212804845701</v>
          </cell>
          <cell r="BP133">
            <v>466.43881240485825</v>
          </cell>
          <cell r="BQ133">
            <v>305.76960358849942</v>
          </cell>
          <cell r="BR133">
            <v>495.84329309919895</v>
          </cell>
          <cell r="BS133">
            <v>774.15832580170877</v>
          </cell>
          <cell r="BT133">
            <v>397.32003042019824</v>
          </cell>
          <cell r="BU133">
            <v>-215.28465299353684</v>
          </cell>
          <cell r="BV133">
            <v>-174.16743683942718</v>
          </cell>
          <cell r="BW133">
            <v>1743.4014728360457</v>
          </cell>
          <cell r="BX133">
            <v>791.71609068572729</v>
          </cell>
          <cell r="BY133">
            <v>611.21266946159767</v>
          </cell>
          <cell r="BZ133">
            <v>593.25349332078895</v>
          </cell>
          <cell r="CA133">
            <v>524.05813603661045</v>
          </cell>
          <cell r="CB133">
            <v>436.37622743893621</v>
          </cell>
          <cell r="CC133">
            <v>275.62603139414614</v>
          </cell>
          <cell r="CD133">
            <v>467.72386920237182</v>
          </cell>
          <cell r="CE133">
            <v>757.93550082680986</v>
          </cell>
          <cell r="CF133">
            <v>354.8083365769603</v>
          </cell>
          <cell r="CG133">
            <v>-273.18462799949043</v>
          </cell>
          <cell r="CH133">
            <v>-225.24629849785811</v>
          </cell>
          <cell r="CI133">
            <v>1732.2289699910193</v>
          </cell>
          <cell r="CJ133">
            <v>749.47725988903676</v>
          </cell>
          <cell r="CK133">
            <v>538.38380801186122</v>
          </cell>
          <cell r="CL133">
            <v>529.7612238043198</v>
          </cell>
          <cell r="CM133">
            <v>473.30888708135876</v>
          </cell>
          <cell r="CN133">
            <v>385.70746133478292</v>
          </cell>
          <cell r="CO133">
            <v>225.43604394137014</v>
          </cell>
          <cell r="CP133">
            <v>418.87027788349883</v>
          </cell>
          <cell r="CQ133">
            <v>721.17178680646748</v>
          </cell>
          <cell r="CR133">
            <v>346.78973367184358</v>
          </cell>
          <cell r="CS133">
            <v>-299.04492293552585</v>
          </cell>
          <cell r="CT133">
            <v>-247.80436707951981</v>
          </cell>
          <cell r="CU133">
            <v>1762.5231312259245</v>
          </cell>
          <cell r="CV133">
            <v>749.45204600747866</v>
          </cell>
          <cell r="CW133">
            <v>523.63562232741015</v>
          </cell>
          <cell r="CX133">
            <v>518.04756812855703</v>
          </cell>
          <cell r="CY133">
            <v>464.27011755502281</v>
          </cell>
          <cell r="CZ133">
            <v>374.94744372798527</v>
          </cell>
          <cell r="DA133">
            <v>211.43722011995396</v>
          </cell>
          <cell r="DB133">
            <v>409.38213615771701</v>
          </cell>
          <cell r="DC133">
            <v>705.12194293420998</v>
          </cell>
          <cell r="DD133">
            <v>338.18578920914229</v>
          </cell>
          <cell r="DE133">
            <v>-326.00592508682666</v>
          </cell>
          <cell r="DF133">
            <v>-271.32717971684383</v>
          </cell>
          <cell r="DG133">
            <v>1793.3205741350637</v>
          </cell>
          <cell r="DH133">
            <v>749.00358280494311</v>
          </cell>
          <cell r="DI133">
            <v>507.85489097705204</v>
          </cell>
          <cell r="DJ133">
            <v>505.45825452979807</v>
          </cell>
          <cell r="DK133">
            <v>454.55428491718112</v>
          </cell>
          <cell r="DL133">
            <v>363.95849941027427</v>
          </cell>
          <cell r="DM133">
            <v>196.66333674981342</v>
          </cell>
          <cell r="DN133">
            <v>399.22911676579884</v>
          </cell>
          <cell r="DO133">
            <v>700.81447192739097</v>
          </cell>
          <cell r="DP133">
            <v>328.97147932151347</v>
          </cell>
          <cell r="DQ133">
            <v>-354.10744979753235</v>
          </cell>
          <cell r="DR133">
            <v>-295.84935780413412</v>
          </cell>
          <cell r="DS133">
            <v>1824.627989203289</v>
          </cell>
          <cell r="DT133">
            <v>748.11076857720445</v>
          </cell>
          <cell r="DU133">
            <v>490.99797481358428</v>
          </cell>
          <cell r="DV133">
            <v>491.95576433256156</v>
          </cell>
          <cell r="DW133">
            <v>444.60092325938535</v>
          </cell>
          <cell r="DX133">
            <v>351.73292470780416</v>
          </cell>
          <cell r="DY133">
            <v>181.0829605820004</v>
          </cell>
          <cell r="DZ133">
            <v>388.38120086058711</v>
          </cell>
          <cell r="EA133">
            <v>695.92674206636912</v>
          </cell>
          <cell r="EB133">
            <v>319.12117201749902</v>
          </cell>
          <cell r="EC133">
            <v>-383.39145321286105</v>
          </cell>
          <cell r="ED133">
            <v>-321.40771571184837</v>
          </cell>
          <cell r="EE133">
            <v>1856.4523331218406</v>
          </cell>
          <cell r="EF133">
            <v>746.75103859501928</v>
          </cell>
          <cell r="EG133">
            <v>473.02084347631808</v>
          </cell>
          <cell r="EH133">
            <v>477.7164651171438</v>
          </cell>
          <cell r="EI133">
            <v>433.42785579911242</v>
          </cell>
          <cell r="EJ133">
            <v>338.73543561078577</v>
          </cell>
          <cell r="EK133">
            <v>164.66423516019995</v>
          </cell>
          <cell r="EL133">
            <v>376.80942307068449</v>
          </cell>
          <cell r="EM133">
            <v>5215.1132633074158</v>
          </cell>
          <cell r="EN133">
            <v>4833.2894672806551</v>
          </cell>
          <cell r="EO133">
            <v>4110.7816666060471</v>
          </cell>
          <cell r="EP133">
            <v>4176.642078717914</v>
          </cell>
          <cell r="EQ133">
            <v>6413.481171290674</v>
          </cell>
          <cell r="ER133">
            <v>5269.7918073643523</v>
          </cell>
          <cell r="ES133">
            <v>4978.7670289467906</v>
          </cell>
          <cell r="ET133">
            <v>4986.946350168856</v>
          </cell>
          <cell r="EU133">
            <v>4946.1688421390136</v>
          </cell>
          <cell r="EV133">
            <v>4849.6162454703463</v>
          </cell>
          <cell r="EW133">
            <v>4672.0539073018817</v>
          </cell>
          <cell r="EX133">
            <v>4889.164832276163</v>
          </cell>
          <cell r="EY133">
            <v>5280.9581017125247</v>
          </cell>
          <cell r="EZ133">
            <v>4894.0604444374312</v>
          </cell>
          <cell r="FA133">
            <v>4150.979119962768</v>
          </cell>
          <cell r="FB133">
            <v>4220.8729227491021</v>
          </cell>
          <cell r="FC133">
            <v>6518.5370368574113</v>
          </cell>
          <cell r="FD133">
            <v>5339.3963597702641</v>
          </cell>
          <cell r="FE133">
            <v>5030.3774032802239</v>
          </cell>
          <cell r="FF133">
            <v>5042.4374916388906</v>
          </cell>
          <cell r="FG133">
            <v>5005.4026074580288</v>
          </cell>
          <cell r="FH133">
            <v>4906.954098952011</v>
          </cell>
          <cell r="FI133">
            <v>4725.8293583153345</v>
          </cell>
          <cell r="FJ133">
            <v>4948.02609901716</v>
          </cell>
          <cell r="FK133">
            <v>5347.0204821430898</v>
          </cell>
          <cell r="FL133">
            <v>4954.9962790990703</v>
          </cell>
          <cell r="FM133">
            <v>4190.945005904221</v>
          </cell>
          <cell r="FN133">
            <v>6800.346604240367</v>
          </cell>
          <cell r="FO133">
            <v>9160.1169369770905</v>
          </cell>
          <cell r="FP133">
            <v>7944.6587270847022</v>
          </cell>
          <cell r="FQ133">
            <v>7616.9195943966943</v>
          </cell>
          <cell r="FR133">
            <v>7633.0500846808436</v>
          </cell>
          <cell r="FS133">
            <v>7599.9984841850728</v>
          </cell>
          <cell r="FT133">
            <v>7499.6160361560869</v>
          </cell>
          <cell r="FU133">
            <v>7314.8588926074299</v>
          </cell>
          <cell r="FV133">
            <v>7542.2648669712435</v>
          </cell>
          <cell r="FW133">
            <v>7948.9998944279669</v>
          </cell>
        </row>
        <row r="134">
          <cell r="B134" t="str">
            <v>Co 127</v>
          </cell>
          <cell r="BH134">
            <v>-1973.89</v>
          </cell>
          <cell r="BI134">
            <v>-449.96000000000095</v>
          </cell>
          <cell r="BJ134">
            <v>205.68</v>
          </cell>
          <cell r="BK134">
            <v>937.41999999999916</v>
          </cell>
          <cell r="BL134">
            <v>1028.32</v>
          </cell>
          <cell r="BM134">
            <v>-403.76</v>
          </cell>
          <cell r="BN134">
            <v>2118.4499999999998</v>
          </cell>
          <cell r="BO134">
            <v>-539.6895088425149</v>
          </cell>
          <cell r="BP134">
            <v>446.05366531578784</v>
          </cell>
          <cell r="BQ134">
            <v>-85.408788337377246</v>
          </cell>
          <cell r="BR134">
            <v>386.17773431916112</v>
          </cell>
          <cell r="BS134">
            <v>782.30110475332367</v>
          </cell>
          <cell r="BT134">
            <v>-2031.6753108219702</v>
          </cell>
          <cell r="BU134">
            <v>-496.00617919659771</v>
          </cell>
          <cell r="BV134">
            <v>169.58237224359118</v>
          </cell>
          <cell r="BW134">
            <v>879.57630061504597</v>
          </cell>
          <cell r="BX134">
            <v>982.68829453503076</v>
          </cell>
          <cell r="BY134">
            <v>-480.68204696524754</v>
          </cell>
          <cell r="BZ134">
            <v>2063.7743116500969</v>
          </cell>
          <cell r="CA134">
            <v>-608.892420011583</v>
          </cell>
          <cell r="CB134">
            <v>381.04755097567522</v>
          </cell>
          <cell r="CC134">
            <v>-149.33708049734923</v>
          </cell>
          <cell r="CD134">
            <v>322.54830793619385</v>
          </cell>
          <cell r="CE134">
            <v>757.10258965760295</v>
          </cell>
          <cell r="CF134">
            <v>-2149.703246565814</v>
          </cell>
          <cell r="CG134">
            <v>-601.79547359835578</v>
          </cell>
          <cell r="CH134">
            <v>73.678754021201257</v>
          </cell>
          <cell r="CI134">
            <v>761.42459439957565</v>
          </cell>
          <cell r="CJ134">
            <v>877.50409635444703</v>
          </cell>
          <cell r="CK134">
            <v>-618.9287600186799</v>
          </cell>
          <cell r="CL134">
            <v>1948.9691492082952</v>
          </cell>
          <cell r="CM134">
            <v>-739.99291010043135</v>
          </cell>
          <cell r="CN134">
            <v>250.57526221072021</v>
          </cell>
          <cell r="CO134">
            <v>-279.59757628715033</v>
          </cell>
          <cell r="CP134">
            <v>193.02437019996614</v>
          </cell>
          <cell r="CQ134">
            <v>667.24133403846554</v>
          </cell>
          <cell r="CR134">
            <v>2766.5952845643951</v>
          </cell>
          <cell r="CS134">
            <v>4349.6682188940067</v>
          </cell>
          <cell r="CT134">
            <v>5042.3745756200069</v>
          </cell>
          <cell r="CU134">
            <v>5736.2412951938377</v>
          </cell>
          <cell r="CV134">
            <v>5858.768633184508</v>
          </cell>
          <cell r="CW134">
            <v>4321.1464703078045</v>
          </cell>
          <cell r="CX134">
            <v>6948.6898437889677</v>
          </cell>
          <cell r="CY134">
            <v>4198.025171073682</v>
          </cell>
          <cell r="CZ134">
            <v>5208.6312959359866</v>
          </cell>
          <cell r="DA134">
            <v>4668.6119940461294</v>
          </cell>
          <cell r="DB134">
            <v>5150.9469950256671</v>
          </cell>
          <cell r="DC134">
            <v>5593.5205698709033</v>
          </cell>
          <cell r="DD134">
            <v>2761.7685346173967</v>
          </cell>
          <cell r="DE134">
            <v>4381.0663959863887</v>
          </cell>
          <cell r="DF134">
            <v>5090.9737399829837</v>
          </cell>
          <cell r="DG134">
            <v>5790.8550333236617</v>
          </cell>
          <cell r="DH134">
            <v>5920.5668709109932</v>
          </cell>
          <cell r="DI134">
            <v>4340.5938535134446</v>
          </cell>
          <cell r="DJ134">
            <v>7028.742776310045</v>
          </cell>
          <cell r="DK134">
            <v>4215.2658681459625</v>
          </cell>
          <cell r="DL134">
            <v>5246.7989644546642</v>
          </cell>
          <cell r="DM134">
            <v>4695.7422357617816</v>
          </cell>
          <cell r="DN134">
            <v>5187.9959498728294</v>
          </cell>
          <cell r="DO134">
            <v>5639.7329506826563</v>
          </cell>
          <cell r="DP134">
            <v>2755.3604876016616</v>
          </cell>
          <cell r="DQ134">
            <v>4411.2721838425687</v>
          </cell>
          <cell r="DR134">
            <v>5139.2976541283306</v>
          </cell>
          <cell r="DS134">
            <v>5845.0758165141679</v>
          </cell>
          <cell r="DT134">
            <v>5981.7886494298345</v>
          </cell>
          <cell r="DU134">
            <v>4358.2680961416618</v>
          </cell>
          <cell r="DV134">
            <v>8775.6113545929984</v>
          </cell>
          <cell r="DW134">
            <v>5898.187109015189</v>
          </cell>
          <cell r="DX134">
            <v>6950.0971473430291</v>
          </cell>
          <cell r="DY134">
            <v>6388.7629147568014</v>
          </cell>
          <cell r="DZ134">
            <v>6891.1385178522751</v>
          </cell>
          <cell r="EA134">
            <v>7351.2495571393429</v>
          </cell>
          <cell r="EB134">
            <v>4413.7118510801811</v>
          </cell>
          <cell r="EC134">
            <v>6107.3366737324513</v>
          </cell>
          <cell r="ED134">
            <v>6853.5024632897012</v>
          </cell>
          <cell r="EE134">
            <v>7565.0543419084188</v>
          </cell>
          <cell r="EF134">
            <v>7709.4957414049077</v>
          </cell>
          <cell r="EG134">
            <v>6041.1984222169631</v>
          </cell>
          <cell r="EH134">
            <v>8905.4609436469073</v>
          </cell>
          <cell r="EI134">
            <v>5962.8710957464373</v>
          </cell>
          <cell r="EJ134">
            <v>7036.0633159157278</v>
          </cell>
          <cell r="EK134">
            <v>6463.3137091593862</v>
          </cell>
          <cell r="EL134">
            <v>6976.4732761480645</v>
          </cell>
          <cell r="EM134">
            <v>7445.6064583288789</v>
          </cell>
          <cell r="EN134">
            <v>4453.1847159909476</v>
          </cell>
          <cell r="EO134">
            <v>6185.4164952447309</v>
          </cell>
          <cell r="EP134">
            <v>6950.6375297119193</v>
          </cell>
          <cell r="EQ134">
            <v>7667.8261750353004</v>
          </cell>
          <cell r="ER134">
            <v>7819.8568728398295</v>
          </cell>
          <cell r="ES134">
            <v>6105.7274303885779</v>
          </cell>
          <cell r="ET134">
            <v>9036.8377250977319</v>
          </cell>
          <cell r="EU134">
            <v>6026.9556392267714</v>
          </cell>
          <cell r="EV134">
            <v>7122.304602727696</v>
          </cell>
          <cell r="EW134">
            <v>6538.3919901784147</v>
          </cell>
          <cell r="EX134">
            <v>7061.6481492083967</v>
          </cell>
          <cell r="EY134">
            <v>7539.9798939239236</v>
          </cell>
          <cell r="EZ134">
            <v>4492.279648477418</v>
          </cell>
          <cell r="FA134">
            <v>6264.0317353706214</v>
          </cell>
          <cell r="FB134">
            <v>7048.3811188892996</v>
          </cell>
          <cell r="FC134">
            <v>7771.2649555540138</v>
          </cell>
          <cell r="FD134">
            <v>7931.4058572782978</v>
          </cell>
          <cell r="FE134">
            <v>6169.7257131812794</v>
          </cell>
          <cell r="FF134">
            <v>9169.5094201441698</v>
          </cell>
          <cell r="FG134">
            <v>6091.2892352597055</v>
          </cell>
          <cell r="FH134">
            <v>7208.3547227464342</v>
          </cell>
          <cell r="FI134">
            <v>6613.4896879917133</v>
          </cell>
          <cell r="FJ134">
            <v>7147.5114214959513</v>
          </cell>
          <cell r="FK134">
            <v>7635.2176609123544</v>
          </cell>
          <cell r="FL134">
            <v>4530.725900797609</v>
          </cell>
          <cell r="FM134">
            <v>6342.93337163246</v>
          </cell>
          <cell r="FN134">
            <v>7147.1283501172966</v>
          </cell>
          <cell r="FO134">
            <v>7875.1458491567719</v>
          </cell>
          <cell r="FP134">
            <v>8043.9077702018203</v>
          </cell>
          <cell r="FQ134">
            <v>6233.5446366482938</v>
          </cell>
          <cell r="FR134">
            <v>9303.2625329701532</v>
          </cell>
          <cell r="FS134">
            <v>6155.3650726817214</v>
          </cell>
          <cell r="FT134">
            <v>7295.0356126310226</v>
          </cell>
          <cell r="FU134">
            <v>6688.148226328788</v>
          </cell>
          <cell r="FV134">
            <v>7233.5735952790228</v>
          </cell>
          <cell r="FW134">
            <v>7730.8390901717858</v>
          </cell>
        </row>
        <row r="135">
          <cell r="B135" t="str">
            <v>Co 128</v>
          </cell>
          <cell r="BH135">
            <v>40862.86</v>
          </cell>
          <cell r="BI135">
            <v>31819.47</v>
          </cell>
          <cell r="BJ135">
            <v>20632.169999999998</v>
          </cell>
          <cell r="BK135">
            <v>35117.5</v>
          </cell>
          <cell r="BL135">
            <v>35476.11</v>
          </cell>
          <cell r="BM135">
            <v>43373.43</v>
          </cell>
          <cell r="BN135">
            <v>44506.13</v>
          </cell>
          <cell r="BO135">
            <v>44237.420616075673</v>
          </cell>
          <cell r="BP135">
            <v>46601.353347096447</v>
          </cell>
          <cell r="BQ135">
            <v>35524.304135304075</v>
          </cell>
          <cell r="BR135">
            <v>36839.506438036566</v>
          </cell>
          <cell r="BS135">
            <v>7762.0167790813066</v>
          </cell>
          <cell r="BT135">
            <v>40317.191673731402</v>
          </cell>
          <cell r="BU135">
            <v>31206.996975452283</v>
          </cell>
          <cell r="BV135">
            <v>19931.42671168565</v>
          </cell>
          <cell r="BW135">
            <v>34582.598111887433</v>
          </cell>
          <cell r="BX135">
            <v>34887.91080579257</v>
          </cell>
          <cell r="BY135">
            <v>42765.819688067822</v>
          </cell>
          <cell r="BZ135">
            <v>43991.779237443887</v>
          </cell>
          <cell r="CA135">
            <v>43782.186029301491</v>
          </cell>
          <cell r="CB135">
            <v>46181.359085617325</v>
          </cell>
          <cell r="CC135">
            <v>35080.983270268</v>
          </cell>
          <cell r="CD135">
            <v>36402.768477992038</v>
          </cell>
          <cell r="CE135">
            <v>7686.5014283351557</v>
          </cell>
          <cell r="CF135">
            <v>39133.999273586436</v>
          </cell>
          <cell r="CG135">
            <v>29955.75797521737</v>
          </cell>
          <cell r="CH135">
            <v>18590.057410551744</v>
          </cell>
          <cell r="CI135">
            <v>33412.83424869286</v>
          </cell>
          <cell r="CJ135">
            <v>33664.000263914582</v>
          </cell>
          <cell r="CK135">
            <v>41522.685598692398</v>
          </cell>
          <cell r="CL135">
            <v>43678.790878344487</v>
          </cell>
          <cell r="CM135">
            <v>43508.446625797449</v>
          </cell>
          <cell r="CN135">
            <v>45905.100180406218</v>
          </cell>
          <cell r="CO135">
            <v>34781.627783298762</v>
          </cell>
          <cell r="CP135">
            <v>36111.018948468263</v>
          </cell>
          <cell r="CQ135">
            <v>7760.8963122804926</v>
          </cell>
          <cell r="CR135">
            <v>49102.837103173464</v>
          </cell>
          <cell r="CS135">
            <v>39717.689051386464</v>
          </cell>
          <cell r="CT135">
            <v>28093.7529331279</v>
          </cell>
          <cell r="CU135">
            <v>43271.926435207592</v>
          </cell>
          <cell r="CV135">
            <v>43509.79221329093</v>
          </cell>
          <cell r="CW135">
            <v>51519.071895489193</v>
          </cell>
          <cell r="CX135">
            <v>52926.557165882157</v>
          </cell>
          <cell r="CY135">
            <v>52747.25204211958</v>
          </cell>
          <cell r="CZ135">
            <v>55190.838298305724</v>
          </cell>
          <cell r="DA135">
            <v>43836.991566795492</v>
          </cell>
          <cell r="DB135">
            <v>45195.61274015424</v>
          </cell>
          <cell r="DC135">
            <v>15833.39888100027</v>
          </cell>
          <cell r="DD135">
            <v>49641.468784895915</v>
          </cell>
          <cell r="DE135">
            <v>40044.574858020831</v>
          </cell>
          <cell r="DF135">
            <v>28156.299550584023</v>
          </cell>
          <cell r="DG135">
            <v>43698.74431772071</v>
          </cell>
          <cell r="DH135">
            <v>43922.00547678765</v>
          </cell>
          <cell r="DI135">
            <v>52084.703797664581</v>
          </cell>
          <cell r="DJ135">
            <v>53554.847012675134</v>
          </cell>
          <cell r="DK135">
            <v>53367.455028421049</v>
          </cell>
          <cell r="DL135">
            <v>55858.885787154017</v>
          </cell>
          <cell r="DM135">
            <v>44269.816317778925</v>
          </cell>
          <cell r="DN135">
            <v>45658.360745894883</v>
          </cell>
          <cell r="DO135">
            <v>15690.362524722579</v>
          </cell>
          <cell r="DP135">
            <v>50178.449285468043</v>
          </cell>
          <cell r="DQ135">
            <v>40364.86238895249</v>
          </cell>
          <cell r="DR135">
            <v>28206.007450587538</v>
          </cell>
          <cell r="DS135">
            <v>44121.816169571401</v>
          </cell>
          <cell r="DT135">
            <v>44330.076428357308</v>
          </cell>
          <cell r="DU135">
            <v>52649.035605371158</v>
          </cell>
          <cell r="DV135">
            <v>61289.452052577755</v>
          </cell>
          <cell r="DW135">
            <v>61094.201565438656</v>
          </cell>
          <cell r="DX135">
            <v>63634.393563033351</v>
          </cell>
          <cell r="DY135">
            <v>51805.15691254328</v>
          </cell>
          <cell r="DZ135">
            <v>53224.287469379582</v>
          </cell>
          <cell r="EA135">
            <v>22638.295645703016</v>
          </cell>
          <cell r="EB135">
            <v>57818.908556073897</v>
          </cell>
          <cell r="EC135">
            <v>47783.532247149873</v>
          </cell>
          <cell r="ED135">
            <v>35347.708209417098</v>
          </cell>
          <cell r="EE135">
            <v>51646.239730054731</v>
          </cell>
          <cell r="EF135">
            <v>51838.146923731227</v>
          </cell>
          <cell r="EG135">
            <v>60316.507934094276</v>
          </cell>
          <cell r="EH135">
            <v>62059.158816840521</v>
          </cell>
          <cell r="EI135">
            <v>61857.203941759042</v>
          </cell>
          <cell r="EJ135">
            <v>64447.094944072276</v>
          </cell>
          <cell r="EK135">
            <v>52372.671634344377</v>
          </cell>
          <cell r="EL135">
            <v>53823.519960187237</v>
          </cell>
          <cell r="EM135">
            <v>22605.645157529289</v>
          </cell>
          <cell r="EN135">
            <v>58491.776670692147</v>
          </cell>
          <cell r="EO135">
            <v>48229.424207714292</v>
          </cell>
          <cell r="EP135">
            <v>35510.070018560225</v>
          </cell>
          <cell r="EQ135">
            <v>52201.105964341856</v>
          </cell>
          <cell r="ER135">
            <v>52375.943588801849</v>
          </cell>
          <cell r="ES135">
            <v>61016.242566811859</v>
          </cell>
          <cell r="ET135">
            <v>62831.398672318363</v>
          </cell>
          <cell r="EU135">
            <v>62623.913169091145</v>
          </cell>
          <cell r="EV135">
            <v>65264.459102358567</v>
          </cell>
          <cell r="EW135">
            <v>58713.736414344305</v>
          </cell>
          <cell r="EX135">
            <v>60196.142000874963</v>
          </cell>
          <cell r="EY135">
            <v>28334.075862764083</v>
          </cell>
          <cell r="EZ135">
            <v>64938.707404029214</v>
          </cell>
          <cell r="FA135">
            <v>54444.049617377328</v>
          </cell>
          <cell r="FB135">
            <v>41434.454481347966</v>
          </cell>
          <cell r="FC135">
            <v>58527.604446628196</v>
          </cell>
          <cell r="FD135">
            <v>58684.420848370311</v>
          </cell>
          <cell r="FE135">
            <v>67489.907879069273</v>
          </cell>
          <cell r="FF135">
            <v>69380.136361011333</v>
          </cell>
          <cell r="FG135">
            <v>69167.620084060705</v>
          </cell>
          <cell r="FH135">
            <v>71859.820211215294</v>
          </cell>
          <cell r="FI135">
            <v>59394.796126500238</v>
          </cell>
          <cell r="FJ135">
            <v>60910.341131379522</v>
          </cell>
          <cell r="FK135">
            <v>28389.693745554352</v>
          </cell>
          <cell r="FL135">
            <v>65726.377189147111</v>
          </cell>
          <cell r="FM135">
            <v>54994.140281259664</v>
          </cell>
          <cell r="FN135">
            <v>41687.411508171521</v>
          </cell>
          <cell r="FO135">
            <v>59192.601098333922</v>
          </cell>
          <cell r="FP135">
            <v>59330.571034405606</v>
          </cell>
          <cell r="FQ135">
            <v>68304.292235044137</v>
          </cell>
          <cell r="FR135">
            <v>70272.276511308693</v>
          </cell>
          <cell r="FS135">
            <v>70055.699800223927</v>
          </cell>
          <cell r="FT135">
            <v>72800.516250937915</v>
          </cell>
          <cell r="FU135">
            <v>60076.773729455264</v>
          </cell>
          <cell r="FV135">
            <v>61625.74837225565</v>
          </cell>
          <cell r="FW135">
            <v>28433.203933710938</v>
          </cell>
        </row>
        <row r="136">
          <cell r="B136" t="str">
            <v>Co 129</v>
          </cell>
          <cell r="BH136">
            <v>164.54</v>
          </cell>
          <cell r="BI136">
            <v>-476.42999999999938</v>
          </cell>
          <cell r="BJ136">
            <v>-37.090000000001055</v>
          </cell>
          <cell r="BK136">
            <v>1095.8599999999999</v>
          </cell>
          <cell r="BL136">
            <v>425.59</v>
          </cell>
          <cell r="BM136">
            <v>1847.76</v>
          </cell>
          <cell r="BN136">
            <v>1351.2</v>
          </cell>
          <cell r="BO136">
            <v>-524.1880056503669</v>
          </cell>
          <cell r="BP136">
            <v>-537.86960842962617</v>
          </cell>
          <cell r="BQ136">
            <v>1.6079187587301931</v>
          </cell>
          <cell r="BR136">
            <v>0.71203501745821995</v>
          </cell>
          <cell r="BS136">
            <v>463.39054668722656</v>
          </cell>
          <cell r="BT136">
            <v>103.66856598476261</v>
          </cell>
          <cell r="BU136">
            <v>-532.76819686110866</v>
          </cell>
          <cell r="BV136">
            <v>-85.64594003621869</v>
          </cell>
          <cell r="BW136">
            <v>1065.7430248937294</v>
          </cell>
          <cell r="BX136">
            <v>387.23065809693981</v>
          </cell>
          <cell r="BY136">
            <v>1801.4857519935254</v>
          </cell>
          <cell r="BZ136">
            <v>1311.5039427570268</v>
          </cell>
          <cell r="CA136">
            <v>-609.51440499937962</v>
          </cell>
          <cell r="CB136">
            <v>-618.18030654467748</v>
          </cell>
          <cell r="CC136">
            <v>-77.679538699302611</v>
          </cell>
          <cell r="CD136">
            <v>-78.186608625883309</v>
          </cell>
          <cell r="CE136">
            <v>7715.1963123003643</v>
          </cell>
          <cell r="CF136">
            <v>7264.8582922662845</v>
          </cell>
          <cell r="CG136">
            <v>6633.2536181729092</v>
          </cell>
          <cell r="CH136">
            <v>7088.0459989572855</v>
          </cell>
          <cell r="CI136">
            <v>8258.8366541104515</v>
          </cell>
          <cell r="CJ136">
            <v>7571.9955870319418</v>
          </cell>
          <cell r="CK136">
            <v>8978.2609701848887</v>
          </cell>
          <cell r="CL136">
            <v>8494.9514452551575</v>
          </cell>
          <cell r="CM136">
            <v>6524.7859991426831</v>
          </cell>
          <cell r="CN136">
            <v>6517.4946946599621</v>
          </cell>
          <cell r="CO136">
            <v>7058.1686488173473</v>
          </cell>
          <cell r="CP136">
            <v>7058.7481693242189</v>
          </cell>
          <cell r="CQ136">
            <v>7556.6482491688403</v>
          </cell>
          <cell r="CR136">
            <v>7347.7408441735224</v>
          </cell>
          <cell r="CS136">
            <v>6705.4062584332032</v>
          </cell>
          <cell r="CT136">
            <v>7172.0196032309432</v>
          </cell>
          <cell r="CU136">
            <v>8372.5604569431598</v>
          </cell>
          <cell r="CV136">
            <v>7669.3654994433118</v>
          </cell>
          <cell r="CW136">
            <v>9101.0181641739109</v>
          </cell>
          <cell r="CX136">
            <v>8610.0942102229455</v>
          </cell>
          <cell r="CY136">
            <v>6581.907316103986</v>
          </cell>
          <cell r="CZ136">
            <v>6574.9530970392871</v>
          </cell>
          <cell r="DA136">
            <v>7126.6891615660361</v>
          </cell>
          <cell r="DB136">
            <v>7127.4624188866128</v>
          </cell>
          <cell r="DC136">
            <v>7590.1287111924757</v>
          </cell>
          <cell r="DD136">
            <v>7430.7554001166864</v>
          </cell>
          <cell r="DE136">
            <v>6777.276160090023</v>
          </cell>
          <cell r="DF136">
            <v>7256.0273015383773</v>
          </cell>
          <cell r="DG136">
            <v>8487.3588783088235</v>
          </cell>
          <cell r="DH136">
            <v>7766.9198466192202</v>
          </cell>
          <cell r="DI136">
            <v>10891.28161433584</v>
          </cell>
          <cell r="DJ136">
            <v>10392.906380077089</v>
          </cell>
          <cell r="DK136">
            <v>8304.3423203581424</v>
          </cell>
          <cell r="DL136">
            <v>8298.2291445663177</v>
          </cell>
          <cell r="DM136">
            <v>8861.2551472630712</v>
          </cell>
          <cell r="DN136">
            <v>8861.7563376577054</v>
          </cell>
          <cell r="DO136">
            <v>9333.4530617760611</v>
          </cell>
          <cell r="DP136">
            <v>9180.2664727889496</v>
          </cell>
          <cell r="DQ136">
            <v>8515.2484145537856</v>
          </cell>
          <cell r="DR136">
            <v>9006.6880806037843</v>
          </cell>
          <cell r="DS136">
            <v>10269.627913449513</v>
          </cell>
          <cell r="DT136">
            <v>9531.7526617196636</v>
          </cell>
          <cell r="DU136">
            <v>11065.683906489759</v>
          </cell>
          <cell r="DV136">
            <v>10559.779715110013</v>
          </cell>
          <cell r="DW136">
            <v>8409.6578137853176</v>
          </cell>
          <cell r="DX136">
            <v>8403.9094294522474</v>
          </cell>
          <cell r="DY136">
            <v>8978.4588208632849</v>
          </cell>
          <cell r="DZ136">
            <v>8979.1902516918562</v>
          </cell>
          <cell r="EA136">
            <v>9459.5735104078303</v>
          </cell>
          <cell r="EB136">
            <v>9312.8821292568718</v>
          </cell>
          <cell r="EC136">
            <v>8636.3803464975717</v>
          </cell>
          <cell r="ED136">
            <v>9140.6147680224803</v>
          </cell>
          <cell r="EE136">
            <v>10436.005993091767</v>
          </cell>
          <cell r="EF136">
            <v>9680.2534902112056</v>
          </cell>
          <cell r="EG136">
            <v>11242.359580927809</v>
          </cell>
          <cell r="EH136">
            <v>10728.847401484389</v>
          </cell>
          <cell r="EI136">
            <v>8515.4379870707817</v>
          </cell>
          <cell r="EJ136">
            <v>8510.0768894945431</v>
          </cell>
          <cell r="EK136">
            <v>9096.3913908041322</v>
          </cell>
          <cell r="EL136">
            <v>9097.3622149167204</v>
          </cell>
          <cell r="EM136">
            <v>9586.5826344692759</v>
          </cell>
          <cell r="EN136">
            <v>9446.7056757019982</v>
          </cell>
          <cell r="EO136">
            <v>8758.5462984000551</v>
          </cell>
          <cell r="EP136">
            <v>9275.9200015142123</v>
          </cell>
          <cell r="EQ136">
            <v>10604.625637845269</v>
          </cell>
          <cell r="ER136">
            <v>9830.5438297146375</v>
          </cell>
          <cell r="ES136">
            <v>11421.313585596199</v>
          </cell>
          <cell r="ET136">
            <v>10900.117293704963</v>
          </cell>
          <cell r="EU136">
            <v>8621.6435418892688</v>
          </cell>
          <cell r="EV136">
            <v>8616.6931375064378</v>
          </cell>
          <cell r="EW136">
            <v>9215.0119635079645</v>
          </cell>
          <cell r="EX136">
            <v>9216.2366950435589</v>
          </cell>
          <cell r="EY136">
            <v>9714.4496310551349</v>
          </cell>
          <cell r="EZ136">
            <v>9581.717007215706</v>
          </cell>
          <cell r="FA136">
            <v>8881.7227384083708</v>
          </cell>
          <cell r="FB136">
            <v>9412.5910940400536</v>
          </cell>
          <cell r="FC136">
            <v>10775.498437868397</v>
          </cell>
          <cell r="FD136">
            <v>9982.6258687580284</v>
          </cell>
          <cell r="FE136">
            <v>11602.55712823365</v>
          </cell>
          <cell r="FF136">
            <v>11073.599166611451</v>
          </cell>
          <cell r="FG136">
            <v>8728.2288353002878</v>
          </cell>
          <cell r="FH136">
            <v>8723.7159499319732</v>
          </cell>
          <cell r="FI136">
            <v>9334.2834768653465</v>
          </cell>
          <cell r="FJ136">
            <v>9335.7710036140852</v>
          </cell>
          <cell r="FK136">
            <v>9843.1323421061479</v>
          </cell>
          <cell r="FL136">
            <v>9717.8954384257595</v>
          </cell>
          <cell r="FM136">
            <v>9005.8856430590859</v>
          </cell>
          <cell r="FN136">
            <v>9550.6121627920365</v>
          </cell>
          <cell r="FO136">
            <v>10948.637279801815</v>
          </cell>
          <cell r="FP136">
            <v>10136.694706436834</v>
          </cell>
          <cell r="FQ136">
            <v>11786.090694890157</v>
          </cell>
          <cell r="FR136">
            <v>11249.297518272233</v>
          </cell>
          <cell r="FS136">
            <v>8835.5628858798573</v>
          </cell>
          <cell r="FT136">
            <v>8831.0919926144252</v>
          </cell>
          <cell r="FU136">
            <v>9454.1673680321528</v>
          </cell>
          <cell r="FV136">
            <v>9456.3426029903112</v>
          </cell>
          <cell r="FW136">
            <v>9972.6008266958852</v>
          </cell>
        </row>
        <row r="137">
          <cell r="B137" t="str">
            <v>Co 130</v>
          </cell>
          <cell r="BH137">
            <v>10267.09</v>
          </cell>
          <cell r="BI137">
            <v>14854.67</v>
          </cell>
          <cell r="BJ137">
            <v>11735.6</v>
          </cell>
          <cell r="BK137">
            <v>8413.59</v>
          </cell>
          <cell r="BL137">
            <v>6980.42</v>
          </cell>
          <cell r="BM137">
            <v>-3726.17</v>
          </cell>
          <cell r="BN137">
            <v>4902.49</v>
          </cell>
          <cell r="BO137">
            <v>10819.852156203026</v>
          </cell>
          <cell r="BP137">
            <v>10117.268961502736</v>
          </cell>
          <cell r="BQ137">
            <v>9800.7152826237234</v>
          </cell>
          <cell r="BR137">
            <v>10109.240577983159</v>
          </cell>
          <cell r="BS137">
            <v>9004.8133240923507</v>
          </cell>
          <cell r="BT137">
            <v>10177.995517106519</v>
          </cell>
          <cell r="BU137">
            <v>14813.519669477213</v>
          </cell>
          <cell r="BV137">
            <v>11628.623335868115</v>
          </cell>
          <cell r="BW137">
            <v>8241.8430922835469</v>
          </cell>
          <cell r="BX137">
            <v>6749.82357046385</v>
          </cell>
          <cell r="BY137">
            <v>-4257.8911670363923</v>
          </cell>
          <cell r="BZ137">
            <v>4608.5935558591245</v>
          </cell>
          <cell r="CA137">
            <v>10668.523042677263</v>
          </cell>
          <cell r="CB137">
            <v>9974.2703251825169</v>
          </cell>
          <cell r="CC137">
            <v>9657.2764173698397</v>
          </cell>
          <cell r="CD137">
            <v>9965.3855569812313</v>
          </cell>
          <cell r="CE137">
            <v>8909.9917568215078</v>
          </cell>
          <cell r="CF137">
            <v>9966.5529652200239</v>
          </cell>
          <cell r="CG137">
            <v>14651.760952003346</v>
          </cell>
          <cell r="CH137">
            <v>11399.102424706962</v>
          </cell>
          <cell r="CI137">
            <v>7945.9144102265673</v>
          </cell>
          <cell r="CJ137">
            <v>6393.3118602676386</v>
          </cell>
          <cell r="CK137">
            <v>-4924.767165121717</v>
          </cell>
          <cell r="CL137">
            <v>4187.2173987200003</v>
          </cell>
          <cell r="CM137">
            <v>10389.759960031581</v>
          </cell>
          <cell r="CN137">
            <v>9696.5676126542749</v>
          </cell>
          <cell r="CO137">
            <v>9379.1776854109448</v>
          </cell>
          <cell r="CP137">
            <v>9687.4515901436171</v>
          </cell>
          <cell r="CQ137">
            <v>8681.090621101459</v>
          </cell>
          <cell r="CR137">
            <v>10089.70434815069</v>
          </cell>
          <cell r="CS137">
            <v>14885.922233673371</v>
          </cell>
          <cell r="CT137">
            <v>11544.945982424717</v>
          </cell>
          <cell r="CU137">
            <v>7999.9042037535564</v>
          </cell>
          <cell r="CV137">
            <v>6395.451434646724</v>
          </cell>
          <cell r="CW137">
            <v>-5255.4522656989393</v>
          </cell>
          <cell r="CX137">
            <v>4122.9743420084742</v>
          </cell>
          <cell r="CY137">
            <v>10494.798160971337</v>
          </cell>
          <cell r="CZ137">
            <v>9788.1266056853565</v>
          </cell>
          <cell r="DA137">
            <v>9464.2495202479604</v>
          </cell>
          <cell r="DB137">
            <v>9778.7630566861098</v>
          </cell>
          <cell r="DC137">
            <v>8659.0963304899487</v>
          </cell>
          <cell r="DD137">
            <v>10213.697444904428</v>
          </cell>
          <cell r="DE137">
            <v>15123.176069044141</v>
          </cell>
          <cell r="DF137">
            <v>11691.416068579698</v>
          </cell>
          <cell r="DG137">
            <v>8051.9991190092533</v>
          </cell>
          <cell r="DH137">
            <v>6394.0345681025319</v>
          </cell>
          <cell r="DI137">
            <v>-5599.5428669594439</v>
          </cell>
          <cell r="DJ137">
            <v>4053.1814047264488</v>
          </cell>
          <cell r="DK137">
            <v>10599.224540286941</v>
          </cell>
          <cell r="DL137">
            <v>9878.815389636884</v>
          </cell>
          <cell r="DM137">
            <v>9548.3171546201411</v>
          </cell>
          <cell r="DN137">
            <v>9869.2020514093401</v>
          </cell>
          <cell r="DO137">
            <v>8715.9470970096754</v>
          </cell>
          <cell r="DP137">
            <v>10337.759225896365</v>
          </cell>
          <cell r="DQ137">
            <v>15363.535332039062</v>
          </cell>
          <cell r="DR137">
            <v>11838.45770228927</v>
          </cell>
          <cell r="DS137">
            <v>8102.0707184810253</v>
          </cell>
          <cell r="DT137">
            <v>6388.8830919015581</v>
          </cell>
          <cell r="DU137">
            <v>-5957.2942698142979</v>
          </cell>
          <cell r="DV137">
            <v>3977.5951877820498</v>
          </cell>
          <cell r="DW137">
            <v>10702.940727802821</v>
          </cell>
          <cell r="DX137">
            <v>9968.9961199878217</v>
          </cell>
          <cell r="DY137">
            <v>9631.2737552135659</v>
          </cell>
          <cell r="DZ137">
            <v>9959.1209201958482</v>
          </cell>
          <cell r="EA137">
            <v>8770.8049901916966</v>
          </cell>
          <cell r="EB137">
            <v>10462.067689202881</v>
          </cell>
          <cell r="EC137">
            <v>15607.223635168793</v>
          </cell>
          <cell r="ED137">
            <v>11986.005874431383</v>
          </cell>
          <cell r="EE137">
            <v>8150.2030661611316</v>
          </cell>
          <cell r="EF137">
            <v>6379.8076544860869</v>
          </cell>
          <cell r="EG137">
            <v>-6329.6411216517954</v>
          </cell>
          <cell r="EH137">
            <v>3896.1816579154729</v>
          </cell>
          <cell r="EI137">
            <v>10805.840216061013</v>
          </cell>
          <cell r="EJ137">
            <v>10057.609322740709</v>
          </cell>
          <cell r="EK137">
            <v>9713.0121550069816</v>
          </cell>
          <cell r="EL137">
            <v>10047.471208656478</v>
          </cell>
          <cell r="EM137">
            <v>8823.9837056039141</v>
          </cell>
          <cell r="EN137">
            <v>10586.55603060358</v>
          </cell>
          <cell r="EO137">
            <v>15853.813292561324</v>
          </cell>
          <cell r="EP137">
            <v>12134.207204883332</v>
          </cell>
          <cell r="EQ137">
            <v>8195.812415342707</v>
          </cell>
          <cell r="ER137">
            <v>6366.8185595008581</v>
          </cell>
          <cell r="ES137">
            <v>-6716.8668482215617</v>
          </cell>
          <cell r="ET137">
            <v>3808.2447229372083</v>
          </cell>
          <cell r="EU137">
            <v>10908.262207564449</v>
          </cell>
          <cell r="EV137">
            <v>10145.028588355164</v>
          </cell>
          <cell r="EW137">
            <v>9793.8476879018617</v>
          </cell>
          <cell r="EX137">
            <v>10135.058342115215</v>
          </cell>
          <cell r="EY137">
            <v>8874.4286645215016</v>
          </cell>
          <cell r="EZ137">
            <v>10711.361931071762</v>
          </cell>
          <cell r="FA137">
            <v>16103.532969437438</v>
          </cell>
          <cell r="FB137">
            <v>12282.565262986449</v>
          </cell>
          <cell r="FC137">
            <v>8239.1800066563683</v>
          </cell>
          <cell r="FD137">
            <v>6349.2927874781199</v>
          </cell>
          <cell r="FE137">
            <v>-7119.2833406152495</v>
          </cell>
          <cell r="FF137">
            <v>3713.9434206135484</v>
          </cell>
          <cell r="FG137">
            <v>11009.194193207928</v>
          </cell>
          <cell r="FH137">
            <v>10231.566829904796</v>
          </cell>
          <cell r="FI137">
            <v>9872.7688174751038</v>
          </cell>
          <cell r="FJ137">
            <v>10220.864474718015</v>
          </cell>
          <cell r="FK137">
            <v>8922.8672398486833</v>
          </cell>
          <cell r="FL137">
            <v>10835.999217420713</v>
          </cell>
          <cell r="FM137">
            <v>16356.587600389827</v>
          </cell>
          <cell r="FN137">
            <v>12431.419449041359</v>
          </cell>
          <cell r="FO137">
            <v>8279.7442946592091</v>
          </cell>
          <cell r="FP137">
            <v>6327.4312751674024</v>
          </cell>
          <cell r="FQ137">
            <v>-7537.6552842760211</v>
          </cell>
          <cell r="FR137">
            <v>3612.5844942410149</v>
          </cell>
          <cell r="FS137">
            <v>11109.387921864278</v>
          </cell>
          <cell r="FT137">
            <v>10316.634194560971</v>
          </cell>
          <cell r="FU137">
            <v>9950.5220038285042</v>
          </cell>
          <cell r="FV137">
            <v>10305.638560070469</v>
          </cell>
          <cell r="FW137">
            <v>8968.2942503164122</v>
          </cell>
        </row>
        <row r="138">
          <cell r="B138" t="str">
            <v>Co 131</v>
          </cell>
          <cell r="BH138">
            <v>9703</v>
          </cell>
          <cell r="BI138">
            <v>12305</v>
          </cell>
          <cell r="BJ138">
            <v>8308</v>
          </cell>
          <cell r="BK138">
            <v>14290</v>
          </cell>
          <cell r="BL138">
            <v>13383</v>
          </cell>
          <cell r="BM138">
            <v>5647</v>
          </cell>
          <cell r="BN138">
            <v>29266</v>
          </cell>
          <cell r="BO138">
            <v>19868.774847466619</v>
          </cell>
          <cell r="BP138">
            <v>15576.968596229337</v>
          </cell>
          <cell r="BQ138">
            <v>11240.589087432898</v>
          </cell>
          <cell r="BR138">
            <v>12736.202967755184</v>
          </cell>
          <cell r="BS138">
            <v>9466.5678049810376</v>
          </cell>
          <cell r="BT138">
            <v>9467.6869822729968</v>
          </cell>
          <cell r="BU138">
            <v>12043.329741701709</v>
          </cell>
          <cell r="BV138">
            <v>7997.4969040812939</v>
          </cell>
          <cell r="BW138">
            <v>14065.754137273416</v>
          </cell>
          <cell r="BX138">
            <v>13157.909194401012</v>
          </cell>
          <cell r="BY138">
            <v>5263.2514800387653</v>
          </cell>
          <cell r="BZ138">
            <v>29009.527503296638</v>
          </cell>
          <cell r="CA138">
            <v>19605.75752226972</v>
          </cell>
          <cell r="CB138">
            <v>15322.299515069764</v>
          </cell>
          <cell r="CC138">
            <v>10990.709865454039</v>
          </cell>
          <cell r="CD138">
            <v>12484.119740159735</v>
          </cell>
          <cell r="CE138">
            <v>9366.6300898706249</v>
          </cell>
          <cell r="CF138">
            <v>8963.1636095142712</v>
          </cell>
          <cell r="CG138">
            <v>11512.05123920734</v>
          </cell>
          <cell r="CH138">
            <v>7416.3239468380125</v>
          </cell>
          <cell r="CI138">
            <v>13573.829441298993</v>
          </cell>
          <cell r="CJ138">
            <v>12665.2353366815</v>
          </cell>
          <cell r="CK138">
            <v>4607.5554779430749</v>
          </cell>
          <cell r="CL138">
            <v>28485.314488851152</v>
          </cell>
          <cell r="CM138">
            <v>19065.863360334701</v>
          </cell>
          <cell r="CN138">
            <v>14773.965356260058</v>
          </cell>
          <cell r="CO138">
            <v>10447.779189033165</v>
          </cell>
          <cell r="CP138">
            <v>11939.344460128104</v>
          </cell>
          <cell r="CQ138">
            <v>8976.836055667085</v>
          </cell>
          <cell r="CR138">
            <v>8961.8326548755504</v>
          </cell>
          <cell r="CS138">
            <v>11552.523579037988</v>
          </cell>
          <cell r="CT138">
            <v>7357.7638031494607</v>
          </cell>
          <cell r="CU138">
            <v>13669.310122498573</v>
          </cell>
          <cell r="CV138">
            <v>12742.056940612401</v>
          </cell>
          <cell r="CW138">
            <v>4467.2642259968634</v>
          </cell>
          <cell r="CX138">
            <v>28867.966379128367</v>
          </cell>
          <cell r="CY138">
            <v>19246.797367023402</v>
          </cell>
          <cell r="CZ138">
            <v>14865.671703234413</v>
          </cell>
          <cell r="DA138">
            <v>10454.833499854853</v>
          </cell>
          <cell r="DB138">
            <v>11976.109439969121</v>
          </cell>
          <cell r="DC138">
            <v>8765.8544950608666</v>
          </cell>
          <cell r="DD138">
            <v>8955.4509693893488</v>
          </cell>
          <cell r="DE138">
            <v>11588.736249502803</v>
          </cell>
          <cell r="DF138">
            <v>7292.4444944988099</v>
          </cell>
          <cell r="DG138">
            <v>13761.55354141846</v>
          </cell>
          <cell r="DH138">
            <v>12815.50701976215</v>
          </cell>
          <cell r="DI138">
            <v>4317.8123125962447</v>
          </cell>
          <cell r="DJ138">
            <v>29252.797338028198</v>
          </cell>
          <cell r="DK138">
            <v>19425.628232170129</v>
          </cell>
          <cell r="DL138">
            <v>20564.158520278728</v>
          </cell>
          <cell r="DM138">
            <v>16067.028095812213</v>
          </cell>
          <cell r="DN138">
            <v>17617.603837686082</v>
          </cell>
          <cell r="DO138">
            <v>14335.752848666274</v>
          </cell>
          <cell r="DP138">
            <v>14553.732889392137</v>
          </cell>
          <cell r="DQ138">
            <v>17229.71832191155</v>
          </cell>
          <cell r="DR138">
            <v>12829.559387359783</v>
          </cell>
          <cell r="DS138">
            <v>19460.564567486465</v>
          </cell>
          <cell r="DT138">
            <v>18495.343499679555</v>
          </cell>
          <cell r="DU138">
            <v>9768.3102155648849</v>
          </cell>
          <cell r="DV138">
            <v>35249.900316559841</v>
          </cell>
          <cell r="DW138">
            <v>25212.886950770386</v>
          </cell>
          <cell r="DX138">
            <v>20744.702378934548</v>
          </cell>
          <cell r="DY138">
            <v>16159.613120702728</v>
          </cell>
          <cell r="DZ138">
            <v>17740.551615078672</v>
          </cell>
          <cell r="EA138">
            <v>14384.932693769762</v>
          </cell>
          <cell r="EB138">
            <v>14632.206884204781</v>
          </cell>
          <cell r="EC138">
            <v>17351.681336391004</v>
          </cell>
          <cell r="ED138">
            <v>12844.800992858261</v>
          </cell>
          <cell r="EE138">
            <v>19641.922509945864</v>
          </cell>
          <cell r="EF138">
            <v>18657.130483655907</v>
          </cell>
          <cell r="EG138">
            <v>9694.3949658206257</v>
          </cell>
          <cell r="EH138">
            <v>35734.953590405792</v>
          </cell>
          <cell r="EI138">
            <v>25483.89203446154</v>
          </cell>
          <cell r="EJ138">
            <v>20922.681096046981</v>
          </cell>
          <cell r="EK138">
            <v>16247.948426557992</v>
          </cell>
          <cell r="EL138">
            <v>17859.830584423853</v>
          </cell>
          <cell r="EM138">
            <v>14428.718628649538</v>
          </cell>
          <cell r="EN138">
            <v>14706.222353748744</v>
          </cell>
          <cell r="EO138">
            <v>17469.760650615619</v>
          </cell>
          <cell r="EP138">
            <v>12668.274902732112</v>
          </cell>
          <cell r="EQ138">
            <v>19635.833410237679</v>
          </cell>
          <cell r="ER138">
            <v>18631.067961527733</v>
          </cell>
          <cell r="ES138">
            <v>9426.0816881809733</v>
          </cell>
          <cell r="ET138">
            <v>36038.271935175188</v>
          </cell>
          <cell r="EU138">
            <v>25569.3256144281</v>
          </cell>
          <cell r="EV138">
            <v>20912.67501331566</v>
          </cell>
          <cell r="EW138">
            <v>16146.551767813711</v>
          </cell>
          <cell r="EX138">
            <v>17790.428826451713</v>
          </cell>
          <cell r="EY138">
            <v>14281.627463766472</v>
          </cell>
          <cell r="EZ138">
            <v>14590.320052805859</v>
          </cell>
          <cell r="FA138">
            <v>17398.698128236614</v>
          </cell>
          <cell r="FB138">
            <v>12664.452310633522</v>
          </cell>
          <cell r="FC138">
            <v>19807.09129906007</v>
          </cell>
          <cell r="FD138">
            <v>18781.951099498368</v>
          </cell>
          <cell r="FE138">
            <v>9327.7819808863678</v>
          </cell>
          <cell r="FF138">
            <v>36524.758460526151</v>
          </cell>
          <cell r="FG138">
            <v>25832.886670404696</v>
          </cell>
          <cell r="FH138">
            <v>21079.247742470303</v>
          </cell>
          <cell r="FI138">
            <v>16220.381883165483</v>
          </cell>
          <cell r="FJ138">
            <v>17895.973477214819</v>
          </cell>
          <cell r="FK138">
            <v>14308.55248238441</v>
          </cell>
          <cell r="FL138">
            <v>14649.234105787709</v>
          </cell>
          <cell r="FM138">
            <v>17502.608354705313</v>
          </cell>
          <cell r="FN138">
            <v>12653.371845953025</v>
          </cell>
          <cell r="FO138">
            <v>19975.259553701151</v>
          </cell>
          <cell r="FP138">
            <v>18929.519670825237</v>
          </cell>
          <cell r="FQ138">
            <v>11071.290824757485</v>
          </cell>
          <cell r="FR138">
            <v>38865.917673339005</v>
          </cell>
          <cell r="FS138">
            <v>27947.273046947426</v>
          </cell>
          <cell r="FT138">
            <v>23094.574089183097</v>
          </cell>
          <cell r="FU138">
            <v>18140.750403168204</v>
          </cell>
          <cell r="FV138">
            <v>19849.110134041333</v>
          </cell>
          <cell r="FW138">
            <v>16180.3848817084</v>
          </cell>
        </row>
        <row r="139">
          <cell r="B139" t="str">
            <v>Co 132</v>
          </cell>
          <cell r="BH139">
            <v>1102.42</v>
          </cell>
          <cell r="BI139">
            <v>706.57</v>
          </cell>
          <cell r="BJ139">
            <v>-58.429999999999836</v>
          </cell>
          <cell r="BK139">
            <v>-1287.8399999999999</v>
          </cell>
          <cell r="BL139">
            <v>152.32999999999902</v>
          </cell>
          <cell r="BM139">
            <v>-1546.66</v>
          </cell>
          <cell r="BN139">
            <v>2086.0100000000002</v>
          </cell>
          <cell r="BO139">
            <v>7045.095030612787</v>
          </cell>
          <cell r="BP139">
            <v>6784.4719303496067</v>
          </cell>
          <cell r="BQ139">
            <v>2627.5883885800422</v>
          </cell>
          <cell r="BR139">
            <v>2547.2068128363117</v>
          </cell>
          <cell r="BS139">
            <v>-521.74398486084601</v>
          </cell>
          <cell r="BT139">
            <v>1050.9250636171514</v>
          </cell>
          <cell r="BU139">
            <v>655.24708763424132</v>
          </cell>
          <cell r="BV139">
            <v>-150.24010213119391</v>
          </cell>
          <cell r="BW139">
            <v>-1408.2638830798637</v>
          </cell>
          <cell r="BX139">
            <v>72.07719842900724</v>
          </cell>
          <cell r="BY139">
            <v>-1670.681487450287</v>
          </cell>
          <cell r="BZ139">
            <v>2063.411421814114</v>
          </cell>
          <cell r="CA139">
            <v>7043.9256291500969</v>
          </cell>
          <cell r="CB139">
            <v>6781.6990616120784</v>
          </cell>
          <cell r="CC139">
            <v>2626.5764064680798</v>
          </cell>
          <cell r="CD139">
            <v>2547.8366256326372</v>
          </cell>
          <cell r="CE139">
            <v>-592.4245885826117</v>
          </cell>
          <cell r="CF139">
            <v>966.75492327478923</v>
          </cell>
          <cell r="CG139">
            <v>571.33252300087315</v>
          </cell>
          <cell r="CH139">
            <v>-275.77699013918527</v>
          </cell>
          <cell r="CI139">
            <v>-1563.7030783011101</v>
          </cell>
          <cell r="CJ139">
            <v>-41.664478048951423</v>
          </cell>
          <cell r="CK139">
            <v>-1829.4262731509252</v>
          </cell>
          <cell r="CL139">
            <v>2009.2099221903243</v>
          </cell>
          <cell r="CM139">
            <v>7010.7601876919207</v>
          </cell>
          <cell r="CN139">
            <v>6745.1960743728387</v>
          </cell>
          <cell r="CO139">
            <v>2590.9095705805039</v>
          </cell>
          <cell r="CP139">
            <v>2513.9473010417373</v>
          </cell>
          <cell r="CQ139">
            <v>-699.43433601339302</v>
          </cell>
          <cell r="CR139">
            <v>956.3449589738716</v>
          </cell>
          <cell r="CS139">
            <v>553.10428368698376</v>
          </cell>
          <cell r="CT139">
            <v>-325.23520919086377</v>
          </cell>
          <cell r="CU139">
            <v>-1649.0975820529188</v>
          </cell>
          <cell r="CV139">
            <v>-82.630485363346907</v>
          </cell>
          <cell r="CW139">
            <v>-1921.3604160825143</v>
          </cell>
          <cell r="CX139">
            <v>2029.9440496342613</v>
          </cell>
          <cell r="CY139">
            <v>7137.8057305487691</v>
          </cell>
          <cell r="CZ139">
            <v>6865.7896752798624</v>
          </cell>
          <cell r="DA139">
            <v>2628.8891082091704</v>
          </cell>
          <cell r="DB139">
            <v>2551.0018591596045</v>
          </cell>
          <cell r="DC139">
            <v>-781.24105478382489</v>
          </cell>
          <cell r="DD139">
            <v>944.87586101150646</v>
          </cell>
          <cell r="DE139">
            <v>533.66313900659861</v>
          </cell>
          <cell r="DF139">
            <v>-376.96020784970278</v>
          </cell>
          <cell r="DG139">
            <v>-1737.7830749238806</v>
          </cell>
          <cell r="DH139">
            <v>-125.32445473567623</v>
          </cell>
          <cell r="DI139">
            <v>-2016.9805750240876</v>
          </cell>
          <cell r="DJ139">
            <v>2050.550646584893</v>
          </cell>
          <cell r="DK139">
            <v>7267.084196179334</v>
          </cell>
          <cell r="DL139">
            <v>6988.4528779455086</v>
          </cell>
          <cell r="DM139">
            <v>2667.2997054516927</v>
          </cell>
          <cell r="DN139">
            <v>2588.4886599355659</v>
          </cell>
          <cell r="DO139">
            <v>-843.90249659613119</v>
          </cell>
          <cell r="DP139">
            <v>932.07604979560256</v>
          </cell>
          <cell r="DQ139">
            <v>512.95933240079603</v>
          </cell>
          <cell r="DR139">
            <v>-431.03505232733278</v>
          </cell>
          <cell r="DS139">
            <v>-1829.872925946509</v>
          </cell>
          <cell r="DT139">
            <v>-170.06284256497929</v>
          </cell>
          <cell r="DU139">
            <v>-2115.9423949771353</v>
          </cell>
          <cell r="DV139">
            <v>2070.7889201136304</v>
          </cell>
          <cell r="DW139">
            <v>7398.6303443118395</v>
          </cell>
          <cell r="DX139">
            <v>7113.2155259130077</v>
          </cell>
          <cell r="DY139">
            <v>2706.1392656904536</v>
          </cell>
          <cell r="DZ139">
            <v>2626.4038459872045</v>
          </cell>
          <cell r="EA139">
            <v>-909.14391100924013</v>
          </cell>
          <cell r="EB139">
            <v>918.35224584458274</v>
          </cell>
          <cell r="EC139">
            <v>490.93992166545968</v>
          </cell>
          <cell r="ED139">
            <v>-487.54742014126714</v>
          </cell>
          <cell r="EE139">
            <v>-1925.4838173048192</v>
          </cell>
          <cell r="EF139">
            <v>-216.92288404962437</v>
          </cell>
          <cell r="EG139">
            <v>-2218.6016555321048</v>
          </cell>
          <cell r="EH139">
            <v>2091.0876843711249</v>
          </cell>
          <cell r="EI139">
            <v>7532.0230093389728</v>
          </cell>
          <cell r="EJ139">
            <v>7240.1076211112368</v>
          </cell>
          <cell r="EK139">
            <v>2745.4064472909877</v>
          </cell>
          <cell r="EL139">
            <v>2664.7467365779562</v>
          </cell>
          <cell r="EM139">
            <v>-977.05704634818221</v>
          </cell>
          <cell r="EN139">
            <v>903.42219859472016</v>
          </cell>
          <cell r="EO139">
            <v>467.34119241755343</v>
          </cell>
          <cell r="EP139">
            <v>-546.58676555784859</v>
          </cell>
          <cell r="EQ139">
            <v>-2024.7381681575234</v>
          </cell>
          <cell r="ER139">
            <v>-265.98516721073702</v>
          </cell>
          <cell r="ES139">
            <v>-2325.0857012920892</v>
          </cell>
          <cell r="ET139">
            <v>2111.1978830984413</v>
          </cell>
          <cell r="EU139">
            <v>7668.2226016566074</v>
          </cell>
          <cell r="EV139">
            <v>7369.1613114117063</v>
          </cell>
          <cell r="EW139">
            <v>2785.0961513304765</v>
          </cell>
          <cell r="EX139">
            <v>2703.5152269786486</v>
          </cell>
          <cell r="EY139">
            <v>-1047.7358996371177</v>
          </cell>
          <cell r="EZ139">
            <v>887.23349181750973</v>
          </cell>
          <cell r="FA139">
            <v>442.53499629828912</v>
          </cell>
          <cell r="FB139">
            <v>-608.24604019276376</v>
          </cell>
          <cell r="FC139">
            <v>-2127.7610078402695</v>
          </cell>
          <cell r="FD139">
            <v>-317.33071520814792</v>
          </cell>
          <cell r="FE139">
            <v>-2435.5224817633402</v>
          </cell>
          <cell r="FF139">
            <v>2131.098547724087</v>
          </cell>
          <cell r="FG139">
            <v>7806.7954081865691</v>
          </cell>
          <cell r="FH139">
            <v>7500.4082795262902</v>
          </cell>
          <cell r="FI139">
            <v>2825.2058040708612</v>
          </cell>
          <cell r="FJ139">
            <v>2742.704451302393</v>
          </cell>
          <cell r="FK139">
            <v>-1121.2820476975762</v>
          </cell>
          <cell r="FL139">
            <v>869.73236014790518</v>
          </cell>
          <cell r="FM139">
            <v>416.24629358927768</v>
          </cell>
          <cell r="FN139">
            <v>-672.62217170180065</v>
          </cell>
          <cell r="FO139">
            <v>-2234.6804386584763</v>
          </cell>
          <cell r="FP139">
            <v>-371.04519691122186</v>
          </cell>
          <cell r="FQ139">
            <v>-2550.0488295601817</v>
          </cell>
          <cell r="FR139">
            <v>2150.7656285792505</v>
          </cell>
          <cell r="FS139">
            <v>7947.7767329465278</v>
          </cell>
          <cell r="FT139">
            <v>7633.8762609987316</v>
          </cell>
          <cell r="FU139">
            <v>2865.7328101282801</v>
          </cell>
          <cell r="FV139">
            <v>2782.312940537076</v>
          </cell>
          <cell r="FW139">
            <v>-1197.7933511824986</v>
          </cell>
        </row>
        <row r="140">
          <cell r="B140" t="str">
            <v>Co 133</v>
          </cell>
          <cell r="BH140">
            <v>2628.71</v>
          </cell>
          <cell r="BI140">
            <v>-2671.33</v>
          </cell>
          <cell r="BJ140">
            <v>-2372.2399999999998</v>
          </cell>
          <cell r="BK140">
            <v>407.71000000000095</v>
          </cell>
          <cell r="BL140">
            <v>2464.15</v>
          </cell>
          <cell r="BM140">
            <v>2958.3</v>
          </cell>
          <cell r="BN140">
            <v>2903.19</v>
          </cell>
          <cell r="BO140">
            <v>-1277.7357666637199</v>
          </cell>
          <cell r="BP140">
            <v>-3288.8787630250099</v>
          </cell>
          <cell r="BQ140">
            <v>-4217.4339898080725</v>
          </cell>
          <cell r="BR140">
            <v>-5895.8418524132285</v>
          </cell>
          <cell r="BS140">
            <v>-4461.02343132036</v>
          </cell>
          <cell r="BT140">
            <v>2725.6208710050305</v>
          </cell>
          <cell r="BU140">
            <v>-2905.1817452442137</v>
          </cell>
          <cell r="BV140">
            <v>4390.3444697427303</v>
          </cell>
          <cell r="BW140">
            <v>7086.2236798030972</v>
          </cell>
          <cell r="BX140">
            <v>9420.6534998883199</v>
          </cell>
          <cell r="BY140">
            <v>7955.3074391700102</v>
          </cell>
          <cell r="BZ140">
            <v>8169.973337467095</v>
          </cell>
          <cell r="CA140">
            <v>5729.6430899085099</v>
          </cell>
          <cell r="CB140">
            <v>4054.0432626439206</v>
          </cell>
          <cell r="CC140">
            <v>661.25337415653121</v>
          </cell>
          <cell r="CD140">
            <v>-740.81777996182245</v>
          </cell>
          <cell r="CE140">
            <v>527.60646101084785</v>
          </cell>
          <cell r="CF140">
            <v>7822.4539111990634</v>
          </cell>
          <cell r="CG140">
            <v>1851.1248661380814</v>
          </cell>
          <cell r="CH140">
            <v>2482.1567432175998</v>
          </cell>
          <cell r="CI140">
            <v>5091.6098463922845</v>
          </cell>
          <cell r="CJ140">
            <v>7712.2826360109057</v>
          </cell>
          <cell r="CK140">
            <v>7562.6585833014615</v>
          </cell>
          <cell r="CL140">
            <v>8055.3513196709609</v>
          </cell>
          <cell r="CM140">
            <v>5256.4757762854679</v>
          </cell>
          <cell r="CN140">
            <v>3915.5513398929561</v>
          </cell>
          <cell r="CO140">
            <v>129.76813801673416</v>
          </cell>
          <cell r="CP140">
            <v>-986.43712702588255</v>
          </cell>
          <cell r="CQ140">
            <v>108.86498518218286</v>
          </cell>
          <cell r="CR140">
            <v>7933.6529188247177</v>
          </cell>
          <cell r="CS140">
            <v>1725.9871444133605</v>
          </cell>
          <cell r="CT140">
            <v>2427.4978765258493</v>
          </cell>
          <cell r="CU140">
            <v>5059.2354058083747</v>
          </cell>
          <cell r="CV140">
            <v>7830.9369002610256</v>
          </cell>
          <cell r="CW140">
            <v>7574.4141852400553</v>
          </cell>
          <cell r="CX140">
            <v>8172.4202796017707</v>
          </cell>
          <cell r="CY140">
            <v>5189.1990254839839</v>
          </cell>
          <cell r="CZ140">
            <v>3936.3704848802772</v>
          </cell>
          <cell r="DA140">
            <v>-59.852366329367214</v>
          </cell>
          <cell r="DB140">
            <v>-1100.4098748037804</v>
          </cell>
          <cell r="DC140">
            <v>4187.2173398388222</v>
          </cell>
          <cell r="DD140">
            <v>12431.627177243772</v>
          </cell>
          <cell r="DE140">
            <v>5979.3907440368093</v>
          </cell>
          <cell r="DF140">
            <v>6754.522881567389</v>
          </cell>
          <cell r="DG140">
            <v>9408.3483119823686</v>
          </cell>
          <cell r="DH140">
            <v>12336.800549813921</v>
          </cell>
          <cell r="DI140">
            <v>11968.126661879698</v>
          </cell>
          <cell r="DJ140">
            <v>12676.416858272491</v>
          </cell>
          <cell r="DK140">
            <v>9501.5859461014552</v>
          </cell>
          <cell r="DL140">
            <v>8342.0637879433216</v>
          </cell>
          <cell r="DM140">
            <v>4127.1484166956106</v>
          </cell>
          <cell r="DN140">
            <v>3166.6990683475833</v>
          </cell>
          <cell r="DO140">
            <v>4072.7890324801847</v>
          </cell>
          <cell r="DP140">
            <v>12632.750536955609</v>
          </cell>
          <cell r="DQ140">
            <v>5927.4421262598007</v>
          </cell>
          <cell r="DR140">
            <v>6779.4565496401428</v>
          </cell>
          <cell r="DS140">
            <v>9455.1135118097845</v>
          </cell>
          <cell r="DT140">
            <v>12546.270300723927</v>
          </cell>
          <cell r="DU140">
            <v>12059.985719829983</v>
          </cell>
          <cell r="DV140">
            <v>12883.716985497551</v>
          </cell>
          <cell r="DW140">
            <v>9509.7596158029701</v>
          </cell>
          <cell r="DX140">
            <v>8448.9585717916816</v>
          </cell>
          <cell r="DY140">
            <v>4007.2802874659974</v>
          </cell>
          <cell r="DZ140">
            <v>3131.5630288925222</v>
          </cell>
          <cell r="EA140">
            <v>3950.632617809526</v>
          </cell>
          <cell r="EB140">
            <v>12836.712111818324</v>
          </cell>
          <cell r="EC140">
            <v>5869.5442936239851</v>
          </cell>
          <cell r="ED140">
            <v>6801.8220915937163</v>
          </cell>
          <cell r="EE140">
            <v>9498.5735458893359</v>
          </cell>
          <cell r="EF140">
            <v>12759.265860502193</v>
          </cell>
          <cell r="EG140">
            <v>13970.824767899156</v>
          </cell>
          <cell r="EH140">
            <v>14915.125423234973</v>
          </cell>
          <cell r="EI140">
            <v>11334.253606488728</v>
          </cell>
          <cell r="EJ140">
            <v>10377.804516751314</v>
          </cell>
          <cell r="EK140">
            <v>5700.0595276755048</v>
          </cell>
          <cell r="EL140">
            <v>4913.8844939188402</v>
          </cell>
          <cell r="EM140">
            <v>5641.9878588615647</v>
          </cell>
          <cell r="EN140">
            <v>14864.849473867864</v>
          </cell>
          <cell r="EO140">
            <v>7626.7560307338026</v>
          </cell>
          <cell r="EP140">
            <v>8642.5860147943713</v>
          </cell>
          <cell r="EQ140">
            <v>11359.877267902673</v>
          </cell>
          <cell r="ER140">
            <v>14796.492030395086</v>
          </cell>
          <cell r="ES140">
            <v>14092.371258147208</v>
          </cell>
          <cell r="ET140">
            <v>15163.21880531329</v>
          </cell>
          <cell r="EU140">
            <v>11367.613838799254</v>
          </cell>
          <cell r="EV140">
            <v>10521.368879242236</v>
          </cell>
          <cell r="EW140">
            <v>5598.407879905506</v>
          </cell>
          <cell r="EX140">
            <v>4906.7857282089153</v>
          </cell>
          <cell r="EY140">
            <v>5537.9583253483615</v>
          </cell>
          <cell r="EZ140">
            <v>15109.098399116378</v>
          </cell>
          <cell r="FA140">
            <v>7590.7137036001004</v>
          </cell>
          <cell r="FB140">
            <v>8694.1477402087894</v>
          </cell>
          <cell r="FC140">
            <v>11431.38475657283</v>
          </cell>
          <cell r="FD140">
            <v>15050.765894189937</v>
          </cell>
          <cell r="FE140">
            <v>14212.0544061662</v>
          </cell>
          <cell r="FF140">
            <v>15414.980366494314</v>
          </cell>
          <cell r="FG140">
            <v>11396.285317984857</v>
          </cell>
          <cell r="FH140">
            <v>10862.368690719095</v>
          </cell>
          <cell r="FI140">
            <v>7340.1182822018418</v>
          </cell>
          <cell r="FJ140">
            <v>6748.242360727716</v>
          </cell>
          <cell r="FK140">
            <v>7278.0972120886618</v>
          </cell>
          <cell r="FL140">
            <v>17208.924406591152</v>
          </cell>
          <cell r="FM140">
            <v>9400.5722071015043</v>
          </cell>
          <cell r="FN140">
            <v>10595.156151521927</v>
          </cell>
          <cell r="FO140">
            <v>13351.714897173839</v>
          </cell>
          <cell r="FP140">
            <v>17160.934227198919</v>
          </cell>
          <cell r="FQ140">
            <v>16181.317277171962</v>
          </cell>
          <cell r="FR140">
            <v>17522.288484184366</v>
          </cell>
          <cell r="FS140">
            <v>11621.944239630473</v>
          </cell>
          <cell r="FT140">
            <v>11014.601552953096</v>
          </cell>
          <cell r="FU140">
            <v>7277.5695732694439</v>
          </cell>
          <cell r="FV140">
            <v>6790.8368984265899</v>
          </cell>
          <cell r="FW140">
            <v>7213.478064152252</v>
          </cell>
        </row>
        <row r="141">
          <cell r="B141" t="str">
            <v>Co 134</v>
          </cell>
          <cell r="BH141">
            <v>1885.48</v>
          </cell>
          <cell r="BI141">
            <v>3168.55</v>
          </cell>
          <cell r="BJ141">
            <v>-3014.05</v>
          </cell>
          <cell r="BK141">
            <v>5044.96</v>
          </cell>
          <cell r="BL141">
            <v>3954.27</v>
          </cell>
          <cell r="BM141">
            <v>-2178.39</v>
          </cell>
          <cell r="BN141">
            <v>3982.83</v>
          </cell>
          <cell r="BO141">
            <v>1531.4528064904052</v>
          </cell>
          <cell r="BP141">
            <v>-1798.9329771567063</v>
          </cell>
          <cell r="BQ141">
            <v>670.63125423928614</v>
          </cell>
          <cell r="BR141">
            <v>-197.54517948243938</v>
          </cell>
          <cell r="BS141">
            <v>501.24645635673915</v>
          </cell>
          <cell r="BT141">
            <v>19401.721243212924</v>
          </cell>
          <cell r="BU141">
            <v>20671.968173468595</v>
          </cell>
          <cell r="BV141">
            <v>14418.769831898069</v>
          </cell>
          <cell r="BW141">
            <v>22622.685028502157</v>
          </cell>
          <cell r="BX141">
            <v>21525.968729394684</v>
          </cell>
          <cell r="BY141">
            <v>15236.412016153043</v>
          </cell>
          <cell r="BZ141">
            <v>21485.472798194874</v>
          </cell>
          <cell r="CA141">
            <v>20647.216118106175</v>
          </cell>
          <cell r="CB141">
            <v>17318.276145460473</v>
          </cell>
          <cell r="CC141">
            <v>18119.717244215415</v>
          </cell>
          <cell r="CD141">
            <v>17250.822994674272</v>
          </cell>
          <cell r="CE141">
            <v>19668.246185923032</v>
          </cell>
          <cell r="CF141">
            <v>19187.10416892144</v>
          </cell>
          <cell r="CG141">
            <v>20444.383846735993</v>
          </cell>
          <cell r="CH141">
            <v>14118.957164765992</v>
          </cell>
          <cell r="CI141">
            <v>22471.858005429109</v>
          </cell>
          <cell r="CJ141">
            <v>21369.414868035699</v>
          </cell>
          <cell r="CK141">
            <v>14917.986934452829</v>
          </cell>
          <cell r="CL141">
            <v>21258.003042773249</v>
          </cell>
          <cell r="CM141">
            <v>20403.32236072759</v>
          </cell>
          <cell r="CN141">
            <v>17070.670751120993</v>
          </cell>
          <cell r="CO141">
            <v>17827.147363388925</v>
          </cell>
          <cell r="CP141">
            <v>16958.550777706267</v>
          </cell>
          <cell r="CQ141">
            <v>19470.351197621399</v>
          </cell>
          <cell r="CR141">
            <v>19494.650469789893</v>
          </cell>
          <cell r="CS141">
            <v>20772.63086796987</v>
          </cell>
          <cell r="CT141">
            <v>14295.572029155286</v>
          </cell>
          <cell r="CU141">
            <v>22867.013479869252</v>
          </cell>
          <cell r="CV141">
            <v>21740.232894052206</v>
          </cell>
          <cell r="CW141">
            <v>16771.196206754379</v>
          </cell>
          <cell r="CX141">
            <v>23268.918124215641</v>
          </cell>
          <cell r="CY141">
            <v>20722.364961279171</v>
          </cell>
          <cell r="CZ141">
            <v>17321.104585820925</v>
          </cell>
          <cell r="DA141">
            <v>19744.629015560826</v>
          </cell>
          <cell r="DB141">
            <v>18858.082382755587</v>
          </cell>
          <cell r="DC141">
            <v>19698.958123529505</v>
          </cell>
          <cell r="DD141">
            <v>21472.626313503963</v>
          </cell>
          <cell r="DE141">
            <v>22771.818841182008</v>
          </cell>
          <cell r="DF141">
            <v>16139.595988087241</v>
          </cell>
          <cell r="DG141">
            <v>24935.237180277807</v>
          </cell>
          <cell r="DH141">
            <v>23783.817846482219</v>
          </cell>
          <cell r="DI141">
            <v>17008.242839274848</v>
          </cell>
          <cell r="DJ141">
            <v>23668.005732446174</v>
          </cell>
          <cell r="DK141">
            <v>21044.905791881305</v>
          </cell>
          <cell r="DL141">
            <v>17574.625579929245</v>
          </cell>
          <cell r="DM141">
            <v>20047.079056868501</v>
          </cell>
          <cell r="DN141">
            <v>19143.224795256952</v>
          </cell>
          <cell r="DO141">
            <v>19994.606074039482</v>
          </cell>
          <cell r="DP141">
            <v>21838.180713491223</v>
          </cell>
          <cell r="DQ141">
            <v>23158.407085728784</v>
          </cell>
          <cell r="DR141">
            <v>16367.372067354616</v>
          </cell>
          <cell r="DS141">
            <v>25393.055694003102</v>
          </cell>
          <cell r="DT141">
            <v>24216.665186710194</v>
          </cell>
          <cell r="DU141">
            <v>17246.981786905963</v>
          </cell>
          <cell r="DV141">
            <v>24073.211190000686</v>
          </cell>
          <cell r="DW141">
            <v>21371.929917799171</v>
          </cell>
          <cell r="DX141">
            <v>17830.696497174904</v>
          </cell>
          <cell r="DY141">
            <v>20353.59137596138</v>
          </cell>
          <cell r="DZ141">
            <v>19431.574125052059</v>
          </cell>
          <cell r="EA141">
            <v>20293.998218354172</v>
          </cell>
          <cell r="EB141">
            <v>22209.255443929553</v>
          </cell>
          <cell r="EC141">
            <v>23551.026735155105</v>
          </cell>
          <cell r="ED141">
            <v>16596.977588117912</v>
          </cell>
          <cell r="EE141">
            <v>25859.171622359376</v>
          </cell>
          <cell r="EF141">
            <v>24657.009780534019</v>
          </cell>
          <cell r="EG141">
            <v>17487.818906822831</v>
          </cell>
          <cell r="EH141">
            <v>24484.600830960397</v>
          </cell>
          <cell r="EI141">
            <v>21702.940169461603</v>
          </cell>
          <cell r="EJ141">
            <v>18089.28822813262</v>
          </cell>
          <cell r="EK141">
            <v>20663.668079362615</v>
          </cell>
          <cell r="EL141">
            <v>19723.120469866841</v>
          </cell>
          <cell r="EM141">
            <v>20596.625526899763</v>
          </cell>
          <cell r="EN141">
            <v>22585.904085631708</v>
          </cell>
          <cell r="EO141">
            <v>23949.507336229966</v>
          </cell>
          <cell r="EP141">
            <v>16828.36714430702</v>
          </cell>
          <cell r="EQ141">
            <v>26333.479074498457</v>
          </cell>
          <cell r="ER141">
            <v>25104.752937635276</v>
          </cell>
          <cell r="ES141">
            <v>17730.470243277221</v>
          </cell>
          <cell r="ET141">
            <v>24902.029786527226</v>
          </cell>
          <cell r="EU141">
            <v>22037.940941029556</v>
          </cell>
          <cell r="EV141">
            <v>18349.933250098009</v>
          </cell>
          <cell r="EW141">
            <v>20977.293507677874</v>
          </cell>
          <cell r="EX141">
            <v>20017.40892607874</v>
          </cell>
          <cell r="EY141">
            <v>20902.47113819349</v>
          </cell>
          <cell r="EZ141">
            <v>22967.975913320533</v>
          </cell>
          <cell r="FA141">
            <v>24353.902754719013</v>
          </cell>
          <cell r="FB141">
            <v>17061.285909423961</v>
          </cell>
          <cell r="FC141">
            <v>26816.107144726622</v>
          </cell>
          <cell r="FD141">
            <v>25560.438764688759</v>
          </cell>
          <cell r="FE141">
            <v>17974.887023182637</v>
          </cell>
          <cell r="FF141">
            <v>25325.988425837208</v>
          </cell>
          <cell r="FG141">
            <v>22376.92839375218</v>
          </cell>
          <cell r="FH141">
            <v>18613.923809626926</v>
          </cell>
          <cell r="FI141">
            <v>21294.458350075336</v>
          </cell>
          <cell r="FJ141">
            <v>20315.731134387715</v>
          </cell>
          <cell r="FK141">
            <v>21211.501736551523</v>
          </cell>
          <cell r="FL141">
            <v>23356.143518964294</v>
          </cell>
          <cell r="FM141">
            <v>24764.26794717192</v>
          </cell>
          <cell r="FN141">
            <v>17296.291213317629</v>
          </cell>
          <cell r="FO141">
            <v>27307.189495795701</v>
          </cell>
          <cell r="FP141">
            <v>26024.163910944619</v>
          </cell>
          <cell r="FQ141">
            <v>18221.002356907855</v>
          </cell>
          <cell r="FR141">
            <v>25756.519350595758</v>
          </cell>
          <cell r="FS141">
            <v>22719.895495850731</v>
          </cell>
          <cell r="FT141">
            <v>18879.888698979226</v>
          </cell>
          <cell r="FU141">
            <v>21615.151811985856</v>
          </cell>
          <cell r="FV141">
            <v>20616.752617557067</v>
          </cell>
          <cell r="FW141">
            <v>21523.702214281948</v>
          </cell>
        </row>
        <row r="142">
          <cell r="B142" t="str">
            <v>Co 135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</row>
        <row r="143">
          <cell r="B143" t="str">
            <v>Co 180</v>
          </cell>
          <cell r="BH143">
            <v>313.47000000000003</v>
          </cell>
          <cell r="BI143">
            <v>317.35000000000002</v>
          </cell>
          <cell r="BJ143">
            <v>221.16</v>
          </cell>
          <cell r="BK143">
            <v>287.32</v>
          </cell>
          <cell r="BL143">
            <v>289.52999999999997</v>
          </cell>
          <cell r="BM143">
            <v>259.87</v>
          </cell>
          <cell r="BN143">
            <v>306.57</v>
          </cell>
          <cell r="BO143">
            <v>1258.3744751967458</v>
          </cell>
          <cell r="BP143">
            <v>880.84303219623655</v>
          </cell>
          <cell r="BQ143">
            <v>1089.5103823810573</v>
          </cell>
          <cell r="BR143">
            <v>1089.4371308276852</v>
          </cell>
          <cell r="BS143">
            <v>1069.6510041998747</v>
          </cell>
          <cell r="BT143">
            <v>318.1944044501771</v>
          </cell>
          <cell r="BU143">
            <v>322.11973572063562</v>
          </cell>
          <cell r="BV143">
            <v>222.97247933310371</v>
          </cell>
          <cell r="BW143">
            <v>291.29682363004633</v>
          </cell>
          <cell r="BX143">
            <v>293.50207749981382</v>
          </cell>
          <cell r="BY143">
            <v>262.8811673791389</v>
          </cell>
          <cell r="BZ143">
            <v>310.91162239491496</v>
          </cell>
          <cell r="CA143">
            <v>1285.4254600164784</v>
          </cell>
          <cell r="CB143">
            <v>909.5387057913008</v>
          </cell>
          <cell r="CC143">
            <v>1118.0648323991088</v>
          </cell>
          <cell r="CD143">
            <v>1118.4409693010055</v>
          </cell>
          <cell r="CE143">
            <v>1118.2907997465186</v>
          </cell>
          <cell r="CF143">
            <v>293.53803351104943</v>
          </cell>
          <cell r="CG143">
            <v>297.58439860082967</v>
          </cell>
          <cell r="CH143">
            <v>195.46654641777377</v>
          </cell>
          <cell r="CI143">
            <v>265.58595741394583</v>
          </cell>
          <cell r="CJ143">
            <v>267.86076196214515</v>
          </cell>
          <cell r="CK143">
            <v>236.5676061623434</v>
          </cell>
          <cell r="CL143">
            <v>286.04214132138293</v>
          </cell>
          <cell r="CM143">
            <v>1282.9612005600895</v>
          </cell>
          <cell r="CN143">
            <v>907.18278054071436</v>
          </cell>
          <cell r="CO143">
            <v>1115.6481027670077</v>
          </cell>
          <cell r="CP143">
            <v>1115.5024409359487</v>
          </cell>
          <cell r="CQ143">
            <v>1135.2703783963907</v>
          </cell>
          <cell r="CR143">
            <v>290.15425071892696</v>
          </cell>
          <cell r="CS143">
            <v>294.32536471139429</v>
          </cell>
          <cell r="CT143">
            <v>189.14762843458789</v>
          </cell>
          <cell r="CU143">
            <v>261.37426603165136</v>
          </cell>
          <cell r="CV143">
            <v>263.72096604616252</v>
          </cell>
          <cell r="CW143">
            <v>231.24289073478258</v>
          </cell>
          <cell r="CX143">
            <v>282.2054997442624</v>
          </cell>
          <cell r="CY143">
            <v>1306.1112557515014</v>
          </cell>
          <cell r="CZ143">
            <v>922.85935681262231</v>
          </cell>
          <cell r="DA143">
            <v>1135.4769851585747</v>
          </cell>
          <cell r="DB143">
            <v>1135.3333787395529</v>
          </cell>
          <cell r="DC143">
            <v>1135.1902842613913</v>
          </cell>
          <cell r="DD143">
            <v>286.23082678584353</v>
          </cell>
          <cell r="DE143">
            <v>290.53097178468181</v>
          </cell>
          <cell r="DF143">
            <v>182.43154236454211</v>
          </cell>
          <cell r="DG143">
            <v>256.82856039699834</v>
          </cell>
          <cell r="DH143">
            <v>259.2490653223457</v>
          </cell>
          <cell r="DI143">
            <v>225.80048263592369</v>
          </cell>
          <cell r="DJ143">
            <v>278.29525563123843</v>
          </cell>
          <cell r="DK143">
            <v>1329.2435882078726</v>
          </cell>
          <cell r="DL143">
            <v>938.37114235605918</v>
          </cell>
          <cell r="DM143">
            <v>1155.7049346935</v>
          </cell>
          <cell r="DN143">
            <v>1155.5647822327628</v>
          </cell>
          <cell r="DO143">
            <v>1155.4247441692701</v>
          </cell>
          <cell r="DP143">
            <v>282.22294473052307</v>
          </cell>
          <cell r="DQ143">
            <v>286.65579246929224</v>
          </cell>
          <cell r="DR143">
            <v>175.07969495200223</v>
          </cell>
          <cell r="DS143">
            <v>251.71206502257667</v>
          </cell>
          <cell r="DT143">
            <v>254.43160320174593</v>
          </cell>
          <cell r="DU143">
            <v>219.98233614164644</v>
          </cell>
          <cell r="DV143">
            <v>274.05546828387014</v>
          </cell>
          <cell r="DW143">
            <v>1353.3470449931772</v>
          </cell>
          <cell r="DX143">
            <v>954.70105596210544</v>
          </cell>
          <cell r="DY143">
            <v>1175.8729374064751</v>
          </cell>
          <cell r="DZ143">
            <v>1176.2020247618721</v>
          </cell>
          <cell r="EA143">
            <v>1176.0650189398254</v>
          </cell>
          <cell r="EB143">
            <v>277.87875356355971</v>
          </cell>
          <cell r="EC143">
            <v>282.44734833557607</v>
          </cell>
          <cell r="ED143">
            <v>167.52744298268021</v>
          </cell>
          <cell r="EE143">
            <v>246.46240722209131</v>
          </cell>
          <cell r="EF143">
            <v>249.03778282288602</v>
          </cell>
          <cell r="EG143">
            <v>213.77399655762906</v>
          </cell>
          <cell r="EH143">
            <v>269.47218358779855</v>
          </cell>
          <cell r="EI143">
            <v>1377.9325362695331</v>
          </cell>
          <cell r="EJ143">
            <v>971.35846501505398</v>
          </cell>
          <cell r="EK143">
            <v>1196.936326785004</v>
          </cell>
          <cell r="EL143">
            <v>1196.8018900939469</v>
          </cell>
          <cell r="EM143">
            <v>1197.1192359544198</v>
          </cell>
          <cell r="EN143">
            <v>273.1830824118108</v>
          </cell>
          <cell r="EO143">
            <v>277.89216086001056</v>
          </cell>
          <cell r="EP143">
            <v>159.5277397701193</v>
          </cell>
          <cell r="EQ143">
            <v>240.83364431173652</v>
          </cell>
          <cell r="ER143">
            <v>243.48901487580599</v>
          </cell>
          <cell r="ES143">
            <v>206.94876832053808</v>
          </cell>
          <cell r="ET143">
            <v>264.53022090185891</v>
          </cell>
          <cell r="EU143">
            <v>1403.010528134515</v>
          </cell>
          <cell r="EV143">
            <v>988.35079363763896</v>
          </cell>
          <cell r="EW143">
            <v>1218.4202876714219</v>
          </cell>
          <cell r="EX143">
            <v>1218.2893340339074</v>
          </cell>
          <cell r="EY143">
            <v>1218.1583413565525</v>
          </cell>
          <cell r="EZ143">
            <v>268.12077743784232</v>
          </cell>
          <cell r="FA143">
            <v>272.97448761236319</v>
          </cell>
          <cell r="FB143">
            <v>151.06241907193066</v>
          </cell>
          <cell r="FC143">
            <v>234.80991551333489</v>
          </cell>
          <cell r="FD143">
            <v>237.5484587492532</v>
          </cell>
          <cell r="FE143">
            <v>199.91579083104739</v>
          </cell>
          <cell r="FF143">
            <v>259.01252095814584</v>
          </cell>
          <cell r="FG143">
            <v>1428.5898123691825</v>
          </cell>
          <cell r="FH143">
            <v>1005.6848729482534</v>
          </cell>
          <cell r="FI143">
            <v>1240.3334005258573</v>
          </cell>
          <cell r="FJ143">
            <v>1240.2047322445987</v>
          </cell>
          <cell r="FK143">
            <v>1240.0758785084124</v>
          </cell>
          <cell r="FL143">
            <v>262.47692403683175</v>
          </cell>
          <cell r="FM143">
            <v>267.67859060286992</v>
          </cell>
          <cell r="FN143">
            <v>142.11186515667623</v>
          </cell>
          <cell r="FO143">
            <v>228.37572695021368</v>
          </cell>
          <cell r="FP143">
            <v>231.19911008842314</v>
          </cell>
          <cell r="FQ143">
            <v>192.43987934438542</v>
          </cell>
          <cell r="FR143">
            <v>253.31304547026036</v>
          </cell>
          <cell r="FS143">
            <v>1454.6791107799904</v>
          </cell>
          <cell r="FT143">
            <v>1023.3636436781583</v>
          </cell>
          <cell r="FU143">
            <v>1262.6847487716454</v>
          </cell>
          <cell r="FV143">
            <v>1262.5576088314381</v>
          </cell>
          <cell r="FW143">
            <v>1262.4326071307446</v>
          </cell>
        </row>
        <row r="144">
          <cell r="B144" t="str">
            <v>Co 450</v>
          </cell>
          <cell r="BH144">
            <v>-14001.87</v>
          </cell>
          <cell r="BI144">
            <v>-6147.4</v>
          </cell>
          <cell r="BJ144">
            <v>4035.2800000000061</v>
          </cell>
          <cell r="BK144">
            <v>-5146.6499999999942</v>
          </cell>
          <cell r="BL144">
            <v>41422.339999999997</v>
          </cell>
          <cell r="BM144">
            <v>41683.199999999997</v>
          </cell>
          <cell r="BN144">
            <v>85293.83</v>
          </cell>
          <cell r="BO144">
            <v>74690.984082014329</v>
          </cell>
          <cell r="BP144">
            <v>53562.760876043569</v>
          </cell>
          <cell r="BQ144">
            <v>5356.0166581366284</v>
          </cell>
          <cell r="BR144">
            <v>-1677.2813668720555</v>
          </cell>
          <cell r="BS144">
            <v>-438.55981229123427</v>
          </cell>
          <cell r="BT144">
            <v>-15226.669884134448</v>
          </cell>
          <cell r="BU144">
            <v>-7017.5569575270856</v>
          </cell>
          <cell r="BV144">
            <v>3204.9099886121694</v>
          </cell>
          <cell r="BW144">
            <v>-6077.3803530757941</v>
          </cell>
          <cell r="BX144">
            <v>40624.594020348457</v>
          </cell>
          <cell r="BY144">
            <v>40712.812758968357</v>
          </cell>
          <cell r="BZ144">
            <v>84219.701407310407</v>
          </cell>
          <cell r="CA144">
            <v>73508.731327615766</v>
          </cell>
          <cell r="CB144">
            <v>52628.085898294012</v>
          </cell>
          <cell r="CC144">
            <v>4517.0599423131571</v>
          </cell>
          <cell r="CD144">
            <v>-2485.449783071017</v>
          </cell>
          <cell r="CE144">
            <v>7923.9720442847174</v>
          </cell>
          <cell r="CF144">
            <v>-8723.7411220678841</v>
          </cell>
          <cell r="CG144">
            <v>-148.19085253177036</v>
          </cell>
          <cell r="CH144">
            <v>10115.937437447596</v>
          </cell>
          <cell r="CI144">
            <v>731.46941566367605</v>
          </cell>
          <cell r="CJ144">
            <v>47571.797847979258</v>
          </cell>
          <cell r="CK144">
            <v>47483.361357107868</v>
          </cell>
          <cell r="CL144">
            <v>90884.540216728812</v>
          </cell>
          <cell r="CM144">
            <v>80031.611616678259</v>
          </cell>
          <cell r="CN144">
            <v>59349.569637557135</v>
          </cell>
          <cell r="CO144">
            <v>11338.534770203223</v>
          </cell>
          <cell r="CP144">
            <v>4368.9895206084548</v>
          </cell>
          <cell r="CQ144">
            <v>6643.8116342397043</v>
          </cell>
          <cell r="CR144">
            <v>-9664.9654299115646</v>
          </cell>
          <cell r="CS144">
            <v>-792.06152149589616</v>
          </cell>
          <cell r="CT144">
            <v>9692.0122955540792</v>
          </cell>
          <cell r="CU144">
            <v>84.809141479112441</v>
          </cell>
          <cell r="CV144">
            <v>47909.16092061621</v>
          </cell>
          <cell r="CW144">
            <v>47758.572461861273</v>
          </cell>
          <cell r="CX144">
            <v>91991.51135103358</v>
          </cell>
          <cell r="CY144">
            <v>80844.913457873627</v>
          </cell>
          <cell r="CZ144">
            <v>59817.986767494775</v>
          </cell>
          <cell r="DA144">
            <v>10881.103002289012</v>
          </cell>
          <cell r="DB144">
            <v>3783.5344988733341</v>
          </cell>
          <cell r="DC144">
            <v>5473.3037286267281</v>
          </cell>
          <cell r="DD144">
            <v>-10646.470128727073</v>
          </cell>
          <cell r="DE144">
            <v>-1466.4912499171114</v>
          </cell>
          <cell r="DF144">
            <v>9242.095176364237</v>
          </cell>
          <cell r="DG144">
            <v>-593.35075723082991</v>
          </cell>
          <cell r="DH144">
            <v>48236.598234703342</v>
          </cell>
          <cell r="DI144">
            <v>61701.757460242254</v>
          </cell>
          <cell r="DJ144">
            <v>106782.00634562211</v>
          </cell>
          <cell r="DK144">
            <v>95336.018335594694</v>
          </cell>
          <cell r="DL144">
            <v>73958.356172713859</v>
          </cell>
          <cell r="DM144">
            <v>24078.612307471121</v>
          </cell>
          <cell r="DN144">
            <v>16850.841205953468</v>
          </cell>
          <cell r="DO144">
            <v>18550.475216224164</v>
          </cell>
          <cell r="DP144">
            <v>2011.6647673676052</v>
          </cell>
          <cell r="DQ144">
            <v>11508.760788699292</v>
          </cell>
          <cell r="DR144">
            <v>22446.79802986986</v>
          </cell>
          <cell r="DS144">
            <v>12377.440827196697</v>
          </cell>
          <cell r="DT144">
            <v>62234.334343255476</v>
          </cell>
          <cell r="DU144">
            <v>62223.04273961841</v>
          </cell>
          <cell r="DV144">
            <v>108166.65516483906</v>
          </cell>
          <cell r="DW144">
            <v>96413.929220117338</v>
          </cell>
          <cell r="DX144">
            <v>74681.586350587197</v>
          </cell>
          <cell r="DY144">
            <v>23840.219905758466</v>
          </cell>
          <cell r="DZ144">
            <v>16479.968486781429</v>
          </cell>
          <cell r="EA144">
            <v>18189.925681902037</v>
          </cell>
          <cell r="EB144">
            <v>1218.4617507115036</v>
          </cell>
          <cell r="EC144">
            <v>11043.21234673851</v>
          </cell>
          <cell r="ED144">
            <v>22215.541075182497</v>
          </cell>
          <cell r="EE144">
            <v>11906.718100253682</v>
          </cell>
          <cell r="EF144">
            <v>62812.588052708496</v>
          </cell>
          <cell r="EG144">
            <v>62734.824422772945</v>
          </cell>
          <cell r="EH144">
            <v>109557.66216862087</v>
          </cell>
          <cell r="EI144">
            <v>97491.557135563562</v>
          </cell>
          <cell r="EJ144">
            <v>75399.113912863409</v>
          </cell>
          <cell r="EK144">
            <v>23578.528224085574</v>
          </cell>
          <cell r="EL144">
            <v>16083.937693979547</v>
          </cell>
          <cell r="EM144">
            <v>21136.069983186972</v>
          </cell>
          <cell r="EN144">
            <v>3719.3501682031056</v>
          </cell>
          <cell r="EO144">
            <v>13882.013742537194</v>
          </cell>
          <cell r="EP144">
            <v>25294.219398415502</v>
          </cell>
          <cell r="EQ144">
            <v>14739.742926612991</v>
          </cell>
          <cell r="ER144">
            <v>66716.904757805198</v>
          </cell>
          <cell r="ES144">
            <v>66569.560732973623</v>
          </cell>
          <cell r="ET144">
            <v>110584.11946598996</v>
          </cell>
          <cell r="EU144">
            <v>98197.812696099703</v>
          </cell>
          <cell r="EV144">
            <v>75740.298017721187</v>
          </cell>
          <cell r="EW144">
            <v>22921.982703600268</v>
          </cell>
          <cell r="EX144">
            <v>15290.309974650445</v>
          </cell>
          <cell r="EY144">
            <v>17117.864483029887</v>
          </cell>
          <cell r="EZ144">
            <v>-758.0100374846661</v>
          </cell>
          <cell r="FA144">
            <v>9753.9990339996584</v>
          </cell>
          <cell r="FB144">
            <v>21410.945915227712</v>
          </cell>
          <cell r="FC144">
            <v>10604.705652891425</v>
          </cell>
          <cell r="FD144">
            <v>63676.634629831635</v>
          </cell>
          <cell r="FE144">
            <v>63455.8680787349</v>
          </cell>
          <cell r="FF144">
            <v>111975.53258007663</v>
          </cell>
          <cell r="FG144">
            <v>99261.519959106823</v>
          </cell>
          <cell r="FH144">
            <v>76433.536020091735</v>
          </cell>
          <cell r="FI144">
            <v>22599.074934976306</v>
          </cell>
          <cell r="FJ144">
            <v>14827.924446244258</v>
          </cell>
          <cell r="FK144">
            <v>16667.049791901503</v>
          </cell>
          <cell r="FL144">
            <v>-1682.3470621347951</v>
          </cell>
          <cell r="FM144">
            <v>9190.1337544425915</v>
          </cell>
          <cell r="FN144">
            <v>21097.614710793699</v>
          </cell>
          <cell r="FO144">
            <v>10033.202814768578</v>
          </cell>
          <cell r="FP144">
            <v>64223.206454563246</v>
          </cell>
          <cell r="FQ144">
            <v>63925.810772589917</v>
          </cell>
          <cell r="FR144">
            <v>113371.45775045562</v>
          </cell>
          <cell r="FS144">
            <v>100321.8229118458</v>
          </cell>
          <cell r="FT144">
            <v>77119.150490377026</v>
          </cell>
          <cell r="FU144">
            <v>25952.751073263251</v>
          </cell>
          <cell r="FV144">
            <v>18039.704814514218</v>
          </cell>
          <cell r="FW144">
            <v>19889.059870142926</v>
          </cell>
        </row>
        <row r="145">
          <cell r="B145" t="str">
            <v>Co 451</v>
          </cell>
          <cell r="BH145">
            <v>18173.84</v>
          </cell>
          <cell r="BI145">
            <v>-7939.3300000000163</v>
          </cell>
          <cell r="BJ145">
            <v>45223.16</v>
          </cell>
          <cell r="BK145">
            <v>33669.56</v>
          </cell>
          <cell r="BL145">
            <v>33634.43</v>
          </cell>
          <cell r="BM145">
            <v>159244.54999999999</v>
          </cell>
          <cell r="BN145">
            <v>363351.65</v>
          </cell>
          <cell r="BO145">
            <v>311169.98589138733</v>
          </cell>
          <cell r="BP145">
            <v>256169.03936055175</v>
          </cell>
          <cell r="BQ145">
            <v>20004.630688307981</v>
          </cell>
          <cell r="BR145">
            <v>47054.161739741248</v>
          </cell>
          <cell r="BS145">
            <v>-746.35944001418829</v>
          </cell>
          <cell r="BT145">
            <v>15683.702647462793</v>
          </cell>
          <cell r="BU145">
            <v>-10641.591549095421</v>
          </cell>
          <cell r="BV145">
            <v>59982.620190037938</v>
          </cell>
          <cell r="BW145">
            <v>48318.690490441513</v>
          </cell>
          <cell r="BX145">
            <v>47923.260978251783</v>
          </cell>
          <cell r="BY145">
            <v>173205.71934280227</v>
          </cell>
          <cell r="BZ145">
            <v>504115.21264155442</v>
          </cell>
          <cell r="CA145">
            <v>451829.34849626961</v>
          </cell>
          <cell r="CB145">
            <v>376927.72178850824</v>
          </cell>
          <cell r="CC145">
            <v>141326.67700479378</v>
          </cell>
          <cell r="CD145">
            <v>168518.20651242798</v>
          </cell>
          <cell r="CE145">
            <v>121642.66762694879</v>
          </cell>
          <cell r="CF145">
            <v>136043.4651236335</v>
          </cell>
          <cell r="CG145">
            <v>109501.20686950145</v>
          </cell>
          <cell r="CH145">
            <v>164779.23419517727</v>
          </cell>
          <cell r="CI145">
            <v>153003.2418847665</v>
          </cell>
          <cell r="CJ145">
            <v>152238.20235606568</v>
          </cell>
          <cell r="CK145">
            <v>277184.70843716583</v>
          </cell>
          <cell r="CL145">
            <v>479877.17635150044</v>
          </cell>
          <cell r="CM145">
            <v>427441.26292406017</v>
          </cell>
          <cell r="CN145">
            <v>371962.14312968281</v>
          </cell>
          <cell r="CO145">
            <v>136943.2262617081</v>
          </cell>
          <cell r="CP145">
            <v>164282.6686898125</v>
          </cell>
          <cell r="CQ145">
            <v>118349.08857886531</v>
          </cell>
          <cell r="CR145">
            <v>137389.49059156186</v>
          </cell>
          <cell r="CS145">
            <v>110241.93730875809</v>
          </cell>
          <cell r="CT145">
            <v>166912.27013424385</v>
          </cell>
          <cell r="CU145">
            <v>154862.32932662367</v>
          </cell>
          <cell r="CV145">
            <v>153955.1513928218</v>
          </cell>
          <cell r="CW145">
            <v>281285.28625575826</v>
          </cell>
          <cell r="CX145">
            <v>487785.46356132417</v>
          </cell>
          <cell r="CY145">
            <v>434210.88678010309</v>
          </cell>
          <cell r="CZ145">
            <v>377624.00479567662</v>
          </cell>
          <cell r="DA145">
            <v>138104.62420593685</v>
          </cell>
          <cell r="DB145">
            <v>166041.70135797601</v>
          </cell>
          <cell r="DC145">
            <v>118371.33651583781</v>
          </cell>
          <cell r="DD145">
            <v>138723.00659791974</v>
          </cell>
          <cell r="DE145">
            <v>110955.81864380033</v>
          </cell>
          <cell r="DF145">
            <v>264165.8081641809</v>
          </cell>
          <cell r="DG145">
            <v>251835.28510033013</v>
          </cell>
          <cell r="DH145">
            <v>250779.31117410056</v>
          </cell>
          <cell r="DI145">
            <v>380537.30672810151</v>
          </cell>
          <cell r="DJ145">
            <v>590914.19514284865</v>
          </cell>
          <cell r="DK145">
            <v>536177.75224170578</v>
          </cell>
          <cell r="DL145">
            <v>478461.01240546891</v>
          </cell>
          <cell r="DM145">
            <v>234357.14738219799</v>
          </cell>
          <cell r="DN145">
            <v>262905.39475991117</v>
          </cell>
          <cell r="DO145">
            <v>214318.41789409652</v>
          </cell>
          <cell r="DP145">
            <v>235153.69754440713</v>
          </cell>
          <cell r="DQ145">
            <v>206752.19931788254</v>
          </cell>
          <cell r="DR145">
            <v>268219.65395372582</v>
          </cell>
          <cell r="DS145">
            <v>255601.94362236265</v>
          </cell>
          <cell r="DT145">
            <v>254390.29076823511</v>
          </cell>
          <cell r="DU145">
            <v>386621.09682006377</v>
          </cell>
          <cell r="DV145">
            <v>600944.17442725995</v>
          </cell>
          <cell r="DW145">
            <v>545022.36948855687</v>
          </cell>
          <cell r="DX145">
            <v>486153.21122165665</v>
          </cell>
          <cell r="DY145">
            <v>237379.35679476461</v>
          </cell>
          <cell r="DZ145">
            <v>266552.99873717956</v>
          </cell>
          <cell r="EA145">
            <v>217031.71309368405</v>
          </cell>
          <cell r="EB145">
            <v>238360.40401532626</v>
          </cell>
          <cell r="EC145">
            <v>209309.71830685445</v>
          </cell>
          <cell r="ED145">
            <v>272319.85023172927</v>
          </cell>
          <cell r="EE145">
            <v>259407.56727713044</v>
          </cell>
          <cell r="EF145">
            <v>258033.27653690826</v>
          </cell>
          <cell r="EG145">
            <v>392782.69782970997</v>
          </cell>
          <cell r="EH145">
            <v>611123.25993086351</v>
          </cell>
          <cell r="EI145">
            <v>553991.55167204433</v>
          </cell>
          <cell r="EJ145">
            <v>531531.56205054559</v>
          </cell>
          <cell r="EK145">
            <v>278001.20636025863</v>
          </cell>
          <cell r="EL145">
            <v>307813.39643278462</v>
          </cell>
          <cell r="EM145">
            <v>257340.70843234702</v>
          </cell>
          <cell r="EN145">
            <v>279173.04297241033</v>
          </cell>
          <cell r="EO145">
            <v>249457.33384689534</v>
          </cell>
          <cell r="EP145">
            <v>314050.59120632778</v>
          </cell>
          <cell r="EQ145">
            <v>300836.780879659</v>
          </cell>
          <cell r="ER145">
            <v>299292.19995487679</v>
          </cell>
          <cell r="ES145">
            <v>436606.8276802593</v>
          </cell>
          <cell r="ET145">
            <v>659037.38074454095</v>
          </cell>
          <cell r="EU145">
            <v>600670.75276480929</v>
          </cell>
          <cell r="EV145">
            <v>540156.76792596327</v>
          </cell>
          <cell r="EW145">
            <v>281780.78617970936</v>
          </cell>
          <cell r="EX145">
            <v>312246.50244169805</v>
          </cell>
          <cell r="EY145">
            <v>260805.00600588508</v>
          </cell>
          <cell r="EZ145">
            <v>283150.56307506695</v>
          </cell>
          <cell r="FA145">
            <v>252754.44103984837</v>
          </cell>
          <cell r="FB145">
            <v>318971.95535098633</v>
          </cell>
          <cell r="FC145">
            <v>305449.26930763037</v>
          </cell>
          <cell r="FD145">
            <v>303726.74231126782</v>
          </cell>
          <cell r="FE145">
            <v>443654.01476119168</v>
          </cell>
          <cell r="FF145">
            <v>670247.80460209702</v>
          </cell>
          <cell r="FG145">
            <v>610621.02857536124</v>
          </cell>
          <cell r="FH145">
            <v>548898.64065540233</v>
          </cell>
          <cell r="FI145">
            <v>285586.79968548525</v>
          </cell>
          <cell r="FJ145">
            <v>316720.77536418743</v>
          </cell>
          <cell r="FK145">
            <v>288628.26941999514</v>
          </cell>
          <cell r="FL145">
            <v>311497.92424200865</v>
          </cell>
          <cell r="FM145">
            <v>280404.9455367272</v>
          </cell>
          <cell r="FN145">
            <v>348289.15028235491</v>
          </cell>
          <cell r="FO145">
            <v>334450.13789516443</v>
          </cell>
          <cell r="FP145">
            <v>332541.66021214536</v>
          </cell>
          <cell r="FQ145">
            <v>475129.96045157447</v>
          </cell>
          <cell r="FR145">
            <v>705961.53210276016</v>
          </cell>
          <cell r="FS145">
            <v>645049.01101674966</v>
          </cell>
          <cell r="FT145">
            <v>582093.57347860304</v>
          </cell>
          <cell r="FU145">
            <v>313753.80825799634</v>
          </cell>
          <cell r="FV145">
            <v>345571.55906769226</v>
          </cell>
          <cell r="FW145">
            <v>292623.4322350045</v>
          </cell>
        </row>
        <row r="146">
          <cell r="B146" t="str">
            <v>Co 356</v>
          </cell>
          <cell r="BH146">
            <v>96014.13</v>
          </cell>
          <cell r="BI146">
            <v>59953.61</v>
          </cell>
          <cell r="BJ146">
            <v>132474.16</v>
          </cell>
          <cell r="BK146">
            <v>123032.25</v>
          </cell>
          <cell r="BL146">
            <v>167166.65</v>
          </cell>
          <cell r="BM146">
            <v>90475.15</v>
          </cell>
          <cell r="BN146">
            <v>82550.509999999995</v>
          </cell>
          <cell r="BO146">
            <v>111578.25886776016</v>
          </cell>
          <cell r="BP146">
            <v>49643.108206372912</v>
          </cell>
          <cell r="BQ146">
            <v>59993.76654267963</v>
          </cell>
          <cell r="BR146">
            <v>68322.482859642623</v>
          </cell>
          <cell r="BS146">
            <v>81169.463393127895</v>
          </cell>
          <cell r="BT146">
            <v>92976.566942328209</v>
          </cell>
          <cell r="BU146">
            <v>57176.365735464846</v>
          </cell>
          <cell r="BV146">
            <v>129480.96002190758</v>
          </cell>
          <cell r="BW146">
            <v>120179.01608835708</v>
          </cell>
          <cell r="BX146">
            <v>73558.773829230864</v>
          </cell>
          <cell r="BY146">
            <v>87129.003104607516</v>
          </cell>
          <cell r="BZ146">
            <v>79253.201504216704</v>
          </cell>
          <cell r="CA146">
            <v>108509.26626437809</v>
          </cell>
          <cell r="CB146">
            <v>46752.570881112304</v>
          </cell>
          <cell r="CC146">
            <v>56886.56463302832</v>
          </cell>
          <cell r="CD146">
            <v>65336.124587290309</v>
          </cell>
          <cell r="CE146">
            <v>79890.674321473343</v>
          </cell>
          <cell r="CF146">
            <v>87149.368026359909</v>
          </cell>
          <cell r="CG146">
            <v>51621.12746627556</v>
          </cell>
          <cell r="CH146">
            <v>123706.7185369393</v>
          </cell>
          <cell r="CI146">
            <v>114552.37392809382</v>
          </cell>
          <cell r="CJ146">
            <v>67158.113848058507</v>
          </cell>
          <cell r="CK146">
            <v>81001.27639876731</v>
          </cell>
          <cell r="CL146">
            <v>129256.2791811623</v>
          </cell>
          <cell r="CM146">
            <v>158655.55220126957</v>
          </cell>
          <cell r="CN146">
            <v>96909.335158175614</v>
          </cell>
          <cell r="CO146">
            <v>106823.94893192686</v>
          </cell>
          <cell r="CP146">
            <v>115401.57844957945</v>
          </cell>
          <cell r="CQ146">
            <v>131689.49614104634</v>
          </cell>
          <cell r="CR146">
            <v>144021.10300544143</v>
          </cell>
          <cell r="CS146">
            <v>107875.91284515357</v>
          </cell>
          <cell r="CT146">
            <v>181328.12610434601</v>
          </cell>
          <cell r="CU146">
            <v>172041.47212594771</v>
          </cell>
          <cell r="CV146">
            <v>123433.71646669356</v>
          </cell>
          <cell r="CW146">
            <v>137647.54262754845</v>
          </cell>
          <cell r="CX146">
            <v>129678.21153791487</v>
          </cell>
          <cell r="CY146">
            <v>159630.83219724422</v>
          </cell>
          <cell r="CZ146">
            <v>96653.492261414067</v>
          </cell>
          <cell r="DA146">
            <v>106691.19020400045</v>
          </cell>
          <cell r="DB146">
            <v>115484.97443990805</v>
          </cell>
          <cell r="DC146">
            <v>130213.23481960292</v>
          </cell>
          <cell r="DD146">
            <v>144764.45027282968</v>
          </cell>
          <cell r="DE146">
            <v>107992.52119106776</v>
          </cell>
          <cell r="DF146">
            <v>182836.38872461129</v>
          </cell>
          <cell r="DG146">
            <v>173416.29704682896</v>
          </cell>
          <cell r="DH146">
            <v>123563.01407255506</v>
          </cell>
          <cell r="DI146">
            <v>138157.76921220342</v>
          </cell>
          <cell r="DJ146">
            <v>130048.07739451758</v>
          </cell>
          <cell r="DK146">
            <v>160568.97523156312</v>
          </cell>
          <cell r="DL146">
            <v>96336.496554028738</v>
          </cell>
          <cell r="DM146">
            <v>106497.46370131729</v>
          </cell>
          <cell r="DN146">
            <v>115512.65462951775</v>
          </cell>
          <cell r="DO146">
            <v>130505.1964023519</v>
          </cell>
          <cell r="DP146">
            <v>237864.4579169697</v>
          </cell>
          <cell r="DQ146">
            <v>200455.95480822638</v>
          </cell>
          <cell r="DR146">
            <v>276717.21937593457</v>
          </cell>
          <cell r="DS146">
            <v>267162.52759684209</v>
          </cell>
          <cell r="DT146">
            <v>216030.38670291888</v>
          </cell>
          <cell r="DU146">
            <v>231016.71386511225</v>
          </cell>
          <cell r="DV146">
            <v>222764.22576483787</v>
          </cell>
          <cell r="DW146">
            <v>253869.13763181545</v>
          </cell>
          <cell r="DX146">
            <v>188355.98577496191</v>
          </cell>
          <cell r="DY146">
            <v>198640.3797088922</v>
          </cell>
          <cell r="DZ146">
            <v>207882.69192624179</v>
          </cell>
          <cell r="EA146">
            <v>223144.34701579998</v>
          </cell>
          <cell r="EB146">
            <v>240363.18359867635</v>
          </cell>
          <cell r="EC146">
            <v>202308.71565794339</v>
          </cell>
          <cell r="ED146">
            <v>280013.12907510833</v>
          </cell>
          <cell r="EE146">
            <v>270323.04685939557</v>
          </cell>
          <cell r="EF146">
            <v>217877.74753098437</v>
          </cell>
          <cell r="EG146">
            <v>233266.27068415791</v>
          </cell>
          <cell r="EH146">
            <v>224869.10763963338</v>
          </cell>
          <cell r="EI146">
            <v>256573.25195885851</v>
          </cell>
          <cell r="EJ146">
            <v>189753.9134484939</v>
          </cell>
          <cell r="EK146">
            <v>200162.41894098037</v>
          </cell>
          <cell r="EL146">
            <v>209637.7305062105</v>
          </cell>
          <cell r="EM146">
            <v>225172.38356846938</v>
          </cell>
          <cell r="EN146">
            <v>242848.61790934455</v>
          </cell>
          <cell r="EO146">
            <v>204138.15868884887</v>
          </cell>
          <cell r="EP146">
            <v>283312.08632489736</v>
          </cell>
          <cell r="EQ146">
            <v>273485.27642046224</v>
          </cell>
          <cell r="ER146">
            <v>219692.25242332261</v>
          </cell>
          <cell r="ES146">
            <v>235494.08686737815</v>
          </cell>
          <cell r="ET146">
            <v>226949.7721217614</v>
          </cell>
          <cell r="EU146">
            <v>259269.27847483737</v>
          </cell>
          <cell r="EV146">
            <v>191117.73334292253</v>
          </cell>
          <cell r="EW146">
            <v>201649.73211019396</v>
          </cell>
          <cell r="EX146">
            <v>211364.2897202911</v>
          </cell>
          <cell r="EY146">
            <v>227176.46398332034</v>
          </cell>
          <cell r="EZ146">
            <v>245317.82138572115</v>
          </cell>
          <cell r="FA146">
            <v>205941.39950884768</v>
          </cell>
          <cell r="FB146">
            <v>286611.91973206593</v>
          </cell>
          <cell r="FC146">
            <v>276647.31848495011</v>
          </cell>
          <cell r="FD146">
            <v>221470.49733195925</v>
          </cell>
          <cell r="FE146">
            <v>237697.13677799993</v>
          </cell>
          <cell r="FF146">
            <v>229003.50171908873</v>
          </cell>
          <cell r="FG146">
            <v>261954.43145307188</v>
          </cell>
          <cell r="FH146">
            <v>192444.24892256228</v>
          </cell>
          <cell r="FI146">
            <v>203099.94681474054</v>
          </cell>
          <cell r="FJ146">
            <v>213059.90922524207</v>
          </cell>
          <cell r="FK146">
            <v>229154.11094309294</v>
          </cell>
          <cell r="FL146">
            <v>247769.07215450041</v>
          </cell>
          <cell r="FM146">
            <v>207716.54836107403</v>
          </cell>
          <cell r="FN146">
            <v>289910.51449613197</v>
          </cell>
          <cell r="FO146">
            <v>279807.46831487562</v>
          </cell>
          <cell r="FP146">
            <v>223209.8607914492</v>
          </cell>
          <cell r="FQ146">
            <v>239873.13648432354</v>
          </cell>
          <cell r="FR146">
            <v>231027.50915119561</v>
          </cell>
          <cell r="FS146">
            <v>264626.69396883226</v>
          </cell>
          <cell r="FT146">
            <v>193730.67825560336</v>
          </cell>
          <cell r="FU146">
            <v>204509.73351098847</v>
          </cell>
          <cell r="FV146">
            <v>214721.47095876382</v>
          </cell>
          <cell r="FW146">
            <v>231102.88220650519</v>
          </cell>
        </row>
        <row r="147">
          <cell r="B147" t="str">
            <v>Co 357</v>
          </cell>
          <cell r="BH147">
            <v>70129.990000000005</v>
          </cell>
          <cell r="BI147">
            <v>150301.22</v>
          </cell>
          <cell r="BJ147">
            <v>197343.58</v>
          </cell>
          <cell r="BK147">
            <v>208683.95</v>
          </cell>
          <cell r="BL147">
            <v>274434.43</v>
          </cell>
          <cell r="BM147">
            <v>284979.65000000002</v>
          </cell>
          <cell r="BN147">
            <v>214104.46</v>
          </cell>
          <cell r="BO147">
            <v>184383.98673177118</v>
          </cell>
          <cell r="BP147">
            <v>166706.5501702512</v>
          </cell>
          <cell r="BQ147">
            <v>183681.00913320098</v>
          </cell>
          <cell r="BR147">
            <v>170872.26533138222</v>
          </cell>
          <cell r="BS147">
            <v>144146.55036376041</v>
          </cell>
          <cell r="BT147">
            <v>67688.302888167935</v>
          </cell>
          <cell r="BU147">
            <v>147239.3867425138</v>
          </cell>
          <cell r="BV147">
            <v>194847.38196709822</v>
          </cell>
          <cell r="BW147">
            <v>205954.08100115028</v>
          </cell>
          <cell r="BX147">
            <v>170884.82525121729</v>
          </cell>
          <cell r="BY147">
            <v>282051.24389666243</v>
          </cell>
          <cell r="BZ147">
            <v>210880.42982717464</v>
          </cell>
          <cell r="CA147">
            <v>181435.81681268086</v>
          </cell>
          <cell r="CB147">
            <v>163967.46124124716</v>
          </cell>
          <cell r="CC147">
            <v>180724.38108289771</v>
          </cell>
          <cell r="CD147">
            <v>168019.56951791921</v>
          </cell>
          <cell r="CE147">
            <v>143567.8330698788</v>
          </cell>
          <cell r="CF147">
            <v>61724.870509336673</v>
          </cell>
          <cell r="CG147">
            <v>140641.09874869653</v>
          </cell>
          <cell r="CH147">
            <v>188950.53988567067</v>
          </cell>
          <cell r="CI147">
            <v>199707.06436815124</v>
          </cell>
          <cell r="CJ147">
            <v>163898.73863189472</v>
          </cell>
          <cell r="CK147">
            <v>275637.34930480178</v>
          </cell>
          <cell r="CL147">
            <v>204142.63472196081</v>
          </cell>
          <cell r="CM147">
            <v>176525.86898364438</v>
          </cell>
          <cell r="CN147">
            <v>159050.95171130405</v>
          </cell>
          <cell r="CO147">
            <v>175589.43462857275</v>
          </cell>
          <cell r="CP147">
            <v>162995.89688682809</v>
          </cell>
          <cell r="CQ147">
            <v>162454.44470494176</v>
          </cell>
          <cell r="CR147">
            <v>84553.906345304043</v>
          </cell>
          <cell r="CS147">
            <v>164830.70095503106</v>
          </cell>
          <cell r="CT147">
            <v>212642.51822090638</v>
          </cell>
          <cell r="CU147">
            <v>223532.33475549141</v>
          </cell>
          <cell r="CV147">
            <v>186720.53521202318</v>
          </cell>
          <cell r="CW147">
            <v>300914.51104306593</v>
          </cell>
          <cell r="CX147">
            <v>227886.88676625339</v>
          </cell>
          <cell r="CY147">
            <v>199684.50375168776</v>
          </cell>
          <cell r="CZ147">
            <v>181858.08797402403</v>
          </cell>
          <cell r="DA147">
            <v>198652.99442698155</v>
          </cell>
          <cell r="DB147">
            <v>185845.95702458429</v>
          </cell>
          <cell r="DC147">
            <v>160824.4602970329</v>
          </cell>
          <cell r="DD147">
            <v>84039.250934506301</v>
          </cell>
          <cell r="DE147">
            <v>165697.51791169238</v>
          </cell>
          <cell r="DF147">
            <v>214657.78295111537</v>
          </cell>
          <cell r="DG147">
            <v>225680.83885196201</v>
          </cell>
          <cell r="DH147">
            <v>187836.84833615762</v>
          </cell>
          <cell r="DI147">
            <v>304541.96388120088</v>
          </cell>
          <cell r="DJ147">
            <v>229947.43701384793</v>
          </cell>
          <cell r="DK147">
            <v>201153.33048812969</v>
          </cell>
          <cell r="DL147">
            <v>182968.34022212174</v>
          </cell>
          <cell r="DM147">
            <v>200022.00806673383</v>
          </cell>
          <cell r="DN147">
            <v>186998.51311784593</v>
          </cell>
          <cell r="DO147">
            <v>161471.15450912289</v>
          </cell>
          <cell r="DP147">
            <v>83453.748911416449</v>
          </cell>
          <cell r="DQ147">
            <v>166514.19531893119</v>
          </cell>
          <cell r="DR147">
            <v>216651.87770885637</v>
          </cell>
          <cell r="DS147">
            <v>227808.22195389608</v>
          </cell>
          <cell r="DT147">
            <v>188902.55459940794</v>
          </cell>
          <cell r="DU147">
            <v>357920.0167360456</v>
          </cell>
          <cell r="DV147">
            <v>281724.08601692226</v>
          </cell>
          <cell r="DW147">
            <v>252331.60983019142</v>
          </cell>
          <cell r="DX147">
            <v>233780.75738867751</v>
          </cell>
          <cell r="DY147">
            <v>251096.53569873923</v>
          </cell>
          <cell r="DZ147">
            <v>237853.33985295633</v>
          </cell>
          <cell r="EA147">
            <v>211809.30995365069</v>
          </cell>
          <cell r="EB147">
            <v>132538.11166479901</v>
          </cell>
          <cell r="EC147">
            <v>217021.95978421264</v>
          </cell>
          <cell r="ED147">
            <v>268366.13402555784</v>
          </cell>
          <cell r="EE147">
            <v>279656.12521787838</v>
          </cell>
          <cell r="EF147">
            <v>239658.55031568522</v>
          </cell>
          <cell r="EG147">
            <v>362550.87046480208</v>
          </cell>
          <cell r="EH147">
            <v>284718.36212054448</v>
          </cell>
          <cell r="EI147">
            <v>254720.83076854079</v>
          </cell>
          <cell r="EJ147">
            <v>235797.16175396962</v>
          </cell>
          <cell r="EK147">
            <v>253377.16678478377</v>
          </cell>
          <cell r="EL147">
            <v>239911.46387605343</v>
          </cell>
          <cell r="EM147">
            <v>213340.1532279946</v>
          </cell>
          <cell r="EN147">
            <v>132793.49654922148</v>
          </cell>
          <cell r="EO147">
            <v>218721.92476999789</v>
          </cell>
          <cell r="EP147">
            <v>271303.02209793462</v>
          </cell>
          <cell r="EQ147">
            <v>282726.32966953114</v>
          </cell>
          <cell r="ER147">
            <v>241605.32342951599</v>
          </cell>
          <cell r="ES147">
            <v>367203.88606266759</v>
          </cell>
          <cell r="ET147">
            <v>287698.50542973587</v>
          </cell>
          <cell r="EU147">
            <v>257089.27845509406</v>
          </cell>
          <cell r="EV147">
            <v>240006.9907550519</v>
          </cell>
          <cell r="EW147">
            <v>257854.7672058591</v>
          </cell>
          <cell r="EX147">
            <v>244163.06890892933</v>
          </cell>
          <cell r="EY147">
            <v>217053.77830913314</v>
          </cell>
          <cell r="EZ147">
            <v>133609.21542391717</v>
          </cell>
          <cell r="FA147">
            <v>222603.79836044932</v>
          </cell>
          <cell r="FB147">
            <v>276453.29309721442</v>
          </cell>
          <cell r="FC147">
            <v>288009.75539550761</v>
          </cell>
          <cell r="FD147">
            <v>245733.2377328577</v>
          </cell>
          <cell r="FE147">
            <v>374099.47039960523</v>
          </cell>
          <cell r="FF147">
            <v>292884.20616333513</v>
          </cell>
          <cell r="FG147">
            <v>261656.76223957591</v>
          </cell>
          <cell r="FH147">
            <v>242030.50121468739</v>
          </cell>
          <cell r="FI147">
            <v>260148.21864256437</v>
          </cell>
          <cell r="FJ147">
            <v>246227.58103400859</v>
          </cell>
          <cell r="FK147">
            <v>218569.29163531621</v>
          </cell>
          <cell r="FL147">
            <v>133756.68311922203</v>
          </cell>
          <cell r="FM147">
            <v>224287.24235312891</v>
          </cell>
          <cell r="FN147">
            <v>279436.29804402305</v>
          </cell>
          <cell r="FO147">
            <v>291126.09848181665</v>
          </cell>
          <cell r="FP147">
            <v>247660.87087374576</v>
          </cell>
          <cell r="FQ147">
            <v>378857.63835056376</v>
          </cell>
          <cell r="FR147">
            <v>295895.00344220444</v>
          </cell>
          <cell r="FS147">
            <v>264041.65387542767</v>
          </cell>
          <cell r="FT147">
            <v>244021.35764431866</v>
          </cell>
          <cell r="FU147">
            <v>262412.54526908748</v>
          </cell>
          <cell r="FV147">
            <v>248258.76929645584</v>
          </cell>
          <cell r="FW147">
            <v>220040.90841752704</v>
          </cell>
        </row>
        <row r="148">
          <cell r="B148" t="str">
            <v>Co 332</v>
          </cell>
          <cell r="BH148">
            <v>33743.06</v>
          </cell>
          <cell r="BI148">
            <v>34456.949999999997</v>
          </cell>
          <cell r="BJ148">
            <v>31690.04</v>
          </cell>
          <cell r="BK148">
            <v>27874.45</v>
          </cell>
          <cell r="BL148">
            <v>27776.69</v>
          </cell>
          <cell r="BM148">
            <v>28963.07</v>
          </cell>
          <cell r="BN148">
            <v>31092.07</v>
          </cell>
          <cell r="BO148">
            <v>31116.840270121142</v>
          </cell>
          <cell r="BP148">
            <v>31565.310581012141</v>
          </cell>
          <cell r="BQ148">
            <v>29269.96710897125</v>
          </cell>
          <cell r="BR148">
            <v>29216.096423577736</v>
          </cell>
          <cell r="BS148">
            <v>28628.321609946244</v>
          </cell>
          <cell r="BT148">
            <v>33596.684636258753</v>
          </cell>
          <cell r="BU148">
            <v>34274.24892953776</v>
          </cell>
          <cell r="BV148">
            <v>31442.829278267505</v>
          </cell>
          <cell r="BW148">
            <v>27512.662558767595</v>
          </cell>
          <cell r="BX148">
            <v>27412.112566636886</v>
          </cell>
          <cell r="BY148">
            <v>28633.975728223115</v>
          </cell>
          <cell r="BZ148">
            <v>30826.73835001704</v>
          </cell>
          <cell r="CA148">
            <v>30931.40234983039</v>
          </cell>
          <cell r="CB148">
            <v>31317.310847195607</v>
          </cell>
          <cell r="CC148">
            <v>29067.216383133149</v>
          </cell>
          <cell r="CD148">
            <v>29011.617397728718</v>
          </cell>
          <cell r="CE148">
            <v>28436.914939843406</v>
          </cell>
          <cell r="CF148">
            <v>33400.584995354489</v>
          </cell>
          <cell r="CG148">
            <v>34040.847962201267</v>
          </cell>
          <cell r="CH148">
            <v>31143.343206848185</v>
          </cell>
          <cell r="CI148">
            <v>27095.277341263391</v>
          </cell>
          <cell r="CJ148">
            <v>26991.457244152749</v>
          </cell>
          <cell r="CK148">
            <v>28249.9822629152</v>
          </cell>
          <cell r="CL148">
            <v>30508.774884010803</v>
          </cell>
          <cell r="CM148">
            <v>30694.517549158394</v>
          </cell>
          <cell r="CN148">
            <v>31013.145121031957</v>
          </cell>
          <cell r="CO148">
            <v>28808.719555191972</v>
          </cell>
          <cell r="CP148">
            <v>28751.464442333836</v>
          </cell>
          <cell r="CQ148">
            <v>28190.517870289696</v>
          </cell>
          <cell r="CR148">
            <v>34000.153030118367</v>
          </cell>
          <cell r="CS148">
            <v>34640.417702577288</v>
          </cell>
          <cell r="CT148">
            <v>31661.944238960066</v>
          </cell>
          <cell r="CU148">
            <v>27492.678885695197</v>
          </cell>
          <cell r="CV148">
            <v>27385.749789709495</v>
          </cell>
          <cell r="CW148">
            <v>28682.035805978332</v>
          </cell>
          <cell r="CX148">
            <v>31008.348224197114</v>
          </cell>
          <cell r="CY148">
            <v>31224.035475322562</v>
          </cell>
          <cell r="CZ148">
            <v>31526.440716371508</v>
          </cell>
          <cell r="DA148">
            <v>29293.792655478355</v>
          </cell>
          <cell r="DB148">
            <v>29234.829720180096</v>
          </cell>
          <cell r="DC148">
            <v>28625.151950636435</v>
          </cell>
          <cell r="DD148">
            <v>34609.715806499495</v>
          </cell>
          <cell r="DE148">
            <v>35249.597959775536</v>
          </cell>
          <cell r="DF148">
            <v>32188.101395257567</v>
          </cell>
          <cell r="DG148">
            <v>27893.520138080443</v>
          </cell>
          <cell r="DH148">
            <v>27783.388959115597</v>
          </cell>
          <cell r="DI148">
            <v>29118.798251477932</v>
          </cell>
          <cell r="DJ148">
            <v>31514.905084936552</v>
          </cell>
          <cell r="DK148">
            <v>31762.269594433561</v>
          </cell>
          <cell r="DL148">
            <v>32046.431609962674</v>
          </cell>
          <cell r="DM148">
            <v>29785.953703786319</v>
          </cell>
          <cell r="DN148">
            <v>29725.233739844589</v>
          </cell>
          <cell r="DO148">
            <v>29097.27686841357</v>
          </cell>
          <cell r="DP148">
            <v>35229.188410755865</v>
          </cell>
          <cell r="DQ148">
            <v>35868.285830437249</v>
          </cell>
          <cell r="DR148">
            <v>32721.625914562392</v>
          </cell>
          <cell r="DS148">
            <v>28298.211627650351</v>
          </cell>
          <cell r="DT148">
            <v>28184.782161453011</v>
          </cell>
          <cell r="DU148">
            <v>29560.022854062896</v>
          </cell>
          <cell r="DV148">
            <v>32028.239903912887</v>
          </cell>
          <cell r="DW148">
            <v>32308.799029087193</v>
          </cell>
          <cell r="DX148">
            <v>32574.144546084786</v>
          </cell>
          <cell r="DY148">
            <v>30284.798583612916</v>
          </cell>
          <cell r="DZ148">
            <v>30222.734089936217</v>
          </cell>
          <cell r="EA148">
            <v>29575.949561973895</v>
          </cell>
          <cell r="EB148">
            <v>35859.167131395356</v>
          </cell>
          <cell r="EC148">
            <v>36497.054511172952</v>
          </cell>
          <cell r="ED148">
            <v>33262.352083615689</v>
          </cell>
          <cell r="EE148">
            <v>28706.457741692342</v>
          </cell>
          <cell r="EF148">
            <v>28589.630133024257</v>
          </cell>
          <cell r="EG148">
            <v>30006.132927796854</v>
          </cell>
          <cell r="EH148">
            <v>32548.17313419496</v>
          </cell>
          <cell r="EI148">
            <v>32863.71364382888</v>
          </cell>
          <cell r="EJ148">
            <v>33109.13074548525</v>
          </cell>
          <cell r="EK148">
            <v>30791.336810763478</v>
          </cell>
          <cell r="EL148">
            <v>30726.940195471368</v>
          </cell>
          <cell r="EM148">
            <v>30061.213976179577</v>
          </cell>
          <cell r="EN148">
            <v>36499.561590526042</v>
          </cell>
          <cell r="EO148">
            <v>37135.795893381466</v>
          </cell>
          <cell r="EP148">
            <v>33810.770668900645</v>
          </cell>
          <cell r="EQ148">
            <v>29117.981149782343</v>
          </cell>
          <cell r="ER148">
            <v>28997.862992293391</v>
          </cell>
          <cell r="ES148">
            <v>30456.865697627109</v>
          </cell>
          <cell r="ET148">
            <v>33075.172077112074</v>
          </cell>
          <cell r="EU148">
            <v>33426.66356677255</v>
          </cell>
          <cell r="EV148">
            <v>33651.438379857056</v>
          </cell>
          <cell r="EW148">
            <v>31305.144710730765</v>
          </cell>
          <cell r="EX148">
            <v>31238.827707973018</v>
          </cell>
          <cell r="EY148">
            <v>30552.675371367353</v>
          </cell>
          <cell r="EZ148">
            <v>37150.514244980332</v>
          </cell>
          <cell r="FA148">
            <v>37784.629876679886</v>
          </cell>
          <cell r="FB148">
            <v>34366.706750360732</v>
          </cell>
          <cell r="FC148">
            <v>29533.137237061292</v>
          </cell>
          <cell r="FD148">
            <v>29409.408637129403</v>
          </cell>
          <cell r="FE148">
            <v>30912.187237845152</v>
          </cell>
          <cell r="FF148">
            <v>33609.046871993974</v>
          </cell>
          <cell r="FG148">
            <v>33998.635142983912</v>
          </cell>
          <cell r="FH148">
            <v>34200.683784356384</v>
          </cell>
          <cell r="FI148">
            <v>31826.281987895687</v>
          </cell>
          <cell r="FJ148">
            <v>31757.984995752937</v>
          </cell>
          <cell r="FK148">
            <v>31051.257388438244</v>
          </cell>
          <cell r="FL148">
            <v>37811.969482307184</v>
          </cell>
          <cell r="FM148">
            <v>38443.677263042198</v>
          </cell>
          <cell r="FN148">
            <v>34930.205371019532</v>
          </cell>
          <cell r="FO148">
            <v>29951.634780694862</v>
          </cell>
          <cell r="FP148">
            <v>29823.988721484464</v>
          </cell>
          <cell r="FQ148">
            <v>31372.052229932415</v>
          </cell>
          <cell r="FR148">
            <v>34149.823079545538</v>
          </cell>
          <cell r="FS148">
            <v>34579.261236015445</v>
          </cell>
          <cell r="FT148">
            <v>34757.773289292229</v>
          </cell>
          <cell r="FU148">
            <v>32354.807474166955</v>
          </cell>
          <cell r="FV148">
            <v>32284.469830438225</v>
          </cell>
          <cell r="FW148">
            <v>31556.552201632585</v>
          </cell>
        </row>
        <row r="149">
          <cell r="B149" t="str">
            <v>Co 286</v>
          </cell>
          <cell r="BH149">
            <v>-2170.4699999999998</v>
          </cell>
          <cell r="BI149">
            <v>15976.9</v>
          </cell>
          <cell r="BJ149">
            <v>-1581.14</v>
          </cell>
          <cell r="BK149">
            <v>13731.81</v>
          </cell>
          <cell r="BL149">
            <v>20591.560000000001</v>
          </cell>
          <cell r="BM149">
            <v>-17461.16</v>
          </cell>
          <cell r="BN149">
            <v>7962.76</v>
          </cell>
          <cell r="BO149">
            <v>9907.9734710142329</v>
          </cell>
          <cell r="BP149">
            <v>4747.247413772322</v>
          </cell>
          <cell r="BQ149">
            <v>5740.2281785425366</v>
          </cell>
          <cell r="BR149">
            <v>4063.8452386732388</v>
          </cell>
          <cell r="BS149">
            <v>7567.7006010578843</v>
          </cell>
          <cell r="BT149">
            <v>-1543.5158896744178</v>
          </cell>
          <cell r="BU149">
            <v>16776.073773203516</v>
          </cell>
          <cell r="BV149">
            <v>-935.4472220078751</v>
          </cell>
          <cell r="BW149">
            <v>14589.150551017552</v>
          </cell>
          <cell r="BX149">
            <v>21304.549625418807</v>
          </cell>
          <cell r="BY149">
            <v>-16729.399989943446</v>
          </cell>
          <cell r="BZ149">
            <v>8735.3416422443806</v>
          </cell>
          <cell r="CA149">
            <v>10703.381388978072</v>
          </cell>
          <cell r="CB149">
            <v>14345.184891278084</v>
          </cell>
          <cell r="CC149">
            <v>15459.401026120282</v>
          </cell>
          <cell r="CD149">
            <v>13746.399181429777</v>
          </cell>
          <cell r="CE149">
            <v>15271.981434972487</v>
          </cell>
          <cell r="CF149">
            <v>5530.2334722577652</v>
          </cell>
          <cell r="CG149">
            <v>24027.798112593839</v>
          </cell>
          <cell r="CH149">
            <v>6158.0549698088871</v>
          </cell>
          <cell r="CI149">
            <v>21901.004668464793</v>
          </cell>
          <cell r="CJ149">
            <v>28468.081742647671</v>
          </cell>
          <cell r="CK149">
            <v>-9548.1961872228421</v>
          </cell>
          <cell r="CL149">
            <v>15960.821929371654</v>
          </cell>
          <cell r="CM149">
            <v>17944.22667436393</v>
          </cell>
          <cell r="CN149">
            <v>13391.343463444995</v>
          </cell>
          <cell r="CO149">
            <v>14630.858146254603</v>
          </cell>
          <cell r="CP149">
            <v>12880.523193511999</v>
          </cell>
          <cell r="CQ149">
            <v>14589.052644489344</v>
          </cell>
          <cell r="CR149">
            <v>5280.1046252555898</v>
          </cell>
          <cell r="CS149">
            <v>24208.401360846696</v>
          </cell>
          <cell r="CT149">
            <v>5927.0382909300897</v>
          </cell>
          <cell r="CU149">
            <v>22059.825768906274</v>
          </cell>
          <cell r="CV149">
            <v>28707.57060743792</v>
          </cell>
          <cell r="CW149">
            <v>-10062.955694073906</v>
          </cell>
          <cell r="CX149">
            <v>15971.124098726101</v>
          </cell>
          <cell r="CY149">
            <v>17991.613177225434</v>
          </cell>
          <cell r="CZ149">
            <v>13317.032170189479</v>
          </cell>
          <cell r="DA149">
            <v>14624.865760070563</v>
          </cell>
          <cell r="DB149">
            <v>12826.721978876467</v>
          </cell>
          <cell r="DC149">
            <v>14404.453572587918</v>
          </cell>
          <cell r="DD149">
            <v>5014.2680105513937</v>
          </cell>
          <cell r="DE149">
            <v>24383.992416116231</v>
          </cell>
          <cell r="DF149">
            <v>10768.149104863369</v>
          </cell>
          <cell r="DG149">
            <v>27300.819346401731</v>
          </cell>
          <cell r="DH149">
            <v>34028.839190208375</v>
          </cell>
          <cell r="DI149">
            <v>-5510.8340315296919</v>
          </cell>
          <cell r="DJ149">
            <v>21059.737955028457</v>
          </cell>
          <cell r="DK149">
            <v>23118.645654165179</v>
          </cell>
          <cell r="DL149">
            <v>18319.013342918683</v>
          </cell>
          <cell r="DM149">
            <v>19696.820305728197</v>
          </cell>
          <cell r="DN149">
            <v>17850.019383111012</v>
          </cell>
          <cell r="DO149">
            <v>19464.93545976821</v>
          </cell>
          <cell r="DP149">
            <v>9819.3367436984918</v>
          </cell>
          <cell r="DQ149">
            <v>29641.206102043387</v>
          </cell>
          <cell r="DR149">
            <v>10608.729494753192</v>
          </cell>
          <cell r="DS149">
            <v>27551.591285460789</v>
          </cell>
          <cell r="DT149">
            <v>34360.161490656908</v>
          </cell>
          <cell r="DU149">
            <v>-5963.8631577420456</v>
          </cell>
          <cell r="DV149">
            <v>21153.939780651675</v>
          </cell>
          <cell r="DW149">
            <v>23252.581814951518</v>
          </cell>
          <cell r="DX149">
            <v>18324.446416681378</v>
          </cell>
          <cell r="DY149">
            <v>19775.462216611035</v>
          </cell>
          <cell r="DZ149">
            <v>17877.658812835587</v>
          </cell>
          <cell r="EA149">
            <v>19531.136488044336</v>
          </cell>
          <cell r="EB149">
            <v>9622.6141331771651</v>
          </cell>
          <cell r="EC149">
            <v>29907.606027213573</v>
          </cell>
          <cell r="ED149">
            <v>10435.21389236948</v>
          </cell>
          <cell r="EE149">
            <v>27798.863709850044</v>
          </cell>
          <cell r="EF149">
            <v>34687.970011778292</v>
          </cell>
          <cell r="EG149">
            <v>-6435.8960779846202</v>
          </cell>
          <cell r="EH149">
            <v>21241.005495240912</v>
          </cell>
          <cell r="EI149">
            <v>23380.051754553766</v>
          </cell>
          <cell r="EJ149">
            <v>19374.278574802869</v>
          </cell>
          <cell r="EK149">
            <v>20901.351252852764</v>
          </cell>
          <cell r="EL149">
            <v>18952.052558983953</v>
          </cell>
          <cell r="EM149">
            <v>20644.090008216408</v>
          </cell>
          <cell r="EN149">
            <v>10464.907891280542</v>
          </cell>
          <cell r="EO149">
            <v>31224.290981010825</v>
          </cell>
          <cell r="EP149">
            <v>11301.404432102048</v>
          </cell>
          <cell r="EQ149">
            <v>29096.709814046033</v>
          </cell>
          <cell r="ER149">
            <v>36066.291037314506</v>
          </cell>
          <cell r="ES149">
            <v>-5873.0053475738168</v>
          </cell>
          <cell r="ET149">
            <v>22374.241914213853</v>
          </cell>
          <cell r="EU149">
            <v>24555.066076848052</v>
          </cell>
          <cell r="EV149">
            <v>19377.307644700173</v>
          </cell>
          <cell r="EW149">
            <v>20983.794591420621</v>
          </cell>
          <cell r="EX149">
            <v>18980.649528962997</v>
          </cell>
          <cell r="EY149">
            <v>20712.674189970676</v>
          </cell>
          <cell r="EZ149">
            <v>10255.06786675912</v>
          </cell>
          <cell r="FA149">
            <v>31500.389655630301</v>
          </cell>
          <cell r="FB149">
            <v>11115.964738570161</v>
          </cell>
          <cell r="FC149">
            <v>29354.290462294779</v>
          </cell>
          <cell r="FD149">
            <v>36404.242987787795</v>
          </cell>
          <cell r="FE149">
            <v>-6367.0044970184645</v>
          </cell>
          <cell r="FF149">
            <v>22462.720797754984</v>
          </cell>
          <cell r="FG149">
            <v>24686.920625840416</v>
          </cell>
          <cell r="FH149">
            <v>19369.995906152108</v>
          </cell>
          <cell r="FI149">
            <v>21058.034075079224</v>
          </cell>
          <cell r="FJ149">
            <v>19000.411669074078</v>
          </cell>
          <cell r="FK149">
            <v>23736.364990004538</v>
          </cell>
          <cell r="FL149">
            <v>12991.52621067236</v>
          </cell>
          <cell r="FM149">
            <v>34734.821596706504</v>
          </cell>
          <cell r="FN149">
            <v>13877.951583898481</v>
          </cell>
          <cell r="FO149">
            <v>32570.365477790609</v>
          </cell>
          <cell r="FP149">
            <v>39700.717529038113</v>
          </cell>
          <cell r="FQ149">
            <v>-3918.7068753140957</v>
          </cell>
          <cell r="FR149">
            <v>25505.679082158211</v>
          </cell>
          <cell r="FS149">
            <v>27774.232384540403</v>
          </cell>
          <cell r="FT149">
            <v>21951.654707864414</v>
          </cell>
          <cell r="FU149">
            <v>23724.843394853408</v>
          </cell>
          <cell r="FV149">
            <v>21610.753849983717</v>
          </cell>
          <cell r="FW149">
            <v>23877.242642549369</v>
          </cell>
        </row>
        <row r="150">
          <cell r="B150" t="str">
            <v>Co 287</v>
          </cell>
          <cell r="BH150">
            <v>5417.21</v>
          </cell>
          <cell r="BI150">
            <v>5854.44</v>
          </cell>
          <cell r="BJ150">
            <v>5468.2</v>
          </cell>
          <cell r="BK150">
            <v>10116.57</v>
          </cell>
          <cell r="BL150">
            <v>-525.63999999999942</v>
          </cell>
          <cell r="BM150">
            <v>28687.25</v>
          </cell>
          <cell r="BN150">
            <v>16535.7</v>
          </cell>
          <cell r="BO150">
            <v>8729.4779170660549</v>
          </cell>
          <cell r="BP150">
            <v>4490.4246392657587</v>
          </cell>
          <cell r="BQ150">
            <v>5929.827432046477</v>
          </cell>
          <cell r="BR150">
            <v>3486.7869658246054</v>
          </cell>
          <cell r="BS150">
            <v>-1015.237759710617</v>
          </cell>
          <cell r="BT150">
            <v>6697.9949910492542</v>
          </cell>
          <cell r="BU150">
            <v>7104.6282556339102</v>
          </cell>
          <cell r="BV150">
            <v>6717.4214117290467</v>
          </cell>
          <cell r="BW150">
            <v>11546.475560221232</v>
          </cell>
          <cell r="BX150">
            <v>883.64529431166739</v>
          </cell>
          <cell r="BY150">
            <v>30011.458864708111</v>
          </cell>
          <cell r="BZ150">
            <v>17978.948819917627</v>
          </cell>
          <cell r="CA150">
            <v>9826.9269198054317</v>
          </cell>
          <cell r="CB150">
            <v>11421.655765544681</v>
          </cell>
          <cell r="CC150">
            <v>12911.542572134655</v>
          </cell>
          <cell r="CD150">
            <v>10526.772552515671</v>
          </cell>
          <cell r="CE150">
            <v>3901.9567286833917</v>
          </cell>
          <cell r="CF150">
            <v>11266.491226224593</v>
          </cell>
          <cell r="CG150">
            <v>11642.08690907008</v>
          </cell>
          <cell r="CH150">
            <v>11254.357322848678</v>
          </cell>
          <cell r="CI150">
            <v>16269.746330862268</v>
          </cell>
          <cell r="CJ150">
            <v>5586.1470477685361</v>
          </cell>
          <cell r="CK150">
            <v>34624.087566976537</v>
          </cell>
          <cell r="CL150">
            <v>22717.246302942505</v>
          </cell>
          <cell r="CM150">
            <v>14195.698034994151</v>
          </cell>
          <cell r="CN150">
            <v>10279.653065874103</v>
          </cell>
          <cell r="CO150">
            <v>11822.111858388067</v>
          </cell>
          <cell r="CP150">
            <v>9497.8671870853432</v>
          </cell>
          <cell r="CQ150">
            <v>2905.081292055118</v>
          </cell>
          <cell r="CR150">
            <v>11174.145088251615</v>
          </cell>
          <cell r="CS150">
            <v>11546.609153758513</v>
          </cell>
          <cell r="CT150">
            <v>11150.959784625396</v>
          </cell>
          <cell r="CU150">
            <v>16330.977832707602</v>
          </cell>
          <cell r="CV150">
            <v>5426.5943787327524</v>
          </cell>
          <cell r="CW150">
            <v>35014.128692125712</v>
          </cell>
          <cell r="CX150">
            <v>22912.308818231719</v>
          </cell>
          <cell r="CY150">
            <v>14081.030776132829</v>
          </cell>
          <cell r="CZ150">
            <v>10069.700538454039</v>
          </cell>
          <cell r="DA150">
            <v>11661.073470494135</v>
          </cell>
          <cell r="DB150">
            <v>9311.1432888124473</v>
          </cell>
          <cell r="DC150">
            <v>2231.8375838476059</v>
          </cell>
          <cell r="DD150">
            <v>11071.012969551604</v>
          </cell>
          <cell r="DE150">
            <v>11439.963434308964</v>
          </cell>
          <cell r="DF150">
            <v>17998.870243214893</v>
          </cell>
          <cell r="DG150">
            <v>23348.483149551521</v>
          </cell>
          <cell r="DH150">
            <v>12218.684046445342</v>
          </cell>
          <cell r="DI150">
            <v>42366.357657372268</v>
          </cell>
          <cell r="DJ150">
            <v>30066.955111013034</v>
          </cell>
          <cell r="DK150">
            <v>20916.484332809363</v>
          </cell>
          <cell r="DL150">
            <v>16807.45504861771</v>
          </cell>
          <cell r="DM150">
            <v>18449.258775587754</v>
          </cell>
          <cell r="DN150">
            <v>16073.771010567209</v>
          </cell>
          <cell r="DO150">
            <v>8769.3801340002392</v>
          </cell>
          <cell r="DP150">
            <v>17919.470927692979</v>
          </cell>
          <cell r="DQ150">
            <v>18284.513927054293</v>
          </cell>
          <cell r="DR150">
            <v>18011.771334938501</v>
          </cell>
          <cell r="DS150">
            <v>23536.341345223387</v>
          </cell>
          <cell r="DT150">
            <v>12176.402296261422</v>
          </cell>
          <cell r="DU150">
            <v>42894.207997187274</v>
          </cell>
          <cell r="DV150">
            <v>30394.608196972542</v>
          </cell>
          <cell r="DW150">
            <v>20914.910254657138</v>
          </cell>
          <cell r="DX150">
            <v>16705.697959256722</v>
          </cell>
          <cell r="DY150">
            <v>18399.502170868123</v>
          </cell>
          <cell r="DZ150">
            <v>15998.577467604984</v>
          </cell>
          <cell r="EA150">
            <v>8462.093847171549</v>
          </cell>
          <cell r="EB150">
            <v>17932.735928874572</v>
          </cell>
          <cell r="EC150">
            <v>18293.442371075922</v>
          </cell>
          <cell r="ED150">
            <v>18015.062674808854</v>
          </cell>
          <cell r="EE150">
            <v>23720.138614391617</v>
          </cell>
          <cell r="EF150">
            <v>12125.22276170467</v>
          </cell>
          <cell r="EG150">
            <v>43423.584864425808</v>
          </cell>
          <cell r="EH150">
            <v>30721.149090252446</v>
          </cell>
          <cell r="EI150">
            <v>20901.856090872032</v>
          </cell>
          <cell r="EJ150">
            <v>18999.067417012375</v>
          </cell>
          <cell r="EK150">
            <v>20746.510617940403</v>
          </cell>
          <cell r="EL150">
            <v>18320.292658077167</v>
          </cell>
          <cell r="EM150">
            <v>10544.934856464046</v>
          </cell>
          <cell r="EN150">
            <v>20345.814835141275</v>
          </cell>
          <cell r="EO150">
            <v>20701.757723187045</v>
          </cell>
          <cell r="EP150">
            <v>20417.617168317352</v>
          </cell>
          <cell r="EQ150">
            <v>26308.899442836409</v>
          </cell>
          <cell r="ER150">
            <v>14474.06908380274</v>
          </cell>
          <cell r="ES150">
            <v>46363.584065341143</v>
          </cell>
          <cell r="ET150">
            <v>33455.675582707277</v>
          </cell>
          <cell r="EU150">
            <v>23286.346212921824</v>
          </cell>
          <cell r="EV150">
            <v>18914.280893135954</v>
          </cell>
          <cell r="EW150">
            <v>20717.004000452107</v>
          </cell>
          <cell r="EX150">
            <v>18265.68871892523</v>
          </cell>
          <cell r="EY150">
            <v>10243.114027939882</v>
          </cell>
          <cell r="EZ150">
            <v>20384.700497457648</v>
          </cell>
          <cell r="FA150">
            <v>20735.630181548266</v>
          </cell>
          <cell r="FB150">
            <v>20445.610863625443</v>
          </cell>
          <cell r="FC150">
            <v>26528.980779139427</v>
          </cell>
          <cell r="FD150">
            <v>14449.208059273151</v>
          </cell>
          <cell r="FE150">
            <v>46940.663621137173</v>
          </cell>
          <cell r="FF150">
            <v>33824.622644993418</v>
          </cell>
          <cell r="FG150">
            <v>23294.209573513632</v>
          </cell>
          <cell r="FH150">
            <v>18814.949192821594</v>
          </cell>
          <cell r="FI150">
            <v>20674.645669282261</v>
          </cell>
          <cell r="FJ150">
            <v>18198.41688671102</v>
          </cell>
          <cell r="FK150">
            <v>13386.656042156894</v>
          </cell>
          <cell r="FL150">
            <v>23879.088598115595</v>
          </cell>
          <cell r="FM150">
            <v>24224.109773970267</v>
          </cell>
          <cell r="FN150">
            <v>23928.080743550527</v>
          </cell>
          <cell r="FO150">
            <v>30209.628888778356</v>
          </cell>
          <cell r="FP150">
            <v>17879.756681612263</v>
          </cell>
          <cell r="FQ150">
            <v>50984.097852593237</v>
          </cell>
          <cell r="FR150">
            <v>37657.27495603924</v>
          </cell>
          <cell r="FS150">
            <v>26754.803538363361</v>
          </cell>
          <cell r="FT150">
            <v>22165.58811843233</v>
          </cell>
          <cell r="FU150">
            <v>24084.061734937044</v>
          </cell>
          <cell r="FV150">
            <v>21583.13325722338</v>
          </cell>
          <cell r="FW150">
            <v>13113.077316255083</v>
          </cell>
        </row>
        <row r="151">
          <cell r="B151" t="str">
            <v>Co 288</v>
          </cell>
          <cell r="BH151">
            <v>9317.31</v>
          </cell>
          <cell r="BI151">
            <v>6570.34</v>
          </cell>
          <cell r="BJ151">
            <v>6527.94</v>
          </cell>
          <cell r="BK151">
            <v>12169.22</v>
          </cell>
          <cell r="BL151">
            <v>-2711.42</v>
          </cell>
          <cell r="BM151">
            <v>42281.87</v>
          </cell>
          <cell r="BN151">
            <v>1885.76</v>
          </cell>
          <cell r="BO151">
            <v>-2870.2497846051847</v>
          </cell>
          <cell r="BP151">
            <v>-10678.554379559908</v>
          </cell>
          <cell r="BQ151">
            <v>-17029.875283373767</v>
          </cell>
          <cell r="BR151">
            <v>-9385.3152024851079</v>
          </cell>
          <cell r="BS151">
            <v>-12633.205559759605</v>
          </cell>
          <cell r="BT151">
            <v>17861.726631919133</v>
          </cell>
          <cell r="BU151">
            <v>14914.156833352965</v>
          </cell>
          <cell r="BV151">
            <v>14786.181203900211</v>
          </cell>
          <cell r="BW151">
            <v>20618.642559505432</v>
          </cell>
          <cell r="BX151">
            <v>5360.3982453503122</v>
          </cell>
          <cell r="BY151">
            <v>50339.204503453439</v>
          </cell>
          <cell r="BZ151">
            <v>10949.601683651632</v>
          </cell>
          <cell r="CA151">
            <v>4936.9265478396264</v>
          </cell>
          <cell r="CB151">
            <v>-3161.2269834397739</v>
          </cell>
          <cell r="CC151">
            <v>-9274.2973667468905</v>
          </cell>
          <cell r="CD151">
            <v>3421.3025648075345</v>
          </cell>
          <cell r="CE151">
            <v>635.30921096423117</v>
          </cell>
          <cell r="CF151">
            <v>30663.435765990209</v>
          </cell>
          <cell r="CG151">
            <v>27510.435269016409</v>
          </cell>
          <cell r="CH151">
            <v>27295.015141397664</v>
          </cell>
          <cell r="CI151">
            <v>33325.092608709936</v>
          </cell>
          <cell r="CJ151">
            <v>17678.335458555572</v>
          </cell>
          <cell r="CK151">
            <v>62643.41287835539</v>
          </cell>
          <cell r="CL151">
            <v>24291.179939271457</v>
          </cell>
          <cell r="CM151">
            <v>3214.2109484032408</v>
          </cell>
          <cell r="CN151">
            <v>-5220.2037708645512</v>
          </cell>
          <cell r="CO151">
            <v>-11087.314710692663</v>
          </cell>
          <cell r="CP151">
            <v>1812.144129109678</v>
          </cell>
          <cell r="CQ151">
            <v>-503.73469376555295</v>
          </cell>
          <cell r="CR151">
            <v>30934.788218523856</v>
          </cell>
          <cell r="CS151">
            <v>27648.127877247331</v>
          </cell>
          <cell r="CT151">
            <v>27398.397252757211</v>
          </cell>
          <cell r="CU151">
            <v>33616.945055312077</v>
          </cell>
          <cell r="CV151">
            <v>45758.612692018141</v>
          </cell>
          <cell r="CW151">
            <v>91617.975164967938</v>
          </cell>
          <cell r="CX151">
            <v>52854.878303009558</v>
          </cell>
          <cell r="CY151">
            <v>30886.8199502403</v>
          </cell>
          <cell r="CZ151">
            <v>22168.308531994291</v>
          </cell>
          <cell r="DA151">
            <v>16268.322846340474</v>
          </cell>
          <cell r="DB151">
            <v>29496.302915370747</v>
          </cell>
          <cell r="DC151">
            <v>26756.579153817707</v>
          </cell>
          <cell r="DD151">
            <v>59436.800259190226</v>
          </cell>
          <cell r="DE151">
            <v>56011.688291789222</v>
          </cell>
          <cell r="DF151">
            <v>55725.820397809293</v>
          </cell>
          <cell r="DG151">
            <v>62138.643188304872</v>
          </cell>
          <cell r="DH151">
            <v>46151.473092748267</v>
          </cell>
          <cell r="DI151">
            <v>92923.347253925007</v>
          </cell>
          <cell r="DJ151">
            <v>53751.856050597125</v>
          </cell>
          <cell r="DK151">
            <v>30862.01903807326</v>
          </cell>
          <cell r="DL151">
            <v>21850.26865786378</v>
          </cell>
          <cell r="DM151">
            <v>15919.280141155461</v>
          </cell>
          <cell r="DN151">
            <v>29483.960078148673</v>
          </cell>
          <cell r="DO151">
            <v>26715.930037652914</v>
          </cell>
          <cell r="DP151">
            <v>60264.758439318786</v>
          </cell>
          <cell r="DQ151">
            <v>56696.252992857044</v>
          </cell>
          <cell r="DR151">
            <v>56373.064359616459</v>
          </cell>
          <cell r="DS151">
            <v>62986.130532630115</v>
          </cell>
          <cell r="DT151">
            <v>46537.60103105045</v>
          </cell>
          <cell r="DU151">
            <v>94239.828566909666</v>
          </cell>
          <cell r="DV151">
            <v>54662.786274549457</v>
          </cell>
          <cell r="DW151">
            <v>30819.19682595972</v>
          </cell>
          <cell r="DX151">
            <v>21504.768099370238</v>
          </cell>
          <cell r="DY151">
            <v>15544.771010518976</v>
          </cell>
          <cell r="DZ151">
            <v>34455.032184796582</v>
          </cell>
          <cell r="EA151">
            <v>31658.92308311096</v>
          </cell>
          <cell r="EB151">
            <v>66099.276234914301</v>
          </cell>
          <cell r="EC151">
            <v>62382.244507256197</v>
          </cell>
          <cell r="ED151">
            <v>62019.805842569214</v>
          </cell>
          <cell r="EE151">
            <v>68839.296309252968</v>
          </cell>
          <cell r="EF151">
            <v>51916.376361365576</v>
          </cell>
          <cell r="EG151">
            <v>100567.42060772398</v>
          </cell>
          <cell r="EH151">
            <v>60588.039526946246</v>
          </cell>
          <cell r="EI151">
            <v>35757.883952400618</v>
          </cell>
          <cell r="EJ151">
            <v>26131.045076575378</v>
          </cell>
          <cell r="EK151">
            <v>20144.181236308999</v>
          </cell>
          <cell r="EL151">
            <v>34559.148433492468</v>
          </cell>
          <cell r="EM151">
            <v>31735.200746174218</v>
          </cell>
          <cell r="EN151">
            <v>67090.374496578326</v>
          </cell>
          <cell r="EO151">
            <v>63219.544586312826</v>
          </cell>
          <cell r="EP151">
            <v>62816.079380227755</v>
          </cell>
          <cell r="EQ151">
            <v>69848.332805208018</v>
          </cell>
          <cell r="ER151">
            <v>52437.141300837226</v>
          </cell>
          <cell r="ES151">
            <v>102055.82109901626</v>
          </cell>
          <cell r="ET151">
            <v>61677.738649279578</v>
          </cell>
          <cell r="EU151">
            <v>35827.121677763818</v>
          </cell>
          <cell r="EV151">
            <v>25877.836366641903</v>
          </cell>
          <cell r="EW151">
            <v>19866.302611444931</v>
          </cell>
          <cell r="EX151">
            <v>34649.895185792084</v>
          </cell>
          <cell r="EY151">
            <v>31798.400571603364</v>
          </cell>
          <cell r="EZ151">
            <v>68092.342640094255</v>
          </cell>
          <cell r="FA151">
            <v>64062.253450555407</v>
          </cell>
          <cell r="FB151">
            <v>63615.931912415748</v>
          </cell>
          <cell r="FC151">
            <v>70867.485450510343</v>
          </cell>
          <cell r="FD151">
            <v>52953.348551860632</v>
          </cell>
          <cell r="FE151">
            <v>103558.86895808278</v>
          </cell>
          <cell r="FF151">
            <v>62786.329629825719</v>
          </cell>
          <cell r="FG151">
            <v>35879.952692556573</v>
          </cell>
          <cell r="FH151">
            <v>25597.894292403536</v>
          </cell>
          <cell r="FI151">
            <v>19564.016795304749</v>
          </cell>
          <cell r="FJ151">
            <v>34725.991992404524</v>
          </cell>
          <cell r="FK151">
            <v>31847.25749648457</v>
          </cell>
          <cell r="FL151">
            <v>69104.903683181183</v>
          </cell>
          <cell r="FM151">
            <v>64909.900520320072</v>
          </cell>
          <cell r="FN151">
            <v>64418.810908699685</v>
          </cell>
          <cell r="FO151">
            <v>71896.639473888179</v>
          </cell>
          <cell r="FP151">
            <v>53465.060285910935</v>
          </cell>
          <cell r="FQ151">
            <v>105076.96420593222</v>
          </cell>
          <cell r="FR151">
            <v>63914.074031498254</v>
          </cell>
          <cell r="FS151">
            <v>35915.482335185581</v>
          </cell>
          <cell r="FT151">
            <v>25289.948714598257</v>
          </cell>
          <cell r="FU151">
            <v>19236.688532560613</v>
          </cell>
          <cell r="FV151">
            <v>34787.07920769864</v>
          </cell>
          <cell r="FW151">
            <v>31881.486643241646</v>
          </cell>
        </row>
        <row r="152">
          <cell r="B152" t="str">
            <v>Co 333</v>
          </cell>
          <cell r="BH152">
            <v>90505.77</v>
          </cell>
          <cell r="BI152">
            <v>70235.63</v>
          </cell>
          <cell r="BJ152">
            <v>88039</v>
          </cell>
          <cell r="BK152">
            <v>47461.919999999998</v>
          </cell>
          <cell r="BL152">
            <v>115019.63</v>
          </cell>
          <cell r="BM152">
            <v>89479.76</v>
          </cell>
          <cell r="BN152">
            <v>140252.26999999999</v>
          </cell>
          <cell r="BO152">
            <v>131700.68808594922</v>
          </cell>
          <cell r="BP152">
            <v>92032.303325508226</v>
          </cell>
          <cell r="BQ152">
            <v>72668.66104026034</v>
          </cell>
          <cell r="BR152">
            <v>98682.321485664404</v>
          </cell>
          <cell r="BS152">
            <v>71966.652555297362</v>
          </cell>
          <cell r="BT152">
            <v>88083.344045702121</v>
          </cell>
          <cell r="BU152">
            <v>67858.241880928836</v>
          </cell>
          <cell r="BV152">
            <v>85415.005088851642</v>
          </cell>
          <cell r="BW152">
            <v>44947.644639654842</v>
          </cell>
          <cell r="BX152">
            <v>112950.95596802174</v>
          </cell>
          <cell r="BY152">
            <v>86764.822016209975</v>
          </cell>
          <cell r="BZ152">
            <v>137671.50195607985</v>
          </cell>
          <cell r="CA152">
            <v>128810.24892028942</v>
          </cell>
          <cell r="CB152">
            <v>88776.684882906178</v>
          </cell>
          <cell r="CC152">
            <v>70152.348791999801</v>
          </cell>
          <cell r="CD152">
            <v>95622.993000954157</v>
          </cell>
          <cell r="CE152">
            <v>92861.647137316701</v>
          </cell>
          <cell r="CF152">
            <v>106545.64247872226</v>
          </cell>
          <cell r="CG152">
            <v>86368.769610375341</v>
          </cell>
          <cell r="CH152">
            <v>103673.42928884344</v>
          </cell>
          <cell r="CI152">
            <v>63320.983001976565</v>
          </cell>
          <cell r="CJ152">
            <v>131785.3163035429</v>
          </cell>
          <cell r="CK152">
            <v>104935.38775318515</v>
          </cell>
          <cell r="CL152">
            <v>155982.08462787469</v>
          </cell>
          <cell r="CM152">
            <v>146751.48866446165</v>
          </cell>
          <cell r="CN152">
            <v>106247.15162301849</v>
          </cell>
          <cell r="CO152">
            <v>88386.544292119914</v>
          </cell>
          <cell r="CP152">
            <v>113299.87750729418</v>
          </cell>
          <cell r="CQ152">
            <v>89625.243045270472</v>
          </cell>
          <cell r="CR152">
            <v>107260.34012811611</v>
          </cell>
          <cell r="CS152">
            <v>86696.538780776988</v>
          </cell>
          <cell r="CT152">
            <v>104260.79218632661</v>
          </cell>
          <cell r="CU152">
            <v>63140.807064623688</v>
          </cell>
          <cell r="CV152">
            <v>133132.45490165451</v>
          </cell>
          <cell r="CW152">
            <v>105517.91251499933</v>
          </cell>
          <cell r="CX152">
            <v>157633.66344019424</v>
          </cell>
          <cell r="CY152">
            <v>148045.81574264809</v>
          </cell>
          <cell r="CZ152">
            <v>106569.87353017178</v>
          </cell>
          <cell r="DA152">
            <v>88614.826185635582</v>
          </cell>
          <cell r="DB152">
            <v>113835.15894002691</v>
          </cell>
          <cell r="DC152">
            <v>88865.024811142823</v>
          </cell>
          <cell r="DD152">
            <v>107949.01524559301</v>
          </cell>
          <cell r="DE152">
            <v>86991.275207259576</v>
          </cell>
          <cell r="DF152">
            <v>104817.69318873086</v>
          </cell>
          <cell r="DG152">
            <v>62916.000766721991</v>
          </cell>
          <cell r="DH152">
            <v>134470.72205225099</v>
          </cell>
          <cell r="DI152">
            <v>131100.35227445181</v>
          </cell>
          <cell r="DJ152">
            <v>184307.98602606394</v>
          </cell>
          <cell r="DK152">
            <v>174353.70739283459</v>
          </cell>
          <cell r="DL152">
            <v>131881.88700724431</v>
          </cell>
          <cell r="DM152">
            <v>113837.36756314657</v>
          </cell>
          <cell r="DN152">
            <v>139365.65057650628</v>
          </cell>
          <cell r="DO152">
            <v>114094.24358338286</v>
          </cell>
          <cell r="DP152">
            <v>133641.94252734332</v>
          </cell>
          <cell r="DQ152">
            <v>112282.45233918534</v>
          </cell>
          <cell r="DR152">
            <v>130373.60899446273</v>
          </cell>
          <cell r="DS152">
            <v>87675.984750074829</v>
          </cell>
          <cell r="DT152">
            <v>160829.4841392255</v>
          </cell>
          <cell r="DU152">
            <v>132118.80102598103</v>
          </cell>
          <cell r="DV152">
            <v>186441.65359543188</v>
          </cell>
          <cell r="DW152">
            <v>176110.72526747148</v>
          </cell>
          <cell r="DX152">
            <v>132618.09491381404</v>
          </cell>
          <cell r="DY152">
            <v>114491.39848413531</v>
          </cell>
          <cell r="DZ152">
            <v>140326.86773910295</v>
          </cell>
          <cell r="EA152">
            <v>114754.56540166738</v>
          </cell>
          <cell r="EB152">
            <v>134774.48150720165</v>
          </cell>
          <cell r="EC152">
            <v>113006.14176764651</v>
          </cell>
          <cell r="ED152">
            <v>131364.59384561697</v>
          </cell>
          <cell r="EE152">
            <v>87856.180310730066</v>
          </cell>
          <cell r="EF152">
            <v>162645.6747745825</v>
          </cell>
          <cell r="EG152">
            <v>133111.77815418955</v>
          </cell>
          <cell r="EH152">
            <v>188573.65359544937</v>
          </cell>
          <cell r="EI152">
            <v>177855.69051904016</v>
          </cell>
          <cell r="EJ152">
            <v>133316.6813869265</v>
          </cell>
          <cell r="EK152">
            <v>115114.10811968756</v>
          </cell>
          <cell r="EL152">
            <v>141257.72494270824</v>
          </cell>
          <cell r="EM152">
            <v>122883.65220625218</v>
          </cell>
          <cell r="EN152">
            <v>143385.8769467184</v>
          </cell>
          <cell r="EO152">
            <v>121200.64875675022</v>
          </cell>
          <cell r="EP152">
            <v>139829.09804408636</v>
          </cell>
          <cell r="EQ152">
            <v>95494.93856335539</v>
          </cell>
          <cell r="ER152">
            <v>171958.31903334896</v>
          </cell>
          <cell r="ES152">
            <v>141577.27402809713</v>
          </cell>
          <cell r="ET152">
            <v>198202.75913914567</v>
          </cell>
          <cell r="EU152">
            <v>187086.89251357233</v>
          </cell>
          <cell r="EV152">
            <v>141475.71210947225</v>
          </cell>
          <cell r="EW152">
            <v>123204.2552403158</v>
          </cell>
          <cell r="EX152">
            <v>149655.51380992404</v>
          </cell>
          <cell r="EY152">
            <v>123705.42912182209</v>
          </cell>
          <cell r="EZ152">
            <v>144699.10500923605</v>
          </cell>
          <cell r="FA152">
            <v>122089.63522652854</v>
          </cell>
          <cell r="FB152">
            <v>140990.14443634928</v>
          </cell>
          <cell r="FC152">
            <v>95815.034459960938</v>
          </cell>
          <cell r="FD152">
            <v>173991.36473653765</v>
          </cell>
          <cell r="FE152">
            <v>142738.56720434371</v>
          </cell>
          <cell r="FF152">
            <v>200552.31087999832</v>
          </cell>
          <cell r="FG152">
            <v>189027.8839224354</v>
          </cell>
          <cell r="FH152">
            <v>142317.21734927854</v>
          </cell>
          <cell r="FI152">
            <v>123984.27216185597</v>
          </cell>
          <cell r="FJ152">
            <v>150742.80491045411</v>
          </cell>
          <cell r="FK152">
            <v>124499.33079643053</v>
          </cell>
          <cell r="FL152">
            <v>145994.26734843876</v>
          </cell>
          <cell r="FM152">
            <v>122952.19751722662</v>
          </cell>
          <cell r="FN152">
            <v>142127.58457996263</v>
          </cell>
          <cell r="FO152">
            <v>96096.15418365263</v>
          </cell>
          <cell r="FP152">
            <v>176024.9425419039</v>
          </cell>
          <cell r="FQ152">
            <v>143874.9656256311</v>
          </cell>
          <cell r="FR152">
            <v>202902.45156841556</v>
          </cell>
          <cell r="FS152">
            <v>190958.41153846879</v>
          </cell>
          <cell r="FT152">
            <v>143120.56675202967</v>
          </cell>
          <cell r="FU152">
            <v>124734.16036045129</v>
          </cell>
          <cell r="FV152">
            <v>151799.42083613671</v>
          </cell>
          <cell r="FW152">
            <v>125263.08146692193</v>
          </cell>
        </row>
        <row r="153">
          <cell r="B153" t="str">
            <v>Co 315</v>
          </cell>
          <cell r="BH153">
            <v>1225.45</v>
          </cell>
          <cell r="BI153">
            <v>-2300.0500000000002</v>
          </cell>
          <cell r="BJ153">
            <v>7348.83</v>
          </cell>
          <cell r="BK153">
            <v>-3967.07</v>
          </cell>
          <cell r="BL153">
            <v>15438.22</v>
          </cell>
          <cell r="BM153">
            <v>757.21000000000276</v>
          </cell>
          <cell r="BN153">
            <v>-13436.78</v>
          </cell>
          <cell r="BO153">
            <v>8065.2788671412127</v>
          </cell>
          <cell r="BP153">
            <v>10214.078160861398</v>
          </cell>
          <cell r="BQ153">
            <v>15212.600270468418</v>
          </cell>
          <cell r="BR153">
            <v>10022.379997453274</v>
          </cell>
          <cell r="BS153">
            <v>7998.0921221062672</v>
          </cell>
          <cell r="BT153">
            <v>537.97315156775585</v>
          </cell>
          <cell r="BU153">
            <v>-2971.4892005934198</v>
          </cell>
          <cell r="BV153">
            <v>6733.272768909108</v>
          </cell>
          <cell r="BW153">
            <v>-4568.1670767614487</v>
          </cell>
          <cell r="BX153">
            <v>14716.692521569505</v>
          </cell>
          <cell r="BY153">
            <v>22.437717345161218</v>
          </cell>
          <cell r="BZ153">
            <v>-14392.269909515064</v>
          </cell>
          <cell r="CA153">
            <v>6972.8517825485324</v>
          </cell>
          <cell r="CB153">
            <v>9482.9549239321896</v>
          </cell>
          <cell r="CC153">
            <v>14560.981160498195</v>
          </cell>
          <cell r="CD153">
            <v>9302.4889068867997</v>
          </cell>
          <cell r="CE153">
            <v>7324.763585554756</v>
          </cell>
          <cell r="CF153">
            <v>2959.0185256075638</v>
          </cell>
          <cell r="CG153">
            <v>-533.67274839421952</v>
          </cell>
          <cell r="CH153">
            <v>9228.9085397028975</v>
          </cell>
          <cell r="CI153">
            <v>-2057.3762115306927</v>
          </cell>
          <cell r="CJ153">
            <v>17103.688168165172</v>
          </cell>
          <cell r="CK153">
            <v>4933.8460250151402</v>
          </cell>
          <cell r="CL153">
            <v>-9707.9508189393491</v>
          </cell>
          <cell r="CM153">
            <v>11509.021960774015</v>
          </cell>
          <cell r="CN153">
            <v>14378.011119513503</v>
          </cell>
          <cell r="CO153">
            <v>19538.235238017227</v>
          </cell>
          <cell r="CP153">
            <v>14209.696817679629</v>
          </cell>
          <cell r="CQ153">
            <v>12278.034741220334</v>
          </cell>
          <cell r="CR153">
            <v>3880.9051454869041</v>
          </cell>
          <cell r="CS153">
            <v>324.12504876101593</v>
          </cell>
          <cell r="CT153">
            <v>10301.817011888521</v>
          </cell>
          <cell r="CU153">
            <v>-1204.98241350854</v>
          </cell>
          <cell r="CV153">
            <v>18296.810600644734</v>
          </cell>
          <cell r="CW153">
            <v>4686.8153976139947</v>
          </cell>
          <cell r="CX153">
            <v>-10325.778145337452</v>
          </cell>
          <cell r="CY153">
            <v>11258.228002426353</v>
          </cell>
          <cell r="CZ153">
            <v>14307.830108076814</v>
          </cell>
          <cell r="DA153">
            <v>19599.488610297034</v>
          </cell>
          <cell r="DB153">
            <v>14140.340816459662</v>
          </cell>
          <cell r="DC153">
            <v>11996.066887405635</v>
          </cell>
          <cell r="DD153">
            <v>3605.5199337548329</v>
          </cell>
          <cell r="DE153">
            <v>-16.457860368973343</v>
          </cell>
          <cell r="DF153">
            <v>10181.239206270529</v>
          </cell>
          <cell r="DG153">
            <v>-1550.3291848500776</v>
          </cell>
          <cell r="DH153">
            <v>18297.730638506655</v>
          </cell>
          <cell r="DI153">
            <v>4424.7756131522401</v>
          </cell>
          <cell r="DJ153">
            <v>-10968.368722012448</v>
          </cell>
          <cell r="DK153">
            <v>10988.630798927181</v>
          </cell>
          <cell r="DL153">
            <v>14226.156112736258</v>
          </cell>
          <cell r="DM153">
            <v>19652.723291028153</v>
          </cell>
          <cell r="DN153">
            <v>14059.642502701827</v>
          </cell>
          <cell r="DO153">
            <v>16546.516393886668</v>
          </cell>
          <cell r="DP153">
            <v>9147.8944339567206</v>
          </cell>
          <cell r="DQ153">
            <v>5459.5955863030467</v>
          </cell>
          <cell r="DR153">
            <v>15882.311544244832</v>
          </cell>
          <cell r="DS153">
            <v>3921.6346079669966</v>
          </cell>
          <cell r="DT153">
            <v>24121.575221676645</v>
          </cell>
          <cell r="DU153">
            <v>8856.3695466202698</v>
          </cell>
          <cell r="DV153">
            <v>-6928.8630193699573</v>
          </cell>
          <cell r="DW153">
            <v>15547.578827538411</v>
          </cell>
          <cell r="DX153">
            <v>18980.589465906163</v>
          </cell>
          <cell r="DY153">
            <v>24545.636031271544</v>
          </cell>
          <cell r="DZ153">
            <v>18815.19389178808</v>
          </cell>
          <cell r="EA153">
            <v>16516.786998488533</v>
          </cell>
          <cell r="EB153">
            <v>9015.2800084666378</v>
          </cell>
          <cell r="EC153">
            <v>5259.5113682956544</v>
          </cell>
          <cell r="ED153">
            <v>15912.381476818166</v>
          </cell>
          <cell r="EE153">
            <v>3718.1856198434398</v>
          </cell>
          <cell r="EF153">
            <v>24275.688743064522</v>
          </cell>
          <cell r="EG153">
            <v>8703.7344483881534</v>
          </cell>
          <cell r="EH153">
            <v>-7482.4097308094351</v>
          </cell>
          <cell r="EI153">
            <v>15383.362809297025</v>
          </cell>
          <cell r="EJ153">
            <v>19020.144533550505</v>
          </cell>
          <cell r="EK153">
            <v>24727.350774797022</v>
          </cell>
          <cell r="EL153">
            <v>18856.030011951843</v>
          </cell>
          <cell r="EM153">
            <v>16476.714425136823</v>
          </cell>
          <cell r="EN153">
            <v>8871.0479367895314</v>
          </cell>
          <cell r="EO153">
            <v>5046.6532898160985</v>
          </cell>
          <cell r="EP153">
            <v>15934.928445731624</v>
          </cell>
          <cell r="EQ153">
            <v>3502.7085590989336</v>
          </cell>
          <cell r="ER153">
            <v>24423.529549475075</v>
          </cell>
          <cell r="ES153">
            <v>8538.647686678989</v>
          </cell>
          <cell r="ET153">
            <v>-8058.9800915823071</v>
          </cell>
          <cell r="EU153">
            <v>15202.669746780906</v>
          </cell>
          <cell r="EV153">
            <v>19050.417674114979</v>
          </cell>
          <cell r="EW153">
            <v>24903.541317331572</v>
          </cell>
          <cell r="EX153">
            <v>18888.187439097193</v>
          </cell>
          <cell r="EY153">
            <v>16425.299187980381</v>
          </cell>
          <cell r="EZ153">
            <v>8714.458582997373</v>
          </cell>
          <cell r="FA153">
            <v>4820.2597514062363</v>
          </cell>
          <cell r="FB153">
            <v>15949.320075966698</v>
          </cell>
          <cell r="FC153">
            <v>3274.4883555989982</v>
          </cell>
          <cell r="FD153">
            <v>24564.464249711476</v>
          </cell>
          <cell r="FE153">
            <v>8360.3562994835738</v>
          </cell>
          <cell r="FF153">
            <v>-8659.621545040558</v>
          </cell>
          <cell r="FG153">
            <v>15004.27143369431</v>
          </cell>
          <cell r="FH153">
            <v>19071.835844061112</v>
          </cell>
          <cell r="FI153">
            <v>25075.163472548436</v>
          </cell>
          <cell r="FJ153">
            <v>18911.186309619057</v>
          </cell>
          <cell r="FK153">
            <v>16361.970753808055</v>
          </cell>
          <cell r="FL153">
            <v>8544.981655071555</v>
          </cell>
          <cell r="FM153">
            <v>4579.7780161337723</v>
          </cell>
          <cell r="FN153">
            <v>15955.125888840532</v>
          </cell>
          <cell r="FO153">
            <v>3033.0219404660384</v>
          </cell>
          <cell r="FP153">
            <v>24698.052306916034</v>
          </cell>
          <cell r="FQ153">
            <v>8168.2783778443918</v>
          </cell>
          <cell r="FR153">
            <v>-9285.2020186377558</v>
          </cell>
          <cell r="FS153">
            <v>14787.797014365737</v>
          </cell>
          <cell r="FT153">
            <v>19083.847380829626</v>
          </cell>
          <cell r="FU153">
            <v>25240.519105040672</v>
          </cell>
          <cell r="FV153">
            <v>18924.553765474819</v>
          </cell>
          <cell r="FW153">
            <v>16286.184130941627</v>
          </cell>
        </row>
        <row r="154">
          <cell r="B154" t="str">
            <v>Co 316</v>
          </cell>
          <cell r="BH154">
            <v>22277.29</v>
          </cell>
          <cell r="BI154">
            <v>22331.43</v>
          </cell>
          <cell r="BJ154">
            <v>26145.4</v>
          </cell>
          <cell r="BK154">
            <v>24181.39</v>
          </cell>
          <cell r="BL154">
            <v>37617.360000000001</v>
          </cell>
          <cell r="BM154">
            <v>34722.370000000003</v>
          </cell>
          <cell r="BN154">
            <v>25668.09</v>
          </cell>
          <cell r="BO154">
            <v>26870.781419267842</v>
          </cell>
          <cell r="BP154">
            <v>28957.794806992126</v>
          </cell>
          <cell r="BQ154">
            <v>27546.218724700338</v>
          </cell>
          <cell r="BR154">
            <v>35677.897638734852</v>
          </cell>
          <cell r="BS154">
            <v>20345.832919191998</v>
          </cell>
          <cell r="BT154">
            <v>21535.703390676965</v>
          </cell>
          <cell r="BU154">
            <v>21547.992232468838</v>
          </cell>
          <cell r="BV154">
            <v>25443.985512983214</v>
          </cell>
          <cell r="BW154">
            <v>23521.435338402734</v>
          </cell>
          <cell r="BX154">
            <v>36858.384129044745</v>
          </cell>
          <cell r="BY154">
            <v>34220.046896164829</v>
          </cell>
          <cell r="BZ154">
            <v>24919.374635411077</v>
          </cell>
          <cell r="CA154">
            <v>26131.084068269163</v>
          </cell>
          <cell r="CB154">
            <v>28232.931355293498</v>
          </cell>
          <cell r="CC154">
            <v>26736.968946770459</v>
          </cell>
          <cell r="CD154">
            <v>34988.524555541342</v>
          </cell>
          <cell r="CE154">
            <v>20033.285670794998</v>
          </cell>
          <cell r="CF154">
            <v>23975.114293053484</v>
          </cell>
          <cell r="CG154">
            <v>23945.073525017542</v>
          </cell>
          <cell r="CH154">
            <v>27926.343293509533</v>
          </cell>
          <cell r="CI154">
            <v>26047.820585404319</v>
          </cell>
          <cell r="CJ154">
            <v>39283.540412451133</v>
          </cell>
          <cell r="CK154">
            <v>32990.508436874035</v>
          </cell>
          <cell r="CL154">
            <v>23437.062197339066</v>
          </cell>
          <cell r="CM154">
            <v>24637.071481169784</v>
          </cell>
          <cell r="CN154">
            <v>26713.939481104644</v>
          </cell>
          <cell r="CO154">
            <v>25132.004551902442</v>
          </cell>
          <cell r="CP154">
            <v>33507.873291605756</v>
          </cell>
          <cell r="CQ154">
            <v>18934.859402260074</v>
          </cell>
          <cell r="CR154">
            <v>19065.10936283764</v>
          </cell>
          <cell r="CS154">
            <v>19019.955341838111</v>
          </cell>
          <cell r="CT154">
            <v>23110.155509723867</v>
          </cell>
          <cell r="CU154">
            <v>21209.112021541972</v>
          </cell>
          <cell r="CV154">
            <v>34674.822350177972</v>
          </cell>
          <cell r="CW154">
            <v>33231.949312673984</v>
          </cell>
          <cell r="CX154">
            <v>23400.338677637061</v>
          </cell>
          <cell r="CY154">
            <v>24600.604554305937</v>
          </cell>
          <cell r="CZ154">
            <v>26710.482664900424</v>
          </cell>
          <cell r="DA154">
            <v>25067.419514321962</v>
          </cell>
          <cell r="DB154">
            <v>33653.520092871331</v>
          </cell>
          <cell r="DC154">
            <v>18344.543753053949</v>
          </cell>
          <cell r="DD154">
            <v>18918.780297233745</v>
          </cell>
          <cell r="DE154">
            <v>18857.775252120198</v>
          </cell>
          <cell r="DF154">
            <v>23059.952794511089</v>
          </cell>
          <cell r="DG154">
            <v>21136.388619732308</v>
          </cell>
          <cell r="DH154">
            <v>34835.642646196044</v>
          </cell>
          <cell r="DI154">
            <v>33466.571821965248</v>
          </cell>
          <cell r="DJ154">
            <v>23348.876565801373</v>
          </cell>
          <cell r="DK154">
            <v>24549.987252447841</v>
          </cell>
          <cell r="DL154">
            <v>26693.763307109912</v>
          </cell>
          <cell r="DM154">
            <v>24987.458264920118</v>
          </cell>
          <cell r="DN154">
            <v>33789.303795095562</v>
          </cell>
          <cell r="DO154">
            <v>23537.779451477836</v>
          </cell>
          <cell r="DP154">
            <v>24587.925129433941</v>
          </cell>
          <cell r="DQ154">
            <v>24510.312750247525</v>
          </cell>
          <cell r="DR154">
            <v>28827.614547454512</v>
          </cell>
          <cell r="DS154">
            <v>26881.752837232445</v>
          </cell>
          <cell r="DT154">
            <v>40818.154653413825</v>
          </cell>
          <cell r="DU154">
            <v>38947.652350959193</v>
          </cell>
          <cell r="DV154">
            <v>28530.846447238691</v>
          </cell>
          <cell r="DW154">
            <v>30024.187900169949</v>
          </cell>
          <cell r="DX154">
            <v>32201.29273623848</v>
          </cell>
          <cell r="DY154">
            <v>30430.041749574229</v>
          </cell>
          <cell r="DZ154">
            <v>39453.249593248511</v>
          </cell>
          <cell r="EA154">
            <v>23496.040619474792</v>
          </cell>
          <cell r="EB154">
            <v>24580.284360421203</v>
          </cell>
          <cell r="EC154">
            <v>24485.250731025561</v>
          </cell>
          <cell r="ED154">
            <v>28921.135060493951</v>
          </cell>
          <cell r="EE154">
            <v>26952.574231507519</v>
          </cell>
          <cell r="EF154">
            <v>41129.749380184403</v>
          </cell>
          <cell r="EG154">
            <v>39324.937396610563</v>
          </cell>
          <cell r="EH154">
            <v>28604.840455656915</v>
          </cell>
          <cell r="EI154">
            <v>30109.08194816926</v>
          </cell>
          <cell r="EJ154">
            <v>32320.396386247994</v>
          </cell>
          <cell r="EK154">
            <v>30481.054039900329</v>
          </cell>
          <cell r="EL154">
            <v>39731.395614078014</v>
          </cell>
          <cell r="EM154">
            <v>23440.345207985301</v>
          </cell>
          <cell r="EN154">
            <v>24558.563468975604</v>
          </cell>
          <cell r="EO154">
            <v>24445.298251638837</v>
          </cell>
          <cell r="EP154">
            <v>29002.650880981659</v>
          </cell>
          <cell r="EQ154">
            <v>27011.852828338968</v>
          </cell>
          <cell r="ER154">
            <v>41433.470729830435</v>
          </cell>
          <cell r="ES154">
            <v>47351.028333093833</v>
          </cell>
          <cell r="ET154">
            <v>36318.734445934133</v>
          </cell>
          <cell r="EU154">
            <v>37834.234717040992</v>
          </cell>
          <cell r="EV154">
            <v>40080.159140653886</v>
          </cell>
          <cell r="EW154">
            <v>38170.836414855541</v>
          </cell>
          <cell r="EX154">
            <v>47654.286488039143</v>
          </cell>
          <cell r="EY154">
            <v>31021.796569285696</v>
          </cell>
          <cell r="EZ154">
            <v>32174.092006828396</v>
          </cell>
          <cell r="FA154">
            <v>32041.739560419395</v>
          </cell>
          <cell r="FB154">
            <v>36724.40949774711</v>
          </cell>
          <cell r="FC154">
            <v>34711.002286999836</v>
          </cell>
          <cell r="FD154">
            <v>49380.795859647435</v>
          </cell>
          <cell r="FE154">
            <v>47809.008995144817</v>
          </cell>
          <cell r="FF154">
            <v>36455.530874201482</v>
          </cell>
          <cell r="FG154">
            <v>37982.645878190262</v>
          </cell>
          <cell r="FH154">
            <v>40263.604550931042</v>
          </cell>
          <cell r="FI154">
            <v>38282.29868427664</v>
          </cell>
          <cell r="FJ154">
            <v>48004.934333622798</v>
          </cell>
          <cell r="FK154">
            <v>31023.271229069287</v>
          </cell>
          <cell r="FL154">
            <v>32210.018113521619</v>
          </cell>
          <cell r="FM154">
            <v>32057.67618451477</v>
          </cell>
          <cell r="FN154">
            <v>36868.763100958706</v>
          </cell>
          <cell r="FO154">
            <v>34833.263222781548</v>
          </cell>
          <cell r="FP154">
            <v>49754.970500487987</v>
          </cell>
          <cell r="FQ154">
            <v>48262.645667096149</v>
          </cell>
          <cell r="FR154">
            <v>36578.14667061712</v>
          </cell>
          <cell r="FS154">
            <v>38117.880523880842</v>
          </cell>
          <cell r="FT154">
            <v>53621.089674167146</v>
          </cell>
          <cell r="FU154">
            <v>51564.527567232537</v>
          </cell>
          <cell r="FV154">
            <v>61532.601609215955</v>
          </cell>
          <cell r="FW154">
            <v>44195.196058444068</v>
          </cell>
        </row>
        <row r="155">
          <cell r="B155" t="str">
            <v>Co 317</v>
          </cell>
          <cell r="BH155">
            <v>35872.92</v>
          </cell>
          <cell r="BI155">
            <v>23193.360000000001</v>
          </cell>
          <cell r="BJ155">
            <v>31537.98</v>
          </cell>
          <cell r="BK155">
            <v>40841.07</v>
          </cell>
          <cell r="BL155">
            <v>50654.15</v>
          </cell>
          <cell r="BM155">
            <v>36511.97</v>
          </cell>
          <cell r="BN155">
            <v>32929.99</v>
          </cell>
          <cell r="BO155">
            <v>47236.890481386523</v>
          </cell>
          <cell r="BP155">
            <v>28844.591401374826</v>
          </cell>
          <cell r="BQ155">
            <v>34649.720318332227</v>
          </cell>
          <cell r="BR155">
            <v>34337.142052166775</v>
          </cell>
          <cell r="BS155">
            <v>33255.899536935525</v>
          </cell>
          <cell r="BT155">
            <v>34547.459732116942</v>
          </cell>
          <cell r="BU155">
            <v>21617.10392608415</v>
          </cell>
          <cell r="BV155">
            <v>46361.012642393354</v>
          </cell>
          <cell r="BW155">
            <v>56427.593873522725</v>
          </cell>
          <cell r="BX155">
            <v>65919.84957132292</v>
          </cell>
          <cell r="BY155">
            <v>51768.550619029062</v>
          </cell>
          <cell r="BZ155">
            <v>48056.6746114899</v>
          </cell>
          <cell r="CA155">
            <v>62488.334962510198</v>
          </cell>
          <cell r="CB155">
            <v>49965.321795113952</v>
          </cell>
          <cell r="CC155">
            <v>55808.053961419937</v>
          </cell>
          <cell r="CD155">
            <v>55447.307756047783</v>
          </cell>
          <cell r="CE155">
            <v>54835.332015686596</v>
          </cell>
          <cell r="CF155">
            <v>54742.056946251905</v>
          </cell>
          <cell r="CG155">
            <v>41554.554806151384</v>
          </cell>
          <cell r="CH155">
            <v>49254.160869657586</v>
          </cell>
          <cell r="CI155">
            <v>60108.082740876358</v>
          </cell>
          <cell r="CJ155">
            <v>69271.044001581322</v>
          </cell>
          <cell r="CK155">
            <v>55111.535915414468</v>
          </cell>
          <cell r="CL155">
            <v>51267.27039466679</v>
          </cell>
          <cell r="CM155">
            <v>65796.373532997808</v>
          </cell>
          <cell r="CN155">
            <v>47594.936065182992</v>
          </cell>
          <cell r="CO155">
            <v>53478.332162175837</v>
          </cell>
          <cell r="CP155">
            <v>53069.512215121766</v>
          </cell>
          <cell r="CQ155">
            <v>52931.453190609216</v>
          </cell>
          <cell r="CR155">
            <v>55027.880453252146</v>
          </cell>
          <cell r="CS155">
            <v>41488.373963490798</v>
          </cell>
          <cell r="CT155">
            <v>49263.374047041856</v>
          </cell>
          <cell r="CU155">
            <v>60604.72133407506</v>
          </cell>
          <cell r="CV155">
            <v>69837.931479179111</v>
          </cell>
          <cell r="CW155">
            <v>55392.448144388996</v>
          </cell>
          <cell r="CX155">
            <v>51425.779490750821</v>
          </cell>
          <cell r="CY155">
            <v>66251.35602652622</v>
          </cell>
          <cell r="CZ155">
            <v>49409.363455840401</v>
          </cell>
          <cell r="DA155">
            <v>55424.231270000382</v>
          </cell>
          <cell r="DB155">
            <v>54990.781290307452</v>
          </cell>
          <cell r="DC155">
            <v>54194.688355781735</v>
          </cell>
          <cell r="DD155">
            <v>57025.008986205779</v>
          </cell>
          <cell r="DE155">
            <v>43123.809995563526</v>
          </cell>
          <cell r="DF155">
            <v>50973.568417052564</v>
          </cell>
          <cell r="DG155">
            <v>62819.969217012753</v>
          </cell>
          <cell r="DH155">
            <v>72121.664525101398</v>
          </cell>
          <cell r="DI155">
            <v>57384.415241290742</v>
          </cell>
          <cell r="DJ155">
            <v>53291.53269641794</v>
          </cell>
          <cell r="DK155">
            <v>68421.397381082803</v>
          </cell>
          <cell r="DL155">
            <v>49508.792037929132</v>
          </cell>
          <cell r="DM155">
            <v>55658.169489014792</v>
          </cell>
          <cell r="DN155">
            <v>55199.143574250571</v>
          </cell>
          <cell r="DO155">
            <v>54342.59005464967</v>
          </cell>
          <cell r="DP155">
            <v>57310.084437262238</v>
          </cell>
          <cell r="DQ155">
            <v>43037.468042801134</v>
          </cell>
          <cell r="DR155">
            <v>50960.588021548101</v>
          </cell>
          <cell r="DS155">
            <v>63330.94090484707</v>
          </cell>
          <cell r="DT155">
            <v>72698.545084076744</v>
          </cell>
          <cell r="DU155">
            <v>57663.798696448095</v>
          </cell>
          <cell r="DV155">
            <v>53440.558021362769</v>
          </cell>
          <cell r="DW155">
            <v>68882.922313518779</v>
          </cell>
          <cell r="DX155">
            <v>49586.6687151558</v>
          </cell>
          <cell r="DY155">
            <v>55873.678574030986</v>
          </cell>
          <cell r="DZ155">
            <v>55388.030411005224</v>
          </cell>
          <cell r="EA155">
            <v>54468.46847537873</v>
          </cell>
          <cell r="EB155">
            <v>57576.671411196177</v>
          </cell>
          <cell r="EC155">
            <v>42922.137421677107</v>
          </cell>
          <cell r="ED155">
            <v>56751.162095903113</v>
          </cell>
          <cell r="EE155">
            <v>69664.339678746386</v>
          </cell>
          <cell r="EF155">
            <v>79096.005645935875</v>
          </cell>
          <cell r="EG155">
            <v>63757.288023538931</v>
          </cell>
          <cell r="EH155">
            <v>59400.061604656657</v>
          </cell>
          <cell r="EI155">
            <v>75162.362868153854</v>
          </cell>
          <cell r="EJ155">
            <v>55475.073878205847</v>
          </cell>
          <cell r="EK155">
            <v>61902.507469114717</v>
          </cell>
          <cell r="EL155">
            <v>61389.610871150711</v>
          </cell>
          <cell r="EM155">
            <v>60404.38047122868</v>
          </cell>
          <cell r="EN155">
            <v>63656.944519703713</v>
          </cell>
          <cell r="EO155">
            <v>48609.981467821533</v>
          </cell>
          <cell r="EP155">
            <v>56852.106770362836</v>
          </cell>
          <cell r="EQ155">
            <v>70327.806352276602</v>
          </cell>
          <cell r="ER155">
            <v>79820.87341951656</v>
          </cell>
          <cell r="ES155">
            <v>64172.23909599967</v>
          </cell>
          <cell r="ET155">
            <v>59676.642198489615</v>
          </cell>
          <cell r="EU155">
            <v>75767.894776562025</v>
          </cell>
          <cell r="EV155">
            <v>55680.65702644788</v>
          </cell>
          <cell r="EW155">
            <v>62252.640146263788</v>
          </cell>
          <cell r="EX155">
            <v>61710.981005627749</v>
          </cell>
          <cell r="EY155">
            <v>60656.922590567818</v>
          </cell>
          <cell r="EZ155">
            <v>64058.051798906832</v>
          </cell>
          <cell r="FA155">
            <v>48607.829383322445</v>
          </cell>
          <cell r="FB155">
            <v>56925.419025482479</v>
          </cell>
          <cell r="FC155">
            <v>70984.005238966754</v>
          </cell>
          <cell r="FD155">
            <v>80535.908709312469</v>
          </cell>
          <cell r="FE155">
            <v>64571.084534022695</v>
          </cell>
          <cell r="FF155">
            <v>59932.795721949529</v>
          </cell>
          <cell r="FG155">
            <v>76361.025032645121</v>
          </cell>
          <cell r="FH155">
            <v>55866.159609640701</v>
          </cell>
          <cell r="FI155">
            <v>62585.537343430158</v>
          </cell>
          <cell r="FJ155">
            <v>62013.947805858334</v>
          </cell>
          <cell r="FK155">
            <v>60889.094596498777</v>
          </cell>
          <cell r="FL155">
            <v>64442.162278257034</v>
          </cell>
          <cell r="FM155">
            <v>48577.524364265832</v>
          </cell>
          <cell r="FN155">
            <v>56969.587981896722</v>
          </cell>
          <cell r="FO155">
            <v>71632.166561831778</v>
          </cell>
          <cell r="FP155">
            <v>81239.930023353925</v>
          </cell>
          <cell r="FQ155">
            <v>64952.651789796146</v>
          </cell>
          <cell r="FR155">
            <v>60167.261564617904</v>
          </cell>
          <cell r="FS155">
            <v>76941.137451837087</v>
          </cell>
          <cell r="FT155">
            <v>56030.679972535057</v>
          </cell>
          <cell r="FU155">
            <v>62900.546439554426</v>
          </cell>
          <cell r="FV155">
            <v>62297.831573295611</v>
          </cell>
          <cell r="FW155">
            <v>61098.867075776332</v>
          </cell>
        </row>
        <row r="156">
          <cell r="B156" t="str">
            <v>Co 385</v>
          </cell>
          <cell r="BH156">
            <v>138673.70000000001</v>
          </cell>
          <cell r="BI156">
            <v>151348.24</v>
          </cell>
          <cell r="BJ156">
            <v>224352.35</v>
          </cell>
          <cell r="BK156">
            <v>265269.32</v>
          </cell>
          <cell r="BL156">
            <v>277245.57</v>
          </cell>
          <cell r="BM156">
            <v>350720.94</v>
          </cell>
          <cell r="BN156">
            <v>374849.7</v>
          </cell>
          <cell r="BO156">
            <v>286802.07414484036</v>
          </cell>
          <cell r="BP156">
            <v>293138.78739713971</v>
          </cell>
          <cell r="BQ156">
            <v>256090.58119137437</v>
          </cell>
          <cell r="BR156">
            <v>222147.27396968578</v>
          </cell>
          <cell r="BS156">
            <v>197922.8863478243</v>
          </cell>
          <cell r="BT156">
            <v>148299.12503816307</v>
          </cell>
          <cell r="BU156">
            <v>161296.49462035173</v>
          </cell>
          <cell r="BV156">
            <v>233952.08381458611</v>
          </cell>
          <cell r="BW156">
            <v>275173.46405480744</v>
          </cell>
          <cell r="BX156">
            <v>286251.54313387687</v>
          </cell>
          <cell r="BY156">
            <v>359849.16373046039</v>
          </cell>
          <cell r="BZ156">
            <v>380055.32396788261</v>
          </cell>
          <cell r="CA156">
            <v>291620.25506256847</v>
          </cell>
          <cell r="CB156">
            <v>298129.5384570196</v>
          </cell>
          <cell r="CC156">
            <v>260979.94972719089</v>
          </cell>
          <cell r="CD156">
            <v>227080.20366283707</v>
          </cell>
          <cell r="CE156">
            <v>204681.57721243953</v>
          </cell>
          <cell r="CF156">
            <v>150487.59324997256</v>
          </cell>
          <cell r="CG156">
            <v>163820.81720267571</v>
          </cell>
          <cell r="CH156">
            <v>236121.39305956176</v>
          </cell>
          <cell r="CI156">
            <v>277659.76998723263</v>
          </cell>
          <cell r="CJ156">
            <v>287816.01603672368</v>
          </cell>
          <cell r="CK156">
            <v>361542.92639331543</v>
          </cell>
          <cell r="CL156">
            <v>382527.18165954936</v>
          </cell>
          <cell r="CM156">
            <v>293600.54068574484</v>
          </cell>
          <cell r="CN156">
            <v>300113.74074149737</v>
          </cell>
          <cell r="CO156">
            <v>262863.80550131568</v>
          </cell>
          <cell r="CP156">
            <v>229012.28249572517</v>
          </cell>
          <cell r="CQ156">
            <v>208468.71452608099</v>
          </cell>
          <cell r="CR156">
            <v>158792.1541250599</v>
          </cell>
          <cell r="CS156">
            <v>172507.44417199286</v>
          </cell>
          <cell r="CT156">
            <v>246132.1595742816</v>
          </cell>
          <cell r="CU156">
            <v>288610.24238914286</v>
          </cell>
          <cell r="CV156">
            <v>298653.25425608316</v>
          </cell>
          <cell r="CW156">
            <v>373899.42173885962</v>
          </cell>
          <cell r="CX156">
            <v>395439.46655232529</v>
          </cell>
          <cell r="CY156">
            <v>304481.38676933001</v>
          </cell>
          <cell r="CZ156">
            <v>311126.89735943463</v>
          </cell>
          <cell r="DA156">
            <v>273097.62369712366</v>
          </cell>
          <cell r="DB156">
            <v>238585.76496555583</v>
          </cell>
          <cell r="DC156">
            <v>215780.86610143512</v>
          </cell>
          <cell r="DD156">
            <v>167086.26171570359</v>
          </cell>
          <cell r="DE156">
            <v>181194.71934413171</v>
          </cell>
          <cell r="DF156">
            <v>256166.583000763</v>
          </cell>
          <cell r="DG156">
            <v>299606.42786019365</v>
          </cell>
          <cell r="DH156">
            <v>309524.65588176122</v>
          </cell>
          <cell r="DI156">
            <v>386321.36275274714</v>
          </cell>
          <cell r="DJ156">
            <v>408816.50778373139</v>
          </cell>
          <cell r="DK156">
            <v>315784.18417990627</v>
          </cell>
          <cell r="DL156">
            <v>322563.70530949568</v>
          </cell>
          <cell r="DM156">
            <v>283738.93871108495</v>
          </cell>
          <cell r="DN156">
            <v>248554.64293094384</v>
          </cell>
          <cell r="DO156">
            <v>225303.99588947697</v>
          </cell>
          <cell r="DP156">
            <v>175748.60490313344</v>
          </cell>
          <cell r="DQ156">
            <v>190261.69715635671</v>
          </cell>
          <cell r="DR156">
            <v>266603.65105077496</v>
          </cell>
          <cell r="DS156">
            <v>311028.01977869647</v>
          </cell>
          <cell r="DT156">
            <v>320808.75799852202</v>
          </cell>
          <cell r="DU156">
            <v>399188.75571658218</v>
          </cell>
          <cell r="DV156">
            <v>422672.32584509195</v>
          </cell>
          <cell r="DW156">
            <v>327521.1990232477</v>
          </cell>
          <cell r="DX156">
            <v>334438.38982735598</v>
          </cell>
          <cell r="DY156">
            <v>294800.66897701833</v>
          </cell>
          <cell r="DZ156">
            <v>258929.95628202896</v>
          </cell>
          <cell r="EA156">
            <v>235225.92996892557</v>
          </cell>
          <cell r="EB156">
            <v>184790.75671387618</v>
          </cell>
          <cell r="EC156">
            <v>199720.38196645823</v>
          </cell>
          <cell r="ED156">
            <v>277455.97745842597</v>
          </cell>
          <cell r="EE156">
            <v>322887.64675858378</v>
          </cell>
          <cell r="EF156">
            <v>332518.47224549938</v>
          </cell>
          <cell r="EG156">
            <v>412514.64909220056</v>
          </cell>
          <cell r="EH156">
            <v>437024.28779270197</v>
          </cell>
          <cell r="EI156">
            <v>339709.07213273807</v>
          </cell>
          <cell r="EJ156">
            <v>346766.22172771499</v>
          </cell>
          <cell r="EK156">
            <v>306298.35261173209</v>
          </cell>
          <cell r="EL156">
            <v>269728.89891061303</v>
          </cell>
          <cell r="EM156">
            <v>245562.19783984928</v>
          </cell>
          <cell r="EN156">
            <v>194228.12570900479</v>
          </cell>
          <cell r="EO156">
            <v>209586.23015363712</v>
          </cell>
          <cell r="EP156">
            <v>288739.30925175099</v>
          </cell>
          <cell r="EQ156">
            <v>335202.36664850835</v>
          </cell>
          <cell r="ER156">
            <v>344669.65080918162</v>
          </cell>
          <cell r="ES156">
            <v>426315.78554771794</v>
          </cell>
          <cell r="ET156">
            <v>451890.10774706898</v>
          </cell>
          <cell r="EU156">
            <v>352364.28533535555</v>
          </cell>
          <cell r="EV156">
            <v>359564.22384842602</v>
          </cell>
          <cell r="EW156">
            <v>318248.31924724288</v>
          </cell>
          <cell r="EX156">
            <v>280966.3633410139</v>
          </cell>
          <cell r="EY156">
            <v>256328.54575666814</v>
          </cell>
          <cell r="EZ156">
            <v>204076.30773919731</v>
          </cell>
          <cell r="FA156">
            <v>219875.35250354995</v>
          </cell>
          <cell r="FB156">
            <v>300470.16827246174</v>
          </cell>
          <cell r="FC156">
            <v>347988.85953668249</v>
          </cell>
          <cell r="FD156">
            <v>357278.72026833188</v>
          </cell>
          <cell r="FE156">
            <v>440609.37398580043</v>
          </cell>
          <cell r="FF156">
            <v>467288.50863946101</v>
          </cell>
          <cell r="FG156">
            <v>365504.70766424423</v>
          </cell>
          <cell r="FH156">
            <v>372850.42731943802</v>
          </cell>
          <cell r="FI156">
            <v>330668.21320094867</v>
          </cell>
          <cell r="FJ156">
            <v>292660.37949814019</v>
          </cell>
          <cell r="FK156">
            <v>267541.44123716373</v>
          </cell>
          <cell r="FL156">
            <v>214351.9872876374</v>
          </cell>
          <cell r="FM156">
            <v>230604.73740573347</v>
          </cell>
          <cell r="FN156">
            <v>312666.03136810125</v>
          </cell>
          <cell r="FO156">
            <v>361264.98299468355</v>
          </cell>
          <cell r="FP156">
            <v>370362.79384160182</v>
          </cell>
          <cell r="FQ156">
            <v>455413.27700636518</v>
          </cell>
          <cell r="FR156">
            <v>483239.1133727259</v>
          </cell>
          <cell r="FS156">
            <v>379147.96860662708</v>
          </cell>
          <cell r="FT156">
            <v>386642.70081024867</v>
          </cell>
          <cell r="FU156">
            <v>343575.9056310564</v>
          </cell>
          <cell r="FV156">
            <v>304827.73680308508</v>
          </cell>
          <cell r="FW156">
            <v>279219.01960520656</v>
          </cell>
        </row>
        <row r="157">
          <cell r="B157" t="str">
            <v>Co 181</v>
          </cell>
          <cell r="BH157">
            <v>5861.87</v>
          </cell>
          <cell r="BI157">
            <v>16318.51</v>
          </cell>
          <cell r="BJ157">
            <v>6299.52</v>
          </cell>
          <cell r="BK157">
            <v>4053.7</v>
          </cell>
          <cell r="BL157">
            <v>6324.27</v>
          </cell>
          <cell r="BM157">
            <v>1583.71</v>
          </cell>
          <cell r="BN157">
            <v>1503.86</v>
          </cell>
          <cell r="BO157">
            <v>2148.6952096825516</v>
          </cell>
          <cell r="BP157">
            <v>-263.45098361991404</v>
          </cell>
          <cell r="BQ157">
            <v>4508.8442436355617</v>
          </cell>
          <cell r="BR157">
            <v>5236.3475575477532</v>
          </cell>
          <cell r="BS157">
            <v>5389.2518964674309</v>
          </cell>
          <cell r="BT157">
            <v>5729.9482669639965</v>
          </cell>
          <cell r="BU157">
            <v>16487.976597151817</v>
          </cell>
          <cell r="BV157">
            <v>6166.7129998623104</v>
          </cell>
          <cell r="BW157">
            <v>3855.1484705658204</v>
          </cell>
          <cell r="BX157">
            <v>6190.9637394683959</v>
          </cell>
          <cell r="BY157">
            <v>1308.3647817784804</v>
          </cell>
          <cell r="BZ157">
            <v>1229.1801293986027</v>
          </cell>
          <cell r="CA157">
            <v>1877.1226445961092</v>
          </cell>
          <cell r="CB157">
            <v>-575.12106586334448</v>
          </cell>
          <cell r="CC157">
            <v>4323.3121393845595</v>
          </cell>
          <cell r="CD157">
            <v>5072.1524868902579</v>
          </cell>
          <cell r="CE157">
            <v>5298.6132737710777</v>
          </cell>
          <cell r="CF157">
            <v>5493.1745220551511</v>
          </cell>
          <cell r="CG157">
            <v>16561.374880202824</v>
          </cell>
          <cell r="CH157">
            <v>5929.2724763904744</v>
          </cell>
          <cell r="CI157">
            <v>3549.7393888072365</v>
          </cell>
          <cell r="CJ157">
            <v>5953.2521462389186</v>
          </cell>
          <cell r="CK157">
            <v>924.10021863751172</v>
          </cell>
          <cell r="CL157">
            <v>846.09478129270065</v>
          </cell>
          <cell r="CM157">
            <v>1493.1089637343011</v>
          </cell>
          <cell r="CN157">
            <v>-1006.2729096412168</v>
          </cell>
          <cell r="CO157">
            <v>9538.4367677143509</v>
          </cell>
          <cell r="CP157">
            <v>10310.039245070098</v>
          </cell>
          <cell r="CQ157">
            <v>10611.611312842304</v>
          </cell>
          <cell r="CR157">
            <v>11186.135488825419</v>
          </cell>
          <cell r="CS157">
            <v>22582.286864247762</v>
          </cell>
          <cell r="CT157">
            <v>11630.733358990114</v>
          </cell>
          <cell r="CU157">
            <v>9180.3682987032171</v>
          </cell>
          <cell r="CV157">
            <v>11655.108135326478</v>
          </cell>
          <cell r="CW157">
            <v>6475.1504334869405</v>
          </cell>
          <cell r="CX157">
            <v>6395.9023555368349</v>
          </cell>
          <cell r="CY157">
            <v>7052.5982406122403</v>
          </cell>
          <cell r="CZ157">
            <v>4486.8606459418515</v>
          </cell>
          <cell r="DA157">
            <v>9599.89366977184</v>
          </cell>
          <cell r="DB157">
            <v>10394.557705583433</v>
          </cell>
          <cell r="DC157">
            <v>10635.186725617708</v>
          </cell>
          <cell r="DD157">
            <v>11303.38077820851</v>
          </cell>
          <cell r="DE157">
            <v>23037.239408185407</v>
          </cell>
          <cell r="DF157">
            <v>11756.640171766529</v>
          </cell>
          <cell r="DG157">
            <v>9233.3287343124903</v>
          </cell>
          <cell r="DH157">
            <v>11781.414504633707</v>
          </cell>
          <cell r="DI157">
            <v>6446.1293580673191</v>
          </cell>
          <cell r="DJ157">
            <v>6365.6240340684344</v>
          </cell>
          <cell r="DK157">
            <v>7032.2587298064827</v>
          </cell>
          <cell r="DL157">
            <v>4398.3485924290908</v>
          </cell>
          <cell r="DM157">
            <v>9659.0067204776406</v>
          </cell>
          <cell r="DN157">
            <v>10477.428029318065</v>
          </cell>
          <cell r="DO157">
            <v>10725.382732348582</v>
          </cell>
          <cell r="DP157">
            <v>11419.92022881606</v>
          </cell>
          <cell r="DQ157">
            <v>23501.534901471801</v>
          </cell>
          <cell r="DR157">
            <v>11882.009311227554</v>
          </cell>
          <cell r="DS157">
            <v>11283.571760821975</v>
          </cell>
          <cell r="DT157">
            <v>13907.187410193323</v>
          </cell>
          <cell r="DU157">
            <v>8411.9124852546283</v>
          </cell>
          <cell r="DV157">
            <v>8330.1358321460793</v>
          </cell>
          <cell r="DW157">
            <v>9006.9734427914027</v>
          </cell>
          <cell r="DX157">
            <v>6303.0208498749562</v>
          </cell>
          <cell r="DY157">
            <v>11715.617476047148</v>
          </cell>
          <cell r="DZ157">
            <v>12558.504960992665</v>
          </cell>
          <cell r="EA157">
            <v>12814.006236046962</v>
          </cell>
          <cell r="EB157">
            <v>13535.647365992219</v>
          </cell>
          <cell r="EC157">
            <v>25975.362063444671</v>
          </cell>
          <cell r="ED157">
            <v>14006.73367489173</v>
          </cell>
          <cell r="EE157">
            <v>11390.930050370654</v>
          </cell>
          <cell r="EF157">
            <v>14092.321600242934</v>
          </cell>
          <cell r="EG157">
            <v>8432.4750426451683</v>
          </cell>
          <cell r="EH157">
            <v>8349.1947538421227</v>
          </cell>
          <cell r="EI157">
            <v>9036.9559309601264</v>
          </cell>
          <cell r="EJ157">
            <v>6260.5838077301851</v>
          </cell>
          <cell r="EK157">
            <v>11830.017829055645</v>
          </cell>
          <cell r="EL157">
            <v>12697.648832486262</v>
          </cell>
          <cell r="EM157">
            <v>12961.372791669948</v>
          </cell>
          <cell r="EN157">
            <v>13710.447819614619</v>
          </cell>
          <cell r="EO157">
            <v>26519.131685806467</v>
          </cell>
          <cell r="EP157">
            <v>14190.705039986504</v>
          </cell>
          <cell r="EQ157">
            <v>11497.233370316184</v>
          </cell>
          <cell r="ER157">
            <v>14278.504608091895</v>
          </cell>
          <cell r="ES157">
            <v>8448.9224524879937</v>
          </cell>
          <cell r="ET157">
            <v>8364.3463743801258</v>
          </cell>
          <cell r="EU157">
            <v>9062.8385127326819</v>
          </cell>
          <cell r="EV157">
            <v>6212.539495272169</v>
          </cell>
          <cell r="EW157">
            <v>11942.909701409339</v>
          </cell>
          <cell r="EX157">
            <v>12836.510479727769</v>
          </cell>
          <cell r="EY157">
            <v>13108.229016467541</v>
          </cell>
          <cell r="EZ157">
            <v>13886.004018888078</v>
          </cell>
          <cell r="FA157">
            <v>27074.413503958131</v>
          </cell>
          <cell r="FB157">
            <v>14375.813200360419</v>
          </cell>
          <cell r="FC157">
            <v>11601.926559391952</v>
          </cell>
          <cell r="FD157">
            <v>14465.88386329803</v>
          </cell>
          <cell r="FE157">
            <v>8461.2742525314643</v>
          </cell>
          <cell r="FF157">
            <v>8375.5878926229125</v>
          </cell>
          <cell r="FG157">
            <v>9084.8846411286486</v>
          </cell>
          <cell r="FH157">
            <v>6159.0595295476814</v>
          </cell>
          <cell r="FI157">
            <v>12054.637385846014</v>
          </cell>
          <cell r="FJ157">
            <v>12975.407447507076</v>
          </cell>
          <cell r="FK157">
            <v>13254.934279172923</v>
          </cell>
          <cell r="FL157">
            <v>14062.448610311929</v>
          </cell>
          <cell r="FM157">
            <v>27641.682892385499</v>
          </cell>
          <cell r="FN157">
            <v>14561.574455950276</v>
          </cell>
          <cell r="FO157">
            <v>11705.292700047088</v>
          </cell>
          <cell r="FP157">
            <v>14653.980663108388</v>
          </cell>
          <cell r="FQ157">
            <v>8469.5025129944443</v>
          </cell>
          <cell r="FR157">
            <v>8382.2880883525322</v>
          </cell>
          <cell r="FS157">
            <v>9103.2978319294816</v>
          </cell>
          <cell r="FT157">
            <v>6098.9942224106308</v>
          </cell>
          <cell r="FU157">
            <v>12165.489952609685</v>
          </cell>
          <cell r="FV157">
            <v>13113.372615524904</v>
          </cell>
          <cell r="FW157">
            <v>13401.815235300755</v>
          </cell>
        </row>
        <row r="158">
          <cell r="B158" t="str">
            <v>Co 300</v>
          </cell>
          <cell r="BH158">
            <v>17166.259999999998</v>
          </cell>
          <cell r="BI158">
            <v>12308.33</v>
          </cell>
          <cell r="BJ158">
            <v>18852.38</v>
          </cell>
          <cell r="BK158">
            <v>11321.52</v>
          </cell>
          <cell r="BL158">
            <v>16869.080000000002</v>
          </cell>
          <cell r="BM158">
            <v>10961.29</v>
          </cell>
          <cell r="BN158">
            <v>34990.32</v>
          </cell>
          <cell r="BO158">
            <v>31455.027392050582</v>
          </cell>
          <cell r="BP158">
            <v>17756.325831717077</v>
          </cell>
          <cell r="BQ158">
            <v>25445.898781233918</v>
          </cell>
          <cell r="BR158">
            <v>25190.262285746565</v>
          </cell>
          <cell r="BS158">
            <v>22800.32149404176</v>
          </cell>
          <cell r="BT158">
            <v>16706.604563244859</v>
          </cell>
          <cell r="BU158">
            <v>11848.488589788099</v>
          </cell>
          <cell r="BV158">
            <v>18403.356185545592</v>
          </cell>
          <cell r="BW158">
            <v>10807.264443983324</v>
          </cell>
          <cell r="BX158">
            <v>16522.942853316956</v>
          </cell>
          <cell r="BY158">
            <v>10356.043734868192</v>
          </cell>
          <cell r="BZ158">
            <v>34997.622103877438</v>
          </cell>
          <cell r="CA158">
            <v>31192.218046136106</v>
          </cell>
          <cell r="CB158">
            <v>17426.314128445531</v>
          </cell>
          <cell r="CC158">
            <v>25227.019545680632</v>
          </cell>
          <cell r="CD158">
            <v>24967.885053828104</v>
          </cell>
          <cell r="CE158">
            <v>22640.126239199759</v>
          </cell>
          <cell r="CF158">
            <v>15972.884321956568</v>
          </cell>
          <cell r="CG158">
            <v>11114.697600807289</v>
          </cell>
          <cell r="CH158">
            <v>17681.106584394973</v>
          </cell>
          <cell r="CI158">
            <v>10018.225365014048</v>
          </cell>
          <cell r="CJ158">
            <v>15907.448149692602</v>
          </cell>
          <cell r="CK158">
            <v>9473.7926452563479</v>
          </cell>
          <cell r="CL158">
            <v>34746.680539982204</v>
          </cell>
          <cell r="CM158">
            <v>30654.172286992871</v>
          </cell>
          <cell r="CN158">
            <v>25765.149121787184</v>
          </cell>
          <cell r="CO158">
            <v>33680.497236459269</v>
          </cell>
          <cell r="CP158">
            <v>33418.181011431916</v>
          </cell>
          <cell r="CQ158">
            <v>31152.104766216475</v>
          </cell>
          <cell r="CR158">
            <v>25241.794040815563</v>
          </cell>
          <cell r="CS158">
            <v>20286.421029864854</v>
          </cell>
          <cell r="CT158">
            <v>26988.133064027366</v>
          </cell>
          <cell r="CU158">
            <v>19149.075507166359</v>
          </cell>
          <cell r="CV158">
            <v>25215.681922315958</v>
          </cell>
          <cell r="CW158">
            <v>18561.769003377005</v>
          </cell>
          <cell r="CX158">
            <v>44556.875025420828</v>
          </cell>
          <cell r="CY158">
            <v>40275.799572725009</v>
          </cell>
          <cell r="CZ158">
            <v>26018.032407132137</v>
          </cell>
          <cell r="DA158">
            <v>34130.548259044612</v>
          </cell>
          <cell r="DB158">
            <v>33861.911959954705</v>
          </cell>
          <cell r="DC158">
            <v>31332.330519813338</v>
          </cell>
          <cell r="DD158">
            <v>25446.921295444263</v>
          </cell>
          <cell r="DE158">
            <v>20392.187006351858</v>
          </cell>
          <cell r="DF158">
            <v>27232.022699185447</v>
          </cell>
          <cell r="DG158">
            <v>19212.806473092107</v>
          </cell>
          <cell r="DH158">
            <v>25462.129349889452</v>
          </cell>
          <cell r="DI158">
            <v>18580.581917443771</v>
          </cell>
          <cell r="DJ158">
            <v>45318.853868316917</v>
          </cell>
          <cell r="DK158">
            <v>40843.151849966467</v>
          </cell>
          <cell r="DL158">
            <v>26268.382940705862</v>
          </cell>
          <cell r="DM158">
            <v>34583.71073690895</v>
          </cell>
          <cell r="DN158">
            <v>34309.086908318277</v>
          </cell>
          <cell r="DO158">
            <v>31688.657746615638</v>
          </cell>
          <cell r="DP158">
            <v>25647.29176912611</v>
          </cell>
          <cell r="DQ158">
            <v>20491.678879451942</v>
          </cell>
          <cell r="DR158">
            <v>31317.673257486087</v>
          </cell>
          <cell r="DS158">
            <v>23113.516998827654</v>
          </cell>
          <cell r="DT158">
            <v>29551.277625466395</v>
          </cell>
          <cell r="DU158">
            <v>22434.943956883733</v>
          </cell>
          <cell r="DV158">
            <v>49937.944516636358</v>
          </cell>
          <cell r="DW158">
            <v>45260.14072281227</v>
          </cell>
          <cell r="DX158">
            <v>30362.060567831857</v>
          </cell>
          <cell r="DY158">
            <v>38885.473616508774</v>
          </cell>
          <cell r="DZ158">
            <v>38603.732231680282</v>
          </cell>
          <cell r="EA158">
            <v>35889.895136449552</v>
          </cell>
          <cell r="EB158">
            <v>29688.159392182923</v>
          </cell>
          <cell r="EC158">
            <v>24429.189128819391</v>
          </cell>
          <cell r="ED158">
            <v>31627.408687844923</v>
          </cell>
          <cell r="EE158">
            <v>23234.124742335189</v>
          </cell>
          <cell r="EF158">
            <v>29865.534115758677</v>
          </cell>
          <cell r="EG158">
            <v>22507.023510938736</v>
          </cell>
          <cell r="EH158">
            <v>50796.94038222931</v>
          </cell>
          <cell r="EI158">
            <v>45910.508967334288</v>
          </cell>
          <cell r="EJ158">
            <v>30681.188902020174</v>
          </cell>
          <cell r="EK158">
            <v>39418.11728185245</v>
          </cell>
          <cell r="EL158">
            <v>39129.564011567825</v>
          </cell>
          <cell r="EM158">
            <v>36318.711513530085</v>
          </cell>
          <cell r="EN158">
            <v>29951.81927761079</v>
          </cell>
          <cell r="EO158">
            <v>24587.658207086373</v>
          </cell>
          <cell r="EP158">
            <v>31934.188620100809</v>
          </cell>
          <cell r="EQ158">
            <v>23347.236591155146</v>
          </cell>
          <cell r="ER158">
            <v>30178.554440692908</v>
          </cell>
          <cell r="ES158">
            <v>25162.526234681674</v>
          </cell>
          <cell r="ET158">
            <v>54262.207046810778</v>
          </cell>
          <cell r="EU158">
            <v>49160.361577942327</v>
          </cell>
          <cell r="EV158">
            <v>33591.735602492612</v>
          </cell>
          <cell r="EW158">
            <v>42547.725113251319</v>
          </cell>
          <cell r="EX158">
            <v>42252.640961499899</v>
          </cell>
          <cell r="EY158">
            <v>39341.115506746108</v>
          </cell>
          <cell r="EZ158">
            <v>32804.131551874947</v>
          </cell>
          <cell r="FA158">
            <v>27332.879957694749</v>
          </cell>
          <cell r="FB158">
            <v>34830.615237447426</v>
          </cell>
          <cell r="FC158">
            <v>26045.547641892896</v>
          </cell>
          <cell r="FD158">
            <v>33082.367379165604</v>
          </cell>
          <cell r="FE158">
            <v>25266.923020743823</v>
          </cell>
          <cell r="FF158">
            <v>55200.079428984158</v>
          </cell>
          <cell r="FG158">
            <v>49874.678884399182</v>
          </cell>
          <cell r="FH158">
            <v>33959.405858046055</v>
          </cell>
          <cell r="FI158">
            <v>43140.580167546977</v>
          </cell>
          <cell r="FJ158">
            <v>42837.898838523251</v>
          </cell>
          <cell r="FK158">
            <v>39823.248922071041</v>
          </cell>
          <cell r="FL158">
            <v>33110.900967627764</v>
          </cell>
          <cell r="FM158">
            <v>27529.995401330205</v>
          </cell>
          <cell r="FN158">
            <v>35182.50329526054</v>
          </cell>
          <cell r="FO158">
            <v>26194.161199693735</v>
          </cell>
          <cell r="FP158">
            <v>33443.07029614957</v>
          </cell>
          <cell r="FQ158">
            <v>25361.96512792087</v>
          </cell>
          <cell r="FR158">
            <v>56152.403202121415</v>
          </cell>
          <cell r="FS158">
            <v>50596.343569469173</v>
          </cell>
          <cell r="FT158">
            <v>38030.119859166887</v>
          </cell>
          <cell r="FU158">
            <v>47441.926724835794</v>
          </cell>
          <cell r="FV158">
            <v>47131.899676728943</v>
          </cell>
          <cell r="FW158">
            <v>44009.856996142349</v>
          </cell>
        </row>
        <row r="159">
          <cell r="B159" t="str">
            <v>Co 150</v>
          </cell>
          <cell r="BH159">
            <v>50345.65</v>
          </cell>
          <cell r="BI159">
            <v>103890.83</v>
          </cell>
          <cell r="BJ159">
            <v>117737.22</v>
          </cell>
          <cell r="BK159">
            <v>77003.5</v>
          </cell>
          <cell r="BL159">
            <v>62870.73</v>
          </cell>
          <cell r="BM159">
            <v>29510.22</v>
          </cell>
          <cell r="BN159">
            <v>41763.86</v>
          </cell>
          <cell r="BO159">
            <v>71390.094700185713</v>
          </cell>
          <cell r="BP159">
            <v>72867.211921455571</v>
          </cell>
          <cell r="BQ159">
            <v>135781.403792948</v>
          </cell>
          <cell r="BR159">
            <v>120086.89302495378</v>
          </cell>
          <cell r="BS159">
            <v>120499.77686773412</v>
          </cell>
          <cell r="BT159">
            <v>88328.442879902897</v>
          </cell>
          <cell r="BU159">
            <v>142773.67873532465</v>
          </cell>
          <cell r="BV159">
            <v>156622.75058582652</v>
          </cell>
          <cell r="BW159">
            <v>115705.62670816664</v>
          </cell>
          <cell r="BX159">
            <v>100997.67171829348</v>
          </cell>
          <cell r="BY159">
            <v>66624.734260257392</v>
          </cell>
          <cell r="BZ159">
            <v>78598.014991126955</v>
          </cell>
          <cell r="CA159">
            <v>109839.12034992139</v>
          </cell>
          <cell r="CB159">
            <v>70578.832719636674</v>
          </cell>
          <cell r="CC159">
            <v>133716.62607921212</v>
          </cell>
          <cell r="CD159">
            <v>118034.44237676276</v>
          </cell>
          <cell r="CE159">
            <v>119177.75942215542</v>
          </cell>
          <cell r="CF159">
            <v>83836.157770969498</v>
          </cell>
          <cell r="CG159">
            <v>139210.46741771288</v>
          </cell>
          <cell r="CH159">
            <v>153064.38650043966</v>
          </cell>
          <cell r="CI159">
            <v>111960.44352342201</v>
          </cell>
          <cell r="CJ159">
            <v>96662.538807999139</v>
          </cell>
          <cell r="CK159">
            <v>61248.836582547199</v>
          </cell>
          <cell r="CL159">
            <v>72935.343401032093</v>
          </cell>
          <cell r="CM159">
            <v>105783.29095171235</v>
          </cell>
          <cell r="CN159">
            <v>104339.1427386562</v>
          </cell>
          <cell r="CO159">
            <v>167709.71002068438</v>
          </cell>
          <cell r="CP159">
            <v>152042.41058227594</v>
          </cell>
          <cell r="CQ159">
            <v>153923.38845108313</v>
          </cell>
          <cell r="CR159">
            <v>122599.87864607474</v>
          </cell>
          <cell r="CS159">
            <v>179400.71132730186</v>
          </cell>
          <cell r="CT159">
            <v>238259.4981174712</v>
          </cell>
          <cell r="CU159">
            <v>196269.39660217869</v>
          </cell>
          <cell r="CV159">
            <v>180462.98077339079</v>
          </cell>
          <cell r="CW159">
            <v>143983.73184731547</v>
          </cell>
          <cell r="CX159">
            <v>155805.56165177669</v>
          </cell>
          <cell r="CY159">
            <v>189811.28468747262</v>
          </cell>
          <cell r="CZ159">
            <v>149628.40768354238</v>
          </cell>
          <cell r="DA159">
            <v>214346.37237068659</v>
          </cell>
          <cell r="DB159">
            <v>198370.91981407703</v>
          </cell>
          <cell r="DC159">
            <v>199025.90249845033</v>
          </cell>
          <cell r="DD159">
            <v>168144.61456986057</v>
          </cell>
          <cell r="DE159">
            <v>226410.0709086982</v>
          </cell>
          <cell r="DF159">
            <v>241721.94801720639</v>
          </cell>
          <cell r="DG159">
            <v>198826.03866091123</v>
          </cell>
          <cell r="DH159">
            <v>182494.85085430625</v>
          </cell>
          <cell r="DI159">
            <v>144918.04934717764</v>
          </cell>
          <cell r="DJ159">
            <v>156874.96057317269</v>
          </cell>
          <cell r="DK159">
            <v>192079.31486205474</v>
          </cell>
          <cell r="DL159">
            <v>151057.24636858705</v>
          </cell>
          <cell r="DM159">
            <v>217151.94464483613</v>
          </cell>
          <cell r="DN159">
            <v>200862.40841977994</v>
          </cell>
          <cell r="DO159">
            <v>201398.33032024177</v>
          </cell>
          <cell r="DP159">
            <v>169827.9988086329</v>
          </cell>
          <cell r="DQ159">
            <v>229597.25252245902</v>
          </cell>
          <cell r="DR159">
            <v>245216.9380157725</v>
          </cell>
          <cell r="DS159">
            <v>201395.31006841525</v>
          </cell>
          <cell r="DT159">
            <v>184522.61321381872</v>
          </cell>
          <cell r="DU159">
            <v>145815.21007390172</v>
          </cell>
          <cell r="DV159">
            <v>157907.09825821428</v>
          </cell>
          <cell r="DW159">
            <v>194352.2824839222</v>
          </cell>
          <cell r="DX159">
            <v>155432.25511205607</v>
          </cell>
          <cell r="DY159">
            <v>227828.88014698017</v>
          </cell>
          <cell r="DZ159">
            <v>211219.09094647714</v>
          </cell>
          <cell r="EA159">
            <v>211629.08345165235</v>
          </cell>
          <cell r="EB159">
            <v>179830.52154887095</v>
          </cell>
          <cell r="EC159">
            <v>241143.75122780996</v>
          </cell>
          <cell r="ED159">
            <v>257077.92512550263</v>
          </cell>
          <cell r="EE159">
            <v>212309.6163012113</v>
          </cell>
          <cell r="EF159">
            <v>194878.31652735945</v>
          </cell>
          <cell r="EG159">
            <v>155006.35264068699</v>
          </cell>
          <cell r="EH159">
            <v>167232.5174257363</v>
          </cell>
          <cell r="EI159">
            <v>204962.68826195598</v>
          </cell>
          <cell r="EJ159">
            <v>156923.2340756093</v>
          </cell>
          <cell r="EK159">
            <v>230903.7584459327</v>
          </cell>
          <cell r="EL159">
            <v>213967.88740544961</v>
          </cell>
          <cell r="EM159">
            <v>214244.83733492051</v>
          </cell>
          <cell r="EN159">
            <v>181733.9172817865</v>
          </cell>
          <cell r="EO159">
            <v>244632.49783420283</v>
          </cell>
          <cell r="EP159">
            <v>260887.25680234705</v>
          </cell>
          <cell r="EQ159">
            <v>215151.41939903944</v>
          </cell>
          <cell r="ER159">
            <v>197143.45834718109</v>
          </cell>
          <cell r="ES159">
            <v>156071.92886553853</v>
          </cell>
          <cell r="ET159">
            <v>168431.85311197655</v>
          </cell>
          <cell r="EU159">
            <v>207492.59034632641</v>
          </cell>
          <cell r="EV159">
            <v>158400.14651965257</v>
          </cell>
          <cell r="EW159">
            <v>234001.15921767452</v>
          </cell>
          <cell r="EX159">
            <v>216732.02661681309</v>
          </cell>
          <cell r="EY159">
            <v>216869.98083351558</v>
          </cell>
          <cell r="EZ159">
            <v>183626.93865223674</v>
          </cell>
          <cell r="FA159">
            <v>248153.34636828848</v>
          </cell>
          <cell r="FB159">
            <v>264735.17192341725</v>
          </cell>
          <cell r="FC159">
            <v>218010.46905105194</v>
          </cell>
          <cell r="FD159">
            <v>199407.51711713072</v>
          </cell>
          <cell r="FE159">
            <v>157100.4033043643</v>
          </cell>
          <cell r="FF159">
            <v>169593.40709494168</v>
          </cell>
          <cell r="FG159">
            <v>210030.95676195712</v>
          </cell>
          <cell r="FH159">
            <v>159862.22798435442</v>
          </cell>
          <cell r="FI159">
            <v>237119.79618209161</v>
          </cell>
          <cell r="FJ159">
            <v>219511.72981775706</v>
          </cell>
          <cell r="FK159">
            <v>219503.06793512101</v>
          </cell>
          <cell r="FL159">
            <v>185508.10252781847</v>
          </cell>
          <cell r="FM159">
            <v>251705.94827579233</v>
          </cell>
          <cell r="FN159">
            <v>268621.40925775468</v>
          </cell>
          <cell r="FO159">
            <v>220885.70490585419</v>
          </cell>
          <cell r="FP159">
            <v>201668.77207405021</v>
          </cell>
          <cell r="FQ159">
            <v>158089.05848020996</v>
          </cell>
          <cell r="FR159">
            <v>170714.23411955303</v>
          </cell>
          <cell r="FS159">
            <v>212576.53942553728</v>
          </cell>
          <cell r="FT159">
            <v>161307.4889434558</v>
          </cell>
          <cell r="FU159">
            <v>240259.23530242059</v>
          </cell>
          <cell r="FV159">
            <v>222305.14477921551</v>
          </cell>
          <cell r="FW159">
            <v>222142.54846108711</v>
          </cell>
        </row>
        <row r="160">
          <cell r="B160" t="str">
            <v>Co 241</v>
          </cell>
          <cell r="BH160">
            <v>15664.05</v>
          </cell>
          <cell r="BI160">
            <v>9914.2799999999916</v>
          </cell>
          <cell r="BJ160">
            <v>16043.93</v>
          </cell>
          <cell r="BK160">
            <v>8815.41</v>
          </cell>
          <cell r="BL160">
            <v>14627.27</v>
          </cell>
          <cell r="BM160">
            <v>28044.47</v>
          </cell>
          <cell r="BN160">
            <v>27420.55</v>
          </cell>
          <cell r="BO160">
            <v>13454.879414086128</v>
          </cell>
          <cell r="BP160">
            <v>15534.156785473911</v>
          </cell>
          <cell r="BQ160">
            <v>15449.457893543651</v>
          </cell>
          <cell r="BR160">
            <v>15126.762539700147</v>
          </cell>
          <cell r="BS160">
            <v>14819.086152449425</v>
          </cell>
          <cell r="BT160">
            <v>13133.640417469367</v>
          </cell>
          <cell r="BU160">
            <v>7406.1852366138482</v>
          </cell>
          <cell r="BV160">
            <v>13536.869413481749</v>
          </cell>
          <cell r="BW160">
            <v>6113.8313869216217</v>
          </cell>
          <cell r="BX160">
            <v>11859.7327603554</v>
          </cell>
          <cell r="BY160">
            <v>25755.805364941254</v>
          </cell>
          <cell r="BZ160">
            <v>25073.656971496632</v>
          </cell>
          <cell r="CA160">
            <v>14592.535230523587</v>
          </cell>
          <cell r="CB160">
            <v>16716.17349919663</v>
          </cell>
          <cell r="CC160">
            <v>16628.533285218538</v>
          </cell>
          <cell r="CD160">
            <v>16295.542538392583</v>
          </cell>
          <cell r="CE160">
            <v>16361.064415335815</v>
          </cell>
          <cell r="CF160">
            <v>15523.95814673588</v>
          </cell>
          <cell r="CG160">
            <v>9820.0927481267572</v>
          </cell>
          <cell r="CH160">
            <v>10952.471304755549</v>
          </cell>
          <cell r="CI160">
            <v>3836.1421288556594</v>
          </cell>
          <cell r="CJ160">
            <v>9514.7007555684395</v>
          </cell>
          <cell r="CK160">
            <v>23905.132380184019</v>
          </cell>
          <cell r="CL160">
            <v>23163.36620809992</v>
          </cell>
          <cell r="CM160">
            <v>8333.2776289462272</v>
          </cell>
          <cell r="CN160">
            <v>10467.682959893231</v>
          </cell>
          <cell r="CO160">
            <v>10376.984160860309</v>
          </cell>
          <cell r="CP160">
            <v>10034.047165932738</v>
          </cell>
          <cell r="CQ160">
            <v>10478.56694259221</v>
          </cell>
          <cell r="CR160">
            <v>10756.908282939585</v>
          </cell>
          <cell r="CS160">
            <v>4946.8428175790978</v>
          </cell>
          <cell r="CT160">
            <v>11052.46906766919</v>
          </cell>
          <cell r="CU160">
            <v>3741.335566990645</v>
          </cell>
          <cell r="CV160">
            <v>9510.3692591447907</v>
          </cell>
          <cell r="CW160">
            <v>24358.034707633698</v>
          </cell>
          <cell r="CX160">
            <v>23581.309266279502</v>
          </cell>
          <cell r="CY160">
            <v>8333.100082274701</v>
          </cell>
          <cell r="CZ160">
            <v>10513.744974445974</v>
          </cell>
          <cell r="DA160">
            <v>10420.399545208755</v>
          </cell>
          <cell r="DB160">
            <v>10067.210913734845</v>
          </cell>
          <cell r="DC160">
            <v>10136.830604843009</v>
          </cell>
          <cell r="DD160">
            <v>10843.557993343951</v>
          </cell>
          <cell r="DE160">
            <v>4925.6612349655552</v>
          </cell>
          <cell r="DF160">
            <v>11152.508126798988</v>
          </cell>
          <cell r="DG160">
            <v>3102.7276682704978</v>
          </cell>
          <cell r="DH160">
            <v>8963.3489225555968</v>
          </cell>
          <cell r="DI160">
            <v>24282.737906793176</v>
          </cell>
          <cell r="DJ160">
            <v>23469.497815331983</v>
          </cell>
          <cell r="DK160">
            <v>2692.0622788703477</v>
          </cell>
          <cell r="DL160">
            <v>21873.190015040571</v>
          </cell>
          <cell r="DM160">
            <v>21777.595990560687</v>
          </cell>
          <cell r="DN160">
            <v>21413.395272331531</v>
          </cell>
          <cell r="DO160">
            <v>21485.160351199316</v>
          </cell>
          <cell r="DP160">
            <v>22244.532335120006</v>
          </cell>
          <cell r="DQ160">
            <v>16217.130219077764</v>
          </cell>
          <cell r="DR160">
            <v>22567.597002068054</v>
          </cell>
          <cell r="DS160">
            <v>14841.550841723118</v>
          </cell>
          <cell r="DT160">
            <v>20794.883988786722</v>
          </cell>
          <cell r="DU160">
            <v>36600.87537447139</v>
          </cell>
          <cell r="DV160">
            <v>35749.765342575607</v>
          </cell>
          <cell r="DW160">
            <v>19529.940281883493</v>
          </cell>
          <cell r="DX160">
            <v>22145.243887918288</v>
          </cell>
          <cell r="DY160">
            <v>22046.36147748107</v>
          </cell>
          <cell r="DZ160">
            <v>21671.778003212588</v>
          </cell>
          <cell r="EA160">
            <v>21745.751752460317</v>
          </cell>
          <cell r="EB160">
            <v>22558.857436736565</v>
          </cell>
          <cell r="EC160">
            <v>16419.765449422674</v>
          </cell>
          <cell r="ED160">
            <v>22896.303642180588</v>
          </cell>
          <cell r="EE160">
            <v>14959.417377959267</v>
          </cell>
          <cell r="EF160">
            <v>21006.570321542953</v>
          </cell>
          <cell r="EG160">
            <v>37314.071223823041</v>
          </cell>
          <cell r="EH160">
            <v>36423.673904594238</v>
          </cell>
          <cell r="EI160">
            <v>19749.64711502417</v>
          </cell>
          <cell r="EJ160">
            <v>22421.128276017334</v>
          </cell>
          <cell r="EK160">
            <v>22319.840349155886</v>
          </cell>
          <cell r="EL160">
            <v>21934.054171532349</v>
          </cell>
          <cell r="EM160">
            <v>22009.83762541032</v>
          </cell>
          <cell r="EN160">
            <v>22878.055918521728</v>
          </cell>
          <cell r="EO160">
            <v>11525.319322793133</v>
          </cell>
          <cell r="EP160">
            <v>23130.415286400326</v>
          </cell>
          <cell r="EQ160">
            <v>14977.174594312601</v>
          </cell>
          <cell r="ER160">
            <v>21119.259892801871</v>
          </cell>
          <cell r="ES160">
            <v>37943.861615207556</v>
          </cell>
          <cell r="ET160">
            <v>37012.731115471244</v>
          </cell>
          <cell r="EU160">
            <v>19872.618631026387</v>
          </cell>
          <cell r="EV160">
            <v>22601.512919578192</v>
          </cell>
          <cell r="EW160">
            <v>22496.794082934925</v>
          </cell>
          <cell r="EX160">
            <v>22099.500980764817</v>
          </cell>
          <cell r="EY160">
            <v>22178.07270059656</v>
          </cell>
          <cell r="EZ160">
            <v>23102.575666383782</v>
          </cell>
          <cell r="FA160">
            <v>16632.194393438709</v>
          </cell>
          <cell r="FB160">
            <v>23518.394025725414</v>
          </cell>
          <cell r="FC160">
            <v>15142.46067781758</v>
          </cell>
          <cell r="FD160">
            <v>21380.612121838596</v>
          </cell>
          <cell r="FE160">
            <v>38738.398075211277</v>
          </cell>
          <cell r="FF160">
            <v>37765.021392442803</v>
          </cell>
          <cell r="FG160">
            <v>20146.318511494828</v>
          </cell>
          <cell r="FH160">
            <v>22933.912505450935</v>
          </cell>
          <cell r="FI160">
            <v>22826.523603352514</v>
          </cell>
          <cell r="FJ160">
            <v>22417.35380755915</v>
          </cell>
          <cell r="FK160">
            <v>22498.322432712623</v>
          </cell>
          <cell r="FL160">
            <v>23480.418006365435</v>
          </cell>
          <cell r="FM160">
            <v>16890.307495971501</v>
          </cell>
          <cell r="FN160">
            <v>23914.692026252669</v>
          </cell>
          <cell r="FO160">
            <v>14674.417062180262</v>
          </cell>
          <cell r="FP160">
            <v>21009.737019310996</v>
          </cell>
          <cell r="FQ160">
            <v>38917.24558772365</v>
          </cell>
          <cell r="FR160">
            <v>37900.086232406858</v>
          </cell>
          <cell r="FS160">
            <v>19790.159545580071</v>
          </cell>
          <cell r="FT160">
            <v>22637.718542109302</v>
          </cell>
          <cell r="FU160">
            <v>22527.178710115666</v>
          </cell>
          <cell r="FV160">
            <v>22105.762607106997</v>
          </cell>
          <cell r="FW160">
            <v>22189.2334327032</v>
          </cell>
        </row>
        <row r="161">
          <cell r="B161" t="str">
            <v>Co 242</v>
          </cell>
          <cell r="BH161">
            <v>2991.58</v>
          </cell>
          <cell r="BI161">
            <v>3518.2</v>
          </cell>
          <cell r="BJ161">
            <v>5127.29</v>
          </cell>
          <cell r="BK161">
            <v>9935.9500000000007</v>
          </cell>
          <cell r="BL161">
            <v>-349.92</v>
          </cell>
          <cell r="BM161">
            <v>-974.90999999999804</v>
          </cell>
          <cell r="BN161">
            <v>17061.36</v>
          </cell>
          <cell r="BO161">
            <v>6867.1684574056062</v>
          </cell>
          <cell r="BP161">
            <v>2588.865926134793</v>
          </cell>
          <cell r="BQ161">
            <v>988.78094795940797</v>
          </cell>
          <cell r="BR161">
            <v>3768.1147803450413</v>
          </cell>
          <cell r="BS161">
            <v>5836.291137571161</v>
          </cell>
          <cell r="BT161">
            <v>1790.8550265401118</v>
          </cell>
          <cell r="BU161">
            <v>3404.8324018631529</v>
          </cell>
          <cell r="BV161">
            <v>4792.1464278506955</v>
          </cell>
          <cell r="BW161">
            <v>9795.4225293670006</v>
          </cell>
          <cell r="BX161">
            <v>-451.05512252252356</v>
          </cell>
          <cell r="BY161">
            <v>-1245.647911453525</v>
          </cell>
          <cell r="BZ161">
            <v>17389.923876477562</v>
          </cell>
          <cell r="CA161">
            <v>6693.3367539115416</v>
          </cell>
          <cell r="CB161">
            <v>2422.7481002414697</v>
          </cell>
          <cell r="CC161">
            <v>822.61194511842859</v>
          </cell>
          <cell r="CD161">
            <v>3598.9804298196977</v>
          </cell>
          <cell r="CE161">
            <v>5704.0410702820236</v>
          </cell>
          <cell r="CF161">
            <v>1448.1423877254038</v>
          </cell>
          <cell r="CG161">
            <v>3224.623346001782</v>
          </cell>
          <cell r="CH161">
            <v>7527.2257575602816</v>
          </cell>
          <cell r="CI161">
            <v>12760.692817681775</v>
          </cell>
          <cell r="CJ161">
            <v>2555.191057894679</v>
          </cell>
          <cell r="CK161">
            <v>1586.0673548691793</v>
          </cell>
          <cell r="CL161">
            <v>20838.572410339817</v>
          </cell>
          <cell r="CM161">
            <v>9622.6453790135729</v>
          </cell>
          <cell r="CN161">
            <v>5356.2772969006546</v>
          </cell>
          <cell r="CO161">
            <v>3755.2046149471262</v>
          </cell>
          <cell r="CP161">
            <v>6529.2020243424704</v>
          </cell>
          <cell r="CQ161">
            <v>8671.8651288936853</v>
          </cell>
          <cell r="CR161">
            <v>4631.8058973669667</v>
          </cell>
          <cell r="CS161">
            <v>6499.2804788236226</v>
          </cell>
          <cell r="CT161">
            <v>7547.1296574779881</v>
          </cell>
          <cell r="CU161">
            <v>12923.977138167827</v>
          </cell>
          <cell r="CV161">
            <v>2528.1083811728558</v>
          </cell>
          <cell r="CW161">
            <v>1479.9206453339866</v>
          </cell>
          <cell r="CX161">
            <v>21329.379875300277</v>
          </cell>
          <cell r="CY161">
            <v>9708.2985864613165</v>
          </cell>
          <cell r="CZ161">
            <v>5358.5603678523457</v>
          </cell>
          <cell r="DA161">
            <v>3725.3336735964913</v>
          </cell>
          <cell r="DB161">
            <v>6553.3121127101094</v>
          </cell>
          <cell r="DC161">
            <v>8693.6949553189061</v>
          </cell>
          <cell r="DD161">
            <v>2523.2096206588685</v>
          </cell>
          <cell r="DE161">
            <v>4684.7423183085484</v>
          </cell>
          <cell r="DF161">
            <v>5472.9317200962942</v>
          </cell>
          <cell r="DG161">
            <v>11094.615798648148</v>
          </cell>
          <cell r="DH161">
            <v>438.79817852135875</v>
          </cell>
          <cell r="DI161">
            <v>-625.86597724794956</v>
          </cell>
          <cell r="DJ161">
            <v>19772.630602502599</v>
          </cell>
          <cell r="DK161">
            <v>7733.5003651253028</v>
          </cell>
          <cell r="DL161">
            <v>6415.8919830710065</v>
          </cell>
          <cell r="DM161">
            <v>4683.9037901510337</v>
          </cell>
          <cell r="DN161">
            <v>7633.8761720171115</v>
          </cell>
          <cell r="DO161">
            <v>9748.2445078083856</v>
          </cell>
          <cell r="DP161">
            <v>7427.9592120784637</v>
          </cell>
          <cell r="DQ161">
            <v>8318.7120121058033</v>
          </cell>
          <cell r="DR161">
            <v>10411.828590454275</v>
          </cell>
          <cell r="DS161">
            <v>14909.986792040032</v>
          </cell>
          <cell r="DT161">
            <v>4395.3192499460511</v>
          </cell>
          <cell r="DU161">
            <v>3578.3779607458218</v>
          </cell>
          <cell r="DV161">
            <v>22343.95737495791</v>
          </cell>
          <cell r="DW161">
            <v>10962.425150911668</v>
          </cell>
          <cell r="DX161">
            <v>6507.2919214461917</v>
          </cell>
          <cell r="DY161">
            <v>4740.4988559167587</v>
          </cell>
          <cell r="DZ161">
            <v>7748.4312775421768</v>
          </cell>
          <cell r="EA161">
            <v>9903.1514930747144</v>
          </cell>
          <cell r="EB161">
            <v>7519.9191569617069</v>
          </cell>
          <cell r="EC161">
            <v>8475.6339098938861</v>
          </cell>
          <cell r="ED161">
            <v>10538.113252947815</v>
          </cell>
          <cell r="EE161">
            <v>15144.469281153988</v>
          </cell>
          <cell r="EF161">
            <v>16201.024644858244</v>
          </cell>
          <cell r="EG161">
            <v>15305.596134548741</v>
          </cell>
          <cell r="EH161">
            <v>34655.156811860346</v>
          </cell>
          <cell r="EI161">
            <v>22860.361639404138</v>
          </cell>
          <cell r="EJ161">
            <v>18317.718378618905</v>
          </cell>
          <cell r="EK161">
            <v>16514.971041994446</v>
          </cell>
          <cell r="EL161">
            <v>19582.442656901287</v>
          </cell>
          <cell r="EM161">
            <v>21778.261613217568</v>
          </cell>
          <cell r="EN161">
            <v>19330.02259867682</v>
          </cell>
          <cell r="EO161">
            <v>20353.625840699686</v>
          </cell>
          <cell r="EP161">
            <v>22382.679201433926</v>
          </cell>
          <cell r="EQ161">
            <v>27144.437175370247</v>
          </cell>
          <cell r="ER161">
            <v>16423.182691461498</v>
          </cell>
          <cell r="ES161">
            <v>15445.832533743865</v>
          </cell>
          <cell r="ET161">
            <v>35397.547178883528</v>
          </cell>
          <cell r="EU161">
            <v>23175.517653990028</v>
          </cell>
          <cell r="EV161">
            <v>18543.661118283908</v>
          </cell>
          <cell r="EW161">
            <v>16704.707841422613</v>
          </cell>
          <cell r="EX161">
            <v>19832.405026368713</v>
          </cell>
          <cell r="EY161">
            <v>22070.085133822446</v>
          </cell>
          <cell r="EZ161">
            <v>19535.637511696827</v>
          </cell>
          <cell r="FA161">
            <v>20631.610293834929</v>
          </cell>
          <cell r="FB161">
            <v>22622.440583668526</v>
          </cell>
          <cell r="FC161">
            <v>27545.462373080183</v>
          </cell>
          <cell r="FD161">
            <v>16627.295308010674</v>
          </cell>
          <cell r="FE161">
            <v>15565.095447210068</v>
          </cell>
          <cell r="FF161">
            <v>36136.831065289989</v>
          </cell>
          <cell r="FG161">
            <v>26819.299072810438</v>
          </cell>
          <cell r="FH161">
            <v>22097.125384341969</v>
          </cell>
          <cell r="FI161">
            <v>20220.60402145395</v>
          </cell>
          <cell r="FJ161">
            <v>23410.325302161975</v>
          </cell>
          <cell r="FK161">
            <v>25690.011071843939</v>
          </cell>
          <cell r="FL161">
            <v>18672.631401253198</v>
          </cell>
          <cell r="FM161">
            <v>20128.058260578946</v>
          </cell>
          <cell r="FN161">
            <v>21793.454156841672</v>
          </cell>
          <cell r="FO161">
            <v>27025.313922653284</v>
          </cell>
          <cell r="FP161">
            <v>15764.455213313897</v>
          </cell>
          <cell r="FQ161">
            <v>14756.11132239256</v>
          </cell>
          <cell r="FR161">
            <v>35824.731739346455</v>
          </cell>
          <cell r="FS161">
            <v>22771.918874774499</v>
          </cell>
          <cell r="FT161">
            <v>18100.052147005918</v>
          </cell>
          <cell r="FU161">
            <v>16043.244016350158</v>
          </cell>
          <cell r="FV161">
            <v>19438.162487828151</v>
          </cell>
          <cell r="FW161">
            <v>21618.249964690229</v>
          </cell>
        </row>
        <row r="162">
          <cell r="B162" t="str">
            <v>Co 246</v>
          </cell>
          <cell r="BH162">
            <v>15317.74</v>
          </cell>
          <cell r="BI162">
            <v>9189.7199999999939</v>
          </cell>
          <cell r="BJ162">
            <v>25042.68</v>
          </cell>
          <cell r="BK162">
            <v>21372.92</v>
          </cell>
          <cell r="BL162">
            <v>12819.17</v>
          </cell>
          <cell r="BM162">
            <v>15785.53</v>
          </cell>
          <cell r="BN162">
            <v>22401.73</v>
          </cell>
          <cell r="BO162">
            <v>9608.2031502431637</v>
          </cell>
          <cell r="BP162">
            <v>29028.232121201232</v>
          </cell>
          <cell r="BQ162">
            <v>30339.822987918225</v>
          </cell>
          <cell r="BR162">
            <v>27731.384598398014</v>
          </cell>
          <cell r="BS162">
            <v>24168.878946589197</v>
          </cell>
          <cell r="BT162">
            <v>23313.207269005652</v>
          </cell>
          <cell r="BU162">
            <v>17020.319830495995</v>
          </cell>
          <cell r="BV162">
            <v>33259.604852009841</v>
          </cell>
          <cell r="BW162">
            <v>29878.241782371311</v>
          </cell>
          <cell r="BX162">
            <v>21002.379390356597</v>
          </cell>
          <cell r="BY162">
            <v>24084.385630373457</v>
          </cell>
          <cell r="BZ162">
            <v>30909.380580252582</v>
          </cell>
          <cell r="CA162">
            <v>17903.846277096534</v>
          </cell>
          <cell r="CB162">
            <v>28364.08189579512</v>
          </cell>
          <cell r="CC162">
            <v>29677.689323846309</v>
          </cell>
          <cell r="CD162">
            <v>27036.470074043769</v>
          </cell>
          <cell r="CE162">
            <v>23733.904581378796</v>
          </cell>
          <cell r="CF162">
            <v>21885.065074165774</v>
          </cell>
          <cell r="CG162">
            <v>15422.943057039884</v>
          </cell>
          <cell r="CH162">
            <v>37060.739938036742</v>
          </cell>
          <cell r="CI162">
            <v>33239.789062951771</v>
          </cell>
          <cell r="CJ162">
            <v>24032.720208180319</v>
          </cell>
          <cell r="CK162">
            <v>27234.667958631384</v>
          </cell>
          <cell r="CL162">
            <v>34275.293969487393</v>
          </cell>
          <cell r="CM162">
            <v>21036.503509015201</v>
          </cell>
          <cell r="CN162">
            <v>29195.595683613559</v>
          </cell>
          <cell r="CO162">
            <v>30510.913744286838</v>
          </cell>
          <cell r="CP162">
            <v>27836.558858719814</v>
          </cell>
          <cell r="CQ162">
            <v>24797.733118594973</v>
          </cell>
          <cell r="CR162">
            <v>26695.508211662127</v>
          </cell>
          <cell r="CS162">
            <v>14946.055743282603</v>
          </cell>
          <cell r="CT162">
            <v>39005.338187267589</v>
          </cell>
          <cell r="CU162">
            <v>35475.211157370199</v>
          </cell>
          <cell r="CV162">
            <v>25970.309909722928</v>
          </cell>
          <cell r="CW162">
            <v>29277.16247432724</v>
          </cell>
          <cell r="CX162">
            <v>36532.884689766041</v>
          </cell>
          <cell r="CY162">
            <v>22935.492948012194</v>
          </cell>
          <cell r="CZ162">
            <v>31343.962871783748</v>
          </cell>
          <cell r="DA162">
            <v>32686.376079258691</v>
          </cell>
          <cell r="DB162">
            <v>29947.182276176209</v>
          </cell>
          <cell r="DC162">
            <v>26531.870463165949</v>
          </cell>
          <cell r="DD162">
            <v>28729.339841341374</v>
          </cell>
          <cell r="DE162">
            <v>21785.067481267295</v>
          </cell>
          <cell r="DF162">
            <v>39666.083463458388</v>
          </cell>
          <cell r="DG162">
            <v>36052.300989926902</v>
          </cell>
          <cell r="DH162">
            <v>26240.196422089124</v>
          </cell>
          <cell r="DI162">
            <v>29655.767098572469</v>
          </cell>
          <cell r="DJ162">
            <v>37132.635261559219</v>
          </cell>
          <cell r="DK162">
            <v>23167.371504047391</v>
          </cell>
          <cell r="DL162">
            <v>31832.794586072421</v>
          </cell>
          <cell r="DM162">
            <v>33202.865557098557</v>
          </cell>
          <cell r="DN162">
            <v>30397.695477856963</v>
          </cell>
          <cell r="DO162">
            <v>26901.992830411647</v>
          </cell>
          <cell r="DP162">
            <v>29098.683950058003</v>
          </cell>
          <cell r="DQ162">
            <v>21953.906734349774</v>
          </cell>
          <cell r="DR162">
            <v>40339.255078155882</v>
          </cell>
          <cell r="DS162">
            <v>36218.176760037531</v>
          </cell>
          <cell r="DT162">
            <v>26089.215860493438</v>
          </cell>
          <cell r="DU162">
            <v>29616.472202090103</v>
          </cell>
          <cell r="DV162">
            <v>37321.44084415002</v>
          </cell>
          <cell r="DW162">
            <v>17879.254035862417</v>
          </cell>
          <cell r="DX162">
            <v>29396.924901825361</v>
          </cell>
          <cell r="DY162">
            <v>30795.232794612217</v>
          </cell>
          <cell r="DZ162">
            <v>27921.434227031998</v>
          </cell>
          <cell r="EA162">
            <v>24343.834543990801</v>
          </cell>
          <cell r="EB162">
            <v>26537.967734894381</v>
          </cell>
          <cell r="EC162">
            <v>19186.812524566456</v>
          </cell>
          <cell r="ED162">
            <v>38090.98562698446</v>
          </cell>
          <cell r="EE162">
            <v>34294.745928774188</v>
          </cell>
          <cell r="EF162">
            <v>23838.96440436125</v>
          </cell>
          <cell r="EG162">
            <v>27481.688034571576</v>
          </cell>
          <cell r="EH162">
            <v>35421.665886981289</v>
          </cell>
          <cell r="EI162">
            <v>20590.512114759607</v>
          </cell>
          <cell r="EJ162">
            <v>29839.659957045893</v>
          </cell>
          <cell r="EK162">
            <v>31266.820482890005</v>
          </cell>
          <cell r="EL162">
            <v>28323.137553476859</v>
          </cell>
          <cell r="EM162">
            <v>24661.129461085126</v>
          </cell>
          <cell r="EN162">
            <v>26850.587478502639</v>
          </cell>
          <cell r="EO162">
            <v>19287.032519160028</v>
          </cell>
          <cell r="EP162">
            <v>38725.145261938</v>
          </cell>
          <cell r="EQ162">
            <v>34838.072011180346</v>
          </cell>
          <cell r="ER162">
            <v>24045.201276570253</v>
          </cell>
          <cell r="ES162">
            <v>27807.257960721501</v>
          </cell>
          <cell r="ET162">
            <v>35989.378324906414</v>
          </cell>
          <cell r="EU162">
            <v>20758.944003395882</v>
          </cell>
          <cell r="EV162">
            <v>30289.909783537747</v>
          </cell>
          <cell r="EW162">
            <v>31746.940174387004</v>
          </cell>
          <cell r="EX162">
            <v>23064.958400812531</v>
          </cell>
          <cell r="EY162">
            <v>19905.42408367827</v>
          </cell>
          <cell r="EZ162">
            <v>27054.348690777319</v>
          </cell>
          <cell r="FA162">
            <v>19272.18332385525</v>
          </cell>
          <cell r="FB162">
            <v>39259.161266284158</v>
          </cell>
          <cell r="FC162">
            <v>35283.842160316934</v>
          </cell>
          <cell r="FD162">
            <v>24143.31267641153</v>
          </cell>
          <cell r="FE162">
            <v>28028.064269972325</v>
          </cell>
          <cell r="FF162">
            <v>36459.864799074319</v>
          </cell>
          <cell r="FG162">
            <v>20820.182906271824</v>
          </cell>
          <cell r="FH162">
            <v>25693.036273999001</v>
          </cell>
          <cell r="FI162">
            <v>27180.073063485521</v>
          </cell>
          <cell r="FJ162">
            <v>23977.957823791177</v>
          </cell>
          <cell r="FK162">
            <v>20140.436867958</v>
          </cell>
          <cell r="FL162">
            <v>27428.932152769179</v>
          </cell>
          <cell r="FM162">
            <v>19421.753101451279</v>
          </cell>
          <cell r="FN162">
            <v>39973.589415011476</v>
          </cell>
          <cell r="FO162">
            <v>35416.991211620021</v>
          </cell>
          <cell r="FP162">
            <v>23917.883513566907</v>
          </cell>
          <cell r="FQ162">
            <v>27929.604069986308</v>
          </cell>
          <cell r="FR162">
            <v>36618.25684302867</v>
          </cell>
          <cell r="FS162">
            <v>20558.620664863018</v>
          </cell>
          <cell r="FT162">
            <v>25582.583481884038</v>
          </cell>
          <cell r="FU162">
            <v>27099.879151227564</v>
          </cell>
          <cell r="FV162">
            <v>23820.154554788067</v>
          </cell>
          <cell r="FW162">
            <v>19892.294176647862</v>
          </cell>
        </row>
        <row r="163">
          <cell r="B163" t="str">
            <v>Co 400</v>
          </cell>
          <cell r="BH163">
            <v>196325.86</v>
          </cell>
          <cell r="BI163">
            <v>163810.35999999999</v>
          </cell>
          <cell r="BJ163">
            <v>100688.87</v>
          </cell>
          <cell r="BK163">
            <v>210208.81</v>
          </cell>
          <cell r="BL163">
            <v>207518.74</v>
          </cell>
          <cell r="BM163">
            <v>106346.08</v>
          </cell>
          <cell r="BN163">
            <v>256803.81</v>
          </cell>
          <cell r="BO163">
            <v>300845.56758083834</v>
          </cell>
          <cell r="BP163">
            <v>217582.19705959538</v>
          </cell>
          <cell r="BQ163">
            <v>258050.99129441136</v>
          </cell>
          <cell r="BR163">
            <v>125792.57993735874</v>
          </cell>
          <cell r="BS163">
            <v>-29061.385799598123</v>
          </cell>
          <cell r="BT163">
            <v>225936.17203217081</v>
          </cell>
          <cell r="BU163">
            <v>193853.68622817367</v>
          </cell>
          <cell r="BV163">
            <v>129961.44025450508</v>
          </cell>
          <cell r="BW163">
            <v>239265.70742577832</v>
          </cell>
          <cell r="BX163">
            <v>236840.59754911019</v>
          </cell>
          <cell r="BY163">
            <v>133785.79698062234</v>
          </cell>
          <cell r="BZ163">
            <v>286052.82211408194</v>
          </cell>
          <cell r="CA163">
            <v>330165.63713579212</v>
          </cell>
          <cell r="CB163">
            <v>247005.49088968162</v>
          </cell>
          <cell r="CC163">
            <v>286937.30684825557</v>
          </cell>
          <cell r="CD163">
            <v>104035.10841338825</v>
          </cell>
          <cell r="CE163">
            <v>-48076.034106796782</v>
          </cell>
          <cell r="CF163">
            <v>211251.76660725201</v>
          </cell>
          <cell r="CG163">
            <v>179622.11317601986</v>
          </cell>
          <cell r="CH163">
            <v>114943.04329540412</v>
          </cell>
          <cell r="CI163">
            <v>224032.47149753157</v>
          </cell>
          <cell r="CJ163">
            <v>221886.98413589853</v>
          </cell>
          <cell r="CK163">
            <v>116900.71344027889</v>
          </cell>
          <cell r="CL163">
            <v>271038.07302897342</v>
          </cell>
          <cell r="CM163">
            <v>315037.12826464069</v>
          </cell>
          <cell r="CN163">
            <v>231632.45986061223</v>
          </cell>
          <cell r="CO163">
            <v>271020.02158352151</v>
          </cell>
          <cell r="CP163">
            <v>89007.12525705283</v>
          </cell>
          <cell r="CQ163">
            <v>-60330.941680708725</v>
          </cell>
          <cell r="CR163">
            <v>210282.18554713414</v>
          </cell>
          <cell r="CS163">
            <v>178175.83703665744</v>
          </cell>
          <cell r="CT163">
            <v>111933.48886991083</v>
          </cell>
          <cell r="CU163">
            <v>223130.82135326718</v>
          </cell>
          <cell r="CV163">
            <v>221038.94247979677</v>
          </cell>
          <cell r="CW163">
            <v>113289.90518736455</v>
          </cell>
          <cell r="CX163">
            <v>432041.67259173316</v>
          </cell>
          <cell r="CY163">
            <v>476712.25307640235</v>
          </cell>
          <cell r="CZ163">
            <v>391555.75708948146</v>
          </cell>
          <cell r="DA163">
            <v>431544.24319556518</v>
          </cell>
          <cell r="DB163">
            <v>246197.19594329427</v>
          </cell>
          <cell r="DC163">
            <v>89794.437701865798</v>
          </cell>
          <cell r="DD163">
            <v>370035.97739569342</v>
          </cell>
          <cell r="DE163">
            <v>337447.81534759863</v>
          </cell>
          <cell r="DF163">
            <v>269602.47924036847</v>
          </cell>
          <cell r="DG163">
            <v>382948.13147651765</v>
          </cell>
          <cell r="DH163">
            <v>380913.52772380656</v>
          </cell>
          <cell r="DI163">
            <v>270326.65563828533</v>
          </cell>
          <cell r="DJ163">
            <v>435225.9547526642</v>
          </cell>
          <cell r="DK163">
            <v>480585.11837209156</v>
          </cell>
          <cell r="DL163">
            <v>393639.26945245359</v>
          </cell>
          <cell r="DM163">
            <v>434235.0558392565</v>
          </cell>
          <cell r="DN163">
            <v>245496.55704433064</v>
          </cell>
          <cell r="DO163">
            <v>85641.988280469785</v>
          </cell>
          <cell r="DP163">
            <v>371944.23419640586</v>
          </cell>
          <cell r="DQ163">
            <v>338869.5100237038</v>
          </cell>
          <cell r="DR163">
            <v>269381.02225486294</v>
          </cell>
          <cell r="DS163">
            <v>384915.31792162755</v>
          </cell>
          <cell r="DT163">
            <v>382942.38886740874</v>
          </cell>
          <cell r="DU163">
            <v>269440.24345800129</v>
          </cell>
          <cell r="DV163">
            <v>438319.23918153683</v>
          </cell>
          <cell r="DW163">
            <v>484384.37098862918</v>
          </cell>
          <cell r="DX163">
            <v>395610.70816922653</v>
          </cell>
          <cell r="DY163">
            <v>436820.6669780137</v>
          </cell>
          <cell r="DZ163">
            <v>244631.66941378405</v>
          </cell>
          <cell r="EA163">
            <v>81246.986142036156</v>
          </cell>
          <cell r="EB163">
            <v>402757.00807463087</v>
          </cell>
          <cell r="EC163">
            <v>369190.9907814014</v>
          </cell>
          <cell r="ED163">
            <v>298017.50295159838</v>
          </cell>
          <cell r="EE163">
            <v>415782.22821186797</v>
          </cell>
          <cell r="EF163">
            <v>413874.92905008397</v>
          </cell>
          <cell r="EG163">
            <v>297378.39829261217</v>
          </cell>
          <cell r="EH163">
            <v>470336.99208596617</v>
          </cell>
          <cell r="EI163">
            <v>517125.68173232453</v>
          </cell>
          <cell r="EJ163">
            <v>426485.39376750006</v>
          </cell>
          <cell r="EK163">
            <v>468315.68961053155</v>
          </cell>
          <cell r="EL163">
            <v>272616.77242902433</v>
          </cell>
          <cell r="EM163">
            <v>105620.73170495639</v>
          </cell>
          <cell r="EN163">
            <v>404987.82170873752</v>
          </cell>
          <cell r="EO163">
            <v>370925.68312048609</v>
          </cell>
          <cell r="EP163">
            <v>298025.01198069018</v>
          </cell>
          <cell r="EQ163">
            <v>418062.20859539858</v>
          </cell>
          <cell r="ER163">
            <v>416224.94262963266</v>
          </cell>
          <cell r="ES163">
            <v>296652.38011798076</v>
          </cell>
          <cell r="ET163">
            <v>473792.86181744176</v>
          </cell>
          <cell r="EU163">
            <v>521323.38779477496</v>
          </cell>
          <cell r="EV163">
            <v>428775.87931780692</v>
          </cell>
          <cell r="EW163">
            <v>471232.91453794274</v>
          </cell>
          <cell r="EX163">
            <v>271964.18169146217</v>
          </cell>
          <cell r="EY163">
            <v>101274.74439019163</v>
          </cell>
          <cell r="EZ163">
            <v>407096.7040575745</v>
          </cell>
          <cell r="FA163">
            <v>372533.97185191046</v>
          </cell>
          <cell r="FB163">
            <v>297862.27427736344</v>
          </cell>
          <cell r="FC163">
            <v>435029.41069604363</v>
          </cell>
          <cell r="FD163">
            <v>433267.1758484398</v>
          </cell>
          <cell r="FE163">
            <v>327368.55477712315</v>
          </cell>
          <cell r="FF163">
            <v>508796.56522042176</v>
          </cell>
          <cell r="FG163">
            <v>557086.70318672108</v>
          </cell>
          <cell r="FH163">
            <v>462591.60280735535</v>
          </cell>
          <cell r="FI163">
            <v>505680.83189025149</v>
          </cell>
          <cell r="FJ163">
            <v>302781.39924002625</v>
          </cell>
          <cell r="FK163">
            <v>128313.52095353918</v>
          </cell>
          <cell r="FL163">
            <v>440724.89298807445</v>
          </cell>
          <cell r="FM163">
            <v>405656.6182701108</v>
          </cell>
          <cell r="FN163">
            <v>329169.37614966067</v>
          </cell>
          <cell r="FO163">
            <v>454325.28769685444</v>
          </cell>
          <cell r="FP163">
            <v>452642.56574184948</v>
          </cell>
          <cell r="FQ163">
            <v>326851.9463254523</v>
          </cell>
          <cell r="FR163">
            <v>512675.72533984308</v>
          </cell>
          <cell r="FS163">
            <v>561743.72585814155</v>
          </cell>
          <cell r="FT163">
            <v>465258.82345247886</v>
          </cell>
          <cell r="FU163">
            <v>508986.89819361758</v>
          </cell>
          <cell r="FV163">
            <v>302394.60053190775</v>
          </cell>
          <cell r="FW163">
            <v>124062.08579405106</v>
          </cell>
        </row>
        <row r="164">
          <cell r="B164" t="str">
            <v>Co 401</v>
          </cell>
          <cell r="BH164">
            <v>94471.89</v>
          </cell>
          <cell r="BI164">
            <v>32673.08</v>
          </cell>
          <cell r="BJ164">
            <v>64193.369999999937</v>
          </cell>
          <cell r="BK164">
            <v>84152.320000000007</v>
          </cell>
          <cell r="BL164">
            <v>49106.57</v>
          </cell>
          <cell r="BM164">
            <v>104564.66</v>
          </cell>
          <cell r="BN164">
            <v>80786.210000000006</v>
          </cell>
          <cell r="BO164">
            <v>-68533.336527650536</v>
          </cell>
          <cell r="BP164">
            <v>117241.31534879567</v>
          </cell>
          <cell r="BQ164">
            <v>107754.20002255309</v>
          </cell>
          <cell r="BR164">
            <v>85062.443806428404</v>
          </cell>
          <cell r="BS164">
            <v>72380.814894203097</v>
          </cell>
          <cell r="BT164">
            <v>90361.243874931679</v>
          </cell>
          <cell r="BU164">
            <v>28439.581548536895</v>
          </cell>
          <cell r="BV164">
            <v>60027.283347938413</v>
          </cell>
          <cell r="BW164">
            <v>80479.18225965029</v>
          </cell>
          <cell r="BX164">
            <v>43627.573979435663</v>
          </cell>
          <cell r="BY164">
            <v>99754.541112209961</v>
          </cell>
          <cell r="BZ164">
            <v>76363.723036144482</v>
          </cell>
          <cell r="CA164">
            <v>111647.84224142617</v>
          </cell>
          <cell r="CB164">
            <v>163175.08783300678</v>
          </cell>
          <cell r="CC164">
            <v>153994.29241988523</v>
          </cell>
          <cell r="CD164">
            <v>130699.4866274675</v>
          </cell>
          <cell r="CE164">
            <v>120218.42335031132</v>
          </cell>
          <cell r="CF164">
            <v>133916.02584443957</v>
          </cell>
          <cell r="CG164">
            <v>71870.216907450056</v>
          </cell>
          <cell r="CH164">
            <v>103529.55141069021</v>
          </cell>
          <cell r="CI164">
            <v>124491.89820459564</v>
          </cell>
          <cell r="CJ164">
            <v>85782.099545192148</v>
          </cell>
          <cell r="CK164">
            <v>142600.66352400646</v>
          </cell>
          <cell r="CL164">
            <v>119611.20901679507</v>
          </cell>
          <cell r="CM164">
            <v>155454.90856315644</v>
          </cell>
          <cell r="CN164">
            <v>157049.96675487061</v>
          </cell>
          <cell r="CO164">
            <v>148187.01800928143</v>
          </cell>
          <cell r="CP164">
            <v>124273.9313824792</v>
          </cell>
          <cell r="CQ164">
            <v>116042.19788510638</v>
          </cell>
          <cell r="CR164">
            <v>134339.39648975045</v>
          </cell>
          <cell r="CS164">
            <v>71010.352406977734</v>
          </cell>
          <cell r="CT164">
            <v>103327.29478579611</v>
          </cell>
          <cell r="CU164">
            <v>124884.12111033854</v>
          </cell>
          <cell r="CV164">
            <v>84762.566783079004</v>
          </cell>
          <cell r="CW164">
            <v>142954.92331283516</v>
          </cell>
          <cell r="CX164">
            <v>119643.53507414326</v>
          </cell>
          <cell r="CY164">
            <v>156340.9649786044</v>
          </cell>
          <cell r="CZ164">
            <v>157982.39416884369</v>
          </cell>
          <cell r="DA164">
            <v>149051.38248107739</v>
          </cell>
          <cell r="DB164">
            <v>124448.35694532964</v>
          </cell>
          <cell r="DC164">
            <v>115170.63829938375</v>
          </cell>
          <cell r="DD164">
            <v>134706.72218178905</v>
          </cell>
          <cell r="DE164">
            <v>70067.250199418486</v>
          </cell>
          <cell r="DF164">
            <v>147336.33194712095</v>
          </cell>
          <cell r="DG164">
            <v>169504.77998976974</v>
          </cell>
          <cell r="DH164">
            <v>127923.83729580819</v>
          </cell>
          <cell r="DI164">
            <v>187524.38227992135</v>
          </cell>
          <cell r="DJ164">
            <v>163888.76276439271</v>
          </cell>
          <cell r="DK164">
            <v>201463.75767322624</v>
          </cell>
          <cell r="DL164">
            <v>203153.94603084709</v>
          </cell>
          <cell r="DM164">
            <v>194156.77290923908</v>
          </cell>
          <cell r="DN164">
            <v>168843.20784627285</v>
          </cell>
          <cell r="DO164">
            <v>159746.54700311605</v>
          </cell>
          <cell r="DP164">
            <v>179294.8035503935</v>
          </cell>
          <cell r="DQ164">
            <v>113317.40568613482</v>
          </cell>
          <cell r="DR164">
            <v>147878.03330907662</v>
          </cell>
          <cell r="DS164">
            <v>170675.709250716</v>
          </cell>
          <cell r="DT164">
            <v>127586.50124555931</v>
          </cell>
          <cell r="DU164">
            <v>188631.13257825654</v>
          </cell>
          <cell r="DV164">
            <v>164669.07086410426</v>
          </cell>
          <cell r="DW164">
            <v>203147.13929840029</v>
          </cell>
          <cell r="DX164">
            <v>204886.98847137846</v>
          </cell>
          <cell r="DY164">
            <v>195825.71531461677</v>
          </cell>
          <cell r="DZ164">
            <v>169780.79127439659</v>
          </cell>
          <cell r="EA164">
            <v>160879.8011293101</v>
          </cell>
          <cell r="EB164">
            <v>180426.05637460249</v>
          </cell>
          <cell r="EC164">
            <v>113082.56244002242</v>
          </cell>
          <cell r="ED164">
            <v>148361.11137434887</v>
          </cell>
          <cell r="EE164">
            <v>171806.22351363389</v>
          </cell>
          <cell r="EF164">
            <v>127158.24989211815</v>
          </cell>
          <cell r="EG164">
            <v>189683.41494085058</v>
          </cell>
          <cell r="EH164">
            <v>165392.73132159424</v>
          </cell>
          <cell r="EI164">
            <v>204799.43841370556</v>
          </cell>
          <cell r="EJ164">
            <v>219923.73771741072</v>
          </cell>
          <cell r="EK164">
            <v>210801.11646037828</v>
          </cell>
          <cell r="EL164">
            <v>184003.40726034433</v>
          </cell>
          <cell r="EM164">
            <v>175313.28015184263</v>
          </cell>
          <cell r="EN164">
            <v>194842.02612600409</v>
          </cell>
          <cell r="EO164">
            <v>126103.97127929036</v>
          </cell>
          <cell r="EP164">
            <v>162115.8125495479</v>
          </cell>
          <cell r="EQ164">
            <v>186227.00946486733</v>
          </cell>
          <cell r="ER164">
            <v>139968.37448360305</v>
          </cell>
          <cell r="ES164">
            <v>204011.02972235897</v>
          </cell>
          <cell r="ET164">
            <v>179389.69617581001</v>
          </cell>
          <cell r="EU164">
            <v>219751.81569101682</v>
          </cell>
          <cell r="EV164">
            <v>221995.39756131769</v>
          </cell>
          <cell r="EW164">
            <v>212813.19964058764</v>
          </cell>
          <cell r="EX164">
            <v>185240.78764424729</v>
          </cell>
          <cell r="EY164">
            <v>176777.42745486833</v>
          </cell>
          <cell r="EZ164">
            <v>196273.52571489941</v>
          </cell>
          <cell r="FA164">
            <v>126111.15082330524</v>
          </cell>
          <cell r="FB164">
            <v>162871.99990689108</v>
          </cell>
          <cell r="FC164">
            <v>187668.49065959852</v>
          </cell>
          <cell r="FD164">
            <v>139745.27227858611</v>
          </cell>
          <cell r="FE164">
            <v>205344.04369306227</v>
          </cell>
          <cell r="FF164">
            <v>180390.26919188621</v>
          </cell>
          <cell r="FG164">
            <v>221734.30118626068</v>
          </cell>
          <cell r="FH164">
            <v>224044.54240117216</v>
          </cell>
          <cell r="FI164">
            <v>214804.73417535989</v>
          </cell>
          <cell r="FJ164">
            <v>186435.31119652936</v>
          </cell>
          <cell r="FK164">
            <v>178215.23722537531</v>
          </cell>
          <cell r="FL164">
            <v>197662.20379958735</v>
          </cell>
          <cell r="FM164">
            <v>126045.91242511699</v>
          </cell>
          <cell r="FN164">
            <v>163571.15781562042</v>
          </cell>
          <cell r="FO164">
            <v>189073.03303490591</v>
          </cell>
          <cell r="FP164">
            <v>139429.50976834574</v>
          </cell>
          <cell r="FQ164">
            <v>206623.89170825551</v>
          </cell>
          <cell r="FR164">
            <v>181335.66387318226</v>
          </cell>
          <cell r="FS164">
            <v>223689.68365383666</v>
          </cell>
          <cell r="FT164">
            <v>226068.005067758</v>
          </cell>
          <cell r="FU164">
            <v>216774.26313307916</v>
          </cell>
          <cell r="FV164">
            <v>187584.01231478641</v>
          </cell>
          <cell r="FW164">
            <v>179624.56869816961</v>
          </cell>
        </row>
        <row r="165">
          <cell r="B165" t="str">
            <v>Co 248</v>
          </cell>
          <cell r="BH165">
            <v>58906.12</v>
          </cell>
          <cell r="BI165">
            <v>28086.86</v>
          </cell>
          <cell r="BJ165">
            <v>44479.360000000001</v>
          </cell>
          <cell r="BK165">
            <v>39652.300000000003</v>
          </cell>
          <cell r="BL165">
            <v>75554.960000000006</v>
          </cell>
          <cell r="BM165">
            <v>14188.5</v>
          </cell>
          <cell r="BN165">
            <v>29975.55</v>
          </cell>
          <cell r="BO165">
            <v>46215.963521832156</v>
          </cell>
          <cell r="BP165">
            <v>29249.163658577978</v>
          </cell>
          <cell r="BQ165">
            <v>41673.127191992047</v>
          </cell>
          <cell r="BR165">
            <v>36246.765058471967</v>
          </cell>
          <cell r="BS165">
            <v>69791.833908529428</v>
          </cell>
          <cell r="BT165">
            <v>61645.975323873907</v>
          </cell>
          <cell r="BU165">
            <v>31294.06787309661</v>
          </cell>
          <cell r="BV165">
            <v>47128.039047691462</v>
          </cell>
          <cell r="BW165">
            <v>40852.723382486838</v>
          </cell>
          <cell r="BX165">
            <v>76592.464136788025</v>
          </cell>
          <cell r="BY165">
            <v>15121.677839252945</v>
          </cell>
          <cell r="BZ165">
            <v>30752.979463904412</v>
          </cell>
          <cell r="CA165">
            <v>45305.363837382647</v>
          </cell>
          <cell r="CB165">
            <v>28412.172402466633</v>
          </cell>
          <cell r="CC165">
            <v>40825.749110548823</v>
          </cell>
          <cell r="CD165">
            <v>35393.810428971614</v>
          </cell>
          <cell r="CE165">
            <v>69331.253880385571</v>
          </cell>
          <cell r="CF165">
            <v>55647.965256073992</v>
          </cell>
          <cell r="CG165">
            <v>25921.607164212583</v>
          </cell>
          <cell r="CH165">
            <v>41113.189866190922</v>
          </cell>
          <cell r="CI165">
            <v>35194.34003510639</v>
          </cell>
          <cell r="CJ165">
            <v>70745.995310835831</v>
          </cell>
          <cell r="CK165">
            <v>12048.560401323273</v>
          </cell>
          <cell r="CL165">
            <v>27468.298891568265</v>
          </cell>
          <cell r="CM165">
            <v>41919.192576379719</v>
          </cell>
          <cell r="CN165">
            <v>25203.73731344437</v>
          </cell>
          <cell r="CO165">
            <v>37464.60470855626</v>
          </cell>
          <cell r="CP165">
            <v>32170.79421788601</v>
          </cell>
          <cell r="CQ165">
            <v>66363.294996000564</v>
          </cell>
          <cell r="CR165">
            <v>54749.622390486591</v>
          </cell>
          <cell r="CS165">
            <v>24496.483745034471</v>
          </cell>
          <cell r="CT165">
            <v>39918.654020616959</v>
          </cell>
          <cell r="CU165">
            <v>34341.619460933456</v>
          </cell>
          <cell r="CV165">
            <v>70588.860013790982</v>
          </cell>
          <cell r="CW165">
            <v>12161.565509326254</v>
          </cell>
          <cell r="CX165">
            <v>27866.178379170247</v>
          </cell>
          <cell r="CY165">
            <v>42551.253834516872</v>
          </cell>
          <cell r="CZ165">
            <v>25513.963924796575</v>
          </cell>
          <cell r="DA165">
            <v>38016.741108743168</v>
          </cell>
          <cell r="DB165">
            <v>32615.41703376091</v>
          </cell>
          <cell r="DC165">
            <v>67040.403546281072</v>
          </cell>
          <cell r="DD165">
            <v>55611.131435611947</v>
          </cell>
          <cell r="DE165">
            <v>24822.221371575688</v>
          </cell>
          <cell r="DF165">
            <v>40477.3831809685</v>
          </cell>
          <cell r="DG165">
            <v>34877.707645528681</v>
          </cell>
          <cell r="DH165">
            <v>71833.976074480001</v>
          </cell>
          <cell r="DI165">
            <v>12275.788138424417</v>
          </cell>
          <cell r="DJ165">
            <v>28270.268668252153</v>
          </cell>
          <cell r="DK165">
            <v>43193.873823305621</v>
          </cell>
          <cell r="DL165">
            <v>25828.153066444611</v>
          </cell>
          <cell r="DM165">
            <v>38577.574960971186</v>
          </cell>
          <cell r="DN165">
            <v>27966.568013357995</v>
          </cell>
          <cell r="DO165">
            <v>65787.859505999426</v>
          </cell>
          <cell r="DP165">
            <v>56385.399832776544</v>
          </cell>
          <cell r="DQ165">
            <v>25052.564277276608</v>
          </cell>
          <cell r="DR165">
            <v>40943.114871445381</v>
          </cell>
          <cell r="DS165">
            <v>35324.813067667397</v>
          </cell>
          <cell r="DT165">
            <v>73003.819412725599</v>
          </cell>
          <cell r="DU165">
            <v>8203.8328514031164</v>
          </cell>
          <cell r="DV165">
            <v>24493.478099891159</v>
          </cell>
          <cell r="DW165">
            <v>41550.509125056349</v>
          </cell>
          <cell r="DX165">
            <v>23849.681258354452</v>
          </cell>
          <cell r="DY165">
            <v>36850.58279435194</v>
          </cell>
          <cell r="DZ165">
            <v>31126.096248527894</v>
          </cell>
          <cell r="EA165">
            <v>66917.816457295281</v>
          </cell>
          <cell r="EB165">
            <v>57323.047648803396</v>
          </cell>
          <cell r="EC165">
            <v>25437.084286657759</v>
          </cell>
          <cell r="ED165">
            <v>41565.624626698118</v>
          </cell>
          <cell r="EE165">
            <v>35943.426803385155</v>
          </cell>
          <cell r="EF165">
            <v>74359.12102843613</v>
          </cell>
          <cell r="EG165">
            <v>8262.3875356964782</v>
          </cell>
          <cell r="EH165">
            <v>24851.890927727938</v>
          </cell>
          <cell r="EI165">
            <v>42212.705483273385</v>
          </cell>
          <cell r="EJ165">
            <v>24170.936179554017</v>
          </cell>
          <cell r="EK165">
            <v>37428.73122811845</v>
          </cell>
          <cell r="EL165">
            <v>31587.485241962771</v>
          </cell>
          <cell r="EM165">
            <v>68082.582537364127</v>
          </cell>
          <cell r="EN165">
            <v>58290.769020408785</v>
          </cell>
          <cell r="EO165">
            <v>25843.0707246729</v>
          </cell>
          <cell r="EP165">
            <v>42211.512216603907</v>
          </cell>
          <cell r="EQ165">
            <v>36573.204872805465</v>
          </cell>
          <cell r="ER165">
            <v>75739.806391719118</v>
          </cell>
          <cell r="ES165">
            <v>8319.9265222698086</v>
          </cell>
          <cell r="ET165">
            <v>25214.957787716543</v>
          </cell>
          <cell r="EU165">
            <v>42885.726521781282</v>
          </cell>
          <cell r="EV165">
            <v>24496.584032220911</v>
          </cell>
          <cell r="EW165">
            <v>38015.788536843364</v>
          </cell>
          <cell r="EX165">
            <v>32055.902654272868</v>
          </cell>
          <cell r="EY165">
            <v>69268.076989656169</v>
          </cell>
          <cell r="EZ165">
            <v>59273.676697139483</v>
          </cell>
          <cell r="FA165">
            <v>26255.287166234499</v>
          </cell>
          <cell r="FB165">
            <v>42866.180361577302</v>
          </cell>
          <cell r="FC165">
            <v>37214.087040118553</v>
          </cell>
          <cell r="FD165">
            <v>77146.109212025156</v>
          </cell>
          <cell r="FE165">
            <v>8376.8242432795669</v>
          </cell>
          <cell r="FF165">
            <v>25582.468217158719</v>
          </cell>
          <cell r="FG165">
            <v>43569.18331591371</v>
          </cell>
          <cell r="FH165">
            <v>24826.573678252229</v>
          </cell>
          <cell r="FI165">
            <v>38611.84026920177</v>
          </cell>
          <cell r="FJ165">
            <v>32530.859492469448</v>
          </cell>
          <cell r="FK165">
            <v>70474.482001709315</v>
          </cell>
          <cell r="FL165">
            <v>60271.944737373167</v>
          </cell>
          <cell r="FM165">
            <v>26673.981557255356</v>
          </cell>
          <cell r="FN165">
            <v>43529.615297052005</v>
          </cell>
          <cell r="FO165">
            <v>37379.063914999402</v>
          </cell>
          <cell r="FP165">
            <v>78091.457948539697</v>
          </cell>
          <cell r="FQ165">
            <v>7945.7195182904907</v>
          </cell>
          <cell r="FR165">
            <v>25467.389850729509</v>
          </cell>
          <cell r="FS165">
            <v>43776.373396400195</v>
          </cell>
          <cell r="FT165">
            <v>24673.157020118007</v>
          </cell>
          <cell r="FU165">
            <v>38730.200249165115</v>
          </cell>
          <cell r="FV165">
            <v>32526.042487034283</v>
          </cell>
          <cell r="FW165">
            <v>71214.520311838642</v>
          </cell>
        </row>
        <row r="166">
          <cell r="B166" t="str">
            <v>Co 249</v>
          </cell>
          <cell r="BH166">
            <v>26798.77</v>
          </cell>
          <cell r="BI166">
            <v>22636.799999999999</v>
          </cell>
          <cell r="BJ166">
            <v>35384.65</v>
          </cell>
          <cell r="BK166">
            <v>38747.550000000003</v>
          </cell>
          <cell r="BL166">
            <v>32893.440000000002</v>
          </cell>
          <cell r="BM166">
            <v>21858.7</v>
          </cell>
          <cell r="BN166">
            <v>27926.77</v>
          </cell>
          <cell r="BO166">
            <v>8787.3446823768609</v>
          </cell>
          <cell r="BP166">
            <v>23043.281659903063</v>
          </cell>
          <cell r="BQ166">
            <v>30478.348732774451</v>
          </cell>
          <cell r="BR166">
            <v>27295.786379954814</v>
          </cell>
          <cell r="BS166">
            <v>24349.668799966807</v>
          </cell>
          <cell r="BT166">
            <v>38567.917209295956</v>
          </cell>
          <cell r="BU166">
            <v>33997.175631584716</v>
          </cell>
          <cell r="BV166">
            <v>50078.382222066233</v>
          </cell>
          <cell r="BW166">
            <v>53323.272515063414</v>
          </cell>
          <cell r="BX166">
            <v>47581.773453048911</v>
          </cell>
          <cell r="BY166">
            <v>36534.452670599749</v>
          </cell>
          <cell r="BZ166">
            <v>42494.497820310258</v>
          </cell>
          <cell r="CA166">
            <v>20682.051303409899</v>
          </cell>
          <cell r="CB166">
            <v>24947.094494633704</v>
          </cell>
          <cell r="CC166">
            <v>32362.569886878955</v>
          </cell>
          <cell r="CD166">
            <v>29179.69613616378</v>
          </cell>
          <cell r="CE166">
            <v>26617.025341849403</v>
          </cell>
          <cell r="CF166">
            <v>39934.159251704652</v>
          </cell>
          <cell r="CG166">
            <v>34936.103599818685</v>
          </cell>
          <cell r="CH166">
            <v>43537.253488435766</v>
          </cell>
          <cell r="CI166">
            <v>47110.613604172941</v>
          </cell>
          <cell r="CJ166">
            <v>41491.052293132299</v>
          </cell>
          <cell r="CK166">
            <v>35366.025107940222</v>
          </cell>
          <cell r="CL166">
            <v>41291.586262725315</v>
          </cell>
          <cell r="CM166">
            <v>19298.490518711631</v>
          </cell>
          <cell r="CN166">
            <v>23641.78863176288</v>
          </cell>
          <cell r="CO166">
            <v>31038.148907796785</v>
          </cell>
          <cell r="CP166">
            <v>27855.90633673047</v>
          </cell>
          <cell r="CQ166">
            <v>25681.04098520433</v>
          </cell>
          <cell r="CR166">
            <v>40647.852340054327</v>
          </cell>
          <cell r="CS166">
            <v>35403.148759796895</v>
          </cell>
          <cell r="CT166">
            <v>44276.365824540044</v>
          </cell>
          <cell r="CU166">
            <v>47407.995122159438</v>
          </cell>
          <cell r="CV166">
            <v>41717.847902982961</v>
          </cell>
          <cell r="CW166">
            <v>35493.751862359903</v>
          </cell>
          <cell r="CX166">
            <v>41526.007770552598</v>
          </cell>
          <cell r="CY166">
            <v>13910.337744248674</v>
          </cell>
          <cell r="CZ166">
            <v>18367.223091108972</v>
          </cell>
          <cell r="DA166">
            <v>25904.980098595188</v>
          </cell>
          <cell r="DB166">
            <v>22659.348045290339</v>
          </cell>
          <cell r="DC166">
            <v>25114.77027625178</v>
          </cell>
          <cell r="DD166">
            <v>40947.752675759417</v>
          </cell>
          <cell r="DE166">
            <v>35447.067281536336</v>
          </cell>
          <cell r="DF166">
            <v>44601.0124746574</v>
          </cell>
          <cell r="DG166">
            <v>48244.763987101345</v>
          </cell>
          <cell r="DH166">
            <v>42483.639287772981</v>
          </cell>
          <cell r="DI166">
            <v>36159.205650082979</v>
          </cell>
          <cell r="DJ166">
            <v>42300.165387384433</v>
          </cell>
          <cell r="DK166">
            <v>19148.331514913902</v>
          </cell>
          <cell r="DL166">
            <v>23721.399120569993</v>
          </cell>
          <cell r="DM166">
            <v>31403.660864824953</v>
          </cell>
          <cell r="DN166">
            <v>28093.409121271281</v>
          </cell>
          <cell r="DO166">
            <v>25422.179821062266</v>
          </cell>
          <cell r="DP166">
            <v>41682.457751287482</v>
          </cell>
          <cell r="DQ166">
            <v>35916.14729436567</v>
          </cell>
          <cell r="DR166">
            <v>45359.286503215553</v>
          </cell>
          <cell r="DS166">
            <v>49042.496144707548</v>
          </cell>
          <cell r="DT166">
            <v>43210.514049761121</v>
          </cell>
          <cell r="DU166">
            <v>36784.657615480435</v>
          </cell>
          <cell r="DV166">
            <v>43035.674622737439</v>
          </cell>
          <cell r="DW166">
            <v>19335.497020184572</v>
          </cell>
          <cell r="DX166">
            <v>24028.860548096949</v>
          </cell>
          <cell r="DY166">
            <v>31857.346530700801</v>
          </cell>
          <cell r="DZ166">
            <v>28481.637154766599</v>
          </cell>
          <cell r="EA166">
            <v>25734.55568957892</v>
          </cell>
          <cell r="EB166">
            <v>42431.987743068799</v>
          </cell>
          <cell r="EC166">
            <v>36390.267715030859</v>
          </cell>
          <cell r="ED166">
            <v>46131.359116920168</v>
          </cell>
          <cell r="EE166">
            <v>49322.112107450128</v>
          </cell>
          <cell r="EF166">
            <v>38319.172634508679</v>
          </cell>
          <cell r="EG166">
            <v>35166.501498909973</v>
          </cell>
          <cell r="EH166">
            <v>41529.83403644908</v>
          </cell>
          <cell r="EI166">
            <v>17269.046673101693</v>
          </cell>
          <cell r="EJ166">
            <v>22085.466427172389</v>
          </cell>
          <cell r="EK166">
            <v>30063.422453669264</v>
          </cell>
          <cell r="EL166">
            <v>26620.448555945215</v>
          </cell>
          <cell r="EM166">
            <v>23795.307187185492</v>
          </cell>
          <cell r="EN166">
            <v>40941.223556418132</v>
          </cell>
          <cell r="EO166">
            <v>34613.563772230715</v>
          </cell>
          <cell r="EP166">
            <v>44662.064997972353</v>
          </cell>
          <cell r="EQ166">
            <v>48413.541766231254</v>
          </cell>
          <cell r="ER166">
            <v>42337.588791411938</v>
          </cell>
          <cell r="ES166">
            <v>35766.555540930953</v>
          </cell>
          <cell r="ET166">
            <v>42243.637115914258</v>
          </cell>
          <cell r="EU166">
            <v>17409.888038102232</v>
          </cell>
          <cell r="EV166">
            <v>22352.255499527906</v>
          </cell>
          <cell r="EW166">
            <v>30482.857995315018</v>
          </cell>
          <cell r="EX166">
            <v>26970.878013099195</v>
          </cell>
          <cell r="EY166">
            <v>24065.867431612831</v>
          </cell>
          <cell r="EZ166">
            <v>41671.420482652888</v>
          </cell>
          <cell r="FA166">
            <v>35047.147840541802</v>
          </cell>
          <cell r="FB166">
            <v>45412.589158327901</v>
          </cell>
          <cell r="FC166">
            <v>49202.838388557837</v>
          </cell>
          <cell r="FD166">
            <v>43053.840544596344</v>
          </cell>
          <cell r="FE166">
            <v>36378.382194880774</v>
          </cell>
          <cell r="FF166">
            <v>42971.294820199502</v>
          </cell>
          <cell r="FG166">
            <v>11884.544495652764</v>
          </cell>
          <cell r="FH166">
            <v>19798.097241311305</v>
          </cell>
          <cell r="FI166">
            <v>28083.678375482108</v>
          </cell>
          <cell r="FJ166">
            <v>24501.753622948236</v>
          </cell>
          <cell r="FK166">
            <v>21514.089943879007</v>
          </cell>
          <cell r="FL166">
            <v>37339.329035492454</v>
          </cell>
          <cell r="FM166">
            <v>30407.193926083797</v>
          </cell>
          <cell r="FN166">
            <v>46065.745883120188</v>
          </cell>
          <cell r="FO166">
            <v>49306.702829290094</v>
          </cell>
          <cell r="FP166">
            <v>43084.832748576475</v>
          </cell>
          <cell r="FQ166">
            <v>31354.957544513192</v>
          </cell>
          <cell r="FR166">
            <v>38065.824093045827</v>
          </cell>
          <cell r="FS166">
            <v>15307.959035600448</v>
          </cell>
          <cell r="FT166">
            <v>19457.881184974947</v>
          </cell>
          <cell r="FU166">
            <v>27901.374711512355</v>
          </cell>
          <cell r="FV166">
            <v>24248.096361682707</v>
          </cell>
          <cell r="FW166">
            <v>21175.42829482122</v>
          </cell>
        </row>
        <row r="167">
          <cell r="B167" t="str">
            <v>Co 402</v>
          </cell>
          <cell r="BH167">
            <v>3436.53</v>
          </cell>
          <cell r="BI167">
            <v>1380.66</v>
          </cell>
          <cell r="BJ167">
            <v>2772.2</v>
          </cell>
          <cell r="BK167">
            <v>5339.16</v>
          </cell>
          <cell r="BL167">
            <v>607.65000000000055</v>
          </cell>
          <cell r="BM167">
            <v>4864.62</v>
          </cell>
          <cell r="BN167">
            <v>3959.14</v>
          </cell>
          <cell r="BO167">
            <v>11380.392347829162</v>
          </cell>
          <cell r="BP167">
            <v>-4250.569719911171</v>
          </cell>
          <cell r="BQ167">
            <v>6250.7067620707403</v>
          </cell>
          <cell r="BR167">
            <v>-4367.6389854179506</v>
          </cell>
          <cell r="BS167">
            <v>7562.9961172390913</v>
          </cell>
          <cell r="BT167">
            <v>3336.1697158422412</v>
          </cell>
          <cell r="BU167">
            <v>1291.6379054945592</v>
          </cell>
          <cell r="BV167">
            <v>2664.073137535358</v>
          </cell>
          <cell r="BW167">
            <v>5293.2811054126387</v>
          </cell>
          <cell r="BX167">
            <v>488.43932710148238</v>
          </cell>
          <cell r="BY167">
            <v>4758.6687008084018</v>
          </cell>
          <cell r="BZ167">
            <v>3861.5925497266389</v>
          </cell>
          <cell r="CA167">
            <v>11281.190238397201</v>
          </cell>
          <cell r="CB167">
            <v>-4336.4970173940037</v>
          </cell>
          <cell r="CC167">
            <v>6160.7901780198508</v>
          </cell>
          <cell r="CD167">
            <v>-4455.4474316054648</v>
          </cell>
          <cell r="CE167">
            <v>7501.9628536788359</v>
          </cell>
          <cell r="CF167">
            <v>3186.6616827363587</v>
          </cell>
          <cell r="CG167">
            <v>1154.1691008012886</v>
          </cell>
          <cell r="CH167">
            <v>2507.0435930697013</v>
          </cell>
          <cell r="CI167">
            <v>5200.4838904058643</v>
          </cell>
          <cell r="CJ167">
            <v>319.7159598622784</v>
          </cell>
          <cell r="CK167">
            <v>5286.4425125440339</v>
          </cell>
          <cell r="CL167">
            <v>4398.3788137307401</v>
          </cell>
          <cell r="CM167">
            <v>11815.035041129779</v>
          </cell>
          <cell r="CN167">
            <v>-3791.8715555415147</v>
          </cell>
          <cell r="CO167">
            <v>6700.3713919691836</v>
          </cell>
          <cell r="CP167">
            <v>-3913.0599595968379</v>
          </cell>
          <cell r="CQ167">
            <v>8071.7751545781102</v>
          </cell>
          <cell r="CR167">
            <v>4027.6305938453552</v>
          </cell>
          <cell r="CS167">
            <v>1958.2913116595937</v>
          </cell>
          <cell r="CT167">
            <v>3331.5117591068483</v>
          </cell>
          <cell r="CU167">
            <v>6101.1145804874177</v>
          </cell>
          <cell r="CV167">
            <v>1096.7535431092474</v>
          </cell>
          <cell r="CW167">
            <v>5271.1685354139991</v>
          </cell>
          <cell r="CX167">
            <v>4368.1115594773328</v>
          </cell>
          <cell r="CY167">
            <v>11930.949516236591</v>
          </cell>
          <cell r="CZ167">
            <v>-3984.3862023586107</v>
          </cell>
          <cell r="DA167">
            <v>6716.1562481907094</v>
          </cell>
          <cell r="DB167">
            <v>-4109.2677371271211</v>
          </cell>
          <cell r="DC167">
            <v>8082.4302609655351</v>
          </cell>
          <cell r="DD167">
            <v>3987.5253387412577</v>
          </cell>
          <cell r="DE167">
            <v>1880.9734583050722</v>
          </cell>
          <cell r="DF167">
            <v>3274.7438544138276</v>
          </cell>
          <cell r="DG167">
            <v>6122.2159729546329</v>
          </cell>
          <cell r="DH167">
            <v>991.23951087358182</v>
          </cell>
          <cell r="DI167">
            <v>5252.0174974833608</v>
          </cell>
          <cell r="DJ167">
            <v>4334.0043190818142</v>
          </cell>
          <cell r="DK167">
            <v>12045.212825072931</v>
          </cell>
          <cell r="DL167">
            <v>-4184.1265292820344</v>
          </cell>
          <cell r="DM167">
            <v>6728.8344574231778</v>
          </cell>
          <cell r="DN167">
            <v>-4312.2774446116737</v>
          </cell>
          <cell r="DO167">
            <v>15238.474103422101</v>
          </cell>
          <cell r="DP167">
            <v>11059.307259888341</v>
          </cell>
          <cell r="DQ167">
            <v>8915.1486356609366</v>
          </cell>
          <cell r="DR167">
            <v>10329.672557495593</v>
          </cell>
          <cell r="DS167">
            <v>13257.492763678925</v>
          </cell>
          <cell r="DT167">
            <v>7996.1033958874341</v>
          </cell>
          <cell r="DU167">
            <v>12345.278268585531</v>
          </cell>
          <cell r="DV167">
            <v>11412.103159601884</v>
          </cell>
          <cell r="DW167">
            <v>19275.151003144449</v>
          </cell>
          <cell r="DX167">
            <v>2724.6672696656569</v>
          </cell>
          <cell r="DY167">
            <v>13854.715139808</v>
          </cell>
          <cell r="DZ167">
            <v>2593.6245391886641</v>
          </cell>
          <cell r="EA167">
            <v>15417.622625310038</v>
          </cell>
          <cell r="EB167">
            <v>11152.616987047455</v>
          </cell>
          <cell r="EC167">
            <v>8969.7742425563829</v>
          </cell>
          <cell r="ED167">
            <v>10405.470818996075</v>
          </cell>
          <cell r="EE167">
            <v>13415.949124199793</v>
          </cell>
          <cell r="EF167">
            <v>8020.9441446233086</v>
          </cell>
          <cell r="EG167">
            <v>12459.92494937242</v>
          </cell>
          <cell r="EH167">
            <v>11511.594717870987</v>
          </cell>
          <cell r="EI167">
            <v>19529.510240932334</v>
          </cell>
          <cell r="EJ167">
            <v>2652.0679738555682</v>
          </cell>
          <cell r="EK167">
            <v>14002.553967855823</v>
          </cell>
          <cell r="EL167">
            <v>2517.5621122305802</v>
          </cell>
          <cell r="EM167">
            <v>15596.706353391117</v>
          </cell>
          <cell r="EN167">
            <v>11244.012996308362</v>
          </cell>
          <cell r="EO167">
            <v>9022.0744860476916</v>
          </cell>
          <cell r="EP167">
            <v>10478.918470766666</v>
          </cell>
          <cell r="EQ167">
            <v>13574.429831180407</v>
          </cell>
          <cell r="ER167">
            <v>8042.2846524412762</v>
          </cell>
          <cell r="ES167">
            <v>19239.851524184385</v>
          </cell>
          <cell r="ET167">
            <v>18275.936688196423</v>
          </cell>
          <cell r="EU167">
            <v>26451.810513248482</v>
          </cell>
          <cell r="EV167">
            <v>9240.9914983919643</v>
          </cell>
          <cell r="EW167">
            <v>20816.746655052651</v>
          </cell>
          <cell r="EX167">
            <v>9102.4893707821248</v>
          </cell>
          <cell r="EY167">
            <v>22442.282050252841</v>
          </cell>
          <cell r="EZ167">
            <v>18000.009863750227</v>
          </cell>
          <cell r="FA167">
            <v>15738.330290525055</v>
          </cell>
          <cell r="FB167">
            <v>17216.313934772217</v>
          </cell>
          <cell r="FC167">
            <v>20399.507456209572</v>
          </cell>
          <cell r="FD167">
            <v>14726.603187672026</v>
          </cell>
          <cell r="FE167">
            <v>19551.356276515493</v>
          </cell>
          <cell r="FF167">
            <v>18571.443621891558</v>
          </cell>
          <cell r="FG167">
            <v>26908.627617587037</v>
          </cell>
          <cell r="FH167">
            <v>9357.8907039768819</v>
          </cell>
          <cell r="FI167">
            <v>21163.365339220421</v>
          </cell>
          <cell r="FJ167">
            <v>9215.7430134866736</v>
          </cell>
          <cell r="FK167">
            <v>22820.894408233082</v>
          </cell>
          <cell r="FL167">
            <v>18287.116512266643</v>
          </cell>
          <cell r="FM167">
            <v>15985.040728336964</v>
          </cell>
          <cell r="FN167">
            <v>17484.567140611594</v>
          </cell>
          <cell r="FO167">
            <v>20757.751305892587</v>
          </cell>
          <cell r="FP167">
            <v>14940.367879813439</v>
          </cell>
          <cell r="FQ167">
            <v>19866.945708170788</v>
          </cell>
          <cell r="FR167">
            <v>18871.034094316834</v>
          </cell>
          <cell r="FS167">
            <v>27372.531730439696</v>
          </cell>
          <cell r="FT167">
            <v>9475.2046265303834</v>
          </cell>
          <cell r="FU167">
            <v>21514.943325870754</v>
          </cell>
          <cell r="FV167">
            <v>9329.3147798872396</v>
          </cell>
          <cell r="FW167">
            <v>23205.092630129806</v>
          </cell>
        </row>
        <row r="168">
          <cell r="B168" t="str">
            <v>Co 403</v>
          </cell>
          <cell r="BH168">
            <v>14402.33</v>
          </cell>
          <cell r="BI168">
            <v>3663.640000000014</v>
          </cell>
          <cell r="BJ168">
            <v>27977.34</v>
          </cell>
          <cell r="BK168">
            <v>20758.12</v>
          </cell>
          <cell r="BL168">
            <v>-8183.8199999999852</v>
          </cell>
          <cell r="BM168">
            <v>2027.95</v>
          </cell>
          <cell r="BN168">
            <v>4870.2699999999895</v>
          </cell>
          <cell r="BO168">
            <v>9373.4854933592869</v>
          </cell>
          <cell r="BP168">
            <v>21179.998133042158</v>
          </cell>
          <cell r="BQ168">
            <v>19470.281004316494</v>
          </cell>
          <cell r="BR168">
            <v>11679.196007229424</v>
          </cell>
          <cell r="BS168">
            <v>23860.896683655956</v>
          </cell>
          <cell r="BT168">
            <v>26662.809466583509</v>
          </cell>
          <cell r="BU168">
            <v>15772.118800735036</v>
          </cell>
          <cell r="BV168">
            <v>27226.689217942207</v>
          </cell>
          <cell r="BW168">
            <v>19881.39897212269</v>
          </cell>
          <cell r="BX168">
            <v>-9880.9335859777202</v>
          </cell>
          <cell r="BY168">
            <v>583.23762893593812</v>
          </cell>
          <cell r="BZ168">
            <v>3378.6236715880077</v>
          </cell>
          <cell r="CA168">
            <v>8112.304589418869</v>
          </cell>
          <cell r="CB168">
            <v>19934.416038253577</v>
          </cell>
          <cell r="CC168">
            <v>18286.830685159643</v>
          </cell>
          <cell r="CD168">
            <v>10268.030664576116</v>
          </cell>
          <cell r="CE168">
            <v>22819.38786488444</v>
          </cell>
          <cell r="CF168">
            <v>11669.838354893742</v>
          </cell>
          <cell r="CG168">
            <v>622.53203558582754</v>
          </cell>
          <cell r="CH168">
            <v>25499.33543292596</v>
          </cell>
          <cell r="CI168">
            <v>18024.905912492526</v>
          </cell>
          <cell r="CJ168">
            <v>750.84446620711242</v>
          </cell>
          <cell r="CK168">
            <v>11475.691660499695</v>
          </cell>
          <cell r="CL168">
            <v>14223.188177111282</v>
          </cell>
          <cell r="CM168">
            <v>19183.664644416327</v>
          </cell>
          <cell r="CN168">
            <v>31004.254053706594</v>
          </cell>
          <cell r="CO168">
            <v>29420.140714272544</v>
          </cell>
          <cell r="CP168">
            <v>21168.067647911666</v>
          </cell>
          <cell r="CQ168">
            <v>34097.55573815987</v>
          </cell>
          <cell r="CR168">
            <v>24525.167996639058</v>
          </cell>
          <cell r="CS168">
            <v>13203.482189684844</v>
          </cell>
          <cell r="CT168">
            <v>38741.691440207112</v>
          </cell>
          <cell r="CU168">
            <v>31073.354106806088</v>
          </cell>
          <cell r="CV168">
            <v>-36.22255672319443</v>
          </cell>
          <cell r="CW168">
            <v>10992.303364980296</v>
          </cell>
          <cell r="CX168">
            <v>13778.555610028488</v>
          </cell>
          <cell r="CY168">
            <v>18907.361043746103</v>
          </cell>
          <cell r="CZ168">
            <v>71106.201794605353</v>
          </cell>
          <cell r="DA168">
            <v>69512.398336848943</v>
          </cell>
          <cell r="DB168">
            <v>61014.521765685233</v>
          </cell>
          <cell r="DC168">
            <v>74068.300655829473</v>
          </cell>
          <cell r="DD168">
            <v>64559.471966605444</v>
          </cell>
          <cell r="DE168">
            <v>52956.058759098349</v>
          </cell>
          <cell r="DF168">
            <v>79173.812830438837</v>
          </cell>
          <cell r="DG168">
            <v>71306.356977819727</v>
          </cell>
          <cell r="DH168">
            <v>39279.85123526254</v>
          </cell>
          <cell r="DI168">
            <v>50621.063411940733</v>
          </cell>
          <cell r="DJ168">
            <v>53446.107547087944</v>
          </cell>
          <cell r="DK168">
            <v>58749.145783759479</v>
          </cell>
          <cell r="DL168">
            <v>71848.716583209316</v>
          </cell>
          <cell r="DM168">
            <v>70245.68657228208</v>
          </cell>
          <cell r="DN168">
            <v>61495.694297325143</v>
          </cell>
          <cell r="DO168">
            <v>74875.14905547825</v>
          </cell>
          <cell r="DP168">
            <v>65234.601442661165</v>
          </cell>
          <cell r="DQ168">
            <v>53341.947789700469</v>
          </cell>
          <cell r="DR168">
            <v>80257.901694777363</v>
          </cell>
          <cell r="DS168">
            <v>72185.966363385291</v>
          </cell>
          <cell r="DT168">
            <v>39215.353713439719</v>
          </cell>
          <cell r="DU168">
            <v>50878.480474066222</v>
          </cell>
          <cell r="DV168">
            <v>53742.365602108737</v>
          </cell>
          <cell r="DW168">
            <v>59226.203170085631</v>
          </cell>
          <cell r="DX168">
            <v>72586.558915560847</v>
          </cell>
          <cell r="DY168">
            <v>70975.265294014927</v>
          </cell>
          <cell r="DZ168">
            <v>61964.657474931897</v>
          </cell>
          <cell r="EA168">
            <v>75679.221265484157</v>
          </cell>
          <cell r="EB168">
            <v>65904.918164525792</v>
          </cell>
          <cell r="EC168">
            <v>53715.757588116467</v>
          </cell>
          <cell r="ED168">
            <v>84812.769393495284</v>
          </cell>
          <cell r="EE168">
            <v>76530.642421052529</v>
          </cell>
          <cell r="EF168">
            <v>42360.011579434315</v>
          </cell>
          <cell r="EG168">
            <v>54222.249039418151</v>
          </cell>
          <cell r="EH168">
            <v>57048.868755658666</v>
          </cell>
          <cell r="EI168">
            <v>63111.692567400212</v>
          </cell>
          <cell r="EJ168">
            <v>76738.971716368353</v>
          </cell>
          <cell r="EK168">
            <v>75119.021868681608</v>
          </cell>
          <cell r="EL168">
            <v>65840.966815356223</v>
          </cell>
          <cell r="EM168">
            <v>79898.406255088878</v>
          </cell>
          <cell r="EN168">
            <v>69673.872805401072</v>
          </cell>
          <cell r="EO168">
            <v>57180.521487253514</v>
          </cell>
          <cell r="EP168">
            <v>86014.874982374196</v>
          </cell>
          <cell r="EQ168">
            <v>77517.116683529632</v>
          </cell>
          <cell r="ER168">
            <v>42338.706702062045</v>
          </cell>
          <cell r="ES168">
            <v>54537.522133642371</v>
          </cell>
          <cell r="ET168">
            <v>57401.404091871445</v>
          </cell>
          <cell r="EU168">
            <v>63669.339612005788</v>
          </cell>
          <cell r="EV168">
            <v>77568.378675095926</v>
          </cell>
          <cell r="EW168">
            <v>75940.779056462416</v>
          </cell>
          <cell r="EX168">
            <v>66386.836729950926</v>
          </cell>
          <cell r="EY168">
            <v>80796.557462626981</v>
          </cell>
          <cell r="EZ168">
            <v>70426.37633062774</v>
          </cell>
          <cell r="FA168">
            <v>57620.937489064512</v>
          </cell>
          <cell r="FB168">
            <v>87226.570294963341</v>
          </cell>
          <cell r="FC168">
            <v>78507.36376329654</v>
          </cell>
          <cell r="FD168">
            <v>42291.296325010466</v>
          </cell>
          <cell r="FE168">
            <v>54836.407549325246</v>
          </cell>
          <cell r="FF168">
            <v>57737.713740643623</v>
          </cell>
          <cell r="FG168">
            <v>64217.788274806866</v>
          </cell>
          <cell r="FH168">
            <v>78394.009192918194</v>
          </cell>
          <cell r="FI168">
            <v>76759.332682936132</v>
          </cell>
          <cell r="FJ168">
            <v>66921.263954139518</v>
          </cell>
          <cell r="FK168">
            <v>81692.440021745308</v>
          </cell>
          <cell r="FL168">
            <v>71175.072212207131</v>
          </cell>
          <cell r="FM168">
            <v>58049.629436708754</v>
          </cell>
          <cell r="FN168">
            <v>88447.600574722033</v>
          </cell>
          <cell r="FO168">
            <v>79501.18524625554</v>
          </cell>
          <cell r="FP168">
            <v>42216.478674081605</v>
          </cell>
          <cell r="FQ168">
            <v>55118.065029167294</v>
          </cell>
          <cell r="FR168">
            <v>58056.760326242074</v>
          </cell>
          <cell r="FS168">
            <v>64756.645094860462</v>
          </cell>
          <cell r="FT168">
            <v>79215.13439296672</v>
          </cell>
          <cell r="FU168">
            <v>77574.44602519364</v>
          </cell>
          <cell r="FV168">
            <v>67443.354576037658</v>
          </cell>
          <cell r="FW168">
            <v>82585.842547294204</v>
          </cell>
        </row>
        <row r="169">
          <cell r="B169" t="str">
            <v>Co 406</v>
          </cell>
          <cell r="BH169">
            <v>-9292.3099999999831</v>
          </cell>
          <cell r="BI169">
            <v>38301.160000000003</v>
          </cell>
          <cell r="BJ169">
            <v>-67234.37</v>
          </cell>
          <cell r="BK169">
            <v>13200.53</v>
          </cell>
          <cell r="BL169">
            <v>-368.05000000000291</v>
          </cell>
          <cell r="BM169">
            <v>12466.3</v>
          </cell>
          <cell r="BN169">
            <v>67396.56</v>
          </cell>
          <cell r="BO169">
            <v>32853.505412627113</v>
          </cell>
          <cell r="BP169">
            <v>12366.511873675394</v>
          </cell>
          <cell r="BQ169">
            <v>27887.961511317</v>
          </cell>
          <cell r="BR169">
            <v>17664.368182296152</v>
          </cell>
          <cell r="BS169">
            <v>18478.494601024708</v>
          </cell>
          <cell r="BT169">
            <v>-11512.941780378445</v>
          </cell>
          <cell r="BU169">
            <v>37438.056230107162</v>
          </cell>
          <cell r="BV169">
            <v>-71540.663099941637</v>
          </cell>
          <cell r="BW169">
            <v>11536.908966080955</v>
          </cell>
          <cell r="BX169">
            <v>-2862.4813013773964</v>
          </cell>
          <cell r="BY169">
            <v>10927.396180656287</v>
          </cell>
          <cell r="BZ169">
            <v>66515.139762554623</v>
          </cell>
          <cell r="CA169">
            <v>31435.432868243603</v>
          </cell>
          <cell r="CB169">
            <v>11016.816758102621</v>
          </cell>
          <cell r="CC169">
            <v>26415.483062485699</v>
          </cell>
          <cell r="CD169">
            <v>16113.85011367299</v>
          </cell>
          <cell r="CE169">
            <v>17558.190743234969</v>
          </cell>
          <cell r="CF169">
            <v>-14714.382527830559</v>
          </cell>
          <cell r="CG169">
            <v>76589.943630215115</v>
          </cell>
          <cell r="CH169">
            <v>-35933.98910495275</v>
          </cell>
          <cell r="CI169">
            <v>49867.050784508538</v>
          </cell>
          <cell r="CJ169">
            <v>34612.630936936635</v>
          </cell>
          <cell r="CK169">
            <v>49388.187841988489</v>
          </cell>
          <cell r="CL169">
            <v>105654.36034325363</v>
          </cell>
          <cell r="CM169">
            <v>76657.237368517541</v>
          </cell>
          <cell r="CN169">
            <v>56250.422553662283</v>
          </cell>
          <cell r="CO169">
            <v>71523.045644125858</v>
          </cell>
          <cell r="CP169">
            <v>61143.147390982864</v>
          </cell>
          <cell r="CQ169">
            <v>63228.097780197044</v>
          </cell>
          <cell r="CR169">
            <v>32462.206144161522</v>
          </cell>
          <cell r="CS169">
            <v>84066.281068091877</v>
          </cell>
          <cell r="CT169">
            <v>-31925.045107467537</v>
          </cell>
          <cell r="CU169">
            <v>56526.778645210288</v>
          </cell>
          <cell r="CV169">
            <v>40674.08197574626</v>
          </cell>
          <cell r="CW169">
            <v>56083.27117199132</v>
          </cell>
          <cell r="CX169">
            <v>113707.96199282259</v>
          </cell>
          <cell r="CY169">
            <v>77301.558428988574</v>
          </cell>
          <cell r="CZ169">
            <v>56491.233214625201</v>
          </cell>
          <cell r="DA169">
            <v>72026.25999690975</v>
          </cell>
          <cell r="DB169">
            <v>61411.746690281914</v>
          </cell>
          <cell r="DC169">
            <v>62917.730219781442</v>
          </cell>
          <cell r="DD169">
            <v>31943.396345100409</v>
          </cell>
          <cell r="DE169">
            <v>85072.067502907099</v>
          </cell>
          <cell r="DF169">
            <v>-34492.779777134681</v>
          </cell>
          <cell r="DG169">
            <v>56691.140501588277</v>
          </cell>
          <cell r="DH169">
            <v>40219.143338254624</v>
          </cell>
          <cell r="DI169">
            <v>56285.048868108963</v>
          </cell>
          <cell r="DJ169">
            <v>115302.17312223687</v>
          </cell>
          <cell r="DK169">
            <v>86028.442947334654</v>
          </cell>
          <cell r="DL169">
            <v>64806.142973341339</v>
          </cell>
          <cell r="DM169">
            <v>80608.004274818581</v>
          </cell>
          <cell r="DN169">
            <v>69752.936717585137</v>
          </cell>
          <cell r="DO169">
            <v>71298.076270721853</v>
          </cell>
          <cell r="DP169">
            <v>39473.482612927633</v>
          </cell>
          <cell r="DQ169">
            <v>94172.254244889526</v>
          </cell>
          <cell r="DR169">
            <v>-29075.415628308605</v>
          </cell>
          <cell r="DS169">
            <v>64924.336693414603</v>
          </cell>
          <cell r="DT169">
            <v>47811.595580800116</v>
          </cell>
          <cell r="DU169">
            <v>64557.774476536142</v>
          </cell>
          <cell r="DV169">
            <v>125002.38664310842</v>
          </cell>
          <cell r="DW169">
            <v>86813.193571861688</v>
          </cell>
          <cell r="DX169">
            <v>65170.323369931924</v>
          </cell>
          <cell r="DY169">
            <v>81242.526032268055</v>
          </cell>
          <cell r="DZ169">
            <v>70141.736698370398</v>
          </cell>
          <cell r="EA169">
            <v>71726.566290109753</v>
          </cell>
          <cell r="EB169">
            <v>39026.844988833007</v>
          </cell>
          <cell r="EC169">
            <v>95341.856155892921</v>
          </cell>
          <cell r="ED169">
            <v>-31700.56998756557</v>
          </cell>
          <cell r="EE169">
            <v>65200.878482317436</v>
          </cell>
          <cell r="EF169">
            <v>47425.005620346114</v>
          </cell>
          <cell r="EG169">
            <v>64876.061309872195</v>
          </cell>
          <cell r="EH169">
            <v>126784.10571563388</v>
          </cell>
          <cell r="EI169">
            <v>87588.163769219245</v>
          </cell>
          <cell r="EJ169">
            <v>65516.927487354522</v>
          </cell>
          <cell r="EK169">
            <v>81863.561114663302</v>
          </cell>
          <cell r="EL169">
            <v>70511.704540490668</v>
          </cell>
          <cell r="EM169">
            <v>72136.805116245712</v>
          </cell>
          <cell r="EN169">
            <v>38535.4085312237</v>
          </cell>
          <cell r="EO169">
            <v>103181.78601264454</v>
          </cell>
          <cell r="EP169">
            <v>-27771.432496575668</v>
          </cell>
          <cell r="EQ169">
            <v>72120.164657619549</v>
          </cell>
          <cell r="ER169">
            <v>53658.703787488805</v>
          </cell>
          <cell r="ES169">
            <v>71839.59846123225</v>
          </cell>
          <cell r="ET169">
            <v>135247.99312759377</v>
          </cell>
          <cell r="EU169">
            <v>95019.067766542998</v>
          </cell>
          <cell r="EV169">
            <v>72511.467818197299</v>
          </cell>
          <cell r="EW169">
            <v>89136.555779426664</v>
          </cell>
          <cell r="EX169">
            <v>77527.298235115071</v>
          </cell>
          <cell r="EY169">
            <v>79194.230280109317</v>
          </cell>
          <cell r="EZ169">
            <v>44664.059624487636</v>
          </cell>
          <cell r="FA169">
            <v>104557.68601657488</v>
          </cell>
          <cell r="FB169">
            <v>-30425.631634456891</v>
          </cell>
          <cell r="FC169">
            <v>72547.897934882247</v>
          </cell>
          <cell r="FD169">
            <v>53377.032814157807</v>
          </cell>
          <cell r="FE169">
            <v>72313.605294334091</v>
          </cell>
          <cell r="FF169">
            <v>137260.20564211768</v>
          </cell>
          <cell r="FG169">
            <v>95972.379603628709</v>
          </cell>
          <cell r="FH169">
            <v>73019.391993882688</v>
          </cell>
          <cell r="FI169">
            <v>89926.9977449336</v>
          </cell>
          <cell r="FJ169">
            <v>78054.240554599746</v>
          </cell>
          <cell r="FK169">
            <v>79764.102989417806</v>
          </cell>
          <cell r="FL169">
            <v>44277.405471807375</v>
          </cell>
          <cell r="FM169">
            <v>105941.83288749761</v>
          </cell>
          <cell r="FN169">
            <v>-33194.534413051326</v>
          </cell>
          <cell r="FO169">
            <v>72954.916512353448</v>
          </cell>
          <cell r="FP169">
            <v>53050.229014674725</v>
          </cell>
          <cell r="FQ169">
            <v>72769.729250310702</v>
          </cell>
          <cell r="FR169">
            <v>139293.42843756167</v>
          </cell>
          <cell r="FS169">
            <v>96919.171688764065</v>
          </cell>
          <cell r="FT169">
            <v>73511.56291598118</v>
          </cell>
          <cell r="FU169">
            <v>90705.924639928533</v>
          </cell>
          <cell r="FV169">
            <v>78563.435237039346</v>
          </cell>
          <cell r="FW169">
            <v>80317.840064638687</v>
          </cell>
        </row>
        <row r="170">
          <cell r="B170" t="str">
            <v>Co 182</v>
          </cell>
          <cell r="BH170">
            <v>237424.42</v>
          </cell>
          <cell r="BI170">
            <v>348377.2</v>
          </cell>
          <cell r="BJ170">
            <v>251093.81</v>
          </cell>
          <cell r="BK170">
            <v>377234.22</v>
          </cell>
          <cell r="BL170">
            <v>363972.34</v>
          </cell>
          <cell r="BM170">
            <v>525473.81000000006</v>
          </cell>
          <cell r="BN170">
            <v>670464.56000000006</v>
          </cell>
          <cell r="BO170">
            <v>536089.15704587498</v>
          </cell>
          <cell r="BP170">
            <v>500960.56028864929</v>
          </cell>
          <cell r="BQ170">
            <v>405914.24733366421</v>
          </cell>
          <cell r="BR170">
            <v>377072.14074004965</v>
          </cell>
          <cell r="BS170">
            <v>287060.27902138222</v>
          </cell>
          <cell r="BT170">
            <v>358344.65453289251</v>
          </cell>
          <cell r="BU170">
            <v>332007.50575770857</v>
          </cell>
          <cell r="BV170">
            <v>235813.59258546028</v>
          </cell>
          <cell r="BW170">
            <v>364621.02938709653</v>
          </cell>
          <cell r="BX170">
            <v>347728.79699831246</v>
          </cell>
          <cell r="BY170">
            <v>509508.8588287849</v>
          </cell>
          <cell r="BZ170">
            <v>656076.96768166951</v>
          </cell>
          <cell r="CA170">
            <v>524657.01351917419</v>
          </cell>
          <cell r="CB170">
            <v>490358.07381509582</v>
          </cell>
          <cell r="CC170">
            <v>394630.13041659875</v>
          </cell>
          <cell r="CD170">
            <v>365627.62687591778</v>
          </cell>
          <cell r="CE170">
            <v>280586.01886550779</v>
          </cell>
          <cell r="CF170">
            <v>337447.65711910371</v>
          </cell>
          <cell r="CG170">
            <v>312463.4646883813</v>
          </cell>
          <cell r="CH170">
            <v>207589.69401474204</v>
          </cell>
          <cell r="CI170">
            <v>339064.57295500976</v>
          </cell>
          <cell r="CJ170">
            <v>318353.61546058557</v>
          </cell>
          <cell r="CK170">
            <v>733203.96581030218</v>
          </cell>
          <cell r="CL170">
            <v>881317.24893463193</v>
          </cell>
          <cell r="CM170">
            <v>752509.51485128049</v>
          </cell>
          <cell r="CN170">
            <v>724284.10719824675</v>
          </cell>
          <cell r="CO170">
            <v>627769.65019178996</v>
          </cell>
          <cell r="CP170">
            <v>598515.41330790089</v>
          </cell>
          <cell r="CQ170">
            <v>519873.04772869498</v>
          </cell>
          <cell r="CR170">
            <v>599672.10421767412</v>
          </cell>
          <cell r="CS170">
            <v>574649.81851247896</v>
          </cell>
          <cell r="CT170">
            <v>466315.99150788924</v>
          </cell>
          <cell r="CU170">
            <v>601333.32864346833</v>
          </cell>
          <cell r="CV170">
            <v>578894.22142147995</v>
          </cell>
          <cell r="CW170">
            <v>743985.68142397818</v>
          </cell>
          <cell r="CX170">
            <v>895588.81988118577</v>
          </cell>
          <cell r="CY170">
            <v>765505.01510195085</v>
          </cell>
          <cell r="CZ170">
            <v>731017.18834086845</v>
          </cell>
          <cell r="DA170">
            <v>632295.81714318797</v>
          </cell>
          <cell r="DB170">
            <v>602364.24043984816</v>
          </cell>
          <cell r="DC170">
            <v>514638.99491019128</v>
          </cell>
          <cell r="DD170">
            <v>602925.49285634863</v>
          </cell>
          <cell r="DE170">
            <v>577878.63415030553</v>
          </cell>
          <cell r="DF170">
            <v>465974.9261419496</v>
          </cell>
          <cell r="DG170">
            <v>604633.16777499532</v>
          </cell>
          <cell r="DH170">
            <v>580392.29280490056</v>
          </cell>
          <cell r="DI170">
            <v>748854.32642659242</v>
          </cell>
          <cell r="DJ170">
            <v>904033.41112395574</v>
          </cell>
          <cell r="DK170">
            <v>772617.73926721257</v>
          </cell>
          <cell r="DL170">
            <v>737521.7651052993</v>
          </cell>
          <cell r="DM170">
            <v>636541.38706870913</v>
          </cell>
          <cell r="DN170">
            <v>605917.08863360318</v>
          </cell>
          <cell r="DO170">
            <v>658283.19200151681</v>
          </cell>
          <cell r="DP170">
            <v>748026.3884219554</v>
          </cell>
          <cell r="DQ170">
            <v>722968.88568357076</v>
          </cell>
          <cell r="DR170">
            <v>607381.79147862457</v>
          </cell>
          <cell r="DS170">
            <v>749782.35140495654</v>
          </cell>
          <cell r="DT170">
            <v>723663.1945404103</v>
          </cell>
          <cell r="DU170">
            <v>895565.27506010327</v>
          </cell>
          <cell r="DV170">
            <v>1054408.4336098244</v>
          </cell>
          <cell r="DW170">
            <v>921606.70611517061</v>
          </cell>
          <cell r="DX170">
            <v>885892.60939065088</v>
          </cell>
          <cell r="DY170">
            <v>782600.47686291521</v>
          </cell>
          <cell r="DZ170">
            <v>751266.82291398395</v>
          </cell>
          <cell r="EA170">
            <v>662309.33590031893</v>
          </cell>
          <cell r="EB170">
            <v>753594.39449605008</v>
          </cell>
          <cell r="EC170">
            <v>728540.98207835678</v>
          </cell>
          <cell r="ED170">
            <v>609154.04871133715</v>
          </cell>
          <cell r="EE170">
            <v>755400.92208148586</v>
          </cell>
          <cell r="EF170">
            <v>727324.50672032684</v>
          </cell>
          <cell r="EG170">
            <v>902737.92912591738</v>
          </cell>
          <cell r="EH170">
            <v>1065334.9356796583</v>
          </cell>
          <cell r="EI170">
            <v>931093.26929509442</v>
          </cell>
          <cell r="EJ170">
            <v>894751.98537044274</v>
          </cell>
          <cell r="EK170">
            <v>789094.78715197451</v>
          </cell>
          <cell r="EL170">
            <v>757034.25004297262</v>
          </cell>
          <cell r="EM170">
            <v>666024.13394560432</v>
          </cell>
          <cell r="EN170">
            <v>758936.95802227885</v>
          </cell>
          <cell r="EO170">
            <v>733903.13821406406</v>
          </cell>
          <cell r="EP170">
            <v>610595.73435183102</v>
          </cell>
          <cell r="EQ170">
            <v>760796.08238991885</v>
          </cell>
          <cell r="ER170">
            <v>730679.77669222374</v>
          </cell>
          <cell r="ES170">
            <v>915510.67940878076</v>
          </cell>
          <cell r="ET170">
            <v>1081954.7385686731</v>
          </cell>
          <cell r="EU170">
            <v>946220.38617216412</v>
          </cell>
          <cell r="EV170">
            <v>909242.69791180268</v>
          </cell>
          <cell r="EW170">
            <v>801163.23103113892</v>
          </cell>
          <cell r="EX170">
            <v>768360.36080466653</v>
          </cell>
          <cell r="EY170">
            <v>675248.41129043419</v>
          </cell>
          <cell r="EZ170">
            <v>769875.04265475785</v>
          </cell>
          <cell r="FA170">
            <v>744876.99769842485</v>
          </cell>
          <cell r="FB170">
            <v>617525.23310957127</v>
          </cell>
          <cell r="FC170">
            <v>771788.66701909038</v>
          </cell>
          <cell r="FD170">
            <v>739548.34792616079</v>
          </cell>
          <cell r="FE170">
            <v>922379.35197914112</v>
          </cell>
          <cell r="FF170">
            <v>1092764.9038399241</v>
          </cell>
          <cell r="FG170">
            <v>955486.83766277554</v>
          </cell>
          <cell r="FH170">
            <v>917863.15845828666</v>
          </cell>
          <cell r="FI170">
            <v>807303.57275573141</v>
          </cell>
          <cell r="FJ170">
            <v>773739.72806473705</v>
          </cell>
          <cell r="FK170">
            <v>678475.96577136428</v>
          </cell>
          <cell r="FL170">
            <v>774904.35770626925</v>
          </cell>
          <cell r="FM170">
            <v>749958.87304543308</v>
          </cell>
          <cell r="FN170">
            <v>618434.35444802255</v>
          </cell>
          <cell r="FO170">
            <v>776875.14688522485</v>
          </cell>
          <cell r="FP170">
            <v>742422.39198106248</v>
          </cell>
          <cell r="FQ170">
            <v>928992.22255442291</v>
          </cell>
          <cell r="FR170">
            <v>1103417.3649848911</v>
          </cell>
          <cell r="FS170">
            <v>964544.04452115903</v>
          </cell>
          <cell r="FT170">
            <v>926264.5120469688</v>
          </cell>
          <cell r="FU170">
            <v>813167.13482938241</v>
          </cell>
          <cell r="FV170">
            <v>778824.66496774368</v>
          </cell>
          <cell r="FW170">
            <v>681358.29322652263</v>
          </cell>
        </row>
        <row r="171">
          <cell r="B171" t="str">
            <v>Co 183</v>
          </cell>
          <cell r="BH171">
            <v>49868.78</v>
          </cell>
          <cell r="BI171">
            <v>46355.18000000008</v>
          </cell>
          <cell r="BJ171">
            <v>28638.75</v>
          </cell>
          <cell r="BK171">
            <v>11009.96</v>
          </cell>
          <cell r="BL171">
            <v>61461.94</v>
          </cell>
          <cell r="BM171">
            <v>55895.58</v>
          </cell>
          <cell r="BN171">
            <v>80448.789999999994</v>
          </cell>
          <cell r="BO171">
            <v>58849.763568662107</v>
          </cell>
          <cell r="BP171">
            <v>34517.655717340182</v>
          </cell>
          <cell r="BQ171">
            <v>41090.905107427039</v>
          </cell>
          <cell r="BR171">
            <v>81184.92162649415</v>
          </cell>
          <cell r="BS171">
            <v>53187.674382985628</v>
          </cell>
          <cell r="BT171">
            <v>77298.848747326731</v>
          </cell>
          <cell r="BU171">
            <v>73668.425795856776</v>
          </cell>
          <cell r="BV171">
            <v>55203.220535792934</v>
          </cell>
          <cell r="BW171">
            <v>37852.945751149033</v>
          </cell>
          <cell r="BX171">
            <v>87756.116204990889</v>
          </cell>
          <cell r="BY171">
            <v>82270.014090867073</v>
          </cell>
          <cell r="BZ171">
            <v>106916.19702005328</v>
          </cell>
          <cell r="CA171">
            <v>48461.196391395701</v>
          </cell>
          <cell r="CB171">
            <v>29787.987373906886</v>
          </cell>
          <cell r="CC171">
            <v>36469.787843789207</v>
          </cell>
          <cell r="CD171">
            <v>76885.054277408111</v>
          </cell>
          <cell r="CE171">
            <v>51037.789591436216</v>
          </cell>
          <cell r="CF171">
            <v>70156.079240796622</v>
          </cell>
          <cell r="CG171">
            <v>66409.633514006506</v>
          </cell>
          <cell r="CH171">
            <v>47177.369107855484</v>
          </cell>
          <cell r="CI171">
            <v>30118.415016139625</v>
          </cell>
          <cell r="CJ171">
            <v>79460.7885355404</v>
          </cell>
          <cell r="CK171">
            <v>74061.696560829005</v>
          </cell>
          <cell r="CL171">
            <v>98808.145743667963</v>
          </cell>
          <cell r="CM171">
            <v>40095.559607506089</v>
          </cell>
          <cell r="CN171">
            <v>106615.2202393827</v>
          </cell>
          <cell r="CO171">
            <v>113414.06923328538</v>
          </cell>
          <cell r="CP171">
            <v>154165.39973987028</v>
          </cell>
          <cell r="CQ171">
            <v>130499.64013887913</v>
          </cell>
          <cell r="CR171">
            <v>156252.50304207223</v>
          </cell>
          <cell r="CS171">
            <v>152391.41259555711</v>
          </cell>
          <cell r="CT171">
            <v>138344.60187888501</v>
          </cell>
          <cell r="CU171">
            <v>121044.85761978169</v>
          </cell>
          <cell r="CV171">
            <v>171181.38201823598</v>
          </cell>
          <cell r="CW171">
            <v>165704.53880155337</v>
          </cell>
          <cell r="CX171">
            <v>190980.35847631114</v>
          </cell>
          <cell r="CY171">
            <v>130899.27753991593</v>
          </cell>
          <cell r="CZ171">
            <v>111373.70762629242</v>
          </cell>
          <cell r="DA171">
            <v>118349.36614151148</v>
          </cell>
          <cell r="DB171">
            <v>160031.08731665515</v>
          </cell>
          <cell r="DC171">
            <v>133508.66391397861</v>
          </cell>
          <cell r="DD171">
            <v>162534.12516787671</v>
          </cell>
          <cell r="DE171">
            <v>158555.13380939694</v>
          </cell>
          <cell r="DF171">
            <v>138181.19544509333</v>
          </cell>
          <cell r="DG171">
            <v>120638.59431764536</v>
          </cell>
          <cell r="DH171">
            <v>171579.82753156638</v>
          </cell>
          <cell r="DI171">
            <v>166024.37883769907</v>
          </cell>
          <cell r="DJ171">
            <v>191841.19936298882</v>
          </cell>
          <cell r="DK171">
            <v>130365.23668490222</v>
          </cell>
          <cell r="DL171">
            <v>110368.64111443405</v>
          </cell>
          <cell r="DM171">
            <v>117525.30937979365</v>
          </cell>
          <cell r="DN171">
            <v>160159.64805469225</v>
          </cell>
          <cell r="DO171">
            <v>133065.93623312272</v>
          </cell>
          <cell r="DP171">
            <v>163091.87629271101</v>
          </cell>
          <cell r="DQ171">
            <v>158991.20411027723</v>
          </cell>
          <cell r="DR171">
            <v>236550.75353864423</v>
          </cell>
          <cell r="DS171">
            <v>218763.67717723554</v>
          </cell>
          <cell r="DT171">
            <v>270519.56079828634</v>
          </cell>
          <cell r="DU171">
            <v>264884.740449754</v>
          </cell>
          <cell r="DV171">
            <v>291254.47403934301</v>
          </cell>
          <cell r="DW171">
            <v>228355.62695383222</v>
          </cell>
          <cell r="DX171">
            <v>207876.58482429862</v>
          </cell>
          <cell r="DY171">
            <v>215219.14937823708</v>
          </cell>
          <cell r="DZ171">
            <v>258828.62538990361</v>
          </cell>
          <cell r="EA171">
            <v>231151.42679268785</v>
          </cell>
          <cell r="EB171">
            <v>262203.95472471515</v>
          </cell>
          <cell r="EC171">
            <v>257977.79745633586</v>
          </cell>
          <cell r="ED171">
            <v>238177.88385815074</v>
          </cell>
          <cell r="EE171">
            <v>220144.26721087686</v>
          </cell>
          <cell r="EF171">
            <v>272725.11725121265</v>
          </cell>
          <cell r="EG171">
            <v>267010.34230560978</v>
          </cell>
          <cell r="EH171">
            <v>293945.2846790867</v>
          </cell>
          <cell r="EI171">
            <v>229595.44354290038</v>
          </cell>
          <cell r="EJ171">
            <v>208621.29875876306</v>
          </cell>
          <cell r="EK171">
            <v>216154.95889426483</v>
          </cell>
          <cell r="EL171">
            <v>260763.11342111346</v>
          </cell>
          <cell r="EM171">
            <v>232488.4645178825</v>
          </cell>
          <cell r="EN171">
            <v>264595.4223385746</v>
          </cell>
          <cell r="EO171">
            <v>260240.25595581171</v>
          </cell>
          <cell r="EP171">
            <v>239749.45159600856</v>
          </cell>
          <cell r="EQ171">
            <v>221468.00036548823</v>
          </cell>
          <cell r="ER171">
            <v>274883.73984178045</v>
          </cell>
          <cell r="ES171">
            <v>275454.61549468507</v>
          </cell>
          <cell r="ET171">
            <v>302940.34602433117</v>
          </cell>
          <cell r="EU171">
            <v>237252.74221982481</v>
          </cell>
          <cell r="EV171">
            <v>214897.27535852679</v>
          </cell>
          <cell r="EW171">
            <v>223500.70404106088</v>
          </cell>
          <cell r="EX171">
            <v>269130.99568373273</v>
          </cell>
          <cell r="EY171">
            <v>240246.59409143735</v>
          </cell>
          <cell r="EZ171">
            <v>273435.69332508196</v>
          </cell>
          <cell r="FA171">
            <v>268947.36835955328</v>
          </cell>
          <cell r="FB171">
            <v>247743.46636928112</v>
          </cell>
          <cell r="FC171">
            <v>229212.32901977201</v>
          </cell>
          <cell r="FD171">
            <v>283473.24637257546</v>
          </cell>
          <cell r="FE171">
            <v>277672.73233621777</v>
          </cell>
          <cell r="FF171">
            <v>305747.77214079193</v>
          </cell>
          <cell r="FG171">
            <v>238554.69394620328</v>
          </cell>
          <cell r="FH171">
            <v>215652.73869122402</v>
          </cell>
          <cell r="FI171">
            <v>224483.93488674273</v>
          </cell>
          <cell r="FJ171">
            <v>271160.55631585332</v>
          </cell>
          <cell r="FK171">
            <v>241652.3436993254</v>
          </cell>
          <cell r="FL171">
            <v>275953.10781369056</v>
          </cell>
          <cell r="FM171">
            <v>271327.69478420354</v>
          </cell>
          <cell r="FN171">
            <v>249387.04788267607</v>
          </cell>
          <cell r="FO171">
            <v>230604.8878160537</v>
          </cell>
          <cell r="FP171">
            <v>285721.09816078324</v>
          </cell>
          <cell r="FQ171">
            <v>279841.01628763828</v>
          </cell>
          <cell r="FR171">
            <v>308518.64263438148</v>
          </cell>
          <cell r="FS171">
            <v>239789.67503590975</v>
          </cell>
          <cell r="FT171">
            <v>216327.1259157625</v>
          </cell>
          <cell r="FU171">
            <v>225392.59066276369</v>
          </cell>
          <cell r="FV171">
            <v>273140.3901353465</v>
          </cell>
          <cell r="FW171">
            <v>242995.11515079142</v>
          </cell>
        </row>
        <row r="172">
          <cell r="B172" t="str">
            <v>Co 201</v>
          </cell>
          <cell r="BH172">
            <v>127885.06299999998</v>
          </cell>
          <cell r="BI172">
            <v>101566.87689999999</v>
          </cell>
          <cell r="BJ172">
            <v>168104.66159999999</v>
          </cell>
          <cell r="BK172">
            <v>131063.81570000001</v>
          </cell>
          <cell r="BL172">
            <v>151826.4939</v>
          </cell>
          <cell r="BM172">
            <v>166724.86319999993</v>
          </cell>
          <cell r="BN172">
            <v>171240.36419999998</v>
          </cell>
          <cell r="BO172">
            <v>99309.430605270172</v>
          </cell>
          <cell r="BP172">
            <v>114970.80615084684</v>
          </cell>
          <cell r="BQ172">
            <v>155262.60044383412</v>
          </cell>
          <cell r="BR172">
            <v>98633.972620291664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</row>
        <row r="173">
          <cell r="B173" t="str">
            <v>Co 202</v>
          </cell>
          <cell r="BH173">
            <v>12366.21</v>
          </cell>
          <cell r="BI173">
            <v>5583.26</v>
          </cell>
          <cell r="BJ173">
            <v>8202.08</v>
          </cell>
          <cell r="BK173">
            <v>30196.09</v>
          </cell>
          <cell r="BL173">
            <v>32949.449999999997</v>
          </cell>
          <cell r="BM173">
            <v>45496.639999999999</v>
          </cell>
          <cell r="BN173">
            <v>68205.23</v>
          </cell>
          <cell r="BO173">
            <v>6348.9437810593263</v>
          </cell>
          <cell r="BP173">
            <v>1900.4490803708013</v>
          </cell>
          <cell r="BQ173">
            <v>8587.1266968159453</v>
          </cell>
          <cell r="BR173">
            <v>7685.5417067159578</v>
          </cell>
          <cell r="BS173">
            <v>2690.9041079601557</v>
          </cell>
          <cell r="BT173">
            <v>10879.451581831094</v>
          </cell>
          <cell r="BU173">
            <v>4056.8092705782346</v>
          </cell>
          <cell r="BV173">
            <v>7937.1682113085008</v>
          </cell>
          <cell r="BW173">
            <v>29865.369589722599</v>
          </cell>
          <cell r="BX173">
            <v>33069.024317742536</v>
          </cell>
          <cell r="BY173">
            <v>44758.173412604665</v>
          </cell>
          <cell r="BZ173">
            <v>67698.166784642846</v>
          </cell>
          <cell r="CA173">
            <v>5968.409693701662</v>
          </cell>
          <cell r="CB173">
            <v>1568.7483249452725</v>
          </cell>
          <cell r="CC173">
            <v>8340.5058642615077</v>
          </cell>
          <cell r="CD173">
            <v>7477.5878087456804</v>
          </cell>
          <cell r="CE173">
            <v>2409.018579576652</v>
          </cell>
          <cell r="CF173">
            <v>11994.111447869313</v>
          </cell>
          <cell r="CG173">
            <v>5130.4058201370226</v>
          </cell>
          <cell r="CH173">
            <v>7532.9538888441166</v>
          </cell>
          <cell r="CI173">
            <v>29393.442817506129</v>
          </cell>
          <cell r="CJ173">
            <v>32656.950518050282</v>
          </cell>
          <cell r="CK173">
            <v>43865.591456372131</v>
          </cell>
          <cell r="CL173">
            <v>67044.617892860057</v>
          </cell>
          <cell r="CM173">
            <v>5441.5492513409154</v>
          </cell>
          <cell r="CN173">
            <v>1083.6070325812689</v>
          </cell>
          <cell r="CO173">
            <v>7942.3105272583325</v>
          </cell>
          <cell r="CP173">
            <v>7120.3560214099271</v>
          </cell>
          <cell r="CQ173">
            <v>1974.1719950586521</v>
          </cell>
          <cell r="CR173">
            <v>12192.764037050241</v>
          </cell>
          <cell r="CS173">
            <v>5178.0209801880883</v>
          </cell>
          <cell r="CT173">
            <v>7541.199358251095</v>
          </cell>
          <cell r="CU173">
            <v>29815.415232866999</v>
          </cell>
          <cell r="CV173">
            <v>33165.077421460657</v>
          </cell>
          <cell r="CW173">
            <v>44432.596647839586</v>
          </cell>
          <cell r="CX173">
            <v>68157.602349889887</v>
          </cell>
          <cell r="CY173">
            <v>5361.8211590171632</v>
          </cell>
          <cell r="CZ173">
            <v>930.55001477137557</v>
          </cell>
          <cell r="DA173">
            <v>7956.9735974003324</v>
          </cell>
          <cell r="DB173">
            <v>7132.4630518689482</v>
          </cell>
          <cell r="DC173">
            <v>1734.8719421707247</v>
          </cell>
          <cell r="DD173">
            <v>12350.82139195705</v>
          </cell>
          <cell r="DE173">
            <v>5181.3497871868603</v>
          </cell>
          <cell r="DF173">
            <v>7545.2915440006327</v>
          </cell>
          <cell r="DG173">
            <v>30241.289504511256</v>
          </cell>
          <cell r="DH173">
            <v>33679.199254845327</v>
          </cell>
          <cell r="DI173">
            <v>45002.071516736112</v>
          </cell>
          <cell r="DJ173">
            <v>69286.194222053135</v>
          </cell>
          <cell r="DK173">
            <v>5275.2336516354917</v>
          </cell>
          <cell r="DL173">
            <v>770.11866974724398</v>
          </cell>
          <cell r="DM173">
            <v>7967.995826049033</v>
          </cell>
          <cell r="DN173">
            <v>7141.3014566354395</v>
          </cell>
          <cell r="DO173">
            <v>1576.8635919413391</v>
          </cell>
          <cell r="DP173">
            <v>12509.648944662356</v>
          </cell>
          <cell r="DQ173">
            <v>5181.9234269311928</v>
          </cell>
          <cell r="DR173">
            <v>7545.4976981923683</v>
          </cell>
          <cell r="DS173">
            <v>30670.750750147512</v>
          </cell>
          <cell r="DT173">
            <v>34199.312378584771</v>
          </cell>
          <cell r="DU173">
            <v>45573.539687492208</v>
          </cell>
          <cell r="DV173">
            <v>70430.501638598042</v>
          </cell>
          <cell r="DW173">
            <v>5181.4873260412824</v>
          </cell>
          <cell r="DX173">
            <v>601.49213003788464</v>
          </cell>
          <cell r="DY173">
            <v>7975.181196110243</v>
          </cell>
          <cell r="DZ173">
            <v>7146.6852469607729</v>
          </cell>
          <cell r="EA173">
            <v>1410.2955397552796</v>
          </cell>
          <cell r="EB173">
            <v>12669.189547348231</v>
          </cell>
          <cell r="EC173">
            <v>5179.5952503482786</v>
          </cell>
          <cell r="ED173">
            <v>7541.3663569843811</v>
          </cell>
          <cell r="EE173">
            <v>31103.723459762066</v>
          </cell>
          <cell r="EF173">
            <v>34725.404488778855</v>
          </cell>
          <cell r="EG173">
            <v>46146.762498455391</v>
          </cell>
          <cell r="EH173">
            <v>71590.632607215302</v>
          </cell>
          <cell r="EI173">
            <v>5080.2679126195471</v>
          </cell>
          <cell r="EJ173">
            <v>424.3497142193919</v>
          </cell>
          <cell r="EK173">
            <v>7978.330879124378</v>
          </cell>
          <cell r="EL173">
            <v>7148.436553255231</v>
          </cell>
          <cell r="EM173">
            <v>1234.8316538923355</v>
          </cell>
          <cell r="EN173">
            <v>12829.378806856872</v>
          </cell>
          <cell r="EO173">
            <v>5174.2222695653327</v>
          </cell>
          <cell r="EP173">
            <v>7532.6797842351552</v>
          </cell>
          <cell r="EQ173">
            <v>31540.118024874209</v>
          </cell>
          <cell r="ER173">
            <v>35257.456085401835</v>
          </cell>
          <cell r="ES173">
            <v>46721.476298731643</v>
          </cell>
          <cell r="ET173">
            <v>72766.687952131848</v>
          </cell>
          <cell r="EU173">
            <v>4971.2588207718327</v>
          </cell>
          <cell r="EV173">
            <v>238.80897571347668</v>
          </cell>
          <cell r="EW173">
            <v>7977.2240097126632</v>
          </cell>
          <cell r="EX173">
            <v>7146.365970041199</v>
          </cell>
          <cell r="EY173">
            <v>1050.5656298358081</v>
          </cell>
          <cell r="EZ173">
            <v>12990.151318318864</v>
          </cell>
          <cell r="FA173">
            <v>5165.648187378858</v>
          </cell>
          <cell r="FB173">
            <v>7519.4145183041364</v>
          </cell>
          <cell r="FC173">
            <v>31979.844192736578</v>
          </cell>
          <cell r="FD173">
            <v>35795.452952729276</v>
          </cell>
          <cell r="FE173">
            <v>47297.621324201602</v>
          </cell>
          <cell r="FF173">
            <v>73958.769851132092</v>
          </cell>
          <cell r="FG173">
            <v>4854.1237703955921</v>
          </cell>
          <cell r="FH173">
            <v>43.636822914450022</v>
          </cell>
          <cell r="FI173">
            <v>7972.0716810914364</v>
          </cell>
          <cell r="FJ173">
            <v>7140.2667587826691</v>
          </cell>
          <cell r="FK173">
            <v>856.23374572701869</v>
          </cell>
          <cell r="FL173">
            <v>13151.640099814465</v>
          </cell>
          <cell r="FM173">
            <v>5153.7133985768196</v>
          </cell>
          <cell r="FN173">
            <v>7500.9153875579577</v>
          </cell>
          <cell r="FO173">
            <v>32423.007657962422</v>
          </cell>
          <cell r="FP173">
            <v>36339.368527786544</v>
          </cell>
          <cell r="FQ173">
            <v>47874.488546113906</v>
          </cell>
          <cell r="FR173">
            <v>75167.163885060829</v>
          </cell>
          <cell r="FS173">
            <v>4728.9311569014171</v>
          </cell>
          <cell r="FT173">
            <v>-161.07992071790432</v>
          </cell>
          <cell r="FU173">
            <v>7961.7831600067257</v>
          </cell>
          <cell r="FV173">
            <v>7130.3552840492794</v>
          </cell>
          <cell r="FW173">
            <v>651.92883045176859</v>
          </cell>
        </row>
        <row r="174">
          <cell r="B174" t="str">
            <v>Co 187</v>
          </cell>
          <cell r="BH174">
            <v>50259.46</v>
          </cell>
          <cell r="BI174">
            <v>55219.26</v>
          </cell>
          <cell r="BJ174">
            <v>44445.98</v>
          </cell>
          <cell r="BK174">
            <v>59318.29</v>
          </cell>
          <cell r="BL174">
            <v>81192.289999999994</v>
          </cell>
          <cell r="BM174">
            <v>57850.97</v>
          </cell>
          <cell r="BN174">
            <v>69309.179999999993</v>
          </cell>
          <cell r="BO174">
            <v>73163.994670448301</v>
          </cell>
          <cell r="BP174">
            <v>64738.135468375083</v>
          </cell>
          <cell r="BQ174">
            <v>41166.879248187382</v>
          </cell>
          <cell r="BR174">
            <v>66838.523232696665</v>
          </cell>
          <cell r="BS174">
            <v>56111.762938921602</v>
          </cell>
          <cell r="BT174">
            <v>46414.422264322347</v>
          </cell>
          <cell r="BU174">
            <v>53445.966521473718</v>
          </cell>
          <cell r="BV174">
            <v>42378.80518898186</v>
          </cell>
          <cell r="BW174">
            <v>57696.111884656319</v>
          </cell>
          <cell r="BX174">
            <v>79869.846313424161</v>
          </cell>
          <cell r="BY174">
            <v>55647.488927854356</v>
          </cell>
          <cell r="BZ174">
            <v>67445.493636640851</v>
          </cell>
          <cell r="CA174">
            <v>73537.505276179087</v>
          </cell>
          <cell r="CB174">
            <v>65177.764602374649</v>
          </cell>
          <cell r="CC174">
            <v>41060.434830794038</v>
          </cell>
          <cell r="CD174">
            <v>67475.254030237702</v>
          </cell>
          <cell r="CE174">
            <v>57335.896646160225</v>
          </cell>
          <cell r="CF174">
            <v>45816.806168737879</v>
          </cell>
          <cell r="CG174">
            <v>50816.535446822498</v>
          </cell>
          <cell r="CH174">
            <v>54025.310243682601</v>
          </cell>
          <cell r="CI174">
            <v>69801.953334961581</v>
          </cell>
          <cell r="CJ174">
            <v>92285.861517867423</v>
          </cell>
          <cell r="CK174">
            <v>69657.000004800197</v>
          </cell>
          <cell r="CL174">
            <v>81805.696922619871</v>
          </cell>
          <cell r="CM174">
            <v>88091.006179692355</v>
          </cell>
          <cell r="CN174">
            <v>79747.69331336116</v>
          </cell>
          <cell r="CO174">
            <v>55069.079957076639</v>
          </cell>
          <cell r="CP174">
            <v>82251.471111708757</v>
          </cell>
          <cell r="CQ174">
            <v>72709.371269161682</v>
          </cell>
          <cell r="CR174">
            <v>63238.671870571867</v>
          </cell>
          <cell r="CS174">
            <v>68335.276034304203</v>
          </cell>
          <cell r="CT174">
            <v>56547.970293947306</v>
          </cell>
          <cell r="CU174">
            <v>72797.880687791549</v>
          </cell>
          <cell r="CV174">
            <v>95837.913159394651</v>
          </cell>
          <cell r="CW174">
            <v>69970.032845125985</v>
          </cell>
          <cell r="CX174">
            <v>82482.462453816348</v>
          </cell>
          <cell r="CY174">
            <v>88934.902088048388</v>
          </cell>
          <cell r="CZ174">
            <v>80430.421260208735</v>
          </cell>
          <cell r="DA174">
            <v>55065.559095984834</v>
          </cell>
          <cell r="DB174">
            <v>83054.989565567026</v>
          </cell>
          <cell r="DC174">
            <v>72787.994463832511</v>
          </cell>
          <cell r="DD174">
            <v>63550.798134576515</v>
          </cell>
          <cell r="DE174">
            <v>68746.121003891545</v>
          </cell>
          <cell r="DF174">
            <v>56615.515732550251</v>
          </cell>
          <cell r="DG174">
            <v>73352.889629211379</v>
          </cell>
          <cell r="DH174">
            <v>96963.356056028846</v>
          </cell>
          <cell r="DI174">
            <v>70258.577305757964</v>
          </cell>
          <cell r="DJ174">
            <v>83145.384609571585</v>
          </cell>
          <cell r="DK174">
            <v>89771.10549893268</v>
          </cell>
          <cell r="DL174">
            <v>87028.746669625136</v>
          </cell>
          <cell r="DM174">
            <v>60958.124413068756</v>
          </cell>
          <cell r="DN174">
            <v>89778.673633134706</v>
          </cell>
          <cell r="DO174">
            <v>79325.878487067574</v>
          </cell>
          <cell r="DP174">
            <v>69768.312254262448</v>
          </cell>
          <cell r="DQ174">
            <v>75064.24306836813</v>
          </cell>
          <cell r="DR174">
            <v>62580.247938836445</v>
          </cell>
          <cell r="DS174">
            <v>79819.689953047302</v>
          </cell>
          <cell r="DT174">
            <v>104015.29636837443</v>
          </cell>
          <cell r="DU174">
            <v>76447.018962586269</v>
          </cell>
          <cell r="DV174">
            <v>89719.643394108425</v>
          </cell>
          <cell r="DW174">
            <v>96524.966775662382</v>
          </cell>
          <cell r="DX174">
            <v>87807.456685930854</v>
          </cell>
          <cell r="DY174">
            <v>61011.009973731489</v>
          </cell>
          <cell r="DZ174">
            <v>90687.415831480917</v>
          </cell>
          <cell r="EA174">
            <v>80045.687747111137</v>
          </cell>
          <cell r="EB174">
            <v>70155.788846299576</v>
          </cell>
          <cell r="EC174">
            <v>75554.215252741444</v>
          </cell>
          <cell r="ED174">
            <v>62706.447857749226</v>
          </cell>
          <cell r="EE174">
            <v>80463.040084481865</v>
          </cell>
          <cell r="EF174">
            <v>105258.86097306767</v>
          </cell>
          <cell r="EG174">
            <v>76800.160243975988</v>
          </cell>
          <cell r="EH174">
            <v>90469.689071563102</v>
          </cell>
          <cell r="EI174">
            <v>97460.825921254989</v>
          </cell>
          <cell r="EJ174">
            <v>88575.176734638109</v>
          </cell>
          <cell r="EK174">
            <v>61032.304362979587</v>
          </cell>
          <cell r="EL174">
            <v>91590.047621943406</v>
          </cell>
          <cell r="EM174">
            <v>80756.190626085139</v>
          </cell>
          <cell r="EN174">
            <v>70522.06537144036</v>
          </cell>
          <cell r="EO174">
            <v>76024.953018728076</v>
          </cell>
          <cell r="EP174">
            <v>65302.704457956715</v>
          </cell>
          <cell r="EQ174">
            <v>83591.940749206362</v>
          </cell>
          <cell r="ER174">
            <v>109003.46023626604</v>
          </cell>
          <cell r="ES174">
            <v>79625.9139531002</v>
          </cell>
          <cell r="ET174">
            <v>93704.68195426678</v>
          </cell>
          <cell r="EU174">
            <v>99450.401816155296</v>
          </cell>
          <cell r="EV174">
            <v>90393.431182473607</v>
          </cell>
          <cell r="EW174">
            <v>62082.840780388127</v>
          </cell>
          <cell r="EX174">
            <v>93548.224074766375</v>
          </cell>
          <cell r="EY174">
            <v>82519.463143910179</v>
          </cell>
          <cell r="EZ174">
            <v>73365.602542145891</v>
          </cell>
          <cell r="FA174">
            <v>78974.934146488056</v>
          </cell>
          <cell r="FB174">
            <v>65442.195247325493</v>
          </cell>
          <cell r="FC174">
            <v>84280.245816749506</v>
          </cell>
          <cell r="FD174">
            <v>110323.39286408084</v>
          </cell>
          <cell r="FE174">
            <v>79998.377882882589</v>
          </cell>
          <cell r="FF174">
            <v>94498.20128663168</v>
          </cell>
          <cell r="FG174">
            <v>100400.28484025518</v>
          </cell>
          <cell r="FH174">
            <v>91168.783623486423</v>
          </cell>
          <cell r="FI174">
            <v>62068.569247231324</v>
          </cell>
          <cell r="FJ174">
            <v>94468.604322548024</v>
          </cell>
          <cell r="FK174">
            <v>83241.207200321573</v>
          </cell>
          <cell r="FL174">
            <v>73760.246517548352</v>
          </cell>
          <cell r="FM174">
            <v>79478.022439004941</v>
          </cell>
          <cell r="FN174">
            <v>65550.686351041673</v>
          </cell>
          <cell r="FO174">
            <v>84953.840169922478</v>
          </cell>
          <cell r="FP174">
            <v>111644.92719791536</v>
          </cell>
          <cell r="FQ174">
            <v>80342.659639096921</v>
          </cell>
          <cell r="FR174">
            <v>95276.585120246993</v>
          </cell>
          <cell r="FS174">
            <v>101340.10947896118</v>
          </cell>
          <cell r="FT174">
            <v>91930.739898169268</v>
          </cell>
          <cell r="FU174">
            <v>62018.898588928772</v>
          </cell>
          <cell r="FV174">
            <v>95381.416950149593</v>
          </cell>
          <cell r="FW174">
            <v>83951.702137617001</v>
          </cell>
        </row>
        <row r="175">
          <cell r="B175" t="str">
            <v>Co 188</v>
          </cell>
          <cell r="BH175">
            <v>40946.14</v>
          </cell>
          <cell r="BI175">
            <v>32341.01</v>
          </cell>
          <cell r="BJ175">
            <v>14015.02</v>
          </cell>
          <cell r="BK175">
            <v>59291.92</v>
          </cell>
          <cell r="BL175">
            <v>40305.730000000003</v>
          </cell>
          <cell r="BM175">
            <v>12247.8</v>
          </cell>
          <cell r="BN175">
            <v>107784.64</v>
          </cell>
          <cell r="BO175">
            <v>49457.657918958357</v>
          </cell>
          <cell r="BP175">
            <v>28425.962541479137</v>
          </cell>
          <cell r="BQ175">
            <v>36279.824328935945</v>
          </cell>
          <cell r="BR175">
            <v>36531.097687800357</v>
          </cell>
          <cell r="BS175">
            <v>32467.459995001627</v>
          </cell>
          <cell r="BT175">
            <v>39875.895155310216</v>
          </cell>
          <cell r="BU175">
            <v>31410.338543748658</v>
          </cell>
          <cell r="BV175">
            <v>12525.386034302632</v>
          </cell>
          <cell r="BW175">
            <v>58541.654942450921</v>
          </cell>
          <cell r="BX175">
            <v>39213.427700967921</v>
          </cell>
          <cell r="BY175">
            <v>10583.600122415402</v>
          </cell>
          <cell r="BZ175">
            <v>106823.39897358985</v>
          </cell>
          <cell r="CA175">
            <v>48180.826177704846</v>
          </cell>
          <cell r="CB175">
            <v>27077.195007507864</v>
          </cell>
          <cell r="CC175">
            <v>35204.432579495435</v>
          </cell>
          <cell r="CD175">
            <v>35373.849532483393</v>
          </cell>
          <cell r="CE175">
            <v>31888.787537488475</v>
          </cell>
          <cell r="CF175">
            <v>39479.517405864455</v>
          </cell>
          <cell r="CG175">
            <v>31158.868602824754</v>
          </cell>
          <cell r="CH175">
            <v>28010.134330374669</v>
          </cell>
          <cell r="CI175">
            <v>74789.392908532842</v>
          </cell>
          <cell r="CJ175">
            <v>55110.006626557035</v>
          </cell>
          <cell r="CK175">
            <v>25892.292495864094</v>
          </cell>
          <cell r="CL175">
            <v>122857.28541927313</v>
          </cell>
          <cell r="CM175">
            <v>63859.029838517847</v>
          </cell>
          <cell r="CN175">
            <v>42624.836289236919</v>
          </cell>
          <cell r="CO175">
            <v>51035.055261143963</v>
          </cell>
          <cell r="CP175">
            <v>51121.924217606662</v>
          </cell>
          <cell r="CQ175">
            <v>48223.537157042039</v>
          </cell>
          <cell r="CR175">
            <v>53687.729102098325</v>
          </cell>
          <cell r="CS175">
            <v>45250.455125124397</v>
          </cell>
          <cell r="CT175">
            <v>27707.773395667013</v>
          </cell>
          <cell r="CU175">
            <v>75684.28031115263</v>
          </cell>
          <cell r="CV175">
            <v>55490.789001456433</v>
          </cell>
          <cell r="CW175">
            <v>25487.148034609403</v>
          </cell>
          <cell r="CX175">
            <v>124640.4543632844</v>
          </cell>
          <cell r="CY175">
            <v>64312.202102115305</v>
          </cell>
          <cell r="CZ175">
            <v>42609.067432984331</v>
          </cell>
          <cell r="DA175">
            <v>51284.689445805678</v>
          </cell>
          <cell r="DB175">
            <v>51344.804562586636</v>
          </cell>
          <cell r="DC175">
            <v>47776.826763867764</v>
          </cell>
          <cell r="DD175">
            <v>54001.261448187099</v>
          </cell>
          <cell r="DE175">
            <v>45446.752915739227</v>
          </cell>
          <cell r="DF175">
            <v>27374.765247494041</v>
          </cell>
          <cell r="DG175">
            <v>76580.569593990571</v>
          </cell>
          <cell r="DH175">
            <v>55859.296702884778</v>
          </cell>
          <cell r="DI175">
            <v>25047.492840476378</v>
          </cell>
          <cell r="DJ175">
            <v>126440.57960916794</v>
          </cell>
          <cell r="DK175">
            <v>64753.456377248949</v>
          </cell>
          <cell r="DL175">
            <v>55561.304980254296</v>
          </cell>
          <cell r="DM175">
            <v>64511.02865351559</v>
          </cell>
          <cell r="DN175">
            <v>64542.562517766652</v>
          </cell>
          <cell r="DO175">
            <v>60900.472248659207</v>
          </cell>
          <cell r="DP175">
            <v>67291.398760242941</v>
          </cell>
          <cell r="DQ175">
            <v>58618.619727984944</v>
          </cell>
          <cell r="DR175">
            <v>40001.638201892332</v>
          </cell>
          <cell r="DS175">
            <v>90469.39824386804</v>
          </cell>
          <cell r="DT175">
            <v>69205.832851855725</v>
          </cell>
          <cell r="DU175">
            <v>37563.675658624488</v>
          </cell>
          <cell r="DV175">
            <v>141248.8009438279</v>
          </cell>
          <cell r="DW175">
            <v>78172.463932834813</v>
          </cell>
          <cell r="DX175">
            <v>55757.799413558401</v>
          </cell>
          <cell r="DY175">
            <v>64989.142843389345</v>
          </cell>
          <cell r="DZ175">
            <v>64991.588307550192</v>
          </cell>
          <cell r="EA175">
            <v>61272.835360270838</v>
          </cell>
          <cell r="EB175">
            <v>67833.701564819828</v>
          </cell>
          <cell r="EC175">
            <v>59041.626254040762</v>
          </cell>
          <cell r="ED175">
            <v>39863.471079040261</v>
          </cell>
          <cell r="EE175">
            <v>91626.784128974366</v>
          </cell>
          <cell r="EF175">
            <v>69806.227003132735</v>
          </cell>
          <cell r="EG175">
            <v>37310.699065452747</v>
          </cell>
          <cell r="EH175">
            <v>143341.60987912028</v>
          </cell>
          <cell r="EI175">
            <v>78845.658089530159</v>
          </cell>
          <cell r="EJ175">
            <v>55933.298597099303</v>
          </cell>
          <cell r="EK175">
            <v>65455.982751129282</v>
          </cell>
          <cell r="EL175">
            <v>65426.887683936715</v>
          </cell>
          <cell r="EM175">
            <v>61630.753798243022</v>
          </cell>
          <cell r="EN175">
            <v>68363.926056088821</v>
          </cell>
          <cell r="EO175">
            <v>59452.260106131085</v>
          </cell>
          <cell r="EP175">
            <v>42505.326836760942</v>
          </cell>
          <cell r="EQ175">
            <v>95598.878250851601</v>
          </cell>
          <cell r="ER175">
            <v>73206.228243826627</v>
          </cell>
          <cell r="ES175">
            <v>39842.22972760351</v>
          </cell>
          <cell r="ET175">
            <v>148267.09290968132</v>
          </cell>
          <cell r="EU175">
            <v>82318.928314027246</v>
          </cell>
          <cell r="EV175">
            <v>58898.365856289165</v>
          </cell>
          <cell r="EW175">
            <v>68720.875881667482</v>
          </cell>
          <cell r="EX175">
            <v>68659.197306910311</v>
          </cell>
          <cell r="EY175">
            <v>64783.566989629719</v>
          </cell>
          <cell r="EZ175">
            <v>73881.5403835162</v>
          </cell>
          <cell r="FA175">
            <v>64849.144040429412</v>
          </cell>
          <cell r="FB175">
            <v>42391.003732502286</v>
          </cell>
          <cell r="FC175">
            <v>96850.006239729119</v>
          </cell>
          <cell r="FD175">
            <v>73869.57157643768</v>
          </cell>
          <cell r="FE175">
            <v>39604.643013790395</v>
          </cell>
          <cell r="FF175">
            <v>150486.58321938221</v>
          </cell>
          <cell r="FG175">
            <v>83054.386440069939</v>
          </cell>
          <cell r="FH175">
            <v>59113.508929802862</v>
          </cell>
          <cell r="FI175">
            <v>69245.073079300244</v>
          </cell>
          <cell r="FJ175">
            <v>69149.159647427878</v>
          </cell>
          <cell r="FK175">
            <v>65192.320219094196</v>
          </cell>
          <cell r="FL175">
            <v>74535.143002092955</v>
          </cell>
          <cell r="FM175">
            <v>65381.526723129573</v>
          </cell>
          <cell r="FN175">
            <v>42246.549120628493</v>
          </cell>
          <cell r="FO175">
            <v>98107.466169222942</v>
          </cell>
          <cell r="FP175">
            <v>74523.686685556459</v>
          </cell>
          <cell r="FQ175">
            <v>39332.341669390255</v>
          </cell>
          <cell r="FR175">
            <v>152729.18589735392</v>
          </cell>
          <cell r="FS175">
            <v>83779.978030136452</v>
          </cell>
          <cell r="FT175">
            <v>59306.77185154974</v>
          </cell>
          <cell r="FU175">
            <v>69756.617415980596</v>
          </cell>
          <cell r="FV175">
            <v>69625.185516687518</v>
          </cell>
          <cell r="FW175">
            <v>65585.452700146736</v>
          </cell>
        </row>
        <row r="176">
          <cell r="B176" t="str">
            <v>Co 250</v>
          </cell>
          <cell r="BH176">
            <v>73248.05</v>
          </cell>
          <cell r="BI176">
            <v>67614.759999999995</v>
          </cell>
          <cell r="BJ176">
            <v>66501.45</v>
          </cell>
          <cell r="BK176">
            <v>39878.01</v>
          </cell>
          <cell r="BL176">
            <v>79446.73</v>
          </cell>
          <cell r="BM176">
            <v>73343.58</v>
          </cell>
          <cell r="BN176">
            <v>56504.04</v>
          </cell>
          <cell r="BO176">
            <v>65108.515706870618</v>
          </cell>
          <cell r="BP176">
            <v>70142.268462193853</v>
          </cell>
          <cell r="BQ176">
            <v>67325.474854628992</v>
          </cell>
          <cell r="BR176">
            <v>67953.528998192618</v>
          </cell>
          <cell r="BS176">
            <v>63458.623269753385</v>
          </cell>
          <cell r="BT176">
            <v>71172.894069479007</v>
          </cell>
          <cell r="BU176">
            <v>65367.668007143904</v>
          </cell>
          <cell r="BV176">
            <v>64477.009177629938</v>
          </cell>
          <cell r="BW176">
            <v>37098.663246599899</v>
          </cell>
          <cell r="BX176">
            <v>77631.706047472253</v>
          </cell>
          <cell r="BY176">
            <v>71389.81043860942</v>
          </cell>
          <cell r="BZ176">
            <v>54040.816369524255</v>
          </cell>
          <cell r="CA176">
            <v>64967.372662117894</v>
          </cell>
          <cell r="CB176">
            <v>70140.304909253318</v>
          </cell>
          <cell r="CC176">
            <v>67232.412351909239</v>
          </cell>
          <cell r="CD176">
            <v>67894.41719580481</v>
          </cell>
          <cell r="CE176">
            <v>63872.930528184574</v>
          </cell>
          <cell r="CF176">
            <v>45513.688625945957</v>
          </cell>
          <cell r="CG176">
            <v>42368.599474859162</v>
          </cell>
          <cell r="CH176">
            <v>39141.698379336085</v>
          </cell>
          <cell r="CI176">
            <v>11842.865053331625</v>
          </cell>
          <cell r="CJ176">
            <v>51773.18830268392</v>
          </cell>
          <cell r="CK176">
            <v>45184.661424808684</v>
          </cell>
          <cell r="CL176">
            <v>26117.937964360681</v>
          </cell>
          <cell r="CM176">
            <v>35334.161184974117</v>
          </cell>
          <cell r="CN176">
            <v>41447.535081529306</v>
          </cell>
          <cell r="CO176">
            <v>37592.159091122463</v>
          </cell>
          <cell r="CP176">
            <v>39146.016851554639</v>
          </cell>
          <cell r="CQ176">
            <v>34747.166610186818</v>
          </cell>
          <cell r="CR176">
            <v>45396.59374951775</v>
          </cell>
          <cell r="CS176">
            <v>42130.933335978829</v>
          </cell>
          <cell r="CT176">
            <v>38918.924505130301</v>
          </cell>
          <cell r="CU176">
            <v>11733.450177447303</v>
          </cell>
          <cell r="CV176">
            <v>52796.346261946135</v>
          </cell>
          <cell r="CW176">
            <v>46017.058284306739</v>
          </cell>
          <cell r="CX176">
            <v>26385.639735110803</v>
          </cell>
          <cell r="CY176">
            <v>35846.960880618746</v>
          </cell>
          <cell r="CZ176">
            <v>42111.985899397056</v>
          </cell>
          <cell r="DA176">
            <v>38147.302496408098</v>
          </cell>
          <cell r="DB176">
            <v>39745.231070979644</v>
          </cell>
          <cell r="DC176">
            <v>34599.6355098473</v>
          </cell>
          <cell r="DD176">
            <v>46173.980050470433</v>
          </cell>
          <cell r="DE176">
            <v>42783.60581847532</v>
          </cell>
          <cell r="DF176">
            <v>39588.668112392057</v>
          </cell>
          <cell r="DG176">
            <v>10659.126116542408</v>
          </cell>
          <cell r="DH176">
            <v>52887.257635728631</v>
          </cell>
          <cell r="DI176">
            <v>45911.382238087885</v>
          </cell>
          <cell r="DJ176">
            <v>75732.785361607122</v>
          </cell>
          <cell r="DK176">
            <v>85447.117453629573</v>
          </cell>
          <cell r="DL176">
            <v>91867.712099631084</v>
          </cell>
          <cell r="DM176">
            <v>87791.579404106815</v>
          </cell>
          <cell r="DN176">
            <v>89433.877138375596</v>
          </cell>
          <cell r="DO176">
            <v>84141.698011398199</v>
          </cell>
          <cell r="DP176">
            <v>96044.459227289204</v>
          </cell>
          <cell r="DQ176">
            <v>92525.331555729557</v>
          </cell>
          <cell r="DR176">
            <v>89350.496908639063</v>
          </cell>
          <cell r="DS176">
            <v>60543.585699828836</v>
          </cell>
          <cell r="DT176">
            <v>103970.58576807198</v>
          </cell>
          <cell r="DU176">
            <v>96792.329363348894</v>
          </cell>
          <cell r="DV176">
            <v>76931.849465824402</v>
          </cell>
          <cell r="DW176">
            <v>86907.854755636348</v>
          </cell>
          <cell r="DX176">
            <v>93488.023334859361</v>
          </cell>
          <cell r="DY176">
            <v>89296.733850142278</v>
          </cell>
          <cell r="DZ176">
            <v>90985.15263764144</v>
          </cell>
          <cell r="EA176">
            <v>85541.628137963184</v>
          </cell>
          <cell r="EB176">
            <v>97781.157895595315</v>
          </cell>
          <cell r="EC176">
            <v>94128.603103704605</v>
          </cell>
          <cell r="ED176">
            <v>90977.020451774748</v>
          </cell>
          <cell r="EE176">
            <v>60318.538723716396</v>
          </cell>
          <cell r="EF176">
            <v>104979.2118514199</v>
          </cell>
          <cell r="EG176">
            <v>97592.439724328637</v>
          </cell>
          <cell r="EH176">
            <v>77133.36156121135</v>
          </cell>
          <cell r="EI176">
            <v>87379.895616994414</v>
          </cell>
          <cell r="EJ176">
            <v>94123.756720782214</v>
          </cell>
          <cell r="EK176">
            <v>89814.050980391403</v>
          </cell>
          <cell r="EL176">
            <v>91549.887653729005</v>
          </cell>
          <cell r="EM176">
            <v>80850.602053923227</v>
          </cell>
          <cell r="EN176">
            <v>93195.391169685186</v>
          </cell>
          <cell r="EO176">
            <v>89404.658699356994</v>
          </cell>
          <cell r="EP176">
            <v>86279.149483376197</v>
          </cell>
          <cell r="EQ176">
            <v>55755.066845943598</v>
          </cell>
          <cell r="ER176">
            <v>101684.58711323651</v>
          </cell>
          <cell r="ES176">
            <v>94083.621696849252</v>
          </cell>
          <cell r="ET176">
            <v>73007.711781122634</v>
          </cell>
          <cell r="EU176">
            <v>83533.471649598272</v>
          </cell>
          <cell r="EV176">
            <v>90445.697068417096</v>
          </cell>
          <cell r="EW176">
            <v>86014.115460307599</v>
          </cell>
          <cell r="EX176">
            <v>87798.773740172008</v>
          </cell>
          <cell r="EY176">
            <v>81937.215300489726</v>
          </cell>
          <cell r="EZ176">
            <v>94864.589869851654</v>
          </cell>
          <cell r="FA176">
            <v>90931.188980666018</v>
          </cell>
          <cell r="FB176">
            <v>87834.954579732919</v>
          </cell>
          <cell r="FC176">
            <v>56424.673864189303</v>
          </cell>
          <cell r="FD176">
            <v>103659.93813341939</v>
          </cell>
          <cell r="FE176">
            <v>95838.295899122531</v>
          </cell>
          <cell r="FF176">
            <v>74126.971261620492</v>
          </cell>
          <cell r="FG176">
            <v>84941.95308658031</v>
          </cell>
          <cell r="FH176">
            <v>92026.036977442243</v>
          </cell>
          <cell r="FI176">
            <v>87469.022482952802</v>
          </cell>
          <cell r="FJ176">
            <v>89304.289499579158</v>
          </cell>
          <cell r="FK176">
            <v>83275.748388082138</v>
          </cell>
          <cell r="FL176">
            <v>96564.348396885121</v>
          </cell>
          <cell r="FM176">
            <v>92483.597223922494</v>
          </cell>
          <cell r="FN176">
            <v>83753.292965933942</v>
          </cell>
          <cell r="FO176">
            <v>55871.526709390571</v>
          </cell>
          <cell r="FP176">
            <v>104450.43693295386</v>
          </cell>
          <cell r="FQ176">
            <v>96401.405433456166</v>
          </cell>
          <cell r="FR176">
            <v>74035.568743931246</v>
          </cell>
          <cell r="FS176">
            <v>85148.943941636287</v>
          </cell>
          <cell r="FT176">
            <v>92410.160897103633</v>
          </cell>
          <cell r="FU176">
            <v>87724.18441411815</v>
          </cell>
          <cell r="FV176">
            <v>89610.619228589901</v>
          </cell>
          <cell r="FW176">
            <v>83410.315627182688</v>
          </cell>
        </row>
        <row r="177">
          <cell r="B177" t="str">
            <v>Co 251</v>
          </cell>
          <cell r="BH177">
            <v>189099.82</v>
          </cell>
          <cell r="BI177">
            <v>204588.79</v>
          </cell>
          <cell r="BJ177">
            <v>431772.01</v>
          </cell>
          <cell r="BK177">
            <v>433355.85</v>
          </cell>
          <cell r="BL177">
            <v>776571</v>
          </cell>
          <cell r="BM177">
            <v>526815.68000000005</v>
          </cell>
          <cell r="BN177">
            <v>218763.15</v>
          </cell>
          <cell r="BO177">
            <v>380442.56533794326</v>
          </cell>
          <cell r="BP177">
            <v>320135.29571665649</v>
          </cell>
          <cell r="BQ177">
            <v>443424.98656110012</v>
          </cell>
          <cell r="BR177">
            <v>300392.13622187305</v>
          </cell>
          <cell r="BS177">
            <v>209205.54889353423</v>
          </cell>
          <cell r="BT177">
            <v>257932.44062744349</v>
          </cell>
          <cell r="BU177">
            <v>283089.20181053615</v>
          </cell>
          <cell r="BV177">
            <v>402584.11158639903</v>
          </cell>
          <cell r="BW177">
            <v>405180.21893206192</v>
          </cell>
          <cell r="BX177">
            <v>547584.23376191384</v>
          </cell>
          <cell r="BY177">
            <v>496898.98031958315</v>
          </cell>
          <cell r="BZ177">
            <v>341897.80574003595</v>
          </cell>
          <cell r="CA177">
            <v>377224.79866597493</v>
          </cell>
          <cell r="CB177">
            <v>317236.49709899019</v>
          </cell>
          <cell r="CC177">
            <v>437758.27588533069</v>
          </cell>
          <cell r="CD177">
            <v>294335.58109519898</v>
          </cell>
          <cell r="CE177">
            <v>214476.76092501683</v>
          </cell>
          <cell r="CF177">
            <v>158784.63064145</v>
          </cell>
          <cell r="CG177">
            <v>185469.12068292295</v>
          </cell>
          <cell r="CH177">
            <v>294666.81660928635</v>
          </cell>
          <cell r="CI177">
            <v>301516.86361605459</v>
          </cell>
          <cell r="CJ177">
            <v>439882.7186486639</v>
          </cell>
          <cell r="CK177">
            <v>391450.83685409807</v>
          </cell>
          <cell r="CL177">
            <v>234344.59621036064</v>
          </cell>
          <cell r="CM177">
            <v>268533.41232306056</v>
          </cell>
          <cell r="CN177">
            <v>211869.19784155441</v>
          </cell>
          <cell r="CO177">
            <v>328912.52090423135</v>
          </cell>
          <cell r="CP177">
            <v>188299.7913242192</v>
          </cell>
          <cell r="CQ177">
            <v>107843.47714701021</v>
          </cell>
          <cell r="CR177">
            <v>158953.05583107256</v>
          </cell>
          <cell r="CS177">
            <v>186401.76291463157</v>
          </cell>
          <cell r="CT177">
            <v>297551.43424746755</v>
          </cell>
          <cell r="CU177">
            <v>307049.67941167409</v>
          </cell>
          <cell r="CV177">
            <v>447897.61555243586</v>
          </cell>
          <cell r="CW177">
            <v>403894.91442307568</v>
          </cell>
          <cell r="CX177">
            <v>243628.69210512855</v>
          </cell>
          <cell r="CY177">
            <v>281707.49403384735</v>
          </cell>
          <cell r="CZ177">
            <v>223950.3903521538</v>
          </cell>
          <cell r="DA177">
            <v>343242.05980412132</v>
          </cell>
          <cell r="DB177">
            <v>199680.87373839878</v>
          </cell>
          <cell r="DC177">
            <v>113460.3955987622</v>
          </cell>
          <cell r="DD177">
            <v>170219.42170436605</v>
          </cell>
          <cell r="DE177">
            <v>198454.77402536775</v>
          </cell>
          <cell r="DF177">
            <v>308040.83457614831</v>
          </cell>
          <cell r="DG177">
            <v>315948.48630328092</v>
          </cell>
          <cell r="DH177">
            <v>459384.02282154432</v>
          </cell>
          <cell r="DI177">
            <v>408676.1704866786</v>
          </cell>
          <cell r="DJ177">
            <v>245590.59047301288</v>
          </cell>
          <cell r="DK177">
            <v>283966.44759270363</v>
          </cell>
          <cell r="DL177">
            <v>410582.74101477419</v>
          </cell>
          <cell r="DM177">
            <v>532164.39013482875</v>
          </cell>
          <cell r="DN177">
            <v>385591.84566374315</v>
          </cell>
          <cell r="DO177">
            <v>297764.7187238952</v>
          </cell>
          <cell r="DP177">
            <v>356021.72988456918</v>
          </cell>
          <cell r="DQ177">
            <v>385066.38830248034</v>
          </cell>
          <cell r="DR177">
            <v>496562.53752024216</v>
          </cell>
          <cell r="DS177">
            <v>507318.78753168287</v>
          </cell>
          <cell r="DT177">
            <v>653320.84327363048</v>
          </cell>
          <cell r="DU177">
            <v>601255.21701462171</v>
          </cell>
          <cell r="DV177">
            <v>435305.71858422947</v>
          </cell>
          <cell r="DW177">
            <v>473975.93085181346</v>
          </cell>
          <cell r="DX177">
            <v>417572.58183185832</v>
          </cell>
          <cell r="DY177">
            <v>541487.15606658638</v>
          </cell>
          <cell r="DZ177">
            <v>391839.18804397102</v>
          </cell>
          <cell r="EA177">
            <v>302375.81869819335</v>
          </cell>
          <cell r="EB177">
            <v>362166.3122275201</v>
          </cell>
          <cell r="EC177">
            <v>392043.69717735786</v>
          </cell>
          <cell r="ED177">
            <v>505479.94072537316</v>
          </cell>
          <cell r="EE177">
            <v>514535.29299091094</v>
          </cell>
          <cell r="EF177">
            <v>663146.30686685408</v>
          </cell>
          <cell r="EG177">
            <v>609685.25326219853</v>
          </cell>
          <cell r="EH177">
            <v>440826.18093122303</v>
          </cell>
          <cell r="EI177">
            <v>479788.87210657093</v>
          </cell>
          <cell r="EJ177">
            <v>422298.25744389312</v>
          </cell>
          <cell r="EK177">
            <v>548589.64659653255</v>
          </cell>
          <cell r="EL177">
            <v>395799.84029731422</v>
          </cell>
          <cell r="EM177">
            <v>304671.97710340878</v>
          </cell>
          <cell r="EN177">
            <v>366031.42225732747</v>
          </cell>
          <cell r="EO177">
            <v>385715.8196990242</v>
          </cell>
          <cell r="EP177">
            <v>637287.18078891386</v>
          </cell>
          <cell r="EQ177">
            <v>649385.99337359658</v>
          </cell>
          <cell r="ER177">
            <v>800648.98460154247</v>
          </cell>
          <cell r="ES177">
            <v>745753.96930549154</v>
          </cell>
          <cell r="ET177">
            <v>573939.66966573277</v>
          </cell>
          <cell r="EU177">
            <v>613191.75509833219</v>
          </cell>
          <cell r="EV177">
            <v>554593.33156587603</v>
          </cell>
          <cell r="EW177">
            <v>683305.82930120593</v>
          </cell>
          <cell r="EX177">
            <v>527307.05425619439</v>
          </cell>
          <cell r="EY177">
            <v>434485.13703480386</v>
          </cell>
          <cell r="EZ177">
            <v>497450.3917781476</v>
          </cell>
          <cell r="FA177">
            <v>528845.71943318215</v>
          </cell>
          <cell r="FB177">
            <v>648963.74108985567</v>
          </cell>
          <cell r="FC177">
            <v>661799.93533069501</v>
          </cell>
          <cell r="FD177">
            <v>815758.19801622257</v>
          </cell>
          <cell r="FE177">
            <v>759389.87646770698</v>
          </cell>
          <cell r="FF177">
            <v>584573.41118704621</v>
          </cell>
          <cell r="FG177">
            <v>624111.15193776612</v>
          </cell>
          <cell r="FH177">
            <v>564384.55985166039</v>
          </cell>
          <cell r="FI177">
            <v>695563.26126968605</v>
          </cell>
          <cell r="FJ177">
            <v>536287.02567332261</v>
          </cell>
          <cell r="FK177">
            <v>441740.07007532357</v>
          </cell>
          <cell r="FL177">
            <v>506349.87469140312</v>
          </cell>
          <cell r="FM177">
            <v>538648.48630754021</v>
          </cell>
          <cell r="FN177">
            <v>660851.26203849772</v>
          </cell>
          <cell r="FO177">
            <v>671837.15258996189</v>
          </cell>
          <cell r="FP177">
            <v>816256.82328198128</v>
          </cell>
          <cell r="FQ177">
            <v>802886.02792892663</v>
          </cell>
          <cell r="FR177">
            <v>625020.89581231284</v>
          </cell>
          <cell r="FS177">
            <v>664840.54821013752</v>
          </cell>
          <cell r="FT177">
            <v>603963.88642446382</v>
          </cell>
          <cell r="FU177">
            <v>737655.59999998636</v>
          </cell>
          <cell r="FV177">
            <v>575031.08131959056</v>
          </cell>
          <cell r="FW177">
            <v>478729.17661003943</v>
          </cell>
        </row>
        <row r="178">
          <cell r="B178" t="str">
            <v>Co 252</v>
          </cell>
          <cell r="BH178">
            <v>33081.589999999997</v>
          </cell>
          <cell r="BI178">
            <v>67574.41</v>
          </cell>
          <cell r="BJ178">
            <v>69802.289999999994</v>
          </cell>
          <cell r="BK178">
            <v>169119.47</v>
          </cell>
          <cell r="BL178">
            <v>152360.1</v>
          </cell>
          <cell r="BM178">
            <v>76921.500000000058</v>
          </cell>
          <cell r="BN178">
            <v>71620.91</v>
          </cell>
          <cell r="BO178">
            <v>-16615.831378344708</v>
          </cell>
          <cell r="BP178">
            <v>66574.947529815166</v>
          </cell>
          <cell r="BQ178">
            <v>106646.29449260244</v>
          </cell>
          <cell r="BR178">
            <v>39421.557972930808</v>
          </cell>
          <cell r="BS178">
            <v>70241.08906400553</v>
          </cell>
          <cell r="BT178">
            <v>25187.882543679705</v>
          </cell>
          <cell r="BU178">
            <v>59698.047452642786</v>
          </cell>
          <cell r="BV178">
            <v>61949.888946974534</v>
          </cell>
          <cell r="BW178">
            <v>164129.66370696595</v>
          </cell>
          <cell r="BX178">
            <v>144683.61745571441</v>
          </cell>
          <cell r="BY178">
            <v>69208.283112074045</v>
          </cell>
          <cell r="BZ178">
            <v>64363.047841934749</v>
          </cell>
          <cell r="CA178">
            <v>-21011.473036012409</v>
          </cell>
          <cell r="CB178">
            <v>62454.560092960193</v>
          </cell>
          <cell r="CC178">
            <v>102506.52091089962</v>
          </cell>
          <cell r="CD178">
            <v>35251.962204610987</v>
          </cell>
          <cell r="CE178">
            <v>67667.170236732782</v>
          </cell>
          <cell r="CF178">
            <v>17676.777807038103</v>
          </cell>
          <cell r="CG178">
            <v>52207.909741470066</v>
          </cell>
          <cell r="CH178">
            <v>149591.31281057472</v>
          </cell>
          <cell r="CI178">
            <v>256604.73982517078</v>
          </cell>
          <cell r="CJ178">
            <v>234394.46657079094</v>
          </cell>
          <cell r="CK178">
            <v>168884.42739419418</v>
          </cell>
          <cell r="CL178">
            <v>164511.27902671724</v>
          </cell>
          <cell r="CM178">
            <v>78875.042600403423</v>
          </cell>
          <cell r="CN178">
            <v>162463.66168440756</v>
          </cell>
          <cell r="CO178">
            <v>202499.4384410971</v>
          </cell>
          <cell r="CP178">
            <v>135217.5256917926</v>
          </cell>
          <cell r="CQ178">
            <v>169253.13100977574</v>
          </cell>
          <cell r="CR178">
            <v>124544.15828976384</v>
          </cell>
          <cell r="CS178">
            <v>159773.19618708506</v>
          </cell>
          <cell r="CT178">
            <v>161695.68723032909</v>
          </cell>
          <cell r="CU178">
            <v>271920.91751671396</v>
          </cell>
          <cell r="CV178">
            <v>248317.75044837131</v>
          </cell>
          <cell r="CW178">
            <v>171585.68233445787</v>
          </cell>
          <cell r="CX178">
            <v>167287.23421492908</v>
          </cell>
          <cell r="CY178">
            <v>79770.810172759288</v>
          </cell>
          <cell r="CZ178">
            <v>165073.47993170549</v>
          </cell>
          <cell r="DA178">
            <v>205904.52114574643</v>
          </cell>
          <cell r="DB178">
            <v>137268.20143273013</v>
          </cell>
          <cell r="DC178">
            <v>170236.67225270119</v>
          </cell>
          <cell r="DD178">
            <v>126213.38170990581</v>
          </cell>
          <cell r="DE178">
            <v>162154.73146885424</v>
          </cell>
          <cell r="DF178">
            <v>164121.46182680922</v>
          </cell>
          <cell r="DG178">
            <v>275655.32618759514</v>
          </cell>
          <cell r="DH178">
            <v>250602.44149500615</v>
          </cell>
          <cell r="DI178">
            <v>172326.58478776069</v>
          </cell>
          <cell r="DJ178">
            <v>168109.4303586068</v>
          </cell>
          <cell r="DK178">
            <v>68474.034777019988</v>
          </cell>
          <cell r="DL178">
            <v>171389.76497854595</v>
          </cell>
          <cell r="DM178">
            <v>213031.79432076489</v>
          </cell>
          <cell r="DN178">
            <v>143013.29928193413</v>
          </cell>
          <cell r="DO178">
            <v>176617.11840709462</v>
          </cell>
          <cell r="DP178">
            <v>131560.38001386897</v>
          </cell>
          <cell r="DQ178">
            <v>168228.30591820279</v>
          </cell>
          <cell r="DR178">
            <v>170240.34149382764</v>
          </cell>
          <cell r="DS178">
            <v>287149.55018589896</v>
          </cell>
          <cell r="DT178">
            <v>260589.1207314374</v>
          </cell>
          <cell r="DU178">
            <v>180738.23471107485</v>
          </cell>
          <cell r="DV178">
            <v>176608.79154302031</v>
          </cell>
          <cell r="DW178">
            <v>85012.480992274941</v>
          </cell>
          <cell r="DX178">
            <v>174167.88862503611</v>
          </cell>
          <cell r="DY178">
            <v>216637.43865621372</v>
          </cell>
          <cell r="DZ178">
            <v>145208.76615659555</v>
          </cell>
          <cell r="EA178">
            <v>179458.92940302688</v>
          </cell>
          <cell r="EB178">
            <v>133339.60149112495</v>
          </cell>
          <cell r="EC178">
            <v>170748.78888701706</v>
          </cell>
          <cell r="ED178">
            <v>172807.45917704288</v>
          </cell>
          <cell r="EE178">
            <v>291092.81307125569</v>
          </cell>
          <cell r="EF178">
            <v>262963.98706659657</v>
          </cell>
          <cell r="EG178">
            <v>181506.53980821074</v>
          </cell>
          <cell r="EH178">
            <v>177471.66943468794</v>
          </cell>
          <cell r="EI178">
            <v>83873.959521583398</v>
          </cell>
          <cell r="EJ178">
            <v>174859.07767190906</v>
          </cell>
          <cell r="EK178">
            <v>218172.18011061504</v>
          </cell>
          <cell r="EL178">
            <v>145304.76935526647</v>
          </cell>
          <cell r="EM178">
            <v>180214.3165122809</v>
          </cell>
          <cell r="EN178">
            <v>133001.04100335028</v>
          </cell>
          <cell r="EO178">
            <v>160966.61053321336</v>
          </cell>
          <cell r="EP178">
            <v>229981.75294740481</v>
          </cell>
          <cell r="EQ178">
            <v>353978.11550055747</v>
          </cell>
          <cell r="ER178">
            <v>324218.82433686184</v>
          </cell>
          <cell r="ES178">
            <v>241122.16330787924</v>
          </cell>
          <cell r="ET178">
            <v>237189.31656208297</v>
          </cell>
          <cell r="EU178">
            <v>141549.63673058868</v>
          </cell>
          <cell r="EV178">
            <v>234401.94882596185</v>
          </cell>
          <cell r="EW178">
            <v>278575.149118033</v>
          </cell>
          <cell r="EX178">
            <v>204240.05219284003</v>
          </cell>
          <cell r="EY178">
            <v>239820.94254039088</v>
          </cell>
          <cell r="EZ178">
            <v>191483.09242325905</v>
          </cell>
          <cell r="FA178">
            <v>230216.41242182127</v>
          </cell>
          <cell r="FB178">
            <v>233698.29330527561</v>
          </cell>
          <cell r="FC178">
            <v>361420.07002144284</v>
          </cell>
          <cell r="FD178">
            <v>329965.50795354933</v>
          </cell>
          <cell r="FE178">
            <v>245196.60274759948</v>
          </cell>
          <cell r="FF178">
            <v>241372.82490171841</v>
          </cell>
          <cell r="FG178">
            <v>143649.47781139496</v>
          </cell>
          <cell r="FH178">
            <v>238407.83400071191</v>
          </cell>
          <cell r="FI178">
            <v>283458.00844705995</v>
          </cell>
          <cell r="FJ178">
            <v>207625.87905239151</v>
          </cell>
          <cell r="FK178">
            <v>243890.68828943325</v>
          </cell>
          <cell r="FL178">
            <v>194396.03478622396</v>
          </cell>
          <cell r="FM178">
            <v>233912.85097688693</v>
          </cell>
          <cell r="FN178">
            <v>237470.7101189979</v>
          </cell>
          <cell r="FO178">
            <v>366681.77911519981</v>
          </cell>
          <cell r="FP178">
            <v>322131.8337785069</v>
          </cell>
          <cell r="FQ178">
            <v>290830.76080232445</v>
          </cell>
          <cell r="FR178">
            <v>287124.35878963035</v>
          </cell>
          <cell r="FS178">
            <v>187274.08975892176</v>
          </cell>
          <cell r="FT178">
            <v>283978.35447804222</v>
          </cell>
          <cell r="FU178">
            <v>329923.08318160073</v>
          </cell>
          <cell r="FV178">
            <v>252563.14331425779</v>
          </cell>
          <cell r="FW178">
            <v>289524.86207639944</v>
          </cell>
        </row>
        <row r="179">
          <cell r="B179" t="str">
            <v>Co 220</v>
          </cell>
          <cell r="BH179">
            <v>-3426.42</v>
          </cell>
          <cell r="BI179">
            <v>16657.48</v>
          </cell>
          <cell r="BJ179">
            <v>8829.07</v>
          </cell>
          <cell r="BK179">
            <v>11045.75</v>
          </cell>
          <cell r="BL179">
            <v>-836.81000000000131</v>
          </cell>
          <cell r="BM179">
            <v>11182.27</v>
          </cell>
          <cell r="BN179">
            <v>19655.59</v>
          </cell>
          <cell r="BO179">
            <v>14543.49719445574</v>
          </cell>
          <cell r="BP179">
            <v>917.69182826339238</v>
          </cell>
          <cell r="BQ179">
            <v>16251.886676505626</v>
          </cell>
          <cell r="BR179">
            <v>19419.13889047032</v>
          </cell>
          <cell r="BS179">
            <v>10912.760420999375</v>
          </cell>
          <cell r="BT179">
            <v>-2869.7261178879562</v>
          </cell>
          <cell r="BU179">
            <v>17252.273003922117</v>
          </cell>
          <cell r="BV179">
            <v>9604.4939695107551</v>
          </cell>
          <cell r="BW179">
            <v>11744.149920386868</v>
          </cell>
          <cell r="BX179">
            <v>-207.44855281065611</v>
          </cell>
          <cell r="BY179">
            <v>11881.521746033934</v>
          </cell>
          <cell r="BZ179">
            <v>20006.967811974573</v>
          </cell>
          <cell r="CA179">
            <v>13987.744707082387</v>
          </cell>
          <cell r="CB179">
            <v>490.07776675996502</v>
          </cell>
          <cell r="CC179">
            <v>15806.350594586678</v>
          </cell>
          <cell r="CD179">
            <v>19072.742919727818</v>
          </cell>
          <cell r="CE179">
            <v>10676.850869508969</v>
          </cell>
          <cell r="CF179">
            <v>-3500.5040932387128</v>
          </cell>
          <cell r="CG179">
            <v>16661.36575600415</v>
          </cell>
          <cell r="CH179">
            <v>9199.4937840888706</v>
          </cell>
          <cell r="CI179">
            <v>11259.92771078389</v>
          </cell>
          <cell r="CJ179">
            <v>-762.15817804958715</v>
          </cell>
          <cell r="CK179">
            <v>11397.691450582806</v>
          </cell>
          <cell r="CL179">
            <v>19165.658457983933</v>
          </cell>
          <cell r="CM179">
            <v>13263.747923675139</v>
          </cell>
          <cell r="CN179">
            <v>-111.53499383642702</v>
          </cell>
          <cell r="CO179">
            <v>15185.63866141504</v>
          </cell>
          <cell r="CP179">
            <v>18554.261793605707</v>
          </cell>
          <cell r="CQ179">
            <v>10271.751113970586</v>
          </cell>
          <cell r="CR179">
            <v>-3791.0820963403457</v>
          </cell>
          <cell r="CS179">
            <v>16787.391931321774</v>
          </cell>
          <cell r="CT179">
            <v>9240.4467306888491</v>
          </cell>
          <cell r="CU179">
            <v>11314.892294088258</v>
          </cell>
          <cell r="CV179">
            <v>-971.91753212077674</v>
          </cell>
          <cell r="CW179">
            <v>11455.2314954143</v>
          </cell>
          <cell r="CX179">
            <v>19256.155323888444</v>
          </cell>
          <cell r="CY179">
            <v>13271.839000989243</v>
          </cell>
          <cell r="CZ179">
            <v>-329.42196067587065</v>
          </cell>
          <cell r="DA179">
            <v>15267.834555505153</v>
          </cell>
          <cell r="DB179">
            <v>18738.930614486861</v>
          </cell>
          <cell r="DC179">
            <v>10193.303816282852</v>
          </cell>
          <cell r="DD179">
            <v>-4094.1108881204782</v>
          </cell>
          <cell r="DE179">
            <v>16910.188030285517</v>
          </cell>
          <cell r="DF179">
            <v>9278.1336585853569</v>
          </cell>
          <cell r="DG179">
            <v>11366.055190967574</v>
          </cell>
          <cell r="DH179">
            <v>-1191.7312504766378</v>
          </cell>
          <cell r="DI179">
            <v>11509.271253430819</v>
          </cell>
          <cell r="DJ179">
            <v>19339.885150062059</v>
          </cell>
          <cell r="DK179">
            <v>13272.815882297065</v>
          </cell>
          <cell r="DL179">
            <v>-557.16012604648495</v>
          </cell>
          <cell r="DM179">
            <v>15345.467573568483</v>
          </cell>
          <cell r="DN179">
            <v>18922.146523495041</v>
          </cell>
          <cell r="DO179">
            <v>10209.711959164521</v>
          </cell>
          <cell r="DP179">
            <v>-4409.5614173995018</v>
          </cell>
          <cell r="DQ179">
            <v>17029.258827292779</v>
          </cell>
          <cell r="DR179">
            <v>9312.3687314891467</v>
          </cell>
          <cell r="DS179">
            <v>11412.969544423104</v>
          </cell>
          <cell r="DT179">
            <v>-1421.4987832261213</v>
          </cell>
          <cell r="DU179">
            <v>11559.34091115211</v>
          </cell>
          <cell r="DV179">
            <v>19416.450304124501</v>
          </cell>
          <cell r="DW179">
            <v>13265.844385083234</v>
          </cell>
          <cell r="DX179">
            <v>-795.65610642160391</v>
          </cell>
          <cell r="DY179">
            <v>15418.254491716725</v>
          </cell>
          <cell r="DZ179">
            <v>19103.70895985606</v>
          </cell>
          <cell r="EA179">
            <v>10221.76958801725</v>
          </cell>
          <cell r="EB179">
            <v>-4738.1239705785956</v>
          </cell>
          <cell r="EC179">
            <v>17144.336675318929</v>
          </cell>
          <cell r="ED179">
            <v>9342.950204459903</v>
          </cell>
          <cell r="EE179">
            <v>11455.855969460208</v>
          </cell>
          <cell r="EF179">
            <v>-1661.837350195583</v>
          </cell>
          <cell r="EG179">
            <v>11605.213328375165</v>
          </cell>
          <cell r="EH179">
            <v>19485.441641729925</v>
          </cell>
          <cell r="EI179">
            <v>13251.947292384535</v>
          </cell>
          <cell r="EJ179">
            <v>-1045.3191729152823</v>
          </cell>
          <cell r="EK179">
            <v>15485.906056372147</v>
          </cell>
          <cell r="EL179">
            <v>19283.425559560386</v>
          </cell>
          <cell r="EM179">
            <v>10229.179596197722</v>
          </cell>
          <cell r="EN179">
            <v>-5080.2701817515699</v>
          </cell>
          <cell r="EO179">
            <v>17255.15326223784</v>
          </cell>
          <cell r="EP179">
            <v>9369.6740355357651</v>
          </cell>
          <cell r="EQ179">
            <v>11494.445614446613</v>
          </cell>
          <cell r="ER179">
            <v>-1913.1447663733852</v>
          </cell>
          <cell r="ES179">
            <v>11646.639060307214</v>
          </cell>
          <cell r="ET179">
            <v>19546.430314730816</v>
          </cell>
          <cell r="EU179">
            <v>13229.329692585317</v>
          </cell>
          <cell r="EV179">
            <v>-1306.5635074285237</v>
          </cell>
          <cell r="EW179">
            <v>15548.105285421632</v>
          </cell>
          <cell r="EX179">
            <v>19461.090035025129</v>
          </cell>
          <cell r="EY179">
            <v>10230.765605198048</v>
          </cell>
          <cell r="EZ179">
            <v>-5436.2788838316519</v>
          </cell>
          <cell r="FA179">
            <v>17361.420385962985</v>
          </cell>
          <cell r="FB179">
            <v>9392.3259046429721</v>
          </cell>
          <cell r="FC179">
            <v>11528.05955242864</v>
          </cell>
          <cell r="FD179">
            <v>-2175.6177572518354</v>
          </cell>
          <cell r="FE179">
            <v>11683.375579479791</v>
          </cell>
          <cell r="FF179">
            <v>19598.977100296361</v>
          </cell>
          <cell r="FG179">
            <v>13198.048073485108</v>
          </cell>
          <cell r="FH179">
            <v>-1579.3922742481373</v>
          </cell>
          <cell r="FI179">
            <v>15604.964594350382</v>
          </cell>
          <cell r="FJ179">
            <v>19636.475611497008</v>
          </cell>
          <cell r="FK179">
            <v>10226.699100764206</v>
          </cell>
          <cell r="FL179">
            <v>-5807.0648425596664</v>
          </cell>
          <cell r="FM179">
            <v>17463.040250043265</v>
          </cell>
          <cell r="FN179">
            <v>9410.8779149465081</v>
          </cell>
          <cell r="FO179">
            <v>11556.656050515536</v>
          </cell>
          <cell r="FP179">
            <v>-2450.0920653272442</v>
          </cell>
          <cell r="FQ179">
            <v>11715.345614927857</v>
          </cell>
          <cell r="FR179">
            <v>19642.812346173865</v>
          </cell>
          <cell r="FS179">
            <v>13158.091103631508</v>
          </cell>
          <cell r="FT179">
            <v>-1865.1414635671899</v>
          </cell>
          <cell r="FU179">
            <v>15655.290548273686</v>
          </cell>
          <cell r="FV179">
            <v>19809.778582558774</v>
          </cell>
          <cell r="FW179">
            <v>10217.123438133865</v>
          </cell>
        </row>
        <row r="180">
          <cell r="B180" t="str">
            <v>Co 900</v>
          </cell>
          <cell r="BH180">
            <v>-11334.19</v>
          </cell>
          <cell r="BI180">
            <v>-3402.26</v>
          </cell>
          <cell r="BJ180">
            <v>-2145.9699999999998</v>
          </cell>
          <cell r="BK180">
            <v>4228.03</v>
          </cell>
          <cell r="BL180">
            <v>3042.19</v>
          </cell>
          <cell r="BM180">
            <v>4821.2299999999996</v>
          </cell>
          <cell r="BN180">
            <v>2494.0500000000002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</row>
        <row r="181">
          <cell r="B181" t="str">
            <v>Co 254</v>
          </cell>
          <cell r="BH181">
            <v>7394.67</v>
          </cell>
          <cell r="BI181">
            <v>6455.73</v>
          </cell>
          <cell r="BJ181">
            <v>17249.16</v>
          </cell>
          <cell r="BK181">
            <v>19965</v>
          </cell>
          <cell r="BL181">
            <v>33610.92</v>
          </cell>
          <cell r="BM181">
            <v>20298.810000000001</v>
          </cell>
          <cell r="BN181">
            <v>22331.26</v>
          </cell>
          <cell r="BO181">
            <v>24957.62696318507</v>
          </cell>
          <cell r="BP181">
            <v>7467.3081573245963</v>
          </cell>
          <cell r="BQ181">
            <v>10581.479468771966</v>
          </cell>
          <cell r="BR181">
            <v>11998.063120423089</v>
          </cell>
          <cell r="BS181">
            <v>3688.9374338187936</v>
          </cell>
          <cell r="BT181">
            <v>7217.9904944833452</v>
          </cell>
          <cell r="BU181">
            <v>6257.0722677089616</v>
          </cell>
          <cell r="BV181">
            <v>16975.195654034153</v>
          </cell>
          <cell r="BW181">
            <v>19796.775496723232</v>
          </cell>
          <cell r="BX181">
            <v>33622.44569831733</v>
          </cell>
          <cell r="BY181">
            <v>19994.670209248154</v>
          </cell>
          <cell r="BZ181">
            <v>22113.531692517747</v>
          </cell>
          <cell r="CA181">
            <v>24834.52638178087</v>
          </cell>
          <cell r="CB181">
            <v>7359.2946469559975</v>
          </cell>
          <cell r="CC181">
            <v>10475.978646095709</v>
          </cell>
          <cell r="CD181">
            <v>11879.790717137486</v>
          </cell>
          <cell r="CE181">
            <v>3700.7288345949073</v>
          </cell>
          <cell r="CF181">
            <v>6835.0484521405197</v>
          </cell>
          <cell r="CG181">
            <v>5851.7313968056187</v>
          </cell>
          <cell r="CH181">
            <v>16492.536110745081</v>
          </cell>
          <cell r="CI181">
            <v>19423.275405757842</v>
          </cell>
          <cell r="CJ181">
            <v>33434.323074628621</v>
          </cell>
          <cell r="CK181">
            <v>19481.6535138172</v>
          </cell>
          <cell r="CL181">
            <v>21689.755444527957</v>
          </cell>
          <cell r="CM181">
            <v>24501.019233733383</v>
          </cell>
          <cell r="CN181">
            <v>7029.4920066467967</v>
          </cell>
          <cell r="CO181">
            <v>10149.055190607483</v>
          </cell>
          <cell r="CP181">
            <v>11539.969996582489</v>
          </cell>
          <cell r="CQ181">
            <v>3492.9583202004578</v>
          </cell>
          <cell r="CR181">
            <v>6834.7911839952576</v>
          </cell>
          <cell r="CS181">
            <v>5824.1236559970112</v>
          </cell>
          <cell r="CT181">
            <v>16651.205315731648</v>
          </cell>
          <cell r="CU181">
            <v>19678.044427831366</v>
          </cell>
          <cell r="CV181">
            <v>34032.968798182766</v>
          </cell>
          <cell r="CW181">
            <v>19689.705208934211</v>
          </cell>
          <cell r="CX181">
            <v>21972.614157982702</v>
          </cell>
          <cell r="CY181">
            <v>24864.981823881433</v>
          </cell>
          <cell r="CZ181">
            <v>7045.1289903125689</v>
          </cell>
          <cell r="DA181">
            <v>10228.079550217479</v>
          </cell>
          <cell r="DB181">
            <v>11642.394080684637</v>
          </cell>
          <cell r="DC181">
            <v>3295.1783135194546</v>
          </cell>
          <cell r="DD181">
            <v>6830.7081290795886</v>
          </cell>
          <cell r="DE181">
            <v>5791.912593218718</v>
          </cell>
          <cell r="DF181">
            <v>16808.197149007996</v>
          </cell>
          <cell r="DG181">
            <v>19934.182352066127</v>
          </cell>
          <cell r="DH181">
            <v>34641.769101785918</v>
          </cell>
          <cell r="DI181">
            <v>19896.75639319258</v>
          </cell>
          <cell r="DJ181">
            <v>22256.888539908199</v>
          </cell>
          <cell r="DK181">
            <v>25233.048343606672</v>
          </cell>
          <cell r="DL181">
            <v>7057.9376143875779</v>
          </cell>
          <cell r="DM181">
            <v>10305.572014846193</v>
          </cell>
          <cell r="DN181">
            <v>11743.631262088593</v>
          </cell>
          <cell r="DO181">
            <v>3228.2969761232252</v>
          </cell>
          <cell r="DP181">
            <v>6822.6034753390213</v>
          </cell>
          <cell r="DQ181">
            <v>5754.882902986752</v>
          </cell>
          <cell r="DR181">
            <v>16963.334972347402</v>
          </cell>
          <cell r="DS181">
            <v>20191.602972085442</v>
          </cell>
          <cell r="DT181">
            <v>35260.874508375615</v>
          </cell>
          <cell r="DU181">
            <v>20102.624093197355</v>
          </cell>
          <cell r="DV181">
            <v>22542.472583621231</v>
          </cell>
          <cell r="DW181">
            <v>25605.198512446052</v>
          </cell>
          <cell r="DX181">
            <v>7067.7559362639786</v>
          </cell>
          <cell r="DY181">
            <v>10381.400068073575</v>
          </cell>
          <cell r="DZ181">
            <v>11843.536870980928</v>
          </cell>
          <cell r="EA181">
            <v>3156.6859829890018</v>
          </cell>
          <cell r="EB181">
            <v>6810.2770498561767</v>
          </cell>
          <cell r="EC181">
            <v>5712.8022152478788</v>
          </cell>
          <cell r="ED181">
            <v>17116.422715533368</v>
          </cell>
          <cell r="EE181">
            <v>20450.217467900642</v>
          </cell>
          <cell r="EF181">
            <v>35890.429553875816</v>
          </cell>
          <cell r="EG181">
            <v>20307.129726914933</v>
          </cell>
          <cell r="EH181">
            <v>22829.25999219458</v>
          </cell>
          <cell r="EI181">
            <v>25981.402504238351</v>
          </cell>
          <cell r="EJ181">
            <v>7074.415202116963</v>
          </cell>
          <cell r="EK181">
            <v>10455.432836208682</v>
          </cell>
          <cell r="EL181">
            <v>11941.983275873779</v>
          </cell>
          <cell r="EM181">
            <v>3080.1438779455584</v>
          </cell>
          <cell r="EN181">
            <v>6793.5151234732657</v>
          </cell>
          <cell r="EO181">
            <v>5665.4436613577382</v>
          </cell>
          <cell r="EP181">
            <v>17267.263386431729</v>
          </cell>
          <cell r="EQ181">
            <v>20709.919386078855</v>
          </cell>
          <cell r="ER181">
            <v>36530.784853988131</v>
          </cell>
          <cell r="ES181">
            <v>20510.277497239083</v>
          </cell>
          <cell r="ET181">
            <v>23117.342130754787</v>
          </cell>
          <cell r="EU181">
            <v>26362.082740527178</v>
          </cell>
          <cell r="EV181">
            <v>7078.1936386252801</v>
          </cell>
          <cell r="EW181">
            <v>10527.952213650715</v>
          </cell>
          <cell r="EX181">
            <v>12039.269256146636</v>
          </cell>
          <cell r="EY181">
            <v>2998.9052842388573</v>
          </cell>
          <cell r="EZ181">
            <v>6772.3054012979665</v>
          </cell>
          <cell r="FA181">
            <v>5612.7651207502859</v>
          </cell>
          <cell r="FB181">
            <v>17415.852891994957</v>
          </cell>
          <cell r="FC181">
            <v>20970.809378631311</v>
          </cell>
          <cell r="FD181">
            <v>37181.672147677746</v>
          </cell>
          <cell r="FE181">
            <v>20711.451949356637</v>
          </cell>
          <cell r="FF181">
            <v>23406.181053846518</v>
          </cell>
          <cell r="FG181">
            <v>26746.306024403195</v>
          </cell>
          <cell r="FH181">
            <v>7078.0219563179799</v>
          </cell>
          <cell r="FI181">
            <v>10597.919823950009</v>
          </cell>
          <cell r="FJ181">
            <v>12134.768983823717</v>
          </cell>
          <cell r="FK181">
            <v>2912.2678994899488</v>
          </cell>
          <cell r="FL181">
            <v>6746.2081766702468</v>
          </cell>
          <cell r="FM181">
            <v>5554.2976080089757</v>
          </cell>
          <cell r="FN181">
            <v>17561.751968987792</v>
          </cell>
          <cell r="FO181">
            <v>21232.568979133765</v>
          </cell>
          <cell r="FP181">
            <v>37843.651071911256</v>
          </cell>
          <cell r="FQ181">
            <v>20910.834947960924</v>
          </cell>
          <cell r="FR181">
            <v>23696.053279701555</v>
          </cell>
          <cell r="FS181">
            <v>27134.90391463929</v>
          </cell>
          <cell r="FT181">
            <v>7074.5630391841769</v>
          </cell>
          <cell r="FU181">
            <v>10666.055274080165</v>
          </cell>
          <cell r="FV181">
            <v>12227.925418659395</v>
          </cell>
          <cell r="FW181">
            <v>2820.0308263309125</v>
          </cell>
        </row>
        <row r="182">
          <cell r="B182" t="str">
            <v>Co 255</v>
          </cell>
          <cell r="BH182">
            <v>136881.89000000001</v>
          </cell>
          <cell r="BI182">
            <v>70177.580000000133</v>
          </cell>
          <cell r="BJ182">
            <v>196765.09</v>
          </cell>
          <cell r="BK182">
            <v>215643.36</v>
          </cell>
          <cell r="BL182">
            <v>323904.28000000003</v>
          </cell>
          <cell r="BM182">
            <v>245148.41</v>
          </cell>
          <cell r="BN182">
            <v>227255.89</v>
          </cell>
          <cell r="BO182">
            <v>153547.11511349364</v>
          </cell>
          <cell r="BP182">
            <v>126242.05910355499</v>
          </cell>
          <cell r="BQ182">
            <v>176565.39626822568</v>
          </cell>
          <cell r="BR182">
            <v>145983.5544807557</v>
          </cell>
          <cell r="BS182">
            <v>107267.23302841734</v>
          </cell>
          <cell r="BT182">
            <v>129527.6646946969</v>
          </cell>
          <cell r="BU182">
            <v>62440.001474163379</v>
          </cell>
          <cell r="BV182">
            <v>188600.83014979563</v>
          </cell>
          <cell r="BW182">
            <v>209486.77458653273</v>
          </cell>
          <cell r="BX182">
            <v>315540.67570173478</v>
          </cell>
          <cell r="BY182">
            <v>236850.34292603959</v>
          </cell>
          <cell r="BZ182">
            <v>220930.09529775684</v>
          </cell>
          <cell r="CA182">
            <v>145830.97607157205</v>
          </cell>
          <cell r="CB182">
            <v>245280.59139761823</v>
          </cell>
          <cell r="CC182">
            <v>295514.27989192167</v>
          </cell>
          <cell r="CD182">
            <v>264554.26503295061</v>
          </cell>
          <cell r="CE182">
            <v>229423.47153805138</v>
          </cell>
          <cell r="CF182">
            <v>242542.12224188092</v>
          </cell>
          <cell r="CG182">
            <v>175067.01748937694</v>
          </cell>
          <cell r="CH182">
            <v>307462.16311654716</v>
          </cell>
          <cell r="CI182">
            <v>334055.6220653372</v>
          </cell>
          <cell r="CJ182">
            <v>437843.58596837491</v>
          </cell>
          <cell r="CK182">
            <v>359227.72302495345</v>
          </cell>
          <cell r="CL182">
            <v>345346.2539709179</v>
          </cell>
          <cell r="CM182">
            <v>268623.6902515078</v>
          </cell>
          <cell r="CN182">
            <v>241693.63395742519</v>
          </cell>
          <cell r="CO182">
            <v>291843.1404363141</v>
          </cell>
          <cell r="CP182">
            <v>260501.0911591163</v>
          </cell>
          <cell r="CQ182">
            <v>229011.52549972112</v>
          </cell>
          <cell r="CR182">
            <v>252876.61244899791</v>
          </cell>
          <cell r="CS182">
            <v>183919.32386484504</v>
          </cell>
          <cell r="CT182">
            <v>312214.14310937381</v>
          </cell>
          <cell r="CU182">
            <v>336419.87903891271</v>
          </cell>
          <cell r="CV182">
            <v>441505.8258861379</v>
          </cell>
          <cell r="CW182">
            <v>361343.40702325606</v>
          </cell>
          <cell r="CX182">
            <v>347884.61569643719</v>
          </cell>
          <cell r="CY182">
            <v>268896.14430816245</v>
          </cell>
          <cell r="CZ182">
            <v>241497.85178639862</v>
          </cell>
          <cell r="DA182">
            <v>292622.17476412107</v>
          </cell>
          <cell r="DB182">
            <v>260522.40498260054</v>
          </cell>
          <cell r="DC182">
            <v>224499.81381308427</v>
          </cell>
          <cell r="DD182">
            <v>253050.55263952957</v>
          </cell>
          <cell r="DE182">
            <v>175776.96433251176</v>
          </cell>
          <cell r="DF182">
            <v>364808.86920231942</v>
          </cell>
          <cell r="DG182">
            <v>394097.20146110596</v>
          </cell>
          <cell r="DH182">
            <v>500483.94018955214</v>
          </cell>
          <cell r="DI182">
            <v>418745.11525883083</v>
          </cell>
          <cell r="DJ182">
            <v>405738.2258933509</v>
          </cell>
          <cell r="DK182">
            <v>324427.47436934832</v>
          </cell>
          <cell r="DL182">
            <v>296553.71379305469</v>
          </cell>
          <cell r="DM182">
            <v>348670.92805804056</v>
          </cell>
          <cell r="DN182">
            <v>315795.09474480699</v>
          </cell>
          <cell r="DO182">
            <v>279003.02813589736</v>
          </cell>
          <cell r="DP182">
            <v>308476.5913704976</v>
          </cell>
          <cell r="DQ182">
            <v>236316.81580233667</v>
          </cell>
          <cell r="DR182">
            <v>370652.33047562919</v>
          </cell>
          <cell r="DS182">
            <v>401403.50562163652</v>
          </cell>
          <cell r="DT182">
            <v>509093.05843112781</v>
          </cell>
          <cell r="DU182">
            <v>425746.65681482269</v>
          </cell>
          <cell r="DV182">
            <v>413222.38587213581</v>
          </cell>
          <cell r="DW182">
            <v>329530.55189832416</v>
          </cell>
          <cell r="DX182">
            <v>301173.90142310422</v>
          </cell>
          <cell r="DY182">
            <v>354303.0133615011</v>
          </cell>
          <cell r="DZ182">
            <v>320631.35325471836</v>
          </cell>
          <cell r="EA182">
            <v>283052.93301745062</v>
          </cell>
          <cell r="EB182">
            <v>313468.92275177338</v>
          </cell>
          <cell r="EC182">
            <v>239720.81278503081</v>
          </cell>
          <cell r="ED182">
            <v>376583.14711042133</v>
          </cell>
          <cell r="EE182">
            <v>408853.24061973771</v>
          </cell>
          <cell r="EF182">
            <v>517846.56394319993</v>
          </cell>
          <cell r="EG182">
            <v>432861.33622800221</v>
          </cell>
          <cell r="EH182">
            <v>420851.71081942634</v>
          </cell>
          <cell r="EI182">
            <v>327918.00232422934</v>
          </cell>
          <cell r="EJ182">
            <v>305738.11989111948</v>
          </cell>
          <cell r="EK182">
            <v>359899.23245285708</v>
          </cell>
          <cell r="EL182">
            <v>325410.57988317619</v>
          </cell>
          <cell r="EM182">
            <v>287028.86238859687</v>
          </cell>
          <cell r="EN182">
            <v>318406.44280458719</v>
          </cell>
          <cell r="EO182">
            <v>243033.77261801925</v>
          </cell>
          <cell r="EP182">
            <v>382468.8038874655</v>
          </cell>
          <cell r="EQ182">
            <v>416314.91772510094</v>
          </cell>
          <cell r="ER182">
            <v>526612.73379423702</v>
          </cell>
          <cell r="ES182">
            <v>439956.95097721752</v>
          </cell>
          <cell r="ET182">
            <v>428495.06532485009</v>
          </cell>
          <cell r="EU182">
            <v>339721.34729191102</v>
          </cell>
          <cell r="EV182">
            <v>310576.88995629764</v>
          </cell>
          <cell r="EW182">
            <v>365789.33939296391</v>
          </cell>
          <cell r="EX182">
            <v>330464.26976169972</v>
          </cell>
          <cell r="EY182">
            <v>291261.21020405926</v>
          </cell>
          <cell r="EZ182">
            <v>323620.6995461242</v>
          </cell>
          <cell r="FA182">
            <v>246586.47854630125</v>
          </cell>
          <cell r="FB182">
            <v>388640.74196694919</v>
          </cell>
          <cell r="FC182">
            <v>424121.41381668329</v>
          </cell>
          <cell r="FD182">
            <v>535723.47639665322</v>
          </cell>
          <cell r="FE182">
            <v>447364.70451824961</v>
          </cell>
          <cell r="FF182">
            <v>436485.04191544757</v>
          </cell>
          <cell r="FG182">
            <v>345140.68826311571</v>
          </cell>
          <cell r="FH182">
            <v>315497.34450418816</v>
          </cell>
          <cell r="FI182">
            <v>371779.98088533327</v>
          </cell>
          <cell r="FJ182">
            <v>335597.07349935267</v>
          </cell>
          <cell r="FK182">
            <v>295554.95888308459</v>
          </cell>
          <cell r="FL182">
            <v>328917.40360866114</v>
          </cell>
          <cell r="FM182">
            <v>250183.83870725532</v>
          </cell>
          <cell r="FN182">
            <v>394904.30620796257</v>
          </cell>
          <cell r="FO182">
            <v>427574.699445704</v>
          </cell>
          <cell r="FP182">
            <v>540479.88674139616</v>
          </cell>
          <cell r="FQ182">
            <v>450384.49065684178</v>
          </cell>
          <cell r="FR182">
            <v>440123.40999725671</v>
          </cell>
          <cell r="FS182">
            <v>346141.89905609004</v>
          </cell>
          <cell r="FT182">
            <v>315991.42846996302</v>
          </cell>
          <cell r="FU182">
            <v>373366.041016098</v>
          </cell>
          <cell r="FV182">
            <v>336302.98883647728</v>
          </cell>
          <cell r="FW182">
            <v>295403.66269198013</v>
          </cell>
        </row>
        <row r="183">
          <cell r="B183" t="str">
            <v>Co 256</v>
          </cell>
          <cell r="BH183">
            <v>-25550.29</v>
          </cell>
          <cell r="BI183">
            <v>-16821.98</v>
          </cell>
          <cell r="BJ183">
            <v>-19763.580000000002</v>
          </cell>
          <cell r="BK183">
            <v>-18362.349999999999</v>
          </cell>
          <cell r="BL183">
            <v>-11327.56</v>
          </cell>
          <cell r="BM183">
            <v>-9166.6900000000096</v>
          </cell>
          <cell r="BN183">
            <v>-37678.18</v>
          </cell>
          <cell r="BO183">
            <v>-21184.927769068883</v>
          </cell>
          <cell r="BP183">
            <v>-21437.000593212433</v>
          </cell>
          <cell r="BQ183">
            <v>-21665.245502779624</v>
          </cell>
          <cell r="BR183">
            <v>-20793.272620805103</v>
          </cell>
          <cell r="BS183">
            <v>-21880.394358277976</v>
          </cell>
          <cell r="BT183">
            <v>-27196.588488000998</v>
          </cell>
          <cell r="BU183">
            <v>-18287.330184697166</v>
          </cell>
          <cell r="BV183">
            <v>-21646.825114222425</v>
          </cell>
          <cell r="BW183">
            <v>-19935.770196600453</v>
          </cell>
          <cell r="BX183">
            <v>-12762.580914138933</v>
          </cell>
          <cell r="BY183">
            <v>-10261.712205329051</v>
          </cell>
          <cell r="BZ183">
            <v>-39662.964003963374</v>
          </cell>
          <cell r="CA183">
            <v>-22636.417331560056</v>
          </cell>
          <cell r="CB183">
            <v>25791.46520975871</v>
          </cell>
          <cell r="CC183">
            <v>25544.670200050808</v>
          </cell>
          <cell r="CD183">
            <v>26419.31391623435</v>
          </cell>
          <cell r="CE183">
            <v>25490.225355797535</v>
          </cell>
          <cell r="CF183">
            <v>19453.012824490259</v>
          </cell>
          <cell r="CG183">
            <v>28549.090024637102</v>
          </cell>
          <cell r="CH183">
            <v>24759.350070212444</v>
          </cell>
          <cell r="CI183">
            <v>27275.990223241999</v>
          </cell>
          <cell r="CJ183">
            <v>34592.166366086807</v>
          </cell>
          <cell r="CK183">
            <v>37443.413496308713</v>
          </cell>
          <cell r="CL183">
            <v>7126.1448501914711</v>
          </cell>
          <cell r="CM183">
            <v>24692.908689780241</v>
          </cell>
          <cell r="CN183">
            <v>24379.497642884016</v>
          </cell>
          <cell r="CO183">
            <v>24114.122785894484</v>
          </cell>
          <cell r="CP183">
            <v>24992.505074134431</v>
          </cell>
          <cell r="CQ183">
            <v>24222.777202652185</v>
          </cell>
          <cell r="CR183">
            <v>19591.227956850489</v>
          </cell>
          <cell r="CS183">
            <v>28933.618418753686</v>
          </cell>
          <cell r="CT183">
            <v>24920.133372680139</v>
          </cell>
          <cell r="CU183">
            <v>27110.829109451079</v>
          </cell>
          <cell r="CV183">
            <v>34622.674386990766</v>
          </cell>
          <cell r="CW183">
            <v>37651.011177156972</v>
          </cell>
          <cell r="CX183">
            <v>6413.1450817887526</v>
          </cell>
          <cell r="CY183">
            <v>24507.440592672996</v>
          </cell>
          <cell r="CZ183">
            <v>24198.73918082373</v>
          </cell>
          <cell r="DA183">
            <v>23922.19200910638</v>
          </cell>
          <cell r="DB183">
            <v>24818.752699947945</v>
          </cell>
          <cell r="DC183">
            <v>23830.064349301741</v>
          </cell>
          <cell r="DD183">
            <v>19224.747164274086</v>
          </cell>
          <cell r="DE183">
            <v>23719.82111651804</v>
          </cell>
          <cell r="DF183">
            <v>90373.494562781372</v>
          </cell>
          <cell r="DG183">
            <v>93239.025498126226</v>
          </cell>
          <cell r="DH183">
            <v>100951.67617348762</v>
          </cell>
          <cell r="DI183">
            <v>104164.50481784469</v>
          </cell>
          <cell r="DJ183">
            <v>71977.720970939379</v>
          </cell>
          <cell r="DK183">
            <v>90616.594091825478</v>
          </cell>
          <cell r="DL183">
            <v>90313.025389898612</v>
          </cell>
          <cell r="DM183">
            <v>90024.368760660349</v>
          </cell>
          <cell r="DN183">
            <v>90940.036960071011</v>
          </cell>
          <cell r="DO183">
            <v>89920.465178676342</v>
          </cell>
          <cell r="DP183">
            <v>85145.911950108057</v>
          </cell>
          <cell r="DQ183">
            <v>94898.951512823667</v>
          </cell>
          <cell r="DR183">
            <v>91829.651163703267</v>
          </cell>
          <cell r="DS183">
            <v>94885.984202480642</v>
          </cell>
          <cell r="DT183">
            <v>102804.75487442649</v>
          </cell>
          <cell r="DU183">
            <v>106209.69489900707</v>
          </cell>
          <cell r="DV183">
            <v>73045.538699108627</v>
          </cell>
          <cell r="DW183">
            <v>92245.559606023104</v>
          </cell>
          <cell r="DX183">
            <v>91947.560710265607</v>
          </cell>
          <cell r="DY183">
            <v>91646.358084787571</v>
          </cell>
          <cell r="DZ183">
            <v>92581.542491678789</v>
          </cell>
          <cell r="EA183">
            <v>91530.652483581085</v>
          </cell>
          <cell r="EB183">
            <v>86580.218466221922</v>
          </cell>
          <cell r="EC183">
            <v>96598.415832191386</v>
          </cell>
          <cell r="ED183">
            <v>93306.319636506916</v>
          </cell>
          <cell r="EE183">
            <v>96008.610011003562</v>
          </cell>
          <cell r="EF183">
            <v>104139.62945712986</v>
          </cell>
          <cell r="EG183">
            <v>107743.90747299991</v>
          </cell>
          <cell r="EH183">
            <v>73573.030761946051</v>
          </cell>
          <cell r="EI183">
            <v>88251.286613219563</v>
          </cell>
          <cell r="EJ183">
            <v>92959.315683362394</v>
          </cell>
          <cell r="EK183">
            <v>92645.130513202937</v>
          </cell>
          <cell r="EL183">
            <v>93600.250000343702</v>
          </cell>
          <cell r="EM183">
            <v>92517.530581476545</v>
          </cell>
          <cell r="EN183">
            <v>85148.610113885734</v>
          </cell>
          <cell r="EO183">
            <v>95655.955852375919</v>
          </cell>
          <cell r="EP183">
            <v>91915.184279328736</v>
          </cell>
          <cell r="EQ183">
            <v>94867.351969578449</v>
          </cell>
          <cell r="ER183">
            <v>103143.9128722626</v>
          </cell>
          <cell r="ES183">
            <v>107028.01724054848</v>
          </cell>
          <cell r="ET183">
            <v>71747.423319328111</v>
          </cell>
          <cell r="EU183">
            <v>92019.974899535067</v>
          </cell>
          <cell r="EV183">
            <v>91957.073446575421</v>
          </cell>
          <cell r="EW183">
            <v>91556.857768025307</v>
          </cell>
          <cell r="EX183">
            <v>92604.9238268802</v>
          </cell>
          <cell r="EY183">
            <v>91416.368872297186</v>
          </cell>
          <cell r="EZ183">
            <v>83435.877186938669</v>
          </cell>
          <cell r="FA183">
            <v>94480.497813194786</v>
          </cell>
          <cell r="FB183">
            <v>90240.913145888539</v>
          </cell>
          <cell r="FC183">
            <v>93463.432964967666</v>
          </cell>
          <cell r="FD183">
            <v>101878.3340164953</v>
          </cell>
          <cell r="FE183">
            <v>106063.70854121672</v>
          </cell>
          <cell r="FF183">
            <v>69628.799104595993</v>
          </cell>
          <cell r="FG183">
            <v>90514.197637461446</v>
          </cell>
          <cell r="FH183">
            <v>90548.564125724544</v>
          </cell>
          <cell r="FI183">
            <v>90048.626843097431</v>
          </cell>
          <cell r="FJ183">
            <v>91203.264407660507</v>
          </cell>
          <cell r="FK183">
            <v>89894.662189587558</v>
          </cell>
          <cell r="FL183">
            <v>81898.378402214003</v>
          </cell>
          <cell r="FM183">
            <v>93394.090617042952</v>
          </cell>
          <cell r="FN183">
            <v>88739.727275309648</v>
          </cell>
          <cell r="FO183">
            <v>92234.529057083928</v>
          </cell>
          <cell r="FP183">
            <v>100799.54507378634</v>
          </cell>
          <cell r="FQ183">
            <v>105289.07745772086</v>
          </cell>
          <cell r="FR183">
            <v>67673.146432953115</v>
          </cell>
          <cell r="FS183">
            <v>89190.259951958113</v>
          </cell>
          <cell r="FT183">
            <v>89316.728627991979</v>
          </cell>
          <cell r="FU183">
            <v>88722.401778849715</v>
          </cell>
          <cell r="FV183">
            <v>89978.252302717126</v>
          </cell>
          <cell r="FW183">
            <v>88554.381097684236</v>
          </cell>
        </row>
        <row r="184">
          <cell r="B184" t="str">
            <v>Co 257</v>
          </cell>
          <cell r="BH184">
            <v>-3316.98</v>
          </cell>
          <cell r="BI184">
            <v>3381.22</v>
          </cell>
          <cell r="BJ184">
            <v>-5727.87</v>
          </cell>
          <cell r="BK184">
            <v>-7425.19</v>
          </cell>
          <cell r="BL184">
            <v>145.33000000000001</v>
          </cell>
          <cell r="BM184">
            <v>-4071.56</v>
          </cell>
          <cell r="BN184">
            <v>-12084.16</v>
          </cell>
          <cell r="BO184">
            <v>-6034.3644731010681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</row>
        <row r="185">
          <cell r="B185" t="str">
            <v>Co 259</v>
          </cell>
          <cell r="BH185">
            <v>25302</v>
          </cell>
          <cell r="BI185">
            <v>38990</v>
          </cell>
          <cell r="BJ185">
            <v>34510</v>
          </cell>
          <cell r="BK185">
            <v>25757</v>
          </cell>
          <cell r="BL185">
            <v>1711</v>
          </cell>
          <cell r="BM185">
            <v>13500</v>
          </cell>
          <cell r="BN185">
            <v>3308</v>
          </cell>
          <cell r="BO185">
            <v>4376.0440578300477</v>
          </cell>
          <cell r="BP185">
            <v>780.26543926577142</v>
          </cell>
          <cell r="BQ185">
            <v>10641.815832046472</v>
          </cell>
          <cell r="BR185">
            <v>22350.355565824604</v>
          </cell>
          <cell r="BS185">
            <v>20381.352940289391</v>
          </cell>
          <cell r="BT185">
            <v>24455.464091049253</v>
          </cell>
          <cell r="BU185">
            <v>38353.991330314973</v>
          </cell>
          <cell r="BV185">
            <v>33686.452325306433</v>
          </cell>
          <cell r="BW185">
            <v>24927.832811339555</v>
          </cell>
          <cell r="BX185">
            <v>764.38407415680558</v>
          </cell>
          <cell r="BY185">
            <v>12949.051964708109</v>
          </cell>
          <cell r="BZ185">
            <v>2604.6549199176225</v>
          </cell>
          <cell r="CA185">
            <v>3552.613478805426</v>
          </cell>
          <cell r="CB185">
            <v>14527.889152585776</v>
          </cell>
          <cell r="CC185">
            <v>24385.104787175747</v>
          </cell>
          <cell r="CD185">
            <v>36074.364560668153</v>
          </cell>
          <cell r="CE185">
            <v>34348.254139334902</v>
          </cell>
          <cell r="CF185">
            <v>37711.485753693953</v>
          </cell>
          <cell r="CG185">
            <v>51827.83543593339</v>
          </cell>
          <cell r="CH185">
            <v>46967.613978704816</v>
          </cell>
          <cell r="CI185">
            <v>38505.735625200519</v>
          </cell>
          <cell r="CJ185">
            <v>14221.77296910678</v>
          </cell>
          <cell r="CK185">
            <v>26814.450208314782</v>
          </cell>
          <cell r="CL185">
            <v>16313.546234280751</v>
          </cell>
          <cell r="CM185">
            <v>17124.114839102389</v>
          </cell>
          <cell r="CN185">
            <v>13538.272651043488</v>
          </cell>
          <cell r="CO185">
            <v>23391.596936397436</v>
          </cell>
          <cell r="CP185">
            <v>35062.060596318734</v>
          </cell>
          <cell r="CQ185">
            <v>33582.237113959054</v>
          </cell>
          <cell r="CR185">
            <v>38301.976807134299</v>
          </cell>
          <cell r="CS185">
            <v>52775.365052176094</v>
          </cell>
          <cell r="CT185">
            <v>47751.799113541478</v>
          </cell>
          <cell r="CU185">
            <v>38816.830216780058</v>
          </cell>
          <cell r="CV185">
            <v>14005.831176776024</v>
          </cell>
          <cell r="CW185">
            <v>26990.458230887394</v>
          </cell>
          <cell r="CX185">
            <v>16225.814065693397</v>
          </cell>
          <cell r="CY185">
            <v>16992.995402547596</v>
          </cell>
          <cell r="CZ185">
            <v>13342.109329361781</v>
          </cell>
          <cell r="DA185">
            <v>23391.179319027055</v>
          </cell>
          <cell r="DB185">
            <v>35289.131474310758</v>
          </cell>
          <cell r="DC185">
            <v>33498.8438063582</v>
          </cell>
          <cell r="DD185">
            <v>37738.253150382574</v>
          </cell>
          <cell r="DE185">
            <v>47560.399516701138</v>
          </cell>
          <cell r="DF185">
            <v>47285.892582183915</v>
          </cell>
          <cell r="DG185">
            <v>38197.807952859126</v>
          </cell>
          <cell r="DH185">
            <v>12820.541434219325</v>
          </cell>
          <cell r="DI185">
            <v>26236.611559512163</v>
          </cell>
          <cell r="DJ185">
            <v>15173.895480996005</v>
          </cell>
          <cell r="DK185">
            <v>15895.944443114029</v>
          </cell>
          <cell r="DL185">
            <v>12206.36067246805</v>
          </cell>
          <cell r="DM185">
            <v>22427.602062674108</v>
          </cell>
          <cell r="DN185">
            <v>34584.344098845839</v>
          </cell>
          <cell r="DO185">
            <v>32723.135276283574</v>
          </cell>
          <cell r="DP185">
            <v>37900.268412586069</v>
          </cell>
          <cell r="DQ185">
            <v>53098.124493051844</v>
          </cell>
          <cell r="DR185">
            <v>47797.953308765456</v>
          </cell>
          <cell r="DS185">
            <v>38526.179874041438</v>
          </cell>
          <cell r="DT185">
            <v>12597.492974501009</v>
          </cell>
          <cell r="DU185">
            <v>26430.504144322575</v>
          </cell>
          <cell r="DV185">
            <v>15089.54420228739</v>
          </cell>
          <cell r="DW185">
            <v>15764.370304103337</v>
          </cell>
          <cell r="DX185">
            <v>12008.069273593777</v>
          </cell>
          <cell r="DY185">
            <v>22432.33356475945</v>
          </cell>
          <cell r="DZ185">
            <v>34825.38537206316</v>
          </cell>
          <cell r="EA185">
            <v>32919.052011315769</v>
          </cell>
          <cell r="EB185">
            <v>37966.424204579896</v>
          </cell>
          <cell r="EC185">
            <v>53572.599158768986</v>
          </cell>
          <cell r="ED185">
            <v>48072.920516161234</v>
          </cell>
          <cell r="EE185">
            <v>38621.313861076182</v>
          </cell>
          <cell r="EF185">
            <v>12121.277744828461</v>
          </cell>
          <cell r="EG185">
            <v>26391.610117427568</v>
          </cell>
          <cell r="EH185">
            <v>14757.546812771754</v>
          </cell>
          <cell r="EI185">
            <v>15382.958864678629</v>
          </cell>
          <cell r="EJ185">
            <v>11566.392280849999</v>
          </cell>
          <cell r="EK185">
            <v>22190.144999233948</v>
          </cell>
          <cell r="EL185">
            <v>34831.594693534746</v>
          </cell>
          <cell r="EM185">
            <v>32871.41046494183</v>
          </cell>
          <cell r="EN185">
            <v>37855.808629732892</v>
          </cell>
          <cell r="EO185">
            <v>53896.887450254035</v>
          </cell>
          <cell r="EP185">
            <v>48175.622650249905</v>
          </cell>
          <cell r="EQ185">
            <v>38545.837335925615</v>
          </cell>
          <cell r="ER185">
            <v>11456.344639405703</v>
          </cell>
          <cell r="ES185">
            <v>26182.657112522655</v>
          </cell>
          <cell r="ET185">
            <v>14242.76141444633</v>
          </cell>
          <cell r="EU185">
            <v>14816.734439035419</v>
          </cell>
          <cell r="EV185">
            <v>10944.232145931674</v>
          </cell>
          <cell r="EW185">
            <v>21766.075606093298</v>
          </cell>
          <cell r="EX185">
            <v>34666.020091960621</v>
          </cell>
          <cell r="EY185">
            <v>32645.347025847776</v>
          </cell>
          <cell r="EZ185">
            <v>38129.405332985305</v>
          </cell>
          <cell r="FA185">
            <v>54577.918073501045</v>
          </cell>
          <cell r="FB185">
            <v>48667.140441954827</v>
          </cell>
          <cell r="FC185">
            <v>38848.212532078513</v>
          </cell>
          <cell r="FD185">
            <v>11168.984237169461</v>
          </cell>
          <cell r="FE185">
            <v>26352.238712976519</v>
          </cell>
          <cell r="FF185">
            <v>14111.249798472039</v>
          </cell>
          <cell r="FG185">
            <v>14631.399508577648</v>
          </cell>
          <cell r="FH185">
            <v>10689.184445306826</v>
          </cell>
          <cell r="FI185">
            <v>21725.91028999738</v>
          </cell>
          <cell r="FJ185">
            <v>34876.388969183638</v>
          </cell>
          <cell r="FK185">
            <v>32806.65533316353</v>
          </cell>
          <cell r="FL185">
            <v>38400.042188551415</v>
          </cell>
          <cell r="FM185">
            <v>55266.726221391815</v>
          </cell>
          <cell r="FN185">
            <v>49160.584161660365</v>
          </cell>
          <cell r="FO185">
            <v>39137.56003565406</v>
          </cell>
          <cell r="FP185">
            <v>10855.351685836031</v>
          </cell>
          <cell r="FQ185">
            <v>26509.540728538042</v>
          </cell>
          <cell r="FR185">
            <v>13959.383586180425</v>
          </cell>
          <cell r="FS185">
            <v>14423.234778169237</v>
          </cell>
          <cell r="FT185">
            <v>10410.122337377892</v>
          </cell>
          <cell r="FU185">
            <v>21666.019301964683</v>
          </cell>
          <cell r="FV185">
            <v>35072.223226116337</v>
          </cell>
          <cell r="FW185">
            <v>32952.210341669648</v>
          </cell>
        </row>
        <row r="186">
          <cell r="B186" t="str">
            <v>Co 260</v>
          </cell>
          <cell r="BH186">
            <v>10270.98</v>
          </cell>
          <cell r="BI186">
            <v>6639.4599999999846</v>
          </cell>
          <cell r="BJ186">
            <v>20009.490000000002</v>
          </cell>
          <cell r="BK186">
            <v>28125.7</v>
          </cell>
          <cell r="BL186">
            <v>62726.29</v>
          </cell>
          <cell r="BM186">
            <v>41873.919999999998</v>
          </cell>
          <cell r="BN186">
            <v>24659.13</v>
          </cell>
          <cell r="BO186">
            <v>25067.739217354305</v>
          </cell>
          <cell r="BP186">
            <v>20250.151599783298</v>
          </cell>
          <cell r="BQ186">
            <v>48124.75897363777</v>
          </cell>
          <cell r="BR186">
            <v>14430.111875933449</v>
          </cell>
          <cell r="BS186">
            <v>20056.05231560408</v>
          </cell>
          <cell r="BT186">
            <v>-140794.80840083183</v>
          </cell>
          <cell r="BU186">
            <v>-144444.67214888762</v>
          </cell>
          <cell r="BV186">
            <v>-131262.24333780326</v>
          </cell>
          <cell r="BW186">
            <v>-123007.04097984827</v>
          </cell>
          <cell r="BX186">
            <v>-87984.553033035525</v>
          </cell>
          <cell r="BY186">
            <v>-108978.58132153604</v>
          </cell>
          <cell r="BZ186">
            <v>-126332.13500088896</v>
          </cell>
          <cell r="CA186">
            <v>24089.707234320296</v>
          </cell>
          <cell r="CB186">
            <v>19352.816114595553</v>
          </cell>
          <cell r="CC186">
            <v>47213.309246903787</v>
          </cell>
          <cell r="CD186">
            <v>13510.635114945544</v>
          </cell>
          <cell r="CE186">
            <v>19584.594156047955</v>
          </cell>
          <cell r="CF186">
            <v>10840.85808109463</v>
          </cell>
          <cell r="CG186">
            <v>7295.0412423478119</v>
          </cell>
          <cell r="CH186">
            <v>20163.108934753836</v>
          </cell>
          <cell r="CI186">
            <v>29964.375824741801</v>
          </cell>
          <cell r="CJ186">
            <v>65381.859800596118</v>
          </cell>
          <cell r="CK186">
            <v>44283.76414037517</v>
          </cell>
          <cell r="CL186">
            <v>26747.222697646241</v>
          </cell>
          <cell r="CM186">
            <v>39635.260900879577</v>
          </cell>
          <cell r="CN186">
            <v>34975.584743760759</v>
          </cell>
          <cell r="CO186">
            <v>62781.961220572317</v>
          </cell>
          <cell r="CP186">
            <v>29112.382251501469</v>
          </cell>
          <cell r="CQ186">
            <v>35600.517010854805</v>
          </cell>
          <cell r="CR186">
            <v>11678.176929549358</v>
          </cell>
          <cell r="CS186">
            <v>8055.2481570520031</v>
          </cell>
          <cell r="CT186">
            <v>21114.716821357695</v>
          </cell>
          <cell r="CU186">
            <v>30285.543890772053</v>
          </cell>
          <cell r="CV186">
            <v>66560.949953411677</v>
          </cell>
          <cell r="CW186">
            <v>44991.181061960713</v>
          </cell>
          <cell r="CX186">
            <v>27055.112809114973</v>
          </cell>
          <cell r="CY186">
            <v>40299.805509035432</v>
          </cell>
          <cell r="CZ186">
            <v>35558.98272235386</v>
          </cell>
          <cell r="DA186">
            <v>63917.453633499223</v>
          </cell>
          <cell r="DB186">
            <v>29571.366944871887</v>
          </cell>
          <cell r="DC186">
            <v>35679.576527928679</v>
          </cell>
          <cell r="DD186">
            <v>11635.163658694888</v>
          </cell>
          <cell r="DE186">
            <v>7933.6247861376469</v>
          </cell>
          <cell r="DF186">
            <v>21186.330938376603</v>
          </cell>
          <cell r="DG186">
            <v>30105.887805018981</v>
          </cell>
          <cell r="DH186">
            <v>67260.855681417481</v>
          </cell>
          <cell r="DI186">
            <v>40108.498488660043</v>
          </cell>
          <cell r="DJ186">
            <v>32013.357851592169</v>
          </cell>
          <cell r="DK186">
            <v>45625.715397467407</v>
          </cell>
          <cell r="DL186">
            <v>40803.024404794254</v>
          </cell>
          <cell r="DM186">
            <v>69723.969915723996</v>
          </cell>
          <cell r="DN186">
            <v>34688.799097021125</v>
          </cell>
          <cell r="DO186">
            <v>40906.763463518932</v>
          </cell>
          <cell r="DP186">
            <v>16234.21012920393</v>
          </cell>
          <cell r="DQ186">
            <v>12451.840925543904</v>
          </cell>
          <cell r="DR186">
            <v>25899.613634037858</v>
          </cell>
          <cell r="DS186">
            <v>35578.754783090189</v>
          </cell>
          <cell r="DT186">
            <v>73635.282973871857</v>
          </cell>
          <cell r="DU186">
            <v>50987.345491070941</v>
          </cell>
          <cell r="DV186">
            <v>32428.635836436399</v>
          </cell>
          <cell r="DW186">
            <v>46420.037242802966</v>
          </cell>
          <cell r="DX186">
            <v>41514.685151264464</v>
          </cell>
          <cell r="DY186">
            <v>71009.218622133834</v>
          </cell>
          <cell r="DZ186">
            <v>35270.111407041542</v>
          </cell>
          <cell r="EA186">
            <v>41600.6336625775</v>
          </cell>
          <cell r="EB186">
            <v>16281.344272946983</v>
          </cell>
          <cell r="EC186">
            <v>12416.543374570741</v>
          </cell>
          <cell r="ED186">
            <v>26061.192416382546</v>
          </cell>
          <cell r="EE186">
            <v>36005.707451800248</v>
          </cell>
          <cell r="EF186">
            <v>74987.0225869719</v>
          </cell>
          <cell r="EG186">
            <v>51831.572840642169</v>
          </cell>
          <cell r="EH186">
            <v>32848.361490355441</v>
          </cell>
          <cell r="EI186">
            <v>47231.646011732839</v>
          </cell>
          <cell r="EJ186">
            <v>42241.426506503311</v>
          </cell>
          <cell r="EK186">
            <v>72320.918285476757</v>
          </cell>
          <cell r="EL186">
            <v>35864.635871360857</v>
          </cell>
          <cell r="EM186">
            <v>37209.090068796133</v>
          </cell>
          <cell r="EN186">
            <v>11223.972764658931</v>
          </cell>
          <cell r="EO186">
            <v>7275.1157443544653</v>
          </cell>
          <cell r="EP186">
            <v>21118.406847657083</v>
          </cell>
          <cell r="EQ186">
            <v>31335.881371080643</v>
          </cell>
          <cell r="ER186">
            <v>71264.937789717151</v>
          </cell>
          <cell r="ES186">
            <v>47590.630689401834</v>
          </cell>
          <cell r="ET186">
            <v>28172.838124812741</v>
          </cell>
          <cell r="EU186">
            <v>42960.064864575674</v>
          </cell>
          <cell r="EV186">
            <v>37884.605307308186</v>
          </cell>
          <cell r="EW186">
            <v>68560.121629108457</v>
          </cell>
          <cell r="EX186">
            <v>31371.79767558194</v>
          </cell>
          <cell r="EY186">
            <v>37830.09120663409</v>
          </cell>
          <cell r="EZ186">
            <v>11160.383801182921</v>
          </cell>
          <cell r="FA186">
            <v>7125.3564489746932</v>
          </cell>
          <cell r="FB186">
            <v>21168.83572759357</v>
          </cell>
          <cell r="FC186">
            <v>31716.874184092667</v>
          </cell>
          <cell r="FD186">
            <v>72618.119866406603</v>
          </cell>
          <cell r="FE186">
            <v>48412.695398429947</v>
          </cell>
          <cell r="FF186">
            <v>28549.968321882523</v>
          </cell>
          <cell r="FG186">
            <v>43753.972740151468</v>
          </cell>
          <cell r="FH186">
            <v>38591.122778059296</v>
          </cell>
          <cell r="FI186">
            <v>69875.280908006069</v>
          </cell>
          <cell r="FJ186">
            <v>31940.155420766547</v>
          </cell>
          <cell r="FK186">
            <v>38514.160518423814</v>
          </cell>
          <cell r="FL186">
            <v>11139.781152034193</v>
          </cell>
          <cell r="FM186">
            <v>7016.6268700949586</v>
          </cell>
          <cell r="FN186">
            <v>21262.403726498989</v>
          </cell>
          <cell r="FO186">
            <v>30800.311791431654</v>
          </cell>
          <cell r="FP186">
            <v>72698.158441963737</v>
          </cell>
          <cell r="FQ186">
            <v>47949.232230695023</v>
          </cell>
          <cell r="FR186">
            <v>32257.314578441059</v>
          </cell>
          <cell r="FS186">
            <v>47891.074672962946</v>
          </cell>
          <cell r="FT186">
            <v>48566.108530989484</v>
          </cell>
          <cell r="FU186">
            <v>86713.697151596556</v>
          </cell>
          <cell r="FV186">
            <v>53846.408997545892</v>
          </cell>
          <cell r="FW186">
            <v>67825.285257111158</v>
          </cell>
        </row>
        <row r="187">
          <cell r="B187" t="str">
            <v>Co 262</v>
          </cell>
          <cell r="BH187">
            <v>-3228.13</v>
          </cell>
          <cell r="BI187">
            <v>-14318.26</v>
          </cell>
          <cell r="BJ187">
            <v>-15621.57</v>
          </cell>
          <cell r="BK187">
            <v>-12071.42</v>
          </cell>
          <cell r="BL187">
            <v>-2659.64</v>
          </cell>
          <cell r="BM187">
            <v>-16916.669999999998</v>
          </cell>
          <cell r="BN187">
            <v>-15741.53</v>
          </cell>
          <cell r="BO187">
            <v>-19069.701675037577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</row>
        <row r="188">
          <cell r="B188" t="str">
            <v>Co 189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-264.69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-272.63069999999999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-280.80962099999999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-289.23390963000003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-297.91092691890003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-306.84825472646702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-316.05370236826104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-325.53531343930888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-335.30137284248815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-345.36041402776283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</row>
        <row r="189">
          <cell r="B189" t="str">
            <v>Co 191</v>
          </cell>
          <cell r="BH189">
            <v>8139.7169999999896</v>
          </cell>
          <cell r="BI189">
            <v>-294.72690000000875</v>
          </cell>
          <cell r="BJ189">
            <v>13320.438399999992</v>
          </cell>
          <cell r="BK189">
            <v>4792.4643000000069</v>
          </cell>
          <cell r="BL189">
            <v>3700.876099999994</v>
          </cell>
          <cell r="BM189">
            <v>9434.8168000000005</v>
          </cell>
          <cell r="BN189">
            <v>11472.715799999998</v>
          </cell>
          <cell r="BO189">
            <v>15509.514640410285</v>
          </cell>
          <cell r="BP189">
            <v>9615.0081279887963</v>
          </cell>
          <cell r="BQ189">
            <v>2934.2419028384611</v>
          </cell>
          <cell r="BR189">
            <v>-655.8656587389487</v>
          </cell>
          <cell r="BS189">
            <v>3498.8637864880147</v>
          </cell>
          <cell r="BT189">
            <v>7499.099820723517</v>
          </cell>
          <cell r="BU189">
            <v>-833.89563148230081</v>
          </cell>
          <cell r="BV189">
            <v>12720.685290506277</v>
          </cell>
          <cell r="BW189">
            <v>4151.023344743342</v>
          </cell>
          <cell r="BX189">
            <v>3035.410376190157</v>
          </cell>
          <cell r="BY189">
            <v>8796.6623730168794</v>
          </cell>
          <cell r="BZ189">
            <v>10890.814533261684</v>
          </cell>
          <cell r="CA189">
            <v>14920.433223031214</v>
          </cell>
          <cell r="CB189">
            <v>9161.6176203782161</v>
          </cell>
          <cell r="CC189">
            <v>2514.2200937215312</v>
          </cell>
          <cell r="CD189">
            <v>-1120.0195028974558</v>
          </cell>
          <cell r="CE189">
            <v>18484.351821846351</v>
          </cell>
          <cell r="CF189">
            <v>20974.059321874898</v>
          </cell>
          <cell r="CG189">
            <v>12746.821515785901</v>
          </cell>
          <cell r="CH189">
            <v>26239.539650858031</v>
          </cell>
          <cell r="CI189">
            <v>17628.234023128978</v>
          </cell>
          <cell r="CJ189">
            <v>16488.879831288024</v>
          </cell>
          <cell r="CK189">
            <v>27279.025217831164</v>
          </cell>
          <cell r="CL189">
            <v>29432.128200839928</v>
          </cell>
          <cell r="CM189">
            <v>33429.60187524651</v>
          </cell>
          <cell r="CN189">
            <v>27764.191451479768</v>
          </cell>
          <cell r="CO189">
            <v>21152.10251539413</v>
          </cell>
          <cell r="CP189">
            <v>17473.512550596475</v>
          </cell>
          <cell r="CQ189">
            <v>22645.729349303678</v>
          </cell>
          <cell r="CR189">
            <v>25839.933617112991</v>
          </cell>
          <cell r="CS189">
            <v>17484.393972931408</v>
          </cell>
          <cell r="CT189">
            <v>31225.845314480001</v>
          </cell>
          <cell r="CU189">
            <v>22427.952108373618</v>
          </cell>
          <cell r="CV189">
            <v>21257.700866183695</v>
          </cell>
          <cell r="CW189">
            <v>27323.589552687801</v>
          </cell>
          <cell r="CX189">
            <v>29540.022087157537</v>
          </cell>
          <cell r="CY189">
            <v>33583.805647155183</v>
          </cell>
          <cell r="CZ189">
            <v>27837.221066851715</v>
          </cell>
          <cell r="DA189">
            <v>21105.03345221885</v>
          </cell>
          <cell r="DB189">
            <v>17338.185639801057</v>
          </cell>
          <cell r="DC189">
            <v>22152.672478112261</v>
          </cell>
          <cell r="DD189">
            <v>25837.819932697748</v>
          </cell>
          <cell r="DE189">
            <v>17352.268822031161</v>
          </cell>
          <cell r="DF189">
            <v>31347.011482120783</v>
          </cell>
          <cell r="DG189">
            <v>22358.137376366962</v>
          </cell>
          <cell r="DH189">
            <v>21156.350593723379</v>
          </cell>
          <cell r="DI189">
            <v>38308.746957566291</v>
          </cell>
          <cell r="DJ189">
            <v>40590.385031720405</v>
          </cell>
          <cell r="DK189">
            <v>44681.840127167823</v>
          </cell>
          <cell r="DL189">
            <v>38853.905150432598</v>
          </cell>
          <cell r="DM189">
            <v>31999.0945423421</v>
          </cell>
          <cell r="DN189">
            <v>28141.282411252454</v>
          </cell>
          <cell r="DO189">
            <v>33090.436127815665</v>
          </cell>
          <cell r="DP189">
            <v>36774.565148296097</v>
          </cell>
          <cell r="DQ189">
            <v>28157.998866096576</v>
          </cell>
          <cell r="DR189">
            <v>42409.982114075989</v>
          </cell>
          <cell r="DS189">
            <v>33226.311109305985</v>
          </cell>
          <cell r="DT189">
            <v>31991.873709138774</v>
          </cell>
          <cell r="DU189">
            <v>38545.731318133432</v>
          </cell>
          <cell r="DV189">
            <v>40894.732211017123</v>
          </cell>
          <cell r="DW189">
            <v>45035.223491951598</v>
          </cell>
          <cell r="DX189">
            <v>39124.318263325375</v>
          </cell>
          <cell r="DY189">
            <v>32145.785029909006</v>
          </cell>
          <cell r="DZ189">
            <v>28194.698978489971</v>
          </cell>
          <cell r="EA189">
            <v>33282.360380815924</v>
          </cell>
          <cell r="EB189">
            <v>36961.840547968663</v>
          </cell>
          <cell r="EC189">
            <v>28212.534692791836</v>
          </cell>
          <cell r="ED189">
            <v>42726.473251214658</v>
          </cell>
          <cell r="EE189">
            <v>33343.437064477715</v>
          </cell>
          <cell r="EF189">
            <v>32075.423780938479</v>
          </cell>
          <cell r="EG189">
            <v>38772.819152516728</v>
          </cell>
          <cell r="EH189">
            <v>41190.927027380516</v>
          </cell>
          <cell r="EI189">
            <v>45381.540816288274</v>
          </cell>
          <cell r="EJ189">
            <v>39387.968237373803</v>
          </cell>
          <cell r="EK189">
            <v>32282.722278515823</v>
          </cell>
          <cell r="EL189">
            <v>28235.996105092869</v>
          </cell>
          <cell r="EM189">
            <v>36081.752764701239</v>
          </cell>
          <cell r="EN189">
            <v>39484.851473297087</v>
          </cell>
          <cell r="EO189">
            <v>30601.082615309577</v>
          </cell>
          <cell r="EP189">
            <v>45812.248414204092</v>
          </cell>
          <cell r="EQ189">
            <v>35794.658307183374</v>
          </cell>
          <cell r="ER189">
            <v>34492.077277247998</v>
          </cell>
          <cell r="ES189">
            <v>41174.100147421297</v>
          </cell>
          <cell r="ET189">
            <v>43658.112220503412</v>
          </cell>
          <cell r="EU189">
            <v>48307.288701366597</v>
          </cell>
          <cell r="EV189">
            <v>42229.965693065911</v>
          </cell>
          <cell r="EW189">
            <v>34901.869090889173</v>
          </cell>
          <cell r="EX189">
            <v>30757.054937165231</v>
          </cell>
          <cell r="EY189">
            <v>36335.669999918988</v>
          </cell>
          <cell r="EZ189">
            <v>39718.573698924592</v>
          </cell>
          <cell r="FA189">
            <v>30699.363457902087</v>
          </cell>
          <cell r="FB189">
            <v>46194.347124237887</v>
          </cell>
          <cell r="FC189">
            <v>35955.421733086681</v>
          </cell>
          <cell r="FD189">
            <v>34617.371999087823</v>
          </cell>
          <cell r="FE189">
            <v>41444.851185222375</v>
          </cell>
          <cell r="FF189">
            <v>44001.961914339816</v>
          </cell>
          <cell r="FG189">
            <v>48715.738610053551</v>
          </cell>
          <cell r="FH189">
            <v>42554.098265712004</v>
          </cell>
          <cell r="FI189">
            <v>35092.982675798237</v>
          </cell>
          <cell r="FJ189">
            <v>30847.648456777053</v>
          </cell>
          <cell r="FK189">
            <v>36582.991051928737</v>
          </cell>
          <cell r="FL189">
            <v>39941.430543374845</v>
          </cell>
          <cell r="FM189">
            <v>30785.097445523745</v>
          </cell>
          <cell r="FN189">
            <v>46569.170396612419</v>
          </cell>
          <cell r="FO189">
            <v>36103.891400652894</v>
          </cell>
          <cell r="FP189">
            <v>34729.360956838456</v>
          </cell>
          <cell r="FQ189">
            <v>41705.306867410996</v>
          </cell>
          <cell r="FR189">
            <v>44337.703696166005</v>
          </cell>
          <cell r="FS189">
            <v>49118.410027675069</v>
          </cell>
          <cell r="FT189">
            <v>42871.840406984011</v>
          </cell>
          <cell r="FU189">
            <v>35275.05636500557</v>
          </cell>
          <cell r="FV189">
            <v>30926.643730419455</v>
          </cell>
          <cell r="FW189">
            <v>36822.830711849005</v>
          </cell>
        </row>
        <row r="190">
          <cell r="B190" t="str">
            <v>Co 452</v>
          </cell>
          <cell r="BH190">
            <v>-1199.06</v>
          </cell>
          <cell r="BI190">
            <v>-3924.68</v>
          </cell>
          <cell r="BJ190">
            <v>-1109.81</v>
          </cell>
          <cell r="BK190">
            <v>-3490.5</v>
          </cell>
          <cell r="BL190">
            <v>18417.54</v>
          </cell>
          <cell r="BM190">
            <v>20716.7</v>
          </cell>
          <cell r="BN190">
            <v>26463.06</v>
          </cell>
          <cell r="BO190">
            <v>19552.824549243964</v>
          </cell>
          <cell r="BP190">
            <v>12444.276518106934</v>
          </cell>
          <cell r="BQ190">
            <v>1044.3815782998754</v>
          </cell>
          <cell r="BR190">
            <v>-8762.7503084822347</v>
          </cell>
          <cell r="BS190">
            <v>-5996.1532188345891</v>
          </cell>
          <cell r="BT190">
            <v>-1469.2362424695966</v>
          </cell>
          <cell r="BU190">
            <v>-4142.9147352341224</v>
          </cell>
          <cell r="BV190">
            <v>-1354.1681785428864</v>
          </cell>
          <cell r="BW190">
            <v>-3923.4093665176351</v>
          </cell>
          <cell r="BX190">
            <v>18129.439232454766</v>
          </cell>
          <cell r="BY190">
            <v>20483.456335333853</v>
          </cell>
          <cell r="BZ190">
            <v>25974.002908780174</v>
          </cell>
          <cell r="CA190">
            <v>19058.758893839557</v>
          </cell>
          <cell r="CB190">
            <v>12037.945952077709</v>
          </cell>
          <cell r="CC190">
            <v>766.10100163596871</v>
          </cell>
          <cell r="CD190">
            <v>-8992.6522939482093</v>
          </cell>
          <cell r="CE190">
            <v>-6060.9122566894321</v>
          </cell>
          <cell r="CF190">
            <v>-1904.4867812441844</v>
          </cell>
          <cell r="CG190">
            <v>-4524.5375543956052</v>
          </cell>
          <cell r="CH190">
            <v>-1762.2967010672328</v>
          </cell>
          <cell r="CI190">
            <v>-4525.610954934762</v>
          </cell>
          <cell r="CJ190">
            <v>17676.515568325085</v>
          </cell>
          <cell r="CK190">
            <v>20288.111092474286</v>
          </cell>
          <cell r="CL190">
            <v>25514.499977574607</v>
          </cell>
          <cell r="CM190">
            <v>18567.637617905508</v>
          </cell>
          <cell r="CN190">
            <v>11627.043133915613</v>
          </cell>
          <cell r="CO190">
            <v>10305.120049769708</v>
          </cell>
          <cell r="CP190">
            <v>596.62399552278293</v>
          </cell>
          <cell r="CQ190">
            <v>3696.9080914316237</v>
          </cell>
          <cell r="CR190">
            <v>8111.3707946914146</v>
          </cell>
          <cell r="CS190">
            <v>5457.3342199397866</v>
          </cell>
          <cell r="CT190">
            <v>8265.9696806691136</v>
          </cell>
          <cell r="CU190">
            <v>5380.5241605294323</v>
          </cell>
          <cell r="CV190">
            <v>28077.950958602421</v>
          </cell>
          <cell r="CW190">
            <v>27985.457383297115</v>
          </cell>
          <cell r="CX190">
            <v>33226.280269127747</v>
          </cell>
          <cell r="CY190">
            <v>26131.472003380888</v>
          </cell>
          <cell r="CZ190">
            <v>19079.614496250288</v>
          </cell>
          <cell r="DA190">
            <v>10339.231290908125</v>
          </cell>
          <cell r="DB190">
            <v>454.33724629605058</v>
          </cell>
          <cell r="DC190">
            <v>3529.7616823072694</v>
          </cell>
          <cell r="DD190">
            <v>8109.8132269150956</v>
          </cell>
          <cell r="DE190">
            <v>5421.6637308745612</v>
          </cell>
          <cell r="DF190">
            <v>8277.0971983977688</v>
          </cell>
          <cell r="DG190">
            <v>5265.5568326188404</v>
          </cell>
          <cell r="DH190">
            <v>28469.497205390137</v>
          </cell>
          <cell r="DI190">
            <v>28369.478940235029</v>
          </cell>
          <cell r="DJ190">
            <v>33622.068473342893</v>
          </cell>
          <cell r="DK190">
            <v>26377.082020161022</v>
          </cell>
          <cell r="DL190">
            <v>19212.080947423339</v>
          </cell>
          <cell r="DM190">
            <v>10369.359831310245</v>
          </cell>
          <cell r="DN190">
            <v>304.54632118395239</v>
          </cell>
          <cell r="DO190">
            <v>3464.1771271580837</v>
          </cell>
          <cell r="DP190">
            <v>8103.7663334960889</v>
          </cell>
          <cell r="DQ190">
            <v>5381.1687958707171</v>
          </cell>
          <cell r="DR190">
            <v>8284.0556905909889</v>
          </cell>
          <cell r="DS190">
            <v>7246.4948006768973</v>
          </cell>
          <cell r="DT190">
            <v>30969.127546118205</v>
          </cell>
          <cell r="DU190">
            <v>30861.257906043484</v>
          </cell>
          <cell r="DV190">
            <v>36122.837789605728</v>
          </cell>
          <cell r="DW190">
            <v>28724.159542030284</v>
          </cell>
          <cell r="DX190">
            <v>21445.575571712336</v>
          </cell>
          <cell r="DY190">
            <v>12500.644163380035</v>
          </cell>
          <cell r="DZ190">
            <v>2252.8407554821279</v>
          </cell>
          <cell r="EA190">
            <v>5498.0600154202366</v>
          </cell>
          <cell r="EB190">
            <v>10197.437816893373</v>
          </cell>
          <cell r="EC190">
            <v>7440.7373672971553</v>
          </cell>
          <cell r="ED190">
            <v>10391.738507188049</v>
          </cell>
          <cell r="EE190">
            <v>7152.0172542823093</v>
          </cell>
          <cell r="EF190">
            <v>31404.895018701525</v>
          </cell>
          <cell r="EG190">
            <v>31288.84464465487</v>
          </cell>
          <cell r="EH190">
            <v>36557.163406486739</v>
          </cell>
          <cell r="EI190">
            <v>29001.947418631855</v>
          </cell>
          <cell r="EJ190">
            <v>21607.892445643396</v>
          </cell>
          <cell r="EK190">
            <v>12560.502404305669</v>
          </cell>
          <cell r="EL190">
            <v>2126.596121590459</v>
          </cell>
          <cell r="EM190">
            <v>5460.7366895759333</v>
          </cell>
          <cell r="EN190">
            <v>10219.615596365038</v>
          </cell>
          <cell r="EO190">
            <v>7428.5088188489644</v>
          </cell>
          <cell r="EP190">
            <v>10428.075798568127</v>
          </cell>
          <cell r="EQ190">
            <v>7048.4557083354703</v>
          </cell>
          <cell r="ER190">
            <v>31844.29843245665</v>
          </cell>
          <cell r="ES190">
            <v>31719.722554748194</v>
          </cell>
          <cell r="ET190">
            <v>40695.433528356094</v>
          </cell>
          <cell r="EU190">
            <v>33635.082048056436</v>
          </cell>
          <cell r="EV190">
            <v>26123.707849078495</v>
          </cell>
          <cell r="EW190">
            <v>16975.024239904134</v>
          </cell>
          <cell r="EX190">
            <v>6351.8661248684875</v>
          </cell>
          <cell r="EY190">
            <v>9776.9401382574943</v>
          </cell>
          <cell r="EZ190">
            <v>14595.245199643541</v>
          </cell>
          <cell r="FA190">
            <v>11769.460639497349</v>
          </cell>
          <cell r="FB190">
            <v>14818.684704181684</v>
          </cell>
          <cell r="FC190">
            <v>11294.111910241641</v>
          </cell>
          <cell r="FD190">
            <v>36645.293351284548</v>
          </cell>
          <cell r="FE190">
            <v>36511.839054884244</v>
          </cell>
          <cell r="FF190">
            <v>41895.66652062261</v>
          </cell>
          <cell r="FG190">
            <v>33993.451310731733</v>
          </cell>
          <cell r="FH190">
            <v>26364.239470030865</v>
          </cell>
          <cell r="FI190">
            <v>17114.140416497889</v>
          </cell>
          <cell r="FJ190">
            <v>6298.5218001718131</v>
          </cell>
          <cell r="FK190">
            <v>9817.0730537902236</v>
          </cell>
          <cell r="FL190">
            <v>14694.711320404411</v>
          </cell>
          <cell r="FM190">
            <v>11834.407207227232</v>
          </cell>
          <cell r="FN190">
            <v>14933.746886272762</v>
          </cell>
          <cell r="FO190">
            <v>11259.00994221805</v>
          </cell>
          <cell r="FP190">
            <v>37178.41536927718</v>
          </cell>
          <cell r="FQ190">
            <v>37035.706399024639</v>
          </cell>
          <cell r="FR190">
            <v>42420.453588168908</v>
          </cell>
          <cell r="FS190">
            <v>34350.433372292246</v>
          </cell>
          <cell r="FT190">
            <v>26601.525565131858</v>
          </cell>
          <cell r="FU190">
            <v>17250.444685359897</v>
          </cell>
          <cell r="FV190">
            <v>9470.8719472153716</v>
          </cell>
          <cell r="FW190">
            <v>13085.528605418611</v>
          </cell>
        </row>
        <row r="191">
          <cell r="B191" t="str">
            <v>Co 425</v>
          </cell>
          <cell r="BH191">
            <v>66815.62</v>
          </cell>
          <cell r="BI191">
            <v>72545.56</v>
          </cell>
          <cell r="BJ191">
            <v>87905.51</v>
          </cell>
          <cell r="BK191">
            <v>92318.87</v>
          </cell>
          <cell r="BL191">
            <v>127244.23</v>
          </cell>
          <cell r="BM191">
            <v>114615.28</v>
          </cell>
          <cell r="BN191">
            <v>123862.54</v>
          </cell>
          <cell r="BO191">
            <v>150778.24739458226</v>
          </cell>
          <cell r="BP191">
            <v>130624.08865161942</v>
          </cell>
          <cell r="BQ191">
            <v>126766.22943223178</v>
          </cell>
          <cell r="BR191">
            <v>93041.840443162859</v>
          </cell>
          <cell r="BS191">
            <v>87474.003317424183</v>
          </cell>
          <cell r="BT191">
            <v>64874.168230168259</v>
          </cell>
          <cell r="BU191">
            <v>70889.941607701287</v>
          </cell>
          <cell r="BV191">
            <v>160625.57208798209</v>
          </cell>
          <cell r="BW191">
            <v>165119.40701918921</v>
          </cell>
          <cell r="BX191">
            <v>199808.99759615812</v>
          </cell>
          <cell r="BY191">
            <v>187189.70857593176</v>
          </cell>
          <cell r="BZ191">
            <v>196308.64281685799</v>
          </cell>
          <cell r="CA191">
            <v>222846.1692718509</v>
          </cell>
          <cell r="CB191">
            <v>202965.35571587645</v>
          </cell>
          <cell r="CC191">
            <v>199370.69523293935</v>
          </cell>
          <cell r="CD191">
            <v>165757.04786736466</v>
          </cell>
          <cell r="CE191">
            <v>166820.59183834342</v>
          </cell>
          <cell r="CF191">
            <v>135071.47949454587</v>
          </cell>
          <cell r="CG191">
            <v>141384.52016546443</v>
          </cell>
          <cell r="CH191">
            <v>156345.05607140702</v>
          </cell>
          <cell r="CI191">
            <v>160925.49015200368</v>
          </cell>
          <cell r="CJ191">
            <v>195375.0476859076</v>
          </cell>
          <cell r="CK191">
            <v>182768.59426576539</v>
          </cell>
          <cell r="CL191">
            <v>191758.18258200138</v>
          </cell>
          <cell r="CM191">
            <v>217827.57269256067</v>
          </cell>
          <cell r="CN191">
            <v>198080.41986825099</v>
          </cell>
          <cell r="CO191">
            <v>194760.34050928403</v>
          </cell>
          <cell r="CP191">
            <v>161264.36529831245</v>
          </cell>
          <cell r="CQ191">
            <v>198564.34766463109</v>
          </cell>
          <cell r="CR191">
            <v>171401.10762192527</v>
          </cell>
          <cell r="CS191">
            <v>177942.54896010394</v>
          </cell>
          <cell r="CT191">
            <v>193157.93363387141</v>
          </cell>
          <cell r="CU191">
            <v>197859.61438128131</v>
          </cell>
          <cell r="CV191">
            <v>232915.86860739451</v>
          </cell>
          <cell r="CW191">
            <v>225061.77364239388</v>
          </cell>
          <cell r="CX191">
            <v>234187.05358978978</v>
          </cell>
          <cell r="CY191">
            <v>260545.6424226301</v>
          </cell>
          <cell r="CZ191">
            <v>240449.61232865779</v>
          </cell>
          <cell r="DA191">
            <v>237157.50171597043</v>
          </cell>
          <cell r="DB191">
            <v>203031.92721357496</v>
          </cell>
          <cell r="DC191">
            <v>204311.14422130142</v>
          </cell>
          <cell r="DD191">
            <v>178143.81863622071</v>
          </cell>
          <cell r="DE191">
            <v>184921.29106129627</v>
          </cell>
          <cell r="DF191">
            <v>200395.24970448032</v>
          </cell>
          <cell r="DG191">
            <v>205221.48705572449</v>
          </cell>
          <cell r="DH191">
            <v>240894.08378174814</v>
          </cell>
          <cell r="DI191">
            <v>227937.79006786286</v>
          </cell>
          <cell r="DJ191">
            <v>237199.67725096043</v>
          </cell>
          <cell r="DK191">
            <v>263850.76390996214</v>
          </cell>
          <cell r="DL191">
            <v>243400.26977581755</v>
          </cell>
          <cell r="DM191">
            <v>240139.9820303109</v>
          </cell>
          <cell r="DN191">
            <v>205373.05300391972</v>
          </cell>
          <cell r="DO191">
            <v>206766.30774481199</v>
          </cell>
          <cell r="DP191">
            <v>180024.33935738978</v>
          </cell>
          <cell r="DQ191">
            <v>187045.97641765716</v>
          </cell>
          <cell r="DR191">
            <v>202782.31521653404</v>
          </cell>
          <cell r="DS191">
            <v>207736.46364797678</v>
          </cell>
          <cell r="DT191">
            <v>244035.43257636743</v>
          </cell>
          <cell r="DU191">
            <v>230270.43579813698</v>
          </cell>
          <cell r="DV191">
            <v>239670.77183881853</v>
          </cell>
          <cell r="DW191">
            <v>266616.62978028372</v>
          </cell>
          <cell r="DX191">
            <v>245806.43777142878</v>
          </cell>
          <cell r="DY191">
            <v>242581.03458542234</v>
          </cell>
          <cell r="DZ191">
            <v>207162.07443772387</v>
          </cell>
          <cell r="EA191">
            <v>208673.31127648955</v>
          </cell>
          <cell r="EB191">
            <v>181340.34394476091</v>
          </cell>
          <cell r="EC191">
            <v>188613.97228486999</v>
          </cell>
          <cell r="ED191">
            <v>204616.55102457589</v>
          </cell>
          <cell r="EE191">
            <v>209702.17170242485</v>
          </cell>
          <cell r="EF191">
            <v>246637.14185898652</v>
          </cell>
          <cell r="EG191">
            <v>233153.49350476349</v>
          </cell>
          <cell r="EH191">
            <v>242693.35394967374</v>
          </cell>
          <cell r="EI191">
            <v>269937.21024334081</v>
          </cell>
          <cell r="EJ191">
            <v>248761.08171812046</v>
          </cell>
          <cell r="EK191">
            <v>245574.39836326122</v>
          </cell>
          <cell r="EL191">
            <v>209491.10399522021</v>
          </cell>
          <cell r="EM191">
            <v>211126.27741485831</v>
          </cell>
          <cell r="EN191">
            <v>183184.31297843315</v>
          </cell>
          <cell r="EO191">
            <v>190718.37275622698</v>
          </cell>
          <cell r="EP191">
            <v>206991.24170819824</v>
          </cell>
          <cell r="EQ191">
            <v>212211.87876447287</v>
          </cell>
          <cell r="ER191">
            <v>249792.84465188693</v>
          </cell>
          <cell r="ES191">
            <v>236045.96957910806</v>
          </cell>
          <cell r="ET191">
            <v>245726.72349081427</v>
          </cell>
          <cell r="EU191">
            <v>273271.73859378917</v>
          </cell>
          <cell r="EV191">
            <v>257279.40222034423</v>
          </cell>
          <cell r="EW191">
            <v>254135.17043936663</v>
          </cell>
          <cell r="EX191">
            <v>261178.75968961185</v>
          </cell>
          <cell r="EY191">
            <v>262942.69647032628</v>
          </cell>
          <cell r="EZ191">
            <v>234373.71342781835</v>
          </cell>
          <cell r="FA191">
            <v>242176.85764067687</v>
          </cell>
          <cell r="FB191">
            <v>258723.71912486947</v>
          </cell>
          <cell r="FC191">
            <v>264083.0371567792</v>
          </cell>
          <cell r="FD191">
            <v>302320.20048863196</v>
          </cell>
          <cell r="FE191">
            <v>288305.0797688131</v>
          </cell>
          <cell r="FF191">
            <v>298128.2061338526</v>
          </cell>
          <cell r="FG191">
            <v>325976.37262637913</v>
          </cell>
          <cell r="FH191">
            <v>304217.57740612992</v>
          </cell>
          <cell r="FI191">
            <v>301119.70345675515</v>
          </cell>
          <cell r="FJ191">
            <v>264492.297213785</v>
          </cell>
          <cell r="FK191">
            <v>266390.83997787279</v>
          </cell>
          <cell r="FL191">
            <v>237176.6661185977</v>
          </cell>
          <cell r="FM191">
            <v>245257.77177261363</v>
          </cell>
          <cell r="FN191">
            <v>262082.71635050519</v>
          </cell>
          <cell r="FO191">
            <v>267584.63726013148</v>
          </cell>
          <cell r="FP191">
            <v>306488.19499105494</v>
          </cell>
          <cell r="FQ191">
            <v>292199.75474068755</v>
          </cell>
          <cell r="FR191">
            <v>302166.21879437962</v>
          </cell>
          <cell r="FS191">
            <v>330319.84783737408</v>
          </cell>
          <cell r="FT191">
            <v>308182.8179717391</v>
          </cell>
          <cell r="FU191">
            <v>305135.72235515999</v>
          </cell>
          <cell r="FV191">
            <v>267822.1932829438</v>
          </cell>
          <cell r="FW191">
            <v>269860.68545394437</v>
          </cell>
        </row>
        <row r="192">
          <cell r="B192" t="str">
            <v>Co 453</v>
          </cell>
          <cell r="BH192">
            <v>203390.59</v>
          </cell>
          <cell r="BI192">
            <v>188409.7</v>
          </cell>
          <cell r="BJ192">
            <v>184115.03</v>
          </cell>
          <cell r="BK192">
            <v>143819.19</v>
          </cell>
          <cell r="BL192">
            <v>291629.05</v>
          </cell>
          <cell r="BM192">
            <v>245924.13</v>
          </cell>
          <cell r="BN192">
            <v>260093.02</v>
          </cell>
          <cell r="BO192">
            <v>369351.5912555221</v>
          </cell>
          <cell r="BP192">
            <v>293695.48518297309</v>
          </cell>
          <cell r="BQ192">
            <v>256549.62454462826</v>
          </cell>
          <cell r="BR192">
            <v>223532.53159778187</v>
          </cell>
          <cell r="BS192">
            <v>181862.38430789229</v>
          </cell>
          <cell r="BT192">
            <v>216180.47089532117</v>
          </cell>
          <cell r="BU192">
            <v>201409.36566195259</v>
          </cell>
          <cell r="BV192">
            <v>193393.79742372001</v>
          </cell>
          <cell r="BW192">
            <v>154013.86276423471</v>
          </cell>
          <cell r="BX192">
            <v>302539.65254137444</v>
          </cell>
          <cell r="BY192">
            <v>256346.35039725094</v>
          </cell>
          <cell r="BZ192">
            <v>270492.91905872605</v>
          </cell>
          <cell r="CA192">
            <v>374921.200747394</v>
          </cell>
          <cell r="CB192">
            <v>299640.04622393078</v>
          </cell>
          <cell r="CC192">
            <v>253096.71220774378</v>
          </cell>
          <cell r="CD192">
            <v>220102.77146908428</v>
          </cell>
          <cell r="CE192">
            <v>180600.81985453243</v>
          </cell>
          <cell r="CF192">
            <v>210182.41484541012</v>
          </cell>
          <cell r="CG192">
            <v>195779.37220368657</v>
          </cell>
          <cell r="CH192">
            <v>185012.36509802868</v>
          </cell>
          <cell r="CI192">
            <v>146433.31084689888</v>
          </cell>
          <cell r="CJ192">
            <v>295846.39985879022</v>
          </cell>
          <cell r="CK192">
            <v>249129.21320508249</v>
          </cell>
          <cell r="CL192">
            <v>263276.90462991572</v>
          </cell>
          <cell r="CM192">
            <v>367680.8955318713</v>
          </cell>
          <cell r="CN192">
            <v>292587.26768465783</v>
          </cell>
          <cell r="CO192">
            <v>316316.96935513482</v>
          </cell>
          <cell r="CP192">
            <v>283350.97204465943</v>
          </cell>
          <cell r="CQ192">
            <v>246052.95182379801</v>
          </cell>
          <cell r="CR192">
            <v>283854.39530712034</v>
          </cell>
          <cell r="CS192">
            <v>269289.7634730853</v>
          </cell>
          <cell r="CT192">
            <v>240696.11824459559</v>
          </cell>
          <cell r="CU192">
            <v>201620.90010033222</v>
          </cell>
          <cell r="CV192">
            <v>354327.28042778408</v>
          </cell>
          <cell r="CW192">
            <v>306495.90245816461</v>
          </cell>
          <cell r="CX192">
            <v>320927.02978293214</v>
          </cell>
          <cell r="CY192">
            <v>427314.77005704457</v>
          </cell>
          <cell r="CZ192">
            <v>350783.88518869248</v>
          </cell>
          <cell r="DA192">
            <v>320051.87282309198</v>
          </cell>
          <cell r="DB192">
            <v>286436.30441243993</v>
          </cell>
          <cell r="DC192">
            <v>246306.1115592315</v>
          </cell>
          <cell r="DD192">
            <v>287293.21771185228</v>
          </cell>
          <cell r="DE192">
            <v>272567.78709266544</v>
          </cell>
          <cell r="DF192">
            <v>242262.57644811855</v>
          </cell>
          <cell r="DG192">
            <v>202689.27061035472</v>
          </cell>
          <cell r="DH192">
            <v>358763.67865077395</v>
          </cell>
          <cell r="DI192">
            <v>309790.4747256026</v>
          </cell>
          <cell r="DJ192">
            <v>324510.73004821909</v>
          </cell>
          <cell r="DK192">
            <v>432924.79288243683</v>
          </cell>
          <cell r="DL192">
            <v>354929.85608718195</v>
          </cell>
          <cell r="DM192">
            <v>323794.18146412261</v>
          </cell>
          <cell r="DN192">
            <v>289516.48670090118</v>
          </cell>
          <cell r="DO192">
            <v>248626.32307845092</v>
          </cell>
          <cell r="DP192">
            <v>290738.77637809637</v>
          </cell>
          <cell r="DQ192">
            <v>275853.04066252569</v>
          </cell>
          <cell r="DR192">
            <v>243767.85211267974</v>
          </cell>
          <cell r="DS192">
            <v>374510.9970041716</v>
          </cell>
          <cell r="DT192">
            <v>534030.02136835805</v>
          </cell>
          <cell r="DU192">
            <v>483886.70998299983</v>
          </cell>
          <cell r="DV192">
            <v>498902.13672565122</v>
          </cell>
          <cell r="DW192">
            <v>609384.97945880285</v>
          </cell>
          <cell r="DX192">
            <v>529899.12568918243</v>
          </cell>
          <cell r="DY192">
            <v>498358.064901178</v>
          </cell>
          <cell r="DZ192">
            <v>463405.21324844204</v>
          </cell>
          <cell r="EA192">
            <v>421740.63091539836</v>
          </cell>
          <cell r="EB192">
            <v>465005.07036948402</v>
          </cell>
          <cell r="EC192">
            <v>449959.75216355175</v>
          </cell>
          <cell r="ED192">
            <v>416023.8036908799</v>
          </cell>
          <cell r="EE192">
            <v>378844.41799022036</v>
          </cell>
          <cell r="EF192">
            <v>541887.03932796768</v>
          </cell>
          <cell r="EG192">
            <v>490544.30642046721</v>
          </cell>
          <cell r="EH192">
            <v>505860.52440384327</v>
          </cell>
          <cell r="EI192">
            <v>618456.66048016353</v>
          </cell>
          <cell r="EJ192">
            <v>537451.61059549404</v>
          </cell>
          <cell r="EK192">
            <v>505503.30324670993</v>
          </cell>
          <cell r="EL192">
            <v>469862.47663269239</v>
          </cell>
          <cell r="EM192">
            <v>427409.20538045769</v>
          </cell>
          <cell r="EN192">
            <v>471852.26434105902</v>
          </cell>
          <cell r="EO192">
            <v>456648.38818140404</v>
          </cell>
          <cell r="EP192">
            <v>420788.5630266798</v>
          </cell>
          <cell r="EQ192">
            <v>383174.54151027178</v>
          </cell>
          <cell r="ER192">
            <v>549821.16970170219</v>
          </cell>
          <cell r="ES192">
            <v>497249.12792251754</v>
          </cell>
          <cell r="ET192">
            <v>582081.39006096544</v>
          </cell>
          <cell r="EU192">
            <v>696835.13888667454</v>
          </cell>
          <cell r="EV192">
            <v>614282.6049473891</v>
          </cell>
          <cell r="EW192">
            <v>581926.35704351077</v>
          </cell>
          <cell r="EX192">
            <v>545583.80026670266</v>
          </cell>
          <cell r="EY192">
            <v>502327.87638885906</v>
          </cell>
          <cell r="EZ192">
            <v>547976.87009159289</v>
          </cell>
          <cell r="FA192">
            <v>532615.52859875397</v>
          </cell>
          <cell r="FB192">
            <v>494755.78896043345</v>
          </cell>
          <cell r="FC192">
            <v>456707.86379696347</v>
          </cell>
          <cell r="FD192">
            <v>627040.52705181891</v>
          </cell>
          <cell r="FE192">
            <v>573208.58632703009</v>
          </cell>
          <cell r="FF192">
            <v>590529.01536644716</v>
          </cell>
          <cell r="FG192">
            <v>707485.82049145713</v>
          </cell>
          <cell r="FH192">
            <v>623357.13126217213</v>
          </cell>
          <cell r="FI192">
            <v>590591.49200019496</v>
          </cell>
          <cell r="FJ192">
            <v>553533.3678533216</v>
          </cell>
          <cell r="FK192">
            <v>509459.60253018216</v>
          </cell>
          <cell r="FL192">
            <v>556343.51601028128</v>
          </cell>
          <cell r="FM192">
            <v>540826.08153461746</v>
          </cell>
          <cell r="FN192">
            <v>500887.88814898685</v>
          </cell>
          <cell r="FO192">
            <v>462406.87442631938</v>
          </cell>
          <cell r="FP192">
            <v>636510.02126545389</v>
          </cell>
          <cell r="FQ192">
            <v>581386.78386511549</v>
          </cell>
          <cell r="FR192">
            <v>599054.02247180894</v>
          </cell>
          <cell r="FS192">
            <v>718260.38653529342</v>
          </cell>
          <cell r="FT192">
            <v>632526.50531439891</v>
          </cell>
          <cell r="FU192">
            <v>618367.93260415294</v>
          </cell>
          <cell r="FV192">
            <v>580580.6014336173</v>
          </cell>
          <cell r="FW192">
            <v>535674.23363180435</v>
          </cell>
        </row>
        <row r="193">
          <cell r="B193" t="str">
            <v>Co 151</v>
          </cell>
          <cell r="BH193">
            <v>7233.17</v>
          </cell>
          <cell r="BI193">
            <v>-2674.81</v>
          </cell>
          <cell r="BJ193">
            <v>9960.73</v>
          </cell>
          <cell r="BK193">
            <v>4781.24</v>
          </cell>
          <cell r="BL193">
            <v>9105.7199999999993</v>
          </cell>
          <cell r="BM193">
            <v>7209.77</v>
          </cell>
          <cell r="BN193">
            <v>12146.18</v>
          </cell>
          <cell r="BO193">
            <v>10693.193309682552</v>
          </cell>
          <cell r="BP193">
            <v>14479.693982738983</v>
          </cell>
          <cell r="BQ193">
            <v>16110.017743635559</v>
          </cell>
          <cell r="BR193">
            <v>12949.357421215855</v>
          </cell>
          <cell r="BS193">
            <v>10186.394296467428</v>
          </cell>
          <cell r="BT193">
            <v>7004.1544268251582</v>
          </cell>
          <cell r="BU193">
            <v>-2880.4601028481857</v>
          </cell>
          <cell r="BV193">
            <v>9785.8070862849272</v>
          </cell>
          <cell r="BW193">
            <v>4714.1001705658218</v>
          </cell>
          <cell r="BX193">
            <v>8883.0444596232592</v>
          </cell>
          <cell r="BY193">
            <v>7034.2008817784827</v>
          </cell>
          <cell r="BZ193">
            <v>11951.262629398601</v>
          </cell>
          <cell r="CA193">
            <v>10667.558587596111</v>
          </cell>
          <cell r="CB193">
            <v>20637.9388356173</v>
          </cell>
          <cell r="CC193">
            <v>22382.658637865206</v>
          </cell>
          <cell r="CD193">
            <v>19229.6660743709</v>
          </cell>
          <cell r="CE193">
            <v>16412.960434863529</v>
          </cell>
          <cell r="CF193">
            <v>12959.185814535795</v>
          </cell>
          <cell r="CG193">
            <v>3099.1377900834741</v>
          </cell>
          <cell r="CH193">
            <v>15796.801544871116</v>
          </cell>
          <cell r="CI193">
            <v>10836.613726002039</v>
          </cell>
          <cell r="CJ193">
            <v>14845.099451719561</v>
          </cell>
          <cell r="CK193">
            <v>13045.273069232611</v>
          </cell>
          <cell r="CL193">
            <v>17942.657749773341</v>
          </cell>
          <cell r="CM193">
            <v>16829.698486840254</v>
          </cell>
          <cell r="CN193">
            <v>20139.973736079428</v>
          </cell>
          <cell r="CO193">
            <v>22002.255904519639</v>
          </cell>
          <cell r="CP193">
            <v>18857.704021964801</v>
          </cell>
          <cell r="CQ193">
            <v>15984.342978141318</v>
          </cell>
          <cell r="CR193">
            <v>13016.510757098273</v>
          </cell>
          <cell r="CS193">
            <v>2967.6079235832221</v>
          </cell>
          <cell r="CT193">
            <v>15930.099236542977</v>
          </cell>
          <cell r="CU193">
            <v>10908.908412815323</v>
          </cell>
          <cell r="CV193">
            <v>14942.568696989343</v>
          </cell>
          <cell r="CW193">
            <v>13123.487698980189</v>
          </cell>
          <cell r="CX193">
            <v>18112.072050089697</v>
          </cell>
          <cell r="CY193">
            <v>17032.334822771081</v>
          </cell>
          <cell r="CZ193">
            <v>20365.895128051914</v>
          </cell>
          <cell r="DA193">
            <v>22305.780004934313</v>
          </cell>
          <cell r="DB193">
            <v>19101.249848170897</v>
          </cell>
          <cell r="DC193">
            <v>16057.951367355461</v>
          </cell>
          <cell r="DD193">
            <v>13069.072429363187</v>
          </cell>
          <cell r="DE193">
            <v>2827.7884561477913</v>
          </cell>
          <cell r="DF193">
            <v>49939.667183622791</v>
          </cell>
          <cell r="DG193">
            <v>44857.399557192482</v>
          </cell>
          <cell r="DH193">
            <v>48915.086879123264</v>
          </cell>
          <cell r="DI193">
            <v>47076.870320686037</v>
          </cell>
          <cell r="DJ193">
            <v>52158.275855434695</v>
          </cell>
          <cell r="DK193">
            <v>51114.252384036219</v>
          </cell>
          <cell r="DL193">
            <v>54470.275556979286</v>
          </cell>
          <cell r="DM193">
            <v>56490.526112341162</v>
          </cell>
          <cell r="DN193">
            <v>53224.909494159983</v>
          </cell>
          <cell r="DO193">
            <v>50076.581081390497</v>
          </cell>
          <cell r="DP193">
            <v>46995.535043978867</v>
          </cell>
          <cell r="DQ193">
            <v>36558.282079165547</v>
          </cell>
          <cell r="DR193">
            <v>50744.993531818393</v>
          </cell>
          <cell r="DS193">
            <v>45601.606079574405</v>
          </cell>
          <cell r="DT193">
            <v>49682.10234905644</v>
          </cell>
          <cell r="DU193">
            <v>47824.881693142626</v>
          </cell>
          <cell r="DV193">
            <v>53000.756822092204</v>
          </cell>
          <cell r="DW193">
            <v>51995.043369070925</v>
          </cell>
          <cell r="DX193">
            <v>55372.650137540528</v>
          </cell>
          <cell r="DY193">
            <v>57476.122223878992</v>
          </cell>
          <cell r="DZ193">
            <v>54148.283836158713</v>
          </cell>
          <cell r="EA193">
            <v>50891.500481018898</v>
          </cell>
          <cell r="EB193">
            <v>47715.31472561539</v>
          </cell>
          <cell r="EC193">
            <v>37078.436295363455</v>
          </cell>
          <cell r="ED193">
            <v>51560.763148446742</v>
          </cell>
          <cell r="EE193">
            <v>46356.252313221048</v>
          </cell>
          <cell r="EF193">
            <v>50458.261028273599</v>
          </cell>
          <cell r="EG193">
            <v>48582.190947066956</v>
          </cell>
          <cell r="EH193">
            <v>53854.20777970428</v>
          </cell>
          <cell r="EI193">
            <v>52889.502882090448</v>
          </cell>
          <cell r="EJ193">
            <v>64621.544960031752</v>
          </cell>
          <cell r="EK193">
            <v>66810.739959521525</v>
          </cell>
          <cell r="EL193">
            <v>63419.976884882635</v>
          </cell>
          <cell r="EM193">
            <v>60050.750855752216</v>
          </cell>
          <cell r="EN193">
            <v>56776.569916099266</v>
          </cell>
          <cell r="EO193">
            <v>45936.138211954429</v>
          </cell>
          <cell r="EP193">
            <v>60720.558150850338</v>
          </cell>
          <cell r="EQ193">
            <v>55454.74109632711</v>
          </cell>
          <cell r="ER193">
            <v>59577.097695119061</v>
          </cell>
          <cell r="ES193">
            <v>57682.140774612795</v>
          </cell>
          <cell r="ET193">
            <v>63052.21054835822</v>
          </cell>
          <cell r="EU193">
            <v>62131.119424131452</v>
          </cell>
          <cell r="EV193">
            <v>65799.467369859747</v>
          </cell>
          <cell r="EW193">
            <v>68077.893968439457</v>
          </cell>
          <cell r="EX193">
            <v>64622.573733445599</v>
          </cell>
          <cell r="EY193">
            <v>61137.726398354003</v>
          </cell>
          <cell r="EZ193">
            <v>57762.167565463998</v>
          </cell>
          <cell r="FA193">
            <v>46714.61542203257</v>
          </cell>
          <cell r="FB193">
            <v>61807.317025978708</v>
          </cell>
          <cell r="FC193">
            <v>56480.681128124306</v>
          </cell>
          <cell r="FD193">
            <v>60621.514128563569</v>
          </cell>
          <cell r="FE193">
            <v>58708.283393126694</v>
          </cell>
          <cell r="FF193">
            <v>64177.715237494529</v>
          </cell>
          <cell r="FG193">
            <v>63303.804423872811</v>
          </cell>
          <cell r="FH193">
            <v>66997.808554829171</v>
          </cell>
          <cell r="FI193">
            <v>69369.03614971957</v>
          </cell>
          <cell r="FJ193">
            <v>65847.53395654817</v>
          </cell>
          <cell r="FK193">
            <v>62243.728960819055</v>
          </cell>
          <cell r="FL193">
            <v>58763.116919427644</v>
          </cell>
          <cell r="FM193">
            <v>47504.789020732504</v>
          </cell>
          <cell r="FN193">
            <v>62912.114854381784</v>
          </cell>
          <cell r="FO193">
            <v>57524.563585590673</v>
          </cell>
          <cell r="FP193">
            <v>61682.738804364475</v>
          </cell>
          <cell r="FQ193">
            <v>59751.035707669231</v>
          </cell>
          <cell r="FR193">
            <v>65321.995036186134</v>
          </cell>
          <cell r="FS193">
            <v>64497.666491509372</v>
          </cell>
          <cell r="FT193">
            <v>68217.283480106402</v>
          </cell>
          <cell r="FU193">
            <v>70683.71618981364</v>
          </cell>
          <cell r="FV193">
            <v>67095.669887766329</v>
          </cell>
          <cell r="FW193">
            <v>63368.181815312775</v>
          </cell>
        </row>
        <row r="194">
          <cell r="B194" t="str">
            <v>Co 152</v>
          </cell>
          <cell r="BH194">
            <v>-20848.349999999999</v>
          </cell>
          <cell r="BI194">
            <v>-12386.64</v>
          </cell>
          <cell r="BJ194">
            <v>-10038.620000000001</v>
          </cell>
          <cell r="BK194">
            <v>-17723.63</v>
          </cell>
          <cell r="BL194">
            <v>-7421.23</v>
          </cell>
          <cell r="BM194">
            <v>-22484.19</v>
          </cell>
          <cell r="BN194">
            <v>-11576.23</v>
          </cell>
          <cell r="BO194">
            <v>-12078.098879635683</v>
          </cell>
          <cell r="BP194">
            <v>-17510.326997786622</v>
          </cell>
          <cell r="BQ194">
            <v>-15118.841185410696</v>
          </cell>
          <cell r="BR194">
            <v>-11111.139314356129</v>
          </cell>
          <cell r="BS194">
            <v>-13793.084743464555</v>
          </cell>
          <cell r="BT194">
            <v>-21754.431516016732</v>
          </cell>
          <cell r="BU194">
            <v>-13297.807961247381</v>
          </cell>
          <cell r="BV194">
            <v>-11074.472491003784</v>
          </cell>
          <cell r="BW194">
            <v>-18817.893920006944</v>
          </cell>
          <cell r="BX194">
            <v>-8547.8325530340298</v>
          </cell>
          <cell r="BY194">
            <v>-23514.481551430941</v>
          </cell>
          <cell r="BZ194">
            <v>-12945.829613188042</v>
          </cell>
          <cell r="CA194">
            <v>-13084.192274578323</v>
          </cell>
          <cell r="CB194">
            <v>-8550.8924040683269</v>
          </cell>
          <cell r="CC194">
            <v>-6183.1945881786451</v>
          </cell>
          <cell r="CD194">
            <v>-2163.4001520900274</v>
          </cell>
          <cell r="CE194">
            <v>-4592.2895496403144</v>
          </cell>
          <cell r="CF194">
            <v>-13283.444260623393</v>
          </cell>
          <cell r="CG194">
            <v>-4831.1219925025071</v>
          </cell>
          <cell r="CH194">
            <v>-2735.4993812587345</v>
          </cell>
          <cell r="CI194">
            <v>-10538.638222214351</v>
          </cell>
          <cell r="CJ194">
            <v>-301.203945240748</v>
          </cell>
          <cell r="CK194">
            <v>-15171.910608597078</v>
          </cell>
          <cell r="CL194">
            <v>-4949.1318176454661</v>
          </cell>
          <cell r="CM194">
            <v>-4728.9878260400656</v>
          </cell>
          <cell r="CN194">
            <v>-10292.685724057003</v>
          </cell>
          <cell r="CO194">
            <v>-7947.8787197131533</v>
          </cell>
          <cell r="CP194">
            <v>-3915.9450223229069</v>
          </cell>
          <cell r="CQ194">
            <v>-6088.6705198578566</v>
          </cell>
          <cell r="CR194">
            <v>-14133.606748269383</v>
          </cell>
          <cell r="CS194">
            <v>-5514.0293451599791</v>
          </cell>
          <cell r="CT194">
            <v>-3420.3205227420112</v>
          </cell>
          <cell r="CU194">
            <v>-11400.012741674218</v>
          </cell>
          <cell r="CV194">
            <v>-969.00372907720885</v>
          </cell>
          <cell r="CW194">
            <v>-16103.928862063658</v>
          </cell>
          <cell r="CX194">
            <v>-5795.6698993364698</v>
          </cell>
          <cell r="CY194">
            <v>-5463.2880494269484</v>
          </cell>
          <cell r="CZ194">
            <v>-11124.846693642809</v>
          </cell>
          <cell r="DA194">
            <v>-8741.671462693128</v>
          </cell>
          <cell r="DB194">
            <v>-4624.2247548708401</v>
          </cell>
          <cell r="DC194">
            <v>-7200.2581855767858</v>
          </cell>
          <cell r="DD194">
            <v>-15017.836108319476</v>
          </cell>
          <cell r="DE194">
            <v>-6227.2243623293107</v>
          </cell>
          <cell r="DF194">
            <v>30770.130058859264</v>
          </cell>
          <cell r="DG194">
            <v>22609.73780207221</v>
          </cell>
          <cell r="DH194">
            <v>33237.853141495449</v>
          </cell>
          <cell r="DI194">
            <v>17834.173597150075</v>
          </cell>
          <cell r="DJ194">
            <v>28226.308311278553</v>
          </cell>
          <cell r="DK194">
            <v>28677.470770017753</v>
          </cell>
          <cell r="DL194">
            <v>22915.961634603649</v>
          </cell>
          <cell r="DM194">
            <v>25338.548856096109</v>
          </cell>
          <cell r="DN194">
            <v>29542.853383565394</v>
          </cell>
          <cell r="DO194">
            <v>26889.766664813076</v>
          </cell>
          <cell r="DP194">
            <v>18970.289400732159</v>
          </cell>
          <cell r="DQ194">
            <v>27934.848612497677</v>
          </cell>
          <cell r="DR194">
            <v>30718.725035215131</v>
          </cell>
          <cell r="DS194">
            <v>22373.375068346417</v>
          </cell>
          <cell r="DT194">
            <v>33202.198563429411</v>
          </cell>
          <cell r="DU194">
            <v>17525.391057533518</v>
          </cell>
          <cell r="DV194">
            <v>27999.414237522171</v>
          </cell>
          <cell r="DW194">
            <v>28576.343943885513</v>
          </cell>
          <cell r="DX194">
            <v>22712.808533019066</v>
          </cell>
          <cell r="DY194">
            <v>25175.817910001802</v>
          </cell>
          <cell r="DZ194">
            <v>29468.372877115246</v>
          </cell>
          <cell r="EA194">
            <v>26736.388288319475</v>
          </cell>
          <cell r="EB194">
            <v>18713.146544500574</v>
          </cell>
          <cell r="EC194">
            <v>27855.520861836521</v>
          </cell>
          <cell r="ED194">
            <v>30647.181107790821</v>
          </cell>
          <cell r="EE194">
            <v>22112.534773819294</v>
          </cell>
          <cell r="EF194">
            <v>33145.714608873852</v>
          </cell>
          <cell r="EG194">
            <v>17191.372523562502</v>
          </cell>
          <cell r="EH194">
            <v>27745.132030587542</v>
          </cell>
          <cell r="EI194">
            <v>28454.330484678168</v>
          </cell>
          <cell r="EJ194">
            <v>30820.960005527217</v>
          </cell>
          <cell r="EK194">
            <v>33324.48279657551</v>
          </cell>
          <cell r="EL194">
            <v>37707.669178623517</v>
          </cell>
          <cell r="EM194">
            <v>34893.918256720004</v>
          </cell>
          <cell r="EN194">
            <v>26765.977730362167</v>
          </cell>
          <cell r="EO194">
            <v>36089.455362580178</v>
          </cell>
          <cell r="EP194">
            <v>38887.611858954551</v>
          </cell>
          <cell r="EQ194">
            <v>30159.200152971593</v>
          </cell>
          <cell r="ER194">
            <v>41400.45129301268</v>
          </cell>
          <cell r="ES194">
            <v>25164.104204024639</v>
          </cell>
          <cell r="ET194">
            <v>35795.309293368089</v>
          </cell>
          <cell r="EU194">
            <v>36643.784544815688</v>
          </cell>
          <cell r="EV194">
            <v>30822.268531884343</v>
          </cell>
          <cell r="EW194">
            <v>33366.82443818848</v>
          </cell>
          <cell r="EX194">
            <v>37842.623569091207</v>
          </cell>
          <cell r="EY194">
            <v>34944.663721517922</v>
          </cell>
          <cell r="EZ194">
            <v>26711.065313637118</v>
          </cell>
          <cell r="FA194">
            <v>36219.010022914044</v>
          </cell>
          <cell r="FB194">
            <v>39022.520634983732</v>
          </cell>
          <cell r="FC194">
            <v>30095.564521411899</v>
          </cell>
          <cell r="FD194">
            <v>41548.887257767739</v>
          </cell>
          <cell r="FE194">
            <v>25025.815366285919</v>
          </cell>
          <cell r="FF194">
            <v>35732.199021060616</v>
          </cell>
          <cell r="FG194">
            <v>36727.422705072146</v>
          </cell>
          <cell r="FH194">
            <v>30806.948353806903</v>
          </cell>
          <cell r="FI194">
            <v>33393.05953709493</v>
          </cell>
          <cell r="FJ194">
            <v>37963.449541410926</v>
          </cell>
          <cell r="FK194">
            <v>34978.749851572626</v>
          </cell>
          <cell r="FL194">
            <v>26637.964428545703</v>
          </cell>
          <cell r="FM194">
            <v>36334.215128427852</v>
          </cell>
          <cell r="FN194">
            <v>39141.438087409071</v>
          </cell>
          <cell r="FO194">
            <v>30011.493522684992</v>
          </cell>
          <cell r="FP194">
            <v>41680.512999040599</v>
          </cell>
          <cell r="FQ194">
            <v>24866.516204481741</v>
          </cell>
          <cell r="FR194">
            <v>35645.057254796513</v>
          </cell>
          <cell r="FS194">
            <v>36794.535597591501</v>
          </cell>
          <cell r="FT194">
            <v>30773.619821911852</v>
          </cell>
          <cell r="FU194">
            <v>33401.88430264152</v>
          </cell>
          <cell r="FV194">
            <v>38069.310675518791</v>
          </cell>
          <cell r="FW194">
            <v>34994.88716768469</v>
          </cell>
        </row>
        <row r="195">
          <cell r="B195" t="str">
            <v>Co 345</v>
          </cell>
          <cell r="BH195">
            <v>48935.5</v>
          </cell>
          <cell r="BI195">
            <v>61657.7</v>
          </cell>
          <cell r="BJ195">
            <v>72400.77</v>
          </cell>
          <cell r="BK195">
            <v>19401.740000000002</v>
          </cell>
          <cell r="BL195">
            <v>58987.5</v>
          </cell>
          <cell r="BM195">
            <v>57767.11</v>
          </cell>
          <cell r="BN195">
            <v>67965.649999999994</v>
          </cell>
          <cell r="BO195">
            <v>27731.873545821931</v>
          </cell>
          <cell r="BP195">
            <v>35006.221911101893</v>
          </cell>
          <cell r="BQ195">
            <v>59400.477792940655</v>
          </cell>
          <cell r="BR195">
            <v>1405.9249457177939</v>
          </cell>
          <cell r="BS195">
            <v>41086.48281028631</v>
          </cell>
          <cell r="BT195">
            <v>59667.0824689937</v>
          </cell>
          <cell r="BU195">
            <v>72915.144128251675</v>
          </cell>
          <cell r="BV195">
            <v>83105.72033133579</v>
          </cell>
          <cell r="BW195">
            <v>30407.558477043727</v>
          </cell>
          <cell r="BX195">
            <v>69741.617649862252</v>
          </cell>
          <cell r="BY195">
            <v>68504.792637980892</v>
          </cell>
          <cell r="BZ195">
            <v>78708.74403776144</v>
          </cell>
          <cell r="CA195">
            <v>37868.358683580358</v>
          </cell>
          <cell r="CB195">
            <v>50682.552236007643</v>
          </cell>
          <cell r="CC195">
            <v>75268.92914856461</v>
          </cell>
          <cell r="CD195">
            <v>17192.676716631686</v>
          </cell>
          <cell r="CE195">
            <v>62361.163030029595</v>
          </cell>
          <cell r="CF195">
            <v>60266.325036415219</v>
          </cell>
          <cell r="CG195">
            <v>74058.592099121975</v>
          </cell>
          <cell r="CH195">
            <v>83682.482385627925</v>
          </cell>
          <cell r="CI195">
            <v>31296.866283975425</v>
          </cell>
          <cell r="CJ195">
            <v>70374.442500722449</v>
          </cell>
          <cell r="CK195">
            <v>69122.771986417385</v>
          </cell>
          <cell r="CL195">
            <v>79335.081588698406</v>
          </cell>
          <cell r="CM195">
            <v>37801.592360726791</v>
          </cell>
          <cell r="CN195">
            <v>46195.891091749654</v>
          </cell>
          <cell r="CO195">
            <v>70983.778410897532</v>
          </cell>
          <cell r="CP195">
            <v>12825.093334658042</v>
          </cell>
          <cell r="CQ195">
            <v>84985.870034457388</v>
          </cell>
          <cell r="CR195">
            <v>86089.948473285389</v>
          </cell>
          <cell r="CS195">
            <v>100345.21404806402</v>
          </cell>
          <cell r="CT195">
            <v>109967.08947887778</v>
          </cell>
          <cell r="CU195">
            <v>56641.147662991716</v>
          </cell>
          <cell r="CV195">
            <v>96412.224927712698</v>
          </cell>
          <cell r="CW195">
            <v>100130.81811740107</v>
          </cell>
          <cell r="CX195">
            <v>110549.98085239326</v>
          </cell>
          <cell r="CY195">
            <v>67887.048118619306</v>
          </cell>
          <cell r="CZ195">
            <v>76598.359984209499</v>
          </cell>
          <cell r="DA195">
            <v>101950.58700438531</v>
          </cell>
          <cell r="DB195">
            <v>42601.212365124433</v>
          </cell>
          <cell r="DC195">
            <v>88708.767921257357</v>
          </cell>
          <cell r="DD195">
            <v>91203.641550139495</v>
          </cell>
          <cell r="DE195">
            <v>105936.29068731854</v>
          </cell>
          <cell r="DF195">
            <v>115550.24193756204</v>
          </cell>
          <cell r="DG195">
            <v>61268.614743973623</v>
          </cell>
          <cell r="DH195">
            <v>101744.40529239122</v>
          </cell>
          <cell r="DI195">
            <v>100582.30020363964</v>
          </cell>
          <cell r="DJ195">
            <v>111213.01837106433</v>
          </cell>
          <cell r="DK195">
            <v>67392.06800085443</v>
          </cell>
          <cell r="DL195">
            <v>76431.216416137642</v>
          </cell>
          <cell r="DM195">
            <v>102362.12937420997</v>
          </cell>
          <cell r="DN195">
            <v>41796.981703097525</v>
          </cell>
          <cell r="DO195">
            <v>88873.330952860531</v>
          </cell>
          <cell r="DP195">
            <v>91424.402855370543</v>
          </cell>
          <cell r="DQ195">
            <v>106650.25285347394</v>
          </cell>
          <cell r="DR195">
            <v>116250.1160221076</v>
          </cell>
          <cell r="DS195">
            <v>60996.720619646396</v>
          </cell>
          <cell r="DT195">
            <v>102188.61848658483</v>
          </cell>
          <cell r="DU195">
            <v>105999.47829915085</v>
          </cell>
          <cell r="DV195">
            <v>116845.62666810839</v>
          </cell>
          <cell r="DW195">
            <v>71838.490825603134</v>
          </cell>
          <cell r="DX195">
            <v>81216.609470358555</v>
          </cell>
          <cell r="DY195">
            <v>107739.89016330434</v>
          </cell>
          <cell r="DZ195">
            <v>45933.731301606342</v>
          </cell>
          <cell r="EA195">
            <v>90581.291915263777</v>
          </cell>
          <cell r="EB195">
            <v>96604.688002572017</v>
          </cell>
          <cell r="EC195">
            <v>112339.25471395583</v>
          </cell>
          <cell r="ED195">
            <v>121918.57942467177</v>
          </cell>
          <cell r="EE195">
            <v>65677.449216873414</v>
          </cell>
          <cell r="EF195">
            <v>107596.93536385093</v>
          </cell>
          <cell r="EG195">
            <v>106530.13644239103</v>
          </cell>
          <cell r="EH195">
            <v>117596.51860428101</v>
          </cell>
          <cell r="EI195">
            <v>71373.423023421288</v>
          </cell>
          <cell r="EJ195">
            <v>81102.476041354821</v>
          </cell>
          <cell r="EK195">
            <v>108231.34162266034</v>
          </cell>
          <cell r="EL195">
            <v>45158.410710845113</v>
          </cell>
          <cell r="EM195">
            <v>90714.162650067185</v>
          </cell>
          <cell r="EN195">
            <v>96891.995972210891</v>
          </cell>
          <cell r="EO195">
            <v>113151.83692461456</v>
          </cell>
          <cell r="EP195">
            <v>122703.81041257578</v>
          </cell>
          <cell r="EQ195">
            <v>65458.66189670813</v>
          </cell>
          <cell r="ER195">
            <v>108117.37823439587</v>
          </cell>
          <cell r="ES195">
            <v>107026.95850183052</v>
          </cell>
          <cell r="ET195">
            <v>118317.87362708905</v>
          </cell>
          <cell r="EU195">
            <v>70848.508488273801</v>
          </cell>
          <cell r="EV195">
            <v>80939.470842229202</v>
          </cell>
          <cell r="EW195">
            <v>108689.09977572516</v>
          </cell>
          <cell r="EX195">
            <v>44323.244944417471</v>
          </cell>
          <cell r="EY195">
            <v>90805.830447577435</v>
          </cell>
          <cell r="EZ195">
            <v>97138.920798033156</v>
          </cell>
          <cell r="FA195">
            <v>113940.42158069313</v>
          </cell>
          <cell r="FB195">
            <v>123458.14812849023</v>
          </cell>
          <cell r="FC195">
            <v>65192.494381937664</v>
          </cell>
          <cell r="FD195">
            <v>108602.30389268763</v>
          </cell>
          <cell r="FE195">
            <v>107487.54093010785</v>
          </cell>
          <cell r="FF195">
            <v>119007.53752289541</v>
          </cell>
          <cell r="FG195">
            <v>70260.805433479109</v>
          </cell>
          <cell r="FH195">
            <v>80726.475879775302</v>
          </cell>
          <cell r="FI195">
            <v>109111.04145326649</v>
          </cell>
          <cell r="FJ195">
            <v>43425.373494641943</v>
          </cell>
          <cell r="FK195">
            <v>90854.190425284352</v>
          </cell>
          <cell r="FL195">
            <v>97342.793429737125</v>
          </cell>
          <cell r="FM195">
            <v>114703.65363670795</v>
          </cell>
          <cell r="FN195">
            <v>124179.23166506685</v>
          </cell>
          <cell r="FO195">
            <v>64876.696537314507</v>
          </cell>
          <cell r="FP195">
            <v>109049.50358161872</v>
          </cell>
          <cell r="FQ195">
            <v>107909.74336897908</v>
          </cell>
          <cell r="FR195">
            <v>119663.75877702798</v>
          </cell>
          <cell r="FS195">
            <v>69606.84084155751</v>
          </cell>
          <cell r="FT195">
            <v>80460.20440273729</v>
          </cell>
          <cell r="FU195">
            <v>109494.57496018067</v>
          </cell>
          <cell r="FV195">
            <v>42462.085302521475</v>
          </cell>
          <cell r="FW195">
            <v>90856.20886976397</v>
          </cell>
        </row>
        <row r="196">
          <cell r="B196" t="str">
            <v>Co 386</v>
          </cell>
          <cell r="BH196">
            <v>58261.93</v>
          </cell>
          <cell r="BI196">
            <v>48282.39</v>
          </cell>
          <cell r="BJ196">
            <v>65270.1</v>
          </cell>
          <cell r="BK196">
            <v>61152.37</v>
          </cell>
          <cell r="BL196">
            <v>92653.21</v>
          </cell>
          <cell r="BM196">
            <v>84250.240000000005</v>
          </cell>
          <cell r="BN196">
            <v>72343.34</v>
          </cell>
          <cell r="BO196">
            <v>68795.65385547794</v>
          </cell>
          <cell r="BP196">
            <v>58583.746661065969</v>
          </cell>
          <cell r="BQ196">
            <v>59018.128397948378</v>
          </cell>
          <cell r="BR196">
            <v>56509.060656993221</v>
          </cell>
          <cell r="BS196">
            <v>55385.149699576235</v>
          </cell>
          <cell r="BT196">
            <v>61587.205330245713</v>
          </cell>
          <cell r="BU196">
            <v>51486.623791253645</v>
          </cell>
          <cell r="BV196">
            <v>64371.653396114765</v>
          </cell>
          <cell r="BW196">
            <v>64167.965507123416</v>
          </cell>
          <cell r="BX196">
            <v>95763.775064753194</v>
          </cell>
          <cell r="BY196">
            <v>86991.988409700818</v>
          </cell>
          <cell r="BZ196">
            <v>75497.587029859395</v>
          </cell>
          <cell r="CA196">
            <v>71759.606456377747</v>
          </cell>
          <cell r="CB196">
            <v>61593.039236699675</v>
          </cell>
          <cell r="CC196">
            <v>62013.958042647064</v>
          </cell>
          <cell r="CD196">
            <v>59505.112776623013</v>
          </cell>
          <cell r="CE196">
            <v>58776.20712359326</v>
          </cell>
          <cell r="CF196">
            <v>64045.86092560002</v>
          </cell>
          <cell r="CG196">
            <v>53821.705858415444</v>
          </cell>
          <cell r="CH196">
            <v>66626.303998836418</v>
          </cell>
          <cell r="CI196">
            <v>66612.546438298668</v>
          </cell>
          <cell r="CJ196">
            <v>98307.259444196563</v>
          </cell>
          <cell r="CK196">
            <v>89156.185540018414</v>
          </cell>
          <cell r="CL196">
            <v>78087.502850720251</v>
          </cell>
          <cell r="CM196">
            <v>74134.744467707045</v>
          </cell>
          <cell r="CN196">
            <v>63979.080597847642</v>
          </cell>
          <cell r="CO196">
            <v>64387.419411278075</v>
          </cell>
          <cell r="CP196">
            <v>61879.439751834427</v>
          </cell>
          <cell r="CQ196">
            <v>61551.939767421703</v>
          </cell>
          <cell r="CR196">
            <v>68679.527550725121</v>
          </cell>
          <cell r="CS196">
            <v>58208.391047363984</v>
          </cell>
          <cell r="CT196">
            <v>71241.483940200793</v>
          </cell>
          <cell r="CU196">
            <v>71514.761462986382</v>
          </cell>
          <cell r="CV196">
            <v>103877.26402577525</v>
          </cell>
          <cell r="CW196">
            <v>94412.962632025461</v>
          </cell>
          <cell r="CX196">
            <v>83269.093512165287</v>
          </cell>
          <cell r="CY196">
            <v>79146.320100630313</v>
          </cell>
          <cell r="CZ196">
            <v>68791.321691031641</v>
          </cell>
          <cell r="DA196">
            <v>69204.039547267443</v>
          </cell>
          <cell r="DB196">
            <v>66645.724297128239</v>
          </cell>
          <cell r="DC196">
            <v>65942.423132110343</v>
          </cell>
          <cell r="DD196">
            <v>73615.347000758979</v>
          </cell>
          <cell r="DE196">
            <v>62890.783516937467</v>
          </cell>
          <cell r="DF196">
            <v>76156.103889186008</v>
          </cell>
          <cell r="DG196">
            <v>76732.75807562047</v>
          </cell>
          <cell r="DH196">
            <v>109777.4182032216</v>
          </cell>
          <cell r="DI196">
            <v>99989.498156164773</v>
          </cell>
          <cell r="DJ196">
            <v>88773.553443384269</v>
          </cell>
          <cell r="DK196">
            <v>84475.797186402779</v>
          </cell>
          <cell r="DL196">
            <v>73917.592936822737</v>
          </cell>
          <cell r="DM196">
            <v>74333.643385862088</v>
          </cell>
          <cell r="DN196">
            <v>71725.020543134597</v>
          </cell>
          <cell r="DO196">
            <v>71018.104718287446</v>
          </cell>
          <cell r="DP196">
            <v>78867.129797808244</v>
          </cell>
          <cell r="DQ196">
            <v>67883.007772283163</v>
          </cell>
          <cell r="DR196">
            <v>81384.348698819318</v>
          </cell>
          <cell r="DS196">
            <v>82285.435321625759</v>
          </cell>
          <cell r="DT196">
            <v>116026.94974075456</v>
          </cell>
          <cell r="DU196">
            <v>105905.35733463599</v>
          </cell>
          <cell r="DV196">
            <v>94619.955860867398</v>
          </cell>
          <cell r="DW196">
            <v>90141.818036435696</v>
          </cell>
          <cell r="DX196">
            <v>79376.452904641104</v>
          </cell>
          <cell r="DY196">
            <v>79796.744423070253</v>
          </cell>
          <cell r="DZ196">
            <v>77136.296909008888</v>
          </cell>
          <cell r="EA196">
            <v>76425.541290121299</v>
          </cell>
          <cell r="EB196">
            <v>84454.020395256739</v>
          </cell>
          <cell r="EC196">
            <v>73203.996277359431</v>
          </cell>
          <cell r="ED196">
            <v>86945.205597748572</v>
          </cell>
          <cell r="EE196">
            <v>88193.248172337189</v>
          </cell>
          <cell r="EF196">
            <v>122646.40593456091</v>
          </cell>
          <cell r="EG196">
            <v>112180.09939317204</v>
          </cell>
          <cell r="EH196">
            <v>100828.9400453491</v>
          </cell>
          <cell r="EI196">
            <v>96165.064897066593</v>
          </cell>
          <cell r="EJ196">
            <v>85188.511327597764</v>
          </cell>
          <cell r="EK196">
            <v>85612.533388184529</v>
          </cell>
          <cell r="EL196">
            <v>82898.769983206163</v>
          </cell>
          <cell r="EM196">
            <v>82185.345682876534</v>
          </cell>
          <cell r="EN196">
            <v>90396.447563016991</v>
          </cell>
          <cell r="EO196">
            <v>78873.594208334151</v>
          </cell>
          <cell r="EP196">
            <v>92858.557761614589</v>
          </cell>
          <cell r="EQ196">
            <v>94477.363624719699</v>
          </cell>
          <cell r="ER196">
            <v>129657.93848907007</v>
          </cell>
          <cell r="ES196">
            <v>118835.54491570935</v>
          </cell>
          <cell r="ET196">
            <v>107421.88646141862</v>
          </cell>
          <cell r="EU196">
            <v>102566.51072235074</v>
          </cell>
          <cell r="EV196">
            <v>91374.665615806211</v>
          </cell>
          <cell r="EW196">
            <v>91802.320132591223</v>
          </cell>
          <cell r="EX196">
            <v>89035.127704805287</v>
          </cell>
          <cell r="EY196">
            <v>88318.844529137685</v>
          </cell>
          <cell r="EZ196">
            <v>96715.811175547627</v>
          </cell>
          <cell r="FA196">
            <v>84913.23591126909</v>
          </cell>
          <cell r="FB196">
            <v>99145.696036418289</v>
          </cell>
          <cell r="FC196">
            <v>101160.46109391371</v>
          </cell>
          <cell r="FD196">
            <v>137083.94060309004</v>
          </cell>
          <cell r="FE196">
            <v>125894.37723317796</v>
          </cell>
          <cell r="FF196">
            <v>114421.89448063361</v>
          </cell>
          <cell r="FG196">
            <v>109369.26623997581</v>
          </cell>
          <cell r="FH196">
            <v>97957.968467495099</v>
          </cell>
          <cell r="FI196">
            <v>98389.151251794538</v>
          </cell>
          <cell r="FJ196">
            <v>95566.987240349757</v>
          </cell>
          <cell r="FK196">
            <v>94848.121181272159</v>
          </cell>
          <cell r="FL196">
            <v>103434.58159633845</v>
          </cell>
          <cell r="FM196">
            <v>91345.198778455611</v>
          </cell>
          <cell r="FN196">
            <v>105829.54847669454</v>
          </cell>
          <cell r="FO196">
            <v>108266.76840060309</v>
          </cell>
          <cell r="FP196">
            <v>144949.17395338771</v>
          </cell>
          <cell r="FQ196">
            <v>133380.33037301307</v>
          </cell>
          <cell r="FR196">
            <v>121852.94772997305</v>
          </cell>
          <cell r="FS196">
            <v>116596.88650259201</v>
          </cell>
          <cell r="FT196">
            <v>104961.84771661772</v>
          </cell>
          <cell r="FU196">
            <v>105396.53124515378</v>
          </cell>
          <cell r="FV196">
            <v>102518.29341559001</v>
          </cell>
          <cell r="FW196">
            <v>101797.17723819718</v>
          </cell>
        </row>
        <row r="197">
          <cell r="B197" t="str">
            <v>Co 426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-1215.8399999999999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-1252.3152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-1289.8846560000002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4922.4633127048255</v>
          </cell>
          <cell r="CT197">
            <v>4922.4633127048255</v>
          </cell>
          <cell r="CU197">
            <v>4922.4633127048255</v>
          </cell>
          <cell r="CV197">
            <v>4922.4633127048255</v>
          </cell>
          <cell r="CW197">
            <v>4922.4633127048255</v>
          </cell>
          <cell r="CX197">
            <v>3593.8821170248257</v>
          </cell>
          <cell r="CY197">
            <v>4922.4633127048255</v>
          </cell>
          <cell r="CZ197">
            <v>4922.4633127048255</v>
          </cell>
          <cell r="DA197">
            <v>4922.4633127048255</v>
          </cell>
          <cell r="DB197">
            <v>4922.4633127048255</v>
          </cell>
          <cell r="DC197">
            <v>4922.4633127048255</v>
          </cell>
          <cell r="DD197">
            <v>4922.4633127048255</v>
          </cell>
          <cell r="DE197">
            <v>4987.5792456255895</v>
          </cell>
          <cell r="DF197">
            <v>4987.5792456255895</v>
          </cell>
          <cell r="DG197">
            <v>4987.5792456255895</v>
          </cell>
          <cell r="DH197">
            <v>4987.5792456255895</v>
          </cell>
          <cell r="DI197">
            <v>4987.5792456255895</v>
          </cell>
          <cell r="DJ197">
            <v>3619.1406140751897</v>
          </cell>
          <cell r="DK197">
            <v>4987.5792456255895</v>
          </cell>
          <cell r="DL197">
            <v>4987.5792456255895</v>
          </cell>
          <cell r="DM197">
            <v>4987.5792456255895</v>
          </cell>
          <cell r="DN197">
            <v>4987.5792456255895</v>
          </cell>
          <cell r="DO197">
            <v>4987.5792456255895</v>
          </cell>
          <cell r="DP197">
            <v>4987.5792456255895</v>
          </cell>
          <cell r="DQ197">
            <v>5052.9974972047676</v>
          </cell>
          <cell r="DR197">
            <v>5052.9974972047676</v>
          </cell>
          <cell r="DS197">
            <v>5052.9974972047676</v>
          </cell>
          <cell r="DT197">
            <v>5052.9974972047676</v>
          </cell>
          <cell r="DU197">
            <v>5052.9974972047676</v>
          </cell>
          <cell r="DV197">
            <v>3643.505706707856</v>
          </cell>
          <cell r="DW197">
            <v>9578.819187456822</v>
          </cell>
          <cell r="DX197">
            <v>9578.819187456822</v>
          </cell>
          <cell r="DY197">
            <v>9578.819187456822</v>
          </cell>
          <cell r="DZ197">
            <v>9578.819187456822</v>
          </cell>
          <cell r="EA197">
            <v>9578.819187456822</v>
          </cell>
          <cell r="EB197">
            <v>9578.819187456822</v>
          </cell>
          <cell r="EC197">
            <v>9644.5158040675815</v>
          </cell>
          <cell r="ED197">
            <v>9644.5158040675815</v>
          </cell>
          <cell r="EE197">
            <v>9644.5158040675815</v>
          </cell>
          <cell r="EF197">
            <v>9644.5158040675815</v>
          </cell>
          <cell r="EG197">
            <v>9644.5158040675815</v>
          </cell>
          <cell r="EH197">
            <v>8192.7392598557635</v>
          </cell>
          <cell r="EI197">
            <v>9731.3285341689225</v>
          </cell>
          <cell r="EJ197">
            <v>9731.3285341689225</v>
          </cell>
          <cell r="EK197">
            <v>9731.3285341689225</v>
          </cell>
          <cell r="EL197">
            <v>9731.3285341689225</v>
          </cell>
          <cell r="EM197">
            <v>9731.3285341689225</v>
          </cell>
          <cell r="EN197">
            <v>9731.3285341689225</v>
          </cell>
          <cell r="EO197">
            <v>9797.2781831118973</v>
          </cell>
          <cell r="EP197">
            <v>9797.2781831118973</v>
          </cell>
          <cell r="EQ197">
            <v>9797.2781831118973</v>
          </cell>
          <cell r="ER197">
            <v>9797.2781831118973</v>
          </cell>
          <cell r="ES197">
            <v>9797.2781831118973</v>
          </cell>
          <cell r="ET197">
            <v>8301.9483425737235</v>
          </cell>
          <cell r="EU197">
            <v>9885.7160567041519</v>
          </cell>
          <cell r="EV197">
            <v>9885.7160567041519</v>
          </cell>
          <cell r="EW197">
            <v>9885.7160567041519</v>
          </cell>
          <cell r="EX197">
            <v>12558.902083417443</v>
          </cell>
          <cell r="EY197">
            <v>12558.902083417443</v>
          </cell>
          <cell r="EZ197">
            <v>12558.902083417443</v>
          </cell>
          <cell r="FA197">
            <v>12625.077998339279</v>
          </cell>
          <cell r="FB197">
            <v>12625.077998339279</v>
          </cell>
          <cell r="FC197">
            <v>12625.077998339279</v>
          </cell>
          <cell r="FD197">
            <v>12625.077998339279</v>
          </cell>
          <cell r="FE197">
            <v>12625.077998339279</v>
          </cell>
          <cell r="FF197">
            <v>11084.888262584958</v>
          </cell>
          <cell r="FG197">
            <v>12715.170184958934</v>
          </cell>
          <cell r="FH197">
            <v>12715.170184958934</v>
          </cell>
          <cell r="FI197">
            <v>12715.170184958934</v>
          </cell>
          <cell r="FJ197">
            <v>12768.6339054932</v>
          </cell>
          <cell r="FK197">
            <v>12768.6339054932</v>
          </cell>
          <cell r="FL197">
            <v>12768.6339054932</v>
          </cell>
          <cell r="FM197">
            <v>12835.007829903472</v>
          </cell>
          <cell r="FN197">
            <v>12835.007829903472</v>
          </cell>
          <cell r="FO197">
            <v>12835.007829903472</v>
          </cell>
          <cell r="FP197">
            <v>12835.007829903472</v>
          </cell>
          <cell r="FQ197">
            <v>12835.007829903472</v>
          </cell>
          <cell r="FR197">
            <v>11248.612402076524</v>
          </cell>
          <cell r="FS197">
            <v>12926.783982477742</v>
          </cell>
          <cell r="FT197">
            <v>12926.783982477742</v>
          </cell>
          <cell r="FU197">
            <v>12926.783982477742</v>
          </cell>
          <cell r="FV197">
            <v>12981.316977422694</v>
          </cell>
          <cell r="FW197">
            <v>12981.316977422694</v>
          </cell>
        </row>
        <row r="198">
          <cell r="B198" t="str">
            <v>Co 427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-215.84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-222.3152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-228.984656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-235.85419568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-242.92982155040002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-250.21771619691202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-257.7242476828194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-265.45597511330396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-273.41965436670307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-281.62224399770417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</row>
        <row r="200">
          <cell r="B200" t="str">
            <v>Co 101</v>
          </cell>
          <cell r="C200">
            <v>-228827.33000000007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-600000</v>
          </cell>
          <cell r="BP200">
            <v>0</v>
          </cell>
          <cell r="BQ200">
            <v>17056.95</v>
          </cell>
          <cell r="BR200">
            <v>27057.86</v>
          </cell>
          <cell r="BS200">
            <v>27057.86</v>
          </cell>
          <cell r="BT200">
            <v>25000.000000000007</v>
          </cell>
          <cell r="BU200">
            <v>24999.999999999993</v>
          </cell>
          <cell r="BV200">
            <v>25000.000000000015</v>
          </cell>
          <cell r="BW200">
            <v>25000</v>
          </cell>
          <cell r="BX200">
            <v>25000</v>
          </cell>
          <cell r="BY200">
            <v>25000.000000000007</v>
          </cell>
          <cell r="BZ200">
            <v>25000.000000000007</v>
          </cell>
          <cell r="CA200">
            <v>25000</v>
          </cell>
          <cell r="CB200">
            <v>25000</v>
          </cell>
          <cell r="CC200">
            <v>25000</v>
          </cell>
          <cell r="CD200">
            <v>25000</v>
          </cell>
          <cell r="CE200">
            <v>25000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</row>
        <row r="201">
          <cell r="B201" t="str">
            <v>Co 102</v>
          </cell>
          <cell r="C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</row>
        <row r="202">
          <cell r="B202" t="str">
            <v>Co 103</v>
          </cell>
          <cell r="C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</row>
        <row r="203">
          <cell r="B203" t="str">
            <v>Co 104</v>
          </cell>
          <cell r="C203">
            <v>-6.9121597334742546E-11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-3.4560798667371273E-11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-3.4560798667371273E-11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</row>
        <row r="204">
          <cell r="B204" t="str">
            <v>Co 105</v>
          </cell>
          <cell r="C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</row>
        <row r="205">
          <cell r="B205" t="str">
            <v>Co 110</v>
          </cell>
          <cell r="C205">
            <v>-34125.757604791288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-749.28450791404975</v>
          </cell>
          <cell r="BP205">
            <v>-702.81413906857415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-2848.2899945665231</v>
          </cell>
          <cell r="CO205">
            <v>-2848.2899945665231</v>
          </cell>
          <cell r="CP205">
            <v>-2848.2899945665267</v>
          </cell>
          <cell r="CQ205">
            <v>-2848.2899945665231</v>
          </cell>
          <cell r="CR205">
            <v>-2896.9224611245154</v>
          </cell>
          <cell r="CS205">
            <v>-2896.9224611245227</v>
          </cell>
          <cell r="CT205">
            <v>-2896.9224611245227</v>
          </cell>
          <cell r="CU205">
            <v>-2896.9224611245154</v>
          </cell>
          <cell r="CV205">
            <v>-2896.9224611245081</v>
          </cell>
          <cell r="CW205">
            <v>-2896.9224611245154</v>
          </cell>
          <cell r="CX205">
            <v>-2896.9224611245154</v>
          </cell>
          <cell r="CY205">
            <v>-2896.922461124519</v>
          </cell>
          <cell r="CZ205">
            <v>-2909.4224611245263</v>
          </cell>
          <cell r="DA205">
            <v>-2909.422461124519</v>
          </cell>
          <cell r="DB205">
            <v>-2909.422461124519</v>
          </cell>
          <cell r="DC205">
            <v>-2909.422461124519</v>
          </cell>
          <cell r="DD205">
            <v>-2959.0275770136723</v>
          </cell>
          <cell r="DE205">
            <v>-2959.0275770136723</v>
          </cell>
          <cell r="DF205">
            <v>-2959.0275770136723</v>
          </cell>
          <cell r="DG205">
            <v>-2959.0275770136795</v>
          </cell>
          <cell r="DH205">
            <v>-2959.0275770136723</v>
          </cell>
          <cell r="DI205">
            <v>-2959.0275770136723</v>
          </cell>
          <cell r="DJ205">
            <v>-2959.0275770136795</v>
          </cell>
          <cell r="DK205">
            <v>-2959.0275770136759</v>
          </cell>
          <cell r="DL205">
            <v>4605.0441672829729</v>
          </cell>
          <cell r="DM205">
            <v>4605.0441672829838</v>
          </cell>
          <cell r="DN205">
            <v>4605.0441672829729</v>
          </cell>
          <cell r="DO205">
            <v>4605.0441672829766</v>
          </cell>
          <cell r="DP205">
            <v>4554.4469490760384</v>
          </cell>
          <cell r="DQ205">
            <v>4554.4469490760384</v>
          </cell>
          <cell r="DR205">
            <v>233.12724083317153</v>
          </cell>
          <cell r="DS205">
            <v>233.12724083317153</v>
          </cell>
          <cell r="DT205">
            <v>233.12724083317153</v>
          </cell>
          <cell r="DU205">
            <v>233.1272408331788</v>
          </cell>
          <cell r="DV205">
            <v>233.12724083316425</v>
          </cell>
          <cell r="DW205">
            <v>233.12724083316789</v>
          </cell>
          <cell r="DX205">
            <v>371.40492571909272</v>
          </cell>
          <cell r="DY205">
            <v>371.40492571909999</v>
          </cell>
          <cell r="DZ205">
            <v>371.40492571909272</v>
          </cell>
          <cell r="EA205">
            <v>371.40492571909999</v>
          </cell>
          <cell r="EB205">
            <v>319.79576314802398</v>
          </cell>
          <cell r="EC205">
            <v>319.7957631480167</v>
          </cell>
          <cell r="ED205">
            <v>235.22122083502472</v>
          </cell>
          <cell r="EE205">
            <v>235.22122083502472</v>
          </cell>
          <cell r="EF205">
            <v>235.22122083501745</v>
          </cell>
          <cell r="EG205">
            <v>235.22122083502472</v>
          </cell>
          <cell r="EH205">
            <v>235.22122083502472</v>
          </cell>
          <cell r="EI205">
            <v>235.22122083501745</v>
          </cell>
          <cell r="EJ205">
            <v>2459.465180252002</v>
          </cell>
          <cell r="EK205">
            <v>2459.465180252002</v>
          </cell>
          <cell r="EL205">
            <v>2459.4651802519984</v>
          </cell>
          <cell r="EM205">
            <v>2459.4651802520057</v>
          </cell>
          <cell r="EN205">
            <v>2406.8238344295023</v>
          </cell>
          <cell r="EO205">
            <v>2406.8238344295023</v>
          </cell>
          <cell r="EP205">
            <v>2320.613356825801</v>
          </cell>
          <cell r="EQ205">
            <v>2320.6133568257937</v>
          </cell>
          <cell r="ER205">
            <v>2320.6133568257937</v>
          </cell>
          <cell r="ES205">
            <v>-427.65129486510705</v>
          </cell>
          <cell r="ET205">
            <v>-427.65129486510705</v>
          </cell>
          <cell r="EU205">
            <v>-427.65129486510705</v>
          </cell>
          <cell r="EV205">
            <v>-221.55904713478958</v>
          </cell>
          <cell r="EW205">
            <v>-221.55904713478958</v>
          </cell>
          <cell r="EX205">
            <v>-221.55904713478958</v>
          </cell>
          <cell r="EY205">
            <v>-221.55904713479686</v>
          </cell>
          <cell r="EZ205">
            <v>-275.25321987373172</v>
          </cell>
          <cell r="FA205">
            <v>-275.253219873739</v>
          </cell>
          <cell r="FB205">
            <v>-363.13068480727088</v>
          </cell>
          <cell r="FC205">
            <v>-363.13068480729999</v>
          </cell>
          <cell r="FD205">
            <v>-363.13068480729999</v>
          </cell>
          <cell r="FE205">
            <v>-418.09597784111247</v>
          </cell>
          <cell r="FF205">
            <v>-418.09597784111247</v>
          </cell>
          <cell r="FG205">
            <v>-418.09597784112702</v>
          </cell>
          <cell r="FH205">
            <v>-207.39757375743648</v>
          </cell>
          <cell r="FI205">
            <v>-207.39757375743648</v>
          </cell>
          <cell r="FJ205">
            <v>-207.39757375743648</v>
          </cell>
          <cell r="FK205">
            <v>-207.39757375743648</v>
          </cell>
          <cell r="FL205">
            <v>-262.16562995115964</v>
          </cell>
          <cell r="FM205">
            <v>-262.16562995116692</v>
          </cell>
          <cell r="FN205">
            <v>-351.74170529448747</v>
          </cell>
          <cell r="FO205">
            <v>-351.7417052945093</v>
          </cell>
          <cell r="FP205">
            <v>-351.74170529451658</v>
          </cell>
          <cell r="FQ205">
            <v>-407.80630418899818</v>
          </cell>
          <cell r="FR205">
            <v>-407.80630418899818</v>
          </cell>
          <cell r="FS205">
            <v>-407.80630418901274</v>
          </cell>
          <cell r="FT205">
            <v>-2044.2469431347854</v>
          </cell>
          <cell r="FU205">
            <v>-2044.2469431347781</v>
          </cell>
          <cell r="FV205">
            <v>-2044.2469431347927</v>
          </cell>
          <cell r="FW205">
            <v>-2044.2469431347999</v>
          </cell>
        </row>
        <row r="206">
          <cell r="B206" t="str">
            <v>Co 111</v>
          </cell>
          <cell r="C206">
            <v>-290.80899605594095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-122.18414537094395</v>
          </cell>
          <cell r="BP206">
            <v>-114.47846519599807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-8.8910321000003023</v>
          </cell>
          <cell r="CB206">
            <v>-8.8910321000003023</v>
          </cell>
          <cell r="CC206">
            <v>0</v>
          </cell>
          <cell r="CD206">
            <v>0</v>
          </cell>
          <cell r="CE206">
            <v>-8.8910321000003023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-9.1577630629981286</v>
          </cell>
          <cell r="CN206">
            <v>-9.1577630630017666</v>
          </cell>
          <cell r="CO206">
            <v>0</v>
          </cell>
          <cell r="CP206">
            <v>0</v>
          </cell>
          <cell r="CQ206">
            <v>-9.1577630629981286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</row>
        <row r="207">
          <cell r="B207" t="str">
            <v>Co 112</v>
          </cell>
          <cell r="C207">
            <v>-2893.3898835778855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-14.505880272349259</v>
          </cell>
          <cell r="BP207">
            <v>-13.591050662538464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-463.50463499999933</v>
          </cell>
          <cell r="CB207">
            <v>-463.50463500000023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-477.40977405000012</v>
          </cell>
          <cell r="CN207">
            <v>-477.40977404999921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-491.73206727149955</v>
          </cell>
          <cell r="CZ207">
            <v>-491.73206727149955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</row>
        <row r="208">
          <cell r="B208" t="str">
            <v>Co 113</v>
          </cell>
          <cell r="C208">
            <v>-141.02498026934063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-72.808360597753563</v>
          </cell>
          <cell r="BP208">
            <v>-68.216619671587068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</row>
        <row r="209">
          <cell r="B209" t="str">
            <v>Co 114</v>
          </cell>
          <cell r="C209">
            <v>-243.91322753411987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-102.37803961446662</v>
          </cell>
          <cell r="BP209">
            <v>-95.921453714454401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-7.3787140000004001</v>
          </cell>
          <cell r="CB209">
            <v>-7.3787140000004001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-7.6000754199994844</v>
          </cell>
          <cell r="CN209">
            <v>-7.6000754199994844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-7.8280776825995417</v>
          </cell>
          <cell r="CZ209">
            <v>-7.8280776825995417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</row>
        <row r="210">
          <cell r="B210" t="str">
            <v>Co 117</v>
          </cell>
          <cell r="C210">
            <v>7769.2856763766304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-23.432575824564992</v>
          </cell>
          <cell r="BP210">
            <v>-21.954774147176977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-323.33535782644867</v>
          </cell>
          <cell r="CS210">
            <v>-323.33535782645049</v>
          </cell>
          <cell r="CT210">
            <v>-323.33535782644685</v>
          </cell>
          <cell r="CU210">
            <v>-323.33535782644776</v>
          </cell>
          <cell r="CV210">
            <v>-323.33535782644867</v>
          </cell>
          <cell r="CW210">
            <v>-323.33535782644867</v>
          </cell>
          <cell r="CX210">
            <v>-323.33535782644867</v>
          </cell>
          <cell r="CY210">
            <v>-323.33535782644867</v>
          </cell>
          <cell r="CZ210">
            <v>-323.33535782645049</v>
          </cell>
          <cell r="DA210">
            <v>-323.33535782644867</v>
          </cell>
          <cell r="DB210">
            <v>-323.33535782644685</v>
          </cell>
          <cell r="DC210">
            <v>-323.33535782644867</v>
          </cell>
          <cell r="DD210">
            <v>-333.96873164964381</v>
          </cell>
          <cell r="DE210">
            <v>-333.96873164964563</v>
          </cell>
          <cell r="DF210">
            <v>-333.96873164964381</v>
          </cell>
          <cell r="DG210">
            <v>-333.9687316496429</v>
          </cell>
          <cell r="DH210">
            <v>-333.96873164964563</v>
          </cell>
          <cell r="DI210">
            <v>-333.96873164964381</v>
          </cell>
          <cell r="DJ210">
            <v>-333.96873164964745</v>
          </cell>
          <cell r="DK210">
            <v>-333.96873164964381</v>
          </cell>
          <cell r="DL210">
            <v>-333.96873164964381</v>
          </cell>
          <cell r="DM210">
            <v>-333.96873164964381</v>
          </cell>
          <cell r="DN210">
            <v>-333.968731649642</v>
          </cell>
          <cell r="DO210">
            <v>-333.96873164964563</v>
          </cell>
          <cell r="DP210">
            <v>1738.3935603840291</v>
          </cell>
          <cell r="DQ210">
            <v>1738.3935603840291</v>
          </cell>
          <cell r="DR210">
            <v>1738.3935603840309</v>
          </cell>
          <cell r="DS210">
            <v>1738.39356038403</v>
          </cell>
          <cell r="DT210">
            <v>1738.3935603840309</v>
          </cell>
          <cell r="DU210">
            <v>1738.3935603840318</v>
          </cell>
          <cell r="DV210">
            <v>71.726893717361236</v>
          </cell>
          <cell r="DW210">
            <v>71.726893717359417</v>
          </cell>
          <cell r="DX210">
            <v>71.726893717363055</v>
          </cell>
          <cell r="DY210">
            <v>71.726893717361236</v>
          </cell>
          <cell r="DZ210">
            <v>71.726893717363055</v>
          </cell>
          <cell r="EA210">
            <v>71.726893717361236</v>
          </cell>
          <cell r="EB210">
            <v>122.90768159171239</v>
          </cell>
          <cell r="EC210">
            <v>122.90768159170875</v>
          </cell>
          <cell r="ED210">
            <v>122.90768159171057</v>
          </cell>
          <cell r="EE210">
            <v>122.90768159171057</v>
          </cell>
          <cell r="EF210">
            <v>122.90768159171057</v>
          </cell>
          <cell r="EG210">
            <v>122.90768159171239</v>
          </cell>
          <cell r="EH210">
            <v>72.907681591710571</v>
          </cell>
          <cell r="EI210">
            <v>72.907681591706933</v>
          </cell>
          <cell r="EJ210">
            <v>72.907681591710571</v>
          </cell>
          <cell r="EK210">
            <v>72.907681591710571</v>
          </cell>
          <cell r="EL210">
            <v>72.907681591714208</v>
          </cell>
          <cell r="EM210">
            <v>72.907681591708752</v>
          </cell>
          <cell r="EN210">
            <v>125.60447272354577</v>
          </cell>
          <cell r="EO210">
            <v>125.60447272354213</v>
          </cell>
          <cell r="EP210">
            <v>125.60447272354395</v>
          </cell>
          <cell r="EQ210">
            <v>125.60447272354395</v>
          </cell>
          <cell r="ER210">
            <v>125.60447272354577</v>
          </cell>
          <cell r="ES210">
            <v>125.60447272354759</v>
          </cell>
          <cell r="ET210">
            <v>74.104472723542131</v>
          </cell>
          <cell r="EU210">
            <v>74.104472723542131</v>
          </cell>
          <cell r="EV210">
            <v>74.10447272354395</v>
          </cell>
          <cell r="EW210">
            <v>74.104472723542131</v>
          </cell>
          <cell r="EX210">
            <v>74.104472723547588</v>
          </cell>
          <cell r="EY210">
            <v>74.10447272354395</v>
          </cell>
          <cell r="EZ210">
            <v>128.36235880301501</v>
          </cell>
          <cell r="FA210">
            <v>128.36235880301319</v>
          </cell>
          <cell r="FB210">
            <v>128.36235880301501</v>
          </cell>
          <cell r="FC210">
            <v>128.36235880301592</v>
          </cell>
          <cell r="FD210">
            <v>128.36235880301501</v>
          </cell>
          <cell r="FE210">
            <v>128.36235880301683</v>
          </cell>
          <cell r="FF210">
            <v>75.317358803011302</v>
          </cell>
          <cell r="FG210">
            <v>75.317358803009483</v>
          </cell>
          <cell r="FH210">
            <v>75.317358803018578</v>
          </cell>
          <cell r="FI210">
            <v>75.317358803013121</v>
          </cell>
          <cell r="FJ210">
            <v>75.317358803022216</v>
          </cell>
          <cell r="FK210">
            <v>75.317358803011302</v>
          </cell>
          <cell r="FL210">
            <v>131.18277650282653</v>
          </cell>
          <cell r="FM210">
            <v>131.18277650282289</v>
          </cell>
          <cell r="FN210">
            <v>131.18277650282653</v>
          </cell>
          <cell r="FO210">
            <v>131.18277650282653</v>
          </cell>
          <cell r="FP210">
            <v>131.18277650282653</v>
          </cell>
          <cell r="FQ210">
            <v>131.18277650283017</v>
          </cell>
          <cell r="FR210">
            <v>76.546426502824033</v>
          </cell>
          <cell r="FS210">
            <v>76.546426502818576</v>
          </cell>
          <cell r="FT210">
            <v>76.546426502825852</v>
          </cell>
          <cell r="FU210">
            <v>76.546426502822214</v>
          </cell>
          <cell r="FV210">
            <v>76.54642650282949</v>
          </cell>
          <cell r="FW210">
            <v>76.546426502822214</v>
          </cell>
        </row>
        <row r="211">
          <cell r="B211" t="str">
            <v>Co 118</v>
          </cell>
          <cell r="C211">
            <v>55619.531998125982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-211.4511008930931</v>
          </cell>
          <cell r="BP211">
            <v>-198.37706640128272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-15.183745000000272</v>
          </cell>
          <cell r="CB211">
            <v>-15.183745000000272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-15.639257349999752</v>
          </cell>
          <cell r="CN211">
            <v>-15.639257349999752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-16.10843507050231</v>
          </cell>
          <cell r="CZ211">
            <v>8094.9866324509512</v>
          </cell>
          <cell r="DA211">
            <v>8111.0950675214444</v>
          </cell>
          <cell r="DB211">
            <v>8111.0950675214481</v>
          </cell>
          <cell r="DC211">
            <v>-2919.5729221242073</v>
          </cell>
          <cell r="DD211">
            <v>-2919.5729221242109</v>
          </cell>
          <cell r="DE211">
            <v>-2919.5729221242109</v>
          </cell>
          <cell r="DF211">
            <v>-2919.5729221242109</v>
          </cell>
          <cell r="DG211">
            <v>-2919.5729221242073</v>
          </cell>
          <cell r="DH211">
            <v>-2919.5729221242145</v>
          </cell>
          <cell r="DI211">
            <v>-2919.5729221242182</v>
          </cell>
          <cell r="DJ211">
            <v>-2919.5729221242073</v>
          </cell>
          <cell r="DK211">
            <v>-2936.1646102468221</v>
          </cell>
          <cell r="DL211">
            <v>-2778.1093755630609</v>
          </cell>
          <cell r="DM211">
            <v>-2761.5176874404533</v>
          </cell>
          <cell r="DN211">
            <v>-2761.517687440446</v>
          </cell>
          <cell r="DO211">
            <v>-2982.1310472333607</v>
          </cell>
          <cell r="DP211">
            <v>-2982.1310472333607</v>
          </cell>
          <cell r="DQ211">
            <v>-2982.1310472333607</v>
          </cell>
          <cell r="DR211">
            <v>-2982.1310472333607</v>
          </cell>
          <cell r="DS211">
            <v>-2982.1310472333607</v>
          </cell>
          <cell r="DT211">
            <v>-2982.131047233368</v>
          </cell>
          <cell r="DU211">
            <v>-2982.1310472333644</v>
          </cell>
          <cell r="DV211">
            <v>-2982.1310472333607</v>
          </cell>
          <cell r="DW211">
            <v>-2999.2204859996527</v>
          </cell>
          <cell r="DX211">
            <v>2057.752250057194</v>
          </cell>
          <cell r="DY211">
            <v>2074.8416888234788</v>
          </cell>
          <cell r="DZ211">
            <v>2074.8416888234824</v>
          </cell>
          <cell r="EA211">
            <v>1849.8160618347174</v>
          </cell>
          <cell r="EB211">
            <v>1849.8160618347138</v>
          </cell>
          <cell r="EC211">
            <v>1849.8160618347101</v>
          </cell>
          <cell r="ED211">
            <v>1849.8160618347138</v>
          </cell>
          <cell r="EE211">
            <v>1849.8160618347065</v>
          </cell>
          <cell r="EF211">
            <v>1849.8160618347029</v>
          </cell>
          <cell r="EG211">
            <v>183.14939516803861</v>
          </cell>
          <cell r="EH211">
            <v>183.14939516804952</v>
          </cell>
          <cell r="EI211">
            <v>1832.2139399054286</v>
          </cell>
          <cell r="EJ211">
            <v>2094.3159840040025</v>
          </cell>
          <cell r="EK211">
            <v>445.25143926661985</v>
          </cell>
          <cell r="EL211">
            <v>445.25143926662713</v>
          </cell>
          <cell r="EM211">
            <v>215.72529973807832</v>
          </cell>
          <cell r="EN211">
            <v>215.72529973807832</v>
          </cell>
          <cell r="EO211">
            <v>215.72529973807104</v>
          </cell>
          <cell r="EP211">
            <v>215.72529973807832</v>
          </cell>
          <cell r="EQ211">
            <v>215.72529973807104</v>
          </cell>
          <cell r="ER211">
            <v>215.72529973806377</v>
          </cell>
          <cell r="ES211">
            <v>165.72529973806377</v>
          </cell>
          <cell r="ET211">
            <v>165.72529973807468</v>
          </cell>
          <cell r="EU211">
            <v>1864.2617808175819</v>
          </cell>
          <cell r="EV211">
            <v>2618.5654430519571</v>
          </cell>
          <cell r="EW211">
            <v>2516.2701055519501</v>
          </cell>
          <cell r="EX211">
            <v>2516.2701055519574</v>
          </cell>
          <cell r="EY211">
            <v>2282.1534432328335</v>
          </cell>
          <cell r="EZ211">
            <v>2282.1534432328408</v>
          </cell>
          <cell r="FA211">
            <v>2282.1534432328262</v>
          </cell>
          <cell r="FB211">
            <v>2282.1534432328408</v>
          </cell>
          <cell r="FC211">
            <v>2282.1534432328262</v>
          </cell>
          <cell r="FD211">
            <v>2282.153443232819</v>
          </cell>
          <cell r="FE211">
            <v>2230.6534432328262</v>
          </cell>
          <cell r="FF211">
            <v>2230.6534432328444</v>
          </cell>
          <cell r="FG211">
            <v>2384.4487807328333</v>
          </cell>
          <cell r="FH211">
            <v>2670.9367519129955</v>
          </cell>
          <cell r="FI211">
            <v>2565.5725542879882</v>
          </cell>
          <cell r="FJ211">
            <v>2565.5725542879954</v>
          </cell>
          <cell r="FK211">
            <v>2326.7735587224888</v>
          </cell>
          <cell r="FL211">
            <v>2326.7735587224961</v>
          </cell>
          <cell r="FM211">
            <v>2326.7735587224815</v>
          </cell>
          <cell r="FN211">
            <v>2326.7735587224997</v>
          </cell>
          <cell r="FO211">
            <v>2326.7735587224815</v>
          </cell>
          <cell r="FP211">
            <v>2326.7735587224743</v>
          </cell>
          <cell r="FQ211">
            <v>2273.7285587224833</v>
          </cell>
          <cell r="FR211">
            <v>2273.7285587224978</v>
          </cell>
          <cell r="FS211">
            <v>2432.1377563474889</v>
          </cell>
          <cell r="FT211">
            <v>2724.3554869512591</v>
          </cell>
          <cell r="FU211">
            <v>2615.8303633974974</v>
          </cell>
          <cell r="FV211">
            <v>2615.8303633975047</v>
          </cell>
          <cell r="FW211">
            <v>2372.2553879206935</v>
          </cell>
        </row>
        <row r="212">
          <cell r="B212" t="str">
            <v>Co 119</v>
          </cell>
          <cell r="C212">
            <v>-206355.67387187621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-859.47340613670531</v>
          </cell>
          <cell r="BP212">
            <v>-806.05385083208967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-6818.5659528374308</v>
          </cell>
          <cell r="CO212">
            <v>-6818.565952837409</v>
          </cell>
          <cell r="CP212">
            <v>-6818.5659528374308</v>
          </cell>
          <cell r="CQ212">
            <v>-6818.5659528374381</v>
          </cell>
          <cell r="CR212">
            <v>-6946.603938560831</v>
          </cell>
          <cell r="CS212">
            <v>-6946.6039385608456</v>
          </cell>
          <cell r="CT212">
            <v>-6946.6039385608456</v>
          </cell>
          <cell r="CU212">
            <v>-6946.6039385608456</v>
          </cell>
          <cell r="CV212">
            <v>-6946.6039385608383</v>
          </cell>
          <cell r="CW212">
            <v>-6946.6039385608456</v>
          </cell>
          <cell r="CX212">
            <v>-6946.603938560831</v>
          </cell>
          <cell r="CY212">
            <v>-6946.6039385608383</v>
          </cell>
          <cell r="CZ212">
            <v>-6959.1039385608528</v>
          </cell>
          <cell r="DA212">
            <v>-6959.1039385608237</v>
          </cell>
          <cell r="DB212">
            <v>-6959.1039385608528</v>
          </cell>
          <cell r="DC212">
            <v>-6959.1039385608383</v>
          </cell>
          <cell r="DD212">
            <v>-7089.7026839987229</v>
          </cell>
          <cell r="DE212">
            <v>-7089.7026839987229</v>
          </cell>
          <cell r="DF212">
            <v>-7089.7026839987302</v>
          </cell>
          <cell r="DG212">
            <v>-7089.7026839987302</v>
          </cell>
          <cell r="DH212">
            <v>-7089.7026839987302</v>
          </cell>
          <cell r="DI212">
            <v>-7089.7026839987229</v>
          </cell>
          <cell r="DJ212">
            <v>-7089.7026839987375</v>
          </cell>
          <cell r="DK212">
            <v>-7089.7026839987302</v>
          </cell>
          <cell r="DL212">
            <v>1971.9101556139358</v>
          </cell>
          <cell r="DM212">
            <v>1971.9101556139649</v>
          </cell>
          <cell r="DN212">
            <v>1971.9101556139431</v>
          </cell>
          <cell r="DO212">
            <v>1971.9101556139431</v>
          </cell>
          <cell r="DP212">
            <v>1838.6994352673064</v>
          </cell>
          <cell r="DQ212">
            <v>1838.699435267321</v>
          </cell>
          <cell r="DR212">
            <v>-6284.1648890589349</v>
          </cell>
          <cell r="DS212">
            <v>-6284.1648890589277</v>
          </cell>
          <cell r="DT212">
            <v>-6284.1648890589349</v>
          </cell>
          <cell r="DU212">
            <v>-6284.1648890589131</v>
          </cell>
          <cell r="DV212">
            <v>-6284.1648890589277</v>
          </cell>
          <cell r="DW212">
            <v>-6284.1648890589422</v>
          </cell>
          <cell r="DX212">
            <v>-6115.9363822666783</v>
          </cell>
          <cell r="DY212">
            <v>-6115.9363822666492</v>
          </cell>
          <cell r="DZ212">
            <v>-6115.9363822666783</v>
          </cell>
          <cell r="EA212">
            <v>-6115.9363822666783</v>
          </cell>
          <cell r="EB212">
            <v>-6251.8113170202341</v>
          </cell>
          <cell r="EC212">
            <v>-6251.8113170202123</v>
          </cell>
          <cell r="ED212">
            <v>-6412.4167516549205</v>
          </cell>
          <cell r="EE212">
            <v>-6412.416751654906</v>
          </cell>
          <cell r="EF212">
            <v>-6412.4167516549205</v>
          </cell>
          <cell r="EG212">
            <v>-6412.4167516549205</v>
          </cell>
          <cell r="EH212">
            <v>-6412.4167516549496</v>
          </cell>
          <cell r="EI212">
            <v>-6412.416751654906</v>
          </cell>
          <cell r="EJ212">
            <v>6169.292660815423</v>
          </cell>
          <cell r="EK212">
            <v>6169.2926608154521</v>
          </cell>
          <cell r="EL212">
            <v>6169.292660815423</v>
          </cell>
          <cell r="EM212">
            <v>6169.292660815423</v>
          </cell>
          <cell r="EN212">
            <v>6030.7002273667822</v>
          </cell>
          <cell r="EO212">
            <v>6030.7002273667895</v>
          </cell>
          <cell r="EP212">
            <v>5866.9382395949506</v>
          </cell>
          <cell r="EQ212">
            <v>5866.9382395949578</v>
          </cell>
          <cell r="ER212">
            <v>5866.9382395949651</v>
          </cell>
          <cell r="ES212">
            <v>-3779.3163614849909</v>
          </cell>
          <cell r="ET212">
            <v>-3779.3163614850637</v>
          </cell>
          <cell r="EU212">
            <v>-3779.3163614850055</v>
          </cell>
          <cell r="EV212">
            <v>-3356.3582996824771</v>
          </cell>
          <cell r="EW212">
            <v>-3356.3582996824844</v>
          </cell>
          <cell r="EX212">
            <v>-3356.3582996824916</v>
          </cell>
          <cell r="EY212">
            <v>-3356.3582996824989</v>
          </cell>
          <cell r="EZ212">
            <v>-3497.7225818000879</v>
          </cell>
          <cell r="FA212">
            <v>-3497.7225818000734</v>
          </cell>
          <cell r="FB212">
            <v>-3664.7025871051519</v>
          </cell>
          <cell r="FC212">
            <v>-3664.7025871051301</v>
          </cell>
          <cell r="FD212">
            <v>-3664.7025871051301</v>
          </cell>
          <cell r="FE212">
            <v>-3857.6276791267301</v>
          </cell>
          <cell r="FF212">
            <v>-3857.6276791267883</v>
          </cell>
          <cell r="FG212">
            <v>-3857.6276791267301</v>
          </cell>
          <cell r="FH212">
            <v>4630.8394404231512</v>
          </cell>
          <cell r="FI212">
            <v>4630.8394404231512</v>
          </cell>
          <cell r="FJ212">
            <v>4630.839440423144</v>
          </cell>
          <cell r="FK212">
            <v>4630.8394404231221</v>
          </cell>
          <cell r="FL212">
            <v>4486.6478726632049</v>
          </cell>
          <cell r="FM212">
            <v>4486.6478726632195</v>
          </cell>
          <cell r="FN212">
            <v>4316.3872061409056</v>
          </cell>
          <cell r="FO212">
            <v>4316.3872061409347</v>
          </cell>
          <cell r="FP212">
            <v>4316.3872061409347</v>
          </cell>
          <cell r="FQ212">
            <v>4119.6036122789083</v>
          </cell>
          <cell r="FR212">
            <v>4119.6036122788646</v>
          </cell>
          <cell r="FS212">
            <v>4119.6036122789228</v>
          </cell>
          <cell r="FT212">
            <v>2868.6527279960719</v>
          </cell>
          <cell r="FU212">
            <v>2868.6527279961156</v>
          </cell>
          <cell r="FV212">
            <v>2868.6527279960646</v>
          </cell>
          <cell r="FW212">
            <v>2868.6527279960501</v>
          </cell>
        </row>
        <row r="213">
          <cell r="B213" t="str">
            <v>Co 120</v>
          </cell>
          <cell r="C213">
            <v>-230.34287143357687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-96.240936422318555</v>
          </cell>
          <cell r="BP213">
            <v>-90.432760177658565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-7.0641519999990123</v>
          </cell>
          <cell r="CB213">
            <v>-7.0641520000008313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-7.2760765599996375</v>
          </cell>
          <cell r="CN213">
            <v>-7.2760765599996375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-7.4943588568003179</v>
          </cell>
          <cell r="CZ213">
            <v>-7.4943588568003179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</row>
        <row r="214">
          <cell r="B214" t="str">
            <v>Co 121</v>
          </cell>
          <cell r="C214">
            <v>217942.01964697108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-577.44561853390769</v>
          </cell>
          <cell r="BP214">
            <v>-541.55109563037695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-41.958388999999443</v>
          </cell>
          <cell r="CB214">
            <v>-41.958388999999443</v>
          </cell>
          <cell r="CC214">
            <v>0</v>
          </cell>
          <cell r="CD214">
            <v>0</v>
          </cell>
          <cell r="CE214">
            <v>-41.958388999999443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-43.217140669999935</v>
          </cell>
          <cell r="CN214">
            <v>-43.217140669999935</v>
          </cell>
          <cell r="CO214">
            <v>0</v>
          </cell>
          <cell r="CP214">
            <v>0</v>
          </cell>
          <cell r="CQ214">
            <v>-43.217140669999935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-2613.6188615296887</v>
          </cell>
          <cell r="CX214">
            <v>-2613.6188615296996</v>
          </cell>
          <cell r="CY214">
            <v>-4280.2855281963566</v>
          </cell>
          <cell r="CZ214">
            <v>-395.17559762839664</v>
          </cell>
          <cell r="DA214">
            <v>-350.66194273830479</v>
          </cell>
          <cell r="DB214">
            <v>-350.66194273830479</v>
          </cell>
          <cell r="DC214">
            <v>-395.17559762839664</v>
          </cell>
          <cell r="DD214">
            <v>-350.66194273829751</v>
          </cell>
          <cell r="DE214">
            <v>-350.66194273830479</v>
          </cell>
          <cell r="DF214">
            <v>-350.66194273830479</v>
          </cell>
          <cell r="DG214">
            <v>-350.66194273829751</v>
          </cell>
          <cell r="DH214">
            <v>-350.66194273830479</v>
          </cell>
          <cell r="DI214">
            <v>-386.2676533022277</v>
          </cell>
          <cell r="DJ214">
            <v>-386.26765330223134</v>
          </cell>
          <cell r="DK214">
            <v>-2102.9343199688956</v>
          </cell>
          <cell r="DL214">
            <v>-407.69091279654822</v>
          </cell>
          <cell r="DM214">
            <v>-361.84184825972625</v>
          </cell>
          <cell r="DN214">
            <v>-361.84184825972625</v>
          </cell>
          <cell r="DO214">
            <v>-407.69091279653367</v>
          </cell>
          <cell r="DP214">
            <v>-361.84184825973352</v>
          </cell>
          <cell r="DQ214">
            <v>-361.84184825973716</v>
          </cell>
          <cell r="DR214">
            <v>-361.84184825973352</v>
          </cell>
          <cell r="DS214">
            <v>-361.84184825973352</v>
          </cell>
          <cell r="DT214">
            <v>-361.84184825973352</v>
          </cell>
          <cell r="DU214">
            <v>-397.65967303494108</v>
          </cell>
          <cell r="DV214">
            <v>-397.6596730349338</v>
          </cell>
          <cell r="DW214">
            <v>-2165.8263397016199</v>
          </cell>
          <cell r="DX214">
            <v>5398.7082064825809</v>
          </cell>
          <cell r="DY214">
            <v>5445.9327429554978</v>
          </cell>
          <cell r="DZ214">
            <v>5445.9327429554905</v>
          </cell>
          <cell r="EA214">
            <v>4180.7881021722933</v>
          </cell>
          <cell r="EB214">
            <v>4228.0126386451957</v>
          </cell>
          <cell r="EC214">
            <v>4228.012638645203</v>
          </cell>
          <cell r="ED214">
            <v>4228.0126386451957</v>
          </cell>
          <cell r="EE214">
            <v>4228.0126386451957</v>
          </cell>
          <cell r="EF214">
            <v>4228.0126386452175</v>
          </cell>
          <cell r="EG214">
            <v>4191.9934573744904</v>
          </cell>
          <cell r="EH214">
            <v>4191.9934573744904</v>
          </cell>
          <cell r="EI214">
            <v>2370.7817907078061</v>
          </cell>
          <cell r="EJ214">
            <v>4283.8696042705269</v>
          </cell>
          <cell r="EK214">
            <v>4332.5108768376449</v>
          </cell>
          <cell r="EL214">
            <v>4332.5108768376376</v>
          </cell>
          <cell r="EM214">
            <v>4261.3630540361992</v>
          </cell>
          <cell r="EN214">
            <v>4310.0043266032881</v>
          </cell>
          <cell r="EO214">
            <v>4310.0043266032953</v>
          </cell>
          <cell r="EP214">
            <v>4310.0043266032808</v>
          </cell>
          <cell r="EQ214">
            <v>4310.0043266032881</v>
          </cell>
          <cell r="ER214">
            <v>4310.0043266033026</v>
          </cell>
          <cell r="ES214">
            <v>4273.7952117071618</v>
          </cell>
          <cell r="ET214">
            <v>4273.7952117071618</v>
          </cell>
          <cell r="EU214">
            <v>2397.9471950404768</v>
          </cell>
          <cell r="EV214">
            <v>4885.4219212262324</v>
          </cell>
          <cell r="EW214">
            <v>6499.7932503929114</v>
          </cell>
          <cell r="EX214">
            <v>6499.7932503928969</v>
          </cell>
          <cell r="EY214">
            <v>4862.5207955427759</v>
          </cell>
          <cell r="EZ214">
            <v>6476.8921247094113</v>
          </cell>
          <cell r="FA214">
            <v>6476.8921247094258</v>
          </cell>
          <cell r="FB214">
            <v>4625.0402728575646</v>
          </cell>
          <cell r="FC214">
            <v>4625.0402728575864</v>
          </cell>
          <cell r="FD214">
            <v>4625.0402728575864</v>
          </cell>
          <cell r="FE214">
            <v>4588.6533391635312</v>
          </cell>
          <cell r="FF214">
            <v>4588.6533391635385</v>
          </cell>
          <cell r="FG214">
            <v>4311.9187708857426</v>
          </cell>
          <cell r="FH214">
            <v>4788.5748040952167</v>
          </cell>
          <cell r="FI214">
            <v>4795.9883842480049</v>
          </cell>
          <cell r="FJ214">
            <v>4795.9883842479976</v>
          </cell>
          <cell r="FK214">
            <v>4759.3789892314089</v>
          </cell>
          <cell r="FL214">
            <v>4772.6864582730414</v>
          </cell>
          <cell r="FM214">
            <v>4772.6864582730632</v>
          </cell>
          <cell r="FN214">
            <v>4717.1309027174866</v>
          </cell>
          <cell r="FO214">
            <v>4717.1309027175157</v>
          </cell>
          <cell r="FP214">
            <v>4717.1309027175157</v>
          </cell>
          <cell r="FQ214">
            <v>4680.5789847545821</v>
          </cell>
          <cell r="FR214">
            <v>4680.5789847545748</v>
          </cell>
          <cell r="FS214">
            <v>4395.5423794284507</v>
          </cell>
          <cell r="FT214">
            <v>4884.3463001771161</v>
          </cell>
          <cell r="FU214">
            <v>4891.982287734485</v>
          </cell>
          <cell r="FV214">
            <v>4891.9822877344704</v>
          </cell>
          <cell r="FW214">
            <v>4854.5665690160386</v>
          </cell>
        </row>
        <row r="215">
          <cell r="B215" t="str">
            <v>Co 122</v>
          </cell>
          <cell r="C215">
            <v>-36039.129136018688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-393.05356353346906</v>
          </cell>
          <cell r="BP215">
            <v>-368.78793240080267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-2425.9413524184674</v>
          </cell>
          <cell r="CO215">
            <v>-2425.9413524184711</v>
          </cell>
          <cell r="CP215">
            <v>-2425.9413524184711</v>
          </cell>
          <cell r="CQ215">
            <v>-2425.9413524184747</v>
          </cell>
          <cell r="CR215">
            <v>-2466.1268461334985</v>
          </cell>
          <cell r="CS215">
            <v>-2466.1268461334985</v>
          </cell>
          <cell r="CT215">
            <v>-2466.1268461334985</v>
          </cell>
          <cell r="CU215">
            <v>-2466.1268461335058</v>
          </cell>
          <cell r="CV215">
            <v>-2466.1268461335058</v>
          </cell>
          <cell r="CW215">
            <v>-2466.1268461335094</v>
          </cell>
          <cell r="CX215">
            <v>-2466.1268461335094</v>
          </cell>
          <cell r="CY215">
            <v>-2466.1268461335021</v>
          </cell>
          <cell r="CZ215">
            <v>-2478.6268461334985</v>
          </cell>
          <cell r="DA215">
            <v>-2478.6268461335058</v>
          </cell>
          <cell r="DB215">
            <v>-2478.6268461335094</v>
          </cell>
          <cell r="DC215">
            <v>-2478.6268461335094</v>
          </cell>
          <cell r="DD215">
            <v>-2519.6160497228375</v>
          </cell>
          <cell r="DE215">
            <v>-2519.6160497228411</v>
          </cell>
          <cell r="DF215">
            <v>-2519.6160497228338</v>
          </cell>
          <cell r="DG215">
            <v>-2519.6160497228448</v>
          </cell>
          <cell r="DH215">
            <v>-2519.6160497228411</v>
          </cell>
          <cell r="DI215">
            <v>-2519.6160497228448</v>
          </cell>
          <cell r="DJ215">
            <v>-2519.6160497228448</v>
          </cell>
          <cell r="DK215">
            <v>-2519.6160497228338</v>
          </cell>
          <cell r="DL215">
            <v>3352.5597597127598</v>
          </cell>
          <cell r="DM215">
            <v>3352.5597597127526</v>
          </cell>
          <cell r="DN215">
            <v>3352.5597597127562</v>
          </cell>
          <cell r="DO215">
            <v>3352.5597597127526</v>
          </cell>
          <cell r="DP215">
            <v>3310.7507720516332</v>
          </cell>
          <cell r="DQ215">
            <v>3310.7507720516405</v>
          </cell>
          <cell r="DR215">
            <v>78.43653845749941</v>
          </cell>
          <cell r="DS215">
            <v>78.436538457495772</v>
          </cell>
          <cell r="DT215">
            <v>78.436538457506686</v>
          </cell>
          <cell r="DU215">
            <v>78.43653845749941</v>
          </cell>
          <cell r="DV215">
            <v>78.436538457492134</v>
          </cell>
          <cell r="DW215">
            <v>78.436538457495772</v>
          </cell>
          <cell r="DX215">
            <v>182.87630464621543</v>
          </cell>
          <cell r="DY215">
            <v>182.87630464620815</v>
          </cell>
          <cell r="DZ215">
            <v>182.87630464621543</v>
          </cell>
          <cell r="EA215">
            <v>182.87630464620088</v>
          </cell>
          <cell r="EB215">
            <v>140.23113723186907</v>
          </cell>
          <cell r="EC215">
            <v>140.23113723187635</v>
          </cell>
          <cell r="ED215">
            <v>77.436704411833489</v>
          </cell>
          <cell r="EE215">
            <v>77.436704411829851</v>
          </cell>
          <cell r="EF215">
            <v>77.436704411848041</v>
          </cell>
          <cell r="EG215">
            <v>77.436704411826213</v>
          </cell>
          <cell r="EH215">
            <v>77.436704411822575</v>
          </cell>
          <cell r="EI215">
            <v>77.436704411829851</v>
          </cell>
          <cell r="EJ215">
            <v>2267.1659867576564</v>
          </cell>
          <cell r="EK215">
            <v>2267.1659867576491</v>
          </cell>
          <cell r="EL215">
            <v>2267.16598675766</v>
          </cell>
          <cell r="EM215">
            <v>2267.1659867576418</v>
          </cell>
          <cell r="EN215">
            <v>2223.6679159950254</v>
          </cell>
          <cell r="EO215">
            <v>2223.667915995029</v>
          </cell>
          <cell r="EP215">
            <v>2159.6731500741444</v>
          </cell>
          <cell r="EQ215">
            <v>2159.6731500741407</v>
          </cell>
          <cell r="ER215">
            <v>2159.6731500741516</v>
          </cell>
          <cell r="ES215">
            <v>-437.77371387679159</v>
          </cell>
          <cell r="ET215">
            <v>-437.77371387679523</v>
          </cell>
          <cell r="EU215">
            <v>-437.77371387679523</v>
          </cell>
          <cell r="EV215">
            <v>-266.88643675904314</v>
          </cell>
          <cell r="EW215">
            <v>-266.88643675905041</v>
          </cell>
          <cell r="EX215">
            <v>-266.88643675904314</v>
          </cell>
          <cell r="EY215">
            <v>-266.88643675905405</v>
          </cell>
          <cell r="EZ215">
            <v>-311.25446893692788</v>
          </cell>
          <cell r="FA215">
            <v>-311.25446893692788</v>
          </cell>
          <cell r="FB215">
            <v>-376.47190795400093</v>
          </cell>
          <cell r="FC215">
            <v>-376.4719079540082</v>
          </cell>
          <cell r="FD215">
            <v>-376.47190795398637</v>
          </cell>
          <cell r="FE215">
            <v>-428.42084523303129</v>
          </cell>
          <cell r="FF215">
            <v>-428.42084523303492</v>
          </cell>
          <cell r="FG215">
            <v>-428.42084523303492</v>
          </cell>
          <cell r="FH215">
            <v>-253.63151117418238</v>
          </cell>
          <cell r="FI215">
            <v>-253.63151117418238</v>
          </cell>
          <cell r="FJ215">
            <v>-253.63151117418238</v>
          </cell>
          <cell r="FK215">
            <v>-253.63151117418965</v>
          </cell>
          <cell r="FL215">
            <v>-298.88690399562256</v>
          </cell>
          <cell r="FM215">
            <v>-298.88690399561892</v>
          </cell>
          <cell r="FN215">
            <v>-365.34975290414877</v>
          </cell>
          <cell r="FO215">
            <v>-365.34975290415241</v>
          </cell>
          <cell r="FP215">
            <v>-365.34975290413422</v>
          </cell>
          <cell r="FQ215">
            <v>-418.33766892875428</v>
          </cell>
          <cell r="FR215">
            <v>-418.3376689287652</v>
          </cell>
          <cell r="FS215">
            <v>-418.33766892875428</v>
          </cell>
          <cell r="FT215">
            <v>-2091.4055592998666</v>
          </cell>
          <cell r="FU215">
            <v>-2091.4055592998739</v>
          </cell>
          <cell r="FV215">
            <v>-2091.4055592998739</v>
          </cell>
          <cell r="FW215">
            <v>-2091.4055592998811</v>
          </cell>
        </row>
        <row r="216">
          <cell r="B216" t="str">
            <v>Co 123</v>
          </cell>
          <cell r="C216">
            <v>-189.91565016939421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-97.914691838363069</v>
          </cell>
          <cell r="BP216">
            <v>-92.000958331031143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</row>
        <row r="217">
          <cell r="B217" t="str">
            <v>Co 124</v>
          </cell>
          <cell r="C217">
            <v>-117416.98533766562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-81.456096913962028</v>
          </cell>
          <cell r="BP217">
            <v>-76.318976797330834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-399.6440268260194</v>
          </cell>
          <cell r="CF217">
            <v>-399.64402682601758</v>
          </cell>
          <cell r="CG217">
            <v>-399.64402682601758</v>
          </cell>
          <cell r="CH217">
            <v>-399.64402682601576</v>
          </cell>
          <cell r="CI217">
            <v>-399.64402682601576</v>
          </cell>
          <cell r="CJ217">
            <v>-399.64402682601576</v>
          </cell>
          <cell r="CK217">
            <v>-399.64402682601758</v>
          </cell>
          <cell r="CL217">
            <v>-399.64402682601576</v>
          </cell>
          <cell r="CM217">
            <v>-399.64402682601576</v>
          </cell>
          <cell r="CN217">
            <v>-399.64402682601576</v>
          </cell>
          <cell r="CO217">
            <v>-399.64402682601576</v>
          </cell>
          <cell r="CP217">
            <v>-399.6440268260194</v>
          </cell>
          <cell r="CQ217">
            <v>-399.6440268260194</v>
          </cell>
          <cell r="CR217">
            <v>-407.63690736253739</v>
          </cell>
          <cell r="CS217">
            <v>-407.63690736253739</v>
          </cell>
          <cell r="CT217">
            <v>-407.63690736253739</v>
          </cell>
          <cell r="CU217">
            <v>-407.63690736253557</v>
          </cell>
          <cell r="CV217">
            <v>-407.6369073625392</v>
          </cell>
          <cell r="CW217">
            <v>-407.6369073625392</v>
          </cell>
          <cell r="CX217">
            <v>-407.63690736253557</v>
          </cell>
          <cell r="CY217">
            <v>-407.63690736253557</v>
          </cell>
          <cell r="CZ217">
            <v>-407.63690736253557</v>
          </cell>
          <cell r="DA217">
            <v>-407.63690736253557</v>
          </cell>
          <cell r="DB217">
            <v>-407.63690736254284</v>
          </cell>
          <cell r="DC217">
            <v>-407.6369073625392</v>
          </cell>
          <cell r="DD217">
            <v>-415.78964550978981</v>
          </cell>
          <cell r="DE217">
            <v>-415.7896455097889</v>
          </cell>
          <cell r="DF217">
            <v>-415.78964550978799</v>
          </cell>
          <cell r="DG217">
            <v>-415.78964550978708</v>
          </cell>
          <cell r="DH217">
            <v>-415.78964550979072</v>
          </cell>
          <cell r="DI217">
            <v>2311.5694684364644</v>
          </cell>
          <cell r="DJ217">
            <v>-1998.4762326580476</v>
          </cell>
          <cell r="DK217">
            <v>-1998.4762326580476</v>
          </cell>
          <cell r="DL217">
            <v>-1998.4762326580476</v>
          </cell>
          <cell r="DM217">
            <v>-1998.476232658044</v>
          </cell>
          <cell r="DN217">
            <v>-1998.4762326580567</v>
          </cell>
          <cell r="DO217">
            <v>-1998.4762326580476</v>
          </cell>
          <cell r="DP217">
            <v>-2006.7920255682457</v>
          </cell>
          <cell r="DQ217">
            <v>-2006.7920255682457</v>
          </cell>
          <cell r="DR217">
            <v>-2006.7920255682457</v>
          </cell>
          <cell r="DS217">
            <v>-2006.7920255682438</v>
          </cell>
          <cell r="DT217">
            <v>-2006.7920255682475</v>
          </cell>
          <cell r="DU217">
            <v>-1973.0781766226592</v>
          </cell>
          <cell r="DV217">
            <v>-2042.6124239778746</v>
          </cell>
          <cell r="DW217">
            <v>-2042.6124239778801</v>
          </cell>
          <cell r="DX217">
            <v>-2042.6124239778746</v>
          </cell>
          <cell r="DY217">
            <v>-2042.6124239778728</v>
          </cell>
          <cell r="DZ217">
            <v>-2042.6124239778837</v>
          </cell>
          <cell r="EA217">
            <v>-2042.6124239778728</v>
          </cell>
          <cell r="EB217">
            <v>-2051.0945327462796</v>
          </cell>
          <cell r="EC217">
            <v>-2051.0945327462778</v>
          </cell>
          <cell r="ED217">
            <v>-2051.0945327462796</v>
          </cell>
          <cell r="EE217">
            <v>-2051.0945327462705</v>
          </cell>
          <cell r="EF217">
            <v>-2051.0945327462723</v>
          </cell>
          <cell r="EG217">
            <v>66.001926511557031</v>
          </cell>
          <cell r="EH217">
            <v>-4.423005790769821</v>
          </cell>
          <cell r="EI217">
            <v>-4.4230057907661831</v>
          </cell>
          <cell r="EJ217">
            <v>-4.4230057907661831</v>
          </cell>
          <cell r="EK217">
            <v>-4.4230057907589071</v>
          </cell>
          <cell r="EL217">
            <v>-4.423005790775278</v>
          </cell>
          <cell r="EM217">
            <v>-4.4230057907661831</v>
          </cell>
          <cell r="EN217">
            <v>-1679.7414234012049</v>
          </cell>
          <cell r="EO217">
            <v>-1679.7414234012031</v>
          </cell>
          <cell r="EP217">
            <v>-1679.7414234012031</v>
          </cell>
          <cell r="EQ217">
            <v>-1679.7414234011958</v>
          </cell>
          <cell r="ER217">
            <v>-1679.7414234012031</v>
          </cell>
          <cell r="ES217">
            <v>-1583.4467849582088</v>
          </cell>
          <cell r="ET217">
            <v>-1654.7652159065838</v>
          </cell>
          <cell r="EU217">
            <v>-1654.7652159065801</v>
          </cell>
          <cell r="EV217">
            <v>-1654.7652159065819</v>
          </cell>
          <cell r="EW217">
            <v>-1654.7652159065728</v>
          </cell>
          <cell r="EX217">
            <v>-1654.7652159065892</v>
          </cell>
          <cell r="EY217">
            <v>-1654.7652159065838</v>
          </cell>
          <cell r="EZ217">
            <v>-1713.59000186923</v>
          </cell>
          <cell r="FA217">
            <v>-1713.5900018692264</v>
          </cell>
          <cell r="FB217">
            <v>-1713.5900018692246</v>
          </cell>
          <cell r="FC217">
            <v>-1713.5900018692191</v>
          </cell>
          <cell r="FD217">
            <v>-1713.5900018692228</v>
          </cell>
          <cell r="FE217">
            <v>-1615.4075331573731</v>
          </cell>
          <cell r="FF217">
            <v>-1687.6218827247176</v>
          </cell>
          <cell r="FG217">
            <v>-1687.6218827247121</v>
          </cell>
          <cell r="FH217">
            <v>-1687.6218827247139</v>
          </cell>
          <cell r="FI217">
            <v>-1687.621882724703</v>
          </cell>
          <cell r="FJ217">
            <v>-1687.6218827247249</v>
          </cell>
          <cell r="FK217">
            <v>-1687.6218827247139</v>
          </cell>
          <cell r="FL217">
            <v>-1748.1231644066138</v>
          </cell>
          <cell r="FM217">
            <v>-1748.1231644066102</v>
          </cell>
          <cell r="FN217">
            <v>-1748.1231644066138</v>
          </cell>
          <cell r="FO217">
            <v>-1748.1231644066047</v>
          </cell>
          <cell r="FP217">
            <v>-1748.1231644066102</v>
          </cell>
          <cell r="FQ217">
            <v>-1648.0162506955203</v>
          </cell>
          <cell r="FR217">
            <v>-1721.1285237542106</v>
          </cell>
          <cell r="FS217">
            <v>-1721.128523754207</v>
          </cell>
          <cell r="FT217">
            <v>-1721.128523754207</v>
          </cell>
          <cell r="FU217">
            <v>-1721.1285237541979</v>
          </cell>
          <cell r="FV217">
            <v>-1721.1285237542179</v>
          </cell>
          <cell r="FW217">
            <v>-1721.1285237542106</v>
          </cell>
        </row>
        <row r="218">
          <cell r="B218" t="str">
            <v>Co 125</v>
          </cell>
          <cell r="C218">
            <v>-109672.14141161932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-54.676010257317103</v>
          </cell>
          <cell r="BP218">
            <v>-51.227806343414159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-11.164403227372532</v>
          </cell>
          <cell r="CF218">
            <v>-11.164403227373441</v>
          </cell>
          <cell r="CG218">
            <v>-11.164403227372532</v>
          </cell>
          <cell r="CH218">
            <v>-11.164403227373441</v>
          </cell>
          <cell r="CI218">
            <v>-11.164403227372532</v>
          </cell>
          <cell r="CJ218">
            <v>-11.164403227372532</v>
          </cell>
          <cell r="CK218">
            <v>-11.164403227373441</v>
          </cell>
          <cell r="CL218">
            <v>-11.164403227372532</v>
          </cell>
          <cell r="CM218">
            <v>-11.164403227373441</v>
          </cell>
          <cell r="CN218">
            <v>-11.164403227372532</v>
          </cell>
          <cell r="CO218">
            <v>-11.164403227373441</v>
          </cell>
          <cell r="CP218">
            <v>-11.164403227373441</v>
          </cell>
          <cell r="CQ218">
            <v>-11.164403227372532</v>
          </cell>
          <cell r="CR218">
            <v>-11.387691291920419</v>
          </cell>
          <cell r="CS218">
            <v>-11.387691291920419</v>
          </cell>
          <cell r="CT218">
            <v>-11.387691291920419</v>
          </cell>
          <cell r="CU218">
            <v>-11.387691291919509</v>
          </cell>
          <cell r="CV218">
            <v>-11.387691291919509</v>
          </cell>
          <cell r="CW218">
            <v>-11.387691291920419</v>
          </cell>
          <cell r="CX218">
            <v>-11.387691291919509</v>
          </cell>
          <cell r="CY218">
            <v>-11.387691291920419</v>
          </cell>
          <cell r="CZ218">
            <v>-11.387691291919509</v>
          </cell>
          <cell r="DA218">
            <v>-11.387691291920419</v>
          </cell>
          <cell r="DB218">
            <v>-11.387691291921328</v>
          </cell>
          <cell r="DC218">
            <v>-11.387691291919509</v>
          </cell>
          <cell r="DD218">
            <v>-11.615445117759009</v>
          </cell>
          <cell r="DE218">
            <v>-11.615445117759009</v>
          </cell>
          <cell r="DF218">
            <v>-11.615445117759009</v>
          </cell>
          <cell r="DG218">
            <v>-11.6154451177581</v>
          </cell>
          <cell r="DH218">
            <v>-11.6154451177581</v>
          </cell>
          <cell r="DI218">
            <v>-1967.9191806533236</v>
          </cell>
          <cell r="DJ218">
            <v>-1967.9191806533227</v>
          </cell>
          <cell r="DK218">
            <v>-1967.9191806533236</v>
          </cell>
          <cell r="DL218">
            <v>-1967.9191806533236</v>
          </cell>
          <cell r="DM218">
            <v>-1967.9191806533217</v>
          </cell>
          <cell r="DN218">
            <v>-1967.9191806533254</v>
          </cell>
          <cell r="DO218">
            <v>-1967.9191806533227</v>
          </cell>
          <cell r="DP218">
            <v>-1968.1514895556775</v>
          </cell>
          <cell r="DQ218">
            <v>-1968.1514895556775</v>
          </cell>
          <cell r="DR218">
            <v>-1968.1514895556775</v>
          </cell>
          <cell r="DS218">
            <v>-1968.1514895556784</v>
          </cell>
          <cell r="DT218">
            <v>-1968.1514895556757</v>
          </cell>
          <cell r="DU218">
            <v>-2011.444230933057</v>
          </cell>
          <cell r="DV218">
            <v>-2011.4442309330561</v>
          </cell>
          <cell r="DW218">
            <v>-2011.4442309330552</v>
          </cell>
          <cell r="DX218">
            <v>-2011.4442309330552</v>
          </cell>
          <cell r="DY218">
            <v>-2011.4442309330552</v>
          </cell>
          <cell r="DZ218">
            <v>-2011.4442309330552</v>
          </cell>
          <cell r="EA218">
            <v>-2011.4442309330552</v>
          </cell>
          <cell r="EB218">
            <v>-2011.6811860134585</v>
          </cell>
          <cell r="EC218">
            <v>-2011.6811860134567</v>
          </cell>
          <cell r="ED218">
            <v>-2011.6811860134567</v>
          </cell>
          <cell r="EE218">
            <v>-2011.6811860134585</v>
          </cell>
          <cell r="EF218">
            <v>-2011.6811860134549</v>
          </cell>
          <cell r="EG218">
            <v>27.368551114948787</v>
          </cell>
          <cell r="EH218">
            <v>27.368551114948787</v>
          </cell>
          <cell r="EI218">
            <v>27.368551114952425</v>
          </cell>
          <cell r="EJ218">
            <v>27.368551114951515</v>
          </cell>
          <cell r="EK218">
            <v>27.368551114950606</v>
          </cell>
          <cell r="EL218">
            <v>27.368551114951515</v>
          </cell>
          <cell r="EM218">
            <v>-1639.2981155517164</v>
          </cell>
          <cell r="EN218">
            <v>-1639.5398097337275</v>
          </cell>
          <cell r="EO218">
            <v>-1639.5398097337247</v>
          </cell>
          <cell r="EP218">
            <v>-1639.5398097337265</v>
          </cell>
          <cell r="EQ218">
            <v>-1639.5398097337275</v>
          </cell>
          <cell r="ER218">
            <v>-1639.539809733722</v>
          </cell>
          <cell r="ES218">
            <v>-1622.3378278627533</v>
          </cell>
          <cell r="ET218">
            <v>-1622.3378278627515</v>
          </cell>
          <cell r="EU218">
            <v>-1622.3378278627515</v>
          </cell>
          <cell r="EV218">
            <v>-1622.3378278627506</v>
          </cell>
          <cell r="EW218">
            <v>-1622.3378278627506</v>
          </cell>
          <cell r="EX218">
            <v>-1622.3378278627524</v>
          </cell>
          <cell r="EY218">
            <v>-1672.3378278627524</v>
          </cell>
          <cell r="EZ218">
            <v>-1672.584355928404</v>
          </cell>
          <cell r="FA218">
            <v>-1672.5843559284003</v>
          </cell>
          <cell r="FB218">
            <v>-1672.5843559284021</v>
          </cell>
          <cell r="FC218">
            <v>-1672.5843559284021</v>
          </cell>
          <cell r="FD218">
            <v>-1672.5843559283967</v>
          </cell>
          <cell r="FE218">
            <v>-1654.5459469200068</v>
          </cell>
          <cell r="FF218">
            <v>-1654.5459469200068</v>
          </cell>
          <cell r="FG218">
            <v>-1654.545946920005</v>
          </cell>
          <cell r="FH218">
            <v>-1654.5459469200059</v>
          </cell>
          <cell r="FI218">
            <v>-1654.545946920005</v>
          </cell>
          <cell r="FJ218">
            <v>-1654.5459469200077</v>
          </cell>
          <cell r="FK218">
            <v>-1706.0459469200077</v>
          </cell>
          <cell r="FL218">
            <v>-1706.2974055469722</v>
          </cell>
          <cell r="FM218">
            <v>-1706.2974055469704</v>
          </cell>
          <cell r="FN218">
            <v>-1706.2974055469695</v>
          </cell>
          <cell r="FO218">
            <v>-1706.2974055469676</v>
          </cell>
          <cell r="FP218">
            <v>-1706.2974055469676</v>
          </cell>
          <cell r="FQ218">
            <v>-1687.3910692334066</v>
          </cell>
          <cell r="FR218">
            <v>-1687.3910692334066</v>
          </cell>
          <cell r="FS218">
            <v>-1687.3910692334066</v>
          </cell>
          <cell r="FT218">
            <v>-1687.3910692334039</v>
          </cell>
          <cell r="FU218">
            <v>-1687.3910692334057</v>
          </cell>
          <cell r="FV218">
            <v>-1687.3910692334075</v>
          </cell>
          <cell r="FW218">
            <v>-1740.4360692334085</v>
          </cell>
        </row>
        <row r="219">
          <cell r="B219" t="str">
            <v>Co 126</v>
          </cell>
          <cell r="C219">
            <v>130612.19850863433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-18.969228048456898</v>
          </cell>
          <cell r="BP219">
            <v>-17.772912404858062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2233.0291553308243</v>
          </cell>
          <cell r="CS219">
            <v>2233.0291553308248</v>
          </cell>
          <cell r="CT219">
            <v>2233.0291553308252</v>
          </cell>
          <cell r="CU219">
            <v>2233.0291553308243</v>
          </cell>
          <cell r="CV219">
            <v>2233.0291553308243</v>
          </cell>
          <cell r="CW219">
            <v>2233.0291553308239</v>
          </cell>
          <cell r="CX219">
            <v>2233.0291553308243</v>
          </cell>
          <cell r="CY219">
            <v>2233.0291553308239</v>
          </cell>
          <cell r="CZ219">
            <v>2233.0291553308252</v>
          </cell>
          <cell r="DA219">
            <v>2233.0291553308248</v>
          </cell>
          <cell r="DB219">
            <v>2233.0291553308248</v>
          </cell>
          <cell r="DC219">
            <v>2233.0291553308243</v>
          </cell>
          <cell r="DD219">
            <v>2256.8564051041076</v>
          </cell>
          <cell r="DE219">
            <v>2256.8564051041089</v>
          </cell>
          <cell r="DF219">
            <v>2256.8564051041076</v>
          </cell>
          <cell r="DG219">
            <v>2256.8564051041076</v>
          </cell>
          <cell r="DH219">
            <v>2256.8564051041071</v>
          </cell>
          <cell r="DI219">
            <v>2256.856405104108</v>
          </cell>
          <cell r="DJ219">
            <v>2256.8564051041076</v>
          </cell>
          <cell r="DK219">
            <v>2256.8564051041071</v>
          </cell>
          <cell r="DL219">
            <v>2256.8564051041085</v>
          </cell>
          <cell r="DM219">
            <v>2256.856405104108</v>
          </cell>
          <cell r="DN219">
            <v>2256.8564051041067</v>
          </cell>
          <cell r="DO219">
            <v>2256.8564051041067</v>
          </cell>
          <cell r="DP219">
            <v>4363.8685332061905</v>
          </cell>
          <cell r="DQ219">
            <v>4363.8685332061905</v>
          </cell>
          <cell r="DR219">
            <v>4363.8685332061905</v>
          </cell>
          <cell r="DS219">
            <v>4363.8685332061896</v>
          </cell>
          <cell r="DT219">
            <v>4363.8685332061905</v>
          </cell>
          <cell r="DU219">
            <v>4363.8685332061905</v>
          </cell>
          <cell r="DV219">
            <v>4363.8685332061896</v>
          </cell>
          <cell r="DW219">
            <v>4363.8685332061914</v>
          </cell>
          <cell r="DX219">
            <v>4363.8685332061914</v>
          </cell>
          <cell r="DY219">
            <v>4363.8685332061905</v>
          </cell>
          <cell r="DZ219">
            <v>4363.8685332061887</v>
          </cell>
          <cell r="EA219">
            <v>4363.8685332061887</v>
          </cell>
          <cell r="EB219">
            <v>4449.877153870314</v>
          </cell>
          <cell r="EC219">
            <v>4449.8771538703149</v>
          </cell>
          <cell r="ED219">
            <v>4449.8771538703131</v>
          </cell>
          <cell r="EE219">
            <v>4449.8771538703131</v>
          </cell>
          <cell r="EF219">
            <v>4449.877153870314</v>
          </cell>
          <cell r="EG219">
            <v>4449.877153870314</v>
          </cell>
          <cell r="EH219">
            <v>4449.8771538703131</v>
          </cell>
          <cell r="EI219">
            <v>4449.8771538703149</v>
          </cell>
          <cell r="EJ219">
            <v>4449.8771538703149</v>
          </cell>
          <cell r="EK219">
            <v>4449.8771538703131</v>
          </cell>
          <cell r="EL219">
            <v>4449.8771538703131</v>
          </cell>
          <cell r="EM219">
            <v>-74.804524606035557</v>
          </cell>
          <cell r="EN219">
            <v>12.886205971373784</v>
          </cell>
          <cell r="EO219">
            <v>12.886205971375603</v>
          </cell>
          <cell r="EP219">
            <v>12.886205971371965</v>
          </cell>
          <cell r="EQ219">
            <v>12.886205971370146</v>
          </cell>
          <cell r="ER219">
            <v>12.886205971370146</v>
          </cell>
          <cell r="ES219">
            <v>12.886205971372874</v>
          </cell>
          <cell r="ET219">
            <v>12.886205971371055</v>
          </cell>
          <cell r="EU219">
            <v>12.886205971373784</v>
          </cell>
          <cell r="EV219">
            <v>12.886205971372874</v>
          </cell>
          <cell r="EW219">
            <v>12.886205971371055</v>
          </cell>
          <cell r="EX219">
            <v>12.886205971370146</v>
          </cell>
          <cell r="EY219">
            <v>-59.088909079638142</v>
          </cell>
          <cell r="EZ219">
            <v>30.316431734320759</v>
          </cell>
          <cell r="FA219">
            <v>30.316431734321668</v>
          </cell>
          <cell r="FB219">
            <v>30.31643173431803</v>
          </cell>
          <cell r="FC219">
            <v>30.316431734315302</v>
          </cell>
          <cell r="FD219">
            <v>30.316431734317121</v>
          </cell>
          <cell r="FE219">
            <v>30.31643173431894</v>
          </cell>
          <cell r="FF219">
            <v>30.316431734315302</v>
          </cell>
          <cell r="FG219">
            <v>30.316431734319849</v>
          </cell>
          <cell r="FH219">
            <v>30.31643173431803</v>
          </cell>
          <cell r="FI219">
            <v>30.31643173431894</v>
          </cell>
          <cell r="FJ219">
            <v>30.31643173431803</v>
          </cell>
          <cell r="FK219">
            <v>-42.542630062157514</v>
          </cell>
          <cell r="FL219">
            <v>48.610437061832272</v>
          </cell>
          <cell r="FM219">
            <v>48.610437061830453</v>
          </cell>
          <cell r="FN219">
            <v>-2486.7026971507439</v>
          </cell>
          <cell r="FO219">
            <v>-2486.7026971507476</v>
          </cell>
          <cell r="FP219">
            <v>-2486.7026971507448</v>
          </cell>
          <cell r="FQ219">
            <v>-2486.7026971507439</v>
          </cell>
          <cell r="FR219">
            <v>-2486.7026971507466</v>
          </cell>
          <cell r="FS219">
            <v>-2486.7026971507421</v>
          </cell>
          <cell r="FT219">
            <v>-2486.7026971507421</v>
          </cell>
          <cell r="FU219">
            <v>-2486.702697150743</v>
          </cell>
          <cell r="FV219">
            <v>-2486.7026971507448</v>
          </cell>
          <cell r="FW219">
            <v>-2560.4467179609255</v>
          </cell>
        </row>
        <row r="220">
          <cell r="B220" t="str">
            <v>Co 127</v>
          </cell>
          <cell r="C220">
            <v>264661.63844320766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-61.649991157484692</v>
          </cell>
          <cell r="BP220">
            <v>-57.761965315788075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-0.47379999999975553</v>
          </cell>
          <cell r="BZ220">
            <v>-9.2700000000149885E-2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-0.48801399999956629</v>
          </cell>
          <cell r="CL220">
            <v>-9.5480999999836058E-2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-8.0029988109699843</v>
          </cell>
          <cell r="CS220">
            <v>-8.0029988109699843</v>
          </cell>
          <cell r="CT220">
            <v>-8.0029988109699843</v>
          </cell>
          <cell r="CU220">
            <v>-8.0029988109690748</v>
          </cell>
          <cell r="CV220">
            <v>-8.0029988109690748</v>
          </cell>
          <cell r="CW220">
            <v>-8.5056532309699833</v>
          </cell>
          <cell r="CX220">
            <v>-8.1013442409703202</v>
          </cell>
          <cell r="CY220">
            <v>-8.0029988109699843</v>
          </cell>
          <cell r="CZ220">
            <v>-8.0029988109690748</v>
          </cell>
          <cell r="DA220">
            <v>-8.0029988109699843</v>
          </cell>
          <cell r="DB220">
            <v>-8.0029988109699843</v>
          </cell>
          <cell r="DC220">
            <v>-8.0029988109708938</v>
          </cell>
          <cell r="DD220">
            <v>-12.329725453853825</v>
          </cell>
          <cell r="DE220">
            <v>-12.329725453855644</v>
          </cell>
          <cell r="DF220">
            <v>-12.329725453854735</v>
          </cell>
          <cell r="DG220">
            <v>-12.329725453855644</v>
          </cell>
          <cell r="DH220">
            <v>-12.329725453856554</v>
          </cell>
          <cell r="DI220">
            <v>-12.847459506456289</v>
          </cell>
          <cell r="DJ220">
            <v>-12.431021246757155</v>
          </cell>
          <cell r="DK220">
            <v>-12.329725453855644</v>
          </cell>
          <cell r="DL220">
            <v>-12.329725453855644</v>
          </cell>
          <cell r="DM220">
            <v>-12.329725453854735</v>
          </cell>
          <cell r="DN220">
            <v>-12.329725453855644</v>
          </cell>
          <cell r="DO220">
            <v>-12.329725453856554</v>
          </cell>
          <cell r="DP220">
            <v>4535.6331730010033</v>
          </cell>
          <cell r="DQ220">
            <v>4535.6331730009997</v>
          </cell>
          <cell r="DR220">
            <v>4535.6331730010033</v>
          </cell>
          <cell r="DS220">
            <v>4535.6331730009979</v>
          </cell>
          <cell r="DT220">
            <v>4535.6331730010006</v>
          </cell>
          <cell r="DU220">
            <v>4535.0999069268209</v>
          </cell>
          <cell r="DV220">
            <v>2868.8621716676498</v>
          </cell>
          <cell r="DW220">
            <v>2868.9665063343346</v>
          </cell>
          <cell r="DX220">
            <v>2868.9665063343327</v>
          </cell>
          <cell r="DY220">
            <v>2868.9665063343355</v>
          </cell>
          <cell r="DZ220">
            <v>2868.9665063343355</v>
          </cell>
          <cell r="EA220">
            <v>2868.9665063343327</v>
          </cell>
          <cell r="EB220">
            <v>2955.2587531276895</v>
          </cell>
          <cell r="EC220">
            <v>2955.2587531276849</v>
          </cell>
          <cell r="ED220">
            <v>2955.2587531276886</v>
          </cell>
          <cell r="EE220">
            <v>2955.2587531276858</v>
          </cell>
          <cell r="EF220">
            <v>2955.2587531276895</v>
          </cell>
          <cell r="EG220">
            <v>2954.7094890712797</v>
          </cell>
          <cell r="EH220">
            <v>2905.1512884209988</v>
          </cell>
          <cell r="EI220">
            <v>2905.2587531276858</v>
          </cell>
          <cell r="EJ220">
            <v>2905.2587531276858</v>
          </cell>
          <cell r="EK220">
            <v>2905.2587531276904</v>
          </cell>
          <cell r="EL220">
            <v>2905.2587531276895</v>
          </cell>
          <cell r="EM220">
            <v>2905.258753127684</v>
          </cell>
          <cell r="EN220">
            <v>5076.477565690243</v>
          </cell>
          <cell r="EO220">
            <v>5076.4775656902393</v>
          </cell>
          <cell r="EP220">
            <v>5076.4775656902439</v>
          </cell>
          <cell r="EQ220">
            <v>5076.4775656902375</v>
          </cell>
          <cell r="ER220">
            <v>5076.4775656902439</v>
          </cell>
          <cell r="ES220">
            <v>5075.9118237121411</v>
          </cell>
          <cell r="ET220">
            <v>5024.8668770423574</v>
          </cell>
          <cell r="EU220">
            <v>5024.9775656902402</v>
          </cell>
          <cell r="EV220">
            <v>5024.9775656902439</v>
          </cell>
          <cell r="EW220">
            <v>5024.9775656902466</v>
          </cell>
          <cell r="EX220">
            <v>5024.9775656902475</v>
          </cell>
          <cell r="EY220">
            <v>5024.9775656902393</v>
          </cell>
          <cell r="EZ220">
            <v>5176.9841636290485</v>
          </cell>
          <cell r="FA220">
            <v>5176.9841636290457</v>
          </cell>
          <cell r="FB220">
            <v>5176.9841636290475</v>
          </cell>
          <cell r="FC220">
            <v>5176.9841636290457</v>
          </cell>
          <cell r="FD220">
            <v>5176.9841636290475</v>
          </cell>
          <cell r="FE220">
            <v>5176.4014493916011</v>
          </cell>
          <cell r="FF220">
            <v>5123.8251543217229</v>
          </cell>
          <cell r="FG220">
            <v>5123.9391636290466</v>
          </cell>
          <cell r="FH220">
            <v>5123.9391636290466</v>
          </cell>
          <cell r="FI220">
            <v>5123.9391636290502</v>
          </cell>
          <cell r="FJ220">
            <v>5123.9391636290502</v>
          </cell>
          <cell r="FK220">
            <v>5123.9391636290402</v>
          </cell>
          <cell r="FL220">
            <v>5279.4702049253801</v>
          </cell>
          <cell r="FM220">
            <v>5279.4702049253774</v>
          </cell>
          <cell r="FN220">
            <v>5279.4702049253774</v>
          </cell>
          <cell r="FO220">
            <v>5279.4702049253792</v>
          </cell>
          <cell r="FP220">
            <v>5279.470204925381</v>
          </cell>
          <cell r="FQ220">
            <v>5278.8700092608087</v>
          </cell>
          <cell r="FR220">
            <v>5224.716425338831</v>
          </cell>
          <cell r="FS220">
            <v>5224.8338549253749</v>
          </cell>
          <cell r="FT220">
            <v>5224.8338549253795</v>
          </cell>
          <cell r="FU220">
            <v>5224.8338549253849</v>
          </cell>
          <cell r="FV220">
            <v>5224.8338549253831</v>
          </cell>
          <cell r="FW220">
            <v>5224.833854925374</v>
          </cell>
        </row>
        <row r="221">
          <cell r="B221" t="str">
            <v>Co 128</v>
          </cell>
          <cell r="C221">
            <v>156816.01662181597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-651.36981607569032</v>
          </cell>
          <cell r="BP221">
            <v>-611.07454709643935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-2772.2548458489109</v>
          </cell>
          <cell r="CS221">
            <v>-2772.2548458489109</v>
          </cell>
          <cell r="CT221">
            <v>-2772.2548458489182</v>
          </cell>
          <cell r="CU221">
            <v>-2772.2548458489109</v>
          </cell>
          <cell r="CV221">
            <v>-2772.2548458489109</v>
          </cell>
          <cell r="CW221">
            <v>-2772.2548458489109</v>
          </cell>
          <cell r="CX221">
            <v>-2772.2548458489109</v>
          </cell>
          <cell r="CY221">
            <v>-2772.2548458489109</v>
          </cell>
          <cell r="CZ221">
            <v>-2772.2548458489036</v>
          </cell>
          <cell r="DA221">
            <v>-2772.2548458489109</v>
          </cell>
          <cell r="DB221">
            <v>-2772.2548458489109</v>
          </cell>
          <cell r="DC221">
            <v>-2772.2548458489036</v>
          </cell>
          <cell r="DD221">
            <v>-2831.8666094325599</v>
          </cell>
          <cell r="DE221">
            <v>-2831.8666094325745</v>
          </cell>
          <cell r="DF221">
            <v>-2831.8666094325527</v>
          </cell>
          <cell r="DG221">
            <v>-2831.8666094325599</v>
          </cell>
          <cell r="DH221">
            <v>-2831.8666094325745</v>
          </cell>
          <cell r="DI221">
            <v>-2831.8666094325599</v>
          </cell>
          <cell r="DJ221">
            <v>-2831.8666094325672</v>
          </cell>
          <cell r="DK221">
            <v>-2831.8666094325672</v>
          </cell>
          <cell r="DL221">
            <v>-2831.8666094325527</v>
          </cell>
          <cell r="DM221">
            <v>-2831.8666094325527</v>
          </cell>
          <cell r="DN221">
            <v>-2831.8666094325672</v>
          </cell>
          <cell r="DO221">
            <v>-2831.8666094325599</v>
          </cell>
          <cell r="DP221">
            <v>8233.387834429217</v>
          </cell>
          <cell r="DQ221">
            <v>8233.387834429217</v>
          </cell>
          <cell r="DR221">
            <v>8233.387834429217</v>
          </cell>
          <cell r="DS221">
            <v>8233.387834429217</v>
          </cell>
          <cell r="DT221">
            <v>8233.3878344292025</v>
          </cell>
          <cell r="DU221">
            <v>8233.387834429217</v>
          </cell>
          <cell r="DV221">
            <v>1128.0650772431763</v>
          </cell>
          <cell r="DW221">
            <v>1128.0650772431909</v>
          </cell>
          <cell r="DX221">
            <v>1128.0650772432055</v>
          </cell>
          <cell r="DY221">
            <v>1128.0650772431909</v>
          </cell>
          <cell r="DZ221">
            <v>1128.0650772431909</v>
          </cell>
          <cell r="EA221">
            <v>1128.0650772431909</v>
          </cell>
          <cell r="EB221">
            <v>1288.3124172651005</v>
          </cell>
          <cell r="EC221">
            <v>1288.3124172651005</v>
          </cell>
          <cell r="ED221">
            <v>1288.3124172651005</v>
          </cell>
          <cell r="EE221">
            <v>1288.3124172651078</v>
          </cell>
          <cell r="EF221">
            <v>1288.3124172650932</v>
          </cell>
          <cell r="EG221">
            <v>1288.3124172651078</v>
          </cell>
          <cell r="EH221">
            <v>1148.057813973217</v>
          </cell>
          <cell r="EI221">
            <v>1148.0578139732315</v>
          </cell>
          <cell r="EJ221">
            <v>1148.0578139732534</v>
          </cell>
          <cell r="EK221">
            <v>1148.0578139732315</v>
          </cell>
          <cell r="EL221">
            <v>1148.0578139732315</v>
          </cell>
          <cell r="EM221">
            <v>1148.0578139732315</v>
          </cell>
          <cell r="EN221">
            <v>7903.4771065726454</v>
          </cell>
          <cell r="EO221">
            <v>7903.4771065726454</v>
          </cell>
          <cell r="EP221">
            <v>7903.47710657266</v>
          </cell>
          <cell r="EQ221">
            <v>7903.4771065726673</v>
          </cell>
          <cell r="ER221">
            <v>7903.4771065726454</v>
          </cell>
          <cell r="ES221">
            <v>7903.4771065726454</v>
          </cell>
          <cell r="ET221">
            <v>7760.4729667704814</v>
          </cell>
          <cell r="EU221">
            <v>7760.472966770496</v>
          </cell>
          <cell r="EV221">
            <v>7760.4729667705396</v>
          </cell>
          <cell r="EW221">
            <v>1986.3857403291186</v>
          </cell>
          <cell r="EX221">
            <v>1986.3857403291331</v>
          </cell>
          <cell r="EY221">
            <v>1986.3857403291113</v>
          </cell>
          <cell r="EZ221">
            <v>2284.6772096284622</v>
          </cell>
          <cell r="FA221">
            <v>2284.6772096284476</v>
          </cell>
          <cell r="FB221">
            <v>2284.6772096284767</v>
          </cell>
          <cell r="FC221">
            <v>2284.6772096284767</v>
          </cell>
          <cell r="FD221">
            <v>2284.6772096284694</v>
          </cell>
          <cell r="FE221">
            <v>2284.6772096284403</v>
          </cell>
          <cell r="FF221">
            <v>2138.8702092524909</v>
          </cell>
          <cell r="FG221">
            <v>2138.8702092524909</v>
          </cell>
          <cell r="FH221">
            <v>2138.8702092525491</v>
          </cell>
          <cell r="FI221">
            <v>2023.3884647236628</v>
          </cell>
          <cell r="FJ221">
            <v>2023.3884647236846</v>
          </cell>
          <cell r="FK221">
            <v>2023.3884647236628</v>
          </cell>
          <cell r="FL221">
            <v>4410.8384081410768</v>
          </cell>
          <cell r="FM221">
            <v>4410.8384081410768</v>
          </cell>
          <cell r="FN221">
            <v>4410.8384081410986</v>
          </cell>
          <cell r="FO221">
            <v>4410.8384081410913</v>
          </cell>
          <cell r="FP221">
            <v>4410.8384081410768</v>
          </cell>
          <cell r="FQ221">
            <v>4410.8384081410768</v>
          </cell>
          <cell r="FR221">
            <v>4262.1742066464794</v>
          </cell>
          <cell r="FS221">
            <v>4262.1742066464794</v>
          </cell>
          <cell r="FT221">
            <v>4262.1742066465376</v>
          </cell>
          <cell r="FU221">
            <v>4144.3828272270766</v>
          </cell>
          <cell r="FV221">
            <v>4144.3828272270766</v>
          </cell>
          <cell r="FW221">
            <v>4144.3828272270766</v>
          </cell>
        </row>
        <row r="222">
          <cell r="B222" t="str">
            <v>Co 129</v>
          </cell>
          <cell r="C222">
            <v>-10884.555409750805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-67.787094349632753</v>
          </cell>
          <cell r="BP222">
            <v>-63.773391570372951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-103.39852807707575</v>
          </cell>
          <cell r="CF222">
            <v>-103.39852807707575</v>
          </cell>
          <cell r="CG222">
            <v>-103.39852807707575</v>
          </cell>
          <cell r="CH222">
            <v>-103.39852807707575</v>
          </cell>
          <cell r="CI222">
            <v>-103.39852807707484</v>
          </cell>
          <cell r="CJ222">
            <v>-103.39852807707575</v>
          </cell>
          <cell r="CK222">
            <v>-103.39852807707575</v>
          </cell>
          <cell r="CL222">
            <v>-103.39852807707575</v>
          </cell>
          <cell r="CM222">
            <v>-103.39852807707575</v>
          </cell>
          <cell r="CN222">
            <v>-103.39852807707575</v>
          </cell>
          <cell r="CO222">
            <v>-103.39852807707575</v>
          </cell>
          <cell r="CP222">
            <v>-103.39852807707575</v>
          </cell>
          <cell r="CQ222">
            <v>-103.39852807707575</v>
          </cell>
          <cell r="CR222">
            <v>-105.46649863861785</v>
          </cell>
          <cell r="CS222">
            <v>-105.46649863861785</v>
          </cell>
          <cell r="CT222">
            <v>-105.46649863861603</v>
          </cell>
          <cell r="CU222">
            <v>-105.46649863861603</v>
          </cell>
          <cell r="CV222">
            <v>-105.46649863861785</v>
          </cell>
          <cell r="CW222">
            <v>-105.46649863861785</v>
          </cell>
          <cell r="CX222">
            <v>-105.46649863861967</v>
          </cell>
          <cell r="CY222">
            <v>-105.46649863861785</v>
          </cell>
          <cell r="CZ222">
            <v>-105.46649863861785</v>
          </cell>
          <cell r="DA222">
            <v>-105.46649863861603</v>
          </cell>
          <cell r="DB222">
            <v>-105.46649863861603</v>
          </cell>
          <cell r="DC222">
            <v>-105.46649863861603</v>
          </cell>
          <cell r="DD222">
            <v>-107.57582861139053</v>
          </cell>
          <cell r="DE222">
            <v>-107.57582861139053</v>
          </cell>
          <cell r="DF222">
            <v>-107.57582861138872</v>
          </cell>
          <cell r="DG222">
            <v>-107.57582861138872</v>
          </cell>
          <cell r="DH222">
            <v>-107.57582861139053</v>
          </cell>
          <cell r="DI222">
            <v>-107.57582861139053</v>
          </cell>
          <cell r="DJ222">
            <v>-107.57582861139235</v>
          </cell>
          <cell r="DK222">
            <v>-107.57582861139053</v>
          </cell>
          <cell r="DL222">
            <v>-107.57582861138962</v>
          </cell>
          <cell r="DM222">
            <v>-107.57582861138872</v>
          </cell>
          <cell r="DN222">
            <v>-107.57582861138872</v>
          </cell>
          <cell r="DO222">
            <v>-107.5758286113869</v>
          </cell>
          <cell r="DP222">
            <v>-109.72734518361904</v>
          </cell>
          <cell r="DQ222">
            <v>-109.72734518361904</v>
          </cell>
          <cell r="DR222">
            <v>-109.7273451836154</v>
          </cell>
          <cell r="DS222">
            <v>-109.72734518361904</v>
          </cell>
          <cell r="DT222">
            <v>-109.72734518361722</v>
          </cell>
          <cell r="DU222">
            <v>-109.72734518361904</v>
          </cell>
          <cell r="DV222">
            <v>-109.72734518361722</v>
          </cell>
          <cell r="DW222">
            <v>-109.72734518361904</v>
          </cell>
          <cell r="DX222">
            <v>-109.72734518361904</v>
          </cell>
          <cell r="DY222">
            <v>-109.72734518361904</v>
          </cell>
          <cell r="DZ222">
            <v>-109.7273451836154</v>
          </cell>
          <cell r="EA222">
            <v>-109.7273451836154</v>
          </cell>
          <cell r="EB222">
            <v>-111.92189208729178</v>
          </cell>
          <cell r="EC222">
            <v>-111.92189208729178</v>
          </cell>
          <cell r="ED222">
            <v>-111.92189208728814</v>
          </cell>
          <cell r="EE222">
            <v>-111.92189208728814</v>
          </cell>
          <cell r="EF222">
            <v>-111.92189208728814</v>
          </cell>
          <cell r="EG222">
            <v>-111.92189208728814</v>
          </cell>
          <cell r="EH222">
            <v>-111.92189208729178</v>
          </cell>
          <cell r="EI222">
            <v>-111.92189208728814</v>
          </cell>
          <cell r="EJ222">
            <v>-111.92189208729178</v>
          </cell>
          <cell r="EK222">
            <v>-111.92189208728814</v>
          </cell>
          <cell r="EL222">
            <v>-111.92189208728814</v>
          </cell>
          <cell r="EM222">
            <v>-111.92189208728814</v>
          </cell>
          <cell r="EN222">
            <v>-114.16032992903638</v>
          </cell>
          <cell r="EO222">
            <v>-114.16032992903638</v>
          </cell>
          <cell r="EP222">
            <v>-114.16032992903274</v>
          </cell>
          <cell r="EQ222">
            <v>-114.16032992903456</v>
          </cell>
          <cell r="ER222">
            <v>-114.16032992903638</v>
          </cell>
          <cell r="ES222">
            <v>-114.16032992903638</v>
          </cell>
          <cell r="ET222">
            <v>-114.16032992903638</v>
          </cell>
          <cell r="EU222">
            <v>-114.16032992903638</v>
          </cell>
          <cell r="EV222">
            <v>-114.16032992903638</v>
          </cell>
          <cell r="EW222">
            <v>-114.16032992903456</v>
          </cell>
          <cell r="EX222">
            <v>-114.16032992903456</v>
          </cell>
          <cell r="EY222">
            <v>-114.16032992903456</v>
          </cell>
          <cell r="EZ222">
            <v>-116.44353652761674</v>
          </cell>
          <cell r="FA222">
            <v>-116.44353652761674</v>
          </cell>
          <cell r="FB222">
            <v>-116.44353652761311</v>
          </cell>
          <cell r="FC222">
            <v>-116.44353652761492</v>
          </cell>
          <cell r="FD222">
            <v>-116.44353652761856</v>
          </cell>
          <cell r="FE222">
            <v>-116.44353652761492</v>
          </cell>
          <cell r="FF222">
            <v>-116.44353652761674</v>
          </cell>
          <cell r="FG222">
            <v>-116.44353652761856</v>
          </cell>
          <cell r="FH222">
            <v>-116.44353652761856</v>
          </cell>
          <cell r="FI222">
            <v>-116.44353652761492</v>
          </cell>
          <cell r="FJ222">
            <v>-116.44353652761492</v>
          </cell>
          <cell r="FK222">
            <v>-116.44353652761492</v>
          </cell>
          <cell r="FL222">
            <v>-118.77240725816955</v>
          </cell>
          <cell r="FM222">
            <v>-118.77240725816955</v>
          </cell>
          <cell r="FN222">
            <v>-118.77240725816591</v>
          </cell>
          <cell r="FO222">
            <v>-118.77240725816773</v>
          </cell>
          <cell r="FP222">
            <v>-118.77240725817137</v>
          </cell>
          <cell r="FQ222">
            <v>-118.77240725816955</v>
          </cell>
          <cell r="FR222">
            <v>-118.77240725816955</v>
          </cell>
          <cell r="FS222">
            <v>-118.77240725817137</v>
          </cell>
          <cell r="FT222">
            <v>-118.77240725817137</v>
          </cell>
          <cell r="FU222">
            <v>-118.77240725816773</v>
          </cell>
          <cell r="FV222">
            <v>-118.77240725816591</v>
          </cell>
          <cell r="FW222">
            <v>-118.77240725816591</v>
          </cell>
        </row>
        <row r="223">
          <cell r="B223" t="str">
            <v>Co 130</v>
          </cell>
          <cell r="C223">
            <v>-243.14651770575983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-125.53165620302389</v>
          </cell>
          <cell r="BP223">
            <v>-117.61486150273595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</row>
        <row r="224">
          <cell r="B224" t="str">
            <v>Co 131</v>
          </cell>
          <cell r="C224">
            <v>-45385.830905757524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-274.77484746661867</v>
          </cell>
          <cell r="BP224">
            <v>-257.96859622933698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2322.9666561603735</v>
          </cell>
          <cell r="CS224">
            <v>2322.9666561603735</v>
          </cell>
          <cell r="CT224">
            <v>2322.9666561603735</v>
          </cell>
          <cell r="CU224">
            <v>2322.9666561603699</v>
          </cell>
          <cell r="CV224">
            <v>2322.9666561603772</v>
          </cell>
          <cell r="CW224">
            <v>2322.9666561603699</v>
          </cell>
          <cell r="CX224">
            <v>2322.9666561603699</v>
          </cell>
          <cell r="CY224">
            <v>2322.9666561603699</v>
          </cell>
          <cell r="CZ224">
            <v>2322.9666561603699</v>
          </cell>
          <cell r="DA224">
            <v>2322.9666561603735</v>
          </cell>
          <cell r="DB224">
            <v>2322.9666561603699</v>
          </cell>
          <cell r="DC224">
            <v>2322.9666561603735</v>
          </cell>
          <cell r="DD224">
            <v>2348.5926559502477</v>
          </cell>
          <cell r="DE224">
            <v>2348.5926559502404</v>
          </cell>
          <cell r="DF224">
            <v>2348.5926559502477</v>
          </cell>
          <cell r="DG224">
            <v>2348.5926559502441</v>
          </cell>
          <cell r="DH224">
            <v>2348.5926559502477</v>
          </cell>
          <cell r="DI224">
            <v>2348.5926559502477</v>
          </cell>
          <cell r="DJ224">
            <v>2348.5926559502441</v>
          </cell>
          <cell r="DK224">
            <v>2348.5926559502441</v>
          </cell>
          <cell r="DL224">
            <v>-3261.1562522435161</v>
          </cell>
          <cell r="DM224">
            <v>-3261.1562522435124</v>
          </cell>
          <cell r="DN224">
            <v>-3261.1562522435161</v>
          </cell>
          <cell r="DO224">
            <v>-3261.1562522435088</v>
          </cell>
          <cell r="DP224">
            <v>-1152.3093991245005</v>
          </cell>
          <cell r="DQ224">
            <v>-1152.309399124515</v>
          </cell>
          <cell r="DR224">
            <v>-1152.3093991245078</v>
          </cell>
          <cell r="DS224">
            <v>-1152.3093991245114</v>
          </cell>
          <cell r="DT224">
            <v>-1152.3093991245078</v>
          </cell>
          <cell r="DU224">
            <v>-1152.3093991245078</v>
          </cell>
          <cell r="DV224">
            <v>-1152.3093991245114</v>
          </cell>
          <cell r="DW224">
            <v>-1152.3093991245078</v>
          </cell>
          <cell r="DX224">
            <v>-1247.8377106217195</v>
          </cell>
          <cell r="DY224">
            <v>-1247.8377106217122</v>
          </cell>
          <cell r="DZ224">
            <v>-1247.8377106217195</v>
          </cell>
          <cell r="EA224">
            <v>-1247.8377106217158</v>
          </cell>
          <cell r="EB224">
            <v>-1159.9576704403298</v>
          </cell>
          <cell r="EC224">
            <v>-1159.9576704403407</v>
          </cell>
          <cell r="ED224">
            <v>-1159.9576704403335</v>
          </cell>
          <cell r="EE224">
            <v>-1159.9576704403407</v>
          </cell>
          <cell r="EF224">
            <v>-1159.9576704403335</v>
          </cell>
          <cell r="EG224">
            <v>-1159.9576704403225</v>
          </cell>
          <cell r="EH224">
            <v>-1159.9576704403371</v>
          </cell>
          <cell r="EI224">
            <v>-1159.9576704403298</v>
          </cell>
          <cell r="EJ224">
            <v>-1256.8965481674823</v>
          </cell>
          <cell r="EK224">
            <v>-1256.896548167475</v>
          </cell>
          <cell r="EL224">
            <v>-1256.8965481674823</v>
          </cell>
          <cell r="EM224">
            <v>-1256.896548167475</v>
          </cell>
          <cell r="EN224">
            <v>-1167.2969696824694</v>
          </cell>
          <cell r="EO224">
            <v>-1167.2969696824766</v>
          </cell>
          <cell r="EP224">
            <v>-982.11178449728686</v>
          </cell>
          <cell r="EQ224">
            <v>-982.11178449729414</v>
          </cell>
          <cell r="ER224">
            <v>-982.11178449728686</v>
          </cell>
          <cell r="ES224">
            <v>-982.11178449728686</v>
          </cell>
          <cell r="ET224">
            <v>-982.11178449728322</v>
          </cell>
          <cell r="EU224">
            <v>-982.11178449728686</v>
          </cell>
          <cell r="EV224">
            <v>-1080.4744397789873</v>
          </cell>
          <cell r="EW224">
            <v>-1080.47443977898</v>
          </cell>
          <cell r="EX224">
            <v>-1080.4744397789873</v>
          </cell>
          <cell r="EY224">
            <v>-1080.4744397789727</v>
          </cell>
          <cell r="EZ224">
            <v>-989.12207409926486</v>
          </cell>
          <cell r="FA224">
            <v>-989.12207409927214</v>
          </cell>
          <cell r="FB224">
            <v>-983.56651854371012</v>
          </cell>
          <cell r="FC224">
            <v>-983.56651854371739</v>
          </cell>
          <cell r="FD224">
            <v>-983.56651854371012</v>
          </cell>
          <cell r="FE224">
            <v>-983.56651854371376</v>
          </cell>
          <cell r="FF224">
            <v>-983.56651854371012</v>
          </cell>
          <cell r="FG224">
            <v>-983.56651854371012</v>
          </cell>
          <cell r="FH224">
            <v>-1083.365976931047</v>
          </cell>
          <cell r="FI224">
            <v>-1083.3659769310398</v>
          </cell>
          <cell r="FJ224">
            <v>-1083.365976931047</v>
          </cell>
          <cell r="FK224">
            <v>-1083.3659769310325</v>
          </cell>
          <cell r="FL224">
            <v>-990.22694444398076</v>
          </cell>
          <cell r="FM224">
            <v>-990.22694444398803</v>
          </cell>
          <cell r="FN224">
            <v>-984.50472222175813</v>
          </cell>
          <cell r="FO224">
            <v>-984.50472222176541</v>
          </cell>
          <cell r="FP224">
            <v>-984.50472222175813</v>
          </cell>
          <cell r="FQ224">
            <v>-2836.3565740736121</v>
          </cell>
          <cell r="FR224">
            <v>-2836.3565740736158</v>
          </cell>
          <cell r="FS224">
            <v>-2836.3565740736085</v>
          </cell>
          <cell r="FT224">
            <v>-2937.6056581287012</v>
          </cell>
          <cell r="FU224">
            <v>-2937.6056581286866</v>
          </cell>
          <cell r="FV224">
            <v>-2937.6056581287012</v>
          </cell>
          <cell r="FW224">
            <v>-2937.6056581286794</v>
          </cell>
        </row>
        <row r="225">
          <cell r="B225" t="str">
            <v>Co 132</v>
          </cell>
          <cell r="C225">
            <v>-63.479460962393205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-32.638230612786174</v>
          </cell>
          <cell r="BP225">
            <v>-30.841230349607031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</row>
        <row r="226">
          <cell r="B226" t="str">
            <v>Co 133</v>
          </cell>
          <cell r="C226">
            <v>-162734.15265382177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-177.69703333628058</v>
          </cell>
          <cell r="BP226">
            <v>-166.75173697499122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-478.8098170000012</v>
          </cell>
          <cell r="CB226">
            <v>-478.80981699999938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-493.17411150999942</v>
          </cell>
          <cell r="CN226">
            <v>-493.17411150999942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-507.96933485530099</v>
          </cell>
          <cell r="CZ226">
            <v>-507.96933485530099</v>
          </cell>
          <cell r="DA226">
            <v>0</v>
          </cell>
          <cell r="DB226">
            <v>0</v>
          </cell>
          <cell r="DC226">
            <v>-2718.9954178915941</v>
          </cell>
          <cell r="DD226">
            <v>-2718.9954178915887</v>
          </cell>
          <cell r="DE226">
            <v>-2718.9954178915923</v>
          </cell>
          <cell r="DF226">
            <v>-2718.9954178915905</v>
          </cell>
          <cell r="DG226">
            <v>-2718.9954178915941</v>
          </cell>
          <cell r="DH226">
            <v>-2718.9954178915905</v>
          </cell>
          <cell r="DI226">
            <v>-2718.9954178915905</v>
          </cell>
          <cell r="DJ226">
            <v>-2718.9954178915923</v>
          </cell>
          <cell r="DK226">
            <v>-4385.6620845582584</v>
          </cell>
          <cell r="DL226">
            <v>-4385.6620845582565</v>
          </cell>
          <cell r="DM226">
            <v>-2718.9954178915941</v>
          </cell>
          <cell r="DN226">
            <v>-2718.9954178915905</v>
          </cell>
          <cell r="DO226">
            <v>-2756.7086595827568</v>
          </cell>
          <cell r="DP226">
            <v>-2756.7086595827568</v>
          </cell>
          <cell r="DQ226">
            <v>-2756.7086595827568</v>
          </cell>
          <cell r="DR226">
            <v>-2756.708659582755</v>
          </cell>
          <cell r="DS226">
            <v>-2756.7086595827586</v>
          </cell>
          <cell r="DT226">
            <v>-2756.708659582755</v>
          </cell>
          <cell r="DU226">
            <v>-2756.7086595827532</v>
          </cell>
          <cell r="DV226">
            <v>-2756.7086595827568</v>
          </cell>
          <cell r="DW226">
            <v>-4473.3753262494211</v>
          </cell>
          <cell r="DX226">
            <v>-4473.375326249422</v>
          </cell>
          <cell r="DY226">
            <v>-2756.7086595827604</v>
          </cell>
          <cell r="DZ226">
            <v>-2756.7086595827541</v>
          </cell>
          <cell r="EA226">
            <v>-2794.6761661077508</v>
          </cell>
          <cell r="EB226">
            <v>-294.89446140146538</v>
          </cell>
          <cell r="EC226">
            <v>-294.89446140146902</v>
          </cell>
          <cell r="ED226">
            <v>-294.89446140146538</v>
          </cell>
          <cell r="EE226">
            <v>-294.89446140146356</v>
          </cell>
          <cell r="EF226">
            <v>-294.89446140146356</v>
          </cell>
          <cell r="EG226">
            <v>-2116.0057177008093</v>
          </cell>
          <cell r="EH226">
            <v>-2116.0057177008111</v>
          </cell>
          <cell r="EI226">
            <v>-3884.1723843674736</v>
          </cell>
          <cell r="EJ226">
            <v>-3884.172384367479</v>
          </cell>
          <cell r="EK226">
            <v>-2116.0057177008093</v>
          </cell>
          <cell r="EL226">
            <v>-2116.005717700813</v>
          </cell>
          <cell r="EM226">
            <v>-2154.2175743563021</v>
          </cell>
          <cell r="EN226">
            <v>-2125.0552735955062</v>
          </cell>
          <cell r="EO226">
            <v>-2125.0552735955062</v>
          </cell>
          <cell r="EP226">
            <v>-2125.0552735955043</v>
          </cell>
          <cell r="EQ226">
            <v>-2125.0552735955062</v>
          </cell>
          <cell r="ER226">
            <v>-2125.0552735955062</v>
          </cell>
          <cell r="ES226">
            <v>-2159.6256468696411</v>
          </cell>
          <cell r="ET226">
            <v>-2159.6256468696429</v>
          </cell>
          <cell r="EU226">
            <v>-3980.8373135363072</v>
          </cell>
          <cell r="EV226">
            <v>-3980.8373135363099</v>
          </cell>
          <cell r="EW226">
            <v>-2159.6256468696411</v>
          </cell>
          <cell r="EX226">
            <v>-2159.6256468696429</v>
          </cell>
          <cell r="EY226">
            <v>-2198.0712906582485</v>
          </cell>
          <cell r="EZ226">
            <v>-85.617410548900807</v>
          </cell>
          <cell r="FA226">
            <v>-85.617410548897169</v>
          </cell>
          <cell r="FB226">
            <v>-85.617410548893531</v>
          </cell>
          <cell r="FC226">
            <v>-85.617410548900807</v>
          </cell>
          <cell r="FD226">
            <v>-85.61741054889535</v>
          </cell>
          <cell r="FE226">
            <v>-120.82363573295879</v>
          </cell>
          <cell r="FF226">
            <v>-120.82363573296061</v>
          </cell>
          <cell r="FG226">
            <v>-1996.6716523996256</v>
          </cell>
          <cell r="FH226">
            <v>-2193.1346153625909</v>
          </cell>
          <cell r="FI226">
            <v>-1972.6754875848128</v>
          </cell>
          <cell r="FJ226">
            <v>-1972.6754875848164</v>
          </cell>
          <cell r="FK226">
            <v>-2011.3436807491926</v>
          </cell>
          <cell r="FL226">
            <v>-1919.7844730376564</v>
          </cell>
          <cell r="FM226">
            <v>-1919.7844730376564</v>
          </cell>
          <cell r="FN226">
            <v>-1919.7844730376491</v>
          </cell>
          <cell r="FO226">
            <v>-1919.7844730376528</v>
          </cell>
          <cell r="FP226">
            <v>-1919.7844730376564</v>
          </cell>
          <cell r="FQ226">
            <v>-1955.6376005031725</v>
          </cell>
          <cell r="FR226">
            <v>-1955.6376005031707</v>
          </cell>
          <cell r="FS226">
            <v>-2238.2660576698399</v>
          </cell>
          <cell r="FT226">
            <v>-2238.2660576698436</v>
          </cell>
          <cell r="FU226">
            <v>-2011.1931560587363</v>
          </cell>
          <cell r="FV226">
            <v>-2011.1931560587345</v>
          </cell>
          <cell r="FW226">
            <v>-2050.0719586813975</v>
          </cell>
        </row>
        <row r="227">
          <cell r="B227" t="str">
            <v>Co 134</v>
          </cell>
          <cell r="C227">
            <v>-238.32568075369454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-99.867406490406211</v>
          </cell>
          <cell r="BP227">
            <v>-93.830522843294602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-7.3280379999996512</v>
          </cell>
          <cell r="CB227">
            <v>-7.3280379999996512</v>
          </cell>
          <cell r="CC227">
            <v>0</v>
          </cell>
          <cell r="CD227">
            <v>0</v>
          </cell>
          <cell r="CE227">
            <v>-7.3280379999996512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-7.5478791399982583</v>
          </cell>
          <cell r="CN227">
            <v>-7.5478791399982583</v>
          </cell>
          <cell r="CO227">
            <v>0</v>
          </cell>
          <cell r="CP227">
            <v>0</v>
          </cell>
          <cell r="CQ227">
            <v>-7.5478791399982583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</row>
        <row r="228">
          <cell r="B228" t="str">
            <v>Co 135</v>
          </cell>
          <cell r="C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</row>
        <row r="229">
          <cell r="B229" t="str">
            <v>Co 180</v>
          </cell>
          <cell r="C229">
            <v>-60.237507392982479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-30.964475196745752</v>
          </cell>
          <cell r="BP229">
            <v>-29.273032196236727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</row>
        <row r="230">
          <cell r="B230" t="str">
            <v>Co 450</v>
          </cell>
          <cell r="C230">
            <v>-889284.55196793703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-926.70258201433171</v>
          </cell>
          <cell r="BP230">
            <v>-869.56587604356901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-5921.8076841722141</v>
          </cell>
          <cell r="CF230">
            <v>-5921.8076841722141</v>
          </cell>
          <cell r="CG230">
            <v>-5921.8076841722141</v>
          </cell>
          <cell r="CH230">
            <v>-5921.8076841722213</v>
          </cell>
          <cell r="CI230">
            <v>-5921.8076841722141</v>
          </cell>
          <cell r="CJ230">
            <v>-5921.8076841722068</v>
          </cell>
          <cell r="CK230">
            <v>-5921.8076841722068</v>
          </cell>
          <cell r="CL230">
            <v>-5921.8076841722359</v>
          </cell>
          <cell r="CM230">
            <v>-5921.8076841722359</v>
          </cell>
          <cell r="CN230">
            <v>-5921.8076841722068</v>
          </cell>
          <cell r="CO230">
            <v>-5921.8076841722068</v>
          </cell>
          <cell r="CP230">
            <v>-5921.8076841722141</v>
          </cell>
          <cell r="CQ230">
            <v>-5921.8076841722141</v>
          </cell>
          <cell r="CR230">
            <v>-6040.2438378556544</v>
          </cell>
          <cell r="CS230">
            <v>-6040.2438378556617</v>
          </cell>
          <cell r="CT230">
            <v>-6040.2438378556617</v>
          </cell>
          <cell r="CU230">
            <v>-6040.2438378556544</v>
          </cell>
          <cell r="CV230">
            <v>-6040.2438378556544</v>
          </cell>
          <cell r="CW230">
            <v>-6040.2438378556544</v>
          </cell>
          <cell r="CX230">
            <v>-6040.2438378556981</v>
          </cell>
          <cell r="CY230">
            <v>-6040.243837855669</v>
          </cell>
          <cell r="CZ230">
            <v>-6040.2438378556399</v>
          </cell>
          <cell r="DA230">
            <v>-6040.2438378556544</v>
          </cell>
          <cell r="DB230">
            <v>-6040.2438378556617</v>
          </cell>
          <cell r="DC230">
            <v>-6040.243837855669</v>
          </cell>
          <cell r="DD230">
            <v>-6161.048714612778</v>
          </cell>
          <cell r="DE230">
            <v>-6161.048714612778</v>
          </cell>
          <cell r="DF230">
            <v>-6161.0487146127853</v>
          </cell>
          <cell r="DG230">
            <v>-6161.0487146127562</v>
          </cell>
          <cell r="DH230">
            <v>-6161.0487146127707</v>
          </cell>
          <cell r="DI230">
            <v>-11768.803414707305</v>
          </cell>
          <cell r="DJ230">
            <v>-11768.803414707305</v>
          </cell>
          <cell r="DK230">
            <v>-11768.803414707305</v>
          </cell>
          <cell r="DL230">
            <v>-11768.803414707261</v>
          </cell>
          <cell r="DM230">
            <v>-11768.803414707305</v>
          </cell>
          <cell r="DN230">
            <v>-11768.803414707312</v>
          </cell>
          <cell r="DO230">
            <v>-11768.803414707319</v>
          </cell>
          <cell r="DP230">
            <v>-11892.024388999562</v>
          </cell>
          <cell r="DQ230">
            <v>-11892.024388999547</v>
          </cell>
          <cell r="DR230">
            <v>-11892.024388999576</v>
          </cell>
          <cell r="DS230">
            <v>-11892.024388999533</v>
          </cell>
          <cell r="DT230">
            <v>-11892.024388999555</v>
          </cell>
          <cell r="DU230">
            <v>-12012.512816334769</v>
          </cell>
          <cell r="DV230">
            <v>-12012.512816334769</v>
          </cell>
          <cell r="DW230">
            <v>-12012.512816334784</v>
          </cell>
          <cell r="DX230">
            <v>-12012.51281633474</v>
          </cell>
          <cell r="DY230">
            <v>-12012.512816334784</v>
          </cell>
          <cell r="DZ230">
            <v>-12012.512816334791</v>
          </cell>
          <cell r="EA230">
            <v>-12012.512816334784</v>
          </cell>
          <cell r="EB230">
            <v>-12138.198210112896</v>
          </cell>
          <cell r="EC230">
            <v>-12138.198210112881</v>
          </cell>
          <cell r="ED230">
            <v>-12138.198210112911</v>
          </cell>
          <cell r="EE230">
            <v>-12138.198210112867</v>
          </cell>
          <cell r="EF230">
            <v>-12138.198210112867</v>
          </cell>
          <cell r="EG230">
            <v>-8094.6797393281449</v>
          </cell>
          <cell r="EH230">
            <v>-8094.6797393281304</v>
          </cell>
          <cell r="EI230">
            <v>-8094.6797393281449</v>
          </cell>
          <cell r="EJ230">
            <v>-8094.6797393281158</v>
          </cell>
          <cell r="EK230">
            <v>-8094.6797393281449</v>
          </cell>
          <cell r="EL230">
            <v>-8094.6797393281449</v>
          </cell>
          <cell r="EM230">
            <v>-11428.013072661473</v>
          </cell>
          <cell r="EN230">
            <v>-11556.212174315151</v>
          </cell>
          <cell r="EO230">
            <v>-11556.212174315137</v>
          </cell>
          <cell r="EP230">
            <v>-11556.212174315166</v>
          </cell>
          <cell r="EQ230">
            <v>-11556.212174315137</v>
          </cell>
          <cell r="ER230">
            <v>-11556.212174315137</v>
          </cell>
          <cell r="ES230">
            <v>-13670.813846261342</v>
          </cell>
          <cell r="ET230">
            <v>-9967.1101425575907</v>
          </cell>
          <cell r="EU230">
            <v>-9967.1101425576053</v>
          </cell>
          <cell r="EV230">
            <v>-9967.1101425575907</v>
          </cell>
          <cell r="EW230">
            <v>-9967.1101425576053</v>
          </cell>
          <cell r="EX230">
            <v>-9967.1101425576053</v>
          </cell>
          <cell r="EY230">
            <v>-10067.11014255762</v>
          </cell>
          <cell r="EZ230">
            <v>-10197.873226244381</v>
          </cell>
          <cell r="FA230">
            <v>-10197.873226244337</v>
          </cell>
          <cell r="FB230">
            <v>-10197.873226244366</v>
          </cell>
          <cell r="FC230">
            <v>-10197.873226244352</v>
          </cell>
          <cell r="FD230">
            <v>-10197.873226244352</v>
          </cell>
          <cell r="FE230">
            <v>-10281.715811149508</v>
          </cell>
          <cell r="FF230">
            <v>-10170.604700038355</v>
          </cell>
          <cell r="FG230">
            <v>-10170.604700038399</v>
          </cell>
          <cell r="FH230">
            <v>-10170.60470003837</v>
          </cell>
          <cell r="FI230">
            <v>-10170.604700038399</v>
          </cell>
          <cell r="FJ230">
            <v>-10170.604700038399</v>
          </cell>
          <cell r="FK230">
            <v>-10273.604700038399</v>
          </cell>
          <cell r="FL230">
            <v>-10406.983045398898</v>
          </cell>
          <cell r="FM230">
            <v>-10406.983045398854</v>
          </cell>
          <cell r="FN230">
            <v>-10406.983045398883</v>
          </cell>
          <cell r="FO230">
            <v>-10406.983045398869</v>
          </cell>
          <cell r="FP230">
            <v>-10406.983045398883</v>
          </cell>
          <cell r="FQ230">
            <v>-6326.0714970854606</v>
          </cell>
          <cell r="FR230">
            <v>-6211.6270526409935</v>
          </cell>
          <cell r="FS230">
            <v>-6211.627052641008</v>
          </cell>
          <cell r="FT230">
            <v>-6211.6270526409935</v>
          </cell>
          <cell r="FU230">
            <v>-9915.3307563447161</v>
          </cell>
          <cell r="FV230">
            <v>-9915.3307563447161</v>
          </cell>
          <cell r="FW230">
            <v>-10021.420756344713</v>
          </cell>
        </row>
        <row r="231">
          <cell r="B231" t="str">
            <v>Co 451</v>
          </cell>
          <cell r="C231">
            <v>-1603230.4844175957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-1303.018591387372</v>
          </cell>
          <cell r="BP231">
            <v>-1222.4104605517932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56488.269062082982</v>
          </cell>
          <cell r="DE231">
            <v>56488.269062082982</v>
          </cell>
          <cell r="DF231">
            <v>-38622.655029875634</v>
          </cell>
          <cell r="DG231">
            <v>-38622.655029875634</v>
          </cell>
          <cell r="DH231">
            <v>-38622.655029875634</v>
          </cell>
          <cell r="DI231">
            <v>-38622.655029875576</v>
          </cell>
          <cell r="DJ231">
            <v>-38622.655029875576</v>
          </cell>
          <cell r="DK231">
            <v>-38622.655029875576</v>
          </cell>
          <cell r="DL231">
            <v>-38622.655029875576</v>
          </cell>
          <cell r="DM231">
            <v>-38622.655029875634</v>
          </cell>
          <cell r="DN231">
            <v>-38622.655029875634</v>
          </cell>
          <cell r="DO231">
            <v>-38622.655029875634</v>
          </cell>
          <cell r="DP231">
            <v>-37542.889648633951</v>
          </cell>
          <cell r="DQ231">
            <v>-37542.889648633893</v>
          </cell>
          <cell r="DR231">
            <v>-39445.10813047312</v>
          </cell>
          <cell r="DS231">
            <v>-39445.10813047312</v>
          </cell>
          <cell r="DT231">
            <v>-39445.108130473178</v>
          </cell>
          <cell r="DU231">
            <v>-39445.108130473061</v>
          </cell>
          <cell r="DV231">
            <v>-39445.108130473061</v>
          </cell>
          <cell r="DW231">
            <v>-39445.10813047312</v>
          </cell>
          <cell r="DX231">
            <v>-39445.108130473178</v>
          </cell>
          <cell r="DY231">
            <v>-39445.10813047312</v>
          </cell>
          <cell r="DZ231">
            <v>-39445.10813047312</v>
          </cell>
          <cell r="EA231">
            <v>-39445.108130473178</v>
          </cell>
          <cell r="EB231">
            <v>9926.9037510994822</v>
          </cell>
          <cell r="EC231">
            <v>9926.9037510995404</v>
          </cell>
          <cell r="ED231">
            <v>7986.6408996235114</v>
          </cell>
          <cell r="EE231">
            <v>7986.6408996235114</v>
          </cell>
          <cell r="EF231">
            <v>7986.6408996234823</v>
          </cell>
          <cell r="EG231">
            <v>7986.6408996235114</v>
          </cell>
          <cell r="EH231">
            <v>7986.6408996235114</v>
          </cell>
          <cell r="EI231">
            <v>7986.6408996235114</v>
          </cell>
          <cell r="EJ231">
            <v>-29597.946692130179</v>
          </cell>
          <cell r="EK231">
            <v>-29597.946692129975</v>
          </cell>
          <cell r="EL231">
            <v>-29597.946692130063</v>
          </cell>
          <cell r="EM231">
            <v>-29597.946692130121</v>
          </cell>
          <cell r="EN231">
            <v>-27512.190765632113</v>
          </cell>
          <cell r="EO231">
            <v>-27512.190765632055</v>
          </cell>
          <cell r="EP231">
            <v>-29491.258874137537</v>
          </cell>
          <cell r="EQ231">
            <v>-29491.258874137595</v>
          </cell>
          <cell r="ER231">
            <v>-29491.258874137653</v>
          </cell>
          <cell r="ES231">
            <v>-29491.258874137595</v>
          </cell>
          <cell r="ET231">
            <v>-29491.258874137653</v>
          </cell>
          <cell r="EU231">
            <v>-29491.258874137537</v>
          </cell>
          <cell r="EV231">
            <v>-30220.728403750632</v>
          </cell>
          <cell r="EW231">
            <v>-30220.7284037504</v>
          </cell>
          <cell r="EX231">
            <v>-30220.7284037504</v>
          </cell>
          <cell r="EY231">
            <v>-30220.728403750516</v>
          </cell>
          <cell r="EZ231">
            <v>-3094.8487087225076</v>
          </cell>
          <cell r="FA231">
            <v>-3094.8487087224494</v>
          </cell>
          <cell r="FB231">
            <v>-5113.4981793980696</v>
          </cell>
          <cell r="FC231">
            <v>-5113.4981793980696</v>
          </cell>
          <cell r="FD231">
            <v>-5113.498179398186</v>
          </cell>
          <cell r="FE231">
            <v>-5113.4981793980696</v>
          </cell>
          <cell r="FF231">
            <v>-5113.4981793982442</v>
          </cell>
          <cell r="FG231">
            <v>-5113.4981793980114</v>
          </cell>
          <cell r="FH231">
            <v>-5856.8904329367215</v>
          </cell>
          <cell r="FI231">
            <v>-5856.8904329365469</v>
          </cell>
          <cell r="FJ231">
            <v>-5856.8904329366051</v>
          </cell>
          <cell r="FK231">
            <v>-30193.342431741708</v>
          </cell>
          <cell r="FL231">
            <v>-28808.604394697759</v>
          </cell>
          <cell r="FM231">
            <v>-28808.604394697672</v>
          </cell>
          <cell r="FN231">
            <v>-30867.626854786766</v>
          </cell>
          <cell r="FO231">
            <v>-30867.626854786824</v>
          </cell>
          <cell r="FP231">
            <v>-30867.626854786824</v>
          </cell>
          <cell r="FQ231">
            <v>-30867.626854786824</v>
          </cell>
          <cell r="FR231">
            <v>-30867.626854786882</v>
          </cell>
          <cell r="FS231">
            <v>-30867.626854786649</v>
          </cell>
          <cell r="FT231">
            <v>-31625.200286729494</v>
          </cell>
          <cell r="FU231">
            <v>-31625.200286729319</v>
          </cell>
          <cell r="FV231">
            <v>-31625.200286729378</v>
          </cell>
          <cell r="FW231">
            <v>-32111.92932670546</v>
          </cell>
        </row>
        <row r="232">
          <cell r="B232" t="str">
            <v>Co 356</v>
          </cell>
          <cell r="C232">
            <v>1229942.8166644755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14450.261132239859</v>
          </cell>
          <cell r="BP232">
            <v>-1904.9082063729584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1666.666666666657</v>
          </cell>
          <cell r="BW232">
            <v>1666.666666666657</v>
          </cell>
          <cell r="BX232">
            <v>1666.6666666666861</v>
          </cell>
          <cell r="BY232">
            <v>1666.6666666666861</v>
          </cell>
          <cell r="BZ232">
            <v>1666.6666666666861</v>
          </cell>
          <cell r="CA232">
            <v>18259.731281666725</v>
          </cell>
          <cell r="CB232">
            <v>1978.9383866666176</v>
          </cell>
          <cell r="CC232">
            <v>1666.666666666657</v>
          </cell>
          <cell r="CD232">
            <v>1666.666666666657</v>
          </cell>
          <cell r="CE232">
            <v>1666.666666666657</v>
          </cell>
          <cell r="CF232">
            <v>1666.666666666657</v>
          </cell>
          <cell r="CG232">
            <v>1666.666666666657</v>
          </cell>
          <cell r="CH232">
            <v>1716.6666666666861</v>
          </cell>
          <cell r="CI232">
            <v>1716.6666666666861</v>
          </cell>
          <cell r="CJ232">
            <v>1716.666666666657</v>
          </cell>
          <cell r="CK232">
            <v>1716.666666666657</v>
          </cell>
          <cell r="CL232">
            <v>-8067.4672499401495</v>
          </cell>
          <cell r="CM232">
            <v>7817.1676035099081</v>
          </cell>
          <cell r="CN232">
            <v>-8206.6468783402233</v>
          </cell>
          <cell r="CO232">
            <v>-8067.4672499401495</v>
          </cell>
          <cell r="CP232">
            <v>-8067.4672499401495</v>
          </cell>
          <cell r="CQ232">
            <v>-8067.4672499401495</v>
          </cell>
          <cell r="CR232">
            <v>-8219.8165949389804</v>
          </cell>
          <cell r="CS232">
            <v>-8219.8165949389513</v>
          </cell>
          <cell r="CT232">
            <v>-8168.3165949389804</v>
          </cell>
          <cell r="CU232">
            <v>-8168.3165949389222</v>
          </cell>
          <cell r="CV232">
            <v>-8168.3165949389804</v>
          </cell>
          <cell r="CW232">
            <v>-8168.3165949389804</v>
          </cell>
          <cell r="CX232">
            <v>-8233.3165949389804</v>
          </cell>
          <cell r="CY232">
            <v>7725.7834041145688</v>
          </cell>
          <cell r="CZ232">
            <v>-8530.2781121910084</v>
          </cell>
          <cell r="DA232">
            <v>-8233.3165949389804</v>
          </cell>
          <cell r="DB232">
            <v>-8233.3165949389222</v>
          </cell>
          <cell r="DC232">
            <v>-8233.3165949389222</v>
          </cell>
          <cell r="DD232">
            <v>-8388.7129268377321</v>
          </cell>
          <cell r="DE232">
            <v>-8388.7129268376739</v>
          </cell>
          <cell r="DF232">
            <v>-8335.6679268377193</v>
          </cell>
          <cell r="DG232">
            <v>-8335.667926837632</v>
          </cell>
          <cell r="DH232">
            <v>-8335.6679268377484</v>
          </cell>
          <cell r="DI232">
            <v>-8335.6679268378066</v>
          </cell>
          <cell r="DJ232">
            <v>64621.132274906529</v>
          </cell>
          <cell r="DK232">
            <v>80648.889895931672</v>
          </cell>
          <cell r="DL232">
            <v>64158.58328213697</v>
          </cell>
          <cell r="DM232">
            <v>64621.132274906529</v>
          </cell>
          <cell r="DN232">
            <v>64621.132274906646</v>
          </cell>
          <cell r="DO232">
            <v>64621.132274906529</v>
          </cell>
          <cell r="DP232">
            <v>-27938.740142693656</v>
          </cell>
          <cell r="DQ232">
            <v>-27938.740142693598</v>
          </cell>
          <cell r="DR232">
            <v>-27884.103792693641</v>
          </cell>
          <cell r="DS232">
            <v>-27884.103792693728</v>
          </cell>
          <cell r="DT232">
            <v>-27884.103792693641</v>
          </cell>
          <cell r="DU232">
            <v>-27884.103792693757</v>
          </cell>
          <cell r="DV232">
            <v>-26492.58728865895</v>
          </cell>
          <cell r="DW232">
            <v>-10402.314624562976</v>
          </cell>
          <cell r="DX232">
            <v>-27128.824953811505</v>
          </cell>
          <cell r="DY232">
            <v>-26492.587288658775</v>
          </cell>
          <cell r="DZ232">
            <v>-26492.587288658775</v>
          </cell>
          <cell r="EA232">
            <v>-26492.587288658775</v>
          </cell>
          <cell r="EB232">
            <v>-28502.288995547511</v>
          </cell>
          <cell r="EC232">
            <v>-28502.288995547511</v>
          </cell>
          <cell r="ED232">
            <v>-28446.01355504751</v>
          </cell>
          <cell r="EE232">
            <v>-28446.013555047684</v>
          </cell>
          <cell r="EF232">
            <v>-28446.01355504751</v>
          </cell>
          <cell r="EG232">
            <v>-28446.013555047684</v>
          </cell>
          <cell r="EH232">
            <v>31305.7057838685</v>
          </cell>
          <cell r="EI232">
            <v>47452.00258861616</v>
          </cell>
          <cell r="EJ232">
            <v>30487.37254210937</v>
          </cell>
          <cell r="EK232">
            <v>31305.705783868616</v>
          </cell>
          <cell r="EL232">
            <v>31305.705783868616</v>
          </cell>
          <cell r="EM232">
            <v>31305.705783868616</v>
          </cell>
          <cell r="EN232">
            <v>29255.810042842117</v>
          </cell>
          <cell r="EO232">
            <v>29255.810042842117</v>
          </cell>
          <cell r="EP232">
            <v>29313.773746557184</v>
          </cell>
          <cell r="EQ232">
            <v>29313.77374655701</v>
          </cell>
          <cell r="ER232">
            <v>29313.773746557126</v>
          </cell>
          <cell r="ES232">
            <v>29313.773746556952</v>
          </cell>
          <cell r="ET232">
            <v>31926.755109900871</v>
          </cell>
          <cell r="EU232">
            <v>48122.223098734452</v>
          </cell>
          <cell r="EV232">
            <v>30917.603255303868</v>
          </cell>
          <cell r="EW232">
            <v>31926.755109900987</v>
          </cell>
          <cell r="EX232">
            <v>31926.755109901016</v>
          </cell>
          <cell r="EY232">
            <v>31926.755109901016</v>
          </cell>
          <cell r="EZ232">
            <v>29835.861454054015</v>
          </cell>
          <cell r="FA232">
            <v>29835.861454053986</v>
          </cell>
          <cell r="FB232">
            <v>29895.564068880398</v>
          </cell>
          <cell r="FC232">
            <v>29895.564068880281</v>
          </cell>
          <cell r="FD232">
            <v>29895.564068880427</v>
          </cell>
          <cell r="FE232">
            <v>29895.564068880165</v>
          </cell>
          <cell r="FF232">
            <v>35060.073478764534</v>
          </cell>
          <cell r="FG232">
            <v>51297.48343280534</v>
          </cell>
          <cell r="FH232">
            <v>33851.053080632933</v>
          </cell>
          <cell r="FI232">
            <v>35060.073478764651</v>
          </cell>
          <cell r="FJ232">
            <v>35060.073478764651</v>
          </cell>
          <cell r="FK232">
            <v>35060.073478764651</v>
          </cell>
          <cell r="FL232">
            <v>32927.361949800747</v>
          </cell>
          <cell r="FM232">
            <v>32927.361949800717</v>
          </cell>
          <cell r="FN232">
            <v>32988.855643071991</v>
          </cell>
          <cell r="FO232">
            <v>32988.855643071875</v>
          </cell>
          <cell r="FP232">
            <v>32988.855643071991</v>
          </cell>
          <cell r="FQ232">
            <v>32988.855643071816</v>
          </cell>
          <cell r="FR232">
            <v>35780.901713005413</v>
          </cell>
          <cell r="FS232">
            <v>52052.633449720743</v>
          </cell>
          <cell r="FT232">
            <v>34362.624835275172</v>
          </cell>
          <cell r="FU232">
            <v>35780.901713005558</v>
          </cell>
          <cell r="FV232">
            <v>35780.901713005558</v>
          </cell>
          <cell r="FW232">
            <v>35780.901713005587</v>
          </cell>
        </row>
        <row r="233">
          <cell r="B233" t="str">
            <v>Co 357</v>
          </cell>
          <cell r="C233">
            <v>-846919.85670048255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-3617.8223317711672</v>
          </cell>
          <cell r="BP233">
            <v>-3393.8421702511841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410.88563981687184</v>
          </cell>
          <cell r="CR233">
            <v>429.10335261322325</v>
          </cell>
          <cell r="CS233">
            <v>429.10335261322325</v>
          </cell>
          <cell r="CT233">
            <v>429.10335261322325</v>
          </cell>
          <cell r="CU233">
            <v>429.10335261328146</v>
          </cell>
          <cell r="CV233">
            <v>429.10335261328146</v>
          </cell>
          <cell r="CW233">
            <v>429.10335261328146</v>
          </cell>
          <cell r="CX233">
            <v>429.10335261322325</v>
          </cell>
          <cell r="CY233">
            <v>429.10335261322325</v>
          </cell>
          <cell r="CZ233">
            <v>429.10335261322325</v>
          </cell>
          <cell r="DA233">
            <v>429.10335261322325</v>
          </cell>
          <cell r="DB233">
            <v>429.10335261322325</v>
          </cell>
          <cell r="DC233">
            <v>414.10335261322325</v>
          </cell>
          <cell r="DD233">
            <v>432.68541966547491</v>
          </cell>
          <cell r="DE233">
            <v>432.68541966547491</v>
          </cell>
          <cell r="DF233">
            <v>432.68541966547491</v>
          </cell>
          <cell r="DG233">
            <v>432.68541966547491</v>
          </cell>
          <cell r="DH233">
            <v>432.68541966547491</v>
          </cell>
          <cell r="DI233">
            <v>432.68541966553312</v>
          </cell>
          <cell r="DJ233">
            <v>432.68541966553312</v>
          </cell>
          <cell r="DK233">
            <v>432.68541966553312</v>
          </cell>
          <cell r="DL233">
            <v>432.68541966553312</v>
          </cell>
          <cell r="DM233">
            <v>432.6854196654167</v>
          </cell>
          <cell r="DN233">
            <v>432.68541966553312</v>
          </cell>
          <cell r="DO233">
            <v>30778.798697042803</v>
          </cell>
          <cell r="DP233">
            <v>30797.752405436186</v>
          </cell>
          <cell r="DQ233">
            <v>30797.752405436186</v>
          </cell>
          <cell r="DR233">
            <v>30797.752405436186</v>
          </cell>
          <cell r="DS233">
            <v>30797.752405436127</v>
          </cell>
          <cell r="DT233">
            <v>30797.752405436186</v>
          </cell>
          <cell r="DU233">
            <v>-18946.315876669076</v>
          </cell>
          <cell r="DV233">
            <v>-18946.315876669018</v>
          </cell>
          <cell r="DW233">
            <v>-18946.315876669105</v>
          </cell>
          <cell r="DX233">
            <v>-18946.315876669047</v>
          </cell>
          <cell r="DY233">
            <v>-18946.315876669076</v>
          </cell>
          <cell r="DZ233">
            <v>-18946.315876669047</v>
          </cell>
          <cell r="EA233">
            <v>-18354.998111121444</v>
          </cell>
          <cell r="EB233">
            <v>-18335.665328560281</v>
          </cell>
          <cell r="EC233">
            <v>-18335.665328560397</v>
          </cell>
          <cell r="ED233">
            <v>-18335.665328560281</v>
          </cell>
          <cell r="EE233">
            <v>-18335.665328560368</v>
          </cell>
          <cell r="EF233">
            <v>-18335.665328560339</v>
          </cell>
          <cell r="EG233">
            <v>-19328.324471980217</v>
          </cell>
          <cell r="EH233">
            <v>-19328.3244719801</v>
          </cell>
          <cell r="EI233">
            <v>-19328.324471980159</v>
          </cell>
          <cell r="EJ233">
            <v>-19328.324471980159</v>
          </cell>
          <cell r="EK233">
            <v>-19328.324471980159</v>
          </cell>
          <cell r="EL233">
            <v>-19328.324471980159</v>
          </cell>
          <cell r="EM233">
            <v>-16225.339486121695</v>
          </cell>
          <cell r="EN233">
            <v>-17767.696039575909</v>
          </cell>
          <cell r="EO233">
            <v>-16205.62004790944</v>
          </cell>
          <cell r="EP233">
            <v>-16205.620047909208</v>
          </cell>
          <cell r="EQ233">
            <v>-16205.620047909382</v>
          </cell>
          <cell r="ER233">
            <v>-16205.620047909324</v>
          </cell>
          <cell r="ES233">
            <v>-17218.065707530943</v>
          </cell>
          <cell r="ET233">
            <v>-17218.065707530826</v>
          </cell>
          <cell r="EU233">
            <v>-17218.065707530885</v>
          </cell>
          <cell r="EV233">
            <v>-19440.287929753104</v>
          </cell>
          <cell r="EW233">
            <v>-19440.287929753104</v>
          </cell>
          <cell r="EX233">
            <v>-19440.287929753104</v>
          </cell>
          <cell r="EY233">
            <v>-18750.407153227454</v>
          </cell>
          <cell r="EZ233">
            <v>-18739.189622434089</v>
          </cell>
          <cell r="FA233">
            <v>-18730.293326250918</v>
          </cell>
          <cell r="FB233">
            <v>-18730.293326250743</v>
          </cell>
          <cell r="FC233">
            <v>-18730.29332625086</v>
          </cell>
          <cell r="FD233">
            <v>-18730.293326250801</v>
          </cell>
          <cell r="FE233">
            <v>-19762.919232398155</v>
          </cell>
          <cell r="FF233">
            <v>-19762.919232398155</v>
          </cell>
          <cell r="FG233">
            <v>-19762.919232398213</v>
          </cell>
          <cell r="FH233">
            <v>-19829.585899064812</v>
          </cell>
          <cell r="FI233">
            <v>-19829.585899064899</v>
          </cell>
          <cell r="FJ233">
            <v>-19829.58589906487</v>
          </cell>
          <cell r="FK233">
            <v>-19125.326333330129</v>
          </cell>
          <cell r="FL233">
            <v>-19113.973414882727</v>
          </cell>
          <cell r="FM233">
            <v>-19104.810229814146</v>
          </cell>
          <cell r="FN233">
            <v>-19104.810229813942</v>
          </cell>
          <cell r="FO233">
            <v>-19104.810229814088</v>
          </cell>
          <cell r="FP233">
            <v>-19104.810229813971</v>
          </cell>
          <cell r="FQ233">
            <v>-20158.017927417648</v>
          </cell>
          <cell r="FR233">
            <v>-20158.017927417532</v>
          </cell>
          <cell r="FS233">
            <v>-20158.017927417648</v>
          </cell>
          <cell r="FT233">
            <v>-20226.684594084218</v>
          </cell>
          <cell r="FU233">
            <v>-20226.684594084334</v>
          </cell>
          <cell r="FV233">
            <v>-20226.684594084392</v>
          </cell>
          <cell r="FW233">
            <v>-19507.741228146071</v>
          </cell>
        </row>
        <row r="234">
          <cell r="B234" t="str">
            <v>Co 332</v>
          </cell>
          <cell r="C234">
            <v>-91.855351133290242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-47.423070121145429</v>
          </cell>
          <cell r="BP234">
            <v>-44.432281012144813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</row>
        <row r="235">
          <cell r="B235" t="str">
            <v>Co 286</v>
          </cell>
          <cell r="C235">
            <v>69205.69883223396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-258.87417101423489</v>
          </cell>
          <cell r="BP235">
            <v>-243.07071377232205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-1129.3751549811204</v>
          </cell>
          <cell r="CC235">
            <v>-1129.3751549811132</v>
          </cell>
          <cell r="CD235">
            <v>-1129.3751549811132</v>
          </cell>
          <cell r="CE235">
            <v>-1129.3751549811132</v>
          </cell>
          <cell r="CF235">
            <v>-1129.3751549811132</v>
          </cell>
          <cell r="CG235">
            <v>-1129.3751549811132</v>
          </cell>
          <cell r="CH235">
            <v>-1129.3751549811204</v>
          </cell>
          <cell r="CI235">
            <v>-1129.3751549811132</v>
          </cell>
          <cell r="CJ235">
            <v>-1129.3751549811204</v>
          </cell>
          <cell r="CK235">
            <v>-1129.3751549811204</v>
          </cell>
          <cell r="CL235">
            <v>-1129.3751549811204</v>
          </cell>
          <cell r="CM235">
            <v>-1129.3751549811132</v>
          </cell>
          <cell r="CN235">
            <v>-1129.3751549811204</v>
          </cell>
          <cell r="CO235">
            <v>-1129.3751549811132</v>
          </cell>
          <cell r="CP235">
            <v>-1129.3751549811132</v>
          </cell>
          <cell r="CQ235">
            <v>-1129.3751549811132</v>
          </cell>
          <cell r="CR235">
            <v>-1151.9626580807308</v>
          </cell>
          <cell r="CS235">
            <v>-1151.962658080738</v>
          </cell>
          <cell r="CT235">
            <v>-1151.9626580807453</v>
          </cell>
          <cell r="CU235">
            <v>-1151.962658080738</v>
          </cell>
          <cell r="CV235">
            <v>-1151.9626580807453</v>
          </cell>
          <cell r="CW235">
            <v>-1151.9626580807417</v>
          </cell>
          <cell r="CX235">
            <v>-1151.9626580807453</v>
          </cell>
          <cell r="CY235">
            <v>-1151.9626580807308</v>
          </cell>
          <cell r="CZ235">
            <v>-1151.9626580807453</v>
          </cell>
          <cell r="DA235">
            <v>-1151.962658080738</v>
          </cell>
          <cell r="DB235">
            <v>-1151.962658080738</v>
          </cell>
          <cell r="DC235">
            <v>-1151.9626580807308</v>
          </cell>
          <cell r="DD235">
            <v>-1175.001911242347</v>
          </cell>
          <cell r="DE235">
            <v>-1175.001911242347</v>
          </cell>
          <cell r="DF235">
            <v>-1574.1312683250362</v>
          </cell>
          <cell r="DG235">
            <v>-1574.1312683250253</v>
          </cell>
          <cell r="DH235">
            <v>-1574.1312683250362</v>
          </cell>
          <cell r="DI235">
            <v>-1574.1312683250253</v>
          </cell>
          <cell r="DJ235">
            <v>-1574.1312683250289</v>
          </cell>
          <cell r="DK235">
            <v>-1574.1312683250108</v>
          </cell>
          <cell r="DL235">
            <v>-1574.1312683250289</v>
          </cell>
          <cell r="DM235">
            <v>-1574.1312683250253</v>
          </cell>
          <cell r="DN235">
            <v>-1574.1312683250253</v>
          </cell>
          <cell r="DO235">
            <v>-1574.131268325018</v>
          </cell>
          <cell r="DP235">
            <v>-1597.6313065498616</v>
          </cell>
          <cell r="DQ235">
            <v>-1597.6313065498616</v>
          </cell>
          <cell r="DR235">
            <v>-1612.2805603581946</v>
          </cell>
          <cell r="DS235">
            <v>-1612.2805603581874</v>
          </cell>
          <cell r="DT235">
            <v>-1612.2805603582019</v>
          </cell>
          <cell r="DU235">
            <v>-1612.280560358191</v>
          </cell>
          <cell r="DV235">
            <v>-1612.2805603581983</v>
          </cell>
          <cell r="DW235">
            <v>-1612.2805603581728</v>
          </cell>
          <cell r="DX235">
            <v>-1612.2805603582019</v>
          </cell>
          <cell r="DY235">
            <v>-1612.280560358191</v>
          </cell>
          <cell r="DZ235">
            <v>-1612.2805603581983</v>
          </cell>
          <cell r="EA235">
            <v>-1612.2805603581874</v>
          </cell>
          <cell r="EB235">
            <v>-1636.2505993475206</v>
          </cell>
          <cell r="EC235">
            <v>-1636.2505993475206</v>
          </cell>
          <cell r="ED235">
            <v>3198.8537794454314</v>
          </cell>
          <cell r="EE235">
            <v>3198.8537794454423</v>
          </cell>
          <cell r="EF235">
            <v>3198.8537794454169</v>
          </cell>
          <cell r="EG235">
            <v>3198.8537794454351</v>
          </cell>
          <cell r="EH235">
            <v>3198.8537794454314</v>
          </cell>
          <cell r="EI235">
            <v>3198.8537794454605</v>
          </cell>
          <cell r="EJ235">
            <v>2144.4411290055359</v>
          </cell>
          <cell r="EK235">
            <v>2144.4411290055432</v>
          </cell>
          <cell r="EL235">
            <v>2144.4411290055359</v>
          </cell>
          <cell r="EM235">
            <v>2144.4411290055505</v>
          </cell>
          <cell r="EN235">
            <v>2119.9916892364199</v>
          </cell>
          <cell r="EO235">
            <v>2119.9916892364199</v>
          </cell>
          <cell r="EP235">
            <v>2201.3455379277802</v>
          </cell>
          <cell r="EQ235">
            <v>2201.3455379277875</v>
          </cell>
          <cell r="ER235">
            <v>2201.3455379277511</v>
          </cell>
          <cell r="ES235">
            <v>2201.3455379277802</v>
          </cell>
          <cell r="ET235">
            <v>2201.3455379277802</v>
          </cell>
          <cell r="EU235">
            <v>2201.3455379278021</v>
          </cell>
          <cell r="EV235">
            <v>2183.2202478819381</v>
          </cell>
          <cell r="EW235">
            <v>2183.2202478819527</v>
          </cell>
          <cell r="EX235">
            <v>2183.2202478819454</v>
          </cell>
          <cell r="EY235">
            <v>2183.2202478819454</v>
          </cell>
          <cell r="EZ235">
            <v>2158.2818193174535</v>
          </cell>
          <cell r="FA235">
            <v>2158.2818193174535</v>
          </cell>
          <cell r="FB235">
            <v>5574.3838983159731</v>
          </cell>
          <cell r="FC235">
            <v>5574.383898315984</v>
          </cell>
          <cell r="FD235">
            <v>5574.3838983159367</v>
          </cell>
          <cell r="FE235">
            <v>5574.3838983159694</v>
          </cell>
          <cell r="FF235">
            <v>5574.3838983159658</v>
          </cell>
          <cell r="FG235">
            <v>5574.3838983159949</v>
          </cell>
          <cell r="FH235">
            <v>5183.2541663895172</v>
          </cell>
          <cell r="FI235">
            <v>5183.2541663895208</v>
          </cell>
          <cell r="FJ235">
            <v>5183.2541663895172</v>
          </cell>
          <cell r="FK235">
            <v>2593.0220283951348</v>
          </cell>
          <cell r="FL235">
            <v>2567.5848312593444</v>
          </cell>
          <cell r="FM235">
            <v>2567.5848312593589</v>
          </cell>
          <cell r="FN235">
            <v>2751.7904064378454</v>
          </cell>
          <cell r="FO235">
            <v>2751.790406437849</v>
          </cell>
          <cell r="FP235">
            <v>2751.790406437809</v>
          </cell>
          <cell r="FQ235">
            <v>2751.790406437849</v>
          </cell>
          <cell r="FR235">
            <v>2751.7904064378454</v>
          </cell>
          <cell r="FS235">
            <v>2751.7904064378745</v>
          </cell>
          <cell r="FT235">
            <v>2711.8231264297137</v>
          </cell>
          <cell r="FU235">
            <v>2711.8231264297137</v>
          </cell>
          <cell r="FV235">
            <v>2711.8231264297137</v>
          </cell>
          <cell r="FW235">
            <v>2644.2261880074875</v>
          </cell>
        </row>
        <row r="236">
          <cell r="B236" t="str">
            <v>Co 287</v>
          </cell>
          <cell r="C236">
            <v>80312.665831792692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-417.32301706605358</v>
          </cell>
          <cell r="BP236">
            <v>-391.26543926577142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-1425.1184328197851</v>
          </cell>
          <cell r="CC236">
            <v>-1425.1184328197851</v>
          </cell>
          <cell r="CD236">
            <v>-1425.1184328197851</v>
          </cell>
          <cell r="CE236">
            <v>-1425.1184328197851</v>
          </cell>
          <cell r="CF236">
            <v>-1425.1184328197851</v>
          </cell>
          <cell r="CG236">
            <v>-1425.1184328197851</v>
          </cell>
          <cell r="CH236">
            <v>-1425.1184328197851</v>
          </cell>
          <cell r="CI236">
            <v>-1425.1184328197851</v>
          </cell>
          <cell r="CJ236">
            <v>-1425.1184328197887</v>
          </cell>
          <cell r="CK236">
            <v>-1425.1184328197851</v>
          </cell>
          <cell r="CL236">
            <v>-1425.1184328197851</v>
          </cell>
          <cell r="CM236">
            <v>-1425.1184328197851</v>
          </cell>
          <cell r="CN236">
            <v>-1425.1184328197851</v>
          </cell>
          <cell r="CO236">
            <v>-1425.1184328197851</v>
          </cell>
          <cell r="CP236">
            <v>-1425.1184328197851</v>
          </cell>
          <cell r="CQ236">
            <v>-1425.1184328197851</v>
          </cell>
          <cell r="CR236">
            <v>-1453.6208014761796</v>
          </cell>
          <cell r="CS236">
            <v>-1453.6208014761796</v>
          </cell>
          <cell r="CT236">
            <v>-1453.6208014761796</v>
          </cell>
          <cell r="CU236">
            <v>-1453.6208014761796</v>
          </cell>
          <cell r="CV236">
            <v>-1453.6208014761833</v>
          </cell>
          <cell r="CW236">
            <v>-1453.6208014761796</v>
          </cell>
          <cell r="CX236">
            <v>-1453.6208014761796</v>
          </cell>
          <cell r="CY236">
            <v>-1453.6208014761869</v>
          </cell>
          <cell r="CZ236">
            <v>-1453.6208014761796</v>
          </cell>
          <cell r="DA236">
            <v>-1453.6208014761796</v>
          </cell>
          <cell r="DB236">
            <v>-1453.6208014761796</v>
          </cell>
          <cell r="DC236">
            <v>-1453.6208014761869</v>
          </cell>
          <cell r="DD236">
            <v>-1482.6932175057082</v>
          </cell>
          <cell r="DE236">
            <v>-1482.6932175057082</v>
          </cell>
          <cell r="DF236">
            <v>-2068.0675517542259</v>
          </cell>
          <cell r="DG236">
            <v>-2068.0675517542295</v>
          </cell>
          <cell r="DH236">
            <v>-2068.0675517542331</v>
          </cell>
          <cell r="DI236">
            <v>-2068.0675517542331</v>
          </cell>
          <cell r="DJ236">
            <v>-2068.0675517542259</v>
          </cell>
          <cell r="DK236">
            <v>-2068.0675517542259</v>
          </cell>
          <cell r="DL236">
            <v>-2068.0675517542259</v>
          </cell>
          <cell r="DM236">
            <v>-2068.0675517542259</v>
          </cell>
          <cell r="DN236">
            <v>-2068.0675517542259</v>
          </cell>
          <cell r="DO236">
            <v>-2068.0675517542331</v>
          </cell>
          <cell r="DP236">
            <v>-2097.7214161043375</v>
          </cell>
          <cell r="DQ236">
            <v>-2097.7214161043448</v>
          </cell>
          <cell r="DR236">
            <v>-2116.0955694559743</v>
          </cell>
          <cell r="DS236">
            <v>-2116.0955694559816</v>
          </cell>
          <cell r="DT236">
            <v>-2116.0955694559816</v>
          </cell>
          <cell r="DU236">
            <v>-2116.0955694559816</v>
          </cell>
          <cell r="DV236">
            <v>-2116.0955694559743</v>
          </cell>
          <cell r="DW236">
            <v>-2116.0955694559743</v>
          </cell>
          <cell r="DX236">
            <v>-2116.0955694559816</v>
          </cell>
          <cell r="DY236">
            <v>-2116.0955694559816</v>
          </cell>
          <cell r="DZ236">
            <v>-2116.0955694559816</v>
          </cell>
          <cell r="EA236">
            <v>-2116.0955694559816</v>
          </cell>
          <cell r="EB236">
            <v>-2146.3425110930984</v>
          </cell>
          <cell r="EC236">
            <v>-2146.3425110930912</v>
          </cell>
          <cell r="ED236">
            <v>5168.6439566913978</v>
          </cell>
          <cell r="EE236">
            <v>5168.6439566914014</v>
          </cell>
          <cell r="EF236">
            <v>5168.6439566913941</v>
          </cell>
          <cell r="EG236">
            <v>5168.6439566913905</v>
          </cell>
          <cell r="EH236">
            <v>5168.6439566913978</v>
          </cell>
          <cell r="EI236">
            <v>5168.6439566914123</v>
          </cell>
          <cell r="EJ236">
            <v>2759.4909735926558</v>
          </cell>
          <cell r="EK236">
            <v>2759.4909735926631</v>
          </cell>
          <cell r="EL236">
            <v>2759.4909735926558</v>
          </cell>
          <cell r="EM236">
            <v>2759.4909735926558</v>
          </cell>
          <cell r="EN236">
            <v>2728.6390931227943</v>
          </cell>
          <cell r="EO236">
            <v>2728.6390931228016</v>
          </cell>
          <cell r="EP236">
            <v>2855.7911860598106</v>
          </cell>
          <cell r="EQ236">
            <v>2855.7911860598178</v>
          </cell>
          <cell r="ER236">
            <v>2855.7911860598106</v>
          </cell>
          <cell r="ES236">
            <v>2855.7911860598033</v>
          </cell>
          <cell r="ET236">
            <v>2855.7911860598251</v>
          </cell>
          <cell r="EU236">
            <v>2855.7911860598106</v>
          </cell>
          <cell r="EV236">
            <v>2810.5710893607975</v>
          </cell>
          <cell r="EW236">
            <v>2810.571089360812</v>
          </cell>
          <cell r="EX236">
            <v>2810.5710893607975</v>
          </cell>
          <cell r="EY236">
            <v>2810.5710893608048</v>
          </cell>
          <cell r="EZ236">
            <v>2779.1021712815491</v>
          </cell>
          <cell r="FA236">
            <v>2779.1021712815564</v>
          </cell>
          <cell r="FB236">
            <v>6241.9184594106409</v>
          </cell>
          <cell r="FC236">
            <v>6241.9184594106482</v>
          </cell>
          <cell r="FD236">
            <v>6241.9184594106409</v>
          </cell>
          <cell r="FE236">
            <v>6241.9184594106337</v>
          </cell>
          <cell r="FF236">
            <v>6241.9184594106555</v>
          </cell>
          <cell r="FG236">
            <v>6241.9184594106482</v>
          </cell>
          <cell r="FH236">
            <v>6195.8828496665446</v>
          </cell>
          <cell r="FI236">
            <v>6195.8828496665519</v>
          </cell>
          <cell r="FJ236">
            <v>6195.8828496665301</v>
          </cell>
          <cell r="FK236">
            <v>2731.0490771713157</v>
          </cell>
          <cell r="FL236">
            <v>2698.9507807304835</v>
          </cell>
          <cell r="FM236">
            <v>2698.9507807304908</v>
          </cell>
          <cell r="FN236">
            <v>2930.8048492221569</v>
          </cell>
          <cell r="FO236">
            <v>2930.8048492221751</v>
          </cell>
          <cell r="FP236">
            <v>2930.8048492221569</v>
          </cell>
          <cell r="FQ236">
            <v>2930.8048492221569</v>
          </cell>
          <cell r="FR236">
            <v>2930.8048492221569</v>
          </cell>
          <cell r="FS236">
            <v>2930.8048492221569</v>
          </cell>
          <cell r="FT236">
            <v>2883.940082838737</v>
          </cell>
          <cell r="FU236">
            <v>2883.9400828387516</v>
          </cell>
          <cell r="FV236">
            <v>2883.9400828387297</v>
          </cell>
          <cell r="FW236">
            <v>2814.6434073888158</v>
          </cell>
        </row>
        <row r="237">
          <cell r="B237" t="str">
            <v>Co 288</v>
          </cell>
          <cell r="C237">
            <v>-1032343.8849012282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-615.10511539482104</v>
          </cell>
          <cell r="BP237">
            <v>-577.09692044008989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-12173.193656434785</v>
          </cell>
          <cell r="CW237">
            <v>-12173.1936564348</v>
          </cell>
          <cell r="CX237">
            <v>-12173.193656434793</v>
          </cell>
          <cell r="CY237">
            <v>-12173.193656434785</v>
          </cell>
          <cell r="CZ237">
            <v>-12173.1936564348</v>
          </cell>
          <cell r="DA237">
            <v>-12173.193656434785</v>
          </cell>
          <cell r="DB237">
            <v>-12173.193656434785</v>
          </cell>
          <cell r="DC237">
            <v>-12173.193656434785</v>
          </cell>
          <cell r="DD237">
            <v>-12173.193656434785</v>
          </cell>
          <cell r="DE237">
            <v>-12173.1936564348</v>
          </cell>
          <cell r="DF237">
            <v>-12173.193656434785</v>
          </cell>
          <cell r="DG237">
            <v>-12173.1936564348</v>
          </cell>
          <cell r="DH237">
            <v>-12416.657529563483</v>
          </cell>
          <cell r="DI237">
            <v>-12416.657529563527</v>
          </cell>
          <cell r="DJ237">
            <v>-12416.657529563468</v>
          </cell>
          <cell r="DK237">
            <v>-12416.657529563498</v>
          </cell>
          <cell r="DL237">
            <v>-12416.657529563498</v>
          </cell>
          <cell r="DM237">
            <v>-12416.657529563483</v>
          </cell>
          <cell r="DN237">
            <v>-12416.657529563483</v>
          </cell>
          <cell r="DO237">
            <v>-12416.657529563483</v>
          </cell>
          <cell r="DP237">
            <v>-12416.657529563483</v>
          </cell>
          <cell r="DQ237">
            <v>-12416.657529563498</v>
          </cell>
          <cell r="DR237">
            <v>-12416.657529563483</v>
          </cell>
          <cell r="DS237">
            <v>-12416.657529563483</v>
          </cell>
          <cell r="DT237">
            <v>-12664.990680154748</v>
          </cell>
          <cell r="DU237">
            <v>-12664.990680154791</v>
          </cell>
          <cell r="DV237">
            <v>-12664.990680154733</v>
          </cell>
          <cell r="DW237">
            <v>-12664.990680154748</v>
          </cell>
          <cell r="DX237">
            <v>-12664.990680154762</v>
          </cell>
          <cell r="DY237">
            <v>-12664.990680154733</v>
          </cell>
          <cell r="DZ237">
            <v>-12664.990680154762</v>
          </cell>
          <cell r="EA237">
            <v>-12664.990680154762</v>
          </cell>
          <cell r="EB237">
            <v>-12664.990680154762</v>
          </cell>
          <cell r="EC237">
            <v>-12664.990680154762</v>
          </cell>
          <cell r="ED237">
            <v>-12664.990680154762</v>
          </cell>
          <cell r="EE237">
            <v>-12664.990680154762</v>
          </cell>
          <cell r="EF237">
            <v>-12918.290493757842</v>
          </cell>
          <cell r="EG237">
            <v>-12918.290493757901</v>
          </cell>
          <cell r="EH237">
            <v>-12918.290493757828</v>
          </cell>
          <cell r="EI237">
            <v>-12918.290493757842</v>
          </cell>
          <cell r="EJ237">
            <v>-12918.290493757857</v>
          </cell>
          <cell r="EK237">
            <v>-12918.290493757842</v>
          </cell>
          <cell r="EL237">
            <v>-12918.290493757842</v>
          </cell>
          <cell r="EM237">
            <v>-12918.290493757857</v>
          </cell>
          <cell r="EN237">
            <v>-12918.29049375785</v>
          </cell>
          <cell r="EO237">
            <v>-12918.290493757857</v>
          </cell>
          <cell r="EP237">
            <v>-12918.290493757857</v>
          </cell>
          <cell r="EQ237">
            <v>-12918.290493757857</v>
          </cell>
          <cell r="ER237">
            <v>-13176.656303633004</v>
          </cell>
          <cell r="ES237">
            <v>-13176.656303633063</v>
          </cell>
          <cell r="ET237">
            <v>-13176.65630363299</v>
          </cell>
          <cell r="EU237">
            <v>-13176.656303633004</v>
          </cell>
          <cell r="EV237">
            <v>-13176.656303633019</v>
          </cell>
          <cell r="EW237">
            <v>-13176.656303633004</v>
          </cell>
          <cell r="EX237">
            <v>-13176.65630363299</v>
          </cell>
          <cell r="EY237">
            <v>-13176.656303633019</v>
          </cell>
          <cell r="EZ237">
            <v>-13176.656303633012</v>
          </cell>
          <cell r="FA237">
            <v>-13176.656303633019</v>
          </cell>
          <cell r="FB237">
            <v>-13176.656303633019</v>
          </cell>
          <cell r="FC237">
            <v>-13176.656303633019</v>
          </cell>
          <cell r="FD237">
            <v>-13440.189429705657</v>
          </cell>
          <cell r="FE237">
            <v>-13440.18942970573</v>
          </cell>
          <cell r="FF237">
            <v>-13440.189429705628</v>
          </cell>
          <cell r="FG237">
            <v>-13440.189429705672</v>
          </cell>
          <cell r="FH237">
            <v>-13440.189429705686</v>
          </cell>
          <cell r="FI237">
            <v>-13440.189429705672</v>
          </cell>
          <cell r="FJ237">
            <v>-13440.189429705657</v>
          </cell>
          <cell r="FK237">
            <v>-13440.189429705686</v>
          </cell>
          <cell r="FL237">
            <v>-13440.189429705679</v>
          </cell>
          <cell r="FM237">
            <v>-13440.189429705686</v>
          </cell>
          <cell r="FN237">
            <v>-13440.189429705672</v>
          </cell>
          <cell r="FO237">
            <v>-13440.189429705686</v>
          </cell>
          <cell r="FP237">
            <v>-13708.993218299773</v>
          </cell>
          <cell r="FQ237">
            <v>-13708.993218299845</v>
          </cell>
          <cell r="FR237">
            <v>-13708.993218299744</v>
          </cell>
          <cell r="FS237">
            <v>-13708.993218299773</v>
          </cell>
          <cell r="FT237">
            <v>-13708.993218299802</v>
          </cell>
          <cell r="FU237">
            <v>-13708.993218299787</v>
          </cell>
          <cell r="FV237">
            <v>-13708.993218299773</v>
          </cell>
          <cell r="FW237">
            <v>-13708.993218299802</v>
          </cell>
        </row>
        <row r="238">
          <cell r="B238" t="str">
            <v>Co 333</v>
          </cell>
          <cell r="C238">
            <v>-1910306.1062796034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-1545.9920859492267</v>
          </cell>
          <cell r="BP238">
            <v>-1450.3219255082076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-16673.382665789395</v>
          </cell>
          <cell r="CF238">
            <v>-16673.382665789395</v>
          </cell>
          <cell r="CG238">
            <v>-16673.382665789395</v>
          </cell>
          <cell r="CH238">
            <v>-16673.382665789395</v>
          </cell>
          <cell r="CI238">
            <v>-16673.382665789395</v>
          </cell>
          <cell r="CJ238">
            <v>-16673.382665789395</v>
          </cell>
          <cell r="CK238">
            <v>-16673.382665789395</v>
          </cell>
          <cell r="CL238">
            <v>-16673.382665789453</v>
          </cell>
          <cell r="CM238">
            <v>-16673.382665789453</v>
          </cell>
          <cell r="CN238">
            <v>-16673.382665789395</v>
          </cell>
          <cell r="CO238">
            <v>-16673.382665789395</v>
          </cell>
          <cell r="CP238">
            <v>-16673.382665789424</v>
          </cell>
          <cell r="CQ238">
            <v>-16673.382665789395</v>
          </cell>
          <cell r="CR238">
            <v>-17006.8503191052</v>
          </cell>
          <cell r="CS238">
            <v>-17006.8503191052</v>
          </cell>
          <cell r="CT238">
            <v>-17006.850319105171</v>
          </cell>
          <cell r="CU238">
            <v>-17006.850319105171</v>
          </cell>
          <cell r="CV238">
            <v>-17006.850319105186</v>
          </cell>
          <cell r="CW238">
            <v>-17006.850319105171</v>
          </cell>
          <cell r="CX238">
            <v>-17006.850319105259</v>
          </cell>
          <cell r="CY238">
            <v>-17006.850319105259</v>
          </cell>
          <cell r="CZ238">
            <v>-17006.8503191052</v>
          </cell>
          <cell r="DA238">
            <v>-17006.850319105171</v>
          </cell>
          <cell r="DB238">
            <v>-17006.8503191052</v>
          </cell>
          <cell r="DC238">
            <v>-17006.8503191052</v>
          </cell>
          <cell r="DD238">
            <v>-17346.987325487309</v>
          </cell>
          <cell r="DE238">
            <v>-17346.987325487309</v>
          </cell>
          <cell r="DF238">
            <v>-17346.98732548728</v>
          </cell>
          <cell r="DG238">
            <v>-17346.987325487251</v>
          </cell>
          <cell r="DH238">
            <v>-17346.987325487309</v>
          </cell>
          <cell r="DI238">
            <v>-27624.088089448982</v>
          </cell>
          <cell r="DJ238">
            <v>-27624.088089448982</v>
          </cell>
          <cell r="DK238">
            <v>-27624.088089448924</v>
          </cell>
          <cell r="DL238">
            <v>-27624.088089448924</v>
          </cell>
          <cell r="DM238">
            <v>-27624.088089448953</v>
          </cell>
          <cell r="DN238">
            <v>-27624.088089448924</v>
          </cell>
          <cell r="DO238">
            <v>-27624.088089448953</v>
          </cell>
          <cell r="DP238">
            <v>-27971.027835958725</v>
          </cell>
          <cell r="DQ238">
            <v>-27971.027835958725</v>
          </cell>
          <cell r="DR238">
            <v>-27971.027835958696</v>
          </cell>
          <cell r="DS238">
            <v>-27971.027835958666</v>
          </cell>
          <cell r="DT238">
            <v>-27971.027835958696</v>
          </cell>
          <cell r="DU238">
            <v>-28195.319851237931</v>
          </cell>
          <cell r="DV238">
            <v>-28195.319851237931</v>
          </cell>
          <cell r="DW238">
            <v>-28195.319851237873</v>
          </cell>
          <cell r="DX238">
            <v>-28195.319851237873</v>
          </cell>
          <cell r="DY238">
            <v>-28195.319851237931</v>
          </cell>
          <cell r="DZ238">
            <v>-28195.319851237873</v>
          </cell>
          <cell r="EA238">
            <v>-28195.319851237931</v>
          </cell>
          <cell r="EB238">
            <v>-28549.198392677878</v>
          </cell>
          <cell r="EC238">
            <v>-28549.198392677907</v>
          </cell>
          <cell r="ED238">
            <v>-28549.198392677878</v>
          </cell>
          <cell r="EE238">
            <v>-28549.198392677848</v>
          </cell>
          <cell r="EF238">
            <v>-28549.198392677878</v>
          </cell>
          <cell r="EG238">
            <v>-13893.170516520215</v>
          </cell>
          <cell r="EH238">
            <v>-13893.170516520215</v>
          </cell>
          <cell r="EI238">
            <v>-13893.170516520157</v>
          </cell>
          <cell r="EJ238">
            <v>-13893.170516520215</v>
          </cell>
          <cell r="EK238">
            <v>-13893.170516520273</v>
          </cell>
          <cell r="EL238">
            <v>-13893.170516520215</v>
          </cell>
          <cell r="EM238">
            <v>-21393.170516520215</v>
          </cell>
          <cell r="EN238">
            <v>-21754.126628789003</v>
          </cell>
          <cell r="EO238">
            <v>-21754.126628788974</v>
          </cell>
          <cell r="EP238">
            <v>-21754.126628788945</v>
          </cell>
          <cell r="EQ238">
            <v>-21754.126628788945</v>
          </cell>
          <cell r="ER238">
            <v>-21754.126628788945</v>
          </cell>
          <cell r="ES238">
            <v>-21690.925801850564</v>
          </cell>
          <cell r="ET238">
            <v>-21690.925801850652</v>
          </cell>
          <cell r="EU238">
            <v>-21690.925801850593</v>
          </cell>
          <cell r="EV238">
            <v>-21690.925801850652</v>
          </cell>
          <cell r="EW238">
            <v>-21690.925801850623</v>
          </cell>
          <cell r="EX238">
            <v>-21690.925801850593</v>
          </cell>
          <cell r="EY238">
            <v>-21915.925801850623</v>
          </cell>
          <cell r="EZ238">
            <v>-22284.101036364766</v>
          </cell>
          <cell r="FA238">
            <v>-22284.101036364795</v>
          </cell>
          <cell r="FB238">
            <v>-22284.101036364766</v>
          </cell>
          <cell r="FC238">
            <v>-22284.101036364737</v>
          </cell>
          <cell r="FD238">
            <v>-22284.101036364766</v>
          </cell>
          <cell r="FE238">
            <v>-12845.232949137659</v>
          </cell>
          <cell r="FF238">
            <v>-12845.232949137688</v>
          </cell>
          <cell r="FG238">
            <v>-12845.232949137629</v>
          </cell>
          <cell r="FH238">
            <v>-12845.232949137629</v>
          </cell>
          <cell r="FI238">
            <v>-12845.232949137688</v>
          </cell>
          <cell r="FJ238">
            <v>-12845.232949137571</v>
          </cell>
          <cell r="FK238">
            <v>-13076.982949137629</v>
          </cell>
          <cell r="FL238">
            <v>-13452.521688342036</v>
          </cell>
          <cell r="FM238">
            <v>-13452.521688342065</v>
          </cell>
          <cell r="FN238">
            <v>-13452.521688342036</v>
          </cell>
          <cell r="FO238">
            <v>-13452.521688342036</v>
          </cell>
          <cell r="FP238">
            <v>-13452.521688342036</v>
          </cell>
          <cell r="FQ238">
            <v>-13106.740898307879</v>
          </cell>
          <cell r="FR238">
            <v>-13106.740898307937</v>
          </cell>
          <cell r="FS238">
            <v>-13106.740898307937</v>
          </cell>
          <cell r="FT238">
            <v>-13106.740898307879</v>
          </cell>
          <cell r="FU238">
            <v>-13106.740898307995</v>
          </cell>
          <cell r="FV238">
            <v>-13106.74089830782</v>
          </cell>
          <cell r="FW238">
            <v>-13345.443398307863</v>
          </cell>
        </row>
        <row r="239">
          <cell r="B239" t="str">
            <v>Co 315</v>
          </cell>
          <cell r="C239">
            <v>-43646.815101493536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-216.47236714121391</v>
          </cell>
          <cell r="BP239">
            <v>-203.08166086139317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-3328.3063417592202</v>
          </cell>
          <cell r="CL239">
            <v>-3328.3063417592202</v>
          </cell>
          <cell r="CM239">
            <v>-3328.3063417592202</v>
          </cell>
          <cell r="CN239">
            <v>-3328.306341759213</v>
          </cell>
          <cell r="CO239">
            <v>-3328.3063417592202</v>
          </cell>
          <cell r="CP239">
            <v>-3328.3063417592202</v>
          </cell>
          <cell r="CQ239">
            <v>-3328.3063417592202</v>
          </cell>
          <cell r="CR239">
            <v>-3365.7058019277392</v>
          </cell>
          <cell r="CS239">
            <v>-3365.7058019277392</v>
          </cell>
          <cell r="CT239">
            <v>-3365.7058019277501</v>
          </cell>
          <cell r="CU239">
            <v>-3365.7058019277392</v>
          </cell>
          <cell r="CV239">
            <v>-3365.7058019277392</v>
          </cell>
          <cell r="CW239">
            <v>-3409.455801927732</v>
          </cell>
          <cell r="CX239">
            <v>-3409.4558019277283</v>
          </cell>
          <cell r="CY239">
            <v>-3409.4558019277392</v>
          </cell>
          <cell r="CZ239">
            <v>-3409.4558019277392</v>
          </cell>
          <cell r="DA239">
            <v>-3409.455801927732</v>
          </cell>
          <cell r="DB239">
            <v>-3409.4558019277392</v>
          </cell>
          <cell r="DC239">
            <v>-3409.4558019277392</v>
          </cell>
          <cell r="DD239">
            <v>-3447.6032512996244</v>
          </cell>
          <cell r="DE239">
            <v>-3447.6032512996317</v>
          </cell>
          <cell r="DF239">
            <v>-3447.6032512996353</v>
          </cell>
          <cell r="DG239">
            <v>-3447.6032512996244</v>
          </cell>
          <cell r="DH239">
            <v>-3447.6032512996244</v>
          </cell>
          <cell r="DI239">
            <v>2626.35617067766</v>
          </cell>
          <cell r="DJ239">
            <v>2624.8817541365715</v>
          </cell>
          <cell r="DK239">
            <v>2760.9633101745858</v>
          </cell>
          <cell r="DL239">
            <v>2760.9633101745967</v>
          </cell>
          <cell r="DM239">
            <v>2760.9633101746003</v>
          </cell>
          <cell r="DN239">
            <v>2760.9633101745821</v>
          </cell>
          <cell r="DO239">
            <v>-1945.5199179662886</v>
          </cell>
          <cell r="DP239">
            <v>-2073.2428163256263</v>
          </cell>
          <cell r="DQ239">
            <v>-2073.2428163256118</v>
          </cell>
          <cell r="DR239">
            <v>-2073.2428163256263</v>
          </cell>
          <cell r="DS239">
            <v>-2073.2428163256191</v>
          </cell>
          <cell r="DT239">
            <v>-2073.2428163256118</v>
          </cell>
          <cell r="DU239">
            <v>-3285.5913904771951</v>
          </cell>
          <cell r="DV239">
            <v>-3285.5913904771951</v>
          </cell>
          <cell r="DW239">
            <v>-3285.5913904772024</v>
          </cell>
          <cell r="DX239">
            <v>-3285.591390477206</v>
          </cell>
          <cell r="DY239">
            <v>-3285.5913904771769</v>
          </cell>
          <cell r="DZ239">
            <v>-3285.5913904771987</v>
          </cell>
          <cell r="EA239">
            <v>-3285.5913904771878</v>
          </cell>
          <cell r="EB239">
            <v>-3416.7568718037146</v>
          </cell>
          <cell r="EC239">
            <v>-3416.7568718036964</v>
          </cell>
          <cell r="ED239">
            <v>-3416.7568718037182</v>
          </cell>
          <cell r="EE239">
            <v>-3416.7568718037146</v>
          </cell>
          <cell r="EF239">
            <v>-3416.7568718037001</v>
          </cell>
          <cell r="EG239">
            <v>-3424.2198849534107</v>
          </cell>
          <cell r="EH239">
            <v>-3424.2198849534107</v>
          </cell>
          <cell r="EI239">
            <v>-3424.2198849534034</v>
          </cell>
          <cell r="EJ239">
            <v>-3424.2198849534034</v>
          </cell>
          <cell r="EK239">
            <v>-3424.2198849533961</v>
          </cell>
          <cell r="EL239">
            <v>-3424.2198849534034</v>
          </cell>
          <cell r="EM239">
            <v>-3424.2198849534034</v>
          </cell>
          <cell r="EN239">
            <v>-3558.923444656466</v>
          </cell>
          <cell r="EO239">
            <v>-3558.9234446564478</v>
          </cell>
          <cell r="EP239">
            <v>-3558.923444656466</v>
          </cell>
          <cell r="EQ239">
            <v>-3558.9234446564551</v>
          </cell>
          <cell r="ER239">
            <v>-3558.9234446564442</v>
          </cell>
          <cell r="ES239">
            <v>3723.8582173475224</v>
          </cell>
          <cell r="ET239">
            <v>3723.8582173475297</v>
          </cell>
          <cell r="EU239">
            <v>3723.8582173475297</v>
          </cell>
          <cell r="EV239">
            <v>3723.8582173475297</v>
          </cell>
          <cell r="EW239">
            <v>3723.858217347537</v>
          </cell>
          <cell r="EX239">
            <v>3723.8582173475297</v>
          </cell>
          <cell r="EY239">
            <v>3723.8582173475297</v>
          </cell>
          <cell r="EZ239">
            <v>3585.5183746379043</v>
          </cell>
          <cell r="FA239">
            <v>3585.5183746379262</v>
          </cell>
          <cell r="FB239">
            <v>3585.5183746379153</v>
          </cell>
          <cell r="FC239">
            <v>3585.5183746379225</v>
          </cell>
          <cell r="FD239">
            <v>3585.5183746379262</v>
          </cell>
          <cell r="FE239">
            <v>3793.8947566944844</v>
          </cell>
          <cell r="FF239">
            <v>3793.8947566944844</v>
          </cell>
          <cell r="FG239">
            <v>3793.8947566944917</v>
          </cell>
          <cell r="FH239">
            <v>3793.8947566944844</v>
          </cell>
          <cell r="FI239">
            <v>3793.8947566944917</v>
          </cell>
          <cell r="FJ239">
            <v>3793.8947566944917</v>
          </cell>
          <cell r="FK239">
            <v>3793.8947566944844</v>
          </cell>
          <cell r="FL239">
            <v>3651.8176389637883</v>
          </cell>
          <cell r="FM239">
            <v>3651.8176389638174</v>
          </cell>
          <cell r="FN239">
            <v>3651.8176389637956</v>
          </cell>
          <cell r="FO239">
            <v>3651.8176389638065</v>
          </cell>
          <cell r="FP239">
            <v>3651.8176389638174</v>
          </cell>
          <cell r="FQ239">
            <v>3865.1988080783631</v>
          </cell>
          <cell r="FR239">
            <v>3865.1988080783703</v>
          </cell>
          <cell r="FS239">
            <v>3865.1988080783631</v>
          </cell>
          <cell r="FT239">
            <v>3865.1988080783631</v>
          </cell>
          <cell r="FU239">
            <v>3865.1988080783849</v>
          </cell>
          <cell r="FV239">
            <v>3865.1988080783776</v>
          </cell>
          <cell r="FW239">
            <v>3865.1988080783703</v>
          </cell>
        </row>
        <row r="240">
          <cell r="B240" t="str">
            <v>Co 316</v>
          </cell>
          <cell r="C240">
            <v>188968.24674969722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-657.50691926784202</v>
          </cell>
          <cell r="BP240">
            <v>-616.8246069921297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-493.25880649407918</v>
          </cell>
          <cell r="CL240">
            <v>-493.25880649408646</v>
          </cell>
          <cell r="CM240">
            <v>-493.25880649407918</v>
          </cell>
          <cell r="CN240">
            <v>-493.25880649407918</v>
          </cell>
          <cell r="CO240">
            <v>-493.25880649407918</v>
          </cell>
          <cell r="CP240">
            <v>-493.25880649407918</v>
          </cell>
          <cell r="CQ240">
            <v>-493.25880649408646</v>
          </cell>
          <cell r="CR240">
            <v>-473.95731595730467</v>
          </cell>
          <cell r="CS240">
            <v>-473.95731595730467</v>
          </cell>
          <cell r="CT240">
            <v>-473.95731595730467</v>
          </cell>
          <cell r="CU240">
            <v>-473.95731595730467</v>
          </cell>
          <cell r="CV240">
            <v>-473.95731595730467</v>
          </cell>
          <cell r="CW240">
            <v>-517.70731595729012</v>
          </cell>
          <cell r="CX240">
            <v>-517.70731595731922</v>
          </cell>
          <cell r="CY240">
            <v>-517.70731595731195</v>
          </cell>
          <cell r="CZ240">
            <v>-517.70731595729012</v>
          </cell>
          <cell r="DA240">
            <v>-517.7073159572974</v>
          </cell>
          <cell r="DB240">
            <v>-517.7073159572974</v>
          </cell>
          <cell r="DC240">
            <v>-517.70731595731195</v>
          </cell>
          <cell r="DD240">
            <v>-498.01979560978361</v>
          </cell>
          <cell r="DE240">
            <v>-498.01979560978361</v>
          </cell>
          <cell r="DF240">
            <v>-498.01979560978361</v>
          </cell>
          <cell r="DG240">
            <v>-498.01979560978361</v>
          </cell>
          <cell r="DH240">
            <v>-498.01979560978361</v>
          </cell>
          <cell r="DI240">
            <v>8000.0163584048496</v>
          </cell>
          <cell r="DJ240">
            <v>8000.016358404835</v>
          </cell>
          <cell r="DK240">
            <v>8000.016358404835</v>
          </cell>
          <cell r="DL240">
            <v>8000.0163584048496</v>
          </cell>
          <cell r="DM240">
            <v>8000.0163584048496</v>
          </cell>
          <cell r="DN240">
            <v>8000.0163584048496</v>
          </cell>
          <cell r="DO240">
            <v>2621.621028224341</v>
          </cell>
          <cell r="DP240">
            <v>2186.7642958259748</v>
          </cell>
          <cell r="DQ240">
            <v>2186.7642958259748</v>
          </cell>
          <cell r="DR240">
            <v>2186.7642958259748</v>
          </cell>
          <cell r="DS240">
            <v>2186.7642958259748</v>
          </cell>
          <cell r="DT240">
            <v>2186.7642958259748</v>
          </cell>
          <cell r="DU240">
            <v>2890.9786377561395</v>
          </cell>
          <cell r="DV240">
            <v>2895.6041413125786</v>
          </cell>
          <cell r="DW240">
            <v>2604.7980371536833</v>
          </cell>
          <cell r="DX240">
            <v>2604.7980371536978</v>
          </cell>
          <cell r="DY240">
            <v>2604.7980371537124</v>
          </cell>
          <cell r="DZ240">
            <v>2604.7980371536978</v>
          </cell>
          <cell r="EA240">
            <v>2604.7980371536833</v>
          </cell>
          <cell r="EB240">
            <v>2156.6947900758387</v>
          </cell>
          <cell r="EC240">
            <v>2156.6947900758241</v>
          </cell>
          <cell r="ED240">
            <v>2156.6947900758241</v>
          </cell>
          <cell r="EE240">
            <v>2156.6947900758241</v>
          </cell>
          <cell r="EF240">
            <v>2156.6947900758241</v>
          </cell>
          <cell r="EG240">
            <v>9932.8675442844105</v>
          </cell>
          <cell r="EH240">
            <v>9932.8675442843814</v>
          </cell>
          <cell r="EI240">
            <v>9877.2275905792412</v>
          </cell>
          <cell r="EJ240">
            <v>9877.2275905792558</v>
          </cell>
          <cell r="EK240">
            <v>9877.2275905792558</v>
          </cell>
          <cell r="EL240">
            <v>9877.2275905792412</v>
          </cell>
          <cell r="EM240">
            <v>9877.2275905792267</v>
          </cell>
          <cell r="EN240">
            <v>9415.4764171273491</v>
          </cell>
          <cell r="EO240">
            <v>9415.4764171273491</v>
          </cell>
          <cell r="EP240">
            <v>9415.4764171273346</v>
          </cell>
          <cell r="EQ240">
            <v>9415.4764171273346</v>
          </cell>
          <cell r="ER240">
            <v>9415.4764171273346</v>
          </cell>
          <cell r="ES240">
            <v>2479.2516050805352</v>
          </cell>
          <cell r="ET240">
            <v>2479.2516050804916</v>
          </cell>
          <cell r="EU240">
            <v>2421.9424527641968</v>
          </cell>
          <cell r="EV240">
            <v>2421.9424527642259</v>
          </cell>
          <cell r="EW240">
            <v>2421.9424527642113</v>
          </cell>
          <cell r="EX240">
            <v>2421.9424527642113</v>
          </cell>
          <cell r="EY240">
            <v>2421.9424527641968</v>
          </cell>
          <cell r="EZ240">
            <v>1946.129818567817</v>
          </cell>
          <cell r="FA240">
            <v>1946.129818567817</v>
          </cell>
          <cell r="FB240">
            <v>1946.129818567817</v>
          </cell>
          <cell r="FC240">
            <v>1946.129818567817</v>
          </cell>
          <cell r="FD240">
            <v>1946.1298185678024</v>
          </cell>
          <cell r="FE240">
            <v>1255.8062183140064</v>
          </cell>
          <cell r="FF240">
            <v>1255.8062183139627</v>
          </cell>
          <cell r="FG240">
            <v>1196.7777914281614</v>
          </cell>
          <cell r="FH240">
            <v>1196.7777914282051</v>
          </cell>
          <cell r="FI240">
            <v>1196.7777914281905</v>
          </cell>
          <cell r="FJ240">
            <v>1196.777791428176</v>
          </cell>
          <cell r="FK240">
            <v>1196.777791428176</v>
          </cell>
          <cell r="FL240">
            <v>706.47767415415728</v>
          </cell>
          <cell r="FM240">
            <v>706.47767415415728</v>
          </cell>
          <cell r="FN240">
            <v>706.47767415415001</v>
          </cell>
          <cell r="FO240">
            <v>706.47767415414273</v>
          </cell>
          <cell r="FP240">
            <v>706.47767415414273</v>
          </cell>
          <cell r="FQ240">
            <v>1274.7649352728768</v>
          </cell>
          <cell r="FR240">
            <v>1274.7649352728404</v>
          </cell>
          <cell r="FS240">
            <v>1213.965655580454</v>
          </cell>
          <cell r="FT240">
            <v>-11972.466466658989</v>
          </cell>
          <cell r="FU240">
            <v>-11972.466466658989</v>
          </cell>
          <cell r="FV240">
            <v>-11972.466466659003</v>
          </cell>
          <cell r="FW240">
            <v>-11972.466466659003</v>
          </cell>
        </row>
        <row r="241">
          <cell r="B241" t="str">
            <v>Co 317</v>
          </cell>
          <cell r="C241">
            <v>717065.8917959854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-934.23448138650565</v>
          </cell>
          <cell r="BP241">
            <v>-876.36140137483017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-9125.4259128162812</v>
          </cell>
          <cell r="BW241">
            <v>-9125.4259128162957</v>
          </cell>
          <cell r="BX241">
            <v>-9125.4259128162812</v>
          </cell>
          <cell r="BY241">
            <v>-9125.4259128163103</v>
          </cell>
          <cell r="BZ241">
            <v>-9125.4259128162957</v>
          </cell>
          <cell r="CA241">
            <v>-9125.4259128163103</v>
          </cell>
          <cell r="CB241">
            <v>-9125.4259128162957</v>
          </cell>
          <cell r="CC241">
            <v>-9125.4259128162957</v>
          </cell>
          <cell r="CD241">
            <v>-9125.4259128163103</v>
          </cell>
          <cell r="CE241">
            <v>-9125.4259128163103</v>
          </cell>
          <cell r="CF241">
            <v>-9125.4259128162957</v>
          </cell>
          <cell r="CG241">
            <v>-9125.4259128162957</v>
          </cell>
          <cell r="CH241">
            <v>-9125.4259128162812</v>
          </cell>
          <cell r="CI241">
            <v>-9125.4259128162957</v>
          </cell>
          <cell r="CJ241">
            <v>-9125.4259128162812</v>
          </cell>
          <cell r="CK241">
            <v>-9125.4259128163103</v>
          </cell>
          <cell r="CL241">
            <v>-9125.4259128162957</v>
          </cell>
          <cell r="CM241">
            <v>-9125.4259128163103</v>
          </cell>
          <cell r="CN241">
            <v>-9125.4259128162957</v>
          </cell>
          <cell r="CO241">
            <v>-9125.4259128162957</v>
          </cell>
          <cell r="CP241">
            <v>-9125.4259128163103</v>
          </cell>
          <cell r="CQ241">
            <v>-9125.4259128163103</v>
          </cell>
          <cell r="CR241">
            <v>-9307.9344310726156</v>
          </cell>
          <cell r="CS241">
            <v>-9307.9344310726156</v>
          </cell>
          <cell r="CT241">
            <v>-9307.9344310726156</v>
          </cell>
          <cell r="CU241">
            <v>-9307.9344310726156</v>
          </cell>
          <cell r="CV241">
            <v>-9307.9344310725864</v>
          </cell>
          <cell r="CW241">
            <v>-9307.9344310726447</v>
          </cell>
          <cell r="CX241">
            <v>-9307.9344310726301</v>
          </cell>
          <cell r="CY241">
            <v>-9307.9344310726156</v>
          </cell>
          <cell r="CZ241">
            <v>11072.572649057256</v>
          </cell>
          <cell r="DA241">
            <v>11072.572649057271</v>
          </cell>
          <cell r="DB241">
            <v>11072.572649057271</v>
          </cell>
          <cell r="DC241">
            <v>11072.572649057242</v>
          </cell>
          <cell r="DD241">
            <v>10886.413960435806</v>
          </cell>
          <cell r="DE241">
            <v>10886.413960435806</v>
          </cell>
          <cell r="DF241">
            <v>10886.413960435806</v>
          </cell>
          <cell r="DG241">
            <v>10886.413960435806</v>
          </cell>
          <cell r="DH241">
            <v>10886.413960435835</v>
          </cell>
          <cell r="DI241">
            <v>10886.413960435792</v>
          </cell>
          <cell r="DJ241">
            <v>10886.413960435821</v>
          </cell>
          <cell r="DK241">
            <v>10886.413960435821</v>
          </cell>
          <cell r="DL241">
            <v>11279.440768705055</v>
          </cell>
          <cell r="DM241">
            <v>11279.440768705084</v>
          </cell>
          <cell r="DN241">
            <v>11279.440768705084</v>
          </cell>
          <cell r="DO241">
            <v>11279.440768705026</v>
          </cell>
          <cell r="DP241">
            <v>11089.558906311184</v>
          </cell>
          <cell r="DQ241">
            <v>11089.558906311213</v>
          </cell>
          <cell r="DR241">
            <v>11089.558906311213</v>
          </cell>
          <cell r="DS241">
            <v>11089.558906311184</v>
          </cell>
          <cell r="DT241">
            <v>11089.558906311242</v>
          </cell>
          <cell r="DU241">
            <v>11089.558906311184</v>
          </cell>
          <cell r="DV241">
            <v>11089.558906311184</v>
          </cell>
          <cell r="DW241">
            <v>11089.558906311198</v>
          </cell>
          <cell r="DX241">
            <v>18778.844397329303</v>
          </cell>
          <cell r="DY241">
            <v>18778.844397329362</v>
          </cell>
          <cell r="DZ241">
            <v>18778.844397329362</v>
          </cell>
          <cell r="EA241">
            <v>18778.844397329274</v>
          </cell>
          <cell r="EB241">
            <v>18578.690583837422</v>
          </cell>
          <cell r="EC241">
            <v>18578.690583837422</v>
          </cell>
          <cell r="ED241">
            <v>12754.662584437436</v>
          </cell>
          <cell r="EE241">
            <v>12754.662584437392</v>
          </cell>
          <cell r="EF241">
            <v>12754.662584437465</v>
          </cell>
          <cell r="EG241">
            <v>12754.662584437407</v>
          </cell>
          <cell r="EH241">
            <v>12754.662584437407</v>
          </cell>
          <cell r="EI241">
            <v>12754.662584437407</v>
          </cell>
          <cell r="EJ241">
            <v>13378.504850075071</v>
          </cell>
          <cell r="EK241">
            <v>13378.504850075129</v>
          </cell>
          <cell r="EL241">
            <v>13378.5048500751</v>
          </cell>
          <cell r="EM241">
            <v>13378.504850075013</v>
          </cell>
          <cell r="EN241">
            <v>13174.283217174845</v>
          </cell>
          <cell r="EO241">
            <v>13174.283217174845</v>
          </cell>
          <cell r="EP241">
            <v>13008.867711126193</v>
          </cell>
          <cell r="EQ241">
            <v>13008.86771112615</v>
          </cell>
          <cell r="ER241">
            <v>13008.867711126222</v>
          </cell>
          <cell r="ES241">
            <v>13008.86771112615</v>
          </cell>
          <cell r="ET241">
            <v>13008.867711126164</v>
          </cell>
          <cell r="EU241">
            <v>13008.867711126164</v>
          </cell>
          <cell r="EV241">
            <v>13646.881018819724</v>
          </cell>
          <cell r="EW241">
            <v>13646.881018819753</v>
          </cell>
          <cell r="EX241">
            <v>13646.881018819753</v>
          </cell>
          <cell r="EY241">
            <v>13646.881018819637</v>
          </cell>
          <cell r="EZ241">
            <v>13438.508267828831</v>
          </cell>
          <cell r="FA241">
            <v>13438.508267828831</v>
          </cell>
          <cell r="FB241">
            <v>13268.130296598712</v>
          </cell>
          <cell r="FC241">
            <v>13268.130296598683</v>
          </cell>
          <cell r="FD241">
            <v>13268.130296598712</v>
          </cell>
          <cell r="FE241">
            <v>13268.130296598654</v>
          </cell>
          <cell r="FF241">
            <v>13268.130296598698</v>
          </cell>
          <cell r="FG241">
            <v>13268.130296598654</v>
          </cell>
          <cell r="FH241">
            <v>13920.648893091566</v>
          </cell>
          <cell r="FI241">
            <v>13920.648893091595</v>
          </cell>
          <cell r="FJ241">
            <v>13920.648893091595</v>
          </cell>
          <cell r="FK241">
            <v>13920.648893091478</v>
          </cell>
          <cell r="FL241">
            <v>13708.040001085217</v>
          </cell>
          <cell r="FM241">
            <v>13708.040001085217</v>
          </cell>
          <cell r="FN241">
            <v>13532.550690718199</v>
          </cell>
          <cell r="FO241">
            <v>13532.550690718141</v>
          </cell>
          <cell r="FP241">
            <v>13532.550690718199</v>
          </cell>
          <cell r="FQ241">
            <v>13532.550690718141</v>
          </cell>
          <cell r="FR241">
            <v>13532.55069071817</v>
          </cell>
          <cell r="FS241">
            <v>13532.550690718141</v>
          </cell>
          <cell r="FT241">
            <v>14199.917032465688</v>
          </cell>
          <cell r="FU241">
            <v>14199.917032465717</v>
          </cell>
          <cell r="FV241">
            <v>14199.917032465717</v>
          </cell>
          <cell r="FW241">
            <v>14199.917032465601</v>
          </cell>
        </row>
        <row r="242">
          <cell r="B242" t="str">
            <v>Co 385</v>
          </cell>
          <cell r="C242">
            <v>-5502.2913419801625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-2838.9681448403862</v>
          </cell>
          <cell r="BP242">
            <v>-2663.3231971397763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</row>
        <row r="243">
          <cell r="B243" t="str">
            <v>Co 181</v>
          </cell>
          <cell r="C243">
            <v>640.33007115049986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-106.00450968255427</v>
          </cell>
          <cell r="BP243">
            <v>-99.319216380088619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-485.50130018435084</v>
          </cell>
          <cell r="CP243">
            <v>-485.50130018435084</v>
          </cell>
          <cell r="CQ243">
            <v>-485.50130018435084</v>
          </cell>
          <cell r="CR243">
            <v>-485.21132618803676</v>
          </cell>
          <cell r="CS243">
            <v>-485.21132618803676</v>
          </cell>
          <cell r="CT243">
            <v>-485.21132618803676</v>
          </cell>
          <cell r="CU243">
            <v>-485.2113261880404</v>
          </cell>
          <cell r="CV243">
            <v>-485.21132618803676</v>
          </cell>
          <cell r="CW243">
            <v>-485.21132618803676</v>
          </cell>
          <cell r="CX243">
            <v>-485.21132618803676</v>
          </cell>
          <cell r="CY243">
            <v>-485.21132618803676</v>
          </cell>
          <cell r="CZ243">
            <v>-485.21132618803676</v>
          </cell>
          <cell r="DA243">
            <v>-500.21132618803676</v>
          </cell>
          <cell r="DB243">
            <v>-500.21132618803676</v>
          </cell>
          <cell r="DC243">
            <v>-500.21132618803676</v>
          </cell>
          <cell r="DD243">
            <v>-499.91555271179823</v>
          </cell>
          <cell r="DE243">
            <v>-499.91555271179823</v>
          </cell>
          <cell r="DF243">
            <v>-499.91555271179459</v>
          </cell>
          <cell r="DG243">
            <v>-499.91555271180187</v>
          </cell>
          <cell r="DH243">
            <v>-499.91555271179823</v>
          </cell>
          <cell r="DI243">
            <v>-499.91555271179823</v>
          </cell>
          <cell r="DJ243">
            <v>-499.91555271179823</v>
          </cell>
          <cell r="DK243">
            <v>-499.91555271179459</v>
          </cell>
          <cell r="DL243">
            <v>-499.91555271179823</v>
          </cell>
          <cell r="DM243">
            <v>1984.6344472882029</v>
          </cell>
          <cell r="DN243">
            <v>1984.6344472882029</v>
          </cell>
          <cell r="DO243">
            <v>1984.6344472882029</v>
          </cell>
          <cell r="DP243">
            <v>1984.9361362339678</v>
          </cell>
          <cell r="DQ243">
            <v>1984.936136233966</v>
          </cell>
          <cell r="DR243">
            <v>1984.936136233966</v>
          </cell>
          <cell r="DS243">
            <v>-15.063863766037684</v>
          </cell>
          <cell r="DT243">
            <v>-15.063863766032227</v>
          </cell>
          <cell r="DU243">
            <v>-15.063863766034046</v>
          </cell>
          <cell r="DV243">
            <v>-15.063863766034046</v>
          </cell>
          <cell r="DW243">
            <v>-15.063863766030408</v>
          </cell>
          <cell r="DX243">
            <v>-15.063863766034046</v>
          </cell>
          <cell r="DY243">
            <v>44.022636233967205</v>
          </cell>
          <cell r="DZ243">
            <v>44.022636233963567</v>
          </cell>
          <cell r="EA243">
            <v>44.022636233967205</v>
          </cell>
          <cell r="EB243">
            <v>44.330358958646684</v>
          </cell>
          <cell r="EC243">
            <v>44.330358958650322</v>
          </cell>
          <cell r="ED243">
            <v>44.330358958646684</v>
          </cell>
          <cell r="EE243">
            <v>-15.669641041356954</v>
          </cell>
          <cell r="EF243">
            <v>-15.669641041353316</v>
          </cell>
          <cell r="EG243">
            <v>-15.669641041353316</v>
          </cell>
          <cell r="EH243">
            <v>-15.669641041353316</v>
          </cell>
          <cell r="EI243">
            <v>-15.669641041349678</v>
          </cell>
          <cell r="EJ243">
            <v>-15.669641041356954</v>
          </cell>
          <cell r="EK243">
            <v>45.189453958648301</v>
          </cell>
          <cell r="EL243">
            <v>45.189453958646482</v>
          </cell>
          <cell r="EM243">
            <v>45.189453958648301</v>
          </cell>
          <cell r="EN243">
            <v>45.50333113781744</v>
          </cell>
          <cell r="EO243">
            <v>45.50333113781744</v>
          </cell>
          <cell r="EP243">
            <v>45.50333113781744</v>
          </cell>
          <cell r="EQ243">
            <v>-16.296668862183651</v>
          </cell>
          <cell r="ER243">
            <v>-16.296668862178194</v>
          </cell>
          <cell r="ES243">
            <v>-16.296668862181832</v>
          </cell>
          <cell r="ET243">
            <v>-16.296668862180013</v>
          </cell>
          <cell r="EU243">
            <v>-16.296668862180013</v>
          </cell>
          <cell r="EV243">
            <v>-16.29666886218547</v>
          </cell>
          <cell r="EW243">
            <v>46.388198987822761</v>
          </cell>
          <cell r="EX243">
            <v>46.388198987819123</v>
          </cell>
          <cell r="EY243">
            <v>46.388198987822761</v>
          </cell>
          <cell r="EZ243">
            <v>46.708353710571828</v>
          </cell>
          <cell r="FA243">
            <v>46.708353710571828</v>
          </cell>
          <cell r="FB243">
            <v>46.708353710571828</v>
          </cell>
          <cell r="FC243">
            <v>-16.945646289423166</v>
          </cell>
          <cell r="FD243">
            <v>-16.945646289423166</v>
          </cell>
          <cell r="FE243">
            <v>-16.945646289426804</v>
          </cell>
          <cell r="FF243">
            <v>-16.945646289421347</v>
          </cell>
          <cell r="FG243">
            <v>-16.945646289424985</v>
          </cell>
          <cell r="FH243">
            <v>-16.945646289430442</v>
          </cell>
          <cell r="FI243">
            <v>47.619767596079328</v>
          </cell>
          <cell r="FJ243">
            <v>47.619767596072052</v>
          </cell>
          <cell r="FK243">
            <v>47.619767596079328</v>
          </cell>
          <cell r="FL243">
            <v>47.946325413282466</v>
          </cell>
          <cell r="FM243">
            <v>47.946325413286104</v>
          </cell>
          <cell r="FN243">
            <v>47.946325413282466</v>
          </cell>
          <cell r="FO243">
            <v>-17.617294586711068</v>
          </cell>
          <cell r="FP243">
            <v>-17.617294586714706</v>
          </cell>
          <cell r="FQ243">
            <v>-17.617294586712887</v>
          </cell>
          <cell r="FR243">
            <v>-17.617294586709249</v>
          </cell>
          <cell r="FS243">
            <v>-17.617294586711068</v>
          </cell>
          <cell r="FT243">
            <v>-17.617294586718344</v>
          </cell>
          <cell r="FU243">
            <v>48.885081715354318</v>
          </cell>
          <cell r="FV243">
            <v>48.885081715347042</v>
          </cell>
          <cell r="FW243">
            <v>48.885081715354318</v>
          </cell>
        </row>
        <row r="244">
          <cell r="B244" t="str">
            <v>Co 300</v>
          </cell>
          <cell r="C244">
            <v>287135.52184552804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-273.10109205057961</v>
          </cell>
          <cell r="BP244">
            <v>-256.13903171707352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-884.14999291886124</v>
          </cell>
          <cell r="CO244">
            <v>-884.14999291886488</v>
          </cell>
          <cell r="CP244">
            <v>-884.14999291886124</v>
          </cell>
          <cell r="CQ244">
            <v>-884.14999291886124</v>
          </cell>
          <cell r="CR244">
            <v>-885.16632611057139</v>
          </cell>
          <cell r="CS244">
            <v>-885.16632611057139</v>
          </cell>
          <cell r="CT244">
            <v>-885.16632611057139</v>
          </cell>
          <cell r="CU244">
            <v>-885.16632611057139</v>
          </cell>
          <cell r="CV244">
            <v>-885.16632611057139</v>
          </cell>
          <cell r="CW244">
            <v>-885.16632611057139</v>
          </cell>
          <cell r="CX244">
            <v>-885.16632611057139</v>
          </cell>
          <cell r="CY244">
            <v>-885.16632611056411</v>
          </cell>
          <cell r="CZ244">
            <v>-910.16632611057867</v>
          </cell>
          <cell r="DA244">
            <v>-910.16632611057139</v>
          </cell>
          <cell r="DB244">
            <v>-910.16632611056411</v>
          </cell>
          <cell r="DC244">
            <v>-910.16632611056775</v>
          </cell>
          <cell r="DD244">
            <v>-911.20298596611974</v>
          </cell>
          <cell r="DE244">
            <v>-911.20298596611974</v>
          </cell>
          <cell r="DF244">
            <v>-911.20298596611246</v>
          </cell>
          <cell r="DG244">
            <v>-911.20298596611246</v>
          </cell>
          <cell r="DH244">
            <v>-911.20298596611974</v>
          </cell>
          <cell r="DI244">
            <v>-911.20298596611974</v>
          </cell>
          <cell r="DJ244">
            <v>-911.20298596611246</v>
          </cell>
          <cell r="DK244">
            <v>-911.20298596611246</v>
          </cell>
          <cell r="DL244">
            <v>6965.1882689375816</v>
          </cell>
          <cell r="DM244">
            <v>6965.188268937578</v>
          </cell>
          <cell r="DN244">
            <v>6965.1882689375852</v>
          </cell>
          <cell r="DO244">
            <v>6965.1882689375852</v>
          </cell>
          <cell r="DP244">
            <v>6964.1308758849264</v>
          </cell>
          <cell r="DQ244">
            <v>6964.1308758849264</v>
          </cell>
          <cell r="DR244">
            <v>3118.9811308803328</v>
          </cell>
          <cell r="DS244">
            <v>3118.9811308803473</v>
          </cell>
          <cell r="DT244">
            <v>3118.9811308803401</v>
          </cell>
          <cell r="DU244">
            <v>3118.9811308803328</v>
          </cell>
          <cell r="DV244">
            <v>3118.9811308803328</v>
          </cell>
          <cell r="DW244">
            <v>3118.9811308803328</v>
          </cell>
          <cell r="DX244">
            <v>3250.501455978414</v>
          </cell>
          <cell r="DY244">
            <v>3250.5014559784104</v>
          </cell>
          <cell r="DZ244">
            <v>3250.5014559784249</v>
          </cell>
          <cell r="EA244">
            <v>3250.5014559784104</v>
          </cell>
          <cell r="EB244">
            <v>3249.4229150647116</v>
          </cell>
          <cell r="EC244">
            <v>3249.4229150647079</v>
          </cell>
          <cell r="ED244">
            <v>3176.2236238683108</v>
          </cell>
          <cell r="EE244">
            <v>3176.2236238683254</v>
          </cell>
          <cell r="EF244">
            <v>3176.2236238683145</v>
          </cell>
          <cell r="EG244">
            <v>3176.2236238683181</v>
          </cell>
          <cell r="EH244">
            <v>3176.2236238682963</v>
          </cell>
          <cell r="EI244">
            <v>3176.2236238683108</v>
          </cell>
          <cell r="EJ244">
            <v>7476.7757971350184</v>
          </cell>
          <cell r="EK244">
            <v>7476.775797135022</v>
          </cell>
          <cell r="EL244">
            <v>7476.775797135022</v>
          </cell>
          <cell r="EM244">
            <v>7476.775797135022</v>
          </cell>
          <cell r="EN244">
            <v>7475.6756854030391</v>
          </cell>
          <cell r="EO244">
            <v>7475.6756854030391</v>
          </cell>
          <cell r="EP244">
            <v>7401.1235194938272</v>
          </cell>
          <cell r="EQ244">
            <v>7401.1235194938417</v>
          </cell>
          <cell r="ER244">
            <v>7401.1235194938381</v>
          </cell>
          <cell r="ES244">
            <v>4808.1825545842657</v>
          </cell>
          <cell r="ET244">
            <v>4808.1825545842585</v>
          </cell>
          <cell r="EU244">
            <v>4808.182554584273</v>
          </cell>
          <cell r="EV244">
            <v>5069.4725895663141</v>
          </cell>
          <cell r="EW244">
            <v>5069.4725895663069</v>
          </cell>
          <cell r="EX244">
            <v>5069.4725895663141</v>
          </cell>
          <cell r="EY244">
            <v>5069.4725895663287</v>
          </cell>
          <cell r="EZ244">
            <v>5068.3504755996837</v>
          </cell>
          <cell r="FA244">
            <v>5068.3504755997019</v>
          </cell>
          <cell r="FB244">
            <v>4992.4217108167431</v>
          </cell>
          <cell r="FC244">
            <v>4992.4217108167541</v>
          </cell>
          <cell r="FD244">
            <v>4992.4217108167504</v>
          </cell>
          <cell r="FE244">
            <v>4940.5628915185298</v>
          </cell>
          <cell r="FF244">
            <v>4940.5628915185371</v>
          </cell>
          <cell r="FG244">
            <v>4940.5628915185516</v>
          </cell>
          <cell r="FH244">
            <v>5208.0473499977306</v>
          </cell>
          <cell r="FI244">
            <v>5208.0473499977234</v>
          </cell>
          <cell r="FJ244">
            <v>5208.0473499977234</v>
          </cell>
          <cell r="FK244">
            <v>5208.0473499977379</v>
          </cell>
          <cell r="FL244">
            <v>5206.9027937517749</v>
          </cell>
          <cell r="FM244">
            <v>5206.9027937517894</v>
          </cell>
          <cell r="FN244">
            <v>5129.5733314509562</v>
          </cell>
          <cell r="FO244">
            <v>5129.5733314509562</v>
          </cell>
          <cell r="FP244">
            <v>5129.5733314509635</v>
          </cell>
          <cell r="FQ244">
            <v>5076.6773357667989</v>
          </cell>
          <cell r="FR244">
            <v>5076.6773357667844</v>
          </cell>
          <cell r="FS244">
            <v>5076.6773357667844</v>
          </cell>
          <cell r="FT244">
            <v>1646.8054611932821</v>
          </cell>
          <cell r="FU244">
            <v>1646.8054611932603</v>
          </cell>
          <cell r="FV244">
            <v>1646.8054611932603</v>
          </cell>
          <cell r="FW244">
            <v>1646.8054611932894</v>
          </cell>
        </row>
        <row r="245">
          <cell r="B245" t="str">
            <v>Co 150</v>
          </cell>
          <cell r="C245">
            <v>-339344.61576180067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-1730.6631001856877</v>
          </cell>
          <cell r="BP245">
            <v>-1623.6078214555746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2708.0033716100152</v>
          </cell>
          <cell r="CO245">
            <v>7187.3565696099831</v>
          </cell>
          <cell r="CP245">
            <v>7187.3565696100122</v>
          </cell>
          <cell r="CQ245">
            <v>7187.3565696100122</v>
          </cell>
          <cell r="CR245">
            <v>29136.538390990376</v>
          </cell>
          <cell r="CS245">
            <v>29136.538390990463</v>
          </cell>
          <cell r="CT245">
            <v>-15589.525349419448</v>
          </cell>
          <cell r="CU245">
            <v>-15589.525349419389</v>
          </cell>
          <cell r="CV245">
            <v>-15589.525349419477</v>
          </cell>
          <cell r="CW245">
            <v>-15589.525349419418</v>
          </cell>
          <cell r="CX245">
            <v>-15589.525349419477</v>
          </cell>
          <cell r="CY245">
            <v>-15589.525349419477</v>
          </cell>
          <cell r="CZ245">
            <v>-21133.615209994517</v>
          </cell>
          <cell r="DA245">
            <v>-16519.881416054501</v>
          </cell>
          <cell r="DB245">
            <v>-16519.881416054501</v>
          </cell>
          <cell r="DC245">
            <v>-16519.881416054501</v>
          </cell>
          <cell r="DD245">
            <v>-15027.627914933022</v>
          </cell>
          <cell r="DE245">
            <v>-15027.627914932993</v>
          </cell>
          <cell r="DF245">
            <v>-15922.149189741176</v>
          </cell>
          <cell r="DG245">
            <v>-15922.149189741147</v>
          </cell>
          <cell r="DH245">
            <v>-15922.149189741176</v>
          </cell>
          <cell r="DI245">
            <v>-15922.149189741118</v>
          </cell>
          <cell r="DJ245">
            <v>-15922.149189741205</v>
          </cell>
          <cell r="DK245">
            <v>-15922.149189741147</v>
          </cell>
          <cell r="DL245">
            <v>-21632.561746133462</v>
          </cell>
          <cell r="DM245">
            <v>-16880.415938375227</v>
          </cell>
          <cell r="DN245">
            <v>-16880.415938375285</v>
          </cell>
          <cell r="DO245">
            <v>-16880.415938375285</v>
          </cell>
          <cell r="DP245">
            <v>1186.9504560535715</v>
          </cell>
          <cell r="DQ245">
            <v>1186.9504560536589</v>
          </cell>
          <cell r="DR245">
            <v>274.53875574926496</v>
          </cell>
          <cell r="DS245">
            <v>274.53875574941048</v>
          </cell>
          <cell r="DT245">
            <v>274.53875574929407</v>
          </cell>
          <cell r="DU245">
            <v>274.53875574935228</v>
          </cell>
          <cell r="DV245">
            <v>274.53875574926496</v>
          </cell>
          <cell r="DW245">
            <v>274.53875574932317</v>
          </cell>
          <cell r="DX245">
            <v>-8566.2945775840781</v>
          </cell>
          <cell r="DY245">
            <v>-8566.2945775840199</v>
          </cell>
          <cell r="DZ245">
            <v>-8566.2945775840781</v>
          </cell>
          <cell r="EA245">
            <v>-8566.2945775841072</v>
          </cell>
          <cell r="EB245">
            <v>-7144.7459514920192</v>
          </cell>
          <cell r="EC245">
            <v>-7144.745951491961</v>
          </cell>
          <cell r="ED245">
            <v>-8075.4058858024073</v>
          </cell>
          <cell r="EE245">
            <v>-8075.4058858023491</v>
          </cell>
          <cell r="EF245">
            <v>-8075.4058858024364</v>
          </cell>
          <cell r="EG245">
            <v>-8075.4058858023782</v>
          </cell>
          <cell r="EH245">
            <v>-8075.4058858024073</v>
          </cell>
          <cell r="EI245">
            <v>-8075.4058858023782</v>
          </cell>
          <cell r="EJ245">
            <v>-8848.130885802384</v>
          </cell>
          <cell r="EK245">
            <v>-8848.1308858022967</v>
          </cell>
          <cell r="EL245">
            <v>-8848.1308858023549</v>
          </cell>
          <cell r="EM245">
            <v>-8848.1308858024131</v>
          </cell>
          <cell r="EN245">
            <v>3022.9273169781663</v>
          </cell>
          <cell r="EO245">
            <v>3022.9273169782246</v>
          </cell>
          <cell r="EP245">
            <v>2073.6541839815036</v>
          </cell>
          <cell r="EQ245">
            <v>2073.6541839815327</v>
          </cell>
          <cell r="ER245">
            <v>2073.6541839815036</v>
          </cell>
          <cell r="ES245">
            <v>2073.6541839815909</v>
          </cell>
          <cell r="ET245">
            <v>2073.6541839815618</v>
          </cell>
          <cell r="EU245">
            <v>2073.6541839815909</v>
          </cell>
          <cell r="EV245">
            <v>1277.7474339816254</v>
          </cell>
          <cell r="EW245">
            <v>1277.7474339815963</v>
          </cell>
          <cell r="EX245">
            <v>1277.7474339815963</v>
          </cell>
          <cell r="EY245">
            <v>1277.7474339815381</v>
          </cell>
          <cell r="EZ245">
            <v>3078.2710964426806</v>
          </cell>
          <cell r="FA245">
            <v>3078.2710964428261</v>
          </cell>
          <cell r="FB245">
            <v>2110.0125007861643</v>
          </cell>
          <cell r="FC245">
            <v>2110.0125007862225</v>
          </cell>
          <cell r="FD245">
            <v>2110.0125007861061</v>
          </cell>
          <cell r="FE245">
            <v>2110.0125007862807</v>
          </cell>
          <cell r="FF245">
            <v>2110.0125007862225</v>
          </cell>
          <cell r="FG245">
            <v>2110.0125007861934</v>
          </cell>
          <cell r="FH245">
            <v>1290.228548286279</v>
          </cell>
          <cell r="FI245">
            <v>1290.228548286279</v>
          </cell>
          <cell r="FJ245">
            <v>1290.2285482862208</v>
          </cell>
          <cell r="FK245">
            <v>1290.2285482861625</v>
          </cell>
          <cell r="FL245">
            <v>3134.5683084902994</v>
          </cell>
          <cell r="FM245">
            <v>3134.5683084904158</v>
          </cell>
          <cell r="FN245">
            <v>2146.9445409206674</v>
          </cell>
          <cell r="FO245">
            <v>2146.9445409207256</v>
          </cell>
          <cell r="FP245">
            <v>2146.9445409206091</v>
          </cell>
          <cell r="FQ245">
            <v>2146.9445409207547</v>
          </cell>
          <cell r="FR245">
            <v>2146.9445409206965</v>
          </cell>
          <cell r="FS245">
            <v>2146.9445409206382</v>
          </cell>
          <cell r="FT245">
            <v>1302.5670698457689</v>
          </cell>
          <cell r="FU245">
            <v>1302.5670698457689</v>
          </cell>
          <cell r="FV245">
            <v>1302.5670698457106</v>
          </cell>
          <cell r="FW245">
            <v>1302.5670698456233</v>
          </cell>
        </row>
        <row r="246">
          <cell r="B246" t="str">
            <v>Co 241</v>
          </cell>
          <cell r="C246">
            <v>-275886.7923977559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-586.3723140861257</v>
          </cell>
          <cell r="BP246">
            <v>-550.17618547390884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-1250</v>
          </cell>
          <cell r="CI246">
            <v>-237.66751052935433</v>
          </cell>
          <cell r="CJ246">
            <v>-237.66751052935433</v>
          </cell>
          <cell r="CK246">
            <v>-237.66751052935433</v>
          </cell>
          <cell r="CL246">
            <v>-237.66751052935433</v>
          </cell>
          <cell r="CM246">
            <v>-237.66751052935433</v>
          </cell>
          <cell r="CN246">
            <v>-237.66751052935433</v>
          </cell>
          <cell r="CO246">
            <v>-237.66751052935433</v>
          </cell>
          <cell r="CP246">
            <v>-237.66751052935433</v>
          </cell>
          <cell r="CQ246">
            <v>-237.66751052935433</v>
          </cell>
          <cell r="CR246">
            <v>-207.29753584522405</v>
          </cell>
          <cell r="CS246">
            <v>-207.29753584522405</v>
          </cell>
          <cell r="CT246">
            <v>-244.79753584522405</v>
          </cell>
          <cell r="CU246">
            <v>-776.82547346256615</v>
          </cell>
          <cell r="CV246">
            <v>-776.82547346256615</v>
          </cell>
          <cell r="CW246">
            <v>-776.82547346255888</v>
          </cell>
          <cell r="CX246">
            <v>-776.82547346256615</v>
          </cell>
          <cell r="CY246">
            <v>-776.8254734625516</v>
          </cell>
          <cell r="CZ246">
            <v>-776.8254734625516</v>
          </cell>
          <cell r="DA246">
            <v>-776.8254734625516</v>
          </cell>
          <cell r="DB246">
            <v>-776.8254734625516</v>
          </cell>
          <cell r="DC246">
            <v>-776.8254734625516</v>
          </cell>
          <cell r="DD246">
            <v>-745.84809928475443</v>
          </cell>
          <cell r="DE246">
            <v>-7120.8480992847471</v>
          </cell>
          <cell r="DF246">
            <v>2358.0210678769072</v>
          </cell>
          <cell r="DG246">
            <v>3989.6879788702208</v>
          </cell>
          <cell r="DH246">
            <v>3989.6879788702208</v>
          </cell>
          <cell r="DI246">
            <v>3989.6879788702136</v>
          </cell>
          <cell r="DJ246">
            <v>3989.6879788702063</v>
          </cell>
          <cell r="DK246">
            <v>9089.6879788702499</v>
          </cell>
          <cell r="DL246">
            <v>-7863.5206923766382</v>
          </cell>
          <cell r="DM246">
            <v>-7863.5206923766382</v>
          </cell>
          <cell r="DN246">
            <v>-7863.5206923766382</v>
          </cell>
          <cell r="DO246">
            <v>-7863.5206923766382</v>
          </cell>
          <cell r="DP246">
            <v>-7831.9237707152788</v>
          </cell>
          <cell r="DQ246">
            <v>-7959.4237707152643</v>
          </cell>
          <cell r="DR246">
            <v>-7808.8576373720425</v>
          </cell>
          <cell r="DS246">
            <v>-8354.5889878293965</v>
          </cell>
          <cell r="DT246">
            <v>-8354.5889878293819</v>
          </cell>
          <cell r="DU246">
            <v>-8354.5889878293965</v>
          </cell>
          <cell r="DV246">
            <v>-8354.5889878294111</v>
          </cell>
          <cell r="DW246">
            <v>-8252.5889878293674</v>
          </cell>
          <cell r="DX246">
            <v>-8591.6531612543331</v>
          </cell>
          <cell r="DY246">
            <v>-8591.6531612543331</v>
          </cell>
          <cell r="DZ246">
            <v>-8591.6531612543331</v>
          </cell>
          <cell r="EA246">
            <v>-8591.6531612543185</v>
          </cell>
          <cell r="EB246">
            <v>-8559.4243011597428</v>
          </cell>
          <cell r="EC246">
            <v>-15064.474301159731</v>
          </cell>
          <cell r="ED246">
            <v>-3913.6199154930509</v>
          </cell>
          <cell r="EE246">
            <v>-2721.962632136594</v>
          </cell>
          <cell r="EF246">
            <v>-2721.962632136594</v>
          </cell>
          <cell r="EG246">
            <v>-2721.9626321366086</v>
          </cell>
          <cell r="EH246">
            <v>-2721.9626321366304</v>
          </cell>
          <cell r="EI246">
            <v>-2617.9226321365859</v>
          </cell>
          <cell r="EJ246">
            <v>-2963.7680890300253</v>
          </cell>
          <cell r="EK246">
            <v>-2963.7680890300253</v>
          </cell>
          <cell r="EL246">
            <v>-2963.7680890300253</v>
          </cell>
          <cell r="EM246">
            <v>-2963.7680890300398</v>
          </cell>
          <cell r="EN246">
            <v>-2930.8946517335717</v>
          </cell>
          <cell r="EO246">
            <v>1908.9543482664594</v>
          </cell>
          <cell r="EP246">
            <v>-2715.258718135141</v>
          </cell>
          <cell r="EQ246">
            <v>-3285.7867377571965</v>
          </cell>
          <cell r="ER246">
            <v>-3285.786737757182</v>
          </cell>
          <cell r="ES246">
            <v>-3285.786737757182</v>
          </cell>
          <cell r="ET246">
            <v>-3285.7867377572038</v>
          </cell>
          <cell r="EU246">
            <v>-3179.6659377571632</v>
          </cell>
          <cell r="EV246">
            <v>-3532.4283037884888</v>
          </cell>
          <cell r="EW246">
            <v>-3532.4283037884743</v>
          </cell>
          <cell r="EX246">
            <v>-3532.4283037884743</v>
          </cell>
          <cell r="EY246">
            <v>-3532.4283037884743</v>
          </cell>
          <cell r="EZ246">
            <v>-3498.8973977460846</v>
          </cell>
          <cell r="FA246">
            <v>-10037.251417746069</v>
          </cell>
          <cell r="FB246">
            <v>-3403.508760901168</v>
          </cell>
          <cell r="FC246">
            <v>-2117.1834807924315</v>
          </cell>
          <cell r="FD246">
            <v>-2117.1834807924024</v>
          </cell>
          <cell r="FE246">
            <v>-2117.183480792417</v>
          </cell>
          <cell r="FF246">
            <v>-2117.1834807924533</v>
          </cell>
          <cell r="FG246">
            <v>-2008.9402647924144</v>
          </cell>
          <cell r="FH246">
            <v>-2368.757878144359</v>
          </cell>
          <cell r="FI246">
            <v>-2368.7578781443444</v>
          </cell>
          <cell r="FJ246">
            <v>-2368.7578781443444</v>
          </cell>
          <cell r="FK246">
            <v>-2368.7578781443735</v>
          </cell>
          <cell r="FL246">
            <v>-2334.5563539811264</v>
          </cell>
          <cell r="FM246">
            <v>-2628.6774543811043</v>
          </cell>
          <cell r="FN246">
            <v>-2265.0567225554114</v>
          </cell>
          <cell r="FO246">
            <v>-2225.9528041148878</v>
          </cell>
          <cell r="FP246">
            <v>-2225.9528041148878</v>
          </cell>
          <cell r="FQ246">
            <v>-2225.9528041148878</v>
          </cell>
          <cell r="FR246">
            <v>-2225.9528041149169</v>
          </cell>
          <cell r="FS246">
            <v>-2115.5447237948538</v>
          </cell>
          <cell r="FT246">
            <v>-2482.5586894138542</v>
          </cell>
          <cell r="FU246">
            <v>-2482.5586894138542</v>
          </cell>
          <cell r="FV246">
            <v>-2482.5586894138687</v>
          </cell>
          <cell r="FW246">
            <v>-2482.5586894138542</v>
          </cell>
        </row>
        <row r="247">
          <cell r="B247" t="str">
            <v>Co 242</v>
          </cell>
          <cell r="C247">
            <v>-35734.468287571042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-66.671257405606411</v>
          </cell>
          <cell r="BP247">
            <v>-62.727926134793051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-2314.7780332296315</v>
          </cell>
          <cell r="CI247">
            <v>-2254.6105114087914</v>
          </cell>
          <cell r="CJ247">
            <v>-2254.6105114087914</v>
          </cell>
          <cell r="CK247">
            <v>-2254.6105114087914</v>
          </cell>
          <cell r="CL247">
            <v>-2254.6105114087914</v>
          </cell>
          <cell r="CM247">
            <v>-2254.6105114087914</v>
          </cell>
          <cell r="CN247">
            <v>-2254.6105114087914</v>
          </cell>
          <cell r="CO247">
            <v>-2254.6105114087914</v>
          </cell>
          <cell r="CP247">
            <v>-2254.6105114087914</v>
          </cell>
          <cell r="CQ247">
            <v>-2254.6105114087914</v>
          </cell>
          <cell r="CR247">
            <v>-2274.1010464187566</v>
          </cell>
          <cell r="CS247">
            <v>-2274.1010464187584</v>
          </cell>
          <cell r="CT247">
            <v>-2311.6010464187566</v>
          </cell>
          <cell r="CU247">
            <v>-2312.2027216369679</v>
          </cell>
          <cell r="CV247">
            <v>-2312.2027216369688</v>
          </cell>
          <cell r="CW247">
            <v>-2312.2027216369679</v>
          </cell>
          <cell r="CX247">
            <v>-2312.2027216369679</v>
          </cell>
          <cell r="CY247">
            <v>-2312.2027216369697</v>
          </cell>
          <cell r="CZ247">
            <v>-2312.2027216369679</v>
          </cell>
          <cell r="DA247">
            <v>-2312.2027216369679</v>
          </cell>
          <cell r="DB247">
            <v>-2312.2027216369697</v>
          </cell>
          <cell r="DC247">
            <v>-2312.2027216369697</v>
          </cell>
          <cell r="DD247">
            <v>-332.62113367240818</v>
          </cell>
          <cell r="DE247">
            <v>-526.11744983447898</v>
          </cell>
          <cell r="DF247">
            <v>5878.7538663275882</v>
          </cell>
          <cell r="DG247">
            <v>4430.9630040123866</v>
          </cell>
          <cell r="DH247">
            <v>4824.999500546317</v>
          </cell>
          <cell r="DI247">
            <v>5083.3979509931924</v>
          </cell>
          <cell r="DJ247">
            <v>2948.2023047832117</v>
          </cell>
          <cell r="DK247">
            <v>4005.9512074877384</v>
          </cell>
          <cell r="DL247">
            <v>889.76638555099453</v>
          </cell>
          <cell r="DM247">
            <v>954.2651576050157</v>
          </cell>
          <cell r="DN247">
            <v>889.76638555099271</v>
          </cell>
          <cell r="DO247">
            <v>954.2651576050157</v>
          </cell>
          <cell r="DP247">
            <v>897.85144365414635</v>
          </cell>
          <cell r="DQ247">
            <v>1577.0162113663664</v>
          </cell>
          <cell r="DR247">
            <v>548.98109587454019</v>
          </cell>
          <cell r="DS247">
            <v>522.15028360013821</v>
          </cell>
          <cell r="DT247">
            <v>587.93903109524945</v>
          </cell>
          <cell r="DU247">
            <v>522.15028360014367</v>
          </cell>
          <cell r="DV247">
            <v>587.93903109524763</v>
          </cell>
          <cell r="DW247">
            <v>587.93903109524945</v>
          </cell>
          <cell r="DX247">
            <v>522.15028360015003</v>
          </cell>
          <cell r="DY247">
            <v>587.93903109524854</v>
          </cell>
          <cell r="DZ247">
            <v>522.1502836001473</v>
          </cell>
          <cell r="EA247">
            <v>587.93903109524581</v>
          </cell>
          <cell r="EB247">
            <v>529.63579286535969</v>
          </cell>
          <cell r="EC247">
            <v>1670.201629791196</v>
          </cell>
          <cell r="ED247">
            <v>609.35179840976889</v>
          </cell>
          <cell r="EE247">
            <v>470.09328927214301</v>
          </cell>
          <cell r="EF247">
            <v>-11225.637811368144</v>
          </cell>
          <cell r="EG247">
            <v>-11292.742333813148</v>
          </cell>
          <cell r="EH247">
            <v>-11225.637811368146</v>
          </cell>
          <cell r="EI247">
            <v>-11225.637811368151</v>
          </cell>
          <cell r="EJ247">
            <v>-11292.742333813145</v>
          </cell>
          <cell r="EK247">
            <v>-11225.637811368139</v>
          </cell>
          <cell r="EL247">
            <v>-11292.742333813147</v>
          </cell>
          <cell r="EM247">
            <v>-11225.637811368148</v>
          </cell>
          <cell r="EN247">
            <v>-11285.891201862629</v>
          </cell>
          <cell r="EO247">
            <v>2395.7109021102478</v>
          </cell>
          <cell r="EP247">
            <v>1301.0224401140149</v>
          </cell>
          <cell r="EQ247">
            <v>1328.707979882056</v>
          </cell>
          <cell r="ER247">
            <v>1217.4534358698183</v>
          </cell>
          <cell r="ES247">
            <v>1149.0068229759163</v>
          </cell>
          <cell r="ET247">
            <v>1217.4534358698147</v>
          </cell>
          <cell r="EU247">
            <v>1217.4534358698147</v>
          </cell>
          <cell r="EV247">
            <v>1149.0068229759199</v>
          </cell>
          <cell r="EW247">
            <v>1217.4534358698256</v>
          </cell>
          <cell r="EX247">
            <v>1149.006822975909</v>
          </cell>
          <cell r="EY247">
            <v>1217.4534358698111</v>
          </cell>
          <cell r="EZ247">
            <v>1174.7027781516736</v>
          </cell>
          <cell r="FA247">
            <v>2634.7276518273429</v>
          </cell>
          <cell r="FB247">
            <v>1507.0337257177453</v>
          </cell>
          <cell r="FC247">
            <v>1363.4173263687117</v>
          </cell>
          <cell r="FD247">
            <v>1252.2338875206769</v>
          </cell>
          <cell r="FE247">
            <v>1181.7888129911116</v>
          </cell>
          <cell r="FF247">
            <v>1252.2338875206769</v>
          </cell>
          <cell r="FG247">
            <v>-2093.6921507714833</v>
          </cell>
          <cell r="FH247">
            <v>-2164.1372253010413</v>
          </cell>
          <cell r="FI247">
            <v>-2093.6921507714796</v>
          </cell>
          <cell r="FJ247">
            <v>-2164.1372253010486</v>
          </cell>
          <cell r="FK247">
            <v>-2093.6921507714869</v>
          </cell>
          <cell r="FL247">
            <v>-801.47627064433618</v>
          </cell>
          <cell r="FM247">
            <v>6187.923034266485</v>
          </cell>
          <cell r="FN247">
            <v>5787.1262437201913</v>
          </cell>
          <cell r="FO247">
            <v>5596.1078388161186</v>
          </cell>
          <cell r="FP247">
            <v>5528.1647785074492</v>
          </cell>
          <cell r="FQ247">
            <v>5412.5634218376326</v>
          </cell>
          <cell r="FR247">
            <v>5528.1647785074529</v>
          </cell>
          <cell r="FS247">
            <v>5461.2462577416154</v>
          </cell>
          <cell r="FT247">
            <v>5345.6449010717915</v>
          </cell>
          <cell r="FU247">
            <v>5461.2462577416172</v>
          </cell>
          <cell r="FV247">
            <v>5345.644901071777</v>
          </cell>
          <cell r="FW247">
            <v>5461.246257741619</v>
          </cell>
        </row>
        <row r="248">
          <cell r="B248" t="str">
            <v>Co 246</v>
          </cell>
          <cell r="C248">
            <v>30600.705506567829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-463.63025024317176</v>
          </cell>
          <cell r="BP248">
            <v>-434.91362120123813</v>
          </cell>
          <cell r="BQ248">
            <v>0</v>
          </cell>
          <cell r="BR248">
            <v>0</v>
          </cell>
          <cell r="BS248">
            <v>0</v>
          </cell>
          <cell r="BT248">
            <v>-8922.1115452028462</v>
          </cell>
          <cell r="BU248">
            <v>-8922.1115452028462</v>
          </cell>
          <cell r="BV248">
            <v>-8922.1115452028462</v>
          </cell>
          <cell r="BW248">
            <v>-8205.7412080314971</v>
          </cell>
          <cell r="BX248">
            <v>-8205.7412080314971</v>
          </cell>
          <cell r="BY248">
            <v>-8205.7412080314971</v>
          </cell>
          <cell r="BZ248">
            <v>-8205.7412080314971</v>
          </cell>
          <cell r="CA248">
            <v>-3205.7412080314971</v>
          </cell>
          <cell r="CB248">
            <v>716.37033717134909</v>
          </cell>
          <cell r="CC248">
            <v>716.37033717134909</v>
          </cell>
          <cell r="CD248">
            <v>716.37033717134909</v>
          </cell>
          <cell r="CE248">
            <v>716.37033717134909</v>
          </cell>
          <cell r="CF248">
            <v>-8205.7412080314971</v>
          </cell>
          <cell r="CG248">
            <v>-8205.7412080314971</v>
          </cell>
          <cell r="CH248">
            <v>-8205.7412080314971</v>
          </cell>
          <cell r="CI248">
            <v>-7106.3318299541424</v>
          </cell>
          <cell r="CJ248">
            <v>-7106.3318299541424</v>
          </cell>
          <cell r="CK248">
            <v>-7106.3318299541424</v>
          </cell>
          <cell r="CL248">
            <v>-7106.3318299541424</v>
          </cell>
          <cell r="CM248">
            <v>-1956.3318299541424</v>
          </cell>
          <cell r="CN248">
            <v>1815.7797152487037</v>
          </cell>
          <cell r="CO248">
            <v>1815.7797152487037</v>
          </cell>
          <cell r="CP248">
            <v>1815.7797152487037</v>
          </cell>
          <cell r="CQ248">
            <v>1815.7797152487037</v>
          </cell>
          <cell r="CR248">
            <v>-7248.4584665532311</v>
          </cell>
          <cell r="CS248">
            <v>-2148.4584665532311</v>
          </cell>
          <cell r="CT248">
            <v>-3950.3480835930241</v>
          </cell>
          <cell r="CU248">
            <v>-3152.6884031342925</v>
          </cell>
          <cell r="CV248">
            <v>-3152.6884031342925</v>
          </cell>
          <cell r="CW248">
            <v>-3152.6884031343216</v>
          </cell>
          <cell r="CX248">
            <v>-3152.688403134307</v>
          </cell>
          <cell r="CY248">
            <v>-251.20545292100724</v>
          </cell>
          <cell r="CZ248">
            <v>947.86537297259201</v>
          </cell>
          <cell r="DA248">
            <v>947.86537297260656</v>
          </cell>
          <cell r="DB248">
            <v>947.86537297259201</v>
          </cell>
          <cell r="DC248">
            <v>947.86537297260656</v>
          </cell>
          <cell r="DD248">
            <v>-3297.6575724653667</v>
          </cell>
          <cell r="DE248">
            <v>-3195.6575724653667</v>
          </cell>
          <cell r="DF248">
            <v>-3181.6953648061753</v>
          </cell>
          <cell r="DG248">
            <v>-2282.2061919493426</v>
          </cell>
          <cell r="DH248">
            <v>-2282.2061919493717</v>
          </cell>
          <cell r="DI248">
            <v>-2282.2061919493717</v>
          </cell>
          <cell r="DJ248">
            <v>-2282.2061919493717</v>
          </cell>
          <cell r="DK248">
            <v>706.32124677034153</v>
          </cell>
          <cell r="DL248">
            <v>1850.3586596796667</v>
          </cell>
          <cell r="DM248">
            <v>1850.3586596796813</v>
          </cell>
          <cell r="DN248">
            <v>1850.3586596796667</v>
          </cell>
          <cell r="DO248">
            <v>1850.3586596796813</v>
          </cell>
          <cell r="DP248">
            <v>-2430.074744667043</v>
          </cell>
          <cell r="DQ248">
            <v>-2326.0347446670421</v>
          </cell>
          <cell r="DR248">
            <v>-2310.2932928546797</v>
          </cell>
          <cell r="DS248">
            <v>-2195.2663988465647</v>
          </cell>
          <cell r="DT248">
            <v>-2195.2663988465938</v>
          </cell>
          <cell r="DU248">
            <v>-2195.2663988465792</v>
          </cell>
          <cell r="DV248">
            <v>-2195.2663988465792</v>
          </cell>
          <cell r="DW248">
            <v>5982.9168630347122</v>
          </cell>
          <cell r="DX248">
            <v>4480.9496552247001</v>
          </cell>
          <cell r="DY248">
            <v>4480.9496552247365</v>
          </cell>
          <cell r="DZ248">
            <v>4480.9496552247074</v>
          </cell>
          <cell r="EA248">
            <v>4480.9496552247219</v>
          </cell>
          <cell r="EB248">
            <v>166.40758279106376</v>
          </cell>
          <cell r="EC248">
            <v>272.52838279105345</v>
          </cell>
          <cell r="ED248">
            <v>290.1296636396728</v>
          </cell>
          <cell r="EE248">
            <v>55.186725765874144</v>
          </cell>
          <cell r="EF248">
            <v>55.186725765866868</v>
          </cell>
          <cell r="EG248">
            <v>55.186725765874144</v>
          </cell>
          <cell r="EH248">
            <v>55.186725765874144</v>
          </cell>
          <cell r="EI248">
            <v>3327.715485503606</v>
          </cell>
          <cell r="EJ248">
            <v>4304.9377510644481</v>
          </cell>
          <cell r="EK248">
            <v>4304.9377510644917</v>
          </cell>
          <cell r="EL248">
            <v>4304.9377510644554</v>
          </cell>
          <cell r="EM248">
            <v>4304.9377510644626</v>
          </cell>
          <cell r="EN248">
            <v>-42.850162817849196</v>
          </cell>
          <cell r="EO248">
            <v>65.393053182138829</v>
          </cell>
          <cell r="EP248">
            <v>84.937709647732845</v>
          </cell>
          <cell r="EQ248">
            <v>779.69418118170142</v>
          </cell>
          <cell r="ER248">
            <v>779.69418118169415</v>
          </cell>
          <cell r="ES248">
            <v>779.69418118169415</v>
          </cell>
          <cell r="ET248">
            <v>779.69418118169415</v>
          </cell>
          <cell r="EU248">
            <v>4149.3788037115737</v>
          </cell>
          <cell r="EV248">
            <v>5059.9705436529039</v>
          </cell>
          <cell r="EW248">
            <v>5059.9705436529621</v>
          </cell>
          <cell r="EX248">
            <v>10726.63721031959</v>
          </cell>
          <cell r="EY248">
            <v>10137.248321430699</v>
          </cell>
          <cell r="EZ248">
            <v>790.97433260408434</v>
          </cell>
          <cell r="FA248">
            <v>901.38241292406747</v>
          </cell>
          <cell r="FB248">
            <v>922.95705301898852</v>
          </cell>
          <cell r="FC248">
            <v>926.08638323768537</v>
          </cell>
          <cell r="FD248">
            <v>926.08638323769264</v>
          </cell>
          <cell r="FE248">
            <v>926.08638323767809</v>
          </cell>
          <cell r="FF248">
            <v>926.08638323769264</v>
          </cell>
          <cell r="FG248">
            <v>4395.821144443471</v>
          </cell>
          <cell r="FH248">
            <v>10184.34949912499</v>
          </cell>
          <cell r="FI248">
            <v>10184.349499125048</v>
          </cell>
          <cell r="FJ248">
            <v>10297.682832458348</v>
          </cell>
          <cell r="FK248">
            <v>10297.682832458333</v>
          </cell>
          <cell r="FL248">
            <v>771.09713768851361</v>
          </cell>
          <cell r="FM248">
            <v>883.71337961491372</v>
          </cell>
          <cell r="FN248">
            <v>907.4077757267296</v>
          </cell>
          <cell r="FO248">
            <v>952.91014795077353</v>
          </cell>
          <cell r="FP248">
            <v>952.91014795076626</v>
          </cell>
          <cell r="FQ248">
            <v>952.91014795075171</v>
          </cell>
          <cell r="FR248">
            <v>952.91014795078081</v>
          </cell>
          <cell r="FS248">
            <v>4525.6757439927314</v>
          </cell>
          <cell r="FT248">
            <v>10388.036489107501</v>
          </cell>
          <cell r="FU248">
            <v>10388.036489107559</v>
          </cell>
          <cell r="FV248">
            <v>10503.636489107521</v>
          </cell>
          <cell r="FW248">
            <v>10503.636489107492</v>
          </cell>
        </row>
        <row r="249">
          <cell r="B249" t="str">
            <v>Co 400</v>
          </cell>
          <cell r="C249">
            <v>-246635.9938980497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-5739.5862808382954</v>
          </cell>
          <cell r="BP249">
            <v>-5384.4083595952834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109859.61481429246</v>
          </cell>
          <cell r="CW249">
            <v>109859.61481429252</v>
          </cell>
          <cell r="CX249">
            <v>-51029.486367965699</v>
          </cell>
          <cell r="CY249">
            <v>-51029.486367965525</v>
          </cell>
          <cell r="CZ249">
            <v>-51029.486367965583</v>
          </cell>
          <cell r="DA249">
            <v>-51029.486367965466</v>
          </cell>
          <cell r="DB249">
            <v>-51029.486367965525</v>
          </cell>
          <cell r="DC249">
            <v>-51029.486367965583</v>
          </cell>
          <cell r="DD249">
            <v>-51029.486367965583</v>
          </cell>
          <cell r="DE249">
            <v>-51029.486367965466</v>
          </cell>
          <cell r="DF249">
            <v>-51029.486367965466</v>
          </cell>
          <cell r="DG249">
            <v>-51029.486367965583</v>
          </cell>
          <cell r="DH249">
            <v>-48865.627405012958</v>
          </cell>
          <cell r="DI249">
            <v>-48865.627405013074</v>
          </cell>
          <cell r="DJ249">
            <v>-52083.409428658313</v>
          </cell>
          <cell r="DK249">
            <v>-52083.409428658197</v>
          </cell>
          <cell r="DL249">
            <v>-52083.40942865808</v>
          </cell>
          <cell r="DM249">
            <v>-52083.409428658197</v>
          </cell>
          <cell r="DN249">
            <v>-52083.409428658197</v>
          </cell>
          <cell r="DO249">
            <v>-52083.409428658197</v>
          </cell>
          <cell r="DP249">
            <v>-52083.409428658197</v>
          </cell>
          <cell r="DQ249">
            <v>-52083.40942865808</v>
          </cell>
          <cell r="DR249">
            <v>-52083.409428658197</v>
          </cell>
          <cell r="DS249">
            <v>-52083.409428658197</v>
          </cell>
          <cell r="DT249">
            <v>40558.656237141811</v>
          </cell>
          <cell r="DU249">
            <v>40558.656237141928</v>
          </cell>
          <cell r="DV249">
            <v>37276.518573023612</v>
          </cell>
          <cell r="DW249">
            <v>37276.518573023612</v>
          </cell>
          <cell r="DX249">
            <v>37276.518573023728</v>
          </cell>
          <cell r="DY249">
            <v>37276.518573023845</v>
          </cell>
          <cell r="DZ249">
            <v>37276.518573023728</v>
          </cell>
          <cell r="EA249">
            <v>37276.518573023612</v>
          </cell>
          <cell r="EB249">
            <v>8254.1585900319042</v>
          </cell>
          <cell r="EC249">
            <v>8254.1585900320206</v>
          </cell>
          <cell r="ED249">
            <v>8254.1585900320206</v>
          </cell>
          <cell r="EE249">
            <v>8254.1585900320206</v>
          </cell>
          <cell r="EF249">
            <v>12312.106045559631</v>
          </cell>
          <cell r="EG249">
            <v>12312.106045559631</v>
          </cell>
          <cell r="EH249">
            <v>8964.3256281589856</v>
          </cell>
          <cell r="EI249">
            <v>8964.3256281593349</v>
          </cell>
          <cell r="EJ249">
            <v>8964.3256281592185</v>
          </cell>
          <cell r="EK249">
            <v>8964.3256281589856</v>
          </cell>
          <cell r="EL249">
            <v>8964.3256281592185</v>
          </cell>
          <cell r="EM249">
            <v>8964.3256281589856</v>
          </cell>
          <cell r="EN249">
            <v>8398.6932433140464</v>
          </cell>
          <cell r="EO249">
            <v>8398.6932433140464</v>
          </cell>
          <cell r="EP249">
            <v>8398.6932433138136</v>
          </cell>
          <cell r="EQ249">
            <v>8398.6932433141628</v>
          </cell>
          <cell r="ER249">
            <v>29203.405414618785</v>
          </cell>
          <cell r="ES249">
            <v>29203.405414619017</v>
          </cell>
          <cell r="ET249">
            <v>25788.669388870359</v>
          </cell>
          <cell r="EU249">
            <v>25788.669388870709</v>
          </cell>
          <cell r="EV249">
            <v>25788.669388870476</v>
          </cell>
          <cell r="EW249">
            <v>25788.669388870243</v>
          </cell>
          <cell r="EX249">
            <v>25788.669388870359</v>
          </cell>
          <cell r="EY249">
            <v>25788.669388870359</v>
          </cell>
          <cell r="EZ249">
            <v>25212.168800772866</v>
          </cell>
          <cell r="FA249">
            <v>25212.168800772866</v>
          </cell>
          <cell r="FB249">
            <v>25212.16880077275</v>
          </cell>
          <cell r="FC249">
            <v>10397.353985958034</v>
          </cell>
          <cell r="FD249">
            <v>15117.067673688871</v>
          </cell>
          <cell r="FE249">
            <v>-1716.9122340395115</v>
          </cell>
          <cell r="FF249">
            <v>-5199.9429803033127</v>
          </cell>
          <cell r="FG249">
            <v>-5199.942980302847</v>
          </cell>
          <cell r="FH249">
            <v>-5199.9429803030798</v>
          </cell>
          <cell r="FI249">
            <v>-5199.9429803030798</v>
          </cell>
          <cell r="FJ249">
            <v>-5199.9429803029634</v>
          </cell>
          <cell r="FK249">
            <v>-5199.9429803030798</v>
          </cell>
          <cell r="FL249">
            <v>-5787.5158023847034</v>
          </cell>
          <cell r="FM249">
            <v>-5787.5158023847034</v>
          </cell>
          <cell r="FN249">
            <v>-5787.5158023849363</v>
          </cell>
          <cell r="FO249">
            <v>-6231.9602468290832</v>
          </cell>
          <cell r="FP249">
            <v>-1413.9777941538487</v>
          </cell>
          <cell r="FQ249">
            <v>-1602.5092441597953</v>
          </cell>
          <cell r="FR249">
            <v>-5155.2006053491496</v>
          </cell>
          <cell r="FS249">
            <v>-5155.2006053484511</v>
          </cell>
          <cell r="FT249">
            <v>-5155.2006053486839</v>
          </cell>
          <cell r="FU249">
            <v>-5155.2006053488003</v>
          </cell>
          <cell r="FV249">
            <v>-5155.2006053485675</v>
          </cell>
          <cell r="FW249">
            <v>-5155.2006053486839</v>
          </cell>
        </row>
        <row r="250">
          <cell r="B250" t="str">
            <v>Co 401</v>
          </cell>
          <cell r="C250">
            <v>-987000.04951313324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-1886.8802723494591</v>
          </cell>
          <cell r="BP250">
            <v>-1770.2343487956387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-189520</v>
          </cell>
          <cell r="CB250">
            <v>-1701.5467689752695</v>
          </cell>
          <cell r="CC250">
            <v>-1701.5467689752695</v>
          </cell>
          <cell r="CD250">
            <v>-1701.5467689752695</v>
          </cell>
          <cell r="CE250">
            <v>-1701.5467689752695</v>
          </cell>
          <cell r="CF250">
            <v>-1701.5467689752695</v>
          </cell>
          <cell r="CG250">
            <v>-1701.5467689752695</v>
          </cell>
          <cell r="CH250">
            <v>-1701.5467689752695</v>
          </cell>
          <cell r="CI250">
            <v>-1701.5467689752695</v>
          </cell>
          <cell r="CJ250">
            <v>-1701.5467689752695</v>
          </cell>
          <cell r="CK250">
            <v>-1701.5467689752695</v>
          </cell>
          <cell r="CL250">
            <v>-1701.5467689752695</v>
          </cell>
          <cell r="CM250">
            <v>-196907.1467689753</v>
          </cell>
          <cell r="CN250">
            <v>-1701.5467689752695</v>
          </cell>
          <cell r="CO250">
            <v>-1701.5467689752695</v>
          </cell>
          <cell r="CP250">
            <v>-1701.5467689752695</v>
          </cell>
          <cell r="CQ250">
            <v>-1701.5467689752695</v>
          </cell>
          <cell r="CR250">
            <v>-1735.5777043547714</v>
          </cell>
          <cell r="CS250">
            <v>-1735.5777043547714</v>
          </cell>
          <cell r="CT250">
            <v>-1735.5777043547714</v>
          </cell>
          <cell r="CU250">
            <v>-1735.5777043547714</v>
          </cell>
          <cell r="CV250">
            <v>-1735.5777043547714</v>
          </cell>
          <cell r="CW250">
            <v>-1735.5777043547714</v>
          </cell>
          <cell r="CX250">
            <v>-1735.5777043547714</v>
          </cell>
          <cell r="CY250">
            <v>-202797.34570435475</v>
          </cell>
          <cell r="CZ250">
            <v>-1735.5777043547714</v>
          </cell>
          <cell r="DA250">
            <v>-1735.5777043547714</v>
          </cell>
          <cell r="DB250">
            <v>-1735.5777043547714</v>
          </cell>
          <cell r="DC250">
            <v>-1735.5777043547714</v>
          </cell>
          <cell r="DD250">
            <v>-1770.2892584418296</v>
          </cell>
          <cell r="DE250">
            <v>-1770.2892584418296</v>
          </cell>
          <cell r="DF250">
            <v>-3717.2286188583239</v>
          </cell>
          <cell r="DG250">
            <v>-3717.228618858353</v>
          </cell>
          <cell r="DH250">
            <v>-3717.2286188583239</v>
          </cell>
          <cell r="DI250">
            <v>-3717.228618858353</v>
          </cell>
          <cell r="DJ250">
            <v>-3717.228618858353</v>
          </cell>
          <cell r="DK250">
            <v>-210810.84965885838</v>
          </cell>
          <cell r="DL250">
            <v>-3717.228618858353</v>
          </cell>
          <cell r="DM250">
            <v>-3717.2286188584694</v>
          </cell>
          <cell r="DN250">
            <v>-3717.2286188583239</v>
          </cell>
          <cell r="DO250">
            <v>-3717.2286188584985</v>
          </cell>
          <cell r="DP250">
            <v>-3752.634404027136</v>
          </cell>
          <cell r="DQ250">
            <v>-3752.6344040272234</v>
          </cell>
          <cell r="DR250">
            <v>-3824.9065245688835</v>
          </cell>
          <cell r="DS250">
            <v>-3824.9065245688253</v>
          </cell>
          <cell r="DT250">
            <v>-3824.9065245689126</v>
          </cell>
          <cell r="DU250">
            <v>-3824.9065245688544</v>
          </cell>
          <cell r="DV250">
            <v>-3824.9065245688544</v>
          </cell>
          <cell r="DW250">
            <v>-217131.33619576882</v>
          </cell>
          <cell r="DX250">
            <v>-3824.9065245688544</v>
          </cell>
          <cell r="DY250">
            <v>-3824.9065245689417</v>
          </cell>
          <cell r="DZ250">
            <v>-3824.9065245688253</v>
          </cell>
          <cell r="EA250">
            <v>-3824.9065245689708</v>
          </cell>
          <cell r="EB250">
            <v>-3861.0204254410055</v>
          </cell>
          <cell r="EC250">
            <v>-3861.0204254411219</v>
          </cell>
          <cell r="ED250">
            <v>26787.618179278536</v>
          </cell>
          <cell r="EE250">
            <v>26787.618179278623</v>
          </cell>
          <cell r="EF250">
            <v>26787.618179278623</v>
          </cell>
          <cell r="EG250">
            <v>26787.618179278623</v>
          </cell>
          <cell r="EH250">
            <v>26787.618179278594</v>
          </cell>
          <cell r="EI250">
            <v>-192918.00438205746</v>
          </cell>
          <cell r="EJ250">
            <v>13454.284845945222</v>
          </cell>
          <cell r="EK250">
            <v>13454.284845945222</v>
          </cell>
          <cell r="EL250">
            <v>13454.28484594528</v>
          </cell>
          <cell r="EM250">
            <v>13454.284845945105</v>
          </cell>
          <cell r="EN250">
            <v>13417.448667055665</v>
          </cell>
          <cell r="EO250">
            <v>13417.448667055578</v>
          </cell>
          <cell r="EP250">
            <v>13954.673876197485</v>
          </cell>
          <cell r="EQ250">
            <v>13954.673876197543</v>
          </cell>
          <cell r="ER250">
            <v>13954.673876197543</v>
          </cell>
          <cell r="ES250">
            <v>13954.673876197543</v>
          </cell>
          <cell r="ET250">
            <v>13954.673876197543</v>
          </cell>
          <cell r="EU250">
            <v>-212342.1173619786</v>
          </cell>
          <cell r="EV250">
            <v>13554.673876197485</v>
          </cell>
          <cell r="EW250">
            <v>13554.673876197485</v>
          </cell>
          <cell r="EX250">
            <v>13554.673876197485</v>
          </cell>
          <cell r="EY250">
            <v>13554.673876197368</v>
          </cell>
          <cell r="EZ250">
            <v>13517.100973730034</v>
          </cell>
          <cell r="FA250">
            <v>13517.100973729917</v>
          </cell>
          <cell r="FB250">
            <v>30730.676453721419</v>
          </cell>
          <cell r="FC250">
            <v>30730.676453721477</v>
          </cell>
          <cell r="FD250">
            <v>30730.676453721477</v>
          </cell>
          <cell r="FE250">
            <v>30730.676453721477</v>
          </cell>
          <cell r="FF250">
            <v>30730.676453721477</v>
          </cell>
          <cell r="FG250">
            <v>-202355.01852159985</v>
          </cell>
          <cell r="FH250">
            <v>30318.676453721419</v>
          </cell>
          <cell r="FI250">
            <v>30318.676453721477</v>
          </cell>
          <cell r="FJ250">
            <v>30318.676453721419</v>
          </cell>
          <cell r="FK250">
            <v>30318.676453721302</v>
          </cell>
          <cell r="FL250">
            <v>30280.352093204681</v>
          </cell>
          <cell r="FM250">
            <v>30280.352093204565</v>
          </cell>
          <cell r="FN250">
            <v>31337.10635579587</v>
          </cell>
          <cell r="FO250">
            <v>31337.106355795928</v>
          </cell>
          <cell r="FP250">
            <v>31337.106355795928</v>
          </cell>
          <cell r="FQ250">
            <v>31337.106355795928</v>
          </cell>
          <cell r="FR250">
            <v>31337.106355795928</v>
          </cell>
          <cell r="FS250">
            <v>-208741.15946878516</v>
          </cell>
          <cell r="FT250">
            <v>30912.746355795854</v>
          </cell>
          <cell r="FU250">
            <v>30912.746355795942</v>
          </cell>
          <cell r="FV250">
            <v>30912.746355795796</v>
          </cell>
          <cell r="FW250">
            <v>30912.746355795709</v>
          </cell>
        </row>
        <row r="251">
          <cell r="B251" t="str">
            <v>Co 248</v>
          </cell>
          <cell r="C251">
            <v>-119423.49062943214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-671.17592183216766</v>
          </cell>
          <cell r="BP251">
            <v>-629.6315585779812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-652.83589703634789</v>
          </cell>
          <cell r="CG251">
            <v>-589.65822958121134</v>
          </cell>
          <cell r="CH251">
            <v>-652.83589703634789</v>
          </cell>
          <cell r="CI251">
            <v>-631.77667455130722</v>
          </cell>
          <cell r="CJ251">
            <v>-652.83589703633334</v>
          </cell>
          <cell r="CK251">
            <v>-3978.7795571469906</v>
          </cell>
          <cell r="CL251">
            <v>-3999.8387796320312</v>
          </cell>
          <cell r="CM251">
            <v>-3999.8387796320312</v>
          </cell>
          <cell r="CN251">
            <v>-3978.7795571469906</v>
          </cell>
          <cell r="CO251">
            <v>-3999.8387796320312</v>
          </cell>
          <cell r="CP251">
            <v>-3978.7795571469906</v>
          </cell>
          <cell r="CQ251">
            <v>-3999.8387796320312</v>
          </cell>
          <cell r="CR251">
            <v>-4054.8355552246649</v>
          </cell>
          <cell r="CS251">
            <v>-3990.3943344204163</v>
          </cell>
          <cell r="CT251">
            <v>-4054.8355552246649</v>
          </cell>
          <cell r="CU251">
            <v>-3235.2239173219568</v>
          </cell>
          <cell r="CV251">
            <v>-3256.704324256687</v>
          </cell>
          <cell r="CW251">
            <v>-3272.7239173219496</v>
          </cell>
          <cell r="CX251">
            <v>-3294.2043242566797</v>
          </cell>
          <cell r="CY251">
            <v>-3294.2043242567015</v>
          </cell>
          <cell r="CZ251">
            <v>-3272.7239173219568</v>
          </cell>
          <cell r="DA251">
            <v>-3294.204324256687</v>
          </cell>
          <cell r="DB251">
            <v>-3272.7239173219568</v>
          </cell>
          <cell r="DC251">
            <v>-3294.2043242566942</v>
          </cell>
          <cell r="DD251">
            <v>-3350.3010353611899</v>
          </cell>
          <cell r="DE251">
            <v>-3284.5709901408409</v>
          </cell>
          <cell r="DF251">
            <v>-3350.3010353611753</v>
          </cell>
          <cell r="DG251">
            <v>-3712.8783757194324</v>
          </cell>
          <cell r="DH251">
            <v>-10109.788390792863</v>
          </cell>
          <cell r="DI251">
            <v>-2453.0921059131942</v>
          </cell>
          <cell r="DJ251">
            <v>-2475.0021209866172</v>
          </cell>
          <cell r="DK251">
            <v>-2475.0021209866536</v>
          </cell>
          <cell r="DL251">
            <v>-2453.0921059132088</v>
          </cell>
          <cell r="DM251">
            <v>-2475.0021209866391</v>
          </cell>
          <cell r="DN251">
            <v>2646.9078940867912</v>
          </cell>
          <cell r="DO251">
            <v>-94.530668547507958</v>
          </cell>
          <cell r="DP251">
            <v>-2432.2207663132285</v>
          </cell>
          <cell r="DQ251">
            <v>-2365.1761201884801</v>
          </cell>
          <cell r="DR251">
            <v>-2432.220766313214</v>
          </cell>
          <cell r="DS251">
            <v>-1547.6766682389862</v>
          </cell>
          <cell r="DT251">
            <v>-1697.5248836138926</v>
          </cell>
          <cell r="DU251">
            <v>2527.9019738238349</v>
          </cell>
          <cell r="DV251">
            <v>2505.5537584489284</v>
          </cell>
          <cell r="DW251">
            <v>615.04518779453792</v>
          </cell>
          <cell r="DX251">
            <v>637.39340316944435</v>
          </cell>
          <cell r="DY251">
            <v>615.04518779455248</v>
          </cell>
          <cell r="DZ251">
            <v>739.39340316944435</v>
          </cell>
          <cell r="EA251">
            <v>717.0451877945452</v>
          </cell>
          <cell r="EB251">
            <v>-1690.2034264508911</v>
          </cell>
          <cell r="EC251">
            <v>-1621.8178874036457</v>
          </cell>
          <cell r="ED251">
            <v>-1690.2034264508693</v>
          </cell>
          <cell r="EE251">
            <v>-2086.7132905714097</v>
          </cell>
          <cell r="EF251">
            <v>-8614.5584702538035</v>
          </cell>
          <cell r="EG251">
            <v>2399.3282459728507</v>
          </cell>
          <cell r="EH251">
            <v>2376.5330662904526</v>
          </cell>
          <cell r="EI251">
            <v>429.30923851642729</v>
          </cell>
          <cell r="EJ251">
            <v>452.10441819884727</v>
          </cell>
          <cell r="EK251">
            <v>429.30923851644184</v>
          </cell>
          <cell r="EL251">
            <v>556.14441819882632</v>
          </cell>
          <cell r="EM251">
            <v>533.34923851645726</v>
          </cell>
          <cell r="EN251">
            <v>-1945.5332039740169</v>
          </cell>
          <cell r="EO251">
            <v>-1875.7799541458517</v>
          </cell>
          <cell r="EP251">
            <v>-1945.5332039740024</v>
          </cell>
          <cell r="EQ251">
            <v>-1002.0538871507597</v>
          </cell>
          <cell r="ER251">
            <v>-1285.4559704267886</v>
          </cell>
          <cell r="ES251">
            <v>3326.9642499425245</v>
          </cell>
          <cell r="ET251">
            <v>3303.7131666664718</v>
          </cell>
          <cell r="EU251">
            <v>1298.0726240592267</v>
          </cell>
          <cell r="EV251">
            <v>1321.3237073353084</v>
          </cell>
          <cell r="EW251">
            <v>1298.0726240592558</v>
          </cell>
          <cell r="EX251">
            <v>1427.4445073352908</v>
          </cell>
          <cell r="EY251">
            <v>1404.1934240592818</v>
          </cell>
          <cell r="EZ251">
            <v>-1148.4601889199403</v>
          </cell>
          <cell r="FA251">
            <v>-1077.3118740952195</v>
          </cell>
          <cell r="FB251">
            <v>-1148.460188919933</v>
          </cell>
          <cell r="FC251">
            <v>-152.53141983665409</v>
          </cell>
          <cell r="FD251">
            <v>-6816.601544778212</v>
          </cell>
          <cell r="FE251">
            <v>418.63834801100893</v>
          </cell>
          <cell r="FF251">
            <v>394.9222430694208</v>
          </cell>
          <cell r="FG251">
            <v>394.9222430693917</v>
          </cell>
          <cell r="FH251">
            <v>418.63834801099438</v>
          </cell>
          <cell r="FI251">
            <v>394.9222430694208</v>
          </cell>
          <cell r="FJ251">
            <v>526.8815640109824</v>
          </cell>
          <cell r="FK251">
            <v>503.16545906945248</v>
          </cell>
          <cell r="FL251">
            <v>-428.87926344497828</v>
          </cell>
          <cell r="FM251">
            <v>-356.30798232375673</v>
          </cell>
          <cell r="FN251">
            <v>-428.87926344496373</v>
          </cell>
          <cell r="FO251">
            <v>-349.70932416214055</v>
          </cell>
          <cell r="FP251">
            <v>-772.06085160252405</v>
          </cell>
          <cell r="FQ251">
            <v>427.01111497121747</v>
          </cell>
          <cell r="FR251">
            <v>402.82068793079816</v>
          </cell>
          <cell r="FS251">
            <v>402.82068793078361</v>
          </cell>
          <cell r="FT251">
            <v>427.01111497120291</v>
          </cell>
          <cell r="FU251">
            <v>402.82068793081271</v>
          </cell>
          <cell r="FV251">
            <v>537.41919529119332</v>
          </cell>
          <cell r="FW251">
            <v>513.22876825081767</v>
          </cell>
        </row>
        <row r="252">
          <cell r="B252" t="str">
            <v>Co 249</v>
          </cell>
          <cell r="C252">
            <v>218544.00922291551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-700.18768237686891</v>
          </cell>
          <cell r="BP252">
            <v>-656.81365990306222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232.59317748094327</v>
          </cell>
          <cell r="CJ252">
            <v>232.59317748094327</v>
          </cell>
          <cell r="CK252">
            <v>232.59317748094327</v>
          </cell>
          <cell r="CL252">
            <v>232.59317748094327</v>
          </cell>
          <cell r="CM252">
            <v>232.59317748094327</v>
          </cell>
          <cell r="CN252">
            <v>232.59317748094327</v>
          </cell>
          <cell r="CO252">
            <v>232.59317748094327</v>
          </cell>
          <cell r="CP252">
            <v>232.59317748094327</v>
          </cell>
          <cell r="CQ252">
            <v>232.59317748094327</v>
          </cell>
          <cell r="CR252">
            <v>246.56513578348677</v>
          </cell>
          <cell r="CS252">
            <v>246.56513578348677</v>
          </cell>
          <cell r="CT252">
            <v>246.56513578348677</v>
          </cell>
          <cell r="CU252">
            <v>1710.3793671330932</v>
          </cell>
          <cell r="CV252">
            <v>1710.3793671330932</v>
          </cell>
          <cell r="CW252">
            <v>1710.3793671330786</v>
          </cell>
          <cell r="CX252">
            <v>1710.3793671330786</v>
          </cell>
          <cell r="CY252">
            <v>1710.3793671330786</v>
          </cell>
          <cell r="CZ252">
            <v>1710.3793671330786</v>
          </cell>
          <cell r="DA252">
            <v>1710.3793671330786</v>
          </cell>
          <cell r="DB252">
            <v>1710.3793671330786</v>
          </cell>
          <cell r="DC252">
            <v>-1500.5618686029484</v>
          </cell>
          <cell r="DD252">
            <v>-3428.8556299423508</v>
          </cell>
          <cell r="DE252">
            <v>-3428.8556299423653</v>
          </cell>
          <cell r="DF252">
            <v>1571.1443700576347</v>
          </cell>
          <cell r="DG252">
            <v>2625.1523997754121</v>
          </cell>
          <cell r="DH252">
            <v>2625.1523997754121</v>
          </cell>
          <cell r="DI252">
            <v>-2374.8476002246025</v>
          </cell>
          <cell r="DJ252">
            <v>-2374.8476002246171</v>
          </cell>
          <cell r="DK252">
            <v>536.57974668096722</v>
          </cell>
          <cell r="DL252">
            <v>-374.02608665236039</v>
          </cell>
          <cell r="DM252">
            <v>-374.02608665237494</v>
          </cell>
          <cell r="DN252">
            <v>-374.02608665237494</v>
          </cell>
          <cell r="DO252">
            <v>-477.09581454323779</v>
          </cell>
          <cell r="DP252">
            <v>-2463.3809026975068</v>
          </cell>
          <cell r="DQ252">
            <v>-2463.3809026975359</v>
          </cell>
          <cell r="DR252">
            <v>2686.6190973024641</v>
          </cell>
          <cell r="DS252">
            <v>2212.8874793956493</v>
          </cell>
          <cell r="DT252">
            <v>2212.8874793956638</v>
          </cell>
          <cell r="DU252">
            <v>-2937.1125206043653</v>
          </cell>
          <cell r="DV252">
            <v>-2937.1125206043798</v>
          </cell>
          <cell r="DW252">
            <v>61.657646708379616</v>
          </cell>
          <cell r="DX252">
            <v>-876.26636162494106</v>
          </cell>
          <cell r="DY252">
            <v>-1126.8680277298699</v>
          </cell>
          <cell r="DZ252">
            <v>-1126.8680277298627</v>
          </cell>
          <cell r="EA252">
            <v>-1231.9991501785407</v>
          </cell>
          <cell r="EB252">
            <v>-3278.0181552316208</v>
          </cell>
          <cell r="EC252">
            <v>-3278.0181552316499</v>
          </cell>
          <cell r="ED252">
            <v>2026.4818447683501</v>
          </cell>
          <cell r="EE252">
            <v>3771.9609637301182</v>
          </cell>
          <cell r="EF252">
            <v>8871.9609637301328</v>
          </cell>
          <cell r="EG252">
            <v>191.13186302105896</v>
          </cell>
          <cell r="EH252">
            <v>191.13186302103713</v>
          </cell>
          <cell r="EI252">
            <v>3279.8651353532041</v>
          </cell>
          <cell r="EJ252">
            <v>2313.8034067698609</v>
          </cell>
          <cell r="EK252">
            <v>2246.2913734477333</v>
          </cell>
          <cell r="EL252">
            <v>2246.2913734477479</v>
          </cell>
          <cell r="EM252">
            <v>2139.0576285500865</v>
          </cell>
          <cell r="EN252">
            <v>31.509781806147657</v>
          </cell>
          <cell r="EO252">
            <v>31.509781806133105</v>
          </cell>
          <cell r="EP252">
            <v>5495.1447818061133</v>
          </cell>
          <cell r="EQ252">
            <v>6779.518159223313</v>
          </cell>
          <cell r="ER252">
            <v>6881.5181592233421</v>
          </cell>
          <cell r="ES252">
            <v>1355.912132764679</v>
          </cell>
          <cell r="ET252">
            <v>1355.9121327646862</v>
          </cell>
          <cell r="EU252">
            <v>4537.3074032667937</v>
          </cell>
          <cell r="EV252">
            <v>-2832.7361771740543</v>
          </cell>
          <cell r="EW252">
            <v>3346.5265488373698</v>
          </cell>
          <cell r="EX252">
            <v>3346.5265488373843</v>
          </cell>
          <cell r="EY252">
            <v>3237.1481290418014</v>
          </cell>
          <cell r="EZ252">
            <v>1066.2226099254913</v>
          </cell>
          <cell r="FA252">
            <v>1066.2226099254476</v>
          </cell>
          <cell r="FB252">
            <v>6693.7666599254226</v>
          </cell>
          <cell r="FC252">
            <v>8045.2760018239351</v>
          </cell>
          <cell r="FD252">
            <v>8149.3160018239359</v>
          </cell>
          <cell r="FE252">
            <v>2458.7281715027639</v>
          </cell>
          <cell r="FF252">
            <v>2458.7281715027639</v>
          </cell>
          <cell r="FG252">
            <v>11402.23196678661</v>
          </cell>
          <cell r="FH252">
            <v>7408.505949280574</v>
          </cell>
          <cell r="FI252">
            <v>7521.9226798122254</v>
          </cell>
          <cell r="FJ252">
            <v>7521.9226798122399</v>
          </cell>
          <cell r="FK252">
            <v>7410.3566916207201</v>
          </cell>
          <cell r="FL252">
            <v>7426.091385984575</v>
          </cell>
          <cell r="FM252">
            <v>7426.0913859845459</v>
          </cell>
          <cell r="FN252">
            <v>8256.2950908178609</v>
          </cell>
          <cell r="FO252">
            <v>8375.4840456937382</v>
          </cell>
          <cell r="FP252">
            <v>8481.6048456937642</v>
          </cell>
          <cell r="FQ252">
            <v>7569.5864849328354</v>
          </cell>
          <cell r="FR252">
            <v>7569.5864849328209</v>
          </cell>
          <cell r="FS252">
            <v>7682.919818266193</v>
          </cell>
          <cell r="FT252">
            <v>7552.8698182661901</v>
          </cell>
          <cell r="FU252">
            <v>7668.440695908459</v>
          </cell>
          <cell r="FV252">
            <v>7668.4406959084881</v>
          </cell>
          <cell r="FW252">
            <v>7554.6433879531251</v>
          </cell>
        </row>
        <row r="253">
          <cell r="B253" t="str">
            <v>Co 402</v>
          </cell>
          <cell r="C253">
            <v>-229977.83210898677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-48.259947829163139</v>
          </cell>
          <cell r="BP253">
            <v>-45.216380088829283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-1632.4365200231259</v>
          </cell>
          <cell r="CL253">
            <v>-1632.4365200231241</v>
          </cell>
          <cell r="CM253">
            <v>-1632.4365200231241</v>
          </cell>
          <cell r="CN253">
            <v>-1632.4365200231223</v>
          </cell>
          <cell r="CO253">
            <v>-1632.4365200231241</v>
          </cell>
          <cell r="CP253">
            <v>-1632.4365200231241</v>
          </cell>
          <cell r="CQ253">
            <v>-1632.4365200231259</v>
          </cell>
          <cell r="CR253">
            <v>-1631.7519170902524</v>
          </cell>
          <cell r="CS253">
            <v>-1631.7519170902506</v>
          </cell>
          <cell r="CT253">
            <v>-1631.7519170902524</v>
          </cell>
          <cell r="CU253">
            <v>-1631.7519170902524</v>
          </cell>
          <cell r="CV253">
            <v>-1631.7519170902542</v>
          </cell>
          <cell r="CW253">
            <v>-1681.7519170902506</v>
          </cell>
          <cell r="CX253">
            <v>-1681.7519170902506</v>
          </cell>
          <cell r="CY253">
            <v>-1681.7519170902578</v>
          </cell>
          <cell r="CZ253">
            <v>-1681.7519170902533</v>
          </cell>
          <cell r="DA253">
            <v>-1681.751917090256</v>
          </cell>
          <cell r="DB253">
            <v>-1681.7519170902533</v>
          </cell>
          <cell r="DC253">
            <v>-1681.7519170902578</v>
          </cell>
          <cell r="DD253">
            <v>-1681.0536220987215</v>
          </cell>
          <cell r="DE253">
            <v>-1681.0536220987233</v>
          </cell>
          <cell r="DF253">
            <v>-1681.0536220987251</v>
          </cell>
          <cell r="DG253">
            <v>-1681.0536220987233</v>
          </cell>
          <cell r="DH253">
            <v>-1681.0536220987233</v>
          </cell>
          <cell r="DI253">
            <v>6600.7797112346088</v>
          </cell>
          <cell r="DJ253">
            <v>6600.7797112346125</v>
          </cell>
          <cell r="DK253">
            <v>6600.779711234607</v>
          </cell>
          <cell r="DL253">
            <v>6600.779711234607</v>
          </cell>
          <cell r="DM253">
            <v>6600.7797112346052</v>
          </cell>
          <cell r="DN253">
            <v>6600.779711234607</v>
          </cell>
          <cell r="DO253">
            <v>-515.69528877428093</v>
          </cell>
          <cell r="DP253">
            <v>-514.98302788291585</v>
          </cell>
          <cell r="DQ253">
            <v>-514.98302788291221</v>
          </cell>
          <cell r="DR253">
            <v>-514.98302788291403</v>
          </cell>
          <cell r="DS253">
            <v>-514.98302788291585</v>
          </cell>
          <cell r="DT253">
            <v>-514.98302788291949</v>
          </cell>
          <cell r="DU253">
            <v>-318.02802788291228</v>
          </cell>
          <cell r="DV253">
            <v>-318.02802788291592</v>
          </cell>
          <cell r="DW253">
            <v>-318.0280278829232</v>
          </cell>
          <cell r="DX253">
            <v>-318.02802788291774</v>
          </cell>
          <cell r="DY253">
            <v>-318.02802788291774</v>
          </cell>
          <cell r="DZ253">
            <v>-318.02802788291865</v>
          </cell>
          <cell r="EA253">
            <v>-460.35752788309946</v>
          </cell>
          <cell r="EB253">
            <v>-459.63102177390647</v>
          </cell>
          <cell r="EC253">
            <v>-459.63102177390647</v>
          </cell>
          <cell r="ED253">
            <v>-459.63102177390283</v>
          </cell>
          <cell r="EE253">
            <v>-459.63102177390647</v>
          </cell>
          <cell r="EF253">
            <v>-459.63102177390647</v>
          </cell>
          <cell r="EG253">
            <v>-256.76737177390169</v>
          </cell>
          <cell r="EH253">
            <v>-256.76737177390532</v>
          </cell>
          <cell r="EI253">
            <v>-256.7673717739126</v>
          </cell>
          <cell r="EJ253">
            <v>-256.76737177390714</v>
          </cell>
          <cell r="EK253">
            <v>-256.76737177390896</v>
          </cell>
          <cell r="EL253">
            <v>-256.76737177390987</v>
          </cell>
          <cell r="EM253">
            <v>-401.94346177409534</v>
          </cell>
          <cell r="EN253">
            <v>-401.20242554271863</v>
          </cell>
          <cell r="EO253">
            <v>-401.20242554271681</v>
          </cell>
          <cell r="EP253">
            <v>-401.20242554271681</v>
          </cell>
          <cell r="EQ253">
            <v>-401.20242554271863</v>
          </cell>
          <cell r="ER253">
            <v>-401.20242554271863</v>
          </cell>
          <cell r="ES253">
            <v>-6858.9195327093839</v>
          </cell>
          <cell r="ET253">
            <v>-6858.9195327093803</v>
          </cell>
          <cell r="EU253">
            <v>-6858.9195327093876</v>
          </cell>
          <cell r="EV253">
            <v>-6858.9195327093894</v>
          </cell>
          <cell r="EW253">
            <v>-6858.9195327093876</v>
          </cell>
          <cell r="EX253">
            <v>-6858.9195327093894</v>
          </cell>
          <cell r="EY253">
            <v>-7006.9991445095748</v>
          </cell>
          <cell r="EZ253">
            <v>-7006.2432875535706</v>
          </cell>
          <cell r="FA253">
            <v>-7006.2432875535724</v>
          </cell>
          <cell r="FB253">
            <v>-7006.2432875535687</v>
          </cell>
          <cell r="FC253">
            <v>-7006.243287553576</v>
          </cell>
          <cell r="FD253">
            <v>-7006.2432875535733</v>
          </cell>
          <cell r="FE253">
            <v>-6991.0252412685713</v>
          </cell>
          <cell r="FF253">
            <v>-6991.0252412685695</v>
          </cell>
          <cell r="FG253">
            <v>-6991.0252412685804</v>
          </cell>
          <cell r="FH253">
            <v>-6991.0252412685768</v>
          </cell>
          <cell r="FI253">
            <v>-6991.0252412685732</v>
          </cell>
          <cell r="FJ253">
            <v>-6991.0252412685759</v>
          </cell>
          <cell r="FK253">
            <v>-7142.0664453047648</v>
          </cell>
          <cell r="FL253">
            <v>-7141.2954712096434</v>
          </cell>
          <cell r="FM253">
            <v>-7141.2954712096453</v>
          </cell>
          <cell r="FN253">
            <v>-7141.2954712096434</v>
          </cell>
          <cell r="FO253">
            <v>-7141.2954712096489</v>
          </cell>
          <cell r="FP253">
            <v>-7141.2954712096453</v>
          </cell>
          <cell r="FQ253">
            <v>-7125.6208835360922</v>
          </cell>
          <cell r="FR253">
            <v>-7125.6208835360903</v>
          </cell>
          <cell r="FS253">
            <v>-7125.6208835360958</v>
          </cell>
          <cell r="FT253">
            <v>-7125.6208835360976</v>
          </cell>
          <cell r="FU253">
            <v>-7125.6208835360976</v>
          </cell>
          <cell r="FV253">
            <v>-7125.6208835360976</v>
          </cell>
          <cell r="FW253">
            <v>-7279.6829116530134</v>
          </cell>
        </row>
        <row r="254">
          <cell r="B254" t="str">
            <v>Co 403</v>
          </cell>
          <cell r="C254">
            <v>-1100892.132027572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-301.83389335927495</v>
          </cell>
          <cell r="BP254">
            <v>-283.32113304214727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22695.24930423632</v>
          </cell>
          <cell r="CY254">
            <v>22695.24930423632</v>
          </cell>
          <cell r="CZ254">
            <v>-17447.284650459391</v>
          </cell>
          <cell r="DA254">
            <v>-17447.284650459391</v>
          </cell>
          <cell r="DB254">
            <v>-17447.284650459391</v>
          </cell>
          <cell r="DC254">
            <v>-17447.284650459376</v>
          </cell>
          <cell r="DD254">
            <v>-17447.284650459405</v>
          </cell>
          <cell r="DE254">
            <v>-17447.284650459405</v>
          </cell>
          <cell r="DF254">
            <v>-17447.28465045942</v>
          </cell>
          <cell r="DG254">
            <v>-17447.284650459398</v>
          </cell>
          <cell r="DH254">
            <v>-17447.284650459405</v>
          </cell>
          <cell r="DI254">
            <v>-17447.28465045942</v>
          </cell>
          <cell r="DJ254">
            <v>-17026.712997708019</v>
          </cell>
          <cell r="DK254">
            <v>-17026.712997708019</v>
          </cell>
          <cell r="DL254">
            <v>-17829.563676801947</v>
          </cell>
          <cell r="DM254">
            <v>-17829.563676801961</v>
          </cell>
          <cell r="DN254">
            <v>-17829.563676801947</v>
          </cell>
          <cell r="DO254">
            <v>-17829.563676801918</v>
          </cell>
          <cell r="DP254">
            <v>-17829.563676801932</v>
          </cell>
          <cell r="DQ254">
            <v>-17829.563676801932</v>
          </cell>
          <cell r="DR254">
            <v>-17829.563676801932</v>
          </cell>
          <cell r="DS254">
            <v>-17829.56367680191</v>
          </cell>
          <cell r="DT254">
            <v>-17829.563676801932</v>
          </cell>
          <cell r="DU254">
            <v>-17829.563676801918</v>
          </cell>
          <cell r="DV254">
            <v>-10926.52728092132</v>
          </cell>
          <cell r="DW254">
            <v>-10545.358892710748</v>
          </cell>
          <cell r="DX254">
            <v>-11364.266585386547</v>
          </cell>
          <cell r="DY254">
            <v>-11364.266585386576</v>
          </cell>
          <cell r="DZ254">
            <v>-11364.266585386547</v>
          </cell>
          <cell r="EA254">
            <v>-11364.266585386533</v>
          </cell>
          <cell r="EB254">
            <v>-11670.899540782382</v>
          </cell>
          <cell r="EC254">
            <v>-11670.899540782397</v>
          </cell>
          <cell r="ED254">
            <v>-14684.154950337979</v>
          </cell>
          <cell r="EE254">
            <v>-14684.154950337957</v>
          </cell>
          <cell r="EF254">
            <v>-14684.154950337979</v>
          </cell>
          <cell r="EG254">
            <v>-14684.15495033795</v>
          </cell>
          <cell r="EH254">
            <v>-14142.552202815408</v>
          </cell>
          <cell r="EI254">
            <v>-14142.552202815408</v>
          </cell>
          <cell r="EJ254">
            <v>-14977.838049344733</v>
          </cell>
          <cell r="EK254">
            <v>-14977.838049344777</v>
          </cell>
          <cell r="EL254">
            <v>-14977.838049344748</v>
          </cell>
          <cell r="EM254">
            <v>-14977.838049344718</v>
          </cell>
          <cell r="EN254">
            <v>-14977.838049344718</v>
          </cell>
          <cell r="EO254">
            <v>-14977.838049344718</v>
          </cell>
          <cell r="EP254">
            <v>-14977.838049344733</v>
          </cell>
          <cell r="EQ254">
            <v>-14977.838049344718</v>
          </cell>
          <cell r="ER254">
            <v>-14977.838049344748</v>
          </cell>
          <cell r="ES254">
            <v>-17629.979370534871</v>
          </cell>
          <cell r="ET254">
            <v>-17077.544568061872</v>
          </cell>
          <cell r="EU254">
            <v>-17077.544568061872</v>
          </cell>
          <cell r="EV254">
            <v>-17929.536131521789</v>
          </cell>
          <cell r="EW254">
            <v>-17929.536131521847</v>
          </cell>
          <cell r="EX254">
            <v>-17929.536131521818</v>
          </cell>
          <cell r="EY254">
            <v>-17929.536131521789</v>
          </cell>
          <cell r="EZ254">
            <v>-17929.536131521745</v>
          </cell>
          <cell r="FA254">
            <v>-17929.536131521789</v>
          </cell>
          <cell r="FB254">
            <v>-17929.536131521818</v>
          </cell>
          <cell r="FC254">
            <v>-17929.536131521789</v>
          </cell>
          <cell r="FD254">
            <v>-17929.536131521789</v>
          </cell>
          <cell r="FE254">
            <v>-18149.245624612216</v>
          </cell>
          <cell r="FF254">
            <v>-17585.762126089758</v>
          </cell>
          <cell r="FG254">
            <v>-17585.762126089772</v>
          </cell>
          <cell r="FH254">
            <v>-18454.793520818886</v>
          </cell>
          <cell r="FI254">
            <v>-18454.793520818945</v>
          </cell>
          <cell r="FJ254">
            <v>-18454.793520818916</v>
          </cell>
          <cell r="FK254">
            <v>-18454.793520818886</v>
          </cell>
          <cell r="FL254">
            <v>-18454.793520818857</v>
          </cell>
          <cell r="FM254">
            <v>-18454.79352081893</v>
          </cell>
          <cell r="FN254">
            <v>-18454.793520818945</v>
          </cell>
          <cell r="FO254">
            <v>-18454.793520818916</v>
          </cell>
          <cell r="FP254">
            <v>-18454.793520818886</v>
          </cell>
          <cell r="FQ254">
            <v>-2017.2305371044495</v>
          </cell>
          <cell r="FR254">
            <v>-1442.4773686115514</v>
          </cell>
          <cell r="FS254">
            <v>-1442.4773686115805</v>
          </cell>
          <cell r="FT254">
            <v>-2328.8893912352505</v>
          </cell>
          <cell r="FU254">
            <v>-2328.8893912353087</v>
          </cell>
          <cell r="FV254">
            <v>-2328.8893912353087</v>
          </cell>
          <cell r="FW254">
            <v>-2328.8893912352505</v>
          </cell>
        </row>
        <row r="255">
          <cell r="B255" t="str">
            <v>Co 406</v>
          </cell>
          <cell r="C255">
            <v>222253.81594549643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-959.3408126271097</v>
          </cell>
          <cell r="BP255">
            <v>-899.88437367539154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-8298.5819584655692</v>
          </cell>
          <cell r="CH255">
            <v>-8298.5819584655692</v>
          </cell>
          <cell r="CI255">
            <v>-8298.5819584655255</v>
          </cell>
          <cell r="CJ255">
            <v>-8298.5819584655692</v>
          </cell>
          <cell r="CK255">
            <v>-8298.5819584655692</v>
          </cell>
          <cell r="CL255">
            <v>-8298.5819584655546</v>
          </cell>
          <cell r="CM255">
            <v>-14965.248625132241</v>
          </cell>
          <cell r="CN255">
            <v>-14965.248625132241</v>
          </cell>
          <cell r="CO255">
            <v>-14965.248625132241</v>
          </cell>
          <cell r="CP255">
            <v>-14965.248625132241</v>
          </cell>
          <cell r="CQ255">
            <v>-14965.248625132241</v>
          </cell>
          <cell r="CR255">
            <v>-15231.220264301548</v>
          </cell>
          <cell r="CS255">
            <v>-15081.220264301548</v>
          </cell>
          <cell r="CT255">
            <v>-15081.220264301519</v>
          </cell>
          <cell r="CU255">
            <v>-15081.220264301519</v>
          </cell>
          <cell r="CV255">
            <v>-15081.220264301548</v>
          </cell>
          <cell r="CW255">
            <v>-15081.220264301533</v>
          </cell>
          <cell r="CX255">
            <v>-15081.220264301519</v>
          </cell>
          <cell r="CY255">
            <v>-15281.220264301548</v>
          </cell>
          <cell r="CZ255">
            <v>-15281.220264301519</v>
          </cell>
          <cell r="DA255">
            <v>-15281.220264301548</v>
          </cell>
          <cell r="DB255">
            <v>-15281.220264301519</v>
          </cell>
          <cell r="DC255">
            <v>-15281.220264301548</v>
          </cell>
          <cell r="DD255">
            <v>-15552.511336254247</v>
          </cell>
          <cell r="DE255">
            <v>12595.462727988299</v>
          </cell>
          <cell r="DF255">
            <v>12595.462727988343</v>
          </cell>
          <cell r="DG255">
            <v>12595.462727988328</v>
          </cell>
          <cell r="DH255">
            <v>12595.462727988328</v>
          </cell>
          <cell r="DI255">
            <v>12595.462727988313</v>
          </cell>
          <cell r="DJ255">
            <v>12595.462727988343</v>
          </cell>
          <cell r="DK255">
            <v>4296.4559597614425</v>
          </cell>
          <cell r="DL255">
            <v>4296.4559597614279</v>
          </cell>
          <cell r="DM255">
            <v>4296.4559597614134</v>
          </cell>
          <cell r="DN255">
            <v>4296.4559597614279</v>
          </cell>
          <cell r="DO255">
            <v>4296.4559597614134</v>
          </cell>
          <cell r="DP255">
            <v>4019.739066369686</v>
          </cell>
          <cell r="DQ255">
            <v>4738.7435476545215</v>
          </cell>
          <cell r="DR255">
            <v>4738.7435476545361</v>
          </cell>
          <cell r="DS255">
            <v>4738.7435476545506</v>
          </cell>
          <cell r="DT255">
            <v>4738.7435476545361</v>
          </cell>
          <cell r="DU255">
            <v>4738.7435476545215</v>
          </cell>
          <cell r="DV255">
            <v>4738.7435476545361</v>
          </cell>
          <cell r="DW255">
            <v>4364.7034122899931</v>
          </cell>
          <cell r="DX255">
            <v>4364.703412289964</v>
          </cell>
          <cell r="DY255">
            <v>4364.7034122899931</v>
          </cell>
          <cell r="DZ255">
            <v>4364.7034122899931</v>
          </cell>
          <cell r="EA255">
            <v>4364.703412289964</v>
          </cell>
          <cell r="EB255">
            <v>4082.4521810304141</v>
          </cell>
          <cell r="EC255">
            <v>13150.761435274282</v>
          </cell>
          <cell r="ED255">
            <v>13150.761435274297</v>
          </cell>
          <cell r="EE255">
            <v>13150.761435274311</v>
          </cell>
          <cell r="EF255">
            <v>13150.76143527434</v>
          </cell>
          <cell r="EG255">
            <v>13150.761435274268</v>
          </cell>
          <cell r="EH255">
            <v>13150.761435274311</v>
          </cell>
          <cell r="EI255">
            <v>12767.118697202459</v>
          </cell>
          <cell r="EJ255">
            <v>12767.11869720243</v>
          </cell>
          <cell r="EK255">
            <v>12767.118697202459</v>
          </cell>
          <cell r="EL255">
            <v>12767.118697202488</v>
          </cell>
          <cell r="EM255">
            <v>12767.118697202459</v>
          </cell>
          <cell r="EN255">
            <v>12479.222441317703</v>
          </cell>
          <cell r="EO255">
            <v>6813.8703044797876</v>
          </cell>
          <cell r="EP255">
            <v>6813.8703044797585</v>
          </cell>
          <cell r="EQ255">
            <v>6813.8703044798167</v>
          </cell>
          <cell r="ER255">
            <v>6813.8703044798458</v>
          </cell>
          <cell r="ES255">
            <v>6813.8703044797876</v>
          </cell>
          <cell r="ET255">
            <v>6813.8703044797876</v>
          </cell>
          <cell r="EU255">
            <v>6420.3692576464964</v>
          </cell>
          <cell r="EV255">
            <v>6420.3692576464673</v>
          </cell>
          <cell r="EW255">
            <v>6420.3692576464964</v>
          </cell>
          <cell r="EX255">
            <v>6420.3692576465546</v>
          </cell>
          <cell r="EY255">
            <v>6420.3692576464964</v>
          </cell>
          <cell r="EZ255">
            <v>6126.7150766440609</v>
          </cell>
          <cell r="FA255">
            <v>6952.2441602843755</v>
          </cell>
          <cell r="FB255">
            <v>6952.2441602843464</v>
          </cell>
          <cell r="FC255">
            <v>6952.2441602844046</v>
          </cell>
          <cell r="FD255">
            <v>6952.2441602844337</v>
          </cell>
          <cell r="FE255">
            <v>6952.2441602843755</v>
          </cell>
          <cell r="FF255">
            <v>6952.2441602843755</v>
          </cell>
          <cell r="FG255">
            <v>6548.622074894447</v>
          </cell>
          <cell r="FH255">
            <v>6548.6220748944179</v>
          </cell>
          <cell r="FI255">
            <v>6548.6220748944179</v>
          </cell>
          <cell r="FJ255">
            <v>6548.6220748945052</v>
          </cell>
          <cell r="FK255">
            <v>6548.6220748944179</v>
          </cell>
          <cell r="FL255">
            <v>6249.0948102719558</v>
          </cell>
          <cell r="FM255">
            <v>7093.4483866965165</v>
          </cell>
          <cell r="FN255">
            <v>7093.4483866965165</v>
          </cell>
          <cell r="FO255">
            <v>7093.4483866965456</v>
          </cell>
          <cell r="FP255">
            <v>7093.4483866965747</v>
          </cell>
          <cell r="FQ255">
            <v>7093.4483866965165</v>
          </cell>
          <cell r="FR255">
            <v>7093.4483866965456</v>
          </cell>
          <cell r="FS255">
            <v>6679.4353114501719</v>
          </cell>
          <cell r="FT255">
            <v>6679.4353114501428</v>
          </cell>
          <cell r="FU255">
            <v>6679.4353114501428</v>
          </cell>
          <cell r="FV255">
            <v>6679.4353114502301</v>
          </cell>
          <cell r="FW255">
            <v>6679.4353114501428</v>
          </cell>
        </row>
        <row r="256">
          <cell r="B256" t="str">
            <v>Co 182</v>
          </cell>
          <cell r="C256">
            <v>1867852.0289842708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-485278.62704587507</v>
          </cell>
          <cell r="BP256">
            <v>-141972.73028864921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-481967.85820599995</v>
          </cell>
          <cell r="CB256">
            <v>-139972.44665200019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-5912.3413989525288</v>
          </cell>
          <cell r="CL256">
            <v>-5912.3413989525288</v>
          </cell>
          <cell r="CM256">
            <v>-493147.98835113226</v>
          </cell>
          <cell r="CN256">
            <v>-157889.92078384594</v>
          </cell>
          <cell r="CO256">
            <v>-11745.674732285901</v>
          </cell>
          <cell r="CP256">
            <v>-11745.674732285901</v>
          </cell>
          <cell r="CQ256">
            <v>-11745.674732285785</v>
          </cell>
          <cell r="CR256">
            <v>-11951.421560264891</v>
          </cell>
          <cell r="CS256">
            <v>-11951.421560264891</v>
          </cell>
          <cell r="CT256">
            <v>-11951.421560265007</v>
          </cell>
          <cell r="CU256">
            <v>-11951.421560265007</v>
          </cell>
          <cell r="CV256">
            <v>-11951.421560265124</v>
          </cell>
          <cell r="CW256">
            <v>-11820.171560264891</v>
          </cell>
          <cell r="CX256">
            <v>-11820.171560264891</v>
          </cell>
          <cell r="CY256">
            <v>-510609.13892101031</v>
          </cell>
          <cell r="CZ256">
            <v>-163181.2869933719</v>
          </cell>
          <cell r="DA256">
            <v>-11995.171560264891</v>
          </cell>
          <cell r="DB256">
            <v>-11995.171560265007</v>
          </cell>
          <cell r="DC256">
            <v>-11995.171560264775</v>
          </cell>
          <cell r="DD256">
            <v>-12205.033324803691</v>
          </cell>
          <cell r="DE256">
            <v>-12205.033324803459</v>
          </cell>
          <cell r="DF256">
            <v>-12205.033324803459</v>
          </cell>
          <cell r="DG256">
            <v>-12205.033324803459</v>
          </cell>
          <cell r="DH256">
            <v>-12205.033324803691</v>
          </cell>
          <cell r="DI256">
            <v>235173.12300519389</v>
          </cell>
          <cell r="DJ256">
            <v>235173.12300519401</v>
          </cell>
          <cell r="DK256">
            <v>-275454.48939637374</v>
          </cell>
          <cell r="DL256">
            <v>78600.481269094045</v>
          </cell>
          <cell r="DM256">
            <v>234992.87300519401</v>
          </cell>
          <cell r="DN256">
            <v>234992.87300519401</v>
          </cell>
          <cell r="DO256">
            <v>92887.930658232304</v>
          </cell>
          <cell r="DP256">
            <v>92673.871658402612</v>
          </cell>
          <cell r="DQ256">
            <v>92673.871658402728</v>
          </cell>
          <cell r="DR256">
            <v>92673.871658402728</v>
          </cell>
          <cell r="DS256">
            <v>92673.871658402728</v>
          </cell>
          <cell r="DT256">
            <v>92673.871658402728</v>
          </cell>
          <cell r="DU256">
            <v>97757.974160002545</v>
          </cell>
          <cell r="DV256">
            <v>97757.974160002545</v>
          </cell>
          <cell r="DW256">
            <v>-425000.94215401215</v>
          </cell>
          <cell r="DX256">
            <v>-64195.953524980461</v>
          </cell>
          <cell r="DY256">
            <v>97572.316660002689</v>
          </cell>
          <cell r="DZ256">
            <v>97572.316660002572</v>
          </cell>
          <cell r="EA256">
            <v>94730.217813063529</v>
          </cell>
          <cell r="EB256">
            <v>94511.87763323728</v>
          </cell>
          <cell r="EC256">
            <v>94511.877633237396</v>
          </cell>
          <cell r="ED256">
            <v>94511.87763323728</v>
          </cell>
          <cell r="EE256">
            <v>94511.87763323728</v>
          </cell>
          <cell r="EF256">
            <v>94511.877633237513</v>
          </cell>
          <cell r="EG256">
            <v>134898.7127925877</v>
          </cell>
          <cell r="EH256">
            <v>134898.7127925877</v>
          </cell>
          <cell r="EI256">
            <v>-400291.69606205483</v>
          </cell>
          <cell r="EJ256">
            <v>-32611.621553680394</v>
          </cell>
          <cell r="EK256">
            <v>134707.48556758824</v>
          </cell>
          <cell r="EL256">
            <v>134707.48556758813</v>
          </cell>
          <cell r="EM256">
            <v>131808.54474371043</v>
          </cell>
          <cell r="EN256">
            <v>131585.83776028769</v>
          </cell>
          <cell r="EO256">
            <v>131585.83776028757</v>
          </cell>
          <cell r="EP256">
            <v>131585.83776028757</v>
          </cell>
          <cell r="EQ256">
            <v>131585.83776028769</v>
          </cell>
          <cell r="ER256">
            <v>131585.83776028757</v>
          </cell>
          <cell r="ES256">
            <v>131748.85231721075</v>
          </cell>
          <cell r="ET256">
            <v>131748.85231721005</v>
          </cell>
          <cell r="EU256">
            <v>-416180.96835530398</v>
          </cell>
          <cell r="EV256">
            <v>-41498.536666796543</v>
          </cell>
          <cell r="EW256">
            <v>131551.88827546104</v>
          </cell>
          <cell r="EX256">
            <v>131551.88827546081</v>
          </cell>
          <cell r="EY256">
            <v>128594.96863510553</v>
          </cell>
          <cell r="EZ256">
            <v>128367.80751201464</v>
          </cell>
          <cell r="FA256">
            <v>128367.80751201441</v>
          </cell>
          <cell r="FB256">
            <v>128367.80751201441</v>
          </cell>
          <cell r="FC256">
            <v>128367.80751201417</v>
          </cell>
          <cell r="FD256">
            <v>128367.80751201417</v>
          </cell>
          <cell r="FE256">
            <v>141602.22625705483</v>
          </cell>
          <cell r="FF256">
            <v>141602.22625705483</v>
          </cell>
          <cell r="FG256">
            <v>-419382.86257891101</v>
          </cell>
          <cell r="FH256">
            <v>-38819.733989786822</v>
          </cell>
          <cell r="FI256">
            <v>140148.18320023594</v>
          </cell>
          <cell r="FJ256">
            <v>140148.18320023618</v>
          </cell>
          <cell r="FK256">
            <v>137132.12516707322</v>
          </cell>
          <cell r="FL256">
            <v>136900.42082152073</v>
          </cell>
          <cell r="FM256">
            <v>136900.4208215205</v>
          </cell>
          <cell r="FN256">
            <v>136900.42082152097</v>
          </cell>
          <cell r="FO256">
            <v>136900.4208215205</v>
          </cell>
          <cell r="FP256">
            <v>136900.4208215205</v>
          </cell>
          <cell r="FQ256">
            <v>143180.54948868463</v>
          </cell>
          <cell r="FR256">
            <v>143180.54948868486</v>
          </cell>
          <cell r="FS256">
            <v>-431183.81302650296</v>
          </cell>
          <cell r="FT256">
            <v>-42203.803526961012</v>
          </cell>
          <cell r="FU256">
            <v>142873.65026824991</v>
          </cell>
          <cell r="FV256">
            <v>142873.65026824968</v>
          </cell>
          <cell r="FW256">
            <v>139797.2710744238</v>
          </cell>
        </row>
        <row r="257">
          <cell r="B257" t="str">
            <v>Co 183</v>
          </cell>
          <cell r="C257">
            <v>561482.14370249282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-3575.1415686621331</v>
          </cell>
          <cell r="BP257">
            <v>-3353.8531173402444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-14026.437526641355</v>
          </cell>
          <cell r="CO257">
            <v>-14026.437526641355</v>
          </cell>
          <cell r="CP257">
            <v>-14026.437526641355</v>
          </cell>
          <cell r="CQ257">
            <v>-14026.437526641414</v>
          </cell>
          <cell r="CR257">
            <v>-14394.466277174244</v>
          </cell>
          <cell r="CS257">
            <v>-14394.466277174244</v>
          </cell>
          <cell r="CT257">
            <v>-20227.799610507616</v>
          </cell>
          <cell r="CU257">
            <v>-20227.799610507558</v>
          </cell>
          <cell r="CV257">
            <v>-20227.799610507616</v>
          </cell>
          <cell r="CW257">
            <v>-20227.799610507558</v>
          </cell>
          <cell r="CX257">
            <v>-20227.799610507558</v>
          </cell>
          <cell r="CY257">
            <v>-20227.799610507558</v>
          </cell>
          <cell r="CZ257">
            <v>-20096.549610507558</v>
          </cell>
          <cell r="DA257">
            <v>-20096.5496105075</v>
          </cell>
          <cell r="DB257">
            <v>-20096.549610507558</v>
          </cell>
          <cell r="DC257">
            <v>-20096.549610507558</v>
          </cell>
          <cell r="DD257">
            <v>-20471.938936051039</v>
          </cell>
          <cell r="DE257">
            <v>-20471.938936051039</v>
          </cell>
          <cell r="DF257">
            <v>-20646.938936051039</v>
          </cell>
          <cell r="DG257">
            <v>-20646.938936051039</v>
          </cell>
          <cell r="DH257">
            <v>-20646.938936051039</v>
          </cell>
          <cell r="DI257">
            <v>-20646.938936051039</v>
          </cell>
          <cell r="DJ257">
            <v>-20646.938936051039</v>
          </cell>
          <cell r="DK257">
            <v>-20646.938936051098</v>
          </cell>
          <cell r="DL257">
            <v>86147.389599666989</v>
          </cell>
          <cell r="DM257">
            <v>86147.389599666873</v>
          </cell>
          <cell r="DN257">
            <v>86147.389599666931</v>
          </cell>
          <cell r="DO257">
            <v>86147.389599666814</v>
          </cell>
          <cell r="DP257">
            <v>85764.492487612413</v>
          </cell>
          <cell r="DQ257">
            <v>85764.49248761253</v>
          </cell>
          <cell r="DR257">
            <v>-13034.290808514226</v>
          </cell>
          <cell r="DS257">
            <v>-13034.290808514343</v>
          </cell>
          <cell r="DT257">
            <v>-13034.290808514284</v>
          </cell>
          <cell r="DU257">
            <v>-13034.290808514343</v>
          </cell>
          <cell r="DV257">
            <v>-13034.290808514401</v>
          </cell>
          <cell r="DW257">
            <v>-13034.290808514343</v>
          </cell>
          <cell r="DX257">
            <v>-10761.864862799819</v>
          </cell>
          <cell r="DY257">
            <v>-10761.864862799877</v>
          </cell>
          <cell r="DZ257">
            <v>-10761.864862799936</v>
          </cell>
          <cell r="EA257">
            <v>-10761.864862799994</v>
          </cell>
          <cell r="EB257">
            <v>-11152.419917095394</v>
          </cell>
          <cell r="EC257">
            <v>-11152.419917095394</v>
          </cell>
          <cell r="ED257">
            <v>-13303.966601536435</v>
          </cell>
          <cell r="EE257">
            <v>-13303.966601536551</v>
          </cell>
          <cell r="EF257">
            <v>-13303.966601536376</v>
          </cell>
          <cell r="EG257">
            <v>-13303.966601536551</v>
          </cell>
          <cell r="EH257">
            <v>-13303.966601536493</v>
          </cell>
          <cell r="EI257">
            <v>-13303.966601536493</v>
          </cell>
          <cell r="EJ257">
            <v>21089.331561773492</v>
          </cell>
          <cell r="EK257">
            <v>21089.331561773492</v>
          </cell>
          <cell r="EL257">
            <v>21089.331561773492</v>
          </cell>
          <cell r="EM257">
            <v>21089.331561773433</v>
          </cell>
          <cell r="EN257">
            <v>20690.965406391944</v>
          </cell>
          <cell r="EO257">
            <v>20690.965406392177</v>
          </cell>
          <cell r="EP257">
            <v>18494.725657706731</v>
          </cell>
          <cell r="EQ257">
            <v>18494.725657706615</v>
          </cell>
          <cell r="ER257">
            <v>18494.725657706731</v>
          </cell>
          <cell r="ES257">
            <v>12128.500842812704</v>
          </cell>
          <cell r="ET257">
            <v>12155.176806953852</v>
          </cell>
          <cell r="EU257">
            <v>12013.244176225038</v>
          </cell>
          <cell r="EV257">
            <v>15895.540933016338</v>
          </cell>
          <cell r="EW257">
            <v>15021.811239557457</v>
          </cell>
          <cell r="EX257">
            <v>15021.811239557515</v>
          </cell>
          <cell r="EY257">
            <v>15021.811239557515</v>
          </cell>
          <cell r="EZ257">
            <v>14615.477761068323</v>
          </cell>
          <cell r="FA257">
            <v>14615.477761068672</v>
          </cell>
          <cell r="FB257">
            <v>12373.601222937228</v>
          </cell>
          <cell r="FC257">
            <v>12373.601222937228</v>
          </cell>
          <cell r="FD257">
            <v>12373.601222937228</v>
          </cell>
          <cell r="FE257">
            <v>12297.871145077865</v>
          </cell>
          <cell r="FF257">
            <v>12325.347388143244</v>
          </cell>
          <cell r="FG257">
            <v>12179.156778492557</v>
          </cell>
          <cell r="FH257">
            <v>22755.50266061828</v>
          </cell>
          <cell r="FI257">
            <v>22541.039080071554</v>
          </cell>
          <cell r="FJ257">
            <v>22541.039080071438</v>
          </cell>
          <cell r="FK257">
            <v>22541.039080071438</v>
          </cell>
          <cell r="FL257">
            <v>22126.57893201249</v>
          </cell>
          <cell r="FM257">
            <v>22126.578932012839</v>
          </cell>
          <cell r="FN257">
            <v>19838.101508812397</v>
          </cell>
          <cell r="FO257">
            <v>19838.101508812513</v>
          </cell>
          <cell r="FP257">
            <v>19838.101508812397</v>
          </cell>
          <cell r="FQ257">
            <v>19760.099528617342</v>
          </cell>
          <cell r="FR257">
            <v>19788.400058974745</v>
          </cell>
          <cell r="FS257">
            <v>19637.823731034528</v>
          </cell>
          <cell r="FT257">
            <v>23210.612713830662</v>
          </cell>
          <cell r="FU257">
            <v>22989.715225867461</v>
          </cell>
          <cell r="FV257">
            <v>22989.715225867461</v>
          </cell>
          <cell r="FW257">
            <v>22989.715225867461</v>
          </cell>
        </row>
        <row r="258">
          <cell r="B258" t="str">
            <v>Co 201</v>
          </cell>
          <cell r="C258">
            <v>-4355.4766561169672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-2247.2956052701338</v>
          </cell>
          <cell r="BP258">
            <v>-2108.1810508468334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</row>
        <row r="259">
          <cell r="B259" t="str">
            <v>Co 202</v>
          </cell>
          <cell r="C259">
            <v>-268.26286143013203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-138.36378105933181</v>
          </cell>
          <cell r="BP259">
            <v>-129.89908037080022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</row>
        <row r="260">
          <cell r="B260" t="str">
            <v>Co 187</v>
          </cell>
          <cell r="C260">
            <v>233340.33105964682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-843.29377044831926</v>
          </cell>
          <cell r="BP260">
            <v>-791.15596837508201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-2678.5499704013346</v>
          </cell>
          <cell r="CI260">
            <v>-2678.5499704013346</v>
          </cell>
          <cell r="CJ260">
            <v>-2678.5499704013346</v>
          </cell>
          <cell r="CK260">
            <v>-5178.5499704013346</v>
          </cell>
          <cell r="CL260">
            <v>-5178.5499704013346</v>
          </cell>
          <cell r="CM260">
            <v>-5178.5499704013346</v>
          </cell>
          <cell r="CN260">
            <v>-5178.5499704013346</v>
          </cell>
          <cell r="CO260">
            <v>-5178.5499704013346</v>
          </cell>
          <cell r="CP260">
            <v>-5178.5499704013346</v>
          </cell>
          <cell r="CQ260">
            <v>-5178.5499704013346</v>
          </cell>
          <cell r="CR260">
            <v>-5269.6209698093589</v>
          </cell>
          <cell r="CS260">
            <v>-5269.6209698093589</v>
          </cell>
          <cell r="CT260">
            <v>-5213.3709698093589</v>
          </cell>
          <cell r="CU260">
            <v>-5213.3709698093589</v>
          </cell>
          <cell r="CV260">
            <v>-5213.3709698093589</v>
          </cell>
          <cell r="CW260">
            <v>-5288.3709698093589</v>
          </cell>
          <cell r="CX260">
            <v>-5288.3709698093589</v>
          </cell>
          <cell r="CY260">
            <v>-5288.3709698093589</v>
          </cell>
          <cell r="CZ260">
            <v>-5288.3709698093589</v>
          </cell>
          <cell r="DA260">
            <v>-5288.3709698093589</v>
          </cell>
          <cell r="DB260">
            <v>-5288.3709698093589</v>
          </cell>
          <cell r="DC260">
            <v>-5288.3709698093589</v>
          </cell>
          <cell r="DD260">
            <v>-5381.263389205531</v>
          </cell>
          <cell r="DE260">
            <v>-5381.2633892055601</v>
          </cell>
          <cell r="DF260">
            <v>9526.2735659144819</v>
          </cell>
          <cell r="DG260">
            <v>9526.273565914511</v>
          </cell>
          <cell r="DH260">
            <v>9526.273565914511</v>
          </cell>
          <cell r="DI260">
            <v>9449.023565914511</v>
          </cell>
          <cell r="DJ260">
            <v>9449.023565914511</v>
          </cell>
          <cell r="DK260">
            <v>9449.023565914511</v>
          </cell>
          <cell r="DL260">
            <v>3522.6841484866163</v>
          </cell>
          <cell r="DM260">
            <v>3522.6841484866163</v>
          </cell>
          <cell r="DN260">
            <v>3522.6841484865872</v>
          </cell>
          <cell r="DO260">
            <v>3522.6841484866163</v>
          </cell>
          <cell r="DP260">
            <v>3427.9338807025051</v>
          </cell>
          <cell r="DQ260">
            <v>3427.933880702476</v>
          </cell>
          <cell r="DR260">
            <v>3784.6014948048978</v>
          </cell>
          <cell r="DS260">
            <v>3784.6014948049124</v>
          </cell>
          <cell r="DT260">
            <v>3784.6014948049269</v>
          </cell>
          <cell r="DU260">
            <v>3705.0339948048932</v>
          </cell>
          <cell r="DV260">
            <v>3705.0339948049223</v>
          </cell>
          <cell r="DW260">
            <v>3705.0339948048932</v>
          </cell>
          <cell r="DX260">
            <v>3586.5072064563574</v>
          </cell>
          <cell r="DY260">
            <v>3586.5072064563283</v>
          </cell>
          <cell r="DZ260">
            <v>3586.5072064562992</v>
          </cell>
          <cell r="EA260">
            <v>3586.5072064563574</v>
          </cell>
          <cell r="EB260">
            <v>3489.8619333165407</v>
          </cell>
          <cell r="EC260">
            <v>3489.8619333165261</v>
          </cell>
          <cell r="ED260">
            <v>6979.2596559509984</v>
          </cell>
          <cell r="EE260">
            <v>6979.259655951013</v>
          </cell>
          <cell r="EF260">
            <v>6979.2596559510275</v>
          </cell>
          <cell r="EG260">
            <v>6897.3051309509756</v>
          </cell>
          <cell r="EH260">
            <v>6897.3051309510338</v>
          </cell>
          <cell r="EI260">
            <v>5506.9069523042417</v>
          </cell>
          <cell r="EJ260">
            <v>5386.0096281887381</v>
          </cell>
          <cell r="EK260">
            <v>5386.0096281887381</v>
          </cell>
          <cell r="EL260">
            <v>5386.009628188709</v>
          </cell>
          <cell r="EM260">
            <v>5386.0096281887527</v>
          </cell>
          <cell r="EN260">
            <v>6677.8296282328811</v>
          </cell>
          <cell r="EO260">
            <v>6677.829628232852</v>
          </cell>
          <cell r="EP260">
            <v>4643.8799642575032</v>
          </cell>
          <cell r="EQ260">
            <v>4643.8799642575323</v>
          </cell>
          <cell r="ER260">
            <v>4643.8799642575614</v>
          </cell>
          <cell r="ES260">
            <v>4559.466803507501</v>
          </cell>
          <cell r="ET260">
            <v>4559.4668035075592</v>
          </cell>
          <cell r="EU260">
            <v>4565.2630999449757</v>
          </cell>
          <cell r="EV260">
            <v>4441.947829347162</v>
          </cell>
          <cell r="EW260">
            <v>4441.9478293471911</v>
          </cell>
          <cell r="EX260">
            <v>4441.9478293471329</v>
          </cell>
          <cell r="EY260">
            <v>4441.9478293471911</v>
          </cell>
          <cell r="EZ260">
            <v>4335.6017907350324</v>
          </cell>
          <cell r="FA260">
            <v>4335.6017907350033</v>
          </cell>
          <cell r="FB260">
            <v>4737.5437321857898</v>
          </cell>
          <cell r="FC260">
            <v>4737.543732185819</v>
          </cell>
          <cell r="FD260">
            <v>4737.5437321858481</v>
          </cell>
          <cell r="FE260">
            <v>4650.5981766133045</v>
          </cell>
          <cell r="FF260">
            <v>4650.5981766133627</v>
          </cell>
          <cell r="FG260">
            <v>4656.5683619438787</v>
          </cell>
          <cell r="FH260">
            <v>4530.7867859341204</v>
          </cell>
          <cell r="FI260">
            <v>4530.7867859341204</v>
          </cell>
          <cell r="FJ260">
            <v>4530.7867859340622</v>
          </cell>
          <cell r="FK260">
            <v>4530.7867859341204</v>
          </cell>
          <cell r="FL260">
            <v>4422.2558635853347</v>
          </cell>
          <cell r="FM260">
            <v>4422.2558635853493</v>
          </cell>
          <cell r="FN260">
            <v>4833.1043605319283</v>
          </cell>
          <cell r="FO260">
            <v>4833.1043605319428</v>
          </cell>
          <cell r="FP260">
            <v>4833.1043605319719</v>
          </cell>
          <cell r="FQ260">
            <v>4743.5504382922518</v>
          </cell>
          <cell r="FR260">
            <v>4743.5504382922954</v>
          </cell>
          <cell r="FS260">
            <v>4749.6997291827574</v>
          </cell>
          <cell r="FT260">
            <v>4621.4025216527807</v>
          </cell>
          <cell r="FU260">
            <v>4621.4025216528098</v>
          </cell>
          <cell r="FV260">
            <v>4621.4025216527225</v>
          </cell>
          <cell r="FW260">
            <v>4621.4025216528098</v>
          </cell>
        </row>
        <row r="261">
          <cell r="B261" t="str">
            <v>Co 188</v>
          </cell>
          <cell r="C261">
            <v>502861.33935243788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-927.81841895835532</v>
          </cell>
          <cell r="BP261">
            <v>-870.61134147914709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-1977.0587933327333</v>
          </cell>
          <cell r="CI261">
            <v>-1977.0587933327333</v>
          </cell>
          <cell r="CJ261">
            <v>-1977.0587933327333</v>
          </cell>
          <cell r="CK261">
            <v>-1977.0587933327333</v>
          </cell>
          <cell r="CL261">
            <v>-1977.0587933327188</v>
          </cell>
          <cell r="CM261">
            <v>-1977.0587933327188</v>
          </cell>
          <cell r="CN261">
            <v>-1977.0587933327333</v>
          </cell>
          <cell r="CO261">
            <v>-1977.0587933327333</v>
          </cell>
          <cell r="CP261">
            <v>-1977.0587933327333</v>
          </cell>
          <cell r="CQ261">
            <v>-1977.0587933327333</v>
          </cell>
          <cell r="CR261">
            <v>-1991.5999691993784</v>
          </cell>
          <cell r="CS261">
            <v>-1991.5999691993784</v>
          </cell>
          <cell r="CT261">
            <v>-2029.0999691993784</v>
          </cell>
          <cell r="CU261">
            <v>-2029.0999691993929</v>
          </cell>
          <cell r="CV261">
            <v>-2029.0999691993784</v>
          </cell>
          <cell r="CW261">
            <v>-2029.0999691993784</v>
          </cell>
          <cell r="CX261">
            <v>-2029.0999691993638</v>
          </cell>
          <cell r="CY261">
            <v>-2029.0999691993929</v>
          </cell>
          <cell r="CZ261">
            <v>-2029.0999691993929</v>
          </cell>
          <cell r="DA261">
            <v>-2029.0999691993929</v>
          </cell>
          <cell r="DB261">
            <v>-2029.0999691993929</v>
          </cell>
          <cell r="DC261">
            <v>-2029.0999691993929</v>
          </cell>
          <cell r="DD261">
            <v>-2043.9319685833616</v>
          </cell>
          <cell r="DE261">
            <v>-2043.9319685833616</v>
          </cell>
          <cell r="DF261">
            <v>17955.631299011322</v>
          </cell>
          <cell r="DG261">
            <v>17955.631299011322</v>
          </cell>
          <cell r="DH261">
            <v>17955.631299011322</v>
          </cell>
          <cell r="DI261">
            <v>17955.631299011337</v>
          </cell>
          <cell r="DJ261">
            <v>17955.631299011351</v>
          </cell>
          <cell r="DK261">
            <v>17955.631299011322</v>
          </cell>
          <cell r="DL261">
            <v>4963.9846040344855</v>
          </cell>
          <cell r="DM261">
            <v>4963.9846040344564</v>
          </cell>
          <cell r="DN261">
            <v>4963.9846040344855</v>
          </cell>
          <cell r="DO261">
            <v>4963.9846040344855</v>
          </cell>
          <cell r="DP261">
            <v>4948.8559646628273</v>
          </cell>
          <cell r="DQ261">
            <v>4948.8559646628419</v>
          </cell>
          <cell r="DR261">
            <v>5309.8359800147009</v>
          </cell>
          <cell r="DS261">
            <v>5309.83598001473</v>
          </cell>
          <cell r="DT261">
            <v>5309.8359800147009</v>
          </cell>
          <cell r="DU261">
            <v>5309.83598001473</v>
          </cell>
          <cell r="DV261">
            <v>5309.8359800147009</v>
          </cell>
          <cell r="DW261">
            <v>5309.8359800147009</v>
          </cell>
          <cell r="DX261">
            <v>5050.003046115191</v>
          </cell>
          <cell r="DY261">
            <v>5050.0030461151619</v>
          </cell>
          <cell r="DZ261">
            <v>5050.0030461151619</v>
          </cell>
          <cell r="EA261">
            <v>5050.0030461151619</v>
          </cell>
          <cell r="EB261">
            <v>5034.5718339560844</v>
          </cell>
          <cell r="EC261">
            <v>5034.5718339560844</v>
          </cell>
          <cell r="ED261">
            <v>9537.1635496290401</v>
          </cell>
          <cell r="EE261">
            <v>9537.1635496290546</v>
          </cell>
          <cell r="EF261">
            <v>9537.163549629011</v>
          </cell>
          <cell r="EG261">
            <v>9545.4980346588127</v>
          </cell>
          <cell r="EH261">
            <v>9538.7755202293629</v>
          </cell>
          <cell r="EI261">
            <v>9538.6601747774839</v>
          </cell>
          <cell r="EJ261">
            <v>9273.6305821999995</v>
          </cell>
          <cell r="EK261">
            <v>9273.6305821999413</v>
          </cell>
          <cell r="EL261">
            <v>9273.6305821999413</v>
          </cell>
          <cell r="EM261">
            <v>9273.6305821999704</v>
          </cell>
          <cell r="EN261">
            <v>11371.604183135205</v>
          </cell>
          <cell r="EO261">
            <v>11371.604183135205</v>
          </cell>
          <cell r="EP261">
            <v>6945.4448171073163</v>
          </cell>
          <cell r="EQ261">
            <v>6945.4448171073163</v>
          </cell>
          <cell r="ER261">
            <v>6945.4448171072872</v>
          </cell>
          <cell r="ES261">
            <v>6945.4448171073163</v>
          </cell>
          <cell r="ET261">
            <v>6945.4448171073454</v>
          </cell>
          <cell r="EU261">
            <v>6945.4448171073163</v>
          </cell>
          <cell r="EV261">
            <v>6675.1146326782473</v>
          </cell>
          <cell r="EW261">
            <v>6675.1146326782182</v>
          </cell>
          <cell r="EX261">
            <v>6675.1146326782182</v>
          </cell>
          <cell r="EY261">
            <v>6675.1146326782182</v>
          </cell>
          <cell r="EZ261">
            <v>6647.4674066729494</v>
          </cell>
          <cell r="FA261">
            <v>6647.4674066729203</v>
          </cell>
          <cell r="FB261">
            <v>7084.3537134494691</v>
          </cell>
          <cell r="FC261">
            <v>7084.35371344944</v>
          </cell>
          <cell r="FD261">
            <v>7084.35371344944</v>
          </cell>
          <cell r="FE261">
            <v>7084.35371344944</v>
          </cell>
          <cell r="FF261">
            <v>7084.35371344944</v>
          </cell>
          <cell r="FG261">
            <v>7084.3537134494691</v>
          </cell>
          <cell r="FH261">
            <v>6808.6169253318221</v>
          </cell>
          <cell r="FI261">
            <v>6808.616925331793</v>
          </cell>
          <cell r="FJ261">
            <v>6808.616925331793</v>
          </cell>
          <cell r="FK261">
            <v>6808.616925331793</v>
          </cell>
          <cell r="FL261">
            <v>6780.3008288776473</v>
          </cell>
          <cell r="FM261">
            <v>6780.3008288776473</v>
          </cell>
          <cell r="FN261">
            <v>7226.0407877184625</v>
          </cell>
          <cell r="FO261">
            <v>7226.0407877184334</v>
          </cell>
          <cell r="FP261">
            <v>7226.0407877184334</v>
          </cell>
          <cell r="FQ261">
            <v>7226.0407877184334</v>
          </cell>
          <cell r="FR261">
            <v>7226.0407877184916</v>
          </cell>
          <cell r="FS261">
            <v>7226.0407877184334</v>
          </cell>
          <cell r="FT261">
            <v>6944.7892638384656</v>
          </cell>
          <cell r="FU261">
            <v>6944.7892638384074</v>
          </cell>
          <cell r="FV261">
            <v>6944.7892638384365</v>
          </cell>
          <cell r="FW261">
            <v>6944.7892638384365</v>
          </cell>
        </row>
        <row r="262">
          <cell r="B262" t="str">
            <v>Co 250</v>
          </cell>
          <cell r="C262">
            <v>-328352.22810710303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-939.53470687061781</v>
          </cell>
          <cell r="BP262">
            <v>-881.32736219384242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-2933.5989090425719</v>
          </cell>
          <cell r="CG262">
            <v>-2649.7022404255404</v>
          </cell>
          <cell r="CH262">
            <v>-2933.5989090425719</v>
          </cell>
          <cell r="CI262">
            <v>-2838.9666861702281</v>
          </cell>
          <cell r="CJ262">
            <v>-2933.5989090425719</v>
          </cell>
          <cell r="CK262">
            <v>-2838.9666861702281</v>
          </cell>
          <cell r="CL262">
            <v>-2933.5989090425719</v>
          </cell>
          <cell r="CM262">
            <v>-2933.5989090425719</v>
          </cell>
          <cell r="CN262">
            <v>-2838.9666861702281</v>
          </cell>
          <cell r="CO262">
            <v>-2933.5989090425719</v>
          </cell>
          <cell r="CP262">
            <v>-2838.9666861702281</v>
          </cell>
          <cell r="CQ262">
            <v>-2933.5989090425719</v>
          </cell>
          <cell r="CR262">
            <v>-2992.2708872234216</v>
          </cell>
          <cell r="CS262">
            <v>-2702.6962852340366</v>
          </cell>
          <cell r="CT262">
            <v>-2992.2708872234216</v>
          </cell>
          <cell r="CU262">
            <v>-3821.8337365408079</v>
          </cell>
          <cell r="CV262">
            <v>-3918.3586038705835</v>
          </cell>
          <cell r="CW262">
            <v>-3821.8337365408079</v>
          </cell>
          <cell r="CX262">
            <v>-3918.3586038705835</v>
          </cell>
          <cell r="CY262">
            <v>-3918.3586038705835</v>
          </cell>
          <cell r="CZ262">
            <v>-3821.8337365408079</v>
          </cell>
          <cell r="DA262">
            <v>-3918.3586038705835</v>
          </cell>
          <cell r="DB262">
            <v>-3821.8337365408079</v>
          </cell>
          <cell r="DC262">
            <v>-3918.3586038705835</v>
          </cell>
          <cell r="DD262">
            <v>-3978.2040216150635</v>
          </cell>
          <cell r="DE262">
            <v>306.7875012953009</v>
          </cell>
          <cell r="DF262">
            <v>11.42140726611251</v>
          </cell>
          <cell r="DG262">
            <v>3013.4673987331917</v>
          </cell>
          <cell r="DH262">
            <v>2915.0120340567955</v>
          </cell>
          <cell r="DI262">
            <v>3013.4673987331917</v>
          </cell>
          <cell r="DJ262">
            <v>-47119.042860974849</v>
          </cell>
          <cell r="DK262">
            <v>-47119.04286097482</v>
          </cell>
          <cell r="DL262">
            <v>-47020.587496298482</v>
          </cell>
          <cell r="DM262">
            <v>-47119.042860974849</v>
          </cell>
          <cell r="DN262">
            <v>-47020.587496298482</v>
          </cell>
          <cell r="DO262">
            <v>-47119.042860974849</v>
          </cell>
          <cell r="DP262">
            <v>-47180.085187074234</v>
          </cell>
          <cell r="DQ262">
            <v>-46861.519262586808</v>
          </cell>
          <cell r="DR262">
            <v>-47162.792678496568</v>
          </cell>
          <cell r="DS262">
            <v>-48006.807458414201</v>
          </cell>
          <cell r="DT262">
            <v>-48107.23193038415</v>
          </cell>
          <cell r="DU262">
            <v>-48006.807458414201</v>
          </cell>
          <cell r="DV262">
            <v>-49057.913028284762</v>
          </cell>
          <cell r="DW262">
            <v>-49057.913028284762</v>
          </cell>
          <cell r="DX262">
            <v>-48957.4885563149</v>
          </cell>
          <cell r="DY262">
            <v>-49057.913028284791</v>
          </cell>
          <cell r="DZ262">
            <v>-48957.488556314871</v>
          </cell>
          <cell r="EA262">
            <v>-49057.913028284762</v>
          </cell>
          <cell r="EB262">
            <v>-55495.176200906164</v>
          </cell>
          <cell r="EC262">
            <v>-2605.3304299914744</v>
          </cell>
          <cell r="ED262">
            <v>-2912.6293142193754</v>
          </cell>
          <cell r="EE262">
            <v>319.11621550266864</v>
          </cell>
          <cell r="EF262">
            <v>216.68325409328099</v>
          </cell>
          <cell r="EG262">
            <v>319.11621550266864</v>
          </cell>
          <cell r="EH262">
            <v>-751.5114657653321</v>
          </cell>
          <cell r="EI262">
            <v>-751.511465765303</v>
          </cell>
          <cell r="EJ262">
            <v>-649.07850435606088</v>
          </cell>
          <cell r="EK262">
            <v>-751.5114657653321</v>
          </cell>
          <cell r="EL262">
            <v>-649.07850435606088</v>
          </cell>
          <cell r="EM262">
            <v>4348.4885342346388</v>
          </cell>
          <cell r="EN262">
            <v>4397.2796287632809</v>
          </cell>
          <cell r="EO262">
            <v>5776.2075371587125</v>
          </cell>
          <cell r="EP262">
            <v>5462.7626752462675</v>
          </cell>
          <cell r="EQ262">
            <v>4603.1588765071647</v>
          </cell>
          <cell r="ER262">
            <v>4498.6772558696248</v>
          </cell>
          <cell r="ES262">
            <v>4603.1588765071938</v>
          </cell>
          <cell r="ET262">
            <v>3512.6636416138208</v>
          </cell>
          <cell r="EU262">
            <v>3512.6636416138499</v>
          </cell>
          <cell r="EV262">
            <v>3617.1452622512879</v>
          </cell>
          <cell r="EW262">
            <v>3512.6636416138208</v>
          </cell>
          <cell r="EX262">
            <v>3617.1452622512879</v>
          </cell>
          <cell r="EY262">
            <v>3614.6636416138354</v>
          </cell>
          <cell r="EZ262">
            <v>-2944.8134170138364</v>
          </cell>
          <cell r="FA262">
            <v>25145.696827161359</v>
          </cell>
          <cell r="FB262">
            <v>24825.983068010624</v>
          </cell>
          <cell r="FC262">
            <v>27228.718350937648</v>
          </cell>
          <cell r="FD262">
            <v>27122.147097887326</v>
          </cell>
          <cell r="FE262">
            <v>27228.718350937677</v>
          </cell>
          <cell r="FF262">
            <v>26118.004561346461</v>
          </cell>
          <cell r="FG262">
            <v>26118.004561346475</v>
          </cell>
          <cell r="FH262">
            <v>26224.575814396652</v>
          </cell>
          <cell r="FI262">
            <v>26118.004561346461</v>
          </cell>
          <cell r="FJ262">
            <v>26224.575814396652</v>
          </cell>
          <cell r="FK262">
            <v>26222.04456134644</v>
          </cell>
          <cell r="FL262">
            <v>25906.544628212898</v>
          </cell>
          <cell r="FM262">
            <v>27870.823249034729</v>
          </cell>
          <cell r="FN262">
            <v>33211.381881367604</v>
          </cell>
          <cell r="FO262">
            <v>27874.418100664712</v>
          </cell>
          <cell r="FP262">
            <v>27765.715422553447</v>
          </cell>
          <cell r="FQ262">
            <v>27874.418100664756</v>
          </cell>
          <cell r="FR262">
            <v>26743.129125781677</v>
          </cell>
          <cell r="FS262">
            <v>26743.129125781721</v>
          </cell>
          <cell r="FT262">
            <v>26851.831803892914</v>
          </cell>
          <cell r="FU262">
            <v>26743.129125781707</v>
          </cell>
          <cell r="FV262">
            <v>26851.831803892885</v>
          </cell>
          <cell r="FW262">
            <v>26849.249925781653</v>
          </cell>
        </row>
        <row r="263">
          <cell r="B263" t="str">
            <v>Co 251</v>
          </cell>
          <cell r="C263">
            <v>1337355.0798141388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-3454.910137943225</v>
          </cell>
          <cell r="BP263">
            <v>-3241.2042166565079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-1277.437347755651</v>
          </cell>
          <cell r="CG263">
            <v>-1153.8143786180299</v>
          </cell>
          <cell r="CH263">
            <v>-1277.4373477557674</v>
          </cell>
          <cell r="CI263">
            <v>-1236.229691376444</v>
          </cell>
          <cell r="CJ263">
            <v>-1277.437347755651</v>
          </cell>
          <cell r="CK263">
            <v>-1236.229691376444</v>
          </cell>
          <cell r="CL263">
            <v>-1277.437347755651</v>
          </cell>
          <cell r="CM263">
            <v>-1277.4373477557674</v>
          </cell>
          <cell r="CN263">
            <v>-1236.229691376444</v>
          </cell>
          <cell r="CO263">
            <v>-1277.4373477557674</v>
          </cell>
          <cell r="CP263">
            <v>-1236.229691376444</v>
          </cell>
          <cell r="CQ263">
            <v>-1277.437347755651</v>
          </cell>
          <cell r="CR263">
            <v>-1302.9860947107663</v>
          </cell>
          <cell r="CS263">
            <v>-1176.8906661903602</v>
          </cell>
          <cell r="CT263">
            <v>-1302.9860947108828</v>
          </cell>
          <cell r="CU263">
            <v>-3412.3932827184908</v>
          </cell>
          <cell r="CV263">
            <v>-3454.4250922253123</v>
          </cell>
          <cell r="CW263">
            <v>-3412.3932827184908</v>
          </cell>
          <cell r="CX263">
            <v>-3454.425092225254</v>
          </cell>
          <cell r="CY263">
            <v>-3454.4250922254287</v>
          </cell>
          <cell r="CZ263">
            <v>-3412.3932827184908</v>
          </cell>
          <cell r="DA263">
            <v>20836.305571184494</v>
          </cell>
          <cell r="DB263">
            <v>20878.337380691373</v>
          </cell>
          <cell r="DC263">
            <v>22859.411842070287</v>
          </cell>
          <cell r="DD263">
            <v>20810.245849290397</v>
          </cell>
          <cell r="DE263">
            <v>20938.863186381117</v>
          </cell>
          <cell r="DF263">
            <v>24357.853178568708</v>
          </cell>
          <cell r="DG263">
            <v>31175.953271911712</v>
          </cell>
          <cell r="DH263">
            <v>31068.848038428114</v>
          </cell>
          <cell r="DI263">
            <v>27629.167564064555</v>
          </cell>
          <cell r="DJ263">
            <v>27586.295118367649</v>
          </cell>
          <cell r="DK263">
            <v>27586.295118367416</v>
          </cell>
          <cell r="DL263">
            <v>-157857.75183086807</v>
          </cell>
          <cell r="DM263">
            <v>-157550.22632996354</v>
          </cell>
          <cell r="DN263">
            <v>-157507.35388426628</v>
          </cell>
          <cell r="DO263">
            <v>-155466.42687095108</v>
          </cell>
          <cell r="DP263">
            <v>-157576.8072462955</v>
          </cell>
          <cell r="DQ263">
            <v>-157445.61756246287</v>
          </cell>
          <cell r="DR263">
            <v>-153922.77169713855</v>
          </cell>
          <cell r="DS263">
            <v>-156096.27634928457</v>
          </cell>
          <cell r="DT263">
            <v>-156206.16601531568</v>
          </cell>
          <cell r="DU263">
            <v>-159749.46562836727</v>
          </cell>
          <cell r="DV263">
            <v>-159793.19552297809</v>
          </cell>
          <cell r="DW263">
            <v>-159793.19552297838</v>
          </cell>
          <cell r="DX263">
            <v>-177163.37068293279</v>
          </cell>
          <cell r="DY263">
            <v>57443.380643651471</v>
          </cell>
          <cell r="DZ263">
            <v>57487.110538262699</v>
          </cell>
          <cell r="EA263">
            <v>59589.694086434378</v>
          </cell>
          <cell r="EB263">
            <v>57416.268108992896</v>
          </cell>
          <cell r="EC263">
            <v>57550.081586502143</v>
          </cell>
          <cell r="ED263">
            <v>61179.924724624434</v>
          </cell>
          <cell r="EE263">
            <v>68537.591182119679</v>
          </cell>
          <cell r="EF263">
            <v>68424.842125053634</v>
          </cell>
          <cell r="EG263">
            <v>64774.80622466444</v>
          </cell>
          <cell r="EH263">
            <v>64730.201732161513</v>
          </cell>
          <cell r="EI263">
            <v>64730.20173216128</v>
          </cell>
          <cell r="EJ263">
            <v>60828.373069007648</v>
          </cell>
          <cell r="EK263">
            <v>65825.9372314621</v>
          </cell>
          <cell r="EL263">
            <v>65870.541723965551</v>
          </cell>
          <cell r="EM263">
            <v>68036.640077528602</v>
          </cell>
          <cell r="EN263">
            <v>65798.282446110388</v>
          </cell>
          <cell r="EO263">
            <v>76984.772193169978</v>
          </cell>
          <cell r="EP263">
            <v>-55440.344816207886</v>
          </cell>
          <cell r="EQ263">
            <v>-57659.093150668079</v>
          </cell>
          <cell r="ER263">
            <v>-57774.778634521528</v>
          </cell>
          <cell r="ES263">
            <v>-61534.7616568472</v>
          </cell>
          <cell r="ET263">
            <v>-61580.258239200048</v>
          </cell>
          <cell r="EU263">
            <v>-61580.258239200339</v>
          </cell>
          <cell r="EV263">
            <v>-79369.275975617056</v>
          </cell>
          <cell r="EW263">
            <v>96928.080800003256</v>
          </cell>
          <cell r="EX263">
            <v>96973.577382356743</v>
          </cell>
          <cell r="EY263">
            <v>99205.104731451836</v>
          </cell>
          <cell r="EZ263">
            <v>96899.872918944398</v>
          </cell>
          <cell r="FA263">
            <v>97260.092460945132</v>
          </cell>
          <cell r="FB263">
            <v>98402.469387976802</v>
          </cell>
          <cell r="FC263">
            <v>103805.83145334828</v>
          </cell>
          <cell r="FD263">
            <v>103687.13037080271</v>
          </cell>
          <cell r="FE263">
            <v>99813.892891983851</v>
          </cell>
          <cell r="FF263">
            <v>99767.48637798382</v>
          </cell>
          <cell r="FG263">
            <v>99767.48637798347</v>
          </cell>
          <cell r="FH263">
            <v>95438.636211838573</v>
          </cell>
          <cell r="FI263">
            <v>104053.34968336707</v>
          </cell>
          <cell r="FJ263">
            <v>104099.75619736756</v>
          </cell>
          <cell r="FK263">
            <v>106398.68433275912</v>
          </cell>
          <cell r="FL263">
            <v>104024.57764468703</v>
          </cell>
          <cell r="FM263">
            <v>104392.00157752773</v>
          </cell>
          <cell r="FN263">
            <v>105597.51578724629</v>
          </cell>
          <cell r="FO263">
            <v>105900.23172315629</v>
          </cell>
          <cell r="FP263">
            <v>118056.21145105222</v>
          </cell>
          <cell r="FQ263">
            <v>69554.380421546404</v>
          </cell>
          <cell r="FR263">
            <v>69507.045777266147</v>
          </cell>
          <cell r="FS263">
            <v>69507.045777265797</v>
          </cell>
          <cell r="FT263">
            <v>51282.669970548013</v>
          </cell>
          <cell r="FU263">
            <v>73606.771998633281</v>
          </cell>
          <cell r="FV263">
            <v>73654.106642913772</v>
          </cell>
          <cell r="FW263">
            <v>76022.46668750688</v>
          </cell>
        </row>
        <row r="264">
          <cell r="B264" t="str">
            <v>Co 252</v>
          </cell>
          <cell r="C264">
            <v>-2417265.8859704258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-2628.3539216552745</v>
          </cell>
          <cell r="BP264">
            <v>-2465.730229815148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-33427.05602256034</v>
          </cell>
          <cell r="CI264">
            <v>-29663.600967498962</v>
          </cell>
          <cell r="CJ264">
            <v>-29663.600967498962</v>
          </cell>
          <cell r="CK264">
            <v>-39663.600967498962</v>
          </cell>
          <cell r="CL264">
            <v>-39663.600967498962</v>
          </cell>
          <cell r="CM264">
            <v>-39663.60096749902</v>
          </cell>
          <cell r="CN264">
            <v>-39663.600967498962</v>
          </cell>
          <cell r="CO264">
            <v>-39663.600967498962</v>
          </cell>
          <cell r="CP264">
            <v>-39663.600967498962</v>
          </cell>
          <cell r="CQ264">
            <v>-39663.600967498962</v>
          </cell>
          <cell r="CR264">
            <v>-40369.238436298387</v>
          </cell>
          <cell r="CS264">
            <v>-40369.238436298387</v>
          </cell>
          <cell r="CT264">
            <v>-40144.23843629827</v>
          </cell>
          <cell r="CU264">
            <v>-42121.878237421595</v>
          </cell>
          <cell r="CV264">
            <v>-42121.878237421624</v>
          </cell>
          <cell r="CW264">
            <v>-42421.878237421624</v>
          </cell>
          <cell r="CX264">
            <v>-42421.878237421624</v>
          </cell>
          <cell r="CY264">
            <v>-42421.878237421624</v>
          </cell>
          <cell r="CZ264">
            <v>-42421.878237421624</v>
          </cell>
          <cell r="DA264">
            <v>-42421.878237421566</v>
          </cell>
          <cell r="DB264">
            <v>-42421.878237421566</v>
          </cell>
          <cell r="DC264">
            <v>-42421.878237421566</v>
          </cell>
          <cell r="DD264">
            <v>-43141.628455596976</v>
          </cell>
          <cell r="DE264">
            <v>-55891.628455596976</v>
          </cell>
          <cell r="DF264">
            <v>-8440.3450014491682</v>
          </cell>
          <cell r="DG264">
            <v>-2382.6824634418008</v>
          </cell>
          <cell r="DH264">
            <v>-2382.6824634418008</v>
          </cell>
          <cell r="DI264">
            <v>-2691.6824634418008</v>
          </cell>
          <cell r="DJ264">
            <v>-2691.6824634417426</v>
          </cell>
          <cell r="DK264">
            <v>7508.3175365581992</v>
          </cell>
          <cell r="DL264">
            <v>-8354.6501360469265</v>
          </cell>
          <cell r="DM264">
            <v>-8354.6501360468683</v>
          </cell>
          <cell r="DN264">
            <v>-8354.6501360468101</v>
          </cell>
          <cell r="DO264">
            <v>-8354.6501360468683</v>
          </cell>
          <cell r="DP264">
            <v>-9088.7953585857758</v>
          </cell>
          <cell r="DQ264">
            <v>-9343.7953585857758</v>
          </cell>
          <cell r="DR264">
            <v>-8160.7021895027719</v>
          </cell>
          <cell r="DS264">
            <v>-10186.24973464472</v>
          </cell>
          <cell r="DT264">
            <v>-10186.249734644662</v>
          </cell>
          <cell r="DU264">
            <v>-10504.519734644797</v>
          </cell>
          <cell r="DV264">
            <v>-10504.519734644738</v>
          </cell>
          <cell r="DW264">
            <v>-10300.519734644797</v>
          </cell>
          <cell r="DX264">
            <v>-10617.779088096868</v>
          </cell>
          <cell r="DY264">
            <v>-10617.779088096839</v>
          </cell>
          <cell r="DZ264">
            <v>-10617.779088096751</v>
          </cell>
          <cell r="EA264">
            <v>-10617.77908809681</v>
          </cell>
          <cell r="EB264">
            <v>-11366.607215086522</v>
          </cell>
          <cell r="EC264">
            <v>-24376.707215086441</v>
          </cell>
          <cell r="ED264">
            <v>1607.6826864642208</v>
          </cell>
          <cell r="EE264">
            <v>8152.1904594878433</v>
          </cell>
          <cell r="EF264">
            <v>8152.190459488018</v>
          </cell>
          <cell r="EG264">
            <v>7824.3723594878102</v>
          </cell>
          <cell r="EH264">
            <v>7824.3723594878102</v>
          </cell>
          <cell r="EI264">
            <v>8032.4523594877683</v>
          </cell>
          <cell r="EJ264">
            <v>7708.8478189666057</v>
          </cell>
          <cell r="EK264">
            <v>7708.8478189666639</v>
          </cell>
          <cell r="EL264">
            <v>7708.8478189667221</v>
          </cell>
          <cell r="EM264">
            <v>7708.8478189667221</v>
          </cell>
          <cell r="EN264">
            <v>6945.0431294371956</v>
          </cell>
          <cell r="EO264">
            <v>16624.741129437229</v>
          </cell>
          <cell r="EP264">
            <v>-48552.950236192031</v>
          </cell>
          <cell r="EQ264">
            <v>-50623.268855577218</v>
          </cell>
          <cell r="ER264">
            <v>-50623.268855577102</v>
          </cell>
          <cell r="ES264">
            <v>-50960.921498577169</v>
          </cell>
          <cell r="ET264">
            <v>-50960.921498577169</v>
          </cell>
          <cell r="EU264">
            <v>-50748.679898577218</v>
          </cell>
          <cell r="EV264">
            <v>-51078.756529908744</v>
          </cell>
          <cell r="EW264">
            <v>-51078.756529908802</v>
          </cell>
          <cell r="EX264">
            <v>-51078.756529908627</v>
          </cell>
          <cell r="EY264">
            <v>-51078.756529908685</v>
          </cell>
          <cell r="EZ264">
            <v>-51857.837313228811</v>
          </cell>
          <cell r="FA264">
            <v>-64934.545353228867</v>
          </cell>
          <cell r="FB264">
            <v>-22934.661167790997</v>
          </cell>
          <cell r="FC264">
            <v>-18145.205279733986</v>
          </cell>
          <cell r="FD264">
            <v>-18145.205279733811</v>
          </cell>
          <cell r="FE264">
            <v>-18492.987502024102</v>
          </cell>
          <cell r="FF264">
            <v>-18492.987502023985</v>
          </cell>
          <cell r="FG264">
            <v>-18276.501070024096</v>
          </cell>
          <cell r="FH264">
            <v>-18613.179233982228</v>
          </cell>
          <cell r="FI264">
            <v>-18613.179233982111</v>
          </cell>
          <cell r="FJ264">
            <v>-18613.179233982053</v>
          </cell>
          <cell r="FK264">
            <v>-18613.17923398217</v>
          </cell>
          <cell r="FL264">
            <v>-19407.841632968746</v>
          </cell>
          <cell r="FM264">
            <v>-19996.083833768615</v>
          </cell>
          <cell r="FN264">
            <v>-18711.766280192474</v>
          </cell>
          <cell r="FO264">
            <v>-18523.038426074665</v>
          </cell>
          <cell r="FP264">
            <v>-7189.7050927410601</v>
          </cell>
          <cell r="FQ264">
            <v>-62721.867283919419</v>
          </cell>
          <cell r="FR264">
            <v>-62721.867283919477</v>
          </cell>
          <cell r="FS264">
            <v>-62501.051123279613</v>
          </cell>
          <cell r="FT264">
            <v>-62844.462850516778</v>
          </cell>
          <cell r="FU264">
            <v>-62844.46285051672</v>
          </cell>
          <cell r="FV264">
            <v>-62844.462850516604</v>
          </cell>
          <cell r="FW264">
            <v>-62844.46285051672</v>
          </cell>
        </row>
        <row r="265">
          <cell r="B265" t="str">
            <v>Co 220</v>
          </cell>
          <cell r="C265">
            <v>-301.22272271913607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-155.38029445574284</v>
          </cell>
          <cell r="BP265">
            <v>-145.84242826339323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</row>
        <row r="266">
          <cell r="B266" t="str">
            <v>Co 900</v>
          </cell>
          <cell r="C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</row>
        <row r="267">
          <cell r="B267" t="str">
            <v>Co 254</v>
          </cell>
          <cell r="C267">
            <v>-408.20719050966909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-210.61422318507175</v>
          </cell>
          <cell r="BP267">
            <v>-197.59296732459734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</row>
        <row r="268">
          <cell r="B268" t="str">
            <v>Co 255</v>
          </cell>
          <cell r="C268">
            <v>-83908.990508306655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-5881.0186134936521</v>
          </cell>
          <cell r="BP268">
            <v>-5516.9211035550688</v>
          </cell>
          <cell r="BQ268">
            <v>0</v>
          </cell>
          <cell r="BR268">
            <v>0</v>
          </cell>
          <cell r="BS268">
            <v>0</v>
          </cell>
          <cell r="BT268">
            <v>-6666.6666666666279</v>
          </cell>
          <cell r="BU268">
            <v>-6666.6666666666279</v>
          </cell>
          <cell r="BV268">
            <v>-6666.6666666666861</v>
          </cell>
          <cell r="BW268">
            <v>-6666.6666666666861</v>
          </cell>
          <cell r="BX268">
            <v>-6666.6666666666861</v>
          </cell>
          <cell r="BY268">
            <v>-6666.6666666666279</v>
          </cell>
          <cell r="BZ268">
            <v>-6666.6666666666279</v>
          </cell>
          <cell r="CA268">
            <v>0</v>
          </cell>
          <cell r="CB268">
            <v>-6275.1559452444199</v>
          </cell>
          <cell r="CC268">
            <v>-6275.1559452444199</v>
          </cell>
          <cell r="CD268">
            <v>-6275.1559452444199</v>
          </cell>
          <cell r="CE268">
            <v>-6275.1559452444199</v>
          </cell>
          <cell r="CF268">
            <v>-13141.822611911106</v>
          </cell>
          <cell r="CG268">
            <v>-13141.822611911106</v>
          </cell>
          <cell r="CH268">
            <v>-13141.822611911106</v>
          </cell>
          <cell r="CI268">
            <v>-5959.9282405687263</v>
          </cell>
          <cell r="CJ268">
            <v>-5959.9282405687263</v>
          </cell>
          <cell r="CK268">
            <v>-5959.9282405687263</v>
          </cell>
          <cell r="CL268">
            <v>-5959.9282405687263</v>
          </cell>
          <cell r="CM268">
            <v>906.73842609790154</v>
          </cell>
          <cell r="CN268">
            <v>1106.7384260979015</v>
          </cell>
          <cell r="CO268">
            <v>1106.7384260979015</v>
          </cell>
          <cell r="CP268">
            <v>1106.7384260979015</v>
          </cell>
          <cell r="CQ268">
            <v>1106.7384260979015</v>
          </cell>
          <cell r="CR268">
            <v>-6008.4773783332203</v>
          </cell>
          <cell r="CS268">
            <v>-6008.4773783333367</v>
          </cell>
          <cell r="CT268">
            <v>-6008.4773783333367</v>
          </cell>
          <cell r="CU268">
            <v>-6081.1268053801032</v>
          </cell>
          <cell r="CV268">
            <v>-6081.1268053801032</v>
          </cell>
          <cell r="CW268">
            <v>-6081.1268053801032</v>
          </cell>
          <cell r="CX268">
            <v>-6081.1268053801032</v>
          </cell>
          <cell r="CY268">
            <v>991.53986128652468</v>
          </cell>
          <cell r="CZ268">
            <v>1197.5398612865247</v>
          </cell>
          <cell r="DA268">
            <v>1197.5398612865247</v>
          </cell>
          <cell r="DB268">
            <v>1197.5398612865247</v>
          </cell>
          <cell r="DC268">
            <v>1197.5398612865247</v>
          </cell>
          <cell r="DD268">
            <v>-6130.7069258998963</v>
          </cell>
          <cell r="DE268">
            <v>-6130.7069259000127</v>
          </cell>
          <cell r="DF268">
            <v>-57785.774692577776</v>
          </cell>
          <cell r="DG268">
            <v>-19337.452864885156</v>
          </cell>
          <cell r="DH268">
            <v>-19337.452864885214</v>
          </cell>
          <cell r="DI268">
            <v>-19337.45286488533</v>
          </cell>
          <cell r="DJ268">
            <v>-19337.452864885214</v>
          </cell>
          <cell r="DK268">
            <v>-12052.606198218651</v>
          </cell>
          <cell r="DL268">
            <v>-11840.426198218658</v>
          </cell>
          <cell r="DM268">
            <v>-11840.426198218542</v>
          </cell>
          <cell r="DN268">
            <v>-11840.426198218542</v>
          </cell>
          <cell r="DO268">
            <v>-11840.4261982186</v>
          </cell>
          <cell r="DP268">
            <v>-19388.086387815303</v>
          </cell>
          <cell r="DQ268">
            <v>-19388.086387815536</v>
          </cell>
          <cell r="DR268">
            <v>-20354.521076482371</v>
          </cell>
          <cell r="DS268">
            <v>-11620.407539296022</v>
          </cell>
          <cell r="DT268">
            <v>-11620.407539295964</v>
          </cell>
          <cell r="DU268">
            <v>-11620.407539296197</v>
          </cell>
          <cell r="DV268">
            <v>-11620.40753929608</v>
          </cell>
          <cell r="DW268">
            <v>-4117.0154726294568</v>
          </cell>
          <cell r="DX268">
            <v>-3898.4700726295123</v>
          </cell>
          <cell r="DY268">
            <v>-3898.4700726292795</v>
          </cell>
          <cell r="DZ268">
            <v>-3898.4700726293959</v>
          </cell>
          <cell r="EA268">
            <v>-3898.4700726293959</v>
          </cell>
          <cell r="EB268">
            <v>-11672.117386684869</v>
          </cell>
          <cell r="EC268">
            <v>-11672.117386684986</v>
          </cell>
          <cell r="ED268">
            <v>-21155.880769125186</v>
          </cell>
          <cell r="EE268">
            <v>-3661.0605778745958</v>
          </cell>
          <cell r="EF268">
            <v>-3661.0605778745376</v>
          </cell>
          <cell r="EG268">
            <v>-3661.0605778748868</v>
          </cell>
          <cell r="EH268">
            <v>-3661.060577874654</v>
          </cell>
          <cell r="EI268">
            <v>9988.6128789892537</v>
          </cell>
          <cell r="EJ268">
            <v>3772.149736322579</v>
          </cell>
          <cell r="EK268">
            <v>3772.1497363228118</v>
          </cell>
          <cell r="EL268">
            <v>3772.149736322579</v>
          </cell>
          <cell r="EM268">
            <v>3772.1497363227536</v>
          </cell>
          <cell r="EN268">
            <v>-3580.5368524978985</v>
          </cell>
          <cell r="EO268">
            <v>-3580.5368524979567</v>
          </cell>
          <cell r="EP268">
            <v>-4751.9155025869841</v>
          </cell>
          <cell r="EQ268">
            <v>5112.6986178550869</v>
          </cell>
          <cell r="ER268">
            <v>5112.6986178548541</v>
          </cell>
          <cell r="ES268">
            <v>5112.6986178548541</v>
          </cell>
          <cell r="ET268">
            <v>5112.6986178549123</v>
          </cell>
          <cell r="EU268">
            <v>12303.862278424727</v>
          </cell>
          <cell r="EV268">
            <v>12567.571908144804</v>
          </cell>
          <cell r="EW268">
            <v>12567.571908145037</v>
          </cell>
          <cell r="EX268">
            <v>12567.571908144746</v>
          </cell>
          <cell r="EY268">
            <v>12567.571908144862</v>
          </cell>
          <cell r="EZ268">
            <v>4994.7652872106992</v>
          </cell>
          <cell r="FA268">
            <v>4994.7652872105828</v>
          </cell>
          <cell r="FB268">
            <v>3802.0808641198091</v>
          </cell>
          <cell r="FC268">
            <v>14130.468262073875</v>
          </cell>
          <cell r="FD268">
            <v>14130.4682620737</v>
          </cell>
          <cell r="FE268">
            <v>14130.468262073467</v>
          </cell>
          <cell r="FF268">
            <v>14130.4682620737</v>
          </cell>
          <cell r="FG268">
            <v>21536.00683246064</v>
          </cell>
          <cell r="FH268">
            <v>21807.627751072287</v>
          </cell>
          <cell r="FI268">
            <v>21807.627751072519</v>
          </cell>
          <cell r="FJ268">
            <v>21807.62775107217</v>
          </cell>
          <cell r="FK268">
            <v>21807.627751072403</v>
          </cell>
          <cell r="FL268">
            <v>14008.106708372012</v>
          </cell>
          <cell r="FM268">
            <v>14008.106708372128</v>
          </cell>
          <cell r="FN268">
            <v>12793.754050819436</v>
          </cell>
          <cell r="FO268">
            <v>14411.672709222301</v>
          </cell>
          <cell r="FP268">
            <v>14411.672709222068</v>
          </cell>
          <cell r="FQ268">
            <v>14411.672709221835</v>
          </cell>
          <cell r="FR268">
            <v>14411.672709222184</v>
          </cell>
          <cell r="FS268">
            <v>22037.990236720652</v>
          </cell>
          <cell r="FT268">
            <v>22317.759782890673</v>
          </cell>
          <cell r="FU268">
            <v>22317.759782890906</v>
          </cell>
          <cell r="FV268">
            <v>22317.759782890556</v>
          </cell>
          <cell r="FW268">
            <v>22317.759782890906</v>
          </cell>
        </row>
        <row r="269">
          <cell r="B269" t="str">
            <v>Co 256</v>
          </cell>
          <cell r="C269">
            <v>-253976.32619191549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-295.41783093112463</v>
          </cell>
          <cell r="BP269">
            <v>-277.30970678756421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-2758.5380434109102</v>
          </cell>
          <cell r="CC269">
            <v>-2758.5380434109102</v>
          </cell>
          <cell r="CD269">
            <v>-2758.5380434109102</v>
          </cell>
          <cell r="CE269">
            <v>-2758.5380434109247</v>
          </cell>
          <cell r="CF269">
            <v>-2758.5380434109102</v>
          </cell>
          <cell r="CG269">
            <v>-2758.5380434109102</v>
          </cell>
          <cell r="CH269">
            <v>-2758.5380434109247</v>
          </cell>
          <cell r="CI269">
            <v>-1786.2296789352549</v>
          </cell>
          <cell r="CJ269">
            <v>-1786.2296789352695</v>
          </cell>
          <cell r="CK269">
            <v>-1786.2296789352549</v>
          </cell>
          <cell r="CL269">
            <v>-1786.2296789352695</v>
          </cell>
          <cell r="CM269">
            <v>-1786.2296789352695</v>
          </cell>
          <cell r="CN269">
            <v>-1786.2296789352549</v>
          </cell>
          <cell r="CO269">
            <v>-1786.2296789352549</v>
          </cell>
          <cell r="CP269">
            <v>-1786.2296789352549</v>
          </cell>
          <cell r="CQ269">
            <v>-1786.2296789352695</v>
          </cell>
          <cell r="CR269">
            <v>-1812.2340388692101</v>
          </cell>
          <cell r="CS269">
            <v>-1812.2340388692101</v>
          </cell>
          <cell r="CT269">
            <v>-1812.2340388692246</v>
          </cell>
          <cell r="CU269">
            <v>-1821.9542725139618</v>
          </cell>
          <cell r="CV269">
            <v>-1821.9542725139763</v>
          </cell>
          <cell r="CW269">
            <v>-1821.9542725139618</v>
          </cell>
          <cell r="CX269">
            <v>-1821.9542725139763</v>
          </cell>
          <cell r="CY269">
            <v>-1821.9542725139763</v>
          </cell>
          <cell r="CZ269">
            <v>-1821.9542725139618</v>
          </cell>
          <cell r="DA269">
            <v>-1821.9542725139472</v>
          </cell>
          <cell r="DB269">
            <v>-1821.9542725139618</v>
          </cell>
          <cell r="DC269">
            <v>-1821.9542725139763</v>
          </cell>
          <cell r="DD269">
            <v>-1848.4787196465913</v>
          </cell>
          <cell r="DE269">
            <v>-1848.4787196466059</v>
          </cell>
          <cell r="DF269">
            <v>-21107.747754610638</v>
          </cell>
          <cell r="DG269">
            <v>-20050.330310332967</v>
          </cell>
          <cell r="DH269">
            <v>-20050.330310332967</v>
          </cell>
          <cell r="DI269">
            <v>-20050.330310332967</v>
          </cell>
          <cell r="DJ269">
            <v>-20050.330310332996</v>
          </cell>
          <cell r="DK269">
            <v>-20050.330310332996</v>
          </cell>
          <cell r="DL269">
            <v>-20050.330310332996</v>
          </cell>
          <cell r="DM269">
            <v>-20050.330310332938</v>
          </cell>
          <cell r="DN269">
            <v>-20050.330310332967</v>
          </cell>
          <cell r="DO269">
            <v>-20050.330310332996</v>
          </cell>
          <cell r="DP269">
            <v>-20077.385246408259</v>
          </cell>
          <cell r="DQ269">
            <v>-20077.385246408259</v>
          </cell>
          <cell r="DR269">
            <v>-20475.070627107547</v>
          </cell>
          <cell r="DS269">
            <v>-20998.915170000313</v>
          </cell>
          <cell r="DT269">
            <v>-20998.915170000313</v>
          </cell>
          <cell r="DU269">
            <v>-20998.915170000313</v>
          </cell>
          <cell r="DV269">
            <v>-20998.915170000342</v>
          </cell>
          <cell r="DW269">
            <v>-20998.915170000342</v>
          </cell>
          <cell r="DX269">
            <v>-20998.915170000371</v>
          </cell>
          <cell r="DY269">
            <v>-20998.915170000284</v>
          </cell>
          <cell r="DZ269">
            <v>-20998.915170000342</v>
          </cell>
          <cell r="EA269">
            <v>-20998.915170000342</v>
          </cell>
          <cell r="EB269">
            <v>-21026.511204797105</v>
          </cell>
          <cell r="EC269">
            <v>-27401.511204797134</v>
          </cell>
          <cell r="ED269">
            <v>3243.0474813349429</v>
          </cell>
          <cell r="EE269">
            <v>4936.9979752997751</v>
          </cell>
          <cell r="EF269">
            <v>4936.9979752997897</v>
          </cell>
          <cell r="EG269">
            <v>4936.9979752998042</v>
          </cell>
          <cell r="EH269">
            <v>4936.997975299746</v>
          </cell>
          <cell r="EI269">
            <v>10036.997975299746</v>
          </cell>
          <cell r="EJ269">
            <v>5036.9979752997169</v>
          </cell>
          <cell r="EK269">
            <v>5036.9979752998333</v>
          </cell>
          <cell r="EL269">
            <v>5036.997975299746</v>
          </cell>
          <cell r="EM269">
            <v>5036.9979752997606</v>
          </cell>
          <cell r="EN269">
            <v>7244.6430320842919</v>
          </cell>
          <cell r="EO269">
            <v>6900.7759663800243</v>
          </cell>
          <cell r="EP269">
            <v>7323.6338674936851</v>
          </cell>
          <cell r="EQ269">
            <v>7286.1473418482637</v>
          </cell>
          <cell r="ER269">
            <v>7358.2696970830293</v>
          </cell>
          <cell r="ES269">
            <v>7286.1473418482929</v>
          </cell>
          <cell r="ET269">
            <v>7358.2696970829857</v>
          </cell>
          <cell r="EU269">
            <v>7460.2696970829857</v>
          </cell>
          <cell r="EV269">
            <v>7238.1473418482201</v>
          </cell>
          <cell r="EW269">
            <v>7310.269697083073</v>
          </cell>
          <cell r="EX269">
            <v>7238.1473418482346</v>
          </cell>
          <cell r="EY269">
            <v>7310.2696970830148</v>
          </cell>
          <cell r="EZ269">
            <v>9894.7917586489639</v>
          </cell>
          <cell r="FA269">
            <v>2920.4811791219399</v>
          </cell>
          <cell r="FB269">
            <v>9849.9645732665522</v>
          </cell>
          <cell r="FC269">
            <v>9728.8729262719571</v>
          </cell>
          <cell r="FD269">
            <v>9885.2931194476696</v>
          </cell>
          <cell r="FE269">
            <v>9728.8729262720153</v>
          </cell>
          <cell r="FF269">
            <v>9885.293119447655</v>
          </cell>
          <cell r="FG269">
            <v>9989.3331194476195</v>
          </cell>
          <cell r="FH269">
            <v>9678.4129262719071</v>
          </cell>
          <cell r="FI269">
            <v>9834.833119447736</v>
          </cell>
          <cell r="FJ269">
            <v>9678.4129262719362</v>
          </cell>
          <cell r="FK269">
            <v>9834.8331194476341</v>
          </cell>
          <cell r="FL269">
            <v>4535.6740587467357</v>
          </cell>
          <cell r="FM269">
            <v>4143.1259416662942</v>
          </cell>
          <cell r="FN269">
            <v>4677.0405570316507</v>
          </cell>
          <cell r="FO269">
            <v>4726.6514141157386</v>
          </cell>
          <cell r="FP269">
            <v>4713.0756741364021</v>
          </cell>
          <cell r="FQ269">
            <v>4726.6514141157822</v>
          </cell>
          <cell r="FR269">
            <v>4713.0756741363875</v>
          </cell>
          <cell r="FS269">
            <v>4819.1964741363336</v>
          </cell>
          <cell r="FT269">
            <v>4673.6372141156753</v>
          </cell>
          <cell r="FU269">
            <v>4660.0614741364407</v>
          </cell>
          <cell r="FV269">
            <v>4673.637214115719</v>
          </cell>
          <cell r="FW269">
            <v>4660.0614741363679</v>
          </cell>
        </row>
        <row r="270">
          <cell r="B270" t="str">
            <v>Co 257</v>
          </cell>
          <cell r="C270">
            <v>-4580.3946268989312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-121.62622689893033</v>
          </cell>
          <cell r="BP270">
            <v>-4458.7684000000008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</row>
        <row r="271">
          <cell r="B271" t="str">
            <v>Co 259</v>
          </cell>
          <cell r="C271">
            <v>23103.216535984408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-417.04405783004768</v>
          </cell>
          <cell r="BP271">
            <v>-391.26543926577142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-3183.0424648622284</v>
          </cell>
          <cell r="CC271">
            <v>-3183.0424648622284</v>
          </cell>
          <cell r="CD271">
            <v>-3183.0424648622284</v>
          </cell>
          <cell r="CE271">
            <v>-3183.0424648622284</v>
          </cell>
          <cell r="CF271">
            <v>-3183.0424648622284</v>
          </cell>
          <cell r="CG271">
            <v>-3183.0424648622284</v>
          </cell>
          <cell r="CH271">
            <v>-3183.0424648622284</v>
          </cell>
          <cell r="CI271">
            <v>-2578.6655387123465</v>
          </cell>
          <cell r="CJ271">
            <v>-2578.6655387123537</v>
          </cell>
          <cell r="CK271">
            <v>-2578.6655387123537</v>
          </cell>
          <cell r="CL271">
            <v>-2578.6655387123537</v>
          </cell>
          <cell r="CM271">
            <v>-2578.6655387123537</v>
          </cell>
          <cell r="CN271">
            <v>-2578.6655387123537</v>
          </cell>
          <cell r="CO271">
            <v>-2578.6655387123537</v>
          </cell>
          <cell r="CP271">
            <v>-2578.6655387123465</v>
          </cell>
          <cell r="CQ271">
            <v>-2578.6655387123465</v>
          </cell>
          <cell r="CR271">
            <v>-2624.1979302250984</v>
          </cell>
          <cell r="CS271">
            <v>-2624.1979302250984</v>
          </cell>
          <cell r="CT271">
            <v>-2624.1979302250984</v>
          </cell>
          <cell r="CU271">
            <v>-1674.4289419978159</v>
          </cell>
          <cell r="CV271">
            <v>-1674.4289419978159</v>
          </cell>
          <cell r="CW271">
            <v>-1674.4289419978086</v>
          </cell>
          <cell r="CX271">
            <v>-1674.4289419978159</v>
          </cell>
          <cell r="CY271">
            <v>-1674.4289419978086</v>
          </cell>
          <cell r="CZ271">
            <v>-1674.4289419978159</v>
          </cell>
          <cell r="DA271">
            <v>-1674.4289419978013</v>
          </cell>
          <cell r="DB271">
            <v>-1674.4289419978013</v>
          </cell>
          <cell r="DC271">
            <v>-1674.4289419978013</v>
          </cell>
          <cell r="DD271">
            <v>-870.04541968504782</v>
          </cell>
          <cell r="DE271">
            <v>-952.38347403884109</v>
          </cell>
          <cell r="DF271">
            <v>-870.04541968504782</v>
          </cell>
          <cell r="DG271">
            <v>105.98983687831787</v>
          </cell>
          <cell r="DH271">
            <v>133.43585499623441</v>
          </cell>
          <cell r="DI271">
            <v>105.98983687832515</v>
          </cell>
          <cell r="DJ271">
            <v>133.43585499624169</v>
          </cell>
          <cell r="DK271">
            <v>133.43585499624896</v>
          </cell>
          <cell r="DL271">
            <v>105.98983687831787</v>
          </cell>
          <cell r="DM271">
            <v>133.43585499624169</v>
          </cell>
          <cell r="DN271">
            <v>105.98983687833243</v>
          </cell>
          <cell r="DO271">
            <v>133.43585499626352</v>
          </cell>
          <cell r="DP271">
            <v>103.0804860995122</v>
          </cell>
          <cell r="DQ271">
            <v>19.09567065864394</v>
          </cell>
          <cell r="DR271">
            <v>103.08048609949765</v>
          </cell>
          <cell r="DS271">
            <v>1133.6718753378664</v>
          </cell>
          <cell r="DT271">
            <v>1161.6668138181485</v>
          </cell>
          <cell r="DU271">
            <v>1133.6718753378809</v>
          </cell>
          <cell r="DV271">
            <v>1161.6668138181631</v>
          </cell>
          <cell r="DW271">
            <v>1161.6668138181631</v>
          </cell>
          <cell r="DX271">
            <v>1133.6718753378809</v>
          </cell>
          <cell r="DY271">
            <v>1161.6668138181485</v>
          </cell>
          <cell r="DZ271">
            <v>1133.6718753378955</v>
          </cell>
          <cell r="EA271">
            <v>1161.6668138181703</v>
          </cell>
          <cell r="EB271">
            <v>1365.5738732155005</v>
          </cell>
          <cell r="EC271">
            <v>1257.1800515620853</v>
          </cell>
          <cell r="ED271">
            <v>1365.5738732154859</v>
          </cell>
          <cell r="EE271">
            <v>1383.638411882057</v>
          </cell>
          <cell r="EF271">
            <v>1419.7696857665214</v>
          </cell>
          <cell r="EG271">
            <v>300.98479035672062</v>
          </cell>
          <cell r="EH271">
            <v>337.11606424117781</v>
          </cell>
          <cell r="EI271">
            <v>337.11606424117781</v>
          </cell>
          <cell r="EJ271">
            <v>300.98479035671335</v>
          </cell>
          <cell r="EK271">
            <v>337.11606424117053</v>
          </cell>
          <cell r="EL271">
            <v>300.98479035671335</v>
          </cell>
          <cell r="EM271">
            <v>337.11606424119964</v>
          </cell>
          <cell r="EN271">
            <v>710.02410003965633</v>
          </cell>
          <cell r="EO271">
            <v>560.7728176739256</v>
          </cell>
          <cell r="EP271">
            <v>710.02410003961995</v>
          </cell>
          <cell r="EQ271">
            <v>1805.8106987709034</v>
          </cell>
          <cell r="ER271">
            <v>1855.5611262261227</v>
          </cell>
          <cell r="ES271">
            <v>1721.6576263404131</v>
          </cell>
          <cell r="ET271">
            <v>1771.4080537956324</v>
          </cell>
          <cell r="EU271">
            <v>1771.4080537956397</v>
          </cell>
          <cell r="EV271">
            <v>1721.6576263404131</v>
          </cell>
          <cell r="EW271">
            <v>1771.4080537956324</v>
          </cell>
          <cell r="EX271">
            <v>1721.6576263404131</v>
          </cell>
          <cell r="EY271">
            <v>1771.4080537956615</v>
          </cell>
          <cell r="EZ271">
            <v>1751.9818794249004</v>
          </cell>
          <cell r="FA271">
            <v>1599.7455714118696</v>
          </cell>
          <cell r="FB271">
            <v>1751.9818794248713</v>
          </cell>
          <cell r="FC271">
            <v>2900.8680638188671</v>
          </cell>
          <cell r="FD271">
            <v>-3423.3865001768063</v>
          </cell>
          <cell r="FE271">
            <v>2688.156929939767</v>
          </cell>
          <cell r="FF271">
            <v>2738.9023659440863</v>
          </cell>
          <cell r="FG271">
            <v>2738.9023659440936</v>
          </cell>
          <cell r="FH271">
            <v>2688.156929939767</v>
          </cell>
          <cell r="FI271">
            <v>2738.9023659441009</v>
          </cell>
          <cell r="FJ271">
            <v>2688.156929939767</v>
          </cell>
          <cell r="FK271">
            <v>2738.9023659441154</v>
          </cell>
          <cell r="FL271">
            <v>2719.087668085951</v>
          </cell>
          <cell r="FM271">
            <v>2563.8066339126526</v>
          </cell>
          <cell r="FN271">
            <v>2719.0876680859219</v>
          </cell>
          <cell r="FO271">
            <v>2769.5104250952427</v>
          </cell>
          <cell r="FP271">
            <v>2693.7707698196609</v>
          </cell>
          <cell r="FQ271">
            <v>2738.1138185385571</v>
          </cell>
          <cell r="FR271">
            <v>2789.8741632629681</v>
          </cell>
          <cell r="FS271">
            <v>2789.8741632629826</v>
          </cell>
          <cell r="FT271">
            <v>2738.1138185385644</v>
          </cell>
          <cell r="FU271">
            <v>2789.8741632629826</v>
          </cell>
          <cell r="FV271">
            <v>2738.1138185385644</v>
          </cell>
          <cell r="FW271">
            <v>2789.8741632629972</v>
          </cell>
        </row>
        <row r="272">
          <cell r="B272" t="str">
            <v>Co 260</v>
          </cell>
          <cell r="C272">
            <v>660720.65358581743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-760.44287735431863</v>
          </cell>
          <cell r="BP272">
            <v>-713.53015978327312</v>
          </cell>
          <cell r="BQ272">
            <v>0</v>
          </cell>
          <cell r="BR272">
            <v>0</v>
          </cell>
          <cell r="BS272">
            <v>0</v>
          </cell>
          <cell r="BT272">
            <v>145000</v>
          </cell>
          <cell r="BU272">
            <v>145000</v>
          </cell>
          <cell r="BV272">
            <v>145000</v>
          </cell>
          <cell r="BW272">
            <v>145000</v>
          </cell>
          <cell r="BX272">
            <v>145000</v>
          </cell>
          <cell r="BY272">
            <v>144999.99999999994</v>
          </cell>
          <cell r="BZ272">
            <v>144999.99999999997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-7295.6254183578567</v>
          </cell>
          <cell r="CG272">
            <v>-7202.7261558836326</v>
          </cell>
          <cell r="CH272">
            <v>-2295.6254183578421</v>
          </cell>
          <cell r="CI272">
            <v>-2229.0621041752602</v>
          </cell>
          <cell r="CJ272">
            <v>-2260.0285249999943</v>
          </cell>
          <cell r="CK272">
            <v>-2229.0621041752529</v>
          </cell>
          <cell r="CL272">
            <v>-2260.028524999987</v>
          </cell>
          <cell r="CM272">
            <v>-9587.1137242969853</v>
          </cell>
          <cell r="CN272">
            <v>-9556.1473034722585</v>
          </cell>
          <cell r="CO272">
            <v>-9587.1137242969853</v>
          </cell>
          <cell r="CP272">
            <v>-9556.1473034722585</v>
          </cell>
          <cell r="CQ272">
            <v>-9587.1137242969853</v>
          </cell>
          <cell r="CR272">
            <v>-2384.4981265664246</v>
          </cell>
          <cell r="CS272">
            <v>-2289.7408788426983</v>
          </cell>
          <cell r="CT272">
            <v>-2234.4981265664101</v>
          </cell>
          <cell r="CU272">
            <v>-1243.1941261494503</v>
          </cell>
          <cell r="CV272">
            <v>-1274.7798753906682</v>
          </cell>
          <cell r="CW272">
            <v>-1243.1941261494285</v>
          </cell>
          <cell r="CX272">
            <v>-1274.7798753906827</v>
          </cell>
          <cell r="CY272">
            <v>-8821.6776306665852</v>
          </cell>
          <cell r="CZ272">
            <v>-8790.0918814253528</v>
          </cell>
          <cell r="DA272">
            <v>-8821.6776306665633</v>
          </cell>
          <cell r="DB272">
            <v>-8790.0918814253673</v>
          </cell>
          <cell r="DC272">
            <v>-8821.6776306665633</v>
          </cell>
          <cell r="DD272">
            <v>-1401.9338689884316</v>
          </cell>
          <cell r="DE272">
            <v>-1305.281476310236</v>
          </cell>
          <cell r="DF272">
            <v>-1247.4338689884025</v>
          </cell>
          <cell r="DG272">
            <v>-1223.2530086724437</v>
          </cell>
          <cell r="DH272">
            <v>-1255.4704728985089</v>
          </cell>
          <cell r="DI272">
            <v>-1223.2530086724073</v>
          </cell>
          <cell r="DJ272">
            <v>-2648.0029086729337</v>
          </cell>
          <cell r="DK272">
            <v>-10421.307596607112</v>
          </cell>
          <cell r="DL272">
            <v>-10389.090132381054</v>
          </cell>
          <cell r="DM272">
            <v>-10421.307596607112</v>
          </cell>
          <cell r="DN272">
            <v>-10389.090132381069</v>
          </cell>
          <cell r="DO272">
            <v>-10421.307596607105</v>
          </cell>
          <cell r="DP272">
            <v>-2777.9008321426663</v>
          </cell>
          <cell r="DQ272">
            <v>-2679.3153916109004</v>
          </cell>
          <cell r="DR272">
            <v>-2618.7658321426425</v>
          </cell>
          <cell r="DS272">
            <v>-1546.1948903736629</v>
          </cell>
          <cell r="DT272">
            <v>-1579.0567038842855</v>
          </cell>
          <cell r="DU272">
            <v>-1546.1948903736629</v>
          </cell>
          <cell r="DV272">
            <v>-1619.4073525997374</v>
          </cell>
          <cell r="DW272">
            <v>-9625.9111811719486</v>
          </cell>
          <cell r="DX272">
            <v>-9593.0493676613842</v>
          </cell>
          <cell r="DY272">
            <v>-9625.9111811719558</v>
          </cell>
          <cell r="DZ272">
            <v>-9593.0493676613842</v>
          </cell>
          <cell r="EA272">
            <v>-9625.911181171934</v>
          </cell>
          <cell r="EB272">
            <v>-1752.1101100388478</v>
          </cell>
          <cell r="EC272">
            <v>-1651.5529606964556</v>
          </cell>
          <cell r="ED272">
            <v>-1588.2010600388603</v>
          </cell>
          <cell r="EE272">
            <v>-2088.3644078702637</v>
          </cell>
          <cell r="EF272">
            <v>-2121.8834576510999</v>
          </cell>
          <cell r="EG272">
            <v>-8463.3644078702346</v>
          </cell>
          <cell r="EH272">
            <v>-596.87156925270392</v>
          </cell>
          <cell r="EI272">
            <v>-8843.5705126820685</v>
          </cell>
          <cell r="EJ272">
            <v>-8810.0514629012978</v>
          </cell>
          <cell r="EK272">
            <v>-8843.570512682054</v>
          </cell>
          <cell r="EL272">
            <v>-8810.0514629012832</v>
          </cell>
          <cell r="EM272">
            <v>-3743.5705126820467</v>
          </cell>
          <cell r="EN272">
            <v>4367.5585363944119</v>
          </cell>
          <cell r="EO272">
            <v>4470.1268287236599</v>
          </cell>
          <cell r="EP272">
            <v>4536.3848578944162</v>
          </cell>
          <cell r="EQ272">
            <v>5693.9097204085701</v>
          </cell>
          <cell r="ER272">
            <v>5659.7202896321251</v>
          </cell>
          <cell r="ES272">
            <v>5566.4097204085847</v>
          </cell>
          <cell r="ET272">
            <v>5648.301615710312</v>
          </cell>
          <cell r="EU272">
            <v>-2845.7982960219379</v>
          </cell>
          <cell r="EV272">
            <v>-2811.6088652455364</v>
          </cell>
          <cell r="EW272">
            <v>-2845.7982960219088</v>
          </cell>
          <cell r="EX272">
            <v>-2811.6088652455219</v>
          </cell>
          <cell r="EY272">
            <v>-2743.7982960219015</v>
          </cell>
          <cell r="EZ272">
            <v>5611.8008492524241</v>
          </cell>
          <cell r="FA272">
            <v>5716.42050742828</v>
          </cell>
          <cell r="FB272">
            <v>5785.6919603974238</v>
          </cell>
          <cell r="FC272">
            <v>5211.3202657664806</v>
          </cell>
          <cell r="FD272">
            <v>5176.4470463744801</v>
          </cell>
          <cell r="FE272">
            <v>-1293.7297342335223</v>
          </cell>
          <cell r="FF272">
            <v>4521.3375253620179</v>
          </cell>
          <cell r="FG272">
            <v>-4227.5853837221803</v>
          </cell>
          <cell r="FH272">
            <v>-4192.7121643302598</v>
          </cell>
          <cell r="FI272">
            <v>-4227.5853837221512</v>
          </cell>
          <cell r="FJ272">
            <v>-4192.712164330238</v>
          </cell>
          <cell r="FK272">
            <v>-4123.5453837221576</v>
          </cell>
          <cell r="FL272">
            <v>4483.880685130498</v>
          </cell>
          <cell r="FM272">
            <v>4590.5927364698437</v>
          </cell>
          <cell r="FN272">
            <v>4662.9885296098219</v>
          </cell>
          <cell r="FO272">
            <v>5357.0717400765425</v>
          </cell>
          <cell r="FP272">
            <v>5321.5010562967509</v>
          </cell>
          <cell r="FQ272">
            <v>5096.9207400765736</v>
          </cell>
          <cell r="FR272">
            <v>669.62716885712871</v>
          </cell>
          <cell r="FS272">
            <v>-8341.763427499609</v>
          </cell>
          <cell r="FT272">
            <v>-14231.952794693061</v>
          </cell>
          <cell r="FU272">
            <v>-20510.680658531201</v>
          </cell>
          <cell r="FV272">
            <v>-26304.79520637948</v>
          </cell>
          <cell r="FW272">
            <v>-33521.452739882458</v>
          </cell>
        </row>
        <row r="273">
          <cell r="B273" t="str">
            <v>Co 262</v>
          </cell>
          <cell r="C273">
            <v>-17797.793624962425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-100.42532496242347</v>
          </cell>
          <cell r="BP273">
            <v>-17697.368300000002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</row>
        <row r="274">
          <cell r="B274" t="str">
            <v>Co 189</v>
          </cell>
          <cell r="C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</row>
        <row r="275">
          <cell r="B275" t="str">
            <v>Co 191</v>
          </cell>
          <cell r="C275">
            <v>-800173.63262441917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-16975.132960410287</v>
          </cell>
          <cell r="BP275">
            <v>-6657.0299679888121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-16523.33677379998</v>
          </cell>
          <cell r="CB275">
            <v>-6181.2115120000162</v>
          </cell>
          <cell r="CC275">
            <v>0</v>
          </cell>
          <cell r="CD275">
            <v>0</v>
          </cell>
          <cell r="CE275">
            <v>-8032.9907845704874</v>
          </cell>
          <cell r="CF275">
            <v>-8032.9907845704874</v>
          </cell>
          <cell r="CG275">
            <v>-8032.9907845704874</v>
          </cell>
          <cell r="CH275">
            <v>-8032.9907845704874</v>
          </cell>
          <cell r="CI275">
            <v>-8032.9907845704729</v>
          </cell>
          <cell r="CJ275">
            <v>-8032.9907845704874</v>
          </cell>
          <cell r="CK275">
            <v>-8032.9907845704874</v>
          </cell>
          <cell r="CL275">
            <v>-8032.990784570502</v>
          </cell>
          <cell r="CM275">
            <v>-24873.084337784494</v>
          </cell>
          <cell r="CN275">
            <v>-14457.699314730489</v>
          </cell>
          <cell r="CO275">
            <v>-8032.9907845704874</v>
          </cell>
          <cell r="CP275">
            <v>-8032.9907845704874</v>
          </cell>
          <cell r="CQ275">
            <v>-8032.9907845704874</v>
          </cell>
          <cell r="CR275">
            <v>-8193.6506002618989</v>
          </cell>
          <cell r="CS275">
            <v>-8193.6506002618989</v>
          </cell>
          <cell r="CT275">
            <v>-8193.6506002618844</v>
          </cell>
          <cell r="CU275">
            <v>-8193.6506002618989</v>
          </cell>
          <cell r="CV275">
            <v>-8193.6506002618917</v>
          </cell>
          <cell r="CW275">
            <v>-8193.6506002618844</v>
          </cell>
          <cell r="CX275">
            <v>-8193.6506002619135</v>
          </cell>
          <cell r="CY275">
            <v>-25479.299185472344</v>
          </cell>
          <cell r="CZ275">
            <v>-14830.453943926696</v>
          </cell>
          <cell r="DA275">
            <v>-8193.6506002618989</v>
          </cell>
          <cell r="DB275">
            <v>-8193.6506002618917</v>
          </cell>
          <cell r="DC275">
            <v>-8193.6506002618917</v>
          </cell>
          <cell r="DD275">
            <v>-8357.523612267134</v>
          </cell>
          <cell r="DE275">
            <v>-8357.5236122671413</v>
          </cell>
          <cell r="DF275">
            <v>-8357.5236122671195</v>
          </cell>
          <cell r="DG275">
            <v>-8357.5236122671413</v>
          </cell>
          <cell r="DH275">
            <v>-8357.5236122671195</v>
          </cell>
          <cell r="DI275">
            <v>-13319.402313895436</v>
          </cell>
          <cell r="DJ275">
            <v>-13319.40231389548</v>
          </cell>
          <cell r="DK275">
            <v>-31062.779626570198</v>
          </cell>
          <cell r="DL275">
            <v>-20175.050386622199</v>
          </cell>
          <cell r="DM275">
            <v>-13319.402313895458</v>
          </cell>
          <cell r="DN275">
            <v>-13319.402313895444</v>
          </cell>
          <cell r="DO275">
            <v>-13319.402313895436</v>
          </cell>
          <cell r="DP275">
            <v>-13486.55278614079</v>
          </cell>
          <cell r="DQ275">
            <v>-13486.552786140797</v>
          </cell>
          <cell r="DR275">
            <v>-13486.55278614079</v>
          </cell>
          <cell r="DS275">
            <v>-13486.552786140805</v>
          </cell>
          <cell r="DT275">
            <v>-13486.552786140775</v>
          </cell>
          <cell r="DU275">
            <v>-13598.290360173341</v>
          </cell>
          <cell r="DV275">
            <v>-13598.290360173385</v>
          </cell>
          <cell r="DW275">
            <v>-31811.91144753452</v>
          </cell>
          <cell r="DX275">
            <v>-20679.743316408953</v>
          </cell>
          <cell r="DY275">
            <v>-13598.290360173356</v>
          </cell>
          <cell r="DZ275">
            <v>-13598.290360173341</v>
          </cell>
          <cell r="EA275">
            <v>-13598.290360173349</v>
          </cell>
          <cell r="EB275">
            <v>-13768.783841863609</v>
          </cell>
          <cell r="EC275">
            <v>-13768.783841863617</v>
          </cell>
          <cell r="ED275">
            <v>-13768.783841863609</v>
          </cell>
          <cell r="EE275">
            <v>-13768.783841863609</v>
          </cell>
          <cell r="EF275">
            <v>-13768.78384186358</v>
          </cell>
          <cell r="EG275">
            <v>989.04334505744191</v>
          </cell>
          <cell r="EH275">
            <v>989.04334505740553</v>
          </cell>
          <cell r="EI275">
            <v>-17707.687679336836</v>
          </cell>
          <cell r="EJ275">
            <v>-6325.391350018821</v>
          </cell>
          <cell r="EK275">
            <v>989.04334505743464</v>
          </cell>
          <cell r="EL275">
            <v>989.04334505745646</v>
          </cell>
          <cell r="EM275">
            <v>-1626.1571886410893</v>
          </cell>
          <cell r="EN275">
            <v>-1532.113929376188</v>
          </cell>
          <cell r="EO275">
            <v>-1532.0518207459827</v>
          </cell>
          <cell r="EP275">
            <v>-1962.5761776189902</v>
          </cell>
          <cell r="EQ275">
            <v>-1531.8632810824129</v>
          </cell>
          <cell r="ER275">
            <v>-1531.8176527619726</v>
          </cell>
          <cell r="ES275">
            <v>-1189.241043693648</v>
          </cell>
          <cell r="ET275">
            <v>-1183.9819800577461</v>
          </cell>
          <cell r="EU275">
            <v>-20784.120067032003</v>
          </cell>
          <cell r="EV275">
            <v>-9145.8684304905619</v>
          </cell>
          <cell r="EW275">
            <v>-1496.616039636101</v>
          </cell>
          <cell r="EX275">
            <v>-1496.5416322672318</v>
          </cell>
          <cell r="EY275">
            <v>-1698.0935877508964</v>
          </cell>
          <cell r="EZ275">
            <v>-1599.4899971948107</v>
          </cell>
          <cell r="FA275">
            <v>-1599.4260253056855</v>
          </cell>
          <cell r="FB275">
            <v>-2042.866112884898</v>
          </cell>
          <cell r="FC275">
            <v>-1599.231829452212</v>
          </cell>
          <cell r="FD275">
            <v>-1599.1848322821752</v>
          </cell>
          <cell r="FE275">
            <v>2408.7011461977818</v>
          </cell>
          <cell r="FF275">
            <v>2408.7011461977236</v>
          </cell>
          <cell r="FG275">
            <v>-17723.974991356037</v>
          </cell>
          <cell r="FH275">
            <v>-5798.4532121647208</v>
          </cell>
          <cell r="FI275">
            <v>2408.7011461977527</v>
          </cell>
          <cell r="FJ275">
            <v>2408.7011461977672</v>
          </cell>
          <cell r="FK275">
            <v>2408.7011461977527</v>
          </cell>
          <cell r="FL275">
            <v>2227.772099480193</v>
          </cell>
          <cell r="FM275">
            <v>2227.7720994802075</v>
          </cell>
          <cell r="FN275">
            <v>2227.7720994802075</v>
          </cell>
          <cell r="FO275">
            <v>2227.7720994802221</v>
          </cell>
          <cell r="FP275">
            <v>2227.7720994802221</v>
          </cell>
          <cell r="FQ275">
            <v>2456.8751691217331</v>
          </cell>
          <cell r="FR275">
            <v>2456.8751691216894</v>
          </cell>
          <cell r="FS275">
            <v>-18212.608170411448</v>
          </cell>
          <cell r="FT275">
            <v>-6018.2890692398432</v>
          </cell>
          <cell r="FU275">
            <v>2456.8751691217039</v>
          </cell>
          <cell r="FV275">
            <v>2456.8751691217331</v>
          </cell>
          <cell r="FW275">
            <v>2456.8751691217185</v>
          </cell>
        </row>
        <row r="276">
          <cell r="B276" t="str">
            <v>Co 452</v>
          </cell>
          <cell r="C276">
            <v>-159963.88913381583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-164.58594924396675</v>
          </cell>
          <cell r="BP276">
            <v>-154.46751810692876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-690.25610202911594</v>
          </cell>
          <cell r="CP276">
            <v>-690.25610202911594</v>
          </cell>
          <cell r="CQ276">
            <v>-690.25610202911776</v>
          </cell>
          <cell r="CR276">
            <v>-687.39455740303674</v>
          </cell>
          <cell r="CS276">
            <v>-687.39455740303492</v>
          </cell>
          <cell r="CT276">
            <v>-687.3945574030331</v>
          </cell>
          <cell r="CU276">
            <v>-687.39455740303674</v>
          </cell>
          <cell r="CV276">
            <v>-687.39455740303674</v>
          </cell>
          <cell r="CW276">
            <v>-687.39455740303674</v>
          </cell>
          <cell r="CX276">
            <v>-687.3945574030331</v>
          </cell>
          <cell r="CY276">
            <v>-687.39455740303674</v>
          </cell>
          <cell r="CZ276">
            <v>-687.39455740303674</v>
          </cell>
          <cell r="DA276">
            <v>-712.39455740303129</v>
          </cell>
          <cell r="DB276">
            <v>-712.39455740302947</v>
          </cell>
          <cell r="DC276">
            <v>-712.39455740303129</v>
          </cell>
          <cell r="DD276">
            <v>-709.4757818844264</v>
          </cell>
          <cell r="DE276">
            <v>-709.47578188443367</v>
          </cell>
          <cell r="DF276">
            <v>-709.4757818844264</v>
          </cell>
          <cell r="DG276">
            <v>-709.47578188443003</v>
          </cell>
          <cell r="DH276">
            <v>-709.4757818844264</v>
          </cell>
          <cell r="DI276">
            <v>-709.47578188443003</v>
          </cell>
          <cell r="DJ276">
            <v>-709.47578188442276</v>
          </cell>
          <cell r="DK276">
            <v>-709.47578188443731</v>
          </cell>
          <cell r="DL276">
            <v>-709.47578188443731</v>
          </cell>
          <cell r="DM276">
            <v>928.02635935356921</v>
          </cell>
          <cell r="DN276">
            <v>928.02635935356921</v>
          </cell>
          <cell r="DO276">
            <v>928.02635935356557</v>
          </cell>
          <cell r="DP276">
            <v>1102.4881711408834</v>
          </cell>
          <cell r="DQ276">
            <v>1775.1685454941962</v>
          </cell>
          <cell r="DR276">
            <v>1076.2190206172454</v>
          </cell>
          <cell r="DS276">
            <v>1329.5185957439389</v>
          </cell>
          <cell r="DT276">
            <v>322.40714318365281</v>
          </cell>
          <cell r="DU276">
            <v>1329.5185957439498</v>
          </cell>
          <cell r="DV276">
            <v>1329.5185957439462</v>
          </cell>
          <cell r="DW276">
            <v>1329.5185957439426</v>
          </cell>
          <cell r="DX276">
            <v>1329.5185957439426</v>
          </cell>
          <cell r="DY276">
            <v>-3217.2993200964447</v>
          </cell>
          <cell r="DZ276">
            <v>-3217.2993200964447</v>
          </cell>
          <cell r="EA276">
            <v>-3217.299320096452</v>
          </cell>
          <cell r="EB276">
            <v>-3037.6334254658032</v>
          </cell>
          <cell r="EC276">
            <v>-2344.7726398818886</v>
          </cell>
          <cell r="ED276">
            <v>-3064.6906505051484</v>
          </cell>
          <cell r="EE276">
            <v>-674.13994995300891</v>
          </cell>
          <cell r="EF276">
            <v>-1711.4647460901069</v>
          </cell>
          <cell r="EG276">
            <v>-674.13994995300163</v>
          </cell>
          <cell r="EH276">
            <v>-674.13994995299436</v>
          </cell>
          <cell r="EI276">
            <v>-674.13994995300891</v>
          </cell>
          <cell r="EJ276">
            <v>-674.13994995300163</v>
          </cell>
          <cell r="EK276">
            <v>-3311.5828307399206</v>
          </cell>
          <cell r="EL276">
            <v>-3311.5828307399224</v>
          </cell>
          <cell r="EM276">
            <v>-3311.5828307399279</v>
          </cell>
          <cell r="EN276">
            <v>-3126.5573262108519</v>
          </cell>
          <cell r="EO276">
            <v>-2412.9107170594179</v>
          </cell>
          <cell r="EP276">
            <v>-3154.4262680013744</v>
          </cell>
          <cell r="EQ276">
            <v>-691.66399247058871</v>
          </cell>
          <cell r="ER276">
            <v>-1760.1085324917985</v>
          </cell>
          <cell r="ES276">
            <v>-691.66399247058143</v>
          </cell>
          <cell r="ET276">
            <v>-4395.3676961742894</v>
          </cell>
          <cell r="EU276">
            <v>-5049.9278047514199</v>
          </cell>
          <cell r="EV276">
            <v>-5049.9278047514235</v>
          </cell>
          <cell r="EW276">
            <v>-3600.2472829376784</v>
          </cell>
          <cell r="EX276">
            <v>-3600.2472829376802</v>
          </cell>
          <cell r="EY276">
            <v>-3600.2472829376875</v>
          </cell>
          <cell r="EZ276">
            <v>-3409.7019875520491</v>
          </cell>
          <cell r="FA276">
            <v>-2674.6459801260698</v>
          </cell>
          <cell r="FB276">
            <v>-3438.4069975962884</v>
          </cell>
          <cell r="FC276">
            <v>-901.25689875825265</v>
          </cell>
          <cell r="FD276">
            <v>-2001.7547749800942</v>
          </cell>
          <cell r="FE276">
            <v>-901.25689875823446</v>
          </cell>
          <cell r="FF276">
            <v>-1012.3680098693731</v>
          </cell>
          <cell r="FG276">
            <v>-988.42217500385595</v>
          </cell>
          <cell r="FH276">
            <v>-988.42217500385959</v>
          </cell>
          <cell r="FI276">
            <v>-5313.5973076642986</v>
          </cell>
          <cell r="FJ276">
            <v>-5313.5973076642949</v>
          </cell>
          <cell r="FK276">
            <v>-5313.5973076643022</v>
          </cell>
          <cell r="FL276">
            <v>-5117.3672471819882</v>
          </cell>
          <cell r="FM276">
            <v>-4360.2595595332277</v>
          </cell>
          <cell r="FN276">
            <v>-5146.9334075275474</v>
          </cell>
          <cell r="FO276">
            <v>-2533.1537515822201</v>
          </cell>
          <cell r="FP276">
            <v>-3666.6665640907158</v>
          </cell>
          <cell r="FQ276">
            <v>-2533.1537515822056</v>
          </cell>
          <cell r="FR276">
            <v>-2647.5981960266727</v>
          </cell>
          <cell r="FS276">
            <v>-2622.0623333527401</v>
          </cell>
          <cell r="FT276">
            <v>-2622.0623333527401</v>
          </cell>
          <cell r="FU276">
            <v>-5451.332794869475</v>
          </cell>
          <cell r="FV276">
            <v>-8683.0920823226625</v>
          </cell>
          <cell r="FW276">
            <v>-8683.0920823226697</v>
          </cell>
        </row>
        <row r="277">
          <cell r="B277" t="str">
            <v>Co 425</v>
          </cell>
          <cell r="C277">
            <v>-1249089.4119692715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-2415.5080245822028</v>
          </cell>
          <cell r="BP277">
            <v>-2266.0463316194073</v>
          </cell>
          <cell r="BQ277">
            <v>0</v>
          </cell>
          <cell r="BR277">
            <v>0</v>
          </cell>
          <cell r="BS277">
            <v>0</v>
          </cell>
          <cell r="BT277">
            <v>-5000</v>
          </cell>
          <cell r="BU277">
            <v>-4999.9999999999854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-3.2948361000162549</v>
          </cell>
          <cell r="CF277">
            <v>-150</v>
          </cell>
          <cell r="CG277">
            <v>-150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-9271.9956733555591</v>
          </cell>
          <cell r="CR277">
            <v>-9608.4740320160054</v>
          </cell>
          <cell r="CS277">
            <v>-9608.4740320160054</v>
          </cell>
          <cell r="CT277">
            <v>-9453.9740320160054</v>
          </cell>
          <cell r="CU277">
            <v>-9453.9740320160054</v>
          </cell>
          <cell r="CV277">
            <v>-9453.9740320160054</v>
          </cell>
          <cell r="CW277">
            <v>-9453.9740320160054</v>
          </cell>
          <cell r="CX277">
            <v>-9453.9740320160054</v>
          </cell>
          <cell r="CY277">
            <v>-9453.9740320160054</v>
          </cell>
          <cell r="CZ277">
            <v>-9453.9740320160054</v>
          </cell>
          <cell r="DA277">
            <v>-9453.9740320160054</v>
          </cell>
          <cell r="DB277">
            <v>-9453.9740320160054</v>
          </cell>
          <cell r="DC277">
            <v>-9457.4695236345287</v>
          </cell>
          <cell r="DD277">
            <v>-9802.1885126563138</v>
          </cell>
          <cell r="DE277">
            <v>-9802.1885126563429</v>
          </cell>
          <cell r="DF277">
            <v>-9643.0535126563627</v>
          </cell>
          <cell r="DG277">
            <v>-9643.0535126563045</v>
          </cell>
          <cell r="DH277">
            <v>-9643.0535126563045</v>
          </cell>
          <cell r="DI277">
            <v>-9643.0535126563627</v>
          </cell>
          <cell r="DJ277">
            <v>-9643.0535126563627</v>
          </cell>
          <cell r="DK277">
            <v>-9643.0535126563336</v>
          </cell>
          <cell r="DL277">
            <v>-9643.0535126563627</v>
          </cell>
          <cell r="DM277">
            <v>-9643.0535126563045</v>
          </cell>
          <cell r="DN277">
            <v>-9643.0535126563627</v>
          </cell>
          <cell r="DO277">
            <v>-9646.6538690233428</v>
          </cell>
          <cell r="DP277">
            <v>-9999.8236329093925</v>
          </cell>
          <cell r="DQ277">
            <v>-9999.8236329095089</v>
          </cell>
          <cell r="DR277">
            <v>-9835.9145829095505</v>
          </cell>
          <cell r="DS277">
            <v>-9835.9145829094341</v>
          </cell>
          <cell r="DT277">
            <v>-9835.9145829094341</v>
          </cell>
          <cell r="DU277">
            <v>-4280.3590273539303</v>
          </cell>
          <cell r="DV277">
            <v>-4280.3590273539303</v>
          </cell>
          <cell r="DW277">
            <v>-4280.3590273538721</v>
          </cell>
          <cell r="DX277">
            <v>-4280.3590273539303</v>
          </cell>
          <cell r="DY277">
            <v>-4280.3590273538721</v>
          </cell>
          <cell r="DZ277">
            <v>-4280.3590273539303</v>
          </cell>
          <cell r="EA277">
            <v>-9121.2240273538919</v>
          </cell>
          <cell r="EB277">
            <v>-4645.903640512086</v>
          </cell>
          <cell r="EC277">
            <v>-4645.9036405121442</v>
          </cell>
          <cell r="ED277">
            <v>-4477.0773190121108</v>
          </cell>
          <cell r="EE277">
            <v>-4477.0773190121108</v>
          </cell>
          <cell r="EF277">
            <v>-4477.0773190120235</v>
          </cell>
          <cell r="EG277">
            <v>-4310.410652345483</v>
          </cell>
          <cell r="EH277">
            <v>-4310.410652345483</v>
          </cell>
          <cell r="EI277">
            <v>-4310.4106523454539</v>
          </cell>
          <cell r="EJ277">
            <v>-4310.410652345483</v>
          </cell>
          <cell r="EK277">
            <v>-4310.4106523454248</v>
          </cell>
          <cell r="EL277">
            <v>-4310.410652345483</v>
          </cell>
          <cell r="EM277">
            <v>-9296.50160234535</v>
          </cell>
          <cell r="EN277">
            <v>-4684.954420981725</v>
          </cell>
          <cell r="EO277">
            <v>-4684.9544209817832</v>
          </cell>
          <cell r="EP277">
            <v>-4511.0633098367834</v>
          </cell>
          <cell r="EQ277">
            <v>-4511.0633098367252</v>
          </cell>
          <cell r="ER277">
            <v>-4511.0633098367252</v>
          </cell>
          <cell r="ES277">
            <v>-4339.3966431701847</v>
          </cell>
          <cell r="ET277">
            <v>-4339.3966431701556</v>
          </cell>
          <cell r="EU277">
            <v>-4339.3966431700392</v>
          </cell>
          <cell r="EV277">
            <v>4407.3558988382865</v>
          </cell>
          <cell r="EW277">
            <v>4407.3558988383447</v>
          </cell>
          <cell r="EX277">
            <v>-39395.707377723855</v>
          </cell>
          <cell r="EY277">
            <v>-44531.381056223792</v>
          </cell>
          <cell r="EZ277">
            <v>-39779.48093284425</v>
          </cell>
          <cell r="FA277">
            <v>-39779.480932844308</v>
          </cell>
          <cell r="FB277">
            <v>-39600.373088364955</v>
          </cell>
          <cell r="FC277">
            <v>-39600.373088364984</v>
          </cell>
          <cell r="FD277">
            <v>-39600.373088364955</v>
          </cell>
          <cell r="FE277">
            <v>-39423.556421698362</v>
          </cell>
          <cell r="FF277">
            <v>-39423.556421698362</v>
          </cell>
          <cell r="FG277">
            <v>-39423.556421698362</v>
          </cell>
          <cell r="FH277">
            <v>-39366.676926413667</v>
          </cell>
          <cell r="FI277">
            <v>-39366.676926413638</v>
          </cell>
          <cell r="FJ277">
            <v>-40187.18263638948</v>
          </cell>
          <cell r="FK277">
            <v>-45476.926525244344</v>
          </cell>
          <cell r="FL277">
            <v>-40580.422741057031</v>
          </cell>
          <cell r="FM277">
            <v>-40580.422741057089</v>
          </cell>
          <cell r="FN277">
            <v>-40395.941661243356</v>
          </cell>
          <cell r="FO277">
            <v>-40395.941661243356</v>
          </cell>
          <cell r="FP277">
            <v>-40395.941661243385</v>
          </cell>
          <cell r="FQ277">
            <v>-40213.820494576794</v>
          </cell>
          <cell r="FR277">
            <v>-40213.820494576707</v>
          </cell>
          <cell r="FS277">
            <v>-40213.820494576707</v>
          </cell>
          <cell r="FT277">
            <v>17332.462114662456</v>
          </cell>
          <cell r="FU277">
            <v>17332.462114662456</v>
          </cell>
          <cell r="FV277">
            <v>16497.212957153795</v>
          </cell>
          <cell r="FW277">
            <v>11048.776751633151</v>
          </cell>
        </row>
        <row r="278">
          <cell r="B278" t="str">
            <v>Co 453</v>
          </cell>
          <cell r="C278">
            <v>-4745268.5137575977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-3244.0169555221219</v>
          </cell>
          <cell r="BP278">
            <v>-3043.3498829730088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42282.933147582924</v>
          </cell>
          <cell r="CO278">
            <v>-27861.681526172208</v>
          </cell>
          <cell r="CP278">
            <v>-27861.681526172237</v>
          </cell>
          <cell r="CQ278">
            <v>-27861.681526172208</v>
          </cell>
          <cell r="CR278">
            <v>-28318.915156695584</v>
          </cell>
          <cell r="CS278">
            <v>-28318.915156695584</v>
          </cell>
          <cell r="CT278">
            <v>-28318.915156695643</v>
          </cell>
          <cell r="CU278">
            <v>-28318.915156695584</v>
          </cell>
          <cell r="CV278">
            <v>-28318.915156695643</v>
          </cell>
          <cell r="CW278">
            <v>-28318.915156695643</v>
          </cell>
          <cell r="CX278">
            <v>-28318.915156695643</v>
          </cell>
          <cell r="CY278">
            <v>-28318.915156695643</v>
          </cell>
          <cell r="CZ278">
            <v>-11902.248490028782</v>
          </cell>
          <cell r="DA278">
            <v>-28468.915156695643</v>
          </cell>
          <cell r="DB278">
            <v>-28468.915156695672</v>
          </cell>
          <cell r="DC278">
            <v>-28468.915156695643</v>
          </cell>
          <cell r="DD278">
            <v>-28935.293459829467</v>
          </cell>
          <cell r="DE278">
            <v>-28935.293459829467</v>
          </cell>
          <cell r="DF278">
            <v>-28935.293459829525</v>
          </cell>
          <cell r="DG278">
            <v>-28935.293459829525</v>
          </cell>
          <cell r="DH278">
            <v>-28935.293459829525</v>
          </cell>
          <cell r="DI278">
            <v>-28935.293459829525</v>
          </cell>
          <cell r="DJ278">
            <v>-28935.293459829642</v>
          </cell>
          <cell r="DK278">
            <v>-28935.293459829583</v>
          </cell>
          <cell r="DL278">
            <v>43668.732989502023</v>
          </cell>
          <cell r="DM278">
            <v>26605.066322835279</v>
          </cell>
          <cell r="DN278">
            <v>26605.066322835279</v>
          </cell>
          <cell r="DO278">
            <v>26605.06632283522</v>
          </cell>
          <cell r="DP278">
            <v>26129.360453638888</v>
          </cell>
          <cell r="DQ278">
            <v>26129.360453638714</v>
          </cell>
          <cell r="DR278">
            <v>26129.360453638597</v>
          </cell>
          <cell r="DS278">
            <v>-144686.48523971916</v>
          </cell>
          <cell r="DT278">
            <v>-144686.48523971922</v>
          </cell>
          <cell r="DU278">
            <v>-144686.48523971933</v>
          </cell>
          <cell r="DV278">
            <v>-144686.48523971927</v>
          </cell>
          <cell r="DW278">
            <v>-144686.48523971922</v>
          </cell>
          <cell r="DX278">
            <v>-126156.14637739921</v>
          </cell>
          <cell r="DY278">
            <v>-143731.72304406588</v>
          </cell>
          <cell r="DZ278">
            <v>-143731.72304406611</v>
          </cell>
          <cell r="EA278">
            <v>-143731.72304406599</v>
          </cell>
          <cell r="EB278">
            <v>-144216.9430306463</v>
          </cell>
          <cell r="EC278">
            <v>-144216.94303064654</v>
          </cell>
          <cell r="ED278">
            <v>-144216.94303064665</v>
          </cell>
          <cell r="EE278">
            <v>-147611.03772229142</v>
          </cell>
          <cell r="EF278">
            <v>-147611.03772229148</v>
          </cell>
          <cell r="EG278">
            <v>-147611.03772229142</v>
          </cell>
          <cell r="EH278">
            <v>-147611.03772229148</v>
          </cell>
          <cell r="EI278">
            <v>-147611.03772229137</v>
          </cell>
          <cell r="EJ278">
            <v>983.84475911827758</v>
          </cell>
          <cell r="EK278">
            <v>-17118.99920754839</v>
          </cell>
          <cell r="EL278">
            <v>-17118.999207548506</v>
          </cell>
          <cell r="EM278">
            <v>-17118.999207548681</v>
          </cell>
          <cell r="EN278">
            <v>-17613.923593860527</v>
          </cell>
          <cell r="EO278">
            <v>-17613.923593860527</v>
          </cell>
          <cell r="EP278">
            <v>-17613.923593860702</v>
          </cell>
          <cell r="EQ278">
            <v>-21075.233512671839</v>
          </cell>
          <cell r="ER278">
            <v>-21075.233512671664</v>
          </cell>
          <cell r="ES278">
            <v>-21075.233512671664</v>
          </cell>
          <cell r="ET278">
            <v>-90284.412004204467</v>
          </cell>
          <cell r="EU278">
            <v>-90284.412004204234</v>
          </cell>
          <cell r="EV278">
            <v>-68058.014949176461</v>
          </cell>
          <cell r="EW278">
            <v>-86703.944234843133</v>
          </cell>
          <cell r="EX278">
            <v>-86703.944234843133</v>
          </cell>
          <cell r="EY278">
            <v>-86703.944234843424</v>
          </cell>
          <cell r="EZ278">
            <v>-87208.767108881264</v>
          </cell>
          <cell r="FA278">
            <v>-87208.76710888138</v>
          </cell>
          <cell r="FB278">
            <v>-87208.767108881613</v>
          </cell>
          <cell r="FC278">
            <v>-90738.616559402202</v>
          </cell>
          <cell r="FD278">
            <v>-90738.616559402435</v>
          </cell>
          <cell r="FE278">
            <v>-90738.61655940226</v>
          </cell>
          <cell r="FF278">
            <v>-92122.80012923287</v>
          </cell>
          <cell r="FG278">
            <v>-92122.800129232695</v>
          </cell>
          <cell r="FH278">
            <v>-9171.5950454162667</v>
          </cell>
          <cell r="FI278">
            <v>-28376.902209653053</v>
          </cell>
          <cell r="FJ278">
            <v>-28376.902209653053</v>
          </cell>
          <cell r="FK278">
            <v>-28376.902209653344</v>
          </cell>
          <cell r="FL278">
            <v>-28891.821541171987</v>
          </cell>
          <cell r="FM278">
            <v>-28891.821541172161</v>
          </cell>
          <cell r="FN278">
            <v>-28891.821541172336</v>
          </cell>
          <cell r="FO278">
            <v>-32491.560714036692</v>
          </cell>
          <cell r="FP278">
            <v>-32491.560714036692</v>
          </cell>
          <cell r="FQ278">
            <v>-32491.560714036692</v>
          </cell>
          <cell r="FR278">
            <v>-33903.427955263876</v>
          </cell>
          <cell r="FS278">
            <v>-33903.427955263993</v>
          </cell>
          <cell r="FT278">
            <v>-9198.3936672863783</v>
          </cell>
          <cell r="FU278">
            <v>-47997.9604589378</v>
          </cell>
          <cell r="FV278">
            <v>-47997.960458938032</v>
          </cell>
          <cell r="FW278">
            <v>-47997.960458938323</v>
          </cell>
        </row>
        <row r="279">
          <cell r="B279" t="str">
            <v>Co 151</v>
          </cell>
          <cell r="C279">
            <v>-131820.20040528185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-106.00450968255245</v>
          </cell>
          <cell r="BP279">
            <v>-99.580582738983139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46.168708004493965</v>
          </cell>
          <cell r="CC279">
            <v>46.168708004486689</v>
          </cell>
          <cell r="CD279">
            <v>46.168708004490327</v>
          </cell>
          <cell r="CE279">
            <v>46.168708004493965</v>
          </cell>
          <cell r="CF279">
            <v>46.168708004493965</v>
          </cell>
          <cell r="CG279">
            <v>46.168708004493965</v>
          </cell>
          <cell r="CH279">
            <v>46.168708004493965</v>
          </cell>
          <cell r="CI279">
            <v>46.168708004493965</v>
          </cell>
          <cell r="CJ279">
            <v>46.168708004493965</v>
          </cell>
          <cell r="CK279">
            <v>46.168708004493965</v>
          </cell>
          <cell r="CL279">
            <v>46.168708004493965</v>
          </cell>
          <cell r="CM279">
            <v>46.168708004490327</v>
          </cell>
          <cell r="CN279">
            <v>46.168708004493965</v>
          </cell>
          <cell r="CO279">
            <v>46.168708004486689</v>
          </cell>
          <cell r="CP279">
            <v>46.168708004490327</v>
          </cell>
          <cell r="CQ279">
            <v>46.168708004493965</v>
          </cell>
          <cell r="CR279">
            <v>47.092082164585008</v>
          </cell>
          <cell r="CS279">
            <v>47.092082164585008</v>
          </cell>
          <cell r="CT279">
            <v>47.092082164585008</v>
          </cell>
          <cell r="CU279">
            <v>47.092082164585008</v>
          </cell>
          <cell r="CV279">
            <v>47.092082164585008</v>
          </cell>
          <cell r="CW279">
            <v>47.092082164585008</v>
          </cell>
          <cell r="CX279">
            <v>47.092082164585008</v>
          </cell>
          <cell r="CY279">
            <v>47.09208216458137</v>
          </cell>
          <cell r="CZ279">
            <v>47.092082164585008</v>
          </cell>
          <cell r="DA279">
            <v>47.092082164577732</v>
          </cell>
          <cell r="DB279">
            <v>47.092082164577732</v>
          </cell>
          <cell r="DC279">
            <v>47.092082164585008</v>
          </cell>
          <cell r="DD279">
            <v>48.033923807881365</v>
          </cell>
          <cell r="DE279">
            <v>48.033923807877727</v>
          </cell>
          <cell r="DF279">
            <v>-7859.857294726593</v>
          </cell>
          <cell r="DG279">
            <v>-7859.8572947266002</v>
          </cell>
          <cell r="DH279">
            <v>-7859.8572947265784</v>
          </cell>
          <cell r="DI279">
            <v>-7859.8572947265857</v>
          </cell>
          <cell r="DJ279">
            <v>-7859.857294726593</v>
          </cell>
          <cell r="DK279">
            <v>-7859.8572947266002</v>
          </cell>
          <cell r="DL279">
            <v>-7859.8572947266002</v>
          </cell>
          <cell r="DM279">
            <v>-7859.8572947266075</v>
          </cell>
          <cell r="DN279">
            <v>-7859.8572947266075</v>
          </cell>
          <cell r="DO279">
            <v>-7859.8572947266075</v>
          </cell>
          <cell r="DP279">
            <v>-7858.8966162504294</v>
          </cell>
          <cell r="DQ279">
            <v>-7858.8966162504366</v>
          </cell>
          <cell r="DR279">
            <v>-8037.8877739544623</v>
          </cell>
          <cell r="DS279">
            <v>-8037.8877739544623</v>
          </cell>
          <cell r="DT279">
            <v>-8037.8877739544405</v>
          </cell>
          <cell r="DU279">
            <v>-8037.8877739544478</v>
          </cell>
          <cell r="DV279">
            <v>-8037.8877739544623</v>
          </cell>
          <cell r="DW279">
            <v>-8037.8877739544696</v>
          </cell>
          <cell r="DX279">
            <v>-8037.8877739544623</v>
          </cell>
          <cell r="DY279">
            <v>-8037.8877739544841</v>
          </cell>
          <cell r="DZ279">
            <v>-8037.8877739544696</v>
          </cell>
          <cell r="EA279">
            <v>-8037.8877739544841</v>
          </cell>
          <cell r="EB279">
            <v>-8036.907881908759</v>
          </cell>
          <cell r="EC279">
            <v>-8036.9078819087772</v>
          </cell>
          <cell r="ED279">
            <v>3643.5986700466601</v>
          </cell>
          <cell r="EE279">
            <v>3643.5986700466383</v>
          </cell>
          <cell r="EF279">
            <v>3643.5986700466674</v>
          </cell>
          <cell r="EG279">
            <v>3643.5986700466674</v>
          </cell>
          <cell r="EH279">
            <v>3643.5986700466601</v>
          </cell>
          <cell r="EI279">
            <v>3643.5986700466528</v>
          </cell>
          <cell r="EJ279">
            <v>-4689.7346632866829</v>
          </cell>
          <cell r="EK279">
            <v>-4689.7346632866975</v>
          </cell>
          <cell r="EL279">
            <v>-4689.7346632866756</v>
          </cell>
          <cell r="EM279">
            <v>-4689.7346632866829</v>
          </cell>
          <cell r="EN279">
            <v>-4688.7351734000622</v>
          </cell>
          <cell r="EO279">
            <v>-4688.735173400084</v>
          </cell>
          <cell r="EP279">
            <v>-4638.9647732190788</v>
          </cell>
          <cell r="EQ279">
            <v>-4638.9647732190933</v>
          </cell>
          <cell r="ER279">
            <v>-4638.9647732190642</v>
          </cell>
          <cell r="ES279">
            <v>-4638.9647732190642</v>
          </cell>
          <cell r="ET279">
            <v>-4638.9647732190788</v>
          </cell>
          <cell r="EU279">
            <v>-4638.9647732190933</v>
          </cell>
          <cell r="EV279">
            <v>-4888.9647732190788</v>
          </cell>
          <cell r="EW279">
            <v>-4888.9647732190933</v>
          </cell>
          <cell r="EX279">
            <v>-4888.9647732190861</v>
          </cell>
          <cell r="EY279">
            <v>-4888.9647732190788</v>
          </cell>
          <cell r="EZ279">
            <v>-4887.9452935347217</v>
          </cell>
          <cell r="FA279">
            <v>-4887.9452935347435</v>
          </cell>
          <cell r="FB279">
            <v>5578.8241188165339</v>
          </cell>
          <cell r="FC279">
            <v>5578.8241188165412</v>
          </cell>
          <cell r="FD279">
            <v>5578.824118816563</v>
          </cell>
          <cell r="FE279">
            <v>5578.824118816563</v>
          </cell>
          <cell r="FF279">
            <v>5578.8241188165266</v>
          </cell>
          <cell r="FG279">
            <v>5578.8241188165193</v>
          </cell>
          <cell r="FH279">
            <v>5321.3241188165266</v>
          </cell>
          <cell r="FI279">
            <v>5321.3241188165121</v>
          </cell>
          <cell r="FJ279">
            <v>5321.3241188165266</v>
          </cell>
          <cell r="FK279">
            <v>5321.3241188165484</v>
          </cell>
          <cell r="FL279">
            <v>5322.3639880945848</v>
          </cell>
          <cell r="FM279">
            <v>5322.363988094563</v>
          </cell>
          <cell r="FN279">
            <v>5685.2858343178668</v>
          </cell>
          <cell r="FO279">
            <v>5685.2858343178741</v>
          </cell>
          <cell r="FP279">
            <v>5685.2858343178959</v>
          </cell>
          <cell r="FQ279">
            <v>5685.2858343178959</v>
          </cell>
          <cell r="FR279">
            <v>5685.2858343178596</v>
          </cell>
          <cell r="FS279">
            <v>5685.2858343178523</v>
          </cell>
          <cell r="FT279">
            <v>5420.060834317861</v>
          </cell>
          <cell r="FU279">
            <v>5420.060834317861</v>
          </cell>
          <cell r="FV279">
            <v>5420.0608343178756</v>
          </cell>
          <cell r="FW279">
            <v>5420.0608343178828</v>
          </cell>
        </row>
        <row r="280">
          <cell r="B280" t="str">
            <v>Co 152</v>
          </cell>
          <cell r="C280">
            <v>187272.96338956419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-511.05332036431355</v>
          </cell>
          <cell r="BP280">
            <v>-479.34590221337567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-3.9552000000039698</v>
          </cell>
          <cell r="BZ280">
            <v>-0.7621999999973923</v>
          </cell>
          <cell r="CA280">
            <v>0</v>
          </cell>
          <cell r="CB280">
            <v>-177.91171453717106</v>
          </cell>
          <cell r="CC280">
            <v>-177.91171453715651</v>
          </cell>
          <cell r="CD280">
            <v>-177.91171453716379</v>
          </cell>
          <cell r="CE280">
            <v>-177.91171453716379</v>
          </cell>
          <cell r="CF280">
            <v>-177.91171453716379</v>
          </cell>
          <cell r="CG280">
            <v>-177.91171453716379</v>
          </cell>
          <cell r="CH280">
            <v>-177.91171453716379</v>
          </cell>
          <cell r="CI280">
            <v>-177.91171453716379</v>
          </cell>
          <cell r="CJ280">
            <v>-177.91171453716379</v>
          </cell>
          <cell r="CK280">
            <v>-181.9855705371665</v>
          </cell>
          <cell r="CL280">
            <v>-178.6967805371678</v>
          </cell>
          <cell r="CM280">
            <v>-177.91171453716379</v>
          </cell>
          <cell r="CN280">
            <v>-177.91171453717106</v>
          </cell>
          <cell r="CO280">
            <v>-177.91171453715651</v>
          </cell>
          <cell r="CP280">
            <v>-177.91171453716379</v>
          </cell>
          <cell r="CQ280">
            <v>-177.91171453716379</v>
          </cell>
          <cell r="CR280">
            <v>-181.4699488279075</v>
          </cell>
          <cell r="CS280">
            <v>-181.4699488279075</v>
          </cell>
          <cell r="CT280">
            <v>-181.4699488279075</v>
          </cell>
          <cell r="CU280">
            <v>-181.4699488279075</v>
          </cell>
          <cell r="CV280">
            <v>-181.4699488279075</v>
          </cell>
          <cell r="CW280">
            <v>-185.66602050790971</v>
          </cell>
          <cell r="CX280">
            <v>-182.27856680791592</v>
          </cell>
          <cell r="CY280">
            <v>-181.4699488279075</v>
          </cell>
          <cell r="CZ280">
            <v>-181.46994882791478</v>
          </cell>
          <cell r="DA280">
            <v>-181.46994882790023</v>
          </cell>
          <cell r="DB280">
            <v>-181.4699488279075</v>
          </cell>
          <cell r="DC280">
            <v>-181.4699488279075</v>
          </cell>
          <cell r="DD280">
            <v>-185.09934780446201</v>
          </cell>
          <cell r="DE280">
            <v>-185.09934780446929</v>
          </cell>
          <cell r="DF280">
            <v>-7697.6399674379718</v>
          </cell>
          <cell r="DG280">
            <v>-7697.6399674379791</v>
          </cell>
          <cell r="DH280">
            <v>-7697.6399674379791</v>
          </cell>
          <cell r="DI280">
            <v>-7701.9619212683756</v>
          </cell>
          <cell r="DJ280">
            <v>-7698.4728439574101</v>
          </cell>
          <cell r="DK280">
            <v>-7697.6399674379791</v>
          </cell>
          <cell r="DL280">
            <v>-7697.6399674379645</v>
          </cell>
          <cell r="DM280">
            <v>-7697.6399674379645</v>
          </cell>
          <cell r="DN280">
            <v>-7697.6399674379791</v>
          </cell>
          <cell r="DO280">
            <v>-7697.6399674379572</v>
          </cell>
          <cell r="DP280">
            <v>-7701.3419543940545</v>
          </cell>
          <cell r="DQ280">
            <v>-7701.3419543940545</v>
          </cell>
          <cell r="DR280">
            <v>-7872.4261001200648</v>
          </cell>
          <cell r="DS280">
            <v>-7872.4261001200648</v>
          </cell>
          <cell r="DT280">
            <v>-7872.4261001200648</v>
          </cell>
          <cell r="DU280">
            <v>-7876.8777125653869</v>
          </cell>
          <cell r="DV280">
            <v>-7873.2839629350638</v>
          </cell>
          <cell r="DW280">
            <v>-7872.4261001200648</v>
          </cell>
          <cell r="DX280">
            <v>-7872.4261001200648</v>
          </cell>
          <cell r="DY280">
            <v>-7872.4261001200503</v>
          </cell>
          <cell r="DZ280">
            <v>-7872.4261001200866</v>
          </cell>
          <cell r="EA280">
            <v>-7872.4261001200648</v>
          </cell>
          <cell r="EB280">
            <v>-7876.2021268152603</v>
          </cell>
          <cell r="EC280">
            <v>-7876.2021268152821</v>
          </cell>
          <cell r="ED280">
            <v>10463.578811342362</v>
          </cell>
          <cell r="EE280">
            <v>10463.578811342391</v>
          </cell>
          <cell r="EF280">
            <v>10463.578811342362</v>
          </cell>
          <cell r="EG280">
            <v>10458.993650523684</v>
          </cell>
          <cell r="EH280">
            <v>10462.69521264291</v>
          </cell>
          <cell r="EI280">
            <v>10463.578811342377</v>
          </cell>
          <cell r="EJ280">
            <v>2130.2454780090338</v>
          </cell>
          <cell r="EK280">
            <v>2130.2454780090338</v>
          </cell>
          <cell r="EL280">
            <v>2130.2454780090193</v>
          </cell>
          <cell r="EM280">
            <v>2130.2454780090338</v>
          </cell>
          <cell r="EN280">
            <v>2126.3939307799155</v>
          </cell>
          <cell r="EO280">
            <v>2126.393930779901</v>
          </cell>
          <cell r="EP280">
            <v>2317.4149709025369</v>
          </cell>
          <cell r="EQ280">
            <v>2317.4149709025805</v>
          </cell>
          <cell r="ER280">
            <v>2317.4149709025369</v>
          </cell>
          <cell r="ES280">
            <v>2312.6922552592878</v>
          </cell>
          <cell r="ET280">
            <v>2316.5048642421025</v>
          </cell>
          <cell r="EU280">
            <v>2317.414970902566</v>
          </cell>
          <cell r="EV280">
            <v>2067.4149709025369</v>
          </cell>
          <cell r="EW280">
            <v>2067.4149709025587</v>
          </cell>
          <cell r="EX280">
            <v>2067.4149709025151</v>
          </cell>
          <cell r="EY280">
            <v>2067.4149709025369</v>
          </cell>
          <cell r="EZ280">
            <v>2063.4863927288607</v>
          </cell>
          <cell r="FA280">
            <v>2063.4863927288461</v>
          </cell>
          <cell r="FB280">
            <v>12674.331457820583</v>
          </cell>
          <cell r="FC280">
            <v>12674.331457820634</v>
          </cell>
          <cell r="FD280">
            <v>12674.33145782059</v>
          </cell>
          <cell r="FE280">
            <v>12669.467060708041</v>
          </cell>
          <cell r="FF280">
            <v>12673.394047960348</v>
          </cell>
          <cell r="FG280">
            <v>12674.331457820597</v>
          </cell>
          <cell r="FH280">
            <v>12416.83145782059</v>
          </cell>
          <cell r="FI280">
            <v>12416.831457820597</v>
          </cell>
          <cell r="FJ280">
            <v>12416.831457820575</v>
          </cell>
          <cell r="FK280">
            <v>12416.831457820583</v>
          </cell>
          <cell r="FL280">
            <v>12412.824308083436</v>
          </cell>
          <cell r="FM280">
            <v>12412.824308083422</v>
          </cell>
          <cell r="FN280">
            <v>12922.703320101995</v>
          </cell>
          <cell r="FO280">
            <v>12922.703320102039</v>
          </cell>
          <cell r="FP280">
            <v>12922.70332010198</v>
          </cell>
          <cell r="FQ280">
            <v>12917.692991076081</v>
          </cell>
          <cell r="FR280">
            <v>12921.737787945953</v>
          </cell>
          <cell r="FS280">
            <v>12922.703320102002</v>
          </cell>
          <cell r="FT280">
            <v>12657.478320102004</v>
          </cell>
          <cell r="FU280">
            <v>12657.478320102025</v>
          </cell>
          <cell r="FV280">
            <v>12657.478320101996</v>
          </cell>
          <cell r="FW280">
            <v>12657.478320101989</v>
          </cell>
        </row>
        <row r="281">
          <cell r="B281" t="str">
            <v>Co 345</v>
          </cell>
          <cell r="C281">
            <v>-38885.394662405975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-2071.8302458219114</v>
          </cell>
          <cell r="BP281">
            <v>-1943.7816111018765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-11933.375811320933</v>
          </cell>
          <cell r="CR281">
            <v>-12172.043327547348</v>
          </cell>
          <cell r="CS281">
            <v>-12172.043327547319</v>
          </cell>
          <cell r="CT281">
            <v>-12172.043327547319</v>
          </cell>
          <cell r="CU281">
            <v>-12172.043327547348</v>
          </cell>
          <cell r="CV281">
            <v>-12172.043327547348</v>
          </cell>
          <cell r="CW281">
            <v>-12172.043327547348</v>
          </cell>
          <cell r="CX281">
            <v>-12172.043327547348</v>
          </cell>
          <cell r="CY281">
            <v>-12172.043327547348</v>
          </cell>
          <cell r="CZ281">
            <v>-12172.043327547348</v>
          </cell>
          <cell r="DA281">
            <v>-12172.043327547348</v>
          </cell>
          <cell r="DB281">
            <v>-12172.043327547348</v>
          </cell>
          <cell r="DC281">
            <v>-12172.043327547348</v>
          </cell>
          <cell r="DD281">
            <v>-12415.484194098302</v>
          </cell>
          <cell r="DE281">
            <v>-12415.484194098302</v>
          </cell>
          <cell r="DF281">
            <v>-12415.484194098302</v>
          </cell>
          <cell r="DG281">
            <v>-12415.484194098302</v>
          </cell>
          <cell r="DH281">
            <v>-12415.484194098302</v>
          </cell>
          <cell r="DI281">
            <v>-12415.484194098302</v>
          </cell>
          <cell r="DJ281">
            <v>-12415.484194098302</v>
          </cell>
          <cell r="DK281">
            <v>-12415.484194098273</v>
          </cell>
          <cell r="DL281">
            <v>-12415.484194098302</v>
          </cell>
          <cell r="DM281">
            <v>-12415.484194098302</v>
          </cell>
          <cell r="DN281">
            <v>-12415.484194098273</v>
          </cell>
          <cell r="DO281">
            <v>-12415.484194098302</v>
          </cell>
          <cell r="DP281">
            <v>-12663.793877980264</v>
          </cell>
          <cell r="DQ281">
            <v>-12663.793877980264</v>
          </cell>
          <cell r="DR281">
            <v>-12663.793877980235</v>
          </cell>
          <cell r="DS281">
            <v>-12663.793877980264</v>
          </cell>
          <cell r="DT281">
            <v>-12663.793877980264</v>
          </cell>
          <cell r="DU281">
            <v>2461.7355581773154</v>
          </cell>
          <cell r="DV281">
            <v>2461.7355581772863</v>
          </cell>
          <cell r="DW281">
            <v>2461.7355581773445</v>
          </cell>
          <cell r="DX281">
            <v>2461.7355581773154</v>
          </cell>
          <cell r="DY281">
            <v>2461.7355581773154</v>
          </cell>
          <cell r="DZ281">
            <v>2461.7355581773445</v>
          </cell>
          <cell r="EA281">
            <v>5880.0862416978343</v>
          </cell>
          <cell r="EB281">
            <v>2208.4596806176996</v>
          </cell>
          <cell r="EC281">
            <v>2208.4596806176996</v>
          </cell>
          <cell r="ED281">
            <v>2208.4596806177287</v>
          </cell>
          <cell r="EE281">
            <v>2208.4596806177287</v>
          </cell>
          <cell r="EF281">
            <v>2208.4596806177578</v>
          </cell>
          <cell r="EG281">
            <v>2448.470269340818</v>
          </cell>
          <cell r="EH281">
            <v>2448.4702693408472</v>
          </cell>
          <cell r="EI281">
            <v>2448.4702693408763</v>
          </cell>
          <cell r="EJ281">
            <v>2448.4702693408472</v>
          </cell>
          <cell r="EK281">
            <v>2448.4702693408472</v>
          </cell>
          <cell r="EL281">
            <v>2448.4702693409054</v>
          </cell>
          <cell r="EM281">
            <v>5969.3714733670058</v>
          </cell>
          <cell r="EN281">
            <v>2190.128874230053</v>
          </cell>
          <cell r="EO281">
            <v>2190.128874230053</v>
          </cell>
          <cell r="EP281">
            <v>2190.1288742301404</v>
          </cell>
          <cell r="EQ281">
            <v>2190.128874230053</v>
          </cell>
          <cell r="ER281">
            <v>2190.1288742300821</v>
          </cell>
          <cell r="ES281">
            <v>8683.0646747276769</v>
          </cell>
          <cell r="ET281">
            <v>8683.0646747277351</v>
          </cell>
          <cell r="EU281">
            <v>8683.064674727706</v>
          </cell>
          <cell r="EV281">
            <v>8683.0646747276478</v>
          </cell>
          <cell r="EW281">
            <v>8683.0646747276769</v>
          </cell>
          <cell r="EX281">
            <v>8683.0646747277351</v>
          </cell>
          <cell r="EY281">
            <v>9063.6896747276769</v>
          </cell>
          <cell r="EZ281">
            <v>8419.5564517146559</v>
          </cell>
          <cell r="FA281">
            <v>8419.5564517146559</v>
          </cell>
          <cell r="FB281">
            <v>8419.5564517147141</v>
          </cell>
          <cell r="FC281">
            <v>8419.556451714685</v>
          </cell>
          <cell r="FD281">
            <v>8419.5564517147141</v>
          </cell>
          <cell r="FE281">
            <v>8852.9197182222561</v>
          </cell>
          <cell r="FF281">
            <v>8852.9197182222269</v>
          </cell>
          <cell r="FG281">
            <v>8852.9197182222269</v>
          </cell>
          <cell r="FH281">
            <v>8852.9197182221978</v>
          </cell>
          <cell r="FI281">
            <v>8852.9197182222269</v>
          </cell>
          <cell r="FJ281">
            <v>8852.9197182222852</v>
          </cell>
          <cell r="FK281">
            <v>9244.9634682222386</v>
          </cell>
          <cell r="FL281">
            <v>8584.141330748942</v>
          </cell>
          <cell r="FM281">
            <v>8584.1413307489711</v>
          </cell>
          <cell r="FN281">
            <v>8584.1413307490584</v>
          </cell>
          <cell r="FO281">
            <v>8584.1413307490002</v>
          </cell>
          <cell r="FP281">
            <v>8584.1413307490002</v>
          </cell>
          <cell r="FQ281">
            <v>9026.0576750866603</v>
          </cell>
          <cell r="FR281">
            <v>9026.0576750866603</v>
          </cell>
          <cell r="FS281">
            <v>9026.0576750867185</v>
          </cell>
          <cell r="FT281">
            <v>9026.0576750866603</v>
          </cell>
          <cell r="FU281">
            <v>9026.0576750867185</v>
          </cell>
          <cell r="FV281">
            <v>9026.0576750867476</v>
          </cell>
          <cell r="FW281">
            <v>9429.8627375866927</v>
          </cell>
        </row>
        <row r="282">
          <cell r="B282" t="str">
            <v>Co 386</v>
          </cell>
          <cell r="C282">
            <v>-1121.1580165439082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-578.56145547794586</v>
          </cell>
          <cell r="BP282">
            <v>-542.59656106596231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</row>
        <row r="283">
          <cell r="B283" t="str">
            <v>Co 426</v>
          </cell>
          <cell r="C283">
            <v>-743038.91349948174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-4922.4633127048255</v>
          </cell>
          <cell r="CT283">
            <v>-4922.4633127048255</v>
          </cell>
          <cell r="CU283">
            <v>-4922.4633127048255</v>
          </cell>
          <cell r="CV283">
            <v>-4922.4633127048255</v>
          </cell>
          <cell r="CW283">
            <v>-4922.4633127048255</v>
          </cell>
          <cell r="CX283">
            <v>-4922.4633127048255</v>
          </cell>
          <cell r="CY283">
            <v>-4922.4633127048255</v>
          </cell>
          <cell r="CZ283">
            <v>-4922.4633127048255</v>
          </cell>
          <cell r="DA283">
            <v>-4922.4633127048255</v>
          </cell>
          <cell r="DB283">
            <v>-4922.4633127048255</v>
          </cell>
          <cell r="DC283">
            <v>-4922.4633127048255</v>
          </cell>
          <cell r="DD283">
            <v>-4922.4633127048255</v>
          </cell>
          <cell r="DE283">
            <v>-4987.5792456255895</v>
          </cell>
          <cell r="DF283">
            <v>-4987.5792456255895</v>
          </cell>
          <cell r="DG283">
            <v>-4987.5792456255895</v>
          </cell>
          <cell r="DH283">
            <v>-4987.5792456255895</v>
          </cell>
          <cell r="DI283">
            <v>-4987.5792456255895</v>
          </cell>
          <cell r="DJ283">
            <v>-4987.5792456255895</v>
          </cell>
          <cell r="DK283">
            <v>-4987.5792456255895</v>
          </cell>
          <cell r="DL283">
            <v>-4987.5792456255895</v>
          </cell>
          <cell r="DM283">
            <v>-4987.5792456255895</v>
          </cell>
          <cell r="DN283">
            <v>-4987.5792456255895</v>
          </cell>
          <cell r="DO283">
            <v>-4987.5792456255895</v>
          </cell>
          <cell r="DP283">
            <v>-4987.5792456255895</v>
          </cell>
          <cell r="DQ283">
            <v>-5052.9974972047676</v>
          </cell>
          <cell r="DR283">
            <v>-5052.9974972047676</v>
          </cell>
          <cell r="DS283">
            <v>-5052.9974972047676</v>
          </cell>
          <cell r="DT283">
            <v>-5052.9974972047676</v>
          </cell>
          <cell r="DU283">
            <v>-5052.9974972047676</v>
          </cell>
          <cell r="DV283">
            <v>-5052.9974972047685</v>
          </cell>
          <cell r="DW283">
            <v>-9578.819187456822</v>
          </cell>
          <cell r="DX283">
            <v>-9578.819187456822</v>
          </cell>
          <cell r="DY283">
            <v>-9578.819187456822</v>
          </cell>
          <cell r="DZ283">
            <v>-9578.819187456822</v>
          </cell>
          <cell r="EA283">
            <v>-9578.819187456822</v>
          </cell>
          <cell r="EB283">
            <v>-9578.819187456822</v>
          </cell>
          <cell r="EC283">
            <v>-9644.5158040675815</v>
          </cell>
          <cell r="ED283">
            <v>-9644.5158040675815</v>
          </cell>
          <cell r="EE283">
            <v>-9644.5158040675815</v>
          </cell>
          <cell r="EF283">
            <v>-9644.5158040675815</v>
          </cell>
          <cell r="EG283">
            <v>-9644.5158040675815</v>
          </cell>
          <cell r="EH283">
            <v>-9644.5158040675833</v>
          </cell>
          <cell r="EI283">
            <v>-9731.3285341689225</v>
          </cell>
          <cell r="EJ283">
            <v>-9731.3285341689225</v>
          </cell>
          <cell r="EK283">
            <v>-9731.3285341689225</v>
          </cell>
          <cell r="EL283">
            <v>-9731.3285341689225</v>
          </cell>
          <cell r="EM283">
            <v>-9731.3285341689225</v>
          </cell>
          <cell r="EN283">
            <v>-9731.3285341689225</v>
          </cell>
          <cell r="EO283">
            <v>-9797.2781831118973</v>
          </cell>
          <cell r="EP283">
            <v>-9797.2781831118973</v>
          </cell>
          <cell r="EQ283">
            <v>-9797.2781831118973</v>
          </cell>
          <cell r="ER283">
            <v>-9797.2781831118973</v>
          </cell>
          <cell r="ES283">
            <v>-9797.2781831118973</v>
          </cell>
          <cell r="ET283">
            <v>-9797.2781831118973</v>
          </cell>
          <cell r="EU283">
            <v>-9885.7160567041519</v>
          </cell>
          <cell r="EV283">
            <v>-9885.7160567041519</v>
          </cell>
          <cell r="EW283">
            <v>-9885.7160567041519</v>
          </cell>
          <cell r="EX283">
            <v>-12558.902083417443</v>
          </cell>
          <cell r="EY283">
            <v>-12558.902083417443</v>
          </cell>
          <cell r="EZ283">
            <v>-12558.902083417443</v>
          </cell>
          <cell r="FA283">
            <v>-12625.077998339279</v>
          </cell>
          <cell r="FB283">
            <v>-12625.077998339279</v>
          </cell>
          <cell r="FC283">
            <v>-12625.077998339279</v>
          </cell>
          <cell r="FD283">
            <v>-12625.077998339279</v>
          </cell>
          <cell r="FE283">
            <v>-12625.077998339279</v>
          </cell>
          <cell r="FF283">
            <v>-12625.077998339279</v>
          </cell>
          <cell r="FG283">
            <v>-12715.170184958934</v>
          </cell>
          <cell r="FH283">
            <v>-12715.170184958934</v>
          </cell>
          <cell r="FI283">
            <v>-12715.170184958934</v>
          </cell>
          <cell r="FJ283">
            <v>-12768.6339054932</v>
          </cell>
          <cell r="FK283">
            <v>-12768.6339054932</v>
          </cell>
          <cell r="FL283">
            <v>-12768.6339054932</v>
          </cell>
          <cell r="FM283">
            <v>-12835.007829903472</v>
          </cell>
          <cell r="FN283">
            <v>-12835.007829903472</v>
          </cell>
          <cell r="FO283">
            <v>-12835.007829903472</v>
          </cell>
          <cell r="FP283">
            <v>-12835.007829903472</v>
          </cell>
          <cell r="FQ283">
            <v>-12835.007829903472</v>
          </cell>
          <cell r="FR283">
            <v>-12835.007829903472</v>
          </cell>
          <cell r="FS283">
            <v>-12926.783982477742</v>
          </cell>
          <cell r="FT283">
            <v>-12926.783982477742</v>
          </cell>
          <cell r="FU283">
            <v>-12926.783982477742</v>
          </cell>
          <cell r="FV283">
            <v>-12981.316977422694</v>
          </cell>
          <cell r="FW283">
            <v>-12981.316977422694</v>
          </cell>
        </row>
        <row r="284">
          <cell r="B284" t="str">
            <v>Co 427</v>
          </cell>
          <cell r="C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</row>
        <row r="286">
          <cell r="B286" t="str">
            <v>Co 101</v>
          </cell>
          <cell r="C286" t="str">
            <v>IL</v>
          </cell>
          <cell r="BH286">
            <v>-0.41501258506349376</v>
          </cell>
          <cell r="BI286">
            <v>-0.41501258506349376</v>
          </cell>
          <cell r="BJ286">
            <v>-0.41501258506349376</v>
          </cell>
          <cell r="BK286">
            <v>-1.3329663142044843E-4</v>
          </cell>
          <cell r="BL286">
            <v>-1.3329663142044843E-4</v>
          </cell>
          <cell r="BM286">
            <v>-1.3329663142044843E-4</v>
          </cell>
          <cell r="BN286">
            <v>-1.3329663142044843E-4</v>
          </cell>
          <cell r="BO286">
            <v>-1.3329663142044843E-4</v>
          </cell>
          <cell r="BP286">
            <v>-1.3329663142044843E-4</v>
          </cell>
          <cell r="BQ286">
            <v>-1.3329663142044843E-4</v>
          </cell>
          <cell r="BR286">
            <v>-1.3329663142044843E-4</v>
          </cell>
          <cell r="BS286">
            <v>-1.3329663142044843E-4</v>
          </cell>
          <cell r="BT286">
            <v>-1.3329663142044843E-4</v>
          </cell>
          <cell r="BU286">
            <v>-1.3329663142044843E-4</v>
          </cell>
          <cell r="BV286">
            <v>-1.3329663142044843E-4</v>
          </cell>
          <cell r="BW286">
            <v>-0.42378099142037895</v>
          </cell>
          <cell r="BX286">
            <v>-0.42378099142037895</v>
          </cell>
          <cell r="BY286">
            <v>-0.42378099142037895</v>
          </cell>
          <cell r="BZ286">
            <v>-0.42378099142037895</v>
          </cell>
          <cell r="CA286">
            <v>-0.42378099142037895</v>
          </cell>
          <cell r="CB286">
            <v>-0.42378099142037895</v>
          </cell>
          <cell r="CC286">
            <v>-0.42378099142037895</v>
          </cell>
          <cell r="CD286">
            <v>-0.42378099142037895</v>
          </cell>
          <cell r="CE286">
            <v>-0.42378099142037895</v>
          </cell>
          <cell r="CF286">
            <v>-0.42378099142037895</v>
          </cell>
          <cell r="CG286">
            <v>-0.42378099142037895</v>
          </cell>
          <cell r="CH286">
            <v>-0.42378099142037895</v>
          </cell>
          <cell r="CI286">
            <v>-7.2951659449851089E-2</v>
          </cell>
          <cell r="CJ286">
            <v>-7.2951659449851089E-2</v>
          </cell>
          <cell r="CK286">
            <v>-7.2951659449851089E-2</v>
          </cell>
          <cell r="CL286">
            <v>-7.2951659449851089E-2</v>
          </cell>
          <cell r="CM286">
            <v>-7.2951659449851089E-2</v>
          </cell>
          <cell r="CN286">
            <v>-7.2951659449851089E-2</v>
          </cell>
          <cell r="CO286">
            <v>-7.2951659449851089E-2</v>
          </cell>
          <cell r="CP286">
            <v>-7.2951659449851089E-2</v>
          </cell>
          <cell r="CQ286">
            <v>-7.2951659449851089E-2</v>
          </cell>
          <cell r="CR286">
            <v>-7.2951659449851089E-2</v>
          </cell>
          <cell r="CS286">
            <v>-7.2951659449851089E-2</v>
          </cell>
          <cell r="CT286">
            <v>-7.2951659449851089E-2</v>
          </cell>
          <cell r="CU286">
            <v>-1.2206444901633211E-2</v>
          </cell>
          <cell r="CV286">
            <v>-1.2206444901633211E-2</v>
          </cell>
          <cell r="CW286">
            <v>-1.2206444901633211E-2</v>
          </cell>
          <cell r="CX286">
            <v>-1.2206444901633211E-2</v>
          </cell>
          <cell r="CY286">
            <v>-1.2206444901633211E-2</v>
          </cell>
          <cell r="CZ286">
            <v>-1.2206444901633211E-2</v>
          </cell>
          <cell r="DA286">
            <v>-1.2206444901633211E-2</v>
          </cell>
          <cell r="DB286">
            <v>-1.2206444901633211E-2</v>
          </cell>
          <cell r="DC286">
            <v>-1.2206444901633211E-2</v>
          </cell>
          <cell r="DD286">
            <v>-1.2206444901633211E-2</v>
          </cell>
          <cell r="DE286">
            <v>-1.2206444901633211E-2</v>
          </cell>
          <cell r="DF286">
            <v>-1.2206444901633211E-2</v>
          </cell>
          <cell r="DG286">
            <v>-1.2364391189543932E-2</v>
          </cell>
          <cell r="DH286">
            <v>-1.2364391189543932E-2</v>
          </cell>
          <cell r="DI286">
            <v>-1.2364391189543932E-2</v>
          </cell>
          <cell r="DJ286">
            <v>-1.2364391189543932E-2</v>
          </cell>
          <cell r="DK286">
            <v>-1.2364391189543932E-2</v>
          </cell>
          <cell r="DL286">
            <v>-1.2364391189543932E-2</v>
          </cell>
          <cell r="DM286">
            <v>-1.2364391189543932E-2</v>
          </cell>
          <cell r="DN286">
            <v>-1.2364391189543932E-2</v>
          </cell>
          <cell r="DO286">
            <v>-1.2364391189543932E-2</v>
          </cell>
          <cell r="DP286">
            <v>-1.2364391189543932E-2</v>
          </cell>
          <cell r="DQ286">
            <v>-1.2364391189543932E-2</v>
          </cell>
          <cell r="DR286">
            <v>-1.2364391189543932E-2</v>
          </cell>
          <cell r="DS286">
            <v>-1.2417610347314331E-2</v>
          </cell>
          <cell r="DT286">
            <v>-1.2417610347314331E-2</v>
          </cell>
          <cell r="DU286">
            <v>-1.2417610347314331E-2</v>
          </cell>
          <cell r="DV286">
            <v>-1.2417610347314331E-2</v>
          </cell>
          <cell r="DW286">
            <v>-1.2417610347314331E-2</v>
          </cell>
          <cell r="DX286">
            <v>-1.2417610347314331E-2</v>
          </cell>
          <cell r="DY286">
            <v>-1.2417610347314331E-2</v>
          </cell>
          <cell r="DZ286">
            <v>-1.2417610347314331E-2</v>
          </cell>
          <cell r="EA286">
            <v>-1.2417610347314331E-2</v>
          </cell>
          <cell r="EB286">
            <v>-1.2417610347314331E-2</v>
          </cell>
          <cell r="EC286">
            <v>-1.2417610347314331E-2</v>
          </cell>
          <cell r="ED286">
            <v>-1.2417610347314331E-2</v>
          </cell>
          <cell r="EE286">
            <v>-1.2523559197969556E-2</v>
          </cell>
          <cell r="EF286">
            <v>-1.2523559197969556E-2</v>
          </cell>
          <cell r="EG286">
            <v>-1.2523559197969556E-2</v>
          </cell>
          <cell r="EH286">
            <v>-1.2523559197969556E-2</v>
          </cell>
          <cell r="EI286">
            <v>-1.2523559197969556E-2</v>
          </cell>
          <cell r="EJ286">
            <v>-1.2523559197969556E-2</v>
          </cell>
          <cell r="EK286">
            <v>-1.2523559197969556E-2</v>
          </cell>
          <cell r="EL286">
            <v>-1.2523559197969556E-2</v>
          </cell>
          <cell r="EM286">
            <v>-1.2523559197969556E-2</v>
          </cell>
          <cell r="EN286">
            <v>-1.2523559197969556E-2</v>
          </cell>
          <cell r="EO286">
            <v>-1.2523559197969556E-2</v>
          </cell>
          <cell r="EP286">
            <v>-1.2523559197969556E-2</v>
          </cell>
          <cell r="EQ286">
            <v>-1.2083852781983501E-2</v>
          </cell>
          <cell r="ER286">
            <v>-1.2083852781983501E-2</v>
          </cell>
          <cell r="ES286">
            <v>-1.2083852781983501E-2</v>
          </cell>
          <cell r="ET286">
            <v>-1.2083852781983501E-2</v>
          </cell>
          <cell r="EU286">
            <v>-1.2083852781983501E-2</v>
          </cell>
          <cell r="EV286">
            <v>-1.2083852781983501E-2</v>
          </cell>
          <cell r="EW286">
            <v>-1.2083852781983501E-2</v>
          </cell>
          <cell r="EX286">
            <v>-1.2083852781983501E-2</v>
          </cell>
          <cell r="EY286">
            <v>-1.2083852781983501E-2</v>
          </cell>
          <cell r="EZ286">
            <v>-1.2083852781983501E-2</v>
          </cell>
          <cell r="FA286">
            <v>-1.2083852781983501E-2</v>
          </cell>
          <cell r="FB286">
            <v>-1.2083852781983501E-2</v>
          </cell>
          <cell r="FC286">
            <v>-1.219783494020317E-2</v>
          </cell>
          <cell r="FD286">
            <v>-1.219783494020317E-2</v>
          </cell>
          <cell r="FE286">
            <v>-1.219783494020317E-2</v>
          </cell>
          <cell r="FF286">
            <v>-1.219783494020317E-2</v>
          </cell>
          <cell r="FG286">
            <v>-1.219783494020317E-2</v>
          </cell>
          <cell r="FH286">
            <v>-1.219783494020317E-2</v>
          </cell>
          <cell r="FI286">
            <v>-1.219783494020317E-2</v>
          </cell>
          <cell r="FJ286">
            <v>-1.219783494020317E-2</v>
          </cell>
          <cell r="FK286">
            <v>-1.219783494020317E-2</v>
          </cell>
          <cell r="FL286">
            <v>-1.219783494020317E-2</v>
          </cell>
          <cell r="FM286">
            <v>-1.219783494020317E-2</v>
          </cell>
          <cell r="FN286">
            <v>-1.219783494020317E-2</v>
          </cell>
          <cell r="FO286">
            <v>-1.2564364317500199E-2</v>
          </cell>
          <cell r="FP286">
            <v>-1.2564364317500199E-2</v>
          </cell>
          <cell r="FQ286">
            <v>-1.2564364317500199E-2</v>
          </cell>
          <cell r="FR286">
            <v>-1.2564364317500199E-2</v>
          </cell>
          <cell r="FS286">
            <v>-1.2564364317500199E-2</v>
          </cell>
          <cell r="FT286">
            <v>-1.2564364317500199E-2</v>
          </cell>
          <cell r="FU286">
            <v>-1.2564364317500199E-2</v>
          </cell>
          <cell r="FV286">
            <v>-1.2564364317500199E-2</v>
          </cell>
          <cell r="FW286">
            <v>-1.2564364317500199E-2</v>
          </cell>
        </row>
        <row r="287">
          <cell r="B287" t="str">
            <v>Co 102</v>
          </cell>
          <cell r="C287" t="str">
            <v>IL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</row>
        <row r="288">
          <cell r="B288" t="str">
            <v>Co 103</v>
          </cell>
          <cell r="C288" t="str">
            <v>IL</v>
          </cell>
          <cell r="BH288" t="str">
            <v>NA</v>
          </cell>
          <cell r="BI288" t="str">
            <v>NA</v>
          </cell>
          <cell r="BJ288" t="str">
            <v>NA</v>
          </cell>
          <cell r="BK288" t="str">
            <v>NA</v>
          </cell>
          <cell r="BL288" t="str">
            <v>NA</v>
          </cell>
          <cell r="BM288" t="str">
            <v>NA</v>
          </cell>
          <cell r="BN288" t="str">
            <v>NA</v>
          </cell>
          <cell r="BO288" t="str">
            <v>NA</v>
          </cell>
          <cell r="BP288" t="str">
            <v>NA</v>
          </cell>
          <cell r="BQ288" t="str">
            <v>NA</v>
          </cell>
          <cell r="BR288" t="str">
            <v>NA</v>
          </cell>
          <cell r="BS288" t="str">
            <v>NA</v>
          </cell>
          <cell r="BT288" t="str">
            <v>NA</v>
          </cell>
          <cell r="BU288" t="str">
            <v>NA</v>
          </cell>
          <cell r="BV288" t="str">
            <v>NA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</row>
        <row r="289">
          <cell r="B289" t="str">
            <v>Co 104</v>
          </cell>
          <cell r="C289" t="str">
            <v>IL</v>
          </cell>
          <cell r="BH289">
            <v>4.2181258155569862E-3</v>
          </cell>
          <cell r="BI289">
            <v>4.2181258155569862E-3</v>
          </cell>
          <cell r="BJ289">
            <v>4.2181258155569862E-3</v>
          </cell>
          <cell r="BK289">
            <v>-4.5048963876115787E-3</v>
          </cell>
          <cell r="BL289">
            <v>-4.5048963876115787E-3</v>
          </cell>
          <cell r="BM289">
            <v>-4.5048963876115787E-3</v>
          </cell>
          <cell r="BN289">
            <v>-4.5048963876115787E-3</v>
          </cell>
          <cell r="BO289">
            <v>-4.5048963876115787E-3</v>
          </cell>
          <cell r="BP289">
            <v>-4.5048963876115787E-3</v>
          </cell>
          <cell r="BQ289">
            <v>-4.5048963876115787E-3</v>
          </cell>
          <cell r="BR289">
            <v>-4.5048963876115787E-3</v>
          </cell>
          <cell r="BS289">
            <v>-4.5048963876115787E-3</v>
          </cell>
          <cell r="BT289">
            <v>-4.5048963876115787E-3</v>
          </cell>
          <cell r="BU289">
            <v>-4.5048963876115787E-3</v>
          </cell>
          <cell r="BV289">
            <v>-4.5048963876115787E-3</v>
          </cell>
          <cell r="BW289">
            <v>-2.4473769011324777</v>
          </cell>
          <cell r="BX289">
            <v>-2.4473769011324777</v>
          </cell>
          <cell r="BY289">
            <v>-2.4473769011324777</v>
          </cell>
          <cell r="BZ289">
            <v>-2.4473769011324777</v>
          </cell>
          <cell r="CA289">
            <v>-2.4473769011324777</v>
          </cell>
          <cell r="CB289">
            <v>-2.4473769011324777</v>
          </cell>
          <cell r="CC289">
            <v>-2.4473769011324777</v>
          </cell>
          <cell r="CD289">
            <v>-2.4473769011324777</v>
          </cell>
          <cell r="CE289">
            <v>-2.4473769011324777</v>
          </cell>
          <cell r="CF289">
            <v>-2.4473769011324777</v>
          </cell>
          <cell r="CG289">
            <v>-2.4473769011324777</v>
          </cell>
          <cell r="CH289">
            <v>-2.4473769011324777</v>
          </cell>
          <cell r="CI289">
            <v>-8.7225581372365801E-2</v>
          </cell>
          <cell r="CJ289">
            <v>-8.7225581372365801E-2</v>
          </cell>
          <cell r="CK289">
            <v>-8.7225581372365801E-2</v>
          </cell>
          <cell r="CL289">
            <v>-8.7225581372365801E-2</v>
          </cell>
          <cell r="CM289">
            <v>-8.7225581372365801E-2</v>
          </cell>
          <cell r="CN289">
            <v>-8.7225581372365801E-2</v>
          </cell>
          <cell r="CO289">
            <v>-8.7225581372365801E-2</v>
          </cell>
          <cell r="CP289">
            <v>-8.7225581372365801E-2</v>
          </cell>
          <cell r="CQ289">
            <v>-8.7225581372365801E-2</v>
          </cell>
          <cell r="CR289">
            <v>-8.7225581372365801E-2</v>
          </cell>
          <cell r="CS289">
            <v>-8.7225581372365801E-2</v>
          </cell>
          <cell r="CT289">
            <v>-8.7225581372365801E-2</v>
          </cell>
          <cell r="CU289">
            <v>-9.0161438267747793E-2</v>
          </cell>
          <cell r="CV289">
            <v>-9.0161438267747793E-2</v>
          </cell>
          <cell r="CW289">
            <v>-9.0161438267747793E-2</v>
          </cell>
          <cell r="CX289">
            <v>-9.0161438267747793E-2</v>
          </cell>
          <cell r="CY289">
            <v>-9.0161438267747793E-2</v>
          </cell>
          <cell r="CZ289">
            <v>-9.0161438267747793E-2</v>
          </cell>
          <cell r="DA289">
            <v>-9.0161438267747793E-2</v>
          </cell>
          <cell r="DB289">
            <v>-9.0161438267747793E-2</v>
          </cell>
          <cell r="DC289">
            <v>-9.0161438267747793E-2</v>
          </cell>
          <cell r="DD289">
            <v>-9.0161438267747793E-2</v>
          </cell>
          <cell r="DE289">
            <v>-9.0161438267747793E-2</v>
          </cell>
          <cell r="DF289">
            <v>-9.0161438267747793E-2</v>
          </cell>
          <cell r="DG289">
            <v>-6.4365534618031642E-2</v>
          </cell>
          <cell r="DH289">
            <v>-6.4365534618031642E-2</v>
          </cell>
          <cell r="DI289">
            <v>-6.4365534618031642E-2</v>
          </cell>
          <cell r="DJ289">
            <v>-6.4365534618031642E-2</v>
          </cell>
          <cell r="DK289">
            <v>-6.4365534618031642E-2</v>
          </cell>
          <cell r="DL289">
            <v>-6.4365534618031642E-2</v>
          </cell>
          <cell r="DM289">
            <v>-6.4365534618031642E-2</v>
          </cell>
          <cell r="DN289">
            <v>-6.4365534618031642E-2</v>
          </cell>
          <cell r="DO289">
            <v>-6.4365534618031642E-2</v>
          </cell>
          <cell r="DP289">
            <v>-6.4365534618031642E-2</v>
          </cell>
          <cell r="DQ289">
            <v>-6.4365534618031642E-2</v>
          </cell>
          <cell r="DR289">
            <v>-6.4365534618031642E-2</v>
          </cell>
          <cell r="DS289">
            <v>-3.2818606239420872E-2</v>
          </cell>
          <cell r="DT289">
            <v>-3.2818606239420872E-2</v>
          </cell>
          <cell r="DU289">
            <v>-3.2818606239420872E-2</v>
          </cell>
          <cell r="DV289">
            <v>-3.2818606239420872E-2</v>
          </cell>
          <cell r="DW289">
            <v>-3.2818606239420872E-2</v>
          </cell>
          <cell r="DX289">
            <v>-3.2818606239420872E-2</v>
          </cell>
          <cell r="DY289">
            <v>-3.2818606239420872E-2</v>
          </cell>
          <cell r="DZ289">
            <v>-3.2818606239420872E-2</v>
          </cell>
          <cell r="EA289">
            <v>-3.2818606239420872E-2</v>
          </cell>
          <cell r="EB289">
            <v>-3.2818606239420872E-2</v>
          </cell>
          <cell r="EC289">
            <v>-3.2818606239420872E-2</v>
          </cell>
          <cell r="ED289">
            <v>-3.2818606239420872E-2</v>
          </cell>
          <cell r="EE289">
            <v>-2.0276838989755222E-3</v>
          </cell>
          <cell r="EF289">
            <v>-2.0276838989755222E-3</v>
          </cell>
          <cell r="EG289">
            <v>-2.0276838989755222E-3</v>
          </cell>
          <cell r="EH289">
            <v>-2.0276838989755222E-3</v>
          </cell>
          <cell r="EI289">
            <v>-2.0276838989755222E-3</v>
          </cell>
          <cell r="EJ289">
            <v>-2.0276838989755222E-3</v>
          </cell>
          <cell r="EK289">
            <v>-2.0276838989755222E-3</v>
          </cell>
          <cell r="EL289">
            <v>-2.0276838989755222E-3</v>
          </cell>
          <cell r="EM289">
            <v>-2.0276838989755222E-3</v>
          </cell>
          <cell r="EN289">
            <v>-2.0276838989755222E-3</v>
          </cell>
          <cell r="EO289">
            <v>-2.0276838989755222E-3</v>
          </cell>
          <cell r="EP289">
            <v>-2.0276838989755222E-3</v>
          </cell>
          <cell r="EQ289">
            <v>2.5778323166094894E-2</v>
          </cell>
          <cell r="ER289">
            <v>2.5778323166094894E-2</v>
          </cell>
          <cell r="ES289">
            <v>2.5778323166094894E-2</v>
          </cell>
          <cell r="ET289">
            <v>2.5778323166094894E-2</v>
          </cell>
          <cell r="EU289">
            <v>2.5778323166094894E-2</v>
          </cell>
          <cell r="EV289">
            <v>2.5778323166094894E-2</v>
          </cell>
          <cell r="EW289">
            <v>2.5778323166094894E-2</v>
          </cell>
          <cell r="EX289">
            <v>2.5778323166094894E-2</v>
          </cell>
          <cell r="EY289">
            <v>2.5778323166094894E-2</v>
          </cell>
          <cell r="EZ289">
            <v>2.5778323166094894E-2</v>
          </cell>
          <cell r="FA289">
            <v>2.5778323166094894E-2</v>
          </cell>
          <cell r="FB289">
            <v>2.5778323166094894E-2</v>
          </cell>
          <cell r="FC289">
            <v>5.4683881687147537E-2</v>
          </cell>
          <cell r="FD289">
            <v>5.4683881687147537E-2</v>
          </cell>
          <cell r="FE289">
            <v>5.4683881687147537E-2</v>
          </cell>
          <cell r="FF289">
            <v>5.4683881687147537E-2</v>
          </cell>
          <cell r="FG289">
            <v>5.4683881687147537E-2</v>
          </cell>
          <cell r="FH289">
            <v>5.4683881687147537E-2</v>
          </cell>
          <cell r="FI289">
            <v>5.4683881687147537E-2</v>
          </cell>
          <cell r="FJ289">
            <v>5.4683881687147537E-2</v>
          </cell>
          <cell r="FK289">
            <v>5.4683881687147537E-2</v>
          </cell>
          <cell r="FL289">
            <v>5.4683881687147537E-2</v>
          </cell>
          <cell r="FM289">
            <v>5.4683881687147537E-2</v>
          </cell>
          <cell r="FN289">
            <v>5.4683881687147537E-2</v>
          </cell>
          <cell r="FO289">
            <v>8.7085009274669528E-2</v>
          </cell>
          <cell r="FP289">
            <v>8.7085009274669528E-2</v>
          </cell>
          <cell r="FQ289">
            <v>8.7085009274669528E-2</v>
          </cell>
          <cell r="FR289">
            <v>8.7085009274669528E-2</v>
          </cell>
          <cell r="FS289">
            <v>8.7085009274669528E-2</v>
          </cell>
          <cell r="FT289">
            <v>8.7085009274669528E-2</v>
          </cell>
          <cell r="FU289">
            <v>8.7085009274669528E-2</v>
          </cell>
          <cell r="FV289">
            <v>8.7085009274669528E-2</v>
          </cell>
          <cell r="FW289">
            <v>8.7085009274669528E-2</v>
          </cell>
        </row>
        <row r="290">
          <cell r="B290" t="str">
            <v>Co 105</v>
          </cell>
          <cell r="C290" t="str">
            <v>IL</v>
          </cell>
          <cell r="BH290">
            <v>-1.0642203032312635E-18</v>
          </cell>
          <cell r="BI290">
            <v>-1.0642203032312635E-18</v>
          </cell>
          <cell r="BJ290">
            <v>-1.0642203032312635E-18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</row>
        <row r="291">
          <cell r="B291" t="str">
            <v>Co 110</v>
          </cell>
          <cell r="C291" t="str">
            <v>IL</v>
          </cell>
          <cell r="BH291">
            <v>-0.31825845874449893</v>
          </cell>
          <cell r="BI291">
            <v>-0.31825845874449893</v>
          </cell>
          <cell r="BJ291">
            <v>-0.31825845874449893</v>
          </cell>
          <cell r="BK291">
            <v>-0.34259044280844575</v>
          </cell>
          <cell r="BL291">
            <v>-0.34259044280844575</v>
          </cell>
          <cell r="BM291">
            <v>-0.34259044280844575</v>
          </cell>
          <cell r="BN291">
            <v>-0.34259044280844575</v>
          </cell>
          <cell r="BO291">
            <v>-0.34259044280844575</v>
          </cell>
          <cell r="BP291">
            <v>-0.34259044280844575</v>
          </cell>
          <cell r="BQ291">
            <v>-0.34259044280844575</v>
          </cell>
          <cell r="BR291">
            <v>-0.34259044280844575</v>
          </cell>
          <cell r="BS291">
            <v>-0.34259044280844575</v>
          </cell>
          <cell r="BT291">
            <v>-0.34259044280844575</v>
          </cell>
          <cell r="BU291">
            <v>-0.34259044280844575</v>
          </cell>
          <cell r="BV291">
            <v>-0.34259044280844575</v>
          </cell>
          <cell r="BW291">
            <v>-0.11134635685219463</v>
          </cell>
          <cell r="BX291">
            <v>-0.11134635685219463</v>
          </cell>
          <cell r="BY291">
            <v>-0.11134635685219463</v>
          </cell>
          <cell r="BZ291">
            <v>-0.11134635685219463</v>
          </cell>
          <cell r="CA291">
            <v>-0.11134635685219463</v>
          </cell>
          <cell r="CB291">
            <v>-0.11134635685219463</v>
          </cell>
          <cell r="CC291">
            <v>-0.11134635685219463</v>
          </cell>
          <cell r="CD291">
            <v>-0.11134635685219463</v>
          </cell>
          <cell r="CE291">
            <v>-0.11134635685219463</v>
          </cell>
          <cell r="CF291">
            <v>-0.11134635685219463</v>
          </cell>
          <cell r="CG291">
            <v>-0.11134635685219463</v>
          </cell>
          <cell r="CH291">
            <v>-0.11134635685219463</v>
          </cell>
          <cell r="CI291">
            <v>-0.14647382809704751</v>
          </cell>
          <cell r="CJ291">
            <v>-0.14647382809704751</v>
          </cell>
          <cell r="CK291">
            <v>-0.14647382809704751</v>
          </cell>
          <cell r="CL291">
            <v>-0.14647382809704751</v>
          </cell>
          <cell r="CM291">
            <v>-0.14647382809704751</v>
          </cell>
          <cell r="CN291">
            <v>-0.14647382809704751</v>
          </cell>
          <cell r="CO291">
            <v>-0.14647382809704751</v>
          </cell>
          <cell r="CP291">
            <v>-0.14647382809704751</v>
          </cell>
          <cell r="CQ291">
            <v>-0.14647382809704751</v>
          </cell>
          <cell r="CR291">
            <v>-0.14647382809704751</v>
          </cell>
          <cell r="CS291">
            <v>-0.14647382809704751</v>
          </cell>
          <cell r="CT291">
            <v>-0.14647382809704751</v>
          </cell>
          <cell r="CU291">
            <v>-0.11668686544356366</v>
          </cell>
          <cell r="CV291">
            <v>-0.11668686544356366</v>
          </cell>
          <cell r="CW291">
            <v>-0.11668686544356366</v>
          </cell>
          <cell r="CX291">
            <v>-0.11668686544356366</v>
          </cell>
          <cell r="CY291">
            <v>-0.11668686544356366</v>
          </cell>
          <cell r="CZ291">
            <v>-0.11668686544356366</v>
          </cell>
          <cell r="DA291">
            <v>-0.11668686544356366</v>
          </cell>
          <cell r="DB291">
            <v>-0.11668686544356366</v>
          </cell>
          <cell r="DC291">
            <v>-0.11668686544356366</v>
          </cell>
          <cell r="DD291">
            <v>-0.11668686544356366</v>
          </cell>
          <cell r="DE291">
            <v>-0.11668686544356366</v>
          </cell>
          <cell r="DF291">
            <v>-0.11668686544356366</v>
          </cell>
          <cell r="DG291">
            <v>-7.3923179892393595E-2</v>
          </cell>
          <cell r="DH291">
            <v>-7.3923179892393595E-2</v>
          </cell>
          <cell r="DI291">
            <v>-7.3923179892393595E-2</v>
          </cell>
          <cell r="DJ291">
            <v>-7.3923179892393595E-2</v>
          </cell>
          <cell r="DK291">
            <v>-7.3923179892393595E-2</v>
          </cell>
          <cell r="DL291">
            <v>-7.3923179892393595E-2</v>
          </cell>
          <cell r="DM291">
            <v>-7.3923179892393595E-2</v>
          </cell>
          <cell r="DN291">
            <v>-7.3923179892393595E-2</v>
          </cell>
          <cell r="DO291">
            <v>-7.3923179892393595E-2</v>
          </cell>
          <cell r="DP291">
            <v>-7.3923179892393595E-2</v>
          </cell>
          <cell r="DQ291">
            <v>-7.3923179892393595E-2</v>
          </cell>
          <cell r="DR291">
            <v>-7.3923179892393595E-2</v>
          </cell>
          <cell r="DS291">
            <v>-3.7094859121318123E-2</v>
          </cell>
          <cell r="DT291">
            <v>-3.7094859121318123E-2</v>
          </cell>
          <cell r="DU291">
            <v>-3.7094859121318123E-2</v>
          </cell>
          <cell r="DV291">
            <v>-3.7094859121318123E-2</v>
          </cell>
          <cell r="DW291">
            <v>-3.7094859121318123E-2</v>
          </cell>
          <cell r="DX291">
            <v>-3.7094859121318123E-2</v>
          </cell>
          <cell r="DY291">
            <v>-3.7094859121318123E-2</v>
          </cell>
          <cell r="DZ291">
            <v>-3.7094859121318123E-2</v>
          </cell>
          <cell r="EA291">
            <v>-3.7094859121318123E-2</v>
          </cell>
          <cell r="EB291">
            <v>-3.7094859121318123E-2</v>
          </cell>
          <cell r="EC291">
            <v>-3.7094859121318123E-2</v>
          </cell>
          <cell r="ED291">
            <v>-3.7094859121318123E-2</v>
          </cell>
          <cell r="EE291">
            <v>1.3470474708034414E-2</v>
          </cell>
          <cell r="EF291">
            <v>1.3470474708034414E-2</v>
          </cell>
          <cell r="EG291">
            <v>1.3470474708034414E-2</v>
          </cell>
          <cell r="EH291">
            <v>1.3470474708034414E-2</v>
          </cell>
          <cell r="EI291">
            <v>1.3470474708034414E-2</v>
          </cell>
          <cell r="EJ291">
            <v>1.3470474708034414E-2</v>
          </cell>
          <cell r="EK291">
            <v>1.3470474708034414E-2</v>
          </cell>
          <cell r="EL291">
            <v>1.3470474708034414E-2</v>
          </cell>
          <cell r="EM291">
            <v>1.3470474708034414E-2</v>
          </cell>
          <cell r="EN291">
            <v>1.3470474708034414E-2</v>
          </cell>
          <cell r="EO291">
            <v>1.3470474708034414E-2</v>
          </cell>
          <cell r="EP291">
            <v>1.3470474708034414E-2</v>
          </cell>
          <cell r="EQ291">
            <v>2.0874342107348409E-2</v>
          </cell>
          <cell r="ER291">
            <v>2.0874342107348409E-2</v>
          </cell>
          <cell r="ES291">
            <v>2.0874342107348409E-2</v>
          </cell>
          <cell r="ET291">
            <v>2.0874342107348409E-2</v>
          </cell>
          <cell r="EU291">
            <v>2.0874342107348409E-2</v>
          </cell>
          <cell r="EV291">
            <v>2.0874342107348409E-2</v>
          </cell>
          <cell r="EW291">
            <v>2.0874342107348409E-2</v>
          </cell>
          <cell r="EX291">
            <v>2.0874342107348409E-2</v>
          </cell>
          <cell r="EY291">
            <v>2.0874342107348409E-2</v>
          </cell>
          <cell r="EZ291">
            <v>2.0874342107348409E-2</v>
          </cell>
          <cell r="FA291">
            <v>2.0874342107348409E-2</v>
          </cell>
          <cell r="FB291">
            <v>2.0874342107348409E-2</v>
          </cell>
          <cell r="FC291">
            <v>3.4157316163292754E-2</v>
          </cell>
          <cell r="FD291">
            <v>3.4157316163292754E-2</v>
          </cell>
          <cell r="FE291">
            <v>3.4157316163292754E-2</v>
          </cell>
          <cell r="FF291">
            <v>3.4157316163292754E-2</v>
          </cell>
          <cell r="FG291">
            <v>3.4157316163292754E-2</v>
          </cell>
          <cell r="FH291">
            <v>3.4157316163292754E-2</v>
          </cell>
          <cell r="FI291">
            <v>3.4157316163292754E-2</v>
          </cell>
          <cell r="FJ291">
            <v>3.4157316163292754E-2</v>
          </cell>
          <cell r="FK291">
            <v>3.4157316163292754E-2</v>
          </cell>
          <cell r="FL291">
            <v>3.4157316163292754E-2</v>
          </cell>
          <cell r="FM291">
            <v>3.4157316163292754E-2</v>
          </cell>
          <cell r="FN291">
            <v>3.4157316163292754E-2</v>
          </cell>
          <cell r="FO291">
            <v>2.9336845779659809E-2</v>
          </cell>
          <cell r="FP291">
            <v>2.9336845779659809E-2</v>
          </cell>
          <cell r="FQ291">
            <v>2.9336845779659809E-2</v>
          </cell>
          <cell r="FR291">
            <v>2.9336845779659809E-2</v>
          </cell>
          <cell r="FS291">
            <v>2.9336845779659809E-2</v>
          </cell>
          <cell r="FT291">
            <v>2.9336845779659809E-2</v>
          </cell>
          <cell r="FU291">
            <v>2.9336845779659809E-2</v>
          </cell>
          <cell r="FV291">
            <v>2.9336845779659809E-2</v>
          </cell>
          <cell r="FW291">
            <v>2.9336845779659809E-2</v>
          </cell>
        </row>
        <row r="292">
          <cell r="B292" t="str">
            <v>Co 111</v>
          </cell>
          <cell r="C292" t="str">
            <v>IL</v>
          </cell>
          <cell r="BH292">
            <v>-4.9878121345707592E-2</v>
          </cell>
          <cell r="BI292">
            <v>-4.9878121345707592E-2</v>
          </cell>
          <cell r="BJ292">
            <v>-4.9878121345707592E-2</v>
          </cell>
          <cell r="BK292">
            <v>-1.1820896370857913E-3</v>
          </cell>
          <cell r="BL292">
            <v>-1.1820896370857913E-3</v>
          </cell>
          <cell r="BM292">
            <v>-1.1820896370857913E-3</v>
          </cell>
          <cell r="BN292">
            <v>-1.1820896370857913E-3</v>
          </cell>
          <cell r="BO292">
            <v>-1.1820896370857913E-3</v>
          </cell>
          <cell r="BP292">
            <v>-1.1820896370857913E-3</v>
          </cell>
          <cell r="BQ292">
            <v>-1.1820896370857913E-3</v>
          </cell>
          <cell r="BR292">
            <v>-1.1820896370857913E-3</v>
          </cell>
          <cell r="BS292">
            <v>-1.1820896370857913E-3</v>
          </cell>
          <cell r="BT292">
            <v>-1.1820896370857913E-3</v>
          </cell>
          <cell r="BU292">
            <v>-1.1820896370857913E-3</v>
          </cell>
          <cell r="BV292">
            <v>-1.1820896370857913E-3</v>
          </cell>
          <cell r="BW292">
            <v>-9.4260866778825021E-3</v>
          </cell>
          <cell r="BX292">
            <v>-9.4260866778825021E-3</v>
          </cell>
          <cell r="BY292">
            <v>-9.4260866778825021E-3</v>
          </cell>
          <cell r="BZ292">
            <v>-9.4260866778825021E-3</v>
          </cell>
          <cell r="CA292">
            <v>-9.4260866778825021E-3</v>
          </cell>
          <cell r="CB292">
            <v>-9.4260866778825021E-3</v>
          </cell>
          <cell r="CC292">
            <v>-9.4260866778825021E-3</v>
          </cell>
          <cell r="CD292">
            <v>-9.4260866778825021E-3</v>
          </cell>
          <cell r="CE292">
            <v>-9.4260866778825021E-3</v>
          </cell>
          <cell r="CF292">
            <v>-9.4260866778825021E-3</v>
          </cell>
          <cell r="CG292">
            <v>-9.4260866778825021E-3</v>
          </cell>
          <cell r="CH292">
            <v>-9.4260866778825021E-3</v>
          </cell>
          <cell r="CI292">
            <v>0.19189668000804738</v>
          </cell>
          <cell r="CJ292">
            <v>0.19189668000804738</v>
          </cell>
          <cell r="CK292">
            <v>0.19189668000804738</v>
          </cell>
          <cell r="CL292">
            <v>0.19189668000804738</v>
          </cell>
          <cell r="CM292">
            <v>0.19189668000804738</v>
          </cell>
          <cell r="CN292">
            <v>0.19189668000804738</v>
          </cell>
          <cell r="CO292">
            <v>0.19189668000804738</v>
          </cell>
          <cell r="CP292">
            <v>0.19189668000804738</v>
          </cell>
          <cell r="CQ292">
            <v>0.19189668000804738</v>
          </cell>
          <cell r="CR292">
            <v>0.19189668000804738</v>
          </cell>
          <cell r="CS292">
            <v>0.19189668000804738</v>
          </cell>
          <cell r="CT292">
            <v>0.19189668000804738</v>
          </cell>
          <cell r="CU292">
            <v>0.18500510477044849</v>
          </cell>
          <cell r="CV292">
            <v>0.18500510477044849</v>
          </cell>
          <cell r="CW292">
            <v>0.18500510477044849</v>
          </cell>
          <cell r="CX292">
            <v>0.18500510477044849</v>
          </cell>
          <cell r="CY292">
            <v>0.18500510477044849</v>
          </cell>
          <cell r="CZ292">
            <v>0.18500510477044849</v>
          </cell>
          <cell r="DA292">
            <v>0.18500510477044849</v>
          </cell>
          <cell r="DB292">
            <v>0.18500510477044849</v>
          </cell>
          <cell r="DC292">
            <v>0.18500510477044849</v>
          </cell>
          <cell r="DD292">
            <v>0.18500510477044849</v>
          </cell>
          <cell r="DE292">
            <v>0.18500510477044849</v>
          </cell>
          <cell r="DF292">
            <v>0.18500510477044849</v>
          </cell>
          <cell r="DG292">
            <v>0.1858957365438848</v>
          </cell>
          <cell r="DH292">
            <v>0.1858957365438848</v>
          </cell>
          <cell r="DI292">
            <v>0.1858957365438848</v>
          </cell>
          <cell r="DJ292">
            <v>0.1858957365438848</v>
          </cell>
          <cell r="DK292">
            <v>0.1858957365438848</v>
          </cell>
          <cell r="DL292">
            <v>0.1858957365438848</v>
          </cell>
          <cell r="DM292">
            <v>0.1858957365438848</v>
          </cell>
          <cell r="DN292">
            <v>0.1858957365438848</v>
          </cell>
          <cell r="DO292">
            <v>0.1858957365438848</v>
          </cell>
          <cell r="DP292">
            <v>0.1858957365438848</v>
          </cell>
          <cell r="DQ292">
            <v>0.1858957365438848</v>
          </cell>
          <cell r="DR292">
            <v>0.1858957365438848</v>
          </cell>
          <cell r="DS292">
            <v>0.18938171990589014</v>
          </cell>
          <cell r="DT292">
            <v>0.18938171990589014</v>
          </cell>
          <cell r="DU292">
            <v>0.18938171990589014</v>
          </cell>
          <cell r="DV292">
            <v>0.18938171990589014</v>
          </cell>
          <cell r="DW292">
            <v>0.18938171990589014</v>
          </cell>
          <cell r="DX292">
            <v>0.18938171990589014</v>
          </cell>
          <cell r="DY292">
            <v>0.18938171990589014</v>
          </cell>
          <cell r="DZ292">
            <v>0.18938171990589014</v>
          </cell>
          <cell r="EA292">
            <v>0.18938171990589014</v>
          </cell>
          <cell r="EB292">
            <v>0.18938171990589014</v>
          </cell>
          <cell r="EC292">
            <v>0.18938171990589014</v>
          </cell>
          <cell r="ED292">
            <v>0.18938171990589014</v>
          </cell>
          <cell r="EE292">
            <v>0.18760917617220016</v>
          </cell>
          <cell r="EF292">
            <v>0.18760917617220016</v>
          </cell>
          <cell r="EG292">
            <v>0.18760917617220016</v>
          </cell>
          <cell r="EH292">
            <v>0.18760917617220016</v>
          </cell>
          <cell r="EI292">
            <v>0.18760917617220016</v>
          </cell>
          <cell r="EJ292">
            <v>0.18760917617220016</v>
          </cell>
          <cell r="EK292">
            <v>0.18760917617220016</v>
          </cell>
          <cell r="EL292">
            <v>0.18760917617220016</v>
          </cell>
          <cell r="EM292">
            <v>0.18760917617220016</v>
          </cell>
          <cell r="EN292">
            <v>0.18760917617220016</v>
          </cell>
          <cell r="EO292">
            <v>0.18760917617220016</v>
          </cell>
          <cell r="EP292">
            <v>0.18760917617220016</v>
          </cell>
          <cell r="EQ292">
            <v>0.17605425307566325</v>
          </cell>
          <cell r="ER292">
            <v>0.17605425307566325</v>
          </cell>
          <cell r="ES292">
            <v>0.17605425307566325</v>
          </cell>
          <cell r="ET292">
            <v>0.17605425307566325</v>
          </cell>
          <cell r="EU292">
            <v>0.17605425307566325</v>
          </cell>
          <cell r="EV292">
            <v>0.17605425307566325</v>
          </cell>
          <cell r="EW292">
            <v>0.17605425307566325</v>
          </cell>
          <cell r="EX292">
            <v>0.17605425307566325</v>
          </cell>
          <cell r="EY292">
            <v>0.17605425307566325</v>
          </cell>
          <cell r="EZ292">
            <v>0.17605425307566325</v>
          </cell>
          <cell r="FA292">
            <v>0.17605425307566325</v>
          </cell>
          <cell r="FB292">
            <v>0.17605425307566325</v>
          </cell>
          <cell r="FC292">
            <v>0.17294719107117792</v>
          </cell>
          <cell r="FD292">
            <v>0.17294719107117792</v>
          </cell>
          <cell r="FE292">
            <v>0.17294719107117792</v>
          </cell>
          <cell r="FF292">
            <v>0.17294719107117792</v>
          </cell>
          <cell r="FG292">
            <v>0.17294719107117792</v>
          </cell>
          <cell r="FH292">
            <v>0.17294719107117792</v>
          </cell>
          <cell r="FI292">
            <v>0.17294719107117792</v>
          </cell>
          <cell r="FJ292">
            <v>0.17294719107117792</v>
          </cell>
          <cell r="FK292">
            <v>0.17294719107117792</v>
          </cell>
          <cell r="FL292">
            <v>0.17294719107117792</v>
          </cell>
          <cell r="FM292">
            <v>0.17294719107117792</v>
          </cell>
          <cell r="FN292">
            <v>0.17294719107117792</v>
          </cell>
          <cell r="FO292">
            <v>0.17292288448780221</v>
          </cell>
          <cell r="FP292">
            <v>0.17292288448780221</v>
          </cell>
          <cell r="FQ292">
            <v>0.17292288448780221</v>
          </cell>
          <cell r="FR292">
            <v>0.17292288448780221</v>
          </cell>
          <cell r="FS292">
            <v>0.17292288448780221</v>
          </cell>
          <cell r="FT292">
            <v>0.17292288448780221</v>
          </cell>
          <cell r="FU292">
            <v>0.17292288448780221</v>
          </cell>
          <cell r="FV292">
            <v>0.17292288448780221</v>
          </cell>
          <cell r="FW292">
            <v>0.17292288448780221</v>
          </cell>
        </row>
        <row r="293">
          <cell r="B293" t="str">
            <v>Co 112</v>
          </cell>
          <cell r="C293" t="str">
            <v>IL</v>
          </cell>
          <cell r="BH293">
            <v>-9.4886076942074959E-2</v>
          </cell>
          <cell r="BI293">
            <v>-9.4886076942074959E-2</v>
          </cell>
          <cell r="BJ293">
            <v>-9.4886076942074959E-2</v>
          </cell>
          <cell r="BK293">
            <v>-6.8031690703758627E-2</v>
          </cell>
          <cell r="BL293">
            <v>-6.8031690703758627E-2</v>
          </cell>
          <cell r="BM293">
            <v>-6.8031690703758627E-2</v>
          </cell>
          <cell r="BN293">
            <v>-6.8031690703758627E-2</v>
          </cell>
          <cell r="BO293">
            <v>-6.8031690703758627E-2</v>
          </cell>
          <cell r="BP293">
            <v>-6.8031690703758627E-2</v>
          </cell>
          <cell r="BQ293">
            <v>-6.8031690703758627E-2</v>
          </cell>
          <cell r="BR293">
            <v>-6.8031690703758627E-2</v>
          </cell>
          <cell r="BS293">
            <v>-6.8031690703758627E-2</v>
          </cell>
          <cell r="BT293">
            <v>-6.8031690703758627E-2</v>
          </cell>
          <cell r="BU293">
            <v>-6.8031690703758627E-2</v>
          </cell>
          <cell r="BV293">
            <v>-6.8031690703758627E-2</v>
          </cell>
          <cell r="BW293">
            <v>3.1246088159381888E-2</v>
          </cell>
          <cell r="BX293">
            <v>3.1246088159381888E-2</v>
          </cell>
          <cell r="BY293">
            <v>3.1246088159381888E-2</v>
          </cell>
          <cell r="BZ293">
            <v>3.1246088159381888E-2</v>
          </cell>
          <cell r="CA293">
            <v>3.1246088159381888E-2</v>
          </cell>
          <cell r="CB293">
            <v>3.1246088159381888E-2</v>
          </cell>
          <cell r="CC293">
            <v>3.1246088159381888E-2</v>
          </cell>
          <cell r="CD293">
            <v>3.1246088159381888E-2</v>
          </cell>
          <cell r="CE293">
            <v>3.1246088159381888E-2</v>
          </cell>
          <cell r="CF293">
            <v>3.1246088159381888E-2</v>
          </cell>
          <cell r="CG293">
            <v>3.1246088159381888E-2</v>
          </cell>
          <cell r="CH293">
            <v>3.1246088159381888E-2</v>
          </cell>
          <cell r="CI293">
            <v>0.14251063856808593</v>
          </cell>
          <cell r="CJ293">
            <v>0.14251063856808593</v>
          </cell>
          <cell r="CK293">
            <v>0.14251063856808593</v>
          </cell>
          <cell r="CL293">
            <v>0.14251063856808593</v>
          </cell>
          <cell r="CM293">
            <v>0.14251063856808593</v>
          </cell>
          <cell r="CN293">
            <v>0.14251063856808593</v>
          </cell>
          <cell r="CO293">
            <v>0.14251063856808593</v>
          </cell>
          <cell r="CP293">
            <v>0.14251063856808593</v>
          </cell>
          <cell r="CQ293">
            <v>0.14251063856808593</v>
          </cell>
          <cell r="CR293">
            <v>0.14251063856808593</v>
          </cell>
          <cell r="CS293">
            <v>0.14251063856808593</v>
          </cell>
          <cell r="CT293">
            <v>0.14251063856808593</v>
          </cell>
          <cell r="CU293">
            <v>0.14709449249665205</v>
          </cell>
          <cell r="CV293">
            <v>0.14709449249665205</v>
          </cell>
          <cell r="CW293">
            <v>0.14709449249665205</v>
          </cell>
          <cell r="CX293">
            <v>0.14709449249665205</v>
          </cell>
          <cell r="CY293">
            <v>0.14709449249665205</v>
          </cell>
          <cell r="CZ293">
            <v>0.14709449249665205</v>
          </cell>
          <cell r="DA293">
            <v>0.14709449249665205</v>
          </cell>
          <cell r="DB293">
            <v>0.14709449249665205</v>
          </cell>
          <cell r="DC293">
            <v>0.14709449249665205</v>
          </cell>
          <cell r="DD293">
            <v>0.14709449249665205</v>
          </cell>
          <cell r="DE293">
            <v>0.14709449249665205</v>
          </cell>
          <cell r="DF293">
            <v>0.14709449249665205</v>
          </cell>
          <cell r="DG293">
            <v>0.15394470713169955</v>
          </cell>
          <cell r="DH293">
            <v>0.15394470713169955</v>
          </cell>
          <cell r="DI293">
            <v>0.15394470713169955</v>
          </cell>
          <cell r="DJ293">
            <v>0.15394470713169955</v>
          </cell>
          <cell r="DK293">
            <v>0.15394470713169955</v>
          </cell>
          <cell r="DL293">
            <v>0.15394470713169955</v>
          </cell>
          <cell r="DM293">
            <v>0.15394470713169955</v>
          </cell>
          <cell r="DN293">
            <v>0.15394470713169955</v>
          </cell>
          <cell r="DO293">
            <v>0.15394470713169955</v>
          </cell>
          <cell r="DP293">
            <v>0.15394470713169955</v>
          </cell>
          <cell r="DQ293">
            <v>0.15394470713169955</v>
          </cell>
          <cell r="DR293">
            <v>0.15394470713169955</v>
          </cell>
          <cell r="DS293">
            <v>0.20092640798864073</v>
          </cell>
          <cell r="DT293">
            <v>0.20092640798864073</v>
          </cell>
          <cell r="DU293">
            <v>0.20092640798864073</v>
          </cell>
          <cell r="DV293">
            <v>0.20092640798864073</v>
          </cell>
          <cell r="DW293">
            <v>0.20092640798864073</v>
          </cell>
          <cell r="DX293">
            <v>0.20092640798864073</v>
          </cell>
          <cell r="DY293">
            <v>0.20092640798864073</v>
          </cell>
          <cell r="DZ293">
            <v>0.20092640798864073</v>
          </cell>
          <cell r="EA293">
            <v>0.20092640798864073</v>
          </cell>
          <cell r="EB293">
            <v>0.20092640798864073</v>
          </cell>
          <cell r="EC293">
            <v>0.20092640798864073</v>
          </cell>
          <cell r="ED293">
            <v>0.20092640798864073</v>
          </cell>
          <cell r="EE293">
            <v>0.20594011210514979</v>
          </cell>
          <cell r="EF293">
            <v>0.20594011210514979</v>
          </cell>
          <cell r="EG293">
            <v>0.20594011210514979</v>
          </cell>
          <cell r="EH293">
            <v>0.20594011210514979</v>
          </cell>
          <cell r="EI293">
            <v>0.20594011210514979</v>
          </cell>
          <cell r="EJ293">
            <v>0.20594011210514979</v>
          </cell>
          <cell r="EK293">
            <v>0.20594011210514979</v>
          </cell>
          <cell r="EL293">
            <v>0.20594011210514979</v>
          </cell>
          <cell r="EM293">
            <v>0.20594011210514979</v>
          </cell>
          <cell r="EN293">
            <v>0.20594011210514979</v>
          </cell>
          <cell r="EO293">
            <v>0.20594011210514979</v>
          </cell>
          <cell r="EP293">
            <v>0.20594011210514979</v>
          </cell>
          <cell r="EQ293">
            <v>0.19959668023198351</v>
          </cell>
          <cell r="ER293">
            <v>0.19959668023198351</v>
          </cell>
          <cell r="ES293">
            <v>0.19959668023198351</v>
          </cell>
          <cell r="ET293">
            <v>0.19959668023198351</v>
          </cell>
          <cell r="EU293">
            <v>0.19959668023198351</v>
          </cell>
          <cell r="EV293">
            <v>0.19959668023198351</v>
          </cell>
          <cell r="EW293">
            <v>0.19959668023198351</v>
          </cell>
          <cell r="EX293">
            <v>0.19959668023198351</v>
          </cell>
          <cell r="EY293">
            <v>0.19959668023198351</v>
          </cell>
          <cell r="EZ293">
            <v>0.19959668023198351</v>
          </cell>
          <cell r="FA293">
            <v>0.19959668023198351</v>
          </cell>
          <cell r="FB293">
            <v>0.19959668023198351</v>
          </cell>
          <cell r="FC293">
            <v>0.20224061976025792</v>
          </cell>
          <cell r="FD293">
            <v>0.20224061976025792</v>
          </cell>
          <cell r="FE293">
            <v>0.20224061976025792</v>
          </cell>
          <cell r="FF293">
            <v>0.20224061976025792</v>
          </cell>
          <cell r="FG293">
            <v>0.20224061976025792</v>
          </cell>
          <cell r="FH293">
            <v>0.20224061976025792</v>
          </cell>
          <cell r="FI293">
            <v>0.20224061976025792</v>
          </cell>
          <cell r="FJ293">
            <v>0.20224061976025792</v>
          </cell>
          <cell r="FK293">
            <v>0.20224061976025792</v>
          </cell>
          <cell r="FL293">
            <v>0.20224061976025792</v>
          </cell>
          <cell r="FM293">
            <v>0.20224061976025792</v>
          </cell>
          <cell r="FN293">
            <v>0.20224061976025792</v>
          </cell>
          <cell r="FO293">
            <v>0.20886427560399504</v>
          </cell>
          <cell r="FP293">
            <v>0.20886427560399504</v>
          </cell>
          <cell r="FQ293">
            <v>0.20886427560399504</v>
          </cell>
          <cell r="FR293">
            <v>0.20886427560399504</v>
          </cell>
          <cell r="FS293">
            <v>0.20886427560399504</v>
          </cell>
          <cell r="FT293">
            <v>0.20886427560399504</v>
          </cell>
          <cell r="FU293">
            <v>0.20886427560399504</v>
          </cell>
          <cell r="FV293">
            <v>0.20886427560399504</v>
          </cell>
          <cell r="FW293">
            <v>0.20886427560399504</v>
          </cell>
        </row>
        <row r="294">
          <cell r="B294" t="str">
            <v>Co 113</v>
          </cell>
          <cell r="C294" t="str">
            <v>IL</v>
          </cell>
          <cell r="BH294">
            <v>7.8408629878389632E-2</v>
          </cell>
          <cell r="BI294">
            <v>7.8408629878389632E-2</v>
          </cell>
          <cell r="BJ294">
            <v>7.8408629878389632E-2</v>
          </cell>
          <cell r="BK294">
            <v>2.4746176152110801E-2</v>
          </cell>
          <cell r="BL294">
            <v>2.4746176152110801E-2</v>
          </cell>
          <cell r="BM294">
            <v>2.4746176152110801E-2</v>
          </cell>
          <cell r="BN294">
            <v>2.4746176152110801E-2</v>
          </cell>
          <cell r="BO294">
            <v>2.4746176152110801E-2</v>
          </cell>
          <cell r="BP294">
            <v>2.4746176152110801E-2</v>
          </cell>
          <cell r="BQ294">
            <v>2.4746176152110801E-2</v>
          </cell>
          <cell r="BR294">
            <v>2.4746176152110801E-2</v>
          </cell>
          <cell r="BS294">
            <v>2.4746176152110801E-2</v>
          </cell>
          <cell r="BT294">
            <v>2.4746176152110801E-2</v>
          </cell>
          <cell r="BU294">
            <v>2.4746176152110801E-2</v>
          </cell>
          <cell r="BV294">
            <v>2.4746176152110801E-2</v>
          </cell>
          <cell r="BW294">
            <v>9.1967550805050674E-2</v>
          </cell>
          <cell r="BX294">
            <v>9.1967550805050674E-2</v>
          </cell>
          <cell r="BY294">
            <v>9.1967550805050674E-2</v>
          </cell>
          <cell r="BZ294">
            <v>9.1967550805050674E-2</v>
          </cell>
          <cell r="CA294">
            <v>9.1967550805050674E-2</v>
          </cell>
          <cell r="CB294">
            <v>9.1967550805050674E-2</v>
          </cell>
          <cell r="CC294">
            <v>9.1967550805050674E-2</v>
          </cell>
          <cell r="CD294">
            <v>9.1967550805050674E-2</v>
          </cell>
          <cell r="CE294">
            <v>9.1967550805050674E-2</v>
          </cell>
          <cell r="CF294">
            <v>9.1967550805050674E-2</v>
          </cell>
          <cell r="CG294">
            <v>9.1967550805050674E-2</v>
          </cell>
          <cell r="CH294">
            <v>9.1967550805050674E-2</v>
          </cell>
          <cell r="CI294">
            <v>0.14951363612910379</v>
          </cell>
          <cell r="CJ294">
            <v>0.14951363612910379</v>
          </cell>
          <cell r="CK294">
            <v>0.14951363612910379</v>
          </cell>
          <cell r="CL294">
            <v>0.14951363612910379</v>
          </cell>
          <cell r="CM294">
            <v>0.14951363612910379</v>
          </cell>
          <cell r="CN294">
            <v>0.14951363612910379</v>
          </cell>
          <cell r="CO294">
            <v>0.14951363612910379</v>
          </cell>
          <cell r="CP294">
            <v>0.14951363612910379</v>
          </cell>
          <cell r="CQ294">
            <v>0.14951363612910379</v>
          </cell>
          <cell r="CR294">
            <v>0.14951363612910379</v>
          </cell>
          <cell r="CS294">
            <v>0.14951363612910379</v>
          </cell>
          <cell r="CT294">
            <v>0.14951363612910379</v>
          </cell>
          <cell r="CU294">
            <v>0.11028674363246649</v>
          </cell>
          <cell r="CV294">
            <v>0.11028674363246649</v>
          </cell>
          <cell r="CW294">
            <v>0.11028674363246649</v>
          </cell>
          <cell r="CX294">
            <v>0.11028674363246649</v>
          </cell>
          <cell r="CY294">
            <v>0.11028674363246649</v>
          </cell>
          <cell r="CZ294">
            <v>0.11028674363246649</v>
          </cell>
          <cell r="DA294">
            <v>0.11028674363246649</v>
          </cell>
          <cell r="DB294">
            <v>0.11028674363246649</v>
          </cell>
          <cell r="DC294">
            <v>0.11028674363246649</v>
          </cell>
          <cell r="DD294">
            <v>0.11028674363246649</v>
          </cell>
          <cell r="DE294">
            <v>0.11028674363246649</v>
          </cell>
          <cell r="DF294">
            <v>0.11028674363246649</v>
          </cell>
          <cell r="DG294">
            <v>0.10362369231703127</v>
          </cell>
          <cell r="DH294">
            <v>0.10362369231703127</v>
          </cell>
          <cell r="DI294">
            <v>0.10362369231703127</v>
          </cell>
          <cell r="DJ294">
            <v>0.10362369231703127</v>
          </cell>
          <cell r="DK294">
            <v>0.10362369231703127</v>
          </cell>
          <cell r="DL294">
            <v>0.10362369231703127</v>
          </cell>
          <cell r="DM294">
            <v>0.10362369231703127</v>
          </cell>
          <cell r="DN294">
            <v>0.10362369231703127</v>
          </cell>
          <cell r="DO294">
            <v>0.10362369231703127</v>
          </cell>
          <cell r="DP294">
            <v>0.10362369231703127</v>
          </cell>
          <cell r="DQ294">
            <v>0.10362369231703127</v>
          </cell>
          <cell r="DR294">
            <v>0.10362369231703127</v>
          </cell>
          <cell r="DS294">
            <v>0.12154139185160458</v>
          </cell>
          <cell r="DT294">
            <v>0.12154139185160458</v>
          </cell>
          <cell r="DU294">
            <v>0.12154139185160458</v>
          </cell>
          <cell r="DV294">
            <v>0.12154139185160458</v>
          </cell>
          <cell r="DW294">
            <v>0.12154139185160458</v>
          </cell>
          <cell r="DX294">
            <v>0.12154139185160458</v>
          </cell>
          <cell r="DY294">
            <v>0.12154139185160458</v>
          </cell>
          <cell r="DZ294">
            <v>0.12154139185160458</v>
          </cell>
          <cell r="EA294">
            <v>0.12154139185160458</v>
          </cell>
          <cell r="EB294">
            <v>0.12154139185160458</v>
          </cell>
          <cell r="EC294">
            <v>0.12154139185160458</v>
          </cell>
          <cell r="ED294">
            <v>0.12154139185160458</v>
          </cell>
          <cell r="EE294">
            <v>0.13517138290686426</v>
          </cell>
          <cell r="EF294">
            <v>0.13517138290686426</v>
          </cell>
          <cell r="EG294">
            <v>0.13517138290686426</v>
          </cell>
          <cell r="EH294">
            <v>0.13517138290686426</v>
          </cell>
          <cell r="EI294">
            <v>0.13517138290686426</v>
          </cell>
          <cell r="EJ294">
            <v>0.13517138290686426</v>
          </cell>
          <cell r="EK294">
            <v>0.13517138290686426</v>
          </cell>
          <cell r="EL294">
            <v>0.13517138290686426</v>
          </cell>
          <cell r="EM294">
            <v>0.13517138290686426</v>
          </cell>
          <cell r="EN294">
            <v>0.13517138290686426</v>
          </cell>
          <cell r="EO294">
            <v>0.13517138290686426</v>
          </cell>
          <cell r="EP294">
            <v>0.13517138290686426</v>
          </cell>
          <cell r="EQ294">
            <v>0.12927092688562125</v>
          </cell>
          <cell r="ER294">
            <v>0.12927092688562125</v>
          </cell>
          <cell r="ES294">
            <v>0.12927092688562125</v>
          </cell>
          <cell r="ET294">
            <v>0.12927092688562125</v>
          </cell>
          <cell r="EU294">
            <v>0.12927092688562125</v>
          </cell>
          <cell r="EV294">
            <v>0.12927092688562125</v>
          </cell>
          <cell r="EW294">
            <v>0.12927092688562125</v>
          </cell>
          <cell r="EX294">
            <v>0.12927092688562125</v>
          </cell>
          <cell r="EY294">
            <v>0.12927092688562125</v>
          </cell>
          <cell r="EZ294">
            <v>0.12927092688562125</v>
          </cell>
          <cell r="FA294">
            <v>0.12927092688562125</v>
          </cell>
          <cell r="FB294">
            <v>0.12927092688562125</v>
          </cell>
          <cell r="FC294">
            <v>0.12928922341485641</v>
          </cell>
          <cell r="FD294">
            <v>0.12928922341485641</v>
          </cell>
          <cell r="FE294">
            <v>0.12928922341485641</v>
          </cell>
          <cell r="FF294">
            <v>0.12928922341485641</v>
          </cell>
          <cell r="FG294">
            <v>0.12928922341485641</v>
          </cell>
          <cell r="FH294">
            <v>0.12928922341485641</v>
          </cell>
          <cell r="FI294">
            <v>0.12928922341485641</v>
          </cell>
          <cell r="FJ294">
            <v>0.12928922341485641</v>
          </cell>
          <cell r="FK294">
            <v>0.12928922341485641</v>
          </cell>
          <cell r="FL294">
            <v>0.12928922341485641</v>
          </cell>
          <cell r="FM294">
            <v>0.12928922341485641</v>
          </cell>
          <cell r="FN294">
            <v>0.12928922341485641</v>
          </cell>
          <cell r="FO294">
            <v>0.13079187484157637</v>
          </cell>
          <cell r="FP294">
            <v>0.13079187484157637</v>
          </cell>
          <cell r="FQ294">
            <v>0.13079187484157637</v>
          </cell>
          <cell r="FR294">
            <v>0.13079187484157637</v>
          </cell>
          <cell r="FS294">
            <v>0.13079187484157637</v>
          </cell>
          <cell r="FT294">
            <v>0.13079187484157637</v>
          </cell>
          <cell r="FU294">
            <v>0.13079187484157637</v>
          </cell>
          <cell r="FV294">
            <v>0.13079187484157637</v>
          </cell>
          <cell r="FW294">
            <v>0.13079187484157637</v>
          </cell>
        </row>
        <row r="295">
          <cell r="B295" t="str">
            <v>Co 114</v>
          </cell>
          <cell r="C295" t="str">
            <v>IL</v>
          </cell>
          <cell r="BH295">
            <v>-9.0989380194322636E-2</v>
          </cell>
          <cell r="BI295">
            <v>-9.0989380194322636E-2</v>
          </cell>
          <cell r="BJ295">
            <v>-9.0989380194322636E-2</v>
          </cell>
          <cell r="BK295">
            <v>-4.9973095925934394E-2</v>
          </cell>
          <cell r="BL295">
            <v>-4.9973095925934394E-2</v>
          </cell>
          <cell r="BM295">
            <v>-4.9973095925934394E-2</v>
          </cell>
          <cell r="BN295">
            <v>-4.9973095925934394E-2</v>
          </cell>
          <cell r="BO295">
            <v>-4.9973095925934394E-2</v>
          </cell>
          <cell r="BP295">
            <v>-4.9973095925934394E-2</v>
          </cell>
          <cell r="BQ295">
            <v>-4.9973095925934394E-2</v>
          </cell>
          <cell r="BR295">
            <v>-4.9973095925934394E-2</v>
          </cell>
          <cell r="BS295">
            <v>-4.9973095925934394E-2</v>
          </cell>
          <cell r="BT295">
            <v>-4.9973095925934394E-2</v>
          </cell>
          <cell r="BU295">
            <v>-4.9973095925934394E-2</v>
          </cell>
          <cell r="BV295">
            <v>-4.9973095925934394E-2</v>
          </cell>
          <cell r="BW295">
            <v>-5.9678058754521021E-2</v>
          </cell>
          <cell r="BX295">
            <v>-5.9678058754521021E-2</v>
          </cell>
          <cell r="BY295">
            <v>-5.9678058754521021E-2</v>
          </cell>
          <cell r="BZ295">
            <v>-5.9678058754521021E-2</v>
          </cell>
          <cell r="CA295">
            <v>-5.9678058754521021E-2</v>
          </cell>
          <cell r="CB295">
            <v>-5.9678058754521021E-2</v>
          </cell>
          <cell r="CC295">
            <v>-5.9678058754521021E-2</v>
          </cell>
          <cell r="CD295">
            <v>-5.9678058754521021E-2</v>
          </cell>
          <cell r="CE295">
            <v>-5.9678058754521021E-2</v>
          </cell>
          <cell r="CF295">
            <v>-5.9678058754521021E-2</v>
          </cell>
          <cell r="CG295">
            <v>-5.9678058754521021E-2</v>
          </cell>
          <cell r="CH295">
            <v>-5.9678058754521021E-2</v>
          </cell>
          <cell r="CI295">
            <v>8.0842969542029658E-2</v>
          </cell>
          <cell r="CJ295">
            <v>8.0842969542029658E-2</v>
          </cell>
          <cell r="CK295">
            <v>8.0842969542029658E-2</v>
          </cell>
          <cell r="CL295">
            <v>8.0842969542029658E-2</v>
          </cell>
          <cell r="CM295">
            <v>8.0842969542029658E-2</v>
          </cell>
          <cell r="CN295">
            <v>8.0842969542029658E-2</v>
          </cell>
          <cell r="CO295">
            <v>8.0842969542029658E-2</v>
          </cell>
          <cell r="CP295">
            <v>8.0842969542029658E-2</v>
          </cell>
          <cell r="CQ295">
            <v>8.0842969542029658E-2</v>
          </cell>
          <cell r="CR295">
            <v>8.0842969542029658E-2</v>
          </cell>
          <cell r="CS295">
            <v>8.0842969542029658E-2</v>
          </cell>
          <cell r="CT295">
            <v>8.0842969542029658E-2</v>
          </cell>
          <cell r="CU295">
            <v>8.5857521165241577E-2</v>
          </cell>
          <cell r="CV295">
            <v>8.5857521165241577E-2</v>
          </cell>
          <cell r="CW295">
            <v>8.5857521165241577E-2</v>
          </cell>
          <cell r="CX295">
            <v>8.5857521165241577E-2</v>
          </cell>
          <cell r="CY295">
            <v>8.5857521165241577E-2</v>
          </cell>
          <cell r="CZ295">
            <v>8.5857521165241577E-2</v>
          </cell>
          <cell r="DA295">
            <v>8.5857521165241577E-2</v>
          </cell>
          <cell r="DB295">
            <v>8.5857521165241577E-2</v>
          </cell>
          <cell r="DC295">
            <v>8.5857521165241577E-2</v>
          </cell>
          <cell r="DD295">
            <v>8.5857521165241577E-2</v>
          </cell>
          <cell r="DE295">
            <v>8.5857521165241577E-2</v>
          </cell>
          <cell r="DF295">
            <v>8.5857521165241577E-2</v>
          </cell>
          <cell r="DG295">
            <v>8.1942850196299558E-2</v>
          </cell>
          <cell r="DH295">
            <v>8.1942850196299558E-2</v>
          </cell>
          <cell r="DI295">
            <v>8.1942850196299558E-2</v>
          </cell>
          <cell r="DJ295">
            <v>8.1942850196299558E-2</v>
          </cell>
          <cell r="DK295">
            <v>8.1942850196299558E-2</v>
          </cell>
          <cell r="DL295">
            <v>8.1942850196299558E-2</v>
          </cell>
          <cell r="DM295">
            <v>8.1942850196299558E-2</v>
          </cell>
          <cell r="DN295">
            <v>8.1942850196299558E-2</v>
          </cell>
          <cell r="DO295">
            <v>8.1942850196299558E-2</v>
          </cell>
          <cell r="DP295">
            <v>8.1942850196299558E-2</v>
          </cell>
          <cell r="DQ295">
            <v>8.1942850196299558E-2</v>
          </cell>
          <cell r="DR295">
            <v>8.1942850196299558E-2</v>
          </cell>
          <cell r="DS295">
            <v>0.10321640951674632</v>
          </cell>
          <cell r="DT295">
            <v>0.10321640951674632</v>
          </cell>
          <cell r="DU295">
            <v>0.10321640951674632</v>
          </cell>
          <cell r="DV295">
            <v>0.10321640951674632</v>
          </cell>
          <cell r="DW295">
            <v>0.10321640951674632</v>
          </cell>
          <cell r="DX295">
            <v>0.10321640951674632</v>
          </cell>
          <cell r="DY295">
            <v>0.10321640951674632</v>
          </cell>
          <cell r="DZ295">
            <v>0.10321640951674632</v>
          </cell>
          <cell r="EA295">
            <v>0.10321640951674632</v>
          </cell>
          <cell r="EB295">
            <v>0.10321640951674632</v>
          </cell>
          <cell r="EC295">
            <v>0.10321640951674632</v>
          </cell>
          <cell r="ED295">
            <v>0.10321640951674632</v>
          </cell>
          <cell r="EE295">
            <v>0.10217633412156614</v>
          </cell>
          <cell r="EF295">
            <v>0.10217633412156614</v>
          </cell>
          <cell r="EG295">
            <v>0.10217633412156614</v>
          </cell>
          <cell r="EH295">
            <v>0.10217633412156614</v>
          </cell>
          <cell r="EI295">
            <v>0.10217633412156614</v>
          </cell>
          <cell r="EJ295">
            <v>0.10217633412156614</v>
          </cell>
          <cell r="EK295">
            <v>0.10217633412156614</v>
          </cell>
          <cell r="EL295">
            <v>0.10217633412156614</v>
          </cell>
          <cell r="EM295">
            <v>0.10217633412156614</v>
          </cell>
          <cell r="EN295">
            <v>0.10217633412156614</v>
          </cell>
          <cell r="EO295">
            <v>0.10217633412156614</v>
          </cell>
          <cell r="EP295">
            <v>0.10217633412156614</v>
          </cell>
          <cell r="EQ295">
            <v>9.5934754078918563E-2</v>
          </cell>
          <cell r="ER295">
            <v>9.5934754078918563E-2</v>
          </cell>
          <cell r="ES295">
            <v>9.5934754078918563E-2</v>
          </cell>
          <cell r="ET295">
            <v>9.5934754078918563E-2</v>
          </cell>
          <cell r="EU295">
            <v>9.5934754078918563E-2</v>
          </cell>
          <cell r="EV295">
            <v>9.5934754078918563E-2</v>
          </cell>
          <cell r="EW295">
            <v>9.5934754078918563E-2</v>
          </cell>
          <cell r="EX295">
            <v>9.5934754078918563E-2</v>
          </cell>
          <cell r="EY295">
            <v>9.5934754078918563E-2</v>
          </cell>
          <cell r="EZ295">
            <v>9.5934754078918563E-2</v>
          </cell>
          <cell r="FA295">
            <v>9.5934754078918563E-2</v>
          </cell>
          <cell r="FB295">
            <v>9.5934754078918563E-2</v>
          </cell>
          <cell r="FC295">
            <v>9.416068149108954E-2</v>
          </cell>
          <cell r="FD295">
            <v>9.416068149108954E-2</v>
          </cell>
          <cell r="FE295">
            <v>9.416068149108954E-2</v>
          </cell>
          <cell r="FF295">
            <v>9.416068149108954E-2</v>
          </cell>
          <cell r="FG295">
            <v>9.416068149108954E-2</v>
          </cell>
          <cell r="FH295">
            <v>9.416068149108954E-2</v>
          </cell>
          <cell r="FI295">
            <v>9.416068149108954E-2</v>
          </cell>
          <cell r="FJ295">
            <v>9.416068149108954E-2</v>
          </cell>
          <cell r="FK295">
            <v>9.416068149108954E-2</v>
          </cell>
          <cell r="FL295">
            <v>9.416068149108954E-2</v>
          </cell>
          <cell r="FM295">
            <v>9.416068149108954E-2</v>
          </cell>
          <cell r="FN295">
            <v>9.416068149108954E-2</v>
          </cell>
          <cell r="FO295">
            <v>9.3248874929846765E-2</v>
          </cell>
          <cell r="FP295">
            <v>9.3248874929846765E-2</v>
          </cell>
          <cell r="FQ295">
            <v>9.3248874929846765E-2</v>
          </cell>
          <cell r="FR295">
            <v>9.3248874929846765E-2</v>
          </cell>
          <cell r="FS295">
            <v>9.3248874929846765E-2</v>
          </cell>
          <cell r="FT295">
            <v>9.3248874929846765E-2</v>
          </cell>
          <cell r="FU295">
            <v>9.3248874929846765E-2</v>
          </cell>
          <cell r="FV295">
            <v>9.3248874929846765E-2</v>
          </cell>
          <cell r="FW295">
            <v>9.3248874929846765E-2</v>
          </cell>
        </row>
        <row r="296">
          <cell r="B296" t="str">
            <v>Co 117</v>
          </cell>
          <cell r="C296" t="str">
            <v>IL</v>
          </cell>
          <cell r="BH296">
            <v>-4.2527640476731528E-2</v>
          </cell>
          <cell r="BI296">
            <v>-4.2527640476731528E-2</v>
          </cell>
          <cell r="BJ296">
            <v>-4.2527640476731528E-2</v>
          </cell>
          <cell r="BK296">
            <v>7.8244197438140459E-3</v>
          </cell>
          <cell r="BL296">
            <v>7.8244197438140459E-3</v>
          </cell>
          <cell r="BM296">
            <v>7.8244197438140459E-3</v>
          </cell>
          <cell r="BN296">
            <v>7.8244197438140459E-3</v>
          </cell>
          <cell r="BO296">
            <v>7.8244197438140459E-3</v>
          </cell>
          <cell r="BP296">
            <v>7.8244197438140459E-3</v>
          </cell>
          <cell r="BQ296">
            <v>7.8244197438140459E-3</v>
          </cell>
          <cell r="BR296">
            <v>7.8244197438140459E-3</v>
          </cell>
          <cell r="BS296">
            <v>7.8244197438140459E-3</v>
          </cell>
          <cell r="BT296">
            <v>7.8244197438140459E-3</v>
          </cell>
          <cell r="BU296">
            <v>7.8244197438140459E-3</v>
          </cell>
          <cell r="BV296">
            <v>7.8244197438140459E-3</v>
          </cell>
          <cell r="BW296">
            <v>5.8859116801828502E-2</v>
          </cell>
          <cell r="BX296">
            <v>5.8859116801828502E-2</v>
          </cell>
          <cell r="BY296">
            <v>5.8859116801828502E-2</v>
          </cell>
          <cell r="BZ296">
            <v>5.8859116801828502E-2</v>
          </cell>
          <cell r="CA296">
            <v>5.8859116801828502E-2</v>
          </cell>
          <cell r="CB296">
            <v>5.8859116801828502E-2</v>
          </cell>
          <cell r="CC296">
            <v>5.8859116801828502E-2</v>
          </cell>
          <cell r="CD296">
            <v>5.8859116801828502E-2</v>
          </cell>
          <cell r="CE296">
            <v>5.8859116801828502E-2</v>
          </cell>
          <cell r="CF296">
            <v>5.8859116801828502E-2</v>
          </cell>
          <cell r="CG296">
            <v>5.8859116801828502E-2</v>
          </cell>
          <cell r="CH296">
            <v>5.8859116801828502E-2</v>
          </cell>
          <cell r="CI296">
            <v>6.8527027145958985E-2</v>
          </cell>
          <cell r="CJ296">
            <v>6.8527027145958985E-2</v>
          </cell>
          <cell r="CK296">
            <v>6.8527027145958985E-2</v>
          </cell>
          <cell r="CL296">
            <v>6.8527027145958985E-2</v>
          </cell>
          <cell r="CM296">
            <v>6.8527027145958985E-2</v>
          </cell>
          <cell r="CN296">
            <v>6.8527027145958985E-2</v>
          </cell>
          <cell r="CO296">
            <v>6.8527027145958985E-2</v>
          </cell>
          <cell r="CP296">
            <v>6.8527027145958985E-2</v>
          </cell>
          <cell r="CQ296">
            <v>6.8527027145958985E-2</v>
          </cell>
          <cell r="CR296">
            <v>6.8527027145958985E-2</v>
          </cell>
          <cell r="CS296">
            <v>6.8527027145958985E-2</v>
          </cell>
          <cell r="CT296">
            <v>6.8527027145958985E-2</v>
          </cell>
          <cell r="CU296">
            <v>6.8313777895310984E-2</v>
          </cell>
          <cell r="CV296">
            <v>6.8313777895310984E-2</v>
          </cell>
          <cell r="CW296">
            <v>6.8313777895310984E-2</v>
          </cell>
          <cell r="CX296">
            <v>6.8313777895310984E-2</v>
          </cell>
          <cell r="CY296">
            <v>6.8313777895310984E-2</v>
          </cell>
          <cell r="CZ296">
            <v>6.8313777895310984E-2</v>
          </cell>
          <cell r="DA296">
            <v>6.8313777895310984E-2</v>
          </cell>
          <cell r="DB296">
            <v>6.8313777895310984E-2</v>
          </cell>
          <cell r="DC296">
            <v>6.8313777895310984E-2</v>
          </cell>
          <cell r="DD296">
            <v>6.8313777895310984E-2</v>
          </cell>
          <cell r="DE296">
            <v>6.8313777895310984E-2</v>
          </cell>
          <cell r="DF296">
            <v>6.8313777895310984E-2</v>
          </cell>
          <cell r="DG296">
            <v>0.14355761851205334</v>
          </cell>
          <cell r="DH296">
            <v>0.14355761851205334</v>
          </cell>
          <cell r="DI296">
            <v>0.14355761851205334</v>
          </cell>
          <cell r="DJ296">
            <v>0.14355761851205334</v>
          </cell>
          <cell r="DK296">
            <v>0.14355761851205334</v>
          </cell>
          <cell r="DL296">
            <v>0.14355761851205334</v>
          </cell>
          <cell r="DM296">
            <v>0.14355761851205334</v>
          </cell>
          <cell r="DN296">
            <v>0.14355761851205334</v>
          </cell>
          <cell r="DO296">
            <v>0.14355761851205334</v>
          </cell>
          <cell r="DP296">
            <v>0.14355761851205334</v>
          </cell>
          <cell r="DQ296">
            <v>0.14355761851205334</v>
          </cell>
          <cell r="DR296">
            <v>0.14355761851205334</v>
          </cell>
          <cell r="DS296">
            <v>0.14601149283419454</v>
          </cell>
          <cell r="DT296">
            <v>0.14601149283419454</v>
          </cell>
          <cell r="DU296">
            <v>0.14601149283419454</v>
          </cell>
          <cell r="DV296">
            <v>0.14601149283419454</v>
          </cell>
          <cell r="DW296">
            <v>0.14601149283419454</v>
          </cell>
          <cell r="DX296">
            <v>0.14601149283419454</v>
          </cell>
          <cell r="DY296">
            <v>0.14601149283419454</v>
          </cell>
          <cell r="DZ296">
            <v>0.14601149283419454</v>
          </cell>
          <cell r="EA296">
            <v>0.14601149283419454</v>
          </cell>
          <cell r="EB296">
            <v>0.14601149283419454</v>
          </cell>
          <cell r="EC296">
            <v>0.14601149283419454</v>
          </cell>
          <cell r="ED296">
            <v>0.14601149283419454</v>
          </cell>
          <cell r="EE296">
            <v>0.18507080866185294</v>
          </cell>
          <cell r="EF296">
            <v>0.18507080866185294</v>
          </cell>
          <cell r="EG296">
            <v>0.18507080866185294</v>
          </cell>
          <cell r="EH296">
            <v>0.18507080866185294</v>
          </cell>
          <cell r="EI296">
            <v>0.18507080866185294</v>
          </cell>
          <cell r="EJ296">
            <v>0.18507080866185294</v>
          </cell>
          <cell r="EK296">
            <v>0.18507080866185294</v>
          </cell>
          <cell r="EL296">
            <v>0.18507080866185294</v>
          </cell>
          <cell r="EM296">
            <v>0.18507080866185294</v>
          </cell>
          <cell r="EN296">
            <v>0.18507080866185294</v>
          </cell>
          <cell r="EO296">
            <v>0.18507080866185294</v>
          </cell>
          <cell r="EP296">
            <v>0.18507080866185294</v>
          </cell>
          <cell r="EQ296">
            <v>0.1805477810367204</v>
          </cell>
          <cell r="ER296">
            <v>0.1805477810367204</v>
          </cell>
          <cell r="ES296">
            <v>0.1805477810367204</v>
          </cell>
          <cell r="ET296">
            <v>0.1805477810367204</v>
          </cell>
          <cell r="EU296">
            <v>0.1805477810367204</v>
          </cell>
          <cell r="EV296">
            <v>0.1805477810367204</v>
          </cell>
          <cell r="EW296">
            <v>0.1805477810367204</v>
          </cell>
          <cell r="EX296">
            <v>0.1805477810367204</v>
          </cell>
          <cell r="EY296">
            <v>0.1805477810367204</v>
          </cell>
          <cell r="EZ296">
            <v>0.1805477810367204</v>
          </cell>
          <cell r="FA296">
            <v>0.1805477810367204</v>
          </cell>
          <cell r="FB296">
            <v>0.1805477810367204</v>
          </cell>
          <cell r="FC296">
            <v>0.18415516408776281</v>
          </cell>
          <cell r="FD296">
            <v>0.18415516408776281</v>
          </cell>
          <cell r="FE296">
            <v>0.18415516408776281</v>
          </cell>
          <cell r="FF296">
            <v>0.18415516408776281</v>
          </cell>
          <cell r="FG296">
            <v>0.18415516408776281</v>
          </cell>
          <cell r="FH296">
            <v>0.18415516408776281</v>
          </cell>
          <cell r="FI296">
            <v>0.18415516408776281</v>
          </cell>
          <cell r="FJ296">
            <v>0.18415516408776281</v>
          </cell>
          <cell r="FK296">
            <v>0.18415516408776281</v>
          </cell>
          <cell r="FL296">
            <v>0.18415516408776281</v>
          </cell>
          <cell r="FM296">
            <v>0.18415516408776281</v>
          </cell>
          <cell r="FN296">
            <v>0.18415516408776281</v>
          </cell>
          <cell r="FO296">
            <v>0.19127690962118571</v>
          </cell>
          <cell r="FP296">
            <v>0.19127690962118571</v>
          </cell>
          <cell r="FQ296">
            <v>0.19127690962118571</v>
          </cell>
          <cell r="FR296">
            <v>0.19127690962118571</v>
          </cell>
          <cell r="FS296">
            <v>0.19127690962118571</v>
          </cell>
          <cell r="FT296">
            <v>0.19127690962118571</v>
          </cell>
          <cell r="FU296">
            <v>0.19127690962118571</v>
          </cell>
          <cell r="FV296">
            <v>0.19127690962118571</v>
          </cell>
          <cell r="FW296">
            <v>0.19127690962118571</v>
          </cell>
        </row>
        <row r="297">
          <cell r="B297" t="str">
            <v>Co 118</v>
          </cell>
          <cell r="C297" t="str">
            <v>IL</v>
          </cell>
          <cell r="BH297">
            <v>-3.2015232713659372E-2</v>
          </cell>
          <cell r="BI297">
            <v>-3.2015232713659372E-2</v>
          </cell>
          <cell r="BJ297">
            <v>-3.2015232713659372E-2</v>
          </cell>
          <cell r="BK297">
            <v>-2.9228744963201055E-2</v>
          </cell>
          <cell r="BL297">
            <v>-2.9228744963201055E-2</v>
          </cell>
          <cell r="BM297">
            <v>-2.9228744963201055E-2</v>
          </cell>
          <cell r="BN297">
            <v>-2.9228744963201055E-2</v>
          </cell>
          <cell r="BO297">
            <v>-2.9228744963201055E-2</v>
          </cell>
          <cell r="BP297">
            <v>-2.9228744963201055E-2</v>
          </cell>
          <cell r="BQ297">
            <v>-2.9228744963201055E-2</v>
          </cell>
          <cell r="BR297">
            <v>-2.9228744963201055E-2</v>
          </cell>
          <cell r="BS297">
            <v>-2.9228744963201055E-2</v>
          </cell>
          <cell r="BT297">
            <v>-2.9228744963201055E-2</v>
          </cell>
          <cell r="BU297">
            <v>-2.9228744963201055E-2</v>
          </cell>
          <cell r="BV297">
            <v>-2.9228744963201055E-2</v>
          </cell>
          <cell r="BW297">
            <v>-4.5494657836909508E-2</v>
          </cell>
          <cell r="BX297">
            <v>-4.5494657836909508E-2</v>
          </cell>
          <cell r="BY297">
            <v>-4.5494657836909508E-2</v>
          </cell>
          <cell r="BZ297">
            <v>-4.5494657836909508E-2</v>
          </cell>
          <cell r="CA297">
            <v>-4.5494657836909508E-2</v>
          </cell>
          <cell r="CB297">
            <v>-4.5494657836909508E-2</v>
          </cell>
          <cell r="CC297">
            <v>-4.5494657836909508E-2</v>
          </cell>
          <cell r="CD297">
            <v>-4.5494657836909508E-2</v>
          </cell>
          <cell r="CE297">
            <v>-4.5494657836909508E-2</v>
          </cell>
          <cell r="CF297">
            <v>-4.5494657836909508E-2</v>
          </cell>
          <cell r="CG297">
            <v>-4.5494657836909508E-2</v>
          </cell>
          <cell r="CH297">
            <v>-4.5494657836909508E-2</v>
          </cell>
          <cell r="CI297">
            <v>2.7593050135009563E-2</v>
          </cell>
          <cell r="CJ297">
            <v>2.7593050135009563E-2</v>
          </cell>
          <cell r="CK297">
            <v>2.7593050135009563E-2</v>
          </cell>
          <cell r="CL297">
            <v>2.7593050135009563E-2</v>
          </cell>
          <cell r="CM297">
            <v>2.7593050135009563E-2</v>
          </cell>
          <cell r="CN297">
            <v>2.7593050135009563E-2</v>
          </cell>
          <cell r="CO297">
            <v>2.7593050135009563E-2</v>
          </cell>
          <cell r="CP297">
            <v>2.7593050135009563E-2</v>
          </cell>
          <cell r="CQ297">
            <v>2.7593050135009563E-2</v>
          </cell>
          <cell r="CR297">
            <v>2.7593050135009563E-2</v>
          </cell>
          <cell r="CS297">
            <v>2.7593050135009563E-2</v>
          </cell>
          <cell r="CT297">
            <v>2.7593050135009563E-2</v>
          </cell>
          <cell r="CU297">
            <v>2.5437255503141978E-2</v>
          </cell>
          <cell r="CV297">
            <v>2.5437255503141978E-2</v>
          </cell>
          <cell r="CW297">
            <v>2.5437255503141978E-2</v>
          </cell>
          <cell r="CX297">
            <v>2.5437255503141978E-2</v>
          </cell>
          <cell r="CY297">
            <v>2.5437255503141978E-2</v>
          </cell>
          <cell r="CZ297">
            <v>2.5437255503141978E-2</v>
          </cell>
          <cell r="DA297">
            <v>2.5437255503141978E-2</v>
          </cell>
          <cell r="DB297">
            <v>2.5437255503141978E-2</v>
          </cell>
          <cell r="DC297">
            <v>2.5437255503141978E-2</v>
          </cell>
          <cell r="DD297">
            <v>2.5437255503141978E-2</v>
          </cell>
          <cell r="DE297">
            <v>2.5437255503141978E-2</v>
          </cell>
          <cell r="DF297">
            <v>2.5437255503141978E-2</v>
          </cell>
          <cell r="DG297">
            <v>4.7652976267390658E-2</v>
          </cell>
          <cell r="DH297">
            <v>4.7652976267390658E-2</v>
          </cell>
          <cell r="DI297">
            <v>4.7652976267390658E-2</v>
          </cell>
          <cell r="DJ297">
            <v>4.7652976267390658E-2</v>
          </cell>
          <cell r="DK297">
            <v>4.7652976267390658E-2</v>
          </cell>
          <cell r="DL297">
            <v>4.7652976267390658E-2</v>
          </cell>
          <cell r="DM297">
            <v>4.7652976267390658E-2</v>
          </cell>
          <cell r="DN297">
            <v>4.7652976267390658E-2</v>
          </cell>
          <cell r="DO297">
            <v>4.7652976267390658E-2</v>
          </cell>
          <cell r="DP297">
            <v>4.7652976267390658E-2</v>
          </cell>
          <cell r="DQ297">
            <v>4.7652976267390658E-2</v>
          </cell>
          <cell r="DR297">
            <v>4.7652976267390658E-2</v>
          </cell>
          <cell r="DS297">
            <v>0.10020747133316239</v>
          </cell>
          <cell r="DT297">
            <v>0.10020747133316239</v>
          </cell>
          <cell r="DU297">
            <v>0.10020747133316239</v>
          </cell>
          <cell r="DV297">
            <v>0.10020747133316239</v>
          </cell>
          <cell r="DW297">
            <v>0.10020747133316239</v>
          </cell>
          <cell r="DX297">
            <v>0.10020747133316239</v>
          </cell>
          <cell r="DY297">
            <v>0.10020747133316239</v>
          </cell>
          <cell r="DZ297">
            <v>0.10020747133316239</v>
          </cell>
          <cell r="EA297">
            <v>0.10020747133316239</v>
          </cell>
          <cell r="EB297">
            <v>0.10020747133316239</v>
          </cell>
          <cell r="EC297">
            <v>0.10020747133316239</v>
          </cell>
          <cell r="ED297">
            <v>0.10020747133316239</v>
          </cell>
          <cell r="EE297">
            <v>0.1135102888973484</v>
          </cell>
          <cell r="EF297">
            <v>0.1135102888973484</v>
          </cell>
          <cell r="EG297">
            <v>0.1135102888973484</v>
          </cell>
          <cell r="EH297">
            <v>0.1135102888973484</v>
          </cell>
          <cell r="EI297">
            <v>0.1135102888973484</v>
          </cell>
          <cell r="EJ297">
            <v>0.1135102888973484</v>
          </cell>
          <cell r="EK297">
            <v>0.1135102888973484</v>
          </cell>
          <cell r="EL297">
            <v>0.1135102888973484</v>
          </cell>
          <cell r="EM297">
            <v>0.1135102888973484</v>
          </cell>
          <cell r="EN297">
            <v>0.1135102888973484</v>
          </cell>
          <cell r="EO297">
            <v>0.1135102888973484</v>
          </cell>
          <cell r="EP297">
            <v>0.1135102888973484</v>
          </cell>
          <cell r="EQ297">
            <v>0.13344551191182191</v>
          </cell>
          <cell r="ER297">
            <v>0.13344551191182191</v>
          </cell>
          <cell r="ES297">
            <v>0.13344551191182191</v>
          </cell>
          <cell r="ET297">
            <v>0.13344551191182191</v>
          </cell>
          <cell r="EU297">
            <v>0.13344551191182191</v>
          </cell>
          <cell r="EV297">
            <v>0.13344551191182191</v>
          </cell>
          <cell r="EW297">
            <v>0.13344551191182191</v>
          </cell>
          <cell r="EX297">
            <v>0.13344551191182191</v>
          </cell>
          <cell r="EY297">
            <v>0.13344551191182191</v>
          </cell>
          <cell r="EZ297">
            <v>0.13344551191182191</v>
          </cell>
          <cell r="FA297">
            <v>0.13344551191182191</v>
          </cell>
          <cell r="FB297">
            <v>0.13344551191182191</v>
          </cell>
          <cell r="FC297">
            <v>0.13501861812788823</v>
          </cell>
          <cell r="FD297">
            <v>0.13501861812788823</v>
          </cell>
          <cell r="FE297">
            <v>0.13501861812788823</v>
          </cell>
          <cell r="FF297">
            <v>0.13501861812788823</v>
          </cell>
          <cell r="FG297">
            <v>0.13501861812788823</v>
          </cell>
          <cell r="FH297">
            <v>0.13501861812788823</v>
          </cell>
          <cell r="FI297">
            <v>0.13501861812788823</v>
          </cell>
          <cell r="FJ297">
            <v>0.13501861812788823</v>
          </cell>
          <cell r="FK297">
            <v>0.13501861812788823</v>
          </cell>
          <cell r="FL297">
            <v>0.13501861812788823</v>
          </cell>
          <cell r="FM297">
            <v>0.13501861812788823</v>
          </cell>
          <cell r="FN297">
            <v>0.13501861812788823</v>
          </cell>
          <cell r="FO297">
            <v>0.14367240347667629</v>
          </cell>
          <cell r="FP297">
            <v>0.14367240347667629</v>
          </cell>
          <cell r="FQ297">
            <v>0.14367240347667629</v>
          </cell>
          <cell r="FR297">
            <v>0.14367240347667629</v>
          </cell>
          <cell r="FS297">
            <v>0.14367240347667629</v>
          </cell>
          <cell r="FT297">
            <v>0.14367240347667629</v>
          </cell>
          <cell r="FU297">
            <v>0.14367240347667629</v>
          </cell>
          <cell r="FV297">
            <v>0.14367240347667629</v>
          </cell>
          <cell r="FW297">
            <v>0.14367240347667629</v>
          </cell>
        </row>
        <row r="298">
          <cell r="B298" t="str">
            <v>Co 119</v>
          </cell>
          <cell r="C298" t="str">
            <v>IL</v>
          </cell>
          <cell r="BH298">
            <v>-3.4078937452525646E-2</v>
          </cell>
          <cell r="BI298">
            <v>-3.4078937452525646E-2</v>
          </cell>
          <cell r="BJ298">
            <v>-3.4078937452525646E-2</v>
          </cell>
          <cell r="BK298">
            <v>-9.9276667441154948E-3</v>
          </cell>
          <cell r="BL298">
            <v>-9.9276667441154948E-3</v>
          </cell>
          <cell r="BM298">
            <v>-9.9276667441154948E-3</v>
          </cell>
          <cell r="BN298">
            <v>-9.9276667441154948E-3</v>
          </cell>
          <cell r="BO298">
            <v>-9.9276667441154948E-3</v>
          </cell>
          <cell r="BP298">
            <v>-9.9276667441154948E-3</v>
          </cell>
          <cell r="BQ298">
            <v>-9.9276667441154948E-3</v>
          </cell>
          <cell r="BR298">
            <v>-9.9276667441154948E-3</v>
          </cell>
          <cell r="BS298">
            <v>-9.9276667441154948E-3</v>
          </cell>
          <cell r="BT298">
            <v>-9.9276667441154948E-3</v>
          </cell>
          <cell r="BU298">
            <v>-9.9276667441154948E-3</v>
          </cell>
          <cell r="BV298">
            <v>-9.9276667441154948E-3</v>
          </cell>
          <cell r="BW298">
            <v>0.11021615775936372</v>
          </cell>
          <cell r="BX298">
            <v>0.11021615775936372</v>
          </cell>
          <cell r="BY298">
            <v>0.11021615775936372</v>
          </cell>
          <cell r="BZ298">
            <v>0.11021615775936372</v>
          </cell>
          <cell r="CA298">
            <v>0.11021615775936372</v>
          </cell>
          <cell r="CB298">
            <v>0.11021615775936372</v>
          </cell>
          <cell r="CC298">
            <v>0.11021615775936372</v>
          </cell>
          <cell r="CD298">
            <v>0.11021615775936372</v>
          </cell>
          <cell r="CE298">
            <v>0.11021615775936372</v>
          </cell>
          <cell r="CF298">
            <v>0.11021615775936372</v>
          </cell>
          <cell r="CG298">
            <v>0.11021615775936372</v>
          </cell>
          <cell r="CH298">
            <v>0.11021615775936372</v>
          </cell>
          <cell r="CI298">
            <v>8.246318390978126E-2</v>
          </cell>
          <cell r="CJ298">
            <v>8.246318390978126E-2</v>
          </cell>
          <cell r="CK298">
            <v>8.246318390978126E-2</v>
          </cell>
          <cell r="CL298">
            <v>8.246318390978126E-2</v>
          </cell>
          <cell r="CM298">
            <v>8.246318390978126E-2</v>
          </cell>
          <cell r="CN298">
            <v>8.246318390978126E-2</v>
          </cell>
          <cell r="CO298">
            <v>8.246318390978126E-2</v>
          </cell>
          <cell r="CP298">
            <v>8.246318390978126E-2</v>
          </cell>
          <cell r="CQ298">
            <v>8.246318390978126E-2</v>
          </cell>
          <cell r="CR298">
            <v>8.246318390978126E-2</v>
          </cell>
          <cell r="CS298">
            <v>8.246318390978126E-2</v>
          </cell>
          <cell r="CT298">
            <v>8.246318390978126E-2</v>
          </cell>
          <cell r="CU298">
            <v>6.9950204328133633E-2</v>
          </cell>
          <cell r="CV298">
            <v>6.9950204328133633E-2</v>
          </cell>
          <cell r="CW298">
            <v>6.9950204328133633E-2</v>
          </cell>
          <cell r="CX298">
            <v>6.9950204328133633E-2</v>
          </cell>
          <cell r="CY298">
            <v>6.9950204328133633E-2</v>
          </cell>
          <cell r="CZ298">
            <v>6.9950204328133633E-2</v>
          </cell>
          <cell r="DA298">
            <v>6.9950204328133633E-2</v>
          </cell>
          <cell r="DB298">
            <v>6.9950204328133633E-2</v>
          </cell>
          <cell r="DC298">
            <v>6.9950204328133633E-2</v>
          </cell>
          <cell r="DD298">
            <v>6.9950204328133633E-2</v>
          </cell>
          <cell r="DE298">
            <v>6.9950204328133633E-2</v>
          </cell>
          <cell r="DF298">
            <v>6.9950204328133633E-2</v>
          </cell>
          <cell r="DG298">
            <v>5.634574742731821E-2</v>
          </cell>
          <cell r="DH298">
            <v>5.634574742731821E-2</v>
          </cell>
          <cell r="DI298">
            <v>5.634574742731821E-2</v>
          </cell>
          <cell r="DJ298">
            <v>5.634574742731821E-2</v>
          </cell>
          <cell r="DK298">
            <v>5.634574742731821E-2</v>
          </cell>
          <cell r="DL298">
            <v>5.634574742731821E-2</v>
          </cell>
          <cell r="DM298">
            <v>5.634574742731821E-2</v>
          </cell>
          <cell r="DN298">
            <v>5.634574742731821E-2</v>
          </cell>
          <cell r="DO298">
            <v>5.634574742731821E-2</v>
          </cell>
          <cell r="DP298">
            <v>5.634574742731821E-2</v>
          </cell>
          <cell r="DQ298">
            <v>5.634574742731821E-2</v>
          </cell>
          <cell r="DR298">
            <v>5.634574742731821E-2</v>
          </cell>
          <cell r="DS298">
            <v>6.6452594754995459E-2</v>
          </cell>
          <cell r="DT298">
            <v>6.6452594754995459E-2</v>
          </cell>
          <cell r="DU298">
            <v>6.6452594754995459E-2</v>
          </cell>
          <cell r="DV298">
            <v>6.6452594754995459E-2</v>
          </cell>
          <cell r="DW298">
            <v>6.6452594754995459E-2</v>
          </cell>
          <cell r="DX298">
            <v>6.6452594754995459E-2</v>
          </cell>
          <cell r="DY298">
            <v>6.6452594754995459E-2</v>
          </cell>
          <cell r="DZ298">
            <v>6.6452594754995459E-2</v>
          </cell>
          <cell r="EA298">
            <v>6.6452594754995459E-2</v>
          </cell>
          <cell r="EB298">
            <v>6.6452594754995459E-2</v>
          </cell>
          <cell r="EC298">
            <v>6.6452594754995459E-2</v>
          </cell>
          <cell r="ED298">
            <v>6.6452594754995459E-2</v>
          </cell>
          <cell r="EE298">
            <v>6.9313315843531217E-2</v>
          </cell>
          <cell r="EF298">
            <v>6.9313315843531217E-2</v>
          </cell>
          <cell r="EG298">
            <v>6.9313315843531217E-2</v>
          </cell>
          <cell r="EH298">
            <v>6.9313315843531217E-2</v>
          </cell>
          <cell r="EI298">
            <v>6.9313315843531217E-2</v>
          </cell>
          <cell r="EJ298">
            <v>6.9313315843531217E-2</v>
          </cell>
          <cell r="EK298">
            <v>6.9313315843531217E-2</v>
          </cell>
          <cell r="EL298">
            <v>6.9313315843531217E-2</v>
          </cell>
          <cell r="EM298">
            <v>6.9313315843531217E-2</v>
          </cell>
          <cell r="EN298">
            <v>6.9313315843531217E-2</v>
          </cell>
          <cell r="EO298">
            <v>6.9313315843531217E-2</v>
          </cell>
          <cell r="EP298">
            <v>6.9313315843531217E-2</v>
          </cell>
          <cell r="EQ298">
            <v>7.4213688920713519E-2</v>
          </cell>
          <cell r="ER298">
            <v>7.4213688920713519E-2</v>
          </cell>
          <cell r="ES298">
            <v>7.4213688920713519E-2</v>
          </cell>
          <cell r="ET298">
            <v>7.4213688920713519E-2</v>
          </cell>
          <cell r="EU298">
            <v>7.4213688920713519E-2</v>
          </cell>
          <cell r="EV298">
            <v>7.4213688920713519E-2</v>
          </cell>
          <cell r="EW298">
            <v>7.4213688920713519E-2</v>
          </cell>
          <cell r="EX298">
            <v>7.4213688920713519E-2</v>
          </cell>
          <cell r="EY298">
            <v>7.4213688920713519E-2</v>
          </cell>
          <cell r="EZ298">
            <v>7.4213688920713519E-2</v>
          </cell>
          <cell r="FA298">
            <v>7.4213688920713519E-2</v>
          </cell>
          <cell r="FB298">
            <v>7.4213688920713519E-2</v>
          </cell>
          <cell r="FC298">
            <v>9.3713781955530512E-2</v>
          </cell>
          <cell r="FD298">
            <v>9.3713781955530512E-2</v>
          </cell>
          <cell r="FE298">
            <v>9.3713781955530512E-2</v>
          </cell>
          <cell r="FF298">
            <v>9.3713781955530512E-2</v>
          </cell>
          <cell r="FG298">
            <v>9.3713781955530512E-2</v>
          </cell>
          <cell r="FH298">
            <v>9.3713781955530512E-2</v>
          </cell>
          <cell r="FI298">
            <v>9.3713781955530512E-2</v>
          </cell>
          <cell r="FJ298">
            <v>9.3713781955530512E-2</v>
          </cell>
          <cell r="FK298">
            <v>9.3713781955530512E-2</v>
          </cell>
          <cell r="FL298">
            <v>9.3713781955530512E-2</v>
          </cell>
          <cell r="FM298">
            <v>9.3713781955530512E-2</v>
          </cell>
          <cell r="FN298">
            <v>9.3713781955530512E-2</v>
          </cell>
          <cell r="FO298">
            <v>9.9614698067373331E-2</v>
          </cell>
          <cell r="FP298">
            <v>9.9614698067373331E-2</v>
          </cell>
          <cell r="FQ298">
            <v>9.9614698067373331E-2</v>
          </cell>
          <cell r="FR298">
            <v>9.9614698067373331E-2</v>
          </cell>
          <cell r="FS298">
            <v>9.9614698067373331E-2</v>
          </cell>
          <cell r="FT298">
            <v>9.9614698067373331E-2</v>
          </cell>
          <cell r="FU298">
            <v>9.9614698067373331E-2</v>
          </cell>
          <cell r="FV298">
            <v>9.9614698067373331E-2</v>
          </cell>
          <cell r="FW298">
            <v>9.9614698067373331E-2</v>
          </cell>
        </row>
        <row r="299">
          <cell r="B299" t="str">
            <v>Co 120</v>
          </cell>
          <cell r="C299" t="str">
            <v>IL</v>
          </cell>
          <cell r="BH299">
            <v>-0.11899549178241568</v>
          </cell>
          <cell r="BI299">
            <v>-0.11899549178241568</v>
          </cell>
          <cell r="BJ299">
            <v>-0.11899549178241568</v>
          </cell>
          <cell r="BK299">
            <v>-9.8506717601118038E-2</v>
          </cell>
          <cell r="BL299">
            <v>-9.8506717601118038E-2</v>
          </cell>
          <cell r="BM299">
            <v>-9.8506717601118038E-2</v>
          </cell>
          <cell r="BN299">
            <v>-9.8506717601118038E-2</v>
          </cell>
          <cell r="BO299">
            <v>-9.8506717601118038E-2</v>
          </cell>
          <cell r="BP299">
            <v>-9.8506717601118038E-2</v>
          </cell>
          <cell r="BQ299">
            <v>-9.8506717601118038E-2</v>
          </cell>
          <cell r="BR299">
            <v>-9.8506717601118038E-2</v>
          </cell>
          <cell r="BS299">
            <v>-9.8506717601118038E-2</v>
          </cell>
          <cell r="BT299">
            <v>-9.8506717601118038E-2</v>
          </cell>
          <cell r="BU299">
            <v>-9.8506717601118038E-2</v>
          </cell>
          <cell r="BV299">
            <v>-9.8506717601118038E-2</v>
          </cell>
          <cell r="BW299">
            <v>-0.11200007766455275</v>
          </cell>
          <cell r="BX299">
            <v>-0.11200007766455275</v>
          </cell>
          <cell r="BY299">
            <v>-0.11200007766455275</v>
          </cell>
          <cell r="BZ299">
            <v>-0.11200007766455275</v>
          </cell>
          <cell r="CA299">
            <v>-0.11200007766455275</v>
          </cell>
          <cell r="CB299">
            <v>-0.11200007766455275</v>
          </cell>
          <cell r="CC299">
            <v>-0.11200007766455275</v>
          </cell>
          <cell r="CD299">
            <v>-0.11200007766455275</v>
          </cell>
          <cell r="CE299">
            <v>-0.11200007766455275</v>
          </cell>
          <cell r="CF299">
            <v>-0.11200007766455275</v>
          </cell>
          <cell r="CG299">
            <v>-0.11200007766455275</v>
          </cell>
          <cell r="CH299">
            <v>-0.11200007766455275</v>
          </cell>
          <cell r="CI299">
            <v>0.17758666543288634</v>
          </cell>
          <cell r="CJ299">
            <v>0.17758666543288634</v>
          </cell>
          <cell r="CK299">
            <v>0.17758666543288634</v>
          </cell>
          <cell r="CL299">
            <v>0.17758666543288634</v>
          </cell>
          <cell r="CM299">
            <v>0.17758666543288634</v>
          </cell>
          <cell r="CN299">
            <v>0.17758666543288634</v>
          </cell>
          <cell r="CO299">
            <v>0.17758666543288634</v>
          </cell>
          <cell r="CP299">
            <v>0.17758666543288634</v>
          </cell>
          <cell r="CQ299">
            <v>0.17758666543288634</v>
          </cell>
          <cell r="CR299">
            <v>0.17758666543288634</v>
          </cell>
          <cell r="CS299">
            <v>0.17758666543288634</v>
          </cell>
          <cell r="CT299">
            <v>0.17758666543288634</v>
          </cell>
          <cell r="CU299">
            <v>0.19733422143360174</v>
          </cell>
          <cell r="CV299">
            <v>0.19733422143360174</v>
          </cell>
          <cell r="CW299">
            <v>0.19733422143360174</v>
          </cell>
          <cell r="CX299">
            <v>0.19733422143360174</v>
          </cell>
          <cell r="CY299">
            <v>0.19733422143360174</v>
          </cell>
          <cell r="CZ299">
            <v>0.19733422143360174</v>
          </cell>
          <cell r="DA299">
            <v>0.19733422143360174</v>
          </cell>
          <cell r="DB299">
            <v>0.19733422143360174</v>
          </cell>
          <cell r="DC299">
            <v>0.19733422143360174</v>
          </cell>
          <cell r="DD299">
            <v>0.19733422143360174</v>
          </cell>
          <cell r="DE299">
            <v>0.19733422143360174</v>
          </cell>
          <cell r="DF299">
            <v>0.19733422143360174</v>
          </cell>
          <cell r="DG299">
            <v>0.16982503774851726</v>
          </cell>
          <cell r="DH299">
            <v>0.16982503774851726</v>
          </cell>
          <cell r="DI299">
            <v>0.16982503774851726</v>
          </cell>
          <cell r="DJ299">
            <v>0.16982503774851726</v>
          </cell>
          <cell r="DK299">
            <v>0.16982503774851726</v>
          </cell>
          <cell r="DL299">
            <v>0.16982503774851726</v>
          </cell>
          <cell r="DM299">
            <v>0.16982503774851726</v>
          </cell>
          <cell r="DN299">
            <v>0.16982503774851726</v>
          </cell>
          <cell r="DO299">
            <v>0.16982503774851726</v>
          </cell>
          <cell r="DP299">
            <v>0.16982503774851726</v>
          </cell>
          <cell r="DQ299">
            <v>0.16982503774851726</v>
          </cell>
          <cell r="DR299">
            <v>0.16982503774851726</v>
          </cell>
          <cell r="DS299">
            <v>0.1961637485591306</v>
          </cell>
          <cell r="DT299">
            <v>0.1961637485591306</v>
          </cell>
          <cell r="DU299">
            <v>0.1961637485591306</v>
          </cell>
          <cell r="DV299">
            <v>0.1961637485591306</v>
          </cell>
          <cell r="DW299">
            <v>0.1961637485591306</v>
          </cell>
          <cell r="DX299">
            <v>0.1961637485591306</v>
          </cell>
          <cell r="DY299">
            <v>0.1961637485591306</v>
          </cell>
          <cell r="DZ299">
            <v>0.1961637485591306</v>
          </cell>
          <cell r="EA299">
            <v>0.1961637485591306</v>
          </cell>
          <cell r="EB299">
            <v>0.1961637485591306</v>
          </cell>
          <cell r="EC299">
            <v>0.1961637485591306</v>
          </cell>
          <cell r="ED299">
            <v>0.1961637485591306</v>
          </cell>
          <cell r="EE299">
            <v>0.1982544429900549</v>
          </cell>
          <cell r="EF299">
            <v>0.1982544429900549</v>
          </cell>
          <cell r="EG299">
            <v>0.1982544429900549</v>
          </cell>
          <cell r="EH299">
            <v>0.1982544429900549</v>
          </cell>
          <cell r="EI299">
            <v>0.1982544429900549</v>
          </cell>
          <cell r="EJ299">
            <v>0.1982544429900549</v>
          </cell>
          <cell r="EK299">
            <v>0.1982544429900549</v>
          </cell>
          <cell r="EL299">
            <v>0.1982544429900549</v>
          </cell>
          <cell r="EM299">
            <v>0.1982544429900549</v>
          </cell>
          <cell r="EN299">
            <v>0.1982544429900549</v>
          </cell>
          <cell r="EO299">
            <v>0.1982544429900549</v>
          </cell>
          <cell r="EP299">
            <v>0.1982544429900549</v>
          </cell>
          <cell r="EQ299">
            <v>0.19303961610959863</v>
          </cell>
          <cell r="ER299">
            <v>0.19303961610959863</v>
          </cell>
          <cell r="ES299">
            <v>0.19303961610959863</v>
          </cell>
          <cell r="ET299">
            <v>0.19303961610959863</v>
          </cell>
          <cell r="EU299">
            <v>0.19303961610959863</v>
          </cell>
          <cell r="EV299">
            <v>0.19303961610959863</v>
          </cell>
          <cell r="EW299">
            <v>0.19303961610959863</v>
          </cell>
          <cell r="EX299">
            <v>0.19303961610959863</v>
          </cell>
          <cell r="EY299">
            <v>0.19303961610959863</v>
          </cell>
          <cell r="EZ299">
            <v>0.19303961610959863</v>
          </cell>
          <cell r="FA299">
            <v>0.19303961610959863</v>
          </cell>
          <cell r="FB299">
            <v>0.19303961610959863</v>
          </cell>
          <cell r="FC299">
            <v>0.19647704811021954</v>
          </cell>
          <cell r="FD299">
            <v>0.19647704811021954</v>
          </cell>
          <cell r="FE299">
            <v>0.19647704811021954</v>
          </cell>
          <cell r="FF299">
            <v>0.19647704811021954</v>
          </cell>
          <cell r="FG299">
            <v>0.19647704811021954</v>
          </cell>
          <cell r="FH299">
            <v>0.19647704811021954</v>
          </cell>
          <cell r="FI299">
            <v>0.19647704811021954</v>
          </cell>
          <cell r="FJ299">
            <v>0.19647704811021954</v>
          </cell>
          <cell r="FK299">
            <v>0.19647704811021954</v>
          </cell>
          <cell r="FL299">
            <v>0.19647704811021954</v>
          </cell>
          <cell r="FM299">
            <v>0.19647704811021954</v>
          </cell>
          <cell r="FN299">
            <v>0.19647704811021954</v>
          </cell>
          <cell r="FO299">
            <v>0.20197299660326887</v>
          </cell>
          <cell r="FP299">
            <v>0.20197299660326887</v>
          </cell>
          <cell r="FQ299">
            <v>0.20197299660326887</v>
          </cell>
          <cell r="FR299">
            <v>0.20197299660326887</v>
          </cell>
          <cell r="FS299">
            <v>0.20197299660326887</v>
          </cell>
          <cell r="FT299">
            <v>0.20197299660326887</v>
          </cell>
          <cell r="FU299">
            <v>0.20197299660326887</v>
          </cell>
          <cell r="FV299">
            <v>0.20197299660326887</v>
          </cell>
          <cell r="FW299">
            <v>0.20197299660326887</v>
          </cell>
        </row>
        <row r="300">
          <cell r="B300" t="str">
            <v>Co 121</v>
          </cell>
          <cell r="C300" t="str">
            <v>IL</v>
          </cell>
          <cell r="BH300">
            <v>-6.9567776034549555E-2</v>
          </cell>
          <cell r="BI300">
            <v>-6.9567776034549555E-2</v>
          </cell>
          <cell r="BJ300">
            <v>-6.9567776034549555E-2</v>
          </cell>
          <cell r="BK300">
            <v>-5.6847628801943467E-2</v>
          </cell>
          <cell r="BL300">
            <v>-5.6847628801943467E-2</v>
          </cell>
          <cell r="BM300">
            <v>-5.6847628801943467E-2</v>
          </cell>
          <cell r="BN300">
            <v>-5.6847628801943467E-2</v>
          </cell>
          <cell r="BO300">
            <v>-5.6847628801943467E-2</v>
          </cell>
          <cell r="BP300">
            <v>-5.6847628801943467E-2</v>
          </cell>
          <cell r="BQ300">
            <v>-5.6847628801943467E-2</v>
          </cell>
          <cell r="BR300">
            <v>-5.6847628801943467E-2</v>
          </cell>
          <cell r="BS300">
            <v>-5.6847628801943467E-2</v>
          </cell>
          <cell r="BT300">
            <v>-5.6847628801943467E-2</v>
          </cell>
          <cell r="BU300">
            <v>-5.6847628801943467E-2</v>
          </cell>
          <cell r="BV300">
            <v>-5.6847628801943467E-2</v>
          </cell>
          <cell r="BW300">
            <v>-7.1482162983150091E-2</v>
          </cell>
          <cell r="BX300">
            <v>-7.1482162983150091E-2</v>
          </cell>
          <cell r="BY300">
            <v>-7.1482162983150091E-2</v>
          </cell>
          <cell r="BZ300">
            <v>-7.1482162983150091E-2</v>
          </cell>
          <cell r="CA300">
            <v>-7.1482162983150091E-2</v>
          </cell>
          <cell r="CB300">
            <v>-7.1482162983150091E-2</v>
          </cell>
          <cell r="CC300">
            <v>-7.1482162983150091E-2</v>
          </cell>
          <cell r="CD300">
            <v>-7.1482162983150091E-2</v>
          </cell>
          <cell r="CE300">
            <v>-7.1482162983150091E-2</v>
          </cell>
          <cell r="CF300">
            <v>-7.1482162983150091E-2</v>
          </cell>
          <cell r="CG300">
            <v>-7.1482162983150091E-2</v>
          </cell>
          <cell r="CH300">
            <v>-7.1482162983150091E-2</v>
          </cell>
          <cell r="CI300">
            <v>6.6308753288002856E-2</v>
          </cell>
          <cell r="CJ300">
            <v>6.6308753288002856E-2</v>
          </cell>
          <cell r="CK300">
            <v>6.6308753288002856E-2</v>
          </cell>
          <cell r="CL300">
            <v>6.6308753288002856E-2</v>
          </cell>
          <cell r="CM300">
            <v>6.6308753288002856E-2</v>
          </cell>
          <cell r="CN300">
            <v>6.6308753288002856E-2</v>
          </cell>
          <cell r="CO300">
            <v>6.6308753288002856E-2</v>
          </cell>
          <cell r="CP300">
            <v>6.6308753288002856E-2</v>
          </cell>
          <cell r="CQ300">
            <v>6.6308753288002856E-2</v>
          </cell>
          <cell r="CR300">
            <v>6.6308753288002856E-2</v>
          </cell>
          <cell r="CS300">
            <v>6.6308753288002856E-2</v>
          </cell>
          <cell r="CT300">
            <v>6.6308753288002856E-2</v>
          </cell>
          <cell r="CU300">
            <v>5.1383595890835437E-2</v>
          </cell>
          <cell r="CV300">
            <v>5.1383595890835437E-2</v>
          </cell>
          <cell r="CW300">
            <v>5.1383595890835437E-2</v>
          </cell>
          <cell r="CX300">
            <v>5.1383595890835437E-2</v>
          </cell>
          <cell r="CY300">
            <v>5.1383595890835437E-2</v>
          </cell>
          <cell r="CZ300">
            <v>5.1383595890835437E-2</v>
          </cell>
          <cell r="DA300">
            <v>5.1383595890835437E-2</v>
          </cell>
          <cell r="DB300">
            <v>5.1383595890835437E-2</v>
          </cell>
          <cell r="DC300">
            <v>5.1383595890835437E-2</v>
          </cell>
          <cell r="DD300">
            <v>5.1383595890835437E-2</v>
          </cell>
          <cell r="DE300">
            <v>5.1383595890835437E-2</v>
          </cell>
          <cell r="DF300">
            <v>5.1383595890835437E-2</v>
          </cell>
          <cell r="DG300">
            <v>5.0466592066939528E-2</v>
          </cell>
          <cell r="DH300">
            <v>5.0466592066939528E-2</v>
          </cell>
          <cell r="DI300">
            <v>5.0466592066939528E-2</v>
          </cell>
          <cell r="DJ300">
            <v>5.0466592066939528E-2</v>
          </cell>
          <cell r="DK300">
            <v>5.0466592066939528E-2</v>
          </cell>
          <cell r="DL300">
            <v>5.0466592066939528E-2</v>
          </cell>
          <cell r="DM300">
            <v>5.0466592066939528E-2</v>
          </cell>
          <cell r="DN300">
            <v>5.0466592066939528E-2</v>
          </cell>
          <cell r="DO300">
            <v>5.0466592066939528E-2</v>
          </cell>
          <cell r="DP300">
            <v>5.0466592066939528E-2</v>
          </cell>
          <cell r="DQ300">
            <v>5.0466592066939528E-2</v>
          </cell>
          <cell r="DR300">
            <v>5.0466592066939528E-2</v>
          </cell>
          <cell r="DS300">
            <v>6.2749627042547371E-2</v>
          </cell>
          <cell r="DT300">
            <v>6.2749627042547371E-2</v>
          </cell>
          <cell r="DU300">
            <v>6.2749627042547371E-2</v>
          </cell>
          <cell r="DV300">
            <v>6.2749627042547371E-2</v>
          </cell>
          <cell r="DW300">
            <v>6.2749627042547371E-2</v>
          </cell>
          <cell r="DX300">
            <v>6.2749627042547371E-2</v>
          </cell>
          <cell r="DY300">
            <v>6.2749627042547371E-2</v>
          </cell>
          <cell r="DZ300">
            <v>6.2749627042547371E-2</v>
          </cell>
          <cell r="EA300">
            <v>6.2749627042547371E-2</v>
          </cell>
          <cell r="EB300">
            <v>6.2749627042547371E-2</v>
          </cell>
          <cell r="EC300">
            <v>6.2749627042547371E-2</v>
          </cell>
          <cell r="ED300">
            <v>6.2749627042547371E-2</v>
          </cell>
          <cell r="EE300">
            <v>7.3189419331066388E-2</v>
          </cell>
          <cell r="EF300">
            <v>7.3189419331066388E-2</v>
          </cell>
          <cell r="EG300">
            <v>7.3189419331066388E-2</v>
          </cell>
          <cell r="EH300">
            <v>7.3189419331066388E-2</v>
          </cell>
          <cell r="EI300">
            <v>7.3189419331066388E-2</v>
          </cell>
          <cell r="EJ300">
            <v>7.3189419331066388E-2</v>
          </cell>
          <cell r="EK300">
            <v>7.3189419331066388E-2</v>
          </cell>
          <cell r="EL300">
            <v>7.3189419331066388E-2</v>
          </cell>
          <cell r="EM300">
            <v>7.3189419331066388E-2</v>
          </cell>
          <cell r="EN300">
            <v>7.3189419331066388E-2</v>
          </cell>
          <cell r="EO300">
            <v>7.3189419331066388E-2</v>
          </cell>
          <cell r="EP300">
            <v>7.3189419331066388E-2</v>
          </cell>
          <cell r="EQ300">
            <v>9.3309951480289768E-2</v>
          </cell>
          <cell r="ER300">
            <v>9.3309951480289768E-2</v>
          </cell>
          <cell r="ES300">
            <v>9.3309951480289768E-2</v>
          </cell>
          <cell r="ET300">
            <v>9.3309951480289768E-2</v>
          </cell>
          <cell r="EU300">
            <v>9.3309951480289768E-2</v>
          </cell>
          <cell r="EV300">
            <v>9.3309951480289768E-2</v>
          </cell>
          <cell r="EW300">
            <v>9.3309951480289768E-2</v>
          </cell>
          <cell r="EX300">
            <v>9.3309951480289768E-2</v>
          </cell>
          <cell r="EY300">
            <v>9.3309951480289768E-2</v>
          </cell>
          <cell r="EZ300">
            <v>9.3309951480289768E-2</v>
          </cell>
          <cell r="FA300">
            <v>9.3309951480289768E-2</v>
          </cell>
          <cell r="FB300">
            <v>9.3309951480289768E-2</v>
          </cell>
          <cell r="FC300">
            <v>9.6458365322881365E-2</v>
          </cell>
          <cell r="FD300">
            <v>9.6458365322881365E-2</v>
          </cell>
          <cell r="FE300">
            <v>9.6458365322881365E-2</v>
          </cell>
          <cell r="FF300">
            <v>9.6458365322881365E-2</v>
          </cell>
          <cell r="FG300">
            <v>9.6458365322881365E-2</v>
          </cell>
          <cell r="FH300">
            <v>9.6458365322881365E-2</v>
          </cell>
          <cell r="FI300">
            <v>9.6458365322881365E-2</v>
          </cell>
          <cell r="FJ300">
            <v>9.6458365322881365E-2</v>
          </cell>
          <cell r="FK300">
            <v>9.6458365322881365E-2</v>
          </cell>
          <cell r="FL300">
            <v>9.6458365322881365E-2</v>
          </cell>
          <cell r="FM300">
            <v>9.6458365322881365E-2</v>
          </cell>
          <cell r="FN300">
            <v>9.6458365322881365E-2</v>
          </cell>
          <cell r="FO300">
            <v>0.10430536303617044</v>
          </cell>
          <cell r="FP300">
            <v>0.10430536303617044</v>
          </cell>
          <cell r="FQ300">
            <v>0.10430536303617044</v>
          </cell>
          <cell r="FR300">
            <v>0.10430536303617044</v>
          </cell>
          <cell r="FS300">
            <v>0.10430536303617044</v>
          </cell>
          <cell r="FT300">
            <v>0.10430536303617044</v>
          </cell>
          <cell r="FU300">
            <v>0.10430536303617044</v>
          </cell>
          <cell r="FV300">
            <v>0.10430536303617044</v>
          </cell>
          <cell r="FW300">
            <v>0.10430536303617044</v>
          </cell>
        </row>
        <row r="301">
          <cell r="B301" t="str">
            <v>Co 122</v>
          </cell>
          <cell r="C301" t="str">
            <v>IL</v>
          </cell>
          <cell r="BH301">
            <v>-0.13840180245901071</v>
          </cell>
          <cell r="BI301">
            <v>-0.13840180245901071</v>
          </cell>
          <cell r="BJ301">
            <v>-0.13840180245901071</v>
          </cell>
          <cell r="BK301">
            <v>-0.19388912825809032</v>
          </cell>
          <cell r="BL301">
            <v>-0.19388912825809032</v>
          </cell>
          <cell r="BM301">
            <v>-0.19388912825809032</v>
          </cell>
          <cell r="BN301">
            <v>-0.19388912825809032</v>
          </cell>
          <cell r="BO301">
            <v>-0.19388912825809032</v>
          </cell>
          <cell r="BP301">
            <v>-0.19388912825809032</v>
          </cell>
          <cell r="BQ301">
            <v>-0.19388912825809032</v>
          </cell>
          <cell r="BR301">
            <v>-0.19388912825809032</v>
          </cell>
          <cell r="BS301">
            <v>-0.19388912825809032</v>
          </cell>
          <cell r="BT301">
            <v>-0.19388912825809032</v>
          </cell>
          <cell r="BU301">
            <v>-0.19388912825809032</v>
          </cell>
          <cell r="BV301">
            <v>-0.19388912825809032</v>
          </cell>
          <cell r="BW301">
            <v>-4.5065122010941136E-2</v>
          </cell>
          <cell r="BX301">
            <v>-4.5065122010941136E-2</v>
          </cell>
          <cell r="BY301">
            <v>-4.5065122010941136E-2</v>
          </cell>
          <cell r="BZ301">
            <v>-4.5065122010941136E-2</v>
          </cell>
          <cell r="CA301">
            <v>-4.5065122010941136E-2</v>
          </cell>
          <cell r="CB301">
            <v>-4.5065122010941136E-2</v>
          </cell>
          <cell r="CC301">
            <v>-4.5065122010941136E-2</v>
          </cell>
          <cell r="CD301">
            <v>-4.5065122010941136E-2</v>
          </cell>
          <cell r="CE301">
            <v>-4.5065122010941136E-2</v>
          </cell>
          <cell r="CF301">
            <v>-4.5065122010941136E-2</v>
          </cell>
          <cell r="CG301">
            <v>-4.5065122010941136E-2</v>
          </cell>
          <cell r="CH301">
            <v>-4.5065122010941136E-2</v>
          </cell>
          <cell r="CI301">
            <v>-4.158203689851888E-2</v>
          </cell>
          <cell r="CJ301">
            <v>-4.158203689851888E-2</v>
          </cell>
          <cell r="CK301">
            <v>-4.158203689851888E-2</v>
          </cell>
          <cell r="CL301">
            <v>-4.158203689851888E-2</v>
          </cell>
          <cell r="CM301">
            <v>-4.158203689851888E-2</v>
          </cell>
          <cell r="CN301">
            <v>-4.158203689851888E-2</v>
          </cell>
          <cell r="CO301">
            <v>-4.158203689851888E-2</v>
          </cell>
          <cell r="CP301">
            <v>-4.158203689851888E-2</v>
          </cell>
          <cell r="CQ301">
            <v>-4.158203689851888E-2</v>
          </cell>
          <cell r="CR301">
            <v>-4.158203689851888E-2</v>
          </cell>
          <cell r="CS301">
            <v>-4.158203689851888E-2</v>
          </cell>
          <cell r="CT301">
            <v>-4.158203689851888E-2</v>
          </cell>
          <cell r="CU301">
            <v>-2.0529617501339522E-2</v>
          </cell>
          <cell r="CV301">
            <v>-2.0529617501339522E-2</v>
          </cell>
          <cell r="CW301">
            <v>-2.0529617501339522E-2</v>
          </cell>
          <cell r="CX301">
            <v>-2.0529617501339522E-2</v>
          </cell>
          <cell r="CY301">
            <v>-2.0529617501339522E-2</v>
          </cell>
          <cell r="CZ301">
            <v>-2.0529617501339522E-2</v>
          </cell>
          <cell r="DA301">
            <v>-2.0529617501339522E-2</v>
          </cell>
          <cell r="DB301">
            <v>-2.0529617501339522E-2</v>
          </cell>
          <cell r="DC301">
            <v>-2.0529617501339522E-2</v>
          </cell>
          <cell r="DD301">
            <v>-2.0529617501339522E-2</v>
          </cell>
          <cell r="DE301">
            <v>-2.0529617501339522E-2</v>
          </cell>
          <cell r="DF301">
            <v>-2.0529617501339522E-2</v>
          </cell>
          <cell r="DG301">
            <v>1.2046077167190522E-2</v>
          </cell>
          <cell r="DH301">
            <v>1.2046077167190522E-2</v>
          </cell>
          <cell r="DI301">
            <v>1.2046077167190522E-2</v>
          </cell>
          <cell r="DJ301">
            <v>1.2046077167190522E-2</v>
          </cell>
          <cell r="DK301">
            <v>1.2046077167190522E-2</v>
          </cell>
          <cell r="DL301">
            <v>1.2046077167190522E-2</v>
          </cell>
          <cell r="DM301">
            <v>1.2046077167190522E-2</v>
          </cell>
          <cell r="DN301">
            <v>1.2046077167190522E-2</v>
          </cell>
          <cell r="DO301">
            <v>1.2046077167190522E-2</v>
          </cell>
          <cell r="DP301">
            <v>1.2046077167190522E-2</v>
          </cell>
          <cell r="DQ301">
            <v>1.2046077167190522E-2</v>
          </cell>
          <cell r="DR301">
            <v>1.2046077167190522E-2</v>
          </cell>
          <cell r="DS301">
            <v>3.5624819036470717E-2</v>
          </cell>
          <cell r="DT301">
            <v>3.5624819036470717E-2</v>
          </cell>
          <cell r="DU301">
            <v>3.5624819036470717E-2</v>
          </cell>
          <cell r="DV301">
            <v>3.5624819036470717E-2</v>
          </cell>
          <cell r="DW301">
            <v>3.5624819036470717E-2</v>
          </cell>
          <cell r="DX301">
            <v>3.5624819036470717E-2</v>
          </cell>
          <cell r="DY301">
            <v>3.5624819036470717E-2</v>
          </cell>
          <cell r="DZ301">
            <v>3.5624819036470717E-2</v>
          </cell>
          <cell r="EA301">
            <v>3.5624819036470717E-2</v>
          </cell>
          <cell r="EB301">
            <v>3.5624819036470717E-2</v>
          </cell>
          <cell r="EC301">
            <v>3.5624819036470717E-2</v>
          </cell>
          <cell r="ED301">
            <v>3.5624819036470717E-2</v>
          </cell>
          <cell r="EE301">
            <v>7.5409914019569299E-2</v>
          </cell>
          <cell r="EF301">
            <v>7.5409914019569299E-2</v>
          </cell>
          <cell r="EG301">
            <v>7.5409914019569299E-2</v>
          </cell>
          <cell r="EH301">
            <v>7.5409914019569299E-2</v>
          </cell>
          <cell r="EI301">
            <v>7.5409914019569299E-2</v>
          </cell>
          <cell r="EJ301">
            <v>7.5409914019569299E-2</v>
          </cell>
          <cell r="EK301">
            <v>7.5409914019569299E-2</v>
          </cell>
          <cell r="EL301">
            <v>7.5409914019569299E-2</v>
          </cell>
          <cell r="EM301">
            <v>7.5409914019569299E-2</v>
          </cell>
          <cell r="EN301">
            <v>7.5409914019569299E-2</v>
          </cell>
          <cell r="EO301">
            <v>7.5409914019569299E-2</v>
          </cell>
          <cell r="EP301">
            <v>7.5409914019569299E-2</v>
          </cell>
          <cell r="EQ301">
            <v>7.6366131614925975E-2</v>
          </cell>
          <cell r="ER301">
            <v>7.6366131614925975E-2</v>
          </cell>
          <cell r="ES301">
            <v>7.6366131614925975E-2</v>
          </cell>
          <cell r="ET301">
            <v>7.6366131614925975E-2</v>
          </cell>
          <cell r="EU301">
            <v>7.6366131614925975E-2</v>
          </cell>
          <cell r="EV301">
            <v>7.6366131614925975E-2</v>
          </cell>
          <cell r="EW301">
            <v>7.6366131614925975E-2</v>
          </cell>
          <cell r="EX301">
            <v>7.6366131614925975E-2</v>
          </cell>
          <cell r="EY301">
            <v>7.6366131614925975E-2</v>
          </cell>
          <cell r="EZ301">
            <v>7.6366131614925975E-2</v>
          </cell>
          <cell r="FA301">
            <v>7.6366131614925975E-2</v>
          </cell>
          <cell r="FB301">
            <v>7.6366131614925975E-2</v>
          </cell>
          <cell r="FC301">
            <v>8.6565247600101203E-2</v>
          </cell>
          <cell r="FD301">
            <v>8.6565247600101203E-2</v>
          </cell>
          <cell r="FE301">
            <v>8.6565247600101203E-2</v>
          </cell>
          <cell r="FF301">
            <v>8.6565247600101203E-2</v>
          </cell>
          <cell r="FG301">
            <v>8.6565247600101203E-2</v>
          </cell>
          <cell r="FH301">
            <v>8.6565247600101203E-2</v>
          </cell>
          <cell r="FI301">
            <v>8.6565247600101203E-2</v>
          </cell>
          <cell r="FJ301">
            <v>8.6565247600101203E-2</v>
          </cell>
          <cell r="FK301">
            <v>8.6565247600101203E-2</v>
          </cell>
          <cell r="FL301">
            <v>8.6565247600101203E-2</v>
          </cell>
          <cell r="FM301">
            <v>8.6565247600101203E-2</v>
          </cell>
          <cell r="FN301">
            <v>8.6565247600101203E-2</v>
          </cell>
          <cell r="FO301">
            <v>8.1896358563248783E-2</v>
          </cell>
          <cell r="FP301">
            <v>8.1896358563248783E-2</v>
          </cell>
          <cell r="FQ301">
            <v>8.1896358563248783E-2</v>
          </cell>
          <cell r="FR301">
            <v>8.1896358563248783E-2</v>
          </cell>
          <cell r="FS301">
            <v>8.1896358563248783E-2</v>
          </cell>
          <cell r="FT301">
            <v>8.1896358563248783E-2</v>
          </cell>
          <cell r="FU301">
            <v>8.1896358563248783E-2</v>
          </cell>
          <cell r="FV301">
            <v>8.1896358563248783E-2</v>
          </cell>
          <cell r="FW301">
            <v>8.1896358563248783E-2</v>
          </cell>
        </row>
        <row r="302">
          <cell r="B302" t="str">
            <v>Co 123</v>
          </cell>
          <cell r="C302" t="str">
            <v>IL</v>
          </cell>
          <cell r="BH302">
            <v>3.8449776647778967E-2</v>
          </cell>
          <cell r="BI302">
            <v>3.8449776647778967E-2</v>
          </cell>
          <cell r="BJ302">
            <v>3.8449776647778967E-2</v>
          </cell>
          <cell r="BK302">
            <v>-4.9459139553906822E-2</v>
          </cell>
          <cell r="BL302">
            <v>-4.9459139553906822E-2</v>
          </cell>
          <cell r="BM302">
            <v>-4.9459139553906822E-2</v>
          </cell>
          <cell r="BN302">
            <v>-4.9459139553906822E-2</v>
          </cell>
          <cell r="BO302">
            <v>-4.9459139553906822E-2</v>
          </cell>
          <cell r="BP302">
            <v>-4.9459139553906822E-2</v>
          </cell>
          <cell r="BQ302">
            <v>-4.9459139553906822E-2</v>
          </cell>
          <cell r="BR302">
            <v>-4.9459139553906822E-2</v>
          </cell>
          <cell r="BS302">
            <v>-4.9459139553906822E-2</v>
          </cell>
          <cell r="BT302">
            <v>-4.9459139553906822E-2</v>
          </cell>
          <cell r="BU302">
            <v>-4.9459139553906822E-2</v>
          </cell>
          <cell r="BV302">
            <v>-4.9459139553906822E-2</v>
          </cell>
          <cell r="BW302">
            <v>0.16223824719101976</v>
          </cell>
          <cell r="BX302">
            <v>0.16223824719101976</v>
          </cell>
          <cell r="BY302">
            <v>0.16223824719101976</v>
          </cell>
          <cell r="BZ302">
            <v>0.16223824719101976</v>
          </cell>
          <cell r="CA302">
            <v>0.16223824719101976</v>
          </cell>
          <cell r="CB302">
            <v>0.16223824719101976</v>
          </cell>
          <cell r="CC302">
            <v>0.16223824719101976</v>
          </cell>
          <cell r="CD302">
            <v>0.16223824719101976</v>
          </cell>
          <cell r="CE302">
            <v>0.16223824719101976</v>
          </cell>
          <cell r="CF302">
            <v>0.16223824719101976</v>
          </cell>
          <cell r="CG302">
            <v>0.16223824719101976</v>
          </cell>
          <cell r="CH302">
            <v>0.16223824719101976</v>
          </cell>
          <cell r="CI302">
            <v>0.15044251178933762</v>
          </cell>
          <cell r="CJ302">
            <v>0.15044251178933762</v>
          </cell>
          <cell r="CK302">
            <v>0.15044251178933762</v>
          </cell>
          <cell r="CL302">
            <v>0.15044251178933762</v>
          </cell>
          <cell r="CM302">
            <v>0.15044251178933762</v>
          </cell>
          <cell r="CN302">
            <v>0.15044251178933762</v>
          </cell>
          <cell r="CO302">
            <v>0.15044251178933762</v>
          </cell>
          <cell r="CP302">
            <v>0.15044251178933762</v>
          </cell>
          <cell r="CQ302">
            <v>0.15044251178933762</v>
          </cell>
          <cell r="CR302">
            <v>0.15044251178933762</v>
          </cell>
          <cell r="CS302">
            <v>0.15044251178933762</v>
          </cell>
          <cell r="CT302">
            <v>0.15044251178933762</v>
          </cell>
          <cell r="CU302">
            <v>0.15245033799494104</v>
          </cell>
          <cell r="CV302">
            <v>0.15245033799494104</v>
          </cell>
          <cell r="CW302">
            <v>0.15245033799494104</v>
          </cell>
          <cell r="CX302">
            <v>0.15245033799494104</v>
          </cell>
          <cell r="CY302">
            <v>0.15245033799494104</v>
          </cell>
          <cell r="CZ302">
            <v>0.15245033799494104</v>
          </cell>
          <cell r="DA302">
            <v>0.15245033799494104</v>
          </cell>
          <cell r="DB302">
            <v>0.15245033799494104</v>
          </cell>
          <cell r="DC302">
            <v>0.15245033799494104</v>
          </cell>
          <cell r="DD302">
            <v>0.15245033799494104</v>
          </cell>
          <cell r="DE302">
            <v>0.15245033799494104</v>
          </cell>
          <cell r="DF302">
            <v>0.15245033799494104</v>
          </cell>
          <cell r="DG302">
            <v>0.12583121626660296</v>
          </cell>
          <cell r="DH302">
            <v>0.12583121626660296</v>
          </cell>
          <cell r="DI302">
            <v>0.12583121626660296</v>
          </cell>
          <cell r="DJ302">
            <v>0.12583121626660296</v>
          </cell>
          <cell r="DK302">
            <v>0.12583121626660296</v>
          </cell>
          <cell r="DL302">
            <v>0.12583121626660296</v>
          </cell>
          <cell r="DM302">
            <v>0.12583121626660296</v>
          </cell>
          <cell r="DN302">
            <v>0.12583121626660296</v>
          </cell>
          <cell r="DO302">
            <v>0.12583121626660296</v>
          </cell>
          <cell r="DP302">
            <v>0.12583121626660296</v>
          </cell>
          <cell r="DQ302">
            <v>0.12583121626660296</v>
          </cell>
          <cell r="DR302">
            <v>0.12583121626660296</v>
          </cell>
          <cell r="DS302">
            <v>0.12637763655290701</v>
          </cell>
          <cell r="DT302">
            <v>0.12637763655290701</v>
          </cell>
          <cell r="DU302">
            <v>0.12637763655290701</v>
          </cell>
          <cell r="DV302">
            <v>0.12637763655290701</v>
          </cell>
          <cell r="DW302">
            <v>0.12637763655290701</v>
          </cell>
          <cell r="DX302">
            <v>0.12637763655290701</v>
          </cell>
          <cell r="DY302">
            <v>0.12637763655290701</v>
          </cell>
          <cell r="DZ302">
            <v>0.12637763655290701</v>
          </cell>
          <cell r="EA302">
            <v>0.12637763655290701</v>
          </cell>
          <cell r="EB302">
            <v>0.12637763655290701</v>
          </cell>
          <cell r="EC302">
            <v>0.12637763655290701</v>
          </cell>
          <cell r="ED302">
            <v>0.12637763655290701</v>
          </cell>
          <cell r="EE302">
            <v>0.1291530592152299</v>
          </cell>
          <cell r="EF302">
            <v>0.1291530592152299</v>
          </cell>
          <cell r="EG302">
            <v>0.1291530592152299</v>
          </cell>
          <cell r="EH302">
            <v>0.1291530592152299</v>
          </cell>
          <cell r="EI302">
            <v>0.1291530592152299</v>
          </cell>
          <cell r="EJ302">
            <v>0.1291530592152299</v>
          </cell>
          <cell r="EK302">
            <v>0.1291530592152299</v>
          </cell>
          <cell r="EL302">
            <v>0.1291530592152299</v>
          </cell>
          <cell r="EM302">
            <v>0.1291530592152299</v>
          </cell>
          <cell r="EN302">
            <v>0.1291530592152299</v>
          </cell>
          <cell r="EO302">
            <v>0.1291530592152299</v>
          </cell>
          <cell r="EP302">
            <v>0.1291530592152299</v>
          </cell>
          <cell r="EQ302">
            <v>0.124910903966548</v>
          </cell>
          <cell r="ER302">
            <v>0.124910903966548</v>
          </cell>
          <cell r="ES302">
            <v>0.124910903966548</v>
          </cell>
          <cell r="ET302">
            <v>0.124910903966548</v>
          </cell>
          <cell r="EU302">
            <v>0.124910903966548</v>
          </cell>
          <cell r="EV302">
            <v>0.124910903966548</v>
          </cell>
          <cell r="EW302">
            <v>0.124910903966548</v>
          </cell>
          <cell r="EX302">
            <v>0.124910903966548</v>
          </cell>
          <cell r="EY302">
            <v>0.124910903966548</v>
          </cell>
          <cell r="EZ302">
            <v>0.124910903966548</v>
          </cell>
          <cell r="FA302">
            <v>0.124910903966548</v>
          </cell>
          <cell r="FB302">
            <v>0.124910903966548</v>
          </cell>
          <cell r="FC302">
            <v>0.12620901058639367</v>
          </cell>
          <cell r="FD302">
            <v>0.12620901058639367</v>
          </cell>
          <cell r="FE302">
            <v>0.12620901058639367</v>
          </cell>
          <cell r="FF302">
            <v>0.12620901058639367</v>
          </cell>
          <cell r="FG302">
            <v>0.12620901058639367</v>
          </cell>
          <cell r="FH302">
            <v>0.12620901058639367</v>
          </cell>
          <cell r="FI302">
            <v>0.12620901058639367</v>
          </cell>
          <cell r="FJ302">
            <v>0.12620901058639367</v>
          </cell>
          <cell r="FK302">
            <v>0.12620901058639367</v>
          </cell>
          <cell r="FL302">
            <v>0.12620901058639367</v>
          </cell>
          <cell r="FM302">
            <v>0.12620901058639367</v>
          </cell>
          <cell r="FN302">
            <v>0.12620901058639367</v>
          </cell>
          <cell r="FO302">
            <v>0.12948571367108885</v>
          </cell>
          <cell r="FP302">
            <v>0.12948571367108885</v>
          </cell>
          <cell r="FQ302">
            <v>0.12948571367108885</v>
          </cell>
          <cell r="FR302">
            <v>0.12948571367108885</v>
          </cell>
          <cell r="FS302">
            <v>0.12948571367108885</v>
          </cell>
          <cell r="FT302">
            <v>0.12948571367108885</v>
          </cell>
          <cell r="FU302">
            <v>0.12948571367108885</v>
          </cell>
          <cell r="FV302">
            <v>0.12948571367108885</v>
          </cell>
          <cell r="FW302">
            <v>0.12948571367108885</v>
          </cell>
        </row>
        <row r="303">
          <cell r="B303" t="str">
            <v>Co 124</v>
          </cell>
          <cell r="C303" t="str">
            <v>IL</v>
          </cell>
          <cell r="BH303">
            <v>-2.1875950455690178E-2</v>
          </cell>
          <cell r="BI303">
            <v>-2.1875950455690178E-2</v>
          </cell>
          <cell r="BJ303">
            <v>-2.1875950455690178E-2</v>
          </cell>
          <cell r="BK303">
            <v>4.7652688576911094E-2</v>
          </cell>
          <cell r="BL303">
            <v>4.7652688576911094E-2</v>
          </cell>
          <cell r="BM303">
            <v>4.7652688576911094E-2</v>
          </cell>
          <cell r="BN303">
            <v>4.7652688576911094E-2</v>
          </cell>
          <cell r="BO303">
            <v>4.7652688576911094E-2</v>
          </cell>
          <cell r="BP303">
            <v>4.7652688576911094E-2</v>
          </cell>
          <cell r="BQ303">
            <v>4.7652688576911094E-2</v>
          </cell>
          <cell r="BR303">
            <v>4.7652688576911094E-2</v>
          </cell>
          <cell r="BS303">
            <v>4.7652688576911094E-2</v>
          </cell>
          <cell r="BT303">
            <v>4.7652688576911094E-2</v>
          </cell>
          <cell r="BU303">
            <v>4.7652688576911094E-2</v>
          </cell>
          <cell r="BV303">
            <v>4.7652688576911094E-2</v>
          </cell>
          <cell r="BW303">
            <v>-3.4832072643121888E-2</v>
          </cell>
          <cell r="BX303">
            <v>-3.4832072643121888E-2</v>
          </cell>
          <cell r="BY303">
            <v>-3.4832072643121888E-2</v>
          </cell>
          <cell r="BZ303">
            <v>-3.4832072643121888E-2</v>
          </cell>
          <cell r="CA303">
            <v>-3.4832072643121888E-2</v>
          </cell>
          <cell r="CB303">
            <v>-3.4832072643121888E-2</v>
          </cell>
          <cell r="CC303">
            <v>-3.4832072643121888E-2</v>
          </cell>
          <cell r="CD303">
            <v>-3.4832072643121888E-2</v>
          </cell>
          <cell r="CE303">
            <v>-3.4832072643121888E-2</v>
          </cell>
          <cell r="CF303">
            <v>-3.4832072643121888E-2</v>
          </cell>
          <cell r="CG303">
            <v>-3.4832072643121888E-2</v>
          </cell>
          <cell r="CH303">
            <v>-3.4832072643121888E-2</v>
          </cell>
          <cell r="CI303">
            <v>-1.9912486756538214E-2</v>
          </cell>
          <cell r="CJ303">
            <v>-1.9912486756538214E-2</v>
          </cell>
          <cell r="CK303">
            <v>-1.9912486756538214E-2</v>
          </cell>
          <cell r="CL303">
            <v>-1.9912486756538214E-2</v>
          </cell>
          <cell r="CM303">
            <v>-1.9912486756538214E-2</v>
          </cell>
          <cell r="CN303">
            <v>-1.9912486756538214E-2</v>
          </cell>
          <cell r="CO303">
            <v>-1.9912486756538214E-2</v>
          </cell>
          <cell r="CP303">
            <v>-1.9912486756538214E-2</v>
          </cell>
          <cell r="CQ303">
            <v>-1.9912486756538214E-2</v>
          </cell>
          <cell r="CR303">
            <v>-1.9912486756538214E-2</v>
          </cell>
          <cell r="CS303">
            <v>-1.9912486756538214E-2</v>
          </cell>
          <cell r="CT303">
            <v>-1.9912486756538214E-2</v>
          </cell>
          <cell r="CU303">
            <v>5.3044013648479396E-2</v>
          </cell>
          <cell r="CV303">
            <v>5.3044013648479396E-2</v>
          </cell>
          <cell r="CW303">
            <v>5.3044013648479396E-2</v>
          </cell>
          <cell r="CX303">
            <v>5.3044013648479396E-2</v>
          </cell>
          <cell r="CY303">
            <v>5.3044013648479396E-2</v>
          </cell>
          <cell r="CZ303">
            <v>5.3044013648479396E-2</v>
          </cell>
          <cell r="DA303">
            <v>5.3044013648479396E-2</v>
          </cell>
          <cell r="DB303">
            <v>5.3044013648479396E-2</v>
          </cell>
          <cell r="DC303">
            <v>5.3044013648479396E-2</v>
          </cell>
          <cell r="DD303">
            <v>5.3044013648479396E-2</v>
          </cell>
          <cell r="DE303">
            <v>5.3044013648479396E-2</v>
          </cell>
          <cell r="DF303">
            <v>5.3044013648479396E-2</v>
          </cell>
          <cell r="DG303">
            <v>4.7268037080851616E-2</v>
          </cell>
          <cell r="DH303">
            <v>4.7268037080851616E-2</v>
          </cell>
          <cell r="DI303">
            <v>4.7268037080851616E-2</v>
          </cell>
          <cell r="DJ303">
            <v>4.7268037080851616E-2</v>
          </cell>
          <cell r="DK303">
            <v>4.7268037080851616E-2</v>
          </cell>
          <cell r="DL303">
            <v>4.7268037080851616E-2</v>
          </cell>
          <cell r="DM303">
            <v>4.7268037080851616E-2</v>
          </cell>
          <cell r="DN303">
            <v>4.7268037080851616E-2</v>
          </cell>
          <cell r="DO303">
            <v>4.7268037080851616E-2</v>
          </cell>
          <cell r="DP303">
            <v>4.7268037080851616E-2</v>
          </cell>
          <cell r="DQ303">
            <v>4.7268037080851616E-2</v>
          </cell>
          <cell r="DR303">
            <v>4.7268037080851616E-2</v>
          </cell>
          <cell r="DS303">
            <v>8.6999019255762144E-2</v>
          </cell>
          <cell r="DT303">
            <v>8.6999019255762144E-2</v>
          </cell>
          <cell r="DU303">
            <v>8.6999019255762144E-2</v>
          </cell>
          <cell r="DV303">
            <v>8.6999019255762144E-2</v>
          </cell>
          <cell r="DW303">
            <v>8.6999019255762144E-2</v>
          </cell>
          <cell r="DX303">
            <v>8.6999019255762144E-2</v>
          </cell>
          <cell r="DY303">
            <v>8.6999019255762144E-2</v>
          </cell>
          <cell r="DZ303">
            <v>8.6999019255762144E-2</v>
          </cell>
          <cell r="EA303">
            <v>8.6999019255762144E-2</v>
          </cell>
          <cell r="EB303">
            <v>8.6999019255762144E-2</v>
          </cell>
          <cell r="EC303">
            <v>8.6999019255762144E-2</v>
          </cell>
          <cell r="ED303">
            <v>8.6999019255762144E-2</v>
          </cell>
          <cell r="EE303">
            <v>0.11231157874840449</v>
          </cell>
          <cell r="EF303">
            <v>0.11231157874840449</v>
          </cell>
          <cell r="EG303">
            <v>0.11231157874840449</v>
          </cell>
          <cell r="EH303">
            <v>0.11231157874840449</v>
          </cell>
          <cell r="EI303">
            <v>0.11231157874840449</v>
          </cell>
          <cell r="EJ303">
            <v>0.11231157874840449</v>
          </cell>
          <cell r="EK303">
            <v>0.11231157874840449</v>
          </cell>
          <cell r="EL303">
            <v>0.11231157874840449</v>
          </cell>
          <cell r="EM303">
            <v>0.11231157874840449</v>
          </cell>
          <cell r="EN303">
            <v>0.11231157874840449</v>
          </cell>
          <cell r="EO303">
            <v>0.11231157874840449</v>
          </cell>
          <cell r="EP303">
            <v>0.11231157874840449</v>
          </cell>
          <cell r="EQ303">
            <v>0.12001397707760153</v>
          </cell>
          <cell r="ER303">
            <v>0.12001397707760153</v>
          </cell>
          <cell r="ES303">
            <v>0.12001397707760153</v>
          </cell>
          <cell r="ET303">
            <v>0.12001397707760153</v>
          </cell>
          <cell r="EU303">
            <v>0.12001397707760153</v>
          </cell>
          <cell r="EV303">
            <v>0.12001397707760153</v>
          </cell>
          <cell r="EW303">
            <v>0.12001397707760153</v>
          </cell>
          <cell r="EX303">
            <v>0.12001397707760153</v>
          </cell>
          <cell r="EY303">
            <v>0.12001397707760153</v>
          </cell>
          <cell r="EZ303">
            <v>0.12001397707760153</v>
          </cell>
          <cell r="FA303">
            <v>0.12001397707760153</v>
          </cell>
          <cell r="FB303">
            <v>0.12001397707760153</v>
          </cell>
          <cell r="FC303">
            <v>0.12734799882956999</v>
          </cell>
          <cell r="FD303">
            <v>0.12734799882956999</v>
          </cell>
          <cell r="FE303">
            <v>0.12734799882956999</v>
          </cell>
          <cell r="FF303">
            <v>0.12734799882956999</v>
          </cell>
          <cell r="FG303">
            <v>0.12734799882956999</v>
          </cell>
          <cell r="FH303">
            <v>0.12734799882956999</v>
          </cell>
          <cell r="FI303">
            <v>0.12734799882956999</v>
          </cell>
          <cell r="FJ303">
            <v>0.12734799882956999</v>
          </cell>
          <cell r="FK303">
            <v>0.12734799882956999</v>
          </cell>
          <cell r="FL303">
            <v>0.12734799882956999</v>
          </cell>
          <cell r="FM303">
            <v>0.12734799882956999</v>
          </cell>
          <cell r="FN303">
            <v>0.12734799882956999</v>
          </cell>
          <cell r="FO303">
            <v>0.12536761000515176</v>
          </cell>
          <cell r="FP303">
            <v>0.12536761000515176</v>
          </cell>
          <cell r="FQ303">
            <v>0.12536761000515176</v>
          </cell>
          <cell r="FR303">
            <v>0.12536761000515176</v>
          </cell>
          <cell r="FS303">
            <v>0.12536761000515176</v>
          </cell>
          <cell r="FT303">
            <v>0.12536761000515176</v>
          </cell>
          <cell r="FU303">
            <v>0.12536761000515176</v>
          </cell>
          <cell r="FV303">
            <v>0.12536761000515176</v>
          </cell>
          <cell r="FW303">
            <v>0.12536761000515176</v>
          </cell>
        </row>
        <row r="304">
          <cell r="B304" t="str">
            <v>Co 125</v>
          </cell>
          <cell r="C304" t="str">
            <v>IL</v>
          </cell>
          <cell r="BH304">
            <v>-0.40115832543426044</v>
          </cell>
          <cell r="BI304">
            <v>-0.40115832543426044</v>
          </cell>
          <cell r="BJ304">
            <v>-0.40115832543426044</v>
          </cell>
          <cell r="BK304">
            <v>-0.19916958111728517</v>
          </cell>
          <cell r="BL304">
            <v>-0.19916958111728517</v>
          </cell>
          <cell r="BM304">
            <v>-0.19916958111728517</v>
          </cell>
          <cell r="BN304">
            <v>-0.19916958111728517</v>
          </cell>
          <cell r="BO304">
            <v>-0.19916958111728517</v>
          </cell>
          <cell r="BP304">
            <v>-0.19916958111728517</v>
          </cell>
          <cell r="BQ304">
            <v>-0.19916958111728517</v>
          </cell>
          <cell r="BR304">
            <v>-0.19916958111728517</v>
          </cell>
          <cell r="BS304">
            <v>-0.19916958111728517</v>
          </cell>
          <cell r="BT304">
            <v>-0.19916958111728517</v>
          </cell>
          <cell r="BU304">
            <v>-0.19916958111728517</v>
          </cell>
          <cell r="BV304">
            <v>-0.19916958111728517</v>
          </cell>
          <cell r="BW304">
            <v>-0.3139156783933319</v>
          </cell>
          <cell r="BX304">
            <v>-0.3139156783933319</v>
          </cell>
          <cell r="BY304">
            <v>-0.3139156783933319</v>
          </cell>
          <cell r="BZ304">
            <v>-0.3139156783933319</v>
          </cell>
          <cell r="CA304">
            <v>-0.3139156783933319</v>
          </cell>
          <cell r="CB304">
            <v>-0.3139156783933319</v>
          </cell>
          <cell r="CC304">
            <v>-0.3139156783933319</v>
          </cell>
          <cell r="CD304">
            <v>-0.3139156783933319</v>
          </cell>
          <cell r="CE304">
            <v>-0.3139156783933319</v>
          </cell>
          <cell r="CF304">
            <v>-0.3139156783933319</v>
          </cell>
          <cell r="CG304">
            <v>-0.3139156783933319</v>
          </cell>
          <cell r="CH304">
            <v>-0.3139156783933319</v>
          </cell>
          <cell r="CI304">
            <v>-0.21740253304434193</v>
          </cell>
          <cell r="CJ304">
            <v>-0.21740253304434193</v>
          </cell>
          <cell r="CK304">
            <v>-0.21740253304434193</v>
          </cell>
          <cell r="CL304">
            <v>-0.21740253304434193</v>
          </cell>
          <cell r="CM304">
            <v>-0.21740253304434193</v>
          </cell>
          <cell r="CN304">
            <v>-0.21740253304434193</v>
          </cell>
          <cell r="CO304">
            <v>-0.21740253304434193</v>
          </cell>
          <cell r="CP304">
            <v>-0.21740253304434193</v>
          </cell>
          <cell r="CQ304">
            <v>-0.21740253304434193</v>
          </cell>
          <cell r="CR304">
            <v>-0.21740253304434193</v>
          </cell>
          <cell r="CS304">
            <v>-0.21740253304434193</v>
          </cell>
          <cell r="CT304">
            <v>-0.21740253304434193</v>
          </cell>
          <cell r="CU304">
            <v>-2.4569159606873125E-2</v>
          </cell>
          <cell r="CV304">
            <v>-2.4569159606873125E-2</v>
          </cell>
          <cell r="CW304">
            <v>-2.4569159606873125E-2</v>
          </cell>
          <cell r="CX304">
            <v>-2.4569159606873125E-2</v>
          </cell>
          <cell r="CY304">
            <v>-2.4569159606873125E-2</v>
          </cell>
          <cell r="CZ304">
            <v>-2.4569159606873125E-2</v>
          </cell>
          <cell r="DA304">
            <v>-2.4569159606873125E-2</v>
          </cell>
          <cell r="DB304">
            <v>-2.4569159606873125E-2</v>
          </cell>
          <cell r="DC304">
            <v>-2.4569159606873125E-2</v>
          </cell>
          <cell r="DD304">
            <v>-2.4569159606873125E-2</v>
          </cell>
          <cell r="DE304">
            <v>-2.4569159606873125E-2</v>
          </cell>
          <cell r="DF304">
            <v>-2.4569159606873125E-2</v>
          </cell>
          <cell r="DG304">
            <v>-3.6557801419572919E-2</v>
          </cell>
          <cell r="DH304">
            <v>-3.6557801419572919E-2</v>
          </cell>
          <cell r="DI304">
            <v>-3.6557801419572919E-2</v>
          </cell>
          <cell r="DJ304">
            <v>-3.6557801419572919E-2</v>
          </cell>
          <cell r="DK304">
            <v>-3.6557801419572919E-2</v>
          </cell>
          <cell r="DL304">
            <v>-3.6557801419572919E-2</v>
          </cell>
          <cell r="DM304">
            <v>-3.6557801419572919E-2</v>
          </cell>
          <cell r="DN304">
            <v>-3.6557801419572919E-2</v>
          </cell>
          <cell r="DO304">
            <v>-3.6557801419572919E-2</v>
          </cell>
          <cell r="DP304">
            <v>-3.6557801419572919E-2</v>
          </cell>
          <cell r="DQ304">
            <v>-3.6557801419572919E-2</v>
          </cell>
          <cell r="DR304">
            <v>-3.6557801419572919E-2</v>
          </cell>
          <cell r="DS304">
            <v>4.7239548395621202E-2</v>
          </cell>
          <cell r="DT304">
            <v>4.7239548395621202E-2</v>
          </cell>
          <cell r="DU304">
            <v>4.7239548395621202E-2</v>
          </cell>
          <cell r="DV304">
            <v>4.7239548395621202E-2</v>
          </cell>
          <cell r="DW304">
            <v>4.7239548395621202E-2</v>
          </cell>
          <cell r="DX304">
            <v>4.7239548395621202E-2</v>
          </cell>
          <cell r="DY304">
            <v>4.7239548395621202E-2</v>
          </cell>
          <cell r="DZ304">
            <v>4.7239548395621202E-2</v>
          </cell>
          <cell r="EA304">
            <v>4.7239548395621202E-2</v>
          </cell>
          <cell r="EB304">
            <v>4.7239548395621202E-2</v>
          </cell>
          <cell r="EC304">
            <v>4.7239548395621202E-2</v>
          </cell>
          <cell r="ED304">
            <v>4.7239548395621202E-2</v>
          </cell>
          <cell r="EE304">
            <v>6.8308733544392847E-2</v>
          </cell>
          <cell r="EF304">
            <v>6.8308733544392847E-2</v>
          </cell>
          <cell r="EG304">
            <v>6.8308733544392847E-2</v>
          </cell>
          <cell r="EH304">
            <v>6.8308733544392847E-2</v>
          </cell>
          <cell r="EI304">
            <v>6.8308733544392847E-2</v>
          </cell>
          <cell r="EJ304">
            <v>6.8308733544392847E-2</v>
          </cell>
          <cell r="EK304">
            <v>6.8308733544392847E-2</v>
          </cell>
          <cell r="EL304">
            <v>6.8308733544392847E-2</v>
          </cell>
          <cell r="EM304">
            <v>6.8308733544392847E-2</v>
          </cell>
          <cell r="EN304">
            <v>6.8308733544392847E-2</v>
          </cell>
          <cell r="EO304">
            <v>6.8308733544392847E-2</v>
          </cell>
          <cell r="EP304">
            <v>6.8308733544392847E-2</v>
          </cell>
          <cell r="EQ304">
            <v>8.8080084638609724E-2</v>
          </cell>
          <cell r="ER304">
            <v>8.8080084638609724E-2</v>
          </cell>
          <cell r="ES304">
            <v>8.8080084638609724E-2</v>
          </cell>
          <cell r="ET304">
            <v>8.8080084638609724E-2</v>
          </cell>
          <cell r="EU304">
            <v>8.8080084638609724E-2</v>
          </cell>
          <cell r="EV304">
            <v>8.8080084638609724E-2</v>
          </cell>
          <cell r="EW304">
            <v>8.8080084638609724E-2</v>
          </cell>
          <cell r="EX304">
            <v>8.8080084638609724E-2</v>
          </cell>
          <cell r="EY304">
            <v>8.8080084638609724E-2</v>
          </cell>
          <cell r="EZ304">
            <v>8.8080084638609724E-2</v>
          </cell>
          <cell r="FA304">
            <v>8.8080084638609724E-2</v>
          </cell>
          <cell r="FB304">
            <v>8.8080084638609724E-2</v>
          </cell>
          <cell r="FC304">
            <v>0.10828439829782094</v>
          </cell>
          <cell r="FD304">
            <v>0.10828439829782094</v>
          </cell>
          <cell r="FE304">
            <v>0.10828439829782094</v>
          </cell>
          <cell r="FF304">
            <v>0.10828439829782094</v>
          </cell>
          <cell r="FG304">
            <v>0.10828439829782094</v>
          </cell>
          <cell r="FH304">
            <v>0.10828439829782094</v>
          </cell>
          <cell r="FI304">
            <v>0.10828439829782094</v>
          </cell>
          <cell r="FJ304">
            <v>0.10828439829782094</v>
          </cell>
          <cell r="FK304">
            <v>0.10828439829782094</v>
          </cell>
          <cell r="FL304">
            <v>0.10828439829782094</v>
          </cell>
          <cell r="FM304">
            <v>0.10828439829782094</v>
          </cell>
          <cell r="FN304">
            <v>0.10828439829782094</v>
          </cell>
          <cell r="FO304">
            <v>0.11147813956603066</v>
          </cell>
          <cell r="FP304">
            <v>0.11147813956603066</v>
          </cell>
          <cell r="FQ304">
            <v>0.11147813956603066</v>
          </cell>
          <cell r="FR304">
            <v>0.11147813956603066</v>
          </cell>
          <cell r="FS304">
            <v>0.11147813956603066</v>
          </cell>
          <cell r="FT304">
            <v>0.11147813956603066</v>
          </cell>
          <cell r="FU304">
            <v>0.11147813956603066</v>
          </cell>
          <cell r="FV304">
            <v>0.11147813956603066</v>
          </cell>
          <cell r="FW304">
            <v>0.11147813956603066</v>
          </cell>
        </row>
        <row r="305">
          <cell r="B305" t="str">
            <v>Co 126</v>
          </cell>
          <cell r="C305" t="str">
            <v>IL</v>
          </cell>
          <cell r="BH305">
            <v>-2.9265422985600569E-2</v>
          </cell>
          <cell r="BI305">
            <v>-2.9265422985600569E-2</v>
          </cell>
          <cell r="BJ305">
            <v>-2.9265422985600569E-2</v>
          </cell>
          <cell r="BK305">
            <v>-4.4208828668047546E-2</v>
          </cell>
          <cell r="BL305">
            <v>-4.4208828668047546E-2</v>
          </cell>
          <cell r="BM305">
            <v>-4.4208828668047546E-2</v>
          </cell>
          <cell r="BN305">
            <v>-4.4208828668047546E-2</v>
          </cell>
          <cell r="BO305">
            <v>-4.4208828668047546E-2</v>
          </cell>
          <cell r="BP305">
            <v>-4.4208828668047546E-2</v>
          </cell>
          <cell r="BQ305">
            <v>-4.4208828668047546E-2</v>
          </cell>
          <cell r="BR305">
            <v>-4.4208828668047546E-2</v>
          </cell>
          <cell r="BS305">
            <v>-4.4208828668047546E-2</v>
          </cell>
          <cell r="BT305">
            <v>-4.4208828668047546E-2</v>
          </cell>
          <cell r="BU305">
            <v>-4.4208828668047546E-2</v>
          </cell>
          <cell r="BV305">
            <v>-4.4208828668047546E-2</v>
          </cell>
          <cell r="BW305">
            <v>-4.5438977924713811E-2</v>
          </cell>
          <cell r="BX305">
            <v>-4.5438977924713811E-2</v>
          </cell>
          <cell r="BY305">
            <v>-4.5438977924713811E-2</v>
          </cell>
          <cell r="BZ305">
            <v>-4.5438977924713811E-2</v>
          </cell>
          <cell r="CA305">
            <v>-4.5438977924713811E-2</v>
          </cell>
          <cell r="CB305">
            <v>-4.5438977924713811E-2</v>
          </cell>
          <cell r="CC305">
            <v>-4.5438977924713811E-2</v>
          </cell>
          <cell r="CD305">
            <v>-4.5438977924713811E-2</v>
          </cell>
          <cell r="CE305">
            <v>-4.5438977924713811E-2</v>
          </cell>
          <cell r="CF305">
            <v>-4.5438977924713811E-2</v>
          </cell>
          <cell r="CG305">
            <v>-4.5438977924713811E-2</v>
          </cell>
          <cell r="CH305">
            <v>-4.5438977924713811E-2</v>
          </cell>
          <cell r="CI305">
            <v>-2.3801584570452467E-2</v>
          </cell>
          <cell r="CJ305">
            <v>-2.3801584570452467E-2</v>
          </cell>
          <cell r="CK305">
            <v>-2.3801584570452467E-2</v>
          </cell>
          <cell r="CL305">
            <v>-2.3801584570452467E-2</v>
          </cell>
          <cell r="CM305">
            <v>-2.3801584570452467E-2</v>
          </cell>
          <cell r="CN305">
            <v>-2.3801584570452467E-2</v>
          </cell>
          <cell r="CO305">
            <v>-2.3801584570452467E-2</v>
          </cell>
          <cell r="CP305">
            <v>-2.3801584570452467E-2</v>
          </cell>
          <cell r="CQ305">
            <v>-2.3801584570452467E-2</v>
          </cell>
          <cell r="CR305">
            <v>-2.3801584570452467E-2</v>
          </cell>
          <cell r="CS305">
            <v>-2.3801584570452467E-2</v>
          </cell>
          <cell r="CT305">
            <v>-2.3801584570452467E-2</v>
          </cell>
          <cell r="CU305">
            <v>-2.8117100881730275E-2</v>
          </cell>
          <cell r="CV305">
            <v>-2.8117100881730275E-2</v>
          </cell>
          <cell r="CW305">
            <v>-2.8117100881730275E-2</v>
          </cell>
          <cell r="CX305">
            <v>-2.8117100881730275E-2</v>
          </cell>
          <cell r="CY305">
            <v>-2.8117100881730275E-2</v>
          </cell>
          <cell r="CZ305">
            <v>-2.8117100881730275E-2</v>
          </cell>
          <cell r="DA305">
            <v>-2.8117100881730275E-2</v>
          </cell>
          <cell r="DB305">
            <v>-2.8117100881730275E-2</v>
          </cell>
          <cell r="DC305">
            <v>-2.8117100881730275E-2</v>
          </cell>
          <cell r="DD305">
            <v>-2.8117100881730275E-2</v>
          </cell>
          <cell r="DE305">
            <v>-2.8117100881730275E-2</v>
          </cell>
          <cell r="DF305">
            <v>-2.8117100881730275E-2</v>
          </cell>
          <cell r="DG305">
            <v>0.11585253750103001</v>
          </cell>
          <cell r="DH305">
            <v>0.11585253750103001</v>
          </cell>
          <cell r="DI305">
            <v>0.11585253750103001</v>
          </cell>
          <cell r="DJ305">
            <v>0.11585253750103001</v>
          </cell>
          <cell r="DK305">
            <v>0.11585253750103001</v>
          </cell>
          <cell r="DL305">
            <v>0.11585253750103001</v>
          </cell>
          <cell r="DM305">
            <v>0.11585253750103001</v>
          </cell>
          <cell r="DN305">
            <v>0.11585253750103001</v>
          </cell>
          <cell r="DO305">
            <v>0.11585253750103001</v>
          </cell>
          <cell r="DP305">
            <v>0.11585253750103001</v>
          </cell>
          <cell r="DQ305">
            <v>0.11585253750103001</v>
          </cell>
          <cell r="DR305">
            <v>0.11585253750103001</v>
          </cell>
          <cell r="DS305">
            <v>5.9454876341439908E-2</v>
          </cell>
          <cell r="DT305">
            <v>5.9454876341439908E-2</v>
          </cell>
          <cell r="DU305">
            <v>5.9454876341439908E-2</v>
          </cell>
          <cell r="DV305">
            <v>5.9454876341439908E-2</v>
          </cell>
          <cell r="DW305">
            <v>5.9454876341439908E-2</v>
          </cell>
          <cell r="DX305">
            <v>5.9454876341439908E-2</v>
          </cell>
          <cell r="DY305">
            <v>5.9454876341439908E-2</v>
          </cell>
          <cell r="DZ305">
            <v>5.9454876341439908E-2</v>
          </cell>
          <cell r="EA305">
            <v>5.9454876341439908E-2</v>
          </cell>
          <cell r="EB305">
            <v>5.9454876341439908E-2</v>
          </cell>
          <cell r="EC305">
            <v>5.9454876341439908E-2</v>
          </cell>
          <cell r="ED305">
            <v>5.9454876341439908E-2</v>
          </cell>
          <cell r="EE305">
            <v>0.12532361135103626</v>
          </cell>
          <cell r="EF305">
            <v>0.12532361135103626</v>
          </cell>
          <cell r="EG305">
            <v>0.12532361135103626</v>
          </cell>
          <cell r="EH305">
            <v>0.12532361135103626</v>
          </cell>
          <cell r="EI305">
            <v>0.12532361135103626</v>
          </cell>
          <cell r="EJ305">
            <v>0.12532361135103626</v>
          </cell>
          <cell r="EK305">
            <v>0.12532361135103626</v>
          </cell>
          <cell r="EL305">
            <v>0.12532361135103626</v>
          </cell>
          <cell r="EM305">
            <v>0.12532361135103626</v>
          </cell>
          <cell r="EN305">
            <v>0.12532361135103626</v>
          </cell>
          <cell r="EO305">
            <v>0.12532361135103626</v>
          </cell>
          <cell r="EP305">
            <v>0.12532361135103626</v>
          </cell>
          <cell r="EQ305">
            <v>0.12202427525896903</v>
          </cell>
          <cell r="ER305">
            <v>0.12202427525896903</v>
          </cell>
          <cell r="ES305">
            <v>0.12202427525896903</v>
          </cell>
          <cell r="ET305">
            <v>0.12202427525896903</v>
          </cell>
          <cell r="EU305">
            <v>0.12202427525896903</v>
          </cell>
          <cell r="EV305">
            <v>0.12202427525896903</v>
          </cell>
          <cell r="EW305">
            <v>0.12202427525896903</v>
          </cell>
          <cell r="EX305">
            <v>0.12202427525896903</v>
          </cell>
          <cell r="EY305">
            <v>0.12202427525896903</v>
          </cell>
          <cell r="EZ305">
            <v>0.12202427525896903</v>
          </cell>
          <cell r="FA305">
            <v>0.12202427525896903</v>
          </cell>
          <cell r="FB305">
            <v>0.12202427525896903</v>
          </cell>
          <cell r="FC305">
            <v>0.12438031168739458</v>
          </cell>
          <cell r="FD305">
            <v>0.12438031168739458</v>
          </cell>
          <cell r="FE305">
            <v>0.12438031168739458</v>
          </cell>
          <cell r="FF305">
            <v>0.12438031168739458</v>
          </cell>
          <cell r="FG305">
            <v>0.12438031168739458</v>
          </cell>
          <cell r="FH305">
            <v>0.12438031168739458</v>
          </cell>
          <cell r="FI305">
            <v>0.12438031168739458</v>
          </cell>
          <cell r="FJ305">
            <v>0.12438031168739458</v>
          </cell>
          <cell r="FK305">
            <v>0.12438031168739458</v>
          </cell>
          <cell r="FL305">
            <v>0.12438031168739458</v>
          </cell>
          <cell r="FM305">
            <v>0.12438031168739458</v>
          </cell>
          <cell r="FN305">
            <v>0.12438031168739458</v>
          </cell>
          <cell r="FO305">
            <v>0.12888142713454598</v>
          </cell>
          <cell r="FP305">
            <v>0.12888142713454598</v>
          </cell>
          <cell r="FQ305">
            <v>0.12888142713454598</v>
          </cell>
          <cell r="FR305">
            <v>0.12888142713454598</v>
          </cell>
          <cell r="FS305">
            <v>0.12888142713454598</v>
          </cell>
          <cell r="FT305">
            <v>0.12888142713454598</v>
          </cell>
          <cell r="FU305">
            <v>0.12888142713454598</v>
          </cell>
          <cell r="FV305">
            <v>0.12888142713454598</v>
          </cell>
          <cell r="FW305">
            <v>0.12888142713454598</v>
          </cell>
        </row>
        <row r="306">
          <cell r="B306" t="str">
            <v>Co 127</v>
          </cell>
          <cell r="C306" t="str">
            <v>IL</v>
          </cell>
          <cell r="BH306">
            <v>-8.0948630247013723E-2</v>
          </cell>
          <cell r="BI306">
            <v>-8.0948630247013723E-2</v>
          </cell>
          <cell r="BJ306">
            <v>-8.0948630247013723E-2</v>
          </cell>
          <cell r="BK306">
            <v>-7.7922088319625937E-2</v>
          </cell>
          <cell r="BL306">
            <v>-7.7922088319625937E-2</v>
          </cell>
          <cell r="BM306">
            <v>-7.7922088319625937E-2</v>
          </cell>
          <cell r="BN306">
            <v>-7.7922088319625937E-2</v>
          </cell>
          <cell r="BO306">
            <v>-7.7922088319625937E-2</v>
          </cell>
          <cell r="BP306">
            <v>-7.7922088319625937E-2</v>
          </cell>
          <cell r="BQ306">
            <v>-7.7922088319625937E-2</v>
          </cell>
          <cell r="BR306">
            <v>-7.7922088319625937E-2</v>
          </cell>
          <cell r="BS306">
            <v>-7.7922088319625937E-2</v>
          </cell>
          <cell r="BT306">
            <v>-7.7922088319625937E-2</v>
          </cell>
          <cell r="BU306">
            <v>-7.7922088319625937E-2</v>
          </cell>
          <cell r="BV306">
            <v>-7.7922088319625937E-2</v>
          </cell>
          <cell r="BW306">
            <v>-9.4951889158511979E-2</v>
          </cell>
          <cell r="BX306">
            <v>-9.4951889158511979E-2</v>
          </cell>
          <cell r="BY306">
            <v>-9.4951889158511979E-2</v>
          </cell>
          <cell r="BZ306">
            <v>-9.4951889158511979E-2</v>
          </cell>
          <cell r="CA306">
            <v>-9.4951889158511979E-2</v>
          </cell>
          <cell r="CB306">
            <v>-9.4951889158511979E-2</v>
          </cell>
          <cell r="CC306">
            <v>-9.4951889158511979E-2</v>
          </cell>
          <cell r="CD306">
            <v>-9.4951889158511979E-2</v>
          </cell>
          <cell r="CE306">
            <v>-9.4951889158511979E-2</v>
          </cell>
          <cell r="CF306">
            <v>-9.4951889158511979E-2</v>
          </cell>
          <cell r="CG306">
            <v>-9.4951889158511979E-2</v>
          </cell>
          <cell r="CH306">
            <v>-9.4951889158511979E-2</v>
          </cell>
          <cell r="CI306">
            <v>-6.3518668345017737E-2</v>
          </cell>
          <cell r="CJ306">
            <v>-6.3518668345017737E-2</v>
          </cell>
          <cell r="CK306">
            <v>-6.3518668345017737E-2</v>
          </cell>
          <cell r="CL306">
            <v>-6.3518668345017737E-2</v>
          </cell>
          <cell r="CM306">
            <v>-6.3518668345017737E-2</v>
          </cell>
          <cell r="CN306">
            <v>-6.3518668345017737E-2</v>
          </cell>
          <cell r="CO306">
            <v>-6.3518668345017737E-2</v>
          </cell>
          <cell r="CP306">
            <v>-6.3518668345017737E-2</v>
          </cell>
          <cell r="CQ306">
            <v>-6.3518668345017737E-2</v>
          </cell>
          <cell r="CR306">
            <v>-6.3518668345017737E-2</v>
          </cell>
          <cell r="CS306">
            <v>-6.3518668345017737E-2</v>
          </cell>
          <cell r="CT306">
            <v>-6.3518668345017737E-2</v>
          </cell>
          <cell r="CU306">
            <v>-6.6799233598582239E-2</v>
          </cell>
          <cell r="CV306">
            <v>-6.6799233598582239E-2</v>
          </cell>
          <cell r="CW306">
            <v>-6.6799233598582239E-2</v>
          </cell>
          <cell r="CX306">
            <v>-6.6799233598582239E-2</v>
          </cell>
          <cell r="CY306">
            <v>-6.6799233598582239E-2</v>
          </cell>
          <cell r="CZ306">
            <v>-6.6799233598582239E-2</v>
          </cell>
          <cell r="DA306">
            <v>-6.6799233598582239E-2</v>
          </cell>
          <cell r="DB306">
            <v>-6.6799233598582239E-2</v>
          </cell>
          <cell r="DC306">
            <v>-6.6799233598582239E-2</v>
          </cell>
          <cell r="DD306">
            <v>-6.6799233598582239E-2</v>
          </cell>
          <cell r="DE306">
            <v>-6.6799233598582239E-2</v>
          </cell>
          <cell r="DF306">
            <v>-6.6799233598582239E-2</v>
          </cell>
          <cell r="DG306">
            <v>7.6505549322922542E-2</v>
          </cell>
          <cell r="DH306">
            <v>7.6505549322922542E-2</v>
          </cell>
          <cell r="DI306">
            <v>7.6505549322922542E-2</v>
          </cell>
          <cell r="DJ306">
            <v>7.6505549322922542E-2</v>
          </cell>
          <cell r="DK306">
            <v>7.6505549322922542E-2</v>
          </cell>
          <cell r="DL306">
            <v>7.6505549322922542E-2</v>
          </cell>
          <cell r="DM306">
            <v>7.6505549322922542E-2</v>
          </cell>
          <cell r="DN306">
            <v>7.6505549322922542E-2</v>
          </cell>
          <cell r="DO306">
            <v>7.6505549322922542E-2</v>
          </cell>
          <cell r="DP306">
            <v>7.6505549322922542E-2</v>
          </cell>
          <cell r="DQ306">
            <v>7.6505549322922542E-2</v>
          </cell>
          <cell r="DR306">
            <v>7.6505549322922542E-2</v>
          </cell>
          <cell r="DS306">
            <v>7.3295204099777717E-2</v>
          </cell>
          <cell r="DT306">
            <v>7.3295204099777717E-2</v>
          </cell>
          <cell r="DU306">
            <v>7.3295204099777717E-2</v>
          </cell>
          <cell r="DV306">
            <v>7.3295204099777717E-2</v>
          </cell>
          <cell r="DW306">
            <v>7.3295204099777717E-2</v>
          </cell>
          <cell r="DX306">
            <v>7.3295204099777717E-2</v>
          </cell>
          <cell r="DY306">
            <v>7.3295204099777717E-2</v>
          </cell>
          <cell r="DZ306">
            <v>7.3295204099777717E-2</v>
          </cell>
          <cell r="EA306">
            <v>7.3295204099777717E-2</v>
          </cell>
          <cell r="EB306">
            <v>7.3295204099777717E-2</v>
          </cell>
          <cell r="EC306">
            <v>7.3295204099777717E-2</v>
          </cell>
          <cell r="ED306">
            <v>7.3295204099777717E-2</v>
          </cell>
          <cell r="EE306">
            <v>0.18722215391636021</v>
          </cell>
          <cell r="EF306">
            <v>0.18722215391636021</v>
          </cell>
          <cell r="EG306">
            <v>0.18722215391636021</v>
          </cell>
          <cell r="EH306">
            <v>0.18722215391636021</v>
          </cell>
          <cell r="EI306">
            <v>0.18722215391636021</v>
          </cell>
          <cell r="EJ306">
            <v>0.18722215391636021</v>
          </cell>
          <cell r="EK306">
            <v>0.18722215391636021</v>
          </cell>
          <cell r="EL306">
            <v>0.18722215391636021</v>
          </cell>
          <cell r="EM306">
            <v>0.18722215391636021</v>
          </cell>
          <cell r="EN306">
            <v>0.18722215391636021</v>
          </cell>
          <cell r="EO306">
            <v>0.18722215391636021</v>
          </cell>
          <cell r="EP306">
            <v>0.18722215391636021</v>
          </cell>
          <cell r="EQ306">
            <v>0.17897942898625982</v>
          </cell>
          <cell r="ER306">
            <v>0.17897942898625982</v>
          </cell>
          <cell r="ES306">
            <v>0.17897942898625982</v>
          </cell>
          <cell r="ET306">
            <v>0.17897942898625982</v>
          </cell>
          <cell r="EU306">
            <v>0.17897942898625982</v>
          </cell>
          <cell r="EV306">
            <v>0.17897942898625982</v>
          </cell>
          <cell r="EW306">
            <v>0.17897942898625982</v>
          </cell>
          <cell r="EX306">
            <v>0.17897942898625982</v>
          </cell>
          <cell r="EY306">
            <v>0.17897942898625982</v>
          </cell>
          <cell r="EZ306">
            <v>0.17897942898625982</v>
          </cell>
          <cell r="FA306">
            <v>0.17897942898625982</v>
          </cell>
          <cell r="FB306">
            <v>0.17897942898625982</v>
          </cell>
          <cell r="FC306">
            <v>0.22826674550699796</v>
          </cell>
          <cell r="FD306">
            <v>0.22826674550699796</v>
          </cell>
          <cell r="FE306">
            <v>0.22826674550699796</v>
          </cell>
          <cell r="FF306">
            <v>0.22826674550699796</v>
          </cell>
          <cell r="FG306">
            <v>0.22826674550699796</v>
          </cell>
          <cell r="FH306">
            <v>0.22826674550699796</v>
          </cell>
          <cell r="FI306">
            <v>0.22826674550699796</v>
          </cell>
          <cell r="FJ306">
            <v>0.22826674550699796</v>
          </cell>
          <cell r="FK306">
            <v>0.22826674550699796</v>
          </cell>
          <cell r="FL306">
            <v>0.22826674550699796</v>
          </cell>
          <cell r="FM306">
            <v>0.22826674550699796</v>
          </cell>
          <cell r="FN306">
            <v>0.22826674550699796</v>
          </cell>
          <cell r="FO306">
            <v>0.23222927947775979</v>
          </cell>
          <cell r="FP306">
            <v>0.23222927947775979</v>
          </cell>
          <cell r="FQ306">
            <v>0.23222927947775979</v>
          </cell>
          <cell r="FR306">
            <v>0.23222927947775979</v>
          </cell>
          <cell r="FS306">
            <v>0.23222927947775979</v>
          </cell>
          <cell r="FT306">
            <v>0.23222927947775979</v>
          </cell>
          <cell r="FU306">
            <v>0.23222927947775979</v>
          </cell>
          <cell r="FV306">
            <v>0.23222927947775979</v>
          </cell>
          <cell r="FW306">
            <v>0.23222927947775979</v>
          </cell>
        </row>
        <row r="307">
          <cell r="B307" t="str">
            <v>Co 128</v>
          </cell>
          <cell r="C307" t="str">
            <v>IL</v>
          </cell>
          <cell r="BH307">
            <v>-9.8594544364303347E-3</v>
          </cell>
          <cell r="BI307">
            <v>-9.8594544364303347E-3</v>
          </cell>
          <cell r="BJ307">
            <v>-9.8594544364303347E-3</v>
          </cell>
          <cell r="BK307">
            <v>-1.9428235883062198E-2</v>
          </cell>
          <cell r="BL307">
            <v>-1.9428235883062198E-2</v>
          </cell>
          <cell r="BM307">
            <v>-1.9428235883062198E-2</v>
          </cell>
          <cell r="BN307">
            <v>-1.9428235883062198E-2</v>
          </cell>
          <cell r="BO307">
            <v>-1.9428235883062198E-2</v>
          </cell>
          <cell r="BP307">
            <v>-1.9428235883062198E-2</v>
          </cell>
          <cell r="BQ307">
            <v>-1.9428235883062198E-2</v>
          </cell>
          <cell r="BR307">
            <v>-1.9428235883062198E-2</v>
          </cell>
          <cell r="BS307">
            <v>-1.9428235883062198E-2</v>
          </cell>
          <cell r="BT307">
            <v>-1.9428235883062198E-2</v>
          </cell>
          <cell r="BU307">
            <v>-1.9428235883062198E-2</v>
          </cell>
          <cell r="BV307">
            <v>-1.9428235883062198E-2</v>
          </cell>
          <cell r="BW307">
            <v>0.13497602605046893</v>
          </cell>
          <cell r="BX307">
            <v>0.13497602605046893</v>
          </cell>
          <cell r="BY307">
            <v>0.13497602605046893</v>
          </cell>
          <cell r="BZ307">
            <v>0.13497602605046893</v>
          </cell>
          <cell r="CA307">
            <v>0.13497602605046893</v>
          </cell>
          <cell r="CB307">
            <v>0.13497602605046893</v>
          </cell>
          <cell r="CC307">
            <v>0.13497602605046893</v>
          </cell>
          <cell r="CD307">
            <v>0.13497602605046893</v>
          </cell>
          <cell r="CE307">
            <v>0.13497602605046893</v>
          </cell>
          <cell r="CF307">
            <v>0.13497602605046893</v>
          </cell>
          <cell r="CG307">
            <v>0.13497602605046893</v>
          </cell>
          <cell r="CH307">
            <v>0.13497602605046893</v>
          </cell>
          <cell r="CI307">
            <v>8.7251115892535244E-2</v>
          </cell>
          <cell r="CJ307">
            <v>8.7251115892535244E-2</v>
          </cell>
          <cell r="CK307">
            <v>8.7251115892535244E-2</v>
          </cell>
          <cell r="CL307">
            <v>8.7251115892535244E-2</v>
          </cell>
          <cell r="CM307">
            <v>8.7251115892535244E-2</v>
          </cell>
          <cell r="CN307">
            <v>8.7251115892535244E-2</v>
          </cell>
          <cell r="CO307">
            <v>8.7251115892535244E-2</v>
          </cell>
          <cell r="CP307">
            <v>8.7251115892535244E-2</v>
          </cell>
          <cell r="CQ307">
            <v>8.7251115892535244E-2</v>
          </cell>
          <cell r="CR307">
            <v>8.7251115892535244E-2</v>
          </cell>
          <cell r="CS307">
            <v>8.7251115892535244E-2</v>
          </cell>
          <cell r="CT307">
            <v>8.7251115892535244E-2</v>
          </cell>
          <cell r="CU307">
            <v>7.2905994316764935E-2</v>
          </cell>
          <cell r="CV307">
            <v>7.2905994316764935E-2</v>
          </cell>
          <cell r="CW307">
            <v>7.2905994316764935E-2</v>
          </cell>
          <cell r="CX307">
            <v>7.2905994316764935E-2</v>
          </cell>
          <cell r="CY307">
            <v>7.2905994316764935E-2</v>
          </cell>
          <cell r="CZ307">
            <v>7.2905994316764935E-2</v>
          </cell>
          <cell r="DA307">
            <v>7.2905994316764935E-2</v>
          </cell>
          <cell r="DB307">
            <v>7.2905994316764935E-2</v>
          </cell>
          <cell r="DC307">
            <v>7.2905994316764935E-2</v>
          </cell>
          <cell r="DD307">
            <v>7.2905994316764935E-2</v>
          </cell>
          <cell r="DE307">
            <v>7.2905994316764935E-2</v>
          </cell>
          <cell r="DF307">
            <v>7.2905994316764935E-2</v>
          </cell>
          <cell r="DG307">
            <v>8.8704146384281313E-2</v>
          </cell>
          <cell r="DH307">
            <v>8.8704146384281313E-2</v>
          </cell>
          <cell r="DI307">
            <v>8.8704146384281313E-2</v>
          </cell>
          <cell r="DJ307">
            <v>8.8704146384281313E-2</v>
          </cell>
          <cell r="DK307">
            <v>8.8704146384281313E-2</v>
          </cell>
          <cell r="DL307">
            <v>8.8704146384281313E-2</v>
          </cell>
          <cell r="DM307">
            <v>8.8704146384281313E-2</v>
          </cell>
          <cell r="DN307">
            <v>8.8704146384281313E-2</v>
          </cell>
          <cell r="DO307">
            <v>8.8704146384281313E-2</v>
          </cell>
          <cell r="DP307">
            <v>8.8704146384281313E-2</v>
          </cell>
          <cell r="DQ307">
            <v>8.8704146384281313E-2</v>
          </cell>
          <cell r="DR307">
            <v>8.8704146384281313E-2</v>
          </cell>
          <cell r="DS307">
            <v>8.6099979014385819E-2</v>
          </cell>
          <cell r="DT307">
            <v>8.6099979014385819E-2</v>
          </cell>
          <cell r="DU307">
            <v>8.6099979014385819E-2</v>
          </cell>
          <cell r="DV307">
            <v>8.6099979014385819E-2</v>
          </cell>
          <cell r="DW307">
            <v>8.6099979014385819E-2</v>
          </cell>
          <cell r="DX307">
            <v>8.6099979014385819E-2</v>
          </cell>
          <cell r="DY307">
            <v>8.6099979014385819E-2</v>
          </cell>
          <cell r="DZ307">
            <v>8.6099979014385819E-2</v>
          </cell>
          <cell r="EA307">
            <v>8.6099979014385819E-2</v>
          </cell>
          <cell r="EB307">
            <v>8.6099979014385819E-2</v>
          </cell>
          <cell r="EC307">
            <v>8.6099979014385819E-2</v>
          </cell>
          <cell r="ED307">
            <v>8.6099979014385819E-2</v>
          </cell>
          <cell r="EE307">
            <v>0.11231807790669815</v>
          </cell>
          <cell r="EF307">
            <v>0.11231807790669815</v>
          </cell>
          <cell r="EG307">
            <v>0.11231807790669815</v>
          </cell>
          <cell r="EH307">
            <v>0.11231807790669815</v>
          </cell>
          <cell r="EI307">
            <v>0.11231807790669815</v>
          </cell>
          <cell r="EJ307">
            <v>0.11231807790669815</v>
          </cell>
          <cell r="EK307">
            <v>0.11231807790669815</v>
          </cell>
          <cell r="EL307">
            <v>0.11231807790669815</v>
          </cell>
          <cell r="EM307">
            <v>0.11231807790669815</v>
          </cell>
          <cell r="EN307">
            <v>0.11231807790669815</v>
          </cell>
          <cell r="EO307">
            <v>0.11231807790669815</v>
          </cell>
          <cell r="EP307">
            <v>0.11231807790669815</v>
          </cell>
          <cell r="EQ307">
            <v>0.10545814257823781</v>
          </cell>
          <cell r="ER307">
            <v>0.10545814257823781</v>
          </cell>
          <cell r="ES307">
            <v>0.10545814257823781</v>
          </cell>
          <cell r="ET307">
            <v>0.10545814257823781</v>
          </cell>
          <cell r="EU307">
            <v>0.10545814257823781</v>
          </cell>
          <cell r="EV307">
            <v>0.10545814257823781</v>
          </cell>
          <cell r="EW307">
            <v>0.10545814257823781</v>
          </cell>
          <cell r="EX307">
            <v>0.10545814257823781</v>
          </cell>
          <cell r="EY307">
            <v>0.10545814257823781</v>
          </cell>
          <cell r="EZ307">
            <v>0.10545814257823781</v>
          </cell>
          <cell r="FA307">
            <v>0.10545814257823781</v>
          </cell>
          <cell r="FB307">
            <v>0.10545814257823781</v>
          </cell>
          <cell r="FC307">
            <v>0.12424621753558016</v>
          </cell>
          <cell r="FD307">
            <v>0.12424621753558016</v>
          </cell>
          <cell r="FE307">
            <v>0.12424621753558016</v>
          </cell>
          <cell r="FF307">
            <v>0.12424621753558016</v>
          </cell>
          <cell r="FG307">
            <v>0.12424621753558016</v>
          </cell>
          <cell r="FH307">
            <v>0.12424621753558016</v>
          </cell>
          <cell r="FI307">
            <v>0.12424621753558016</v>
          </cell>
          <cell r="FJ307">
            <v>0.12424621753558016</v>
          </cell>
          <cell r="FK307">
            <v>0.12424621753558016</v>
          </cell>
          <cell r="FL307">
            <v>0.12424621753558016</v>
          </cell>
          <cell r="FM307">
            <v>0.12424621753558016</v>
          </cell>
          <cell r="FN307">
            <v>0.12424621753558016</v>
          </cell>
          <cell r="FO307">
            <v>0.12464709060539801</v>
          </cell>
          <cell r="FP307">
            <v>0.12464709060539801</v>
          </cell>
          <cell r="FQ307">
            <v>0.12464709060539801</v>
          </cell>
          <cell r="FR307">
            <v>0.12464709060539801</v>
          </cell>
          <cell r="FS307">
            <v>0.12464709060539801</v>
          </cell>
          <cell r="FT307">
            <v>0.12464709060539801</v>
          </cell>
          <cell r="FU307">
            <v>0.12464709060539801</v>
          </cell>
          <cell r="FV307">
            <v>0.12464709060539801</v>
          </cell>
          <cell r="FW307">
            <v>0.12464709060539801</v>
          </cell>
        </row>
        <row r="308">
          <cell r="B308" t="str">
            <v>Co 129</v>
          </cell>
          <cell r="C308" t="str">
            <v>IL</v>
          </cell>
          <cell r="BH308">
            <v>-0.10886124490212162</v>
          </cell>
          <cell r="BI308">
            <v>-0.10886124490212162</v>
          </cell>
          <cell r="BJ308">
            <v>-0.10886124490212162</v>
          </cell>
          <cell r="BK308">
            <v>-9.5097791822389199E-2</v>
          </cell>
          <cell r="BL308">
            <v>-9.5097791822389199E-2</v>
          </cell>
          <cell r="BM308">
            <v>-9.5097791822389199E-2</v>
          </cell>
          <cell r="BN308">
            <v>-9.5097791822389199E-2</v>
          </cell>
          <cell r="BO308">
            <v>-9.5097791822389199E-2</v>
          </cell>
          <cell r="BP308">
            <v>-9.5097791822389199E-2</v>
          </cell>
          <cell r="BQ308">
            <v>-9.5097791822389199E-2</v>
          </cell>
          <cell r="BR308">
            <v>-9.5097791822389199E-2</v>
          </cell>
          <cell r="BS308">
            <v>-9.5097791822389199E-2</v>
          </cell>
          <cell r="BT308">
            <v>-9.5097791822389199E-2</v>
          </cell>
          <cell r="BU308">
            <v>-9.5097791822389199E-2</v>
          </cell>
          <cell r="BV308">
            <v>-9.5097791822389199E-2</v>
          </cell>
          <cell r="BW308">
            <v>-0.10211615123045234</v>
          </cell>
          <cell r="BX308">
            <v>-0.10211615123045234</v>
          </cell>
          <cell r="BY308">
            <v>-0.10211615123045234</v>
          </cell>
          <cell r="BZ308">
            <v>-0.10211615123045234</v>
          </cell>
          <cell r="CA308">
            <v>-0.10211615123045234</v>
          </cell>
          <cell r="CB308">
            <v>-0.10211615123045234</v>
          </cell>
          <cell r="CC308">
            <v>-0.10211615123045234</v>
          </cell>
          <cell r="CD308">
            <v>-0.10211615123045234</v>
          </cell>
          <cell r="CE308">
            <v>-0.10211615123045234</v>
          </cell>
          <cell r="CF308">
            <v>-0.10211615123045234</v>
          </cell>
          <cell r="CG308">
            <v>-0.10211615123045234</v>
          </cell>
          <cell r="CH308">
            <v>-0.10211615123045234</v>
          </cell>
          <cell r="CI308">
            <v>-5.1194785424482955E-2</v>
          </cell>
          <cell r="CJ308">
            <v>-5.1194785424482955E-2</v>
          </cell>
          <cell r="CK308">
            <v>-5.1194785424482955E-2</v>
          </cell>
          <cell r="CL308">
            <v>-5.1194785424482955E-2</v>
          </cell>
          <cell r="CM308">
            <v>-5.1194785424482955E-2</v>
          </cell>
          <cell r="CN308">
            <v>-5.1194785424482955E-2</v>
          </cell>
          <cell r="CO308">
            <v>-5.1194785424482955E-2</v>
          </cell>
          <cell r="CP308">
            <v>-5.1194785424482955E-2</v>
          </cell>
          <cell r="CQ308">
            <v>-5.1194785424482955E-2</v>
          </cell>
          <cell r="CR308">
            <v>-5.1194785424482955E-2</v>
          </cell>
          <cell r="CS308">
            <v>-5.1194785424482955E-2</v>
          </cell>
          <cell r="CT308">
            <v>-5.1194785424482955E-2</v>
          </cell>
          <cell r="CU308">
            <v>9.2117968324078217E-2</v>
          </cell>
          <cell r="CV308">
            <v>9.2117968324078217E-2</v>
          </cell>
          <cell r="CW308">
            <v>9.2117968324078217E-2</v>
          </cell>
          <cell r="CX308">
            <v>9.2117968324078217E-2</v>
          </cell>
          <cell r="CY308">
            <v>9.2117968324078217E-2</v>
          </cell>
          <cell r="CZ308">
            <v>9.2117968324078217E-2</v>
          </cell>
          <cell r="DA308">
            <v>9.2117968324078217E-2</v>
          </cell>
          <cell r="DB308">
            <v>9.2117968324078217E-2</v>
          </cell>
          <cell r="DC308">
            <v>9.2117968324078217E-2</v>
          </cell>
          <cell r="DD308">
            <v>9.2117968324078217E-2</v>
          </cell>
          <cell r="DE308">
            <v>9.2117968324078217E-2</v>
          </cell>
          <cell r="DF308">
            <v>9.2117968324078217E-2</v>
          </cell>
          <cell r="DG308">
            <v>9.0851348048226796E-2</v>
          </cell>
          <cell r="DH308">
            <v>9.0851348048226796E-2</v>
          </cell>
          <cell r="DI308">
            <v>9.0851348048226796E-2</v>
          </cell>
          <cell r="DJ308">
            <v>9.0851348048226796E-2</v>
          </cell>
          <cell r="DK308">
            <v>9.0851348048226796E-2</v>
          </cell>
          <cell r="DL308">
            <v>9.0851348048226796E-2</v>
          </cell>
          <cell r="DM308">
            <v>9.0851348048226796E-2</v>
          </cell>
          <cell r="DN308">
            <v>9.0851348048226796E-2</v>
          </cell>
          <cell r="DO308">
            <v>9.0851348048226796E-2</v>
          </cell>
          <cell r="DP308">
            <v>9.0851348048226796E-2</v>
          </cell>
          <cell r="DQ308">
            <v>9.0851348048226796E-2</v>
          </cell>
          <cell r="DR308">
            <v>9.0851348048226796E-2</v>
          </cell>
          <cell r="DS308">
            <v>0.11700237982785348</v>
          </cell>
          <cell r="DT308">
            <v>0.11700237982785348</v>
          </cell>
          <cell r="DU308">
            <v>0.11700237982785348</v>
          </cell>
          <cell r="DV308">
            <v>0.11700237982785348</v>
          </cell>
          <cell r="DW308">
            <v>0.11700237982785348</v>
          </cell>
          <cell r="DX308">
            <v>0.11700237982785348</v>
          </cell>
          <cell r="DY308">
            <v>0.11700237982785348</v>
          </cell>
          <cell r="DZ308">
            <v>0.11700237982785348</v>
          </cell>
          <cell r="EA308">
            <v>0.11700237982785348</v>
          </cell>
          <cell r="EB308">
            <v>0.11700237982785348</v>
          </cell>
          <cell r="EC308">
            <v>0.11700237982785348</v>
          </cell>
          <cell r="ED308">
            <v>0.11700237982785348</v>
          </cell>
          <cell r="EE308">
            <v>0.13756020986568501</v>
          </cell>
          <cell r="EF308">
            <v>0.13756020986568501</v>
          </cell>
          <cell r="EG308">
            <v>0.13756020986568501</v>
          </cell>
          <cell r="EH308">
            <v>0.13756020986568501</v>
          </cell>
          <cell r="EI308">
            <v>0.13756020986568501</v>
          </cell>
          <cell r="EJ308">
            <v>0.13756020986568501</v>
          </cell>
          <cell r="EK308">
            <v>0.13756020986568501</v>
          </cell>
          <cell r="EL308">
            <v>0.13756020986568501</v>
          </cell>
          <cell r="EM308">
            <v>0.13756020986568501</v>
          </cell>
          <cell r="EN308">
            <v>0.13756020986568501</v>
          </cell>
          <cell r="EO308">
            <v>0.13756020986568501</v>
          </cell>
          <cell r="EP308">
            <v>0.13756020986568501</v>
          </cell>
          <cell r="EQ308">
            <v>0.13534789251510734</v>
          </cell>
          <cell r="ER308">
            <v>0.13534789251510734</v>
          </cell>
          <cell r="ES308">
            <v>0.13534789251510734</v>
          </cell>
          <cell r="ET308">
            <v>0.13534789251510734</v>
          </cell>
          <cell r="EU308">
            <v>0.13534789251510734</v>
          </cell>
          <cell r="EV308">
            <v>0.13534789251510734</v>
          </cell>
          <cell r="EW308">
            <v>0.13534789251510734</v>
          </cell>
          <cell r="EX308">
            <v>0.13534789251510734</v>
          </cell>
          <cell r="EY308">
            <v>0.13534789251510734</v>
          </cell>
          <cell r="EZ308">
            <v>0.13534789251510734</v>
          </cell>
          <cell r="FA308">
            <v>0.13534789251510734</v>
          </cell>
          <cell r="FB308">
            <v>0.13534789251510734</v>
          </cell>
          <cell r="FC308">
            <v>0.13906818538435492</v>
          </cell>
          <cell r="FD308">
            <v>0.13906818538435492</v>
          </cell>
          <cell r="FE308">
            <v>0.13906818538435492</v>
          </cell>
          <cell r="FF308">
            <v>0.13906818538435492</v>
          </cell>
          <cell r="FG308">
            <v>0.13906818538435492</v>
          </cell>
          <cell r="FH308">
            <v>0.13906818538435492</v>
          </cell>
          <cell r="FI308">
            <v>0.13906818538435492</v>
          </cell>
          <cell r="FJ308">
            <v>0.13906818538435492</v>
          </cell>
          <cell r="FK308">
            <v>0.13906818538435492</v>
          </cell>
          <cell r="FL308">
            <v>0.13906818538435492</v>
          </cell>
          <cell r="FM308">
            <v>0.13906818538435492</v>
          </cell>
          <cell r="FN308">
            <v>0.13906818538435492</v>
          </cell>
          <cell r="FO308">
            <v>0.14476411898596137</v>
          </cell>
          <cell r="FP308">
            <v>0.14476411898596137</v>
          </cell>
          <cell r="FQ308">
            <v>0.14476411898596137</v>
          </cell>
          <cell r="FR308">
            <v>0.14476411898596137</v>
          </cell>
          <cell r="FS308">
            <v>0.14476411898596137</v>
          </cell>
          <cell r="FT308">
            <v>0.14476411898596137</v>
          </cell>
          <cell r="FU308">
            <v>0.14476411898596137</v>
          </cell>
          <cell r="FV308">
            <v>0.14476411898596137</v>
          </cell>
          <cell r="FW308">
            <v>0.14476411898596137</v>
          </cell>
        </row>
        <row r="309">
          <cell r="B309" t="str">
            <v>Co 130</v>
          </cell>
          <cell r="C309" t="str">
            <v>IL</v>
          </cell>
          <cell r="BH309">
            <v>0.22705228117961801</v>
          </cell>
          <cell r="BI309">
            <v>0.22705228117961801</v>
          </cell>
          <cell r="BJ309">
            <v>0.22705228117961801</v>
          </cell>
          <cell r="BK309">
            <v>0.18569700261595187</v>
          </cell>
          <cell r="BL309">
            <v>0.18569700261595187</v>
          </cell>
          <cell r="BM309">
            <v>0.18569700261595187</v>
          </cell>
          <cell r="BN309">
            <v>0.18569700261595187</v>
          </cell>
          <cell r="BO309">
            <v>0.18569700261595187</v>
          </cell>
          <cell r="BP309">
            <v>0.18569700261595187</v>
          </cell>
          <cell r="BQ309">
            <v>0.18569700261595187</v>
          </cell>
          <cell r="BR309">
            <v>0.18569700261595187</v>
          </cell>
          <cell r="BS309">
            <v>0.18569700261595187</v>
          </cell>
          <cell r="BT309">
            <v>0.18569700261595187</v>
          </cell>
          <cell r="BU309">
            <v>0.18569700261595187</v>
          </cell>
          <cell r="BV309">
            <v>0.18569700261595187</v>
          </cell>
          <cell r="BW309">
            <v>0.1926538756552405</v>
          </cell>
          <cell r="BX309">
            <v>0.1926538756552405</v>
          </cell>
          <cell r="BY309">
            <v>0.1926538756552405</v>
          </cell>
          <cell r="BZ309">
            <v>0.1926538756552405</v>
          </cell>
          <cell r="CA309">
            <v>0.1926538756552405</v>
          </cell>
          <cell r="CB309">
            <v>0.1926538756552405</v>
          </cell>
          <cell r="CC309">
            <v>0.1926538756552405</v>
          </cell>
          <cell r="CD309">
            <v>0.1926538756552405</v>
          </cell>
          <cell r="CE309">
            <v>0.1926538756552405</v>
          </cell>
          <cell r="CF309">
            <v>0.1926538756552405</v>
          </cell>
          <cell r="CG309">
            <v>0.1926538756552405</v>
          </cell>
          <cell r="CH309">
            <v>0.1926538756552405</v>
          </cell>
          <cell r="CI309">
            <v>0.12391842335674569</v>
          </cell>
          <cell r="CJ309">
            <v>0.12391842335674569</v>
          </cell>
          <cell r="CK309">
            <v>0.12391842335674569</v>
          </cell>
          <cell r="CL309">
            <v>0.12391842335674569</v>
          </cell>
          <cell r="CM309">
            <v>0.12391842335674569</v>
          </cell>
          <cell r="CN309">
            <v>0.12391842335674569</v>
          </cell>
          <cell r="CO309">
            <v>0.12391842335674569</v>
          </cell>
          <cell r="CP309">
            <v>0.12391842335674569</v>
          </cell>
          <cell r="CQ309">
            <v>0.12391842335674569</v>
          </cell>
          <cell r="CR309">
            <v>0.12391842335674569</v>
          </cell>
          <cell r="CS309">
            <v>0.12391842335674569</v>
          </cell>
          <cell r="CT309">
            <v>0.12391842335674569</v>
          </cell>
          <cell r="CU309">
            <v>0.11334239203083331</v>
          </cell>
          <cell r="CV309">
            <v>0.11334239203083331</v>
          </cell>
          <cell r="CW309">
            <v>0.11334239203083331</v>
          </cell>
          <cell r="CX309">
            <v>0.11334239203083331</v>
          </cell>
          <cell r="CY309">
            <v>0.11334239203083331</v>
          </cell>
          <cell r="CZ309">
            <v>0.11334239203083331</v>
          </cell>
          <cell r="DA309">
            <v>0.11334239203083331</v>
          </cell>
          <cell r="DB309">
            <v>0.11334239203083331</v>
          </cell>
          <cell r="DC309">
            <v>0.11334239203083331</v>
          </cell>
          <cell r="DD309">
            <v>0.11334239203083331</v>
          </cell>
          <cell r="DE309">
            <v>0.11334239203083331</v>
          </cell>
          <cell r="DF309">
            <v>0.11334239203083331</v>
          </cell>
          <cell r="DG309">
            <v>0.10734477566759935</v>
          </cell>
          <cell r="DH309">
            <v>0.10734477566759935</v>
          </cell>
          <cell r="DI309">
            <v>0.10734477566759935</v>
          </cell>
          <cell r="DJ309">
            <v>0.10734477566759935</v>
          </cell>
          <cell r="DK309">
            <v>0.10734477566759935</v>
          </cell>
          <cell r="DL309">
            <v>0.10734477566759935</v>
          </cell>
          <cell r="DM309">
            <v>0.10734477566759935</v>
          </cell>
          <cell r="DN309">
            <v>0.10734477566759935</v>
          </cell>
          <cell r="DO309">
            <v>0.10734477566759935</v>
          </cell>
          <cell r="DP309">
            <v>0.10734477566759935</v>
          </cell>
          <cell r="DQ309">
            <v>0.10734477566759935</v>
          </cell>
          <cell r="DR309">
            <v>0.10734477566759935</v>
          </cell>
          <cell r="DS309">
            <v>0.11154645637713095</v>
          </cell>
          <cell r="DT309">
            <v>0.11154645637713095</v>
          </cell>
          <cell r="DU309">
            <v>0.11154645637713095</v>
          </cell>
          <cell r="DV309">
            <v>0.11154645637713095</v>
          </cell>
          <cell r="DW309">
            <v>0.11154645637713095</v>
          </cell>
          <cell r="DX309">
            <v>0.11154645637713095</v>
          </cell>
          <cell r="DY309">
            <v>0.11154645637713095</v>
          </cell>
          <cell r="DZ309">
            <v>0.11154645637713095</v>
          </cell>
          <cell r="EA309">
            <v>0.11154645637713095</v>
          </cell>
          <cell r="EB309">
            <v>0.11154645637713095</v>
          </cell>
          <cell r="EC309">
            <v>0.11154645637713095</v>
          </cell>
          <cell r="ED309">
            <v>0.11154645637713095</v>
          </cell>
          <cell r="EE309">
            <v>0.11138881085405389</v>
          </cell>
          <cell r="EF309">
            <v>0.11138881085405389</v>
          </cell>
          <cell r="EG309">
            <v>0.11138881085405389</v>
          </cell>
          <cell r="EH309">
            <v>0.11138881085405389</v>
          </cell>
          <cell r="EI309">
            <v>0.11138881085405389</v>
          </cell>
          <cell r="EJ309">
            <v>0.11138881085405389</v>
          </cell>
          <cell r="EK309">
            <v>0.11138881085405389</v>
          </cell>
          <cell r="EL309">
            <v>0.11138881085405389</v>
          </cell>
          <cell r="EM309">
            <v>0.11138881085405389</v>
          </cell>
          <cell r="EN309">
            <v>0.11138881085405389</v>
          </cell>
          <cell r="EO309">
            <v>0.11138881085405389</v>
          </cell>
          <cell r="EP309">
            <v>0.11138881085405389</v>
          </cell>
          <cell r="EQ309">
            <v>0.10436816897693954</v>
          </cell>
          <cell r="ER309">
            <v>0.10436816897693954</v>
          </cell>
          <cell r="ES309">
            <v>0.10436816897693954</v>
          </cell>
          <cell r="ET309">
            <v>0.10436816897693954</v>
          </cell>
          <cell r="EU309">
            <v>0.10436816897693954</v>
          </cell>
          <cell r="EV309">
            <v>0.10436816897693954</v>
          </cell>
          <cell r="EW309">
            <v>0.10436816897693954</v>
          </cell>
          <cell r="EX309">
            <v>0.10436816897693954</v>
          </cell>
          <cell r="EY309">
            <v>0.10436816897693954</v>
          </cell>
          <cell r="EZ309">
            <v>0.10436816897693954</v>
          </cell>
          <cell r="FA309">
            <v>0.10436816897693954</v>
          </cell>
          <cell r="FB309">
            <v>0.10436816897693954</v>
          </cell>
          <cell r="FC309">
            <v>0.1020189874577333</v>
          </cell>
          <cell r="FD309">
            <v>0.1020189874577333</v>
          </cell>
          <cell r="FE309">
            <v>0.1020189874577333</v>
          </cell>
          <cell r="FF309">
            <v>0.1020189874577333</v>
          </cell>
          <cell r="FG309">
            <v>0.1020189874577333</v>
          </cell>
          <cell r="FH309">
            <v>0.1020189874577333</v>
          </cell>
          <cell r="FI309">
            <v>0.1020189874577333</v>
          </cell>
          <cell r="FJ309">
            <v>0.1020189874577333</v>
          </cell>
          <cell r="FK309">
            <v>0.1020189874577333</v>
          </cell>
          <cell r="FL309">
            <v>0.1020189874577333</v>
          </cell>
          <cell r="FM309">
            <v>0.1020189874577333</v>
          </cell>
          <cell r="FN309">
            <v>0.1020189874577333</v>
          </cell>
          <cell r="FO309">
            <v>9.9616142343512001E-2</v>
          </cell>
          <cell r="FP309">
            <v>9.9616142343512001E-2</v>
          </cell>
          <cell r="FQ309">
            <v>9.9616142343512001E-2</v>
          </cell>
          <cell r="FR309">
            <v>9.9616142343512001E-2</v>
          </cell>
          <cell r="FS309">
            <v>9.9616142343512001E-2</v>
          </cell>
          <cell r="FT309">
            <v>9.9616142343512001E-2</v>
          </cell>
          <cell r="FU309">
            <v>9.9616142343512001E-2</v>
          </cell>
          <cell r="FV309">
            <v>9.9616142343512001E-2</v>
          </cell>
          <cell r="FW309">
            <v>9.9616142343512001E-2</v>
          </cell>
        </row>
        <row r="310">
          <cell r="B310" t="str">
            <v>Co 131</v>
          </cell>
          <cell r="C310" t="str">
            <v>IL</v>
          </cell>
          <cell r="BH310">
            <v>9.5460621781944324E-2</v>
          </cell>
          <cell r="BI310">
            <v>9.5460621781944324E-2</v>
          </cell>
          <cell r="BJ310">
            <v>9.5460621781944324E-2</v>
          </cell>
          <cell r="BK310">
            <v>7.3055331171824778E-2</v>
          </cell>
          <cell r="BL310">
            <v>7.3055331171824778E-2</v>
          </cell>
          <cell r="BM310">
            <v>7.3055331171824778E-2</v>
          </cell>
          <cell r="BN310">
            <v>7.3055331171824778E-2</v>
          </cell>
          <cell r="BO310">
            <v>7.3055331171824778E-2</v>
          </cell>
          <cell r="BP310">
            <v>7.3055331171824778E-2</v>
          </cell>
          <cell r="BQ310">
            <v>7.3055331171824778E-2</v>
          </cell>
          <cell r="BR310">
            <v>7.3055331171824778E-2</v>
          </cell>
          <cell r="BS310">
            <v>7.3055331171824778E-2</v>
          </cell>
          <cell r="BT310">
            <v>7.3055331171824778E-2</v>
          </cell>
          <cell r="BU310">
            <v>7.3055331171824778E-2</v>
          </cell>
          <cell r="BV310">
            <v>7.3055331171824778E-2</v>
          </cell>
          <cell r="BW310">
            <v>0.13057861384520553</v>
          </cell>
          <cell r="BX310">
            <v>0.13057861384520553</v>
          </cell>
          <cell r="BY310">
            <v>0.13057861384520553</v>
          </cell>
          <cell r="BZ310">
            <v>0.13057861384520553</v>
          </cell>
          <cell r="CA310">
            <v>0.13057861384520553</v>
          </cell>
          <cell r="CB310">
            <v>0.13057861384520553</v>
          </cell>
          <cell r="CC310">
            <v>0.13057861384520553</v>
          </cell>
          <cell r="CD310">
            <v>0.13057861384520553</v>
          </cell>
          <cell r="CE310">
            <v>0.13057861384520553</v>
          </cell>
          <cell r="CF310">
            <v>0.13057861384520553</v>
          </cell>
          <cell r="CG310">
            <v>0.13057861384520553</v>
          </cell>
          <cell r="CH310">
            <v>0.13057861384520553</v>
          </cell>
          <cell r="CI310">
            <v>5.9469458529067647E-2</v>
          </cell>
          <cell r="CJ310">
            <v>5.9469458529067647E-2</v>
          </cell>
          <cell r="CK310">
            <v>5.9469458529067647E-2</v>
          </cell>
          <cell r="CL310">
            <v>5.9469458529067647E-2</v>
          </cell>
          <cell r="CM310">
            <v>5.9469458529067647E-2</v>
          </cell>
          <cell r="CN310">
            <v>5.9469458529067647E-2</v>
          </cell>
          <cell r="CO310">
            <v>5.9469458529067647E-2</v>
          </cell>
          <cell r="CP310">
            <v>5.9469458529067647E-2</v>
          </cell>
          <cell r="CQ310">
            <v>5.9469458529067647E-2</v>
          </cell>
          <cell r="CR310">
            <v>5.9469458529067647E-2</v>
          </cell>
          <cell r="CS310">
            <v>5.9469458529067647E-2</v>
          </cell>
          <cell r="CT310">
            <v>5.9469458529067647E-2</v>
          </cell>
          <cell r="CU310">
            <v>5.2189072352183563E-2</v>
          </cell>
          <cell r="CV310">
            <v>5.2189072352183563E-2</v>
          </cell>
          <cell r="CW310">
            <v>5.2189072352183563E-2</v>
          </cell>
          <cell r="CX310">
            <v>5.2189072352183563E-2</v>
          </cell>
          <cell r="CY310">
            <v>5.2189072352183563E-2</v>
          </cell>
          <cell r="CZ310">
            <v>5.2189072352183563E-2</v>
          </cell>
          <cell r="DA310">
            <v>5.2189072352183563E-2</v>
          </cell>
          <cell r="DB310">
            <v>5.2189072352183563E-2</v>
          </cell>
          <cell r="DC310">
            <v>5.2189072352183563E-2</v>
          </cell>
          <cell r="DD310">
            <v>5.2189072352183563E-2</v>
          </cell>
          <cell r="DE310">
            <v>5.2189072352183563E-2</v>
          </cell>
          <cell r="DF310">
            <v>5.2189072352183563E-2</v>
          </cell>
          <cell r="DG310">
            <v>8.0583089554707651E-2</v>
          </cell>
          <cell r="DH310">
            <v>8.0583089554707651E-2</v>
          </cell>
          <cell r="DI310">
            <v>8.0583089554707651E-2</v>
          </cell>
          <cell r="DJ310">
            <v>8.0583089554707651E-2</v>
          </cell>
          <cell r="DK310">
            <v>8.0583089554707651E-2</v>
          </cell>
          <cell r="DL310">
            <v>8.0583089554707651E-2</v>
          </cell>
          <cell r="DM310">
            <v>8.0583089554707651E-2</v>
          </cell>
          <cell r="DN310">
            <v>8.0583089554707651E-2</v>
          </cell>
          <cell r="DO310">
            <v>8.0583089554707651E-2</v>
          </cell>
          <cell r="DP310">
            <v>8.0583089554707651E-2</v>
          </cell>
          <cell r="DQ310">
            <v>8.0583089554707651E-2</v>
          </cell>
          <cell r="DR310">
            <v>8.0583089554707651E-2</v>
          </cell>
          <cell r="DS310">
            <v>8.9023827243927545E-2</v>
          </cell>
          <cell r="DT310">
            <v>8.9023827243927545E-2</v>
          </cell>
          <cell r="DU310">
            <v>8.9023827243927545E-2</v>
          </cell>
          <cell r="DV310">
            <v>8.9023827243927545E-2</v>
          </cell>
          <cell r="DW310">
            <v>8.9023827243927545E-2</v>
          </cell>
          <cell r="DX310">
            <v>8.9023827243927545E-2</v>
          </cell>
          <cell r="DY310">
            <v>8.9023827243927545E-2</v>
          </cell>
          <cell r="DZ310">
            <v>8.9023827243927545E-2</v>
          </cell>
          <cell r="EA310">
            <v>8.9023827243927545E-2</v>
          </cell>
          <cell r="EB310">
            <v>8.9023827243927545E-2</v>
          </cell>
          <cell r="EC310">
            <v>8.9023827243927545E-2</v>
          </cell>
          <cell r="ED310">
            <v>8.9023827243927545E-2</v>
          </cell>
          <cell r="EE310">
            <v>0.10131447033496871</v>
          </cell>
          <cell r="EF310">
            <v>0.10131447033496871</v>
          </cell>
          <cell r="EG310">
            <v>0.10131447033496871</v>
          </cell>
          <cell r="EH310">
            <v>0.10131447033496871</v>
          </cell>
          <cell r="EI310">
            <v>0.10131447033496871</v>
          </cell>
          <cell r="EJ310">
            <v>0.10131447033496871</v>
          </cell>
          <cell r="EK310">
            <v>0.10131447033496871</v>
          </cell>
          <cell r="EL310">
            <v>0.10131447033496871</v>
          </cell>
          <cell r="EM310">
            <v>0.10131447033496871</v>
          </cell>
          <cell r="EN310">
            <v>0.10131447033496871</v>
          </cell>
          <cell r="EO310">
            <v>0.10131447033496871</v>
          </cell>
          <cell r="EP310">
            <v>0.10131447033496871</v>
          </cell>
          <cell r="EQ310">
            <v>9.7409186531422609E-2</v>
          </cell>
          <cell r="ER310">
            <v>9.7409186531422609E-2</v>
          </cell>
          <cell r="ES310">
            <v>9.7409186531422609E-2</v>
          </cell>
          <cell r="ET310">
            <v>9.7409186531422609E-2</v>
          </cell>
          <cell r="EU310">
            <v>9.7409186531422609E-2</v>
          </cell>
          <cell r="EV310">
            <v>9.7409186531422609E-2</v>
          </cell>
          <cell r="EW310">
            <v>9.7409186531422609E-2</v>
          </cell>
          <cell r="EX310">
            <v>9.7409186531422609E-2</v>
          </cell>
          <cell r="EY310">
            <v>9.7409186531422609E-2</v>
          </cell>
          <cell r="EZ310">
            <v>9.7409186531422609E-2</v>
          </cell>
          <cell r="FA310">
            <v>9.7409186531422609E-2</v>
          </cell>
          <cell r="FB310">
            <v>9.7409186531422609E-2</v>
          </cell>
          <cell r="FC310">
            <v>9.9968472067156797E-2</v>
          </cell>
          <cell r="FD310">
            <v>9.9968472067156797E-2</v>
          </cell>
          <cell r="FE310">
            <v>9.9968472067156797E-2</v>
          </cell>
          <cell r="FF310">
            <v>9.9968472067156797E-2</v>
          </cell>
          <cell r="FG310">
            <v>9.9968472067156797E-2</v>
          </cell>
          <cell r="FH310">
            <v>9.9968472067156797E-2</v>
          </cell>
          <cell r="FI310">
            <v>9.9968472067156797E-2</v>
          </cell>
          <cell r="FJ310">
            <v>9.9968472067156797E-2</v>
          </cell>
          <cell r="FK310">
            <v>9.9968472067156797E-2</v>
          </cell>
          <cell r="FL310">
            <v>9.9968472067156797E-2</v>
          </cell>
          <cell r="FM310">
            <v>9.9968472067156797E-2</v>
          </cell>
          <cell r="FN310">
            <v>9.9968472067156797E-2</v>
          </cell>
          <cell r="FO310">
            <v>0.1022740643017353</v>
          </cell>
          <cell r="FP310">
            <v>0.1022740643017353</v>
          </cell>
          <cell r="FQ310">
            <v>0.1022740643017353</v>
          </cell>
          <cell r="FR310">
            <v>0.1022740643017353</v>
          </cell>
          <cell r="FS310">
            <v>0.1022740643017353</v>
          </cell>
          <cell r="FT310">
            <v>0.1022740643017353</v>
          </cell>
          <cell r="FU310">
            <v>0.1022740643017353</v>
          </cell>
          <cell r="FV310">
            <v>0.1022740643017353</v>
          </cell>
          <cell r="FW310">
            <v>0.1022740643017353</v>
          </cell>
        </row>
        <row r="311">
          <cell r="B311" t="str">
            <v>Co 132</v>
          </cell>
          <cell r="C311" t="str">
            <v>IL</v>
          </cell>
          <cell r="BH311">
            <v>-0.33604063337038004</v>
          </cell>
          <cell r="BI311">
            <v>-0.33604063337038004</v>
          </cell>
          <cell r="BJ311">
            <v>-0.33604063337038004</v>
          </cell>
          <cell r="BK311">
            <v>-7.8458160920195461E-2</v>
          </cell>
          <cell r="BL311">
            <v>-7.8458160920195461E-2</v>
          </cell>
          <cell r="BM311">
            <v>-7.8458160920195461E-2</v>
          </cell>
          <cell r="BN311">
            <v>-7.8458160920195461E-2</v>
          </cell>
          <cell r="BO311">
            <v>-7.8458160920195461E-2</v>
          </cell>
          <cell r="BP311">
            <v>-7.8458160920195461E-2</v>
          </cell>
          <cell r="BQ311">
            <v>-7.8458160920195461E-2</v>
          </cell>
          <cell r="BR311">
            <v>-7.8458160920195461E-2</v>
          </cell>
          <cell r="BS311">
            <v>-7.8458160920195461E-2</v>
          </cell>
          <cell r="BT311">
            <v>-7.8458160920195461E-2</v>
          </cell>
          <cell r="BU311">
            <v>-7.8458160920195461E-2</v>
          </cell>
          <cell r="BV311">
            <v>-7.8458160920195461E-2</v>
          </cell>
          <cell r="BW311">
            <v>0.11007994437777058</v>
          </cell>
          <cell r="BX311">
            <v>0.11007994437777058</v>
          </cell>
          <cell r="BY311">
            <v>0.11007994437777058</v>
          </cell>
          <cell r="BZ311">
            <v>0.11007994437777058</v>
          </cell>
          <cell r="CA311">
            <v>0.11007994437777058</v>
          </cell>
          <cell r="CB311">
            <v>0.11007994437777058</v>
          </cell>
          <cell r="CC311">
            <v>0.11007994437777058</v>
          </cell>
          <cell r="CD311">
            <v>0.11007994437777058</v>
          </cell>
          <cell r="CE311">
            <v>0.11007994437777058</v>
          </cell>
          <cell r="CF311">
            <v>0.11007994437777058</v>
          </cell>
          <cell r="CG311">
            <v>0.11007994437777058</v>
          </cell>
          <cell r="CH311">
            <v>0.11007994437777058</v>
          </cell>
          <cell r="CI311">
            <v>5.9558582951539603E-2</v>
          </cell>
          <cell r="CJ311">
            <v>5.9558582951539603E-2</v>
          </cell>
          <cell r="CK311">
            <v>5.9558582951539603E-2</v>
          </cell>
          <cell r="CL311">
            <v>5.9558582951539603E-2</v>
          </cell>
          <cell r="CM311">
            <v>5.9558582951539603E-2</v>
          </cell>
          <cell r="CN311">
            <v>5.9558582951539603E-2</v>
          </cell>
          <cell r="CO311">
            <v>5.9558582951539603E-2</v>
          </cell>
          <cell r="CP311">
            <v>5.9558582951539603E-2</v>
          </cell>
          <cell r="CQ311">
            <v>5.9558582951539603E-2</v>
          </cell>
          <cell r="CR311">
            <v>5.9558582951539603E-2</v>
          </cell>
          <cell r="CS311">
            <v>5.9558582951539603E-2</v>
          </cell>
          <cell r="CT311">
            <v>5.9558582951539603E-2</v>
          </cell>
          <cell r="CU311">
            <v>4.6342969357971893E-2</v>
          </cell>
          <cell r="CV311">
            <v>4.6342969357971893E-2</v>
          </cell>
          <cell r="CW311">
            <v>4.6342969357971893E-2</v>
          </cell>
          <cell r="CX311">
            <v>4.6342969357971893E-2</v>
          </cell>
          <cell r="CY311">
            <v>4.6342969357971893E-2</v>
          </cell>
          <cell r="CZ311">
            <v>4.6342969357971893E-2</v>
          </cell>
          <cell r="DA311">
            <v>4.6342969357971893E-2</v>
          </cell>
          <cell r="DB311">
            <v>4.6342969357971893E-2</v>
          </cell>
          <cell r="DC311">
            <v>4.6342969357971893E-2</v>
          </cell>
          <cell r="DD311">
            <v>4.6342969357971893E-2</v>
          </cell>
          <cell r="DE311">
            <v>4.6342969357971893E-2</v>
          </cell>
          <cell r="DF311">
            <v>4.6342969357971893E-2</v>
          </cell>
          <cell r="DG311">
            <v>3.774812558422893E-2</v>
          </cell>
          <cell r="DH311">
            <v>3.774812558422893E-2</v>
          </cell>
          <cell r="DI311">
            <v>3.774812558422893E-2</v>
          </cell>
          <cell r="DJ311">
            <v>3.774812558422893E-2</v>
          </cell>
          <cell r="DK311">
            <v>3.774812558422893E-2</v>
          </cell>
          <cell r="DL311">
            <v>3.774812558422893E-2</v>
          </cell>
          <cell r="DM311">
            <v>3.774812558422893E-2</v>
          </cell>
          <cell r="DN311">
            <v>3.774812558422893E-2</v>
          </cell>
          <cell r="DO311">
            <v>3.774812558422893E-2</v>
          </cell>
          <cell r="DP311">
            <v>3.774812558422893E-2</v>
          </cell>
          <cell r="DQ311">
            <v>3.774812558422893E-2</v>
          </cell>
          <cell r="DR311">
            <v>3.774812558422893E-2</v>
          </cell>
          <cell r="DS311">
            <v>3.655124748387012E-2</v>
          </cell>
          <cell r="DT311">
            <v>3.655124748387012E-2</v>
          </cell>
          <cell r="DU311">
            <v>3.655124748387012E-2</v>
          </cell>
          <cell r="DV311">
            <v>3.655124748387012E-2</v>
          </cell>
          <cell r="DW311">
            <v>3.655124748387012E-2</v>
          </cell>
          <cell r="DX311">
            <v>3.655124748387012E-2</v>
          </cell>
          <cell r="DY311">
            <v>3.655124748387012E-2</v>
          </cell>
          <cell r="DZ311">
            <v>3.655124748387012E-2</v>
          </cell>
          <cell r="EA311">
            <v>3.655124748387012E-2</v>
          </cell>
          <cell r="EB311">
            <v>3.655124748387012E-2</v>
          </cell>
          <cell r="EC311">
            <v>3.655124748387012E-2</v>
          </cell>
          <cell r="ED311">
            <v>3.655124748387012E-2</v>
          </cell>
          <cell r="EE311">
            <v>3.3267445438027815E-2</v>
          </cell>
          <cell r="EF311">
            <v>3.3267445438027815E-2</v>
          </cell>
          <cell r="EG311">
            <v>3.3267445438027815E-2</v>
          </cell>
          <cell r="EH311">
            <v>3.3267445438027815E-2</v>
          </cell>
          <cell r="EI311">
            <v>3.3267445438027815E-2</v>
          </cell>
          <cell r="EJ311">
            <v>3.3267445438027815E-2</v>
          </cell>
          <cell r="EK311">
            <v>3.3267445438027815E-2</v>
          </cell>
          <cell r="EL311">
            <v>3.3267445438027815E-2</v>
          </cell>
          <cell r="EM311">
            <v>3.3267445438027815E-2</v>
          </cell>
          <cell r="EN311">
            <v>3.3267445438027815E-2</v>
          </cell>
          <cell r="EO311">
            <v>3.3267445438027815E-2</v>
          </cell>
          <cell r="EP311">
            <v>3.3267445438027815E-2</v>
          </cell>
          <cell r="EQ311">
            <v>2.8749904011117849E-2</v>
          </cell>
          <cell r="ER311">
            <v>2.8749904011117849E-2</v>
          </cell>
          <cell r="ES311">
            <v>2.8749904011117849E-2</v>
          </cell>
          <cell r="ET311">
            <v>2.8749904011117849E-2</v>
          </cell>
          <cell r="EU311">
            <v>2.8749904011117849E-2</v>
          </cell>
          <cell r="EV311">
            <v>2.8749904011117849E-2</v>
          </cell>
          <cell r="EW311">
            <v>2.8749904011117849E-2</v>
          </cell>
          <cell r="EX311">
            <v>2.8749904011117849E-2</v>
          </cell>
          <cell r="EY311">
            <v>2.8749904011117849E-2</v>
          </cell>
          <cell r="EZ311">
            <v>2.8749904011117849E-2</v>
          </cell>
          <cell r="FA311">
            <v>2.8749904011117849E-2</v>
          </cell>
          <cell r="FB311">
            <v>2.8749904011117849E-2</v>
          </cell>
          <cell r="FC311">
            <v>2.5822417967371752E-2</v>
          </cell>
          <cell r="FD311">
            <v>2.5822417967371752E-2</v>
          </cell>
          <cell r="FE311">
            <v>2.5822417967371752E-2</v>
          </cell>
          <cell r="FF311">
            <v>2.5822417967371752E-2</v>
          </cell>
          <cell r="FG311">
            <v>2.5822417967371752E-2</v>
          </cell>
          <cell r="FH311">
            <v>2.5822417967371752E-2</v>
          </cell>
          <cell r="FI311">
            <v>2.5822417967371752E-2</v>
          </cell>
          <cell r="FJ311">
            <v>2.5822417967371752E-2</v>
          </cell>
          <cell r="FK311">
            <v>2.5822417967371752E-2</v>
          </cell>
          <cell r="FL311">
            <v>2.5822417967371752E-2</v>
          </cell>
          <cell r="FM311">
            <v>2.5822417967371752E-2</v>
          </cell>
          <cell r="FN311">
            <v>2.5822417967371752E-2</v>
          </cell>
          <cell r="FO311">
            <v>2.2393520106984626E-2</v>
          </cell>
          <cell r="FP311">
            <v>2.2393520106984626E-2</v>
          </cell>
          <cell r="FQ311">
            <v>2.2393520106984626E-2</v>
          </cell>
          <cell r="FR311">
            <v>2.2393520106984626E-2</v>
          </cell>
          <cell r="FS311">
            <v>2.2393520106984626E-2</v>
          </cell>
          <cell r="FT311">
            <v>2.2393520106984626E-2</v>
          </cell>
          <cell r="FU311">
            <v>2.2393520106984626E-2</v>
          </cell>
          <cell r="FV311">
            <v>2.2393520106984626E-2</v>
          </cell>
          <cell r="FW311">
            <v>2.2393520106984626E-2</v>
          </cell>
        </row>
        <row r="312">
          <cell r="B312" t="str">
            <v>Co 133</v>
          </cell>
          <cell r="C312" t="str">
            <v>IL</v>
          </cell>
          <cell r="BH312">
            <v>-0.13748295599551341</v>
          </cell>
          <cell r="BI312">
            <v>-0.13748295599551341</v>
          </cell>
          <cell r="BJ312">
            <v>-0.13748295599551341</v>
          </cell>
          <cell r="BK312">
            <v>-9.8954259593780722E-2</v>
          </cell>
          <cell r="BL312">
            <v>-9.8954259593780722E-2</v>
          </cell>
          <cell r="BM312">
            <v>-9.8954259593780722E-2</v>
          </cell>
          <cell r="BN312">
            <v>-9.8954259593780722E-2</v>
          </cell>
          <cell r="BO312">
            <v>-9.8954259593780722E-2</v>
          </cell>
          <cell r="BP312">
            <v>-9.8954259593780722E-2</v>
          </cell>
          <cell r="BQ312">
            <v>-9.8954259593780722E-2</v>
          </cell>
          <cell r="BR312">
            <v>-9.8954259593780722E-2</v>
          </cell>
          <cell r="BS312">
            <v>-9.8954259593780722E-2</v>
          </cell>
          <cell r="BT312">
            <v>-9.8954259593780722E-2</v>
          </cell>
          <cell r="BU312">
            <v>-9.8954259593780722E-2</v>
          </cell>
          <cell r="BV312">
            <v>-9.8954259593780722E-2</v>
          </cell>
          <cell r="BW312">
            <v>-0.17515919972196128</v>
          </cell>
          <cell r="BX312">
            <v>-0.17515919972196128</v>
          </cell>
          <cell r="BY312">
            <v>-0.17515919972196128</v>
          </cell>
          <cell r="BZ312">
            <v>-0.17515919972196128</v>
          </cell>
          <cell r="CA312">
            <v>-0.17515919972196128</v>
          </cell>
          <cell r="CB312">
            <v>-0.17515919972196128</v>
          </cell>
          <cell r="CC312">
            <v>-0.17515919972196128</v>
          </cell>
          <cell r="CD312">
            <v>-0.17515919972196128</v>
          </cell>
          <cell r="CE312">
            <v>-0.17515919972196128</v>
          </cell>
          <cell r="CF312">
            <v>-0.17515919972196128</v>
          </cell>
          <cell r="CG312">
            <v>-0.17515919972196128</v>
          </cell>
          <cell r="CH312">
            <v>-0.17515919972196128</v>
          </cell>
          <cell r="CI312">
            <v>6.6933616386852168E-3</v>
          </cell>
          <cell r="CJ312">
            <v>6.6933616386852168E-3</v>
          </cell>
          <cell r="CK312">
            <v>6.6933616386852168E-3</v>
          </cell>
          <cell r="CL312">
            <v>6.6933616386852168E-3</v>
          </cell>
          <cell r="CM312">
            <v>6.6933616386852168E-3</v>
          </cell>
          <cell r="CN312">
            <v>6.6933616386852168E-3</v>
          </cell>
          <cell r="CO312">
            <v>6.6933616386852168E-3</v>
          </cell>
          <cell r="CP312">
            <v>6.6933616386852168E-3</v>
          </cell>
          <cell r="CQ312">
            <v>6.6933616386852168E-3</v>
          </cell>
          <cell r="CR312">
            <v>6.6933616386852168E-3</v>
          </cell>
          <cell r="CS312">
            <v>6.6933616386852168E-3</v>
          </cell>
          <cell r="CT312">
            <v>6.6933616386852168E-3</v>
          </cell>
          <cell r="CU312">
            <v>8.0248026978544992E-3</v>
          </cell>
          <cell r="CV312">
            <v>8.0248026978544992E-3</v>
          </cell>
          <cell r="CW312">
            <v>8.0248026978544992E-3</v>
          </cell>
          <cell r="CX312">
            <v>8.0248026978544992E-3</v>
          </cell>
          <cell r="CY312">
            <v>8.0248026978544992E-3</v>
          </cell>
          <cell r="CZ312">
            <v>8.0248026978544992E-3</v>
          </cell>
          <cell r="DA312">
            <v>8.0248026978544992E-3</v>
          </cell>
          <cell r="DB312">
            <v>8.0248026978544992E-3</v>
          </cell>
          <cell r="DC312">
            <v>8.0248026978544992E-3</v>
          </cell>
          <cell r="DD312">
            <v>8.0248026978544992E-3</v>
          </cell>
          <cell r="DE312">
            <v>8.0248026978544992E-3</v>
          </cell>
          <cell r="DF312">
            <v>8.0248026978544992E-3</v>
          </cell>
          <cell r="DG312">
            <v>-2.8377906149967445E-4</v>
          </cell>
          <cell r="DH312">
            <v>-2.8377906149967445E-4</v>
          </cell>
          <cell r="DI312">
            <v>-2.8377906149967445E-4</v>
          </cell>
          <cell r="DJ312">
            <v>-2.8377906149967445E-4</v>
          </cell>
          <cell r="DK312">
            <v>-2.8377906149967445E-4</v>
          </cell>
          <cell r="DL312">
            <v>-2.8377906149967445E-4</v>
          </cell>
          <cell r="DM312">
            <v>-2.8377906149967445E-4</v>
          </cell>
          <cell r="DN312">
            <v>-2.8377906149967445E-4</v>
          </cell>
          <cell r="DO312">
            <v>-2.8377906149967445E-4</v>
          </cell>
          <cell r="DP312">
            <v>-2.8377906149967445E-4</v>
          </cell>
          <cell r="DQ312">
            <v>-2.8377906149967445E-4</v>
          </cell>
          <cell r="DR312">
            <v>-2.8377906149967445E-4</v>
          </cell>
          <cell r="DS312">
            <v>2.7716981520273645E-2</v>
          </cell>
          <cell r="DT312">
            <v>2.7716981520273645E-2</v>
          </cell>
          <cell r="DU312">
            <v>2.7716981520273645E-2</v>
          </cell>
          <cell r="DV312">
            <v>2.7716981520273645E-2</v>
          </cell>
          <cell r="DW312">
            <v>2.7716981520273645E-2</v>
          </cell>
          <cell r="DX312">
            <v>2.7716981520273645E-2</v>
          </cell>
          <cell r="DY312">
            <v>2.7716981520273645E-2</v>
          </cell>
          <cell r="DZ312">
            <v>2.7716981520273645E-2</v>
          </cell>
          <cell r="EA312">
            <v>2.7716981520273645E-2</v>
          </cell>
          <cell r="EB312">
            <v>2.7716981520273645E-2</v>
          </cell>
          <cell r="EC312">
            <v>2.7716981520273645E-2</v>
          </cell>
          <cell r="ED312">
            <v>2.7716981520273645E-2</v>
          </cell>
          <cell r="EE312">
            <v>2.2367393403437144E-2</v>
          </cell>
          <cell r="EF312">
            <v>2.2367393403437144E-2</v>
          </cell>
          <cell r="EG312">
            <v>2.2367393403437144E-2</v>
          </cell>
          <cell r="EH312">
            <v>2.2367393403437144E-2</v>
          </cell>
          <cell r="EI312">
            <v>2.2367393403437144E-2</v>
          </cell>
          <cell r="EJ312">
            <v>2.2367393403437144E-2</v>
          </cell>
          <cell r="EK312">
            <v>2.2367393403437144E-2</v>
          </cell>
          <cell r="EL312">
            <v>2.2367393403437144E-2</v>
          </cell>
          <cell r="EM312">
            <v>2.2367393403437144E-2</v>
          </cell>
          <cell r="EN312">
            <v>2.2367393403437144E-2</v>
          </cell>
          <cell r="EO312">
            <v>2.2367393403437144E-2</v>
          </cell>
          <cell r="EP312">
            <v>2.2367393403437144E-2</v>
          </cell>
          <cell r="EQ312">
            <v>6.5749597564228601E-2</v>
          </cell>
          <cell r="ER312">
            <v>6.5749597564228601E-2</v>
          </cell>
          <cell r="ES312">
            <v>6.5749597564228601E-2</v>
          </cell>
          <cell r="ET312">
            <v>6.5749597564228601E-2</v>
          </cell>
          <cell r="EU312">
            <v>6.5749597564228601E-2</v>
          </cell>
          <cell r="EV312">
            <v>6.5749597564228601E-2</v>
          </cell>
          <cell r="EW312">
            <v>6.5749597564228601E-2</v>
          </cell>
          <cell r="EX312">
            <v>6.5749597564228601E-2</v>
          </cell>
          <cell r="EY312">
            <v>6.5749597564228601E-2</v>
          </cell>
          <cell r="EZ312">
            <v>6.5749597564228601E-2</v>
          </cell>
          <cell r="FA312">
            <v>6.5749597564228601E-2</v>
          </cell>
          <cell r="FB312">
            <v>6.5749597564228601E-2</v>
          </cell>
          <cell r="FC312">
            <v>6.5030255197480374E-2</v>
          </cell>
          <cell r="FD312">
            <v>6.5030255197480374E-2</v>
          </cell>
          <cell r="FE312">
            <v>6.5030255197480374E-2</v>
          </cell>
          <cell r="FF312">
            <v>6.5030255197480374E-2</v>
          </cell>
          <cell r="FG312">
            <v>6.5030255197480374E-2</v>
          </cell>
          <cell r="FH312">
            <v>6.5030255197480374E-2</v>
          </cell>
          <cell r="FI312">
            <v>6.5030255197480374E-2</v>
          </cell>
          <cell r="FJ312">
            <v>6.5030255197480374E-2</v>
          </cell>
          <cell r="FK312">
            <v>6.5030255197480374E-2</v>
          </cell>
          <cell r="FL312">
            <v>6.5030255197480374E-2</v>
          </cell>
          <cell r="FM312">
            <v>6.5030255197480374E-2</v>
          </cell>
          <cell r="FN312">
            <v>6.5030255197480374E-2</v>
          </cell>
          <cell r="FO312">
            <v>9.9367808651131651E-2</v>
          </cell>
          <cell r="FP312">
            <v>9.9367808651131651E-2</v>
          </cell>
          <cell r="FQ312">
            <v>9.9367808651131651E-2</v>
          </cell>
          <cell r="FR312">
            <v>9.9367808651131651E-2</v>
          </cell>
          <cell r="FS312">
            <v>9.9367808651131651E-2</v>
          </cell>
          <cell r="FT312">
            <v>9.9367808651131651E-2</v>
          </cell>
          <cell r="FU312">
            <v>9.9367808651131651E-2</v>
          </cell>
          <cell r="FV312">
            <v>9.9367808651131651E-2</v>
          </cell>
          <cell r="FW312">
            <v>9.9367808651131651E-2</v>
          </cell>
        </row>
        <row r="313">
          <cell r="B313" t="str">
            <v>Co 134</v>
          </cell>
          <cell r="C313" t="str">
            <v>IL</v>
          </cell>
          <cell r="BH313">
            <v>-5.8374639087148225E-2</v>
          </cell>
          <cell r="BI313">
            <v>-5.8374639087148225E-2</v>
          </cell>
          <cell r="BJ313">
            <v>-5.8374639087148225E-2</v>
          </cell>
          <cell r="BK313">
            <v>-7.2527159959885401E-2</v>
          </cell>
          <cell r="BL313">
            <v>-7.2527159959885401E-2</v>
          </cell>
          <cell r="BM313">
            <v>-7.2527159959885401E-2</v>
          </cell>
          <cell r="BN313">
            <v>-7.2527159959885401E-2</v>
          </cell>
          <cell r="BO313">
            <v>-7.2527159959885401E-2</v>
          </cell>
          <cell r="BP313">
            <v>-7.2527159959885401E-2</v>
          </cell>
          <cell r="BQ313">
            <v>-7.2527159959885401E-2</v>
          </cell>
          <cell r="BR313">
            <v>-7.2527159959885401E-2</v>
          </cell>
          <cell r="BS313">
            <v>-7.2527159959885401E-2</v>
          </cell>
          <cell r="BT313">
            <v>-7.2527159959885401E-2</v>
          </cell>
          <cell r="BU313">
            <v>-7.2527159959885401E-2</v>
          </cell>
          <cell r="BV313">
            <v>-7.2527159959885401E-2</v>
          </cell>
          <cell r="BW313">
            <v>-8.882469807236873E-2</v>
          </cell>
          <cell r="BX313">
            <v>-8.882469807236873E-2</v>
          </cell>
          <cell r="BY313">
            <v>-8.882469807236873E-2</v>
          </cell>
          <cell r="BZ313">
            <v>-8.882469807236873E-2</v>
          </cell>
          <cell r="CA313">
            <v>-8.882469807236873E-2</v>
          </cell>
          <cell r="CB313">
            <v>-8.882469807236873E-2</v>
          </cell>
          <cell r="CC313">
            <v>-8.882469807236873E-2</v>
          </cell>
          <cell r="CD313">
            <v>-8.882469807236873E-2</v>
          </cell>
          <cell r="CE313">
            <v>-8.882469807236873E-2</v>
          </cell>
          <cell r="CF313">
            <v>-8.882469807236873E-2</v>
          </cell>
          <cell r="CG313">
            <v>-8.882469807236873E-2</v>
          </cell>
          <cell r="CH313">
            <v>-8.882469807236873E-2</v>
          </cell>
          <cell r="CI313">
            <v>0.16239370260851921</v>
          </cell>
          <cell r="CJ313">
            <v>0.16239370260851921</v>
          </cell>
          <cell r="CK313">
            <v>0.16239370260851921</v>
          </cell>
          <cell r="CL313">
            <v>0.16239370260851921</v>
          </cell>
          <cell r="CM313">
            <v>0.16239370260851921</v>
          </cell>
          <cell r="CN313">
            <v>0.16239370260851921</v>
          </cell>
          <cell r="CO313">
            <v>0.16239370260851921</v>
          </cell>
          <cell r="CP313">
            <v>0.16239370260851921</v>
          </cell>
          <cell r="CQ313">
            <v>0.16239370260851921</v>
          </cell>
          <cell r="CR313">
            <v>0.16239370260851921</v>
          </cell>
          <cell r="CS313">
            <v>0.16239370260851921</v>
          </cell>
          <cell r="CT313">
            <v>0.16239370260851921</v>
          </cell>
          <cell r="CU313">
            <v>0.14778944053167278</v>
          </cell>
          <cell r="CV313">
            <v>0.14778944053167278</v>
          </cell>
          <cell r="CW313">
            <v>0.14778944053167278</v>
          </cell>
          <cell r="CX313">
            <v>0.14778944053167278</v>
          </cell>
          <cell r="CY313">
            <v>0.14778944053167278</v>
          </cell>
          <cell r="CZ313">
            <v>0.14778944053167278</v>
          </cell>
          <cell r="DA313">
            <v>0.14778944053167278</v>
          </cell>
          <cell r="DB313">
            <v>0.14778944053167278</v>
          </cell>
          <cell r="DC313">
            <v>0.14778944053167278</v>
          </cell>
          <cell r="DD313">
            <v>0.14778944053167278</v>
          </cell>
          <cell r="DE313">
            <v>0.14778944053167278</v>
          </cell>
          <cell r="DF313">
            <v>0.14778944053167278</v>
          </cell>
          <cell r="DG313">
            <v>0.15259105301059744</v>
          </cell>
          <cell r="DH313">
            <v>0.15259105301059744</v>
          </cell>
          <cell r="DI313">
            <v>0.15259105301059744</v>
          </cell>
          <cell r="DJ313">
            <v>0.15259105301059744</v>
          </cell>
          <cell r="DK313">
            <v>0.15259105301059744</v>
          </cell>
          <cell r="DL313">
            <v>0.15259105301059744</v>
          </cell>
          <cell r="DM313">
            <v>0.15259105301059744</v>
          </cell>
          <cell r="DN313">
            <v>0.15259105301059744</v>
          </cell>
          <cell r="DO313">
            <v>0.15259105301059744</v>
          </cell>
          <cell r="DP313">
            <v>0.15259105301059744</v>
          </cell>
          <cell r="DQ313">
            <v>0.15259105301059744</v>
          </cell>
          <cell r="DR313">
            <v>0.15259105301059744</v>
          </cell>
          <cell r="DS313">
            <v>0.16268343548091174</v>
          </cell>
          <cell r="DT313">
            <v>0.16268343548091174</v>
          </cell>
          <cell r="DU313">
            <v>0.16268343548091174</v>
          </cell>
          <cell r="DV313">
            <v>0.16268343548091174</v>
          </cell>
          <cell r="DW313">
            <v>0.16268343548091174</v>
          </cell>
          <cell r="DX313">
            <v>0.16268343548091174</v>
          </cell>
          <cell r="DY313">
            <v>0.16268343548091174</v>
          </cell>
          <cell r="DZ313">
            <v>0.16268343548091174</v>
          </cell>
          <cell r="EA313">
            <v>0.16268343548091174</v>
          </cell>
          <cell r="EB313">
            <v>0.16268343548091174</v>
          </cell>
          <cell r="EC313">
            <v>0.16268343548091174</v>
          </cell>
          <cell r="ED313">
            <v>0.16268343548091174</v>
          </cell>
          <cell r="EE313">
            <v>0.1669232302655973</v>
          </cell>
          <cell r="EF313">
            <v>0.1669232302655973</v>
          </cell>
          <cell r="EG313">
            <v>0.1669232302655973</v>
          </cell>
          <cell r="EH313">
            <v>0.1669232302655973</v>
          </cell>
          <cell r="EI313">
            <v>0.1669232302655973</v>
          </cell>
          <cell r="EJ313">
            <v>0.1669232302655973</v>
          </cell>
          <cell r="EK313">
            <v>0.1669232302655973</v>
          </cell>
          <cell r="EL313">
            <v>0.1669232302655973</v>
          </cell>
          <cell r="EM313">
            <v>0.1669232302655973</v>
          </cell>
          <cell r="EN313">
            <v>0.1669232302655973</v>
          </cell>
          <cell r="EO313">
            <v>0.1669232302655973</v>
          </cell>
          <cell r="EP313">
            <v>0.1669232302655973</v>
          </cell>
          <cell r="EQ313">
            <v>0.16239130900276585</v>
          </cell>
          <cell r="ER313">
            <v>0.16239130900276585</v>
          </cell>
          <cell r="ES313">
            <v>0.16239130900276585</v>
          </cell>
          <cell r="ET313">
            <v>0.16239130900276585</v>
          </cell>
          <cell r="EU313">
            <v>0.16239130900276585</v>
          </cell>
          <cell r="EV313">
            <v>0.16239130900276585</v>
          </cell>
          <cell r="EW313">
            <v>0.16239130900276585</v>
          </cell>
          <cell r="EX313">
            <v>0.16239130900276585</v>
          </cell>
          <cell r="EY313">
            <v>0.16239130900276585</v>
          </cell>
          <cell r="EZ313">
            <v>0.16239130900276585</v>
          </cell>
          <cell r="FA313">
            <v>0.16239130900276585</v>
          </cell>
          <cell r="FB313">
            <v>0.16239130900276585</v>
          </cell>
          <cell r="FC313">
            <v>0.16511039356423282</v>
          </cell>
          <cell r="FD313">
            <v>0.16511039356423282</v>
          </cell>
          <cell r="FE313">
            <v>0.16511039356423282</v>
          </cell>
          <cell r="FF313">
            <v>0.16511039356423282</v>
          </cell>
          <cell r="FG313">
            <v>0.16511039356423282</v>
          </cell>
          <cell r="FH313">
            <v>0.16511039356423282</v>
          </cell>
          <cell r="FI313">
            <v>0.16511039356423282</v>
          </cell>
          <cell r="FJ313">
            <v>0.16511039356423282</v>
          </cell>
          <cell r="FK313">
            <v>0.16511039356423282</v>
          </cell>
          <cell r="FL313">
            <v>0.16511039356423282</v>
          </cell>
          <cell r="FM313">
            <v>0.16511039356423282</v>
          </cell>
          <cell r="FN313">
            <v>0.16511039356423282</v>
          </cell>
          <cell r="FO313">
            <v>0.1705636564121199</v>
          </cell>
          <cell r="FP313">
            <v>0.1705636564121199</v>
          </cell>
          <cell r="FQ313">
            <v>0.1705636564121199</v>
          </cell>
          <cell r="FR313">
            <v>0.1705636564121199</v>
          </cell>
          <cell r="FS313">
            <v>0.1705636564121199</v>
          </cell>
          <cell r="FT313">
            <v>0.1705636564121199</v>
          </cell>
          <cell r="FU313">
            <v>0.1705636564121199</v>
          </cell>
          <cell r="FV313">
            <v>0.1705636564121199</v>
          </cell>
          <cell r="FW313">
            <v>0.1705636564121199</v>
          </cell>
        </row>
        <row r="314">
          <cell r="B314" t="str">
            <v>Co 135</v>
          </cell>
          <cell r="C314" t="str">
            <v>IL</v>
          </cell>
          <cell r="BH314">
            <v>-8.5121582969792831E-2</v>
          </cell>
          <cell r="BI314">
            <v>-8.5121582969792831E-2</v>
          </cell>
          <cell r="BJ314">
            <v>-8.5121582969792831E-2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0</v>
          </cell>
          <cell r="FR314">
            <v>0</v>
          </cell>
          <cell r="FS314">
            <v>0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</row>
        <row r="315">
          <cell r="B315" t="str">
            <v>Co 180</v>
          </cell>
          <cell r="C315" t="str">
            <v>NC</v>
          </cell>
          <cell r="BH315">
            <v>-78.688013111318298</v>
          </cell>
          <cell r="BI315">
            <v>-78.688013111318298</v>
          </cell>
          <cell r="BJ315">
            <v>-78.688013111318298</v>
          </cell>
          <cell r="BK315">
            <v>-70.841370455245269</v>
          </cell>
          <cell r="BL315">
            <v>-70.841370455245269</v>
          </cell>
          <cell r="BM315">
            <v>-70.841370455245269</v>
          </cell>
          <cell r="BN315">
            <v>-70.841370455245269</v>
          </cell>
          <cell r="BO315">
            <v>-70.841370455245269</v>
          </cell>
          <cell r="BP315">
            <v>-70.841370455245269</v>
          </cell>
          <cell r="BQ315">
            <v>-70.841370455245269</v>
          </cell>
          <cell r="BR315">
            <v>-70.841370455245269</v>
          </cell>
          <cell r="BS315">
            <v>-70.841370455245269</v>
          </cell>
          <cell r="BT315">
            <v>-70.841370455245269</v>
          </cell>
          <cell r="BU315">
            <v>-70.841370455245269</v>
          </cell>
          <cell r="BV315">
            <v>-70.841370455245269</v>
          </cell>
          <cell r="BW315">
            <v>1.1508909424714402</v>
          </cell>
          <cell r="BX315">
            <v>1.1508909424714402</v>
          </cell>
          <cell r="BY315">
            <v>1.1508909424714402</v>
          </cell>
          <cell r="BZ315">
            <v>1.1508909424714402</v>
          </cell>
          <cell r="CA315">
            <v>1.1508909424714402</v>
          </cell>
          <cell r="CB315">
            <v>1.1508909424714402</v>
          </cell>
          <cell r="CC315">
            <v>1.1508909424714402</v>
          </cell>
          <cell r="CD315">
            <v>1.1508909424714402</v>
          </cell>
          <cell r="CE315">
            <v>1.1508909424714402</v>
          </cell>
          <cell r="CF315">
            <v>1.1508909424714402</v>
          </cell>
          <cell r="CG315">
            <v>1.1508909424714402</v>
          </cell>
          <cell r="CH315">
            <v>1.1508909424714402</v>
          </cell>
          <cell r="CI315">
            <v>0.3423622996860044</v>
          </cell>
          <cell r="CJ315">
            <v>0.3423622996860044</v>
          </cell>
          <cell r="CK315">
            <v>0.3423622996860044</v>
          </cell>
          <cell r="CL315">
            <v>0.3423622996860044</v>
          </cell>
          <cell r="CM315">
            <v>0.3423622996860044</v>
          </cell>
          <cell r="CN315">
            <v>0.3423622996860044</v>
          </cell>
          <cell r="CO315">
            <v>0.3423622996860044</v>
          </cell>
          <cell r="CP315">
            <v>0.3423622996860044</v>
          </cell>
          <cell r="CQ315">
            <v>0.3423622996860044</v>
          </cell>
          <cell r="CR315">
            <v>0.3423622996860044</v>
          </cell>
          <cell r="CS315">
            <v>0.3423622996860044</v>
          </cell>
          <cell r="CT315">
            <v>0.3423622996860044</v>
          </cell>
          <cell r="CU315">
            <v>0.30029247458413155</v>
          </cell>
          <cell r="CV315">
            <v>0.30029247458413155</v>
          </cell>
          <cell r="CW315">
            <v>0.30029247458413155</v>
          </cell>
          <cell r="CX315">
            <v>0.30029247458413155</v>
          </cell>
          <cell r="CY315">
            <v>0.30029247458413155</v>
          </cell>
          <cell r="CZ315">
            <v>0.30029247458413155</v>
          </cell>
          <cell r="DA315">
            <v>0.30029247458413155</v>
          </cell>
          <cell r="DB315">
            <v>0.30029247458413155</v>
          </cell>
          <cell r="DC315">
            <v>0.30029247458413155</v>
          </cell>
          <cell r="DD315">
            <v>0.30029247458413155</v>
          </cell>
          <cell r="DE315">
            <v>0.30029247458413155</v>
          </cell>
          <cell r="DF315">
            <v>0.30029247458413155</v>
          </cell>
          <cell r="DG315">
            <v>0.21788248636300123</v>
          </cell>
          <cell r="DH315">
            <v>0.21788248636300123</v>
          </cell>
          <cell r="DI315">
            <v>0.21788248636300123</v>
          </cell>
          <cell r="DJ315">
            <v>0.21788248636300123</v>
          </cell>
          <cell r="DK315">
            <v>0.21788248636300123</v>
          </cell>
          <cell r="DL315">
            <v>0.21788248636300123</v>
          </cell>
          <cell r="DM315">
            <v>0.21788248636300123</v>
          </cell>
          <cell r="DN315">
            <v>0.21788248636300123</v>
          </cell>
          <cell r="DO315">
            <v>0.21788248636300123</v>
          </cell>
          <cell r="DP315">
            <v>0.21788248636300123</v>
          </cell>
          <cell r="DQ315">
            <v>0.21788248636300123</v>
          </cell>
          <cell r="DR315">
            <v>0.21788248636300123</v>
          </cell>
          <cell r="DS315">
            <v>0.24401808529417079</v>
          </cell>
          <cell r="DT315">
            <v>0.24401808529417079</v>
          </cell>
          <cell r="DU315">
            <v>0.24401808529417079</v>
          </cell>
          <cell r="DV315">
            <v>0.24401808529417079</v>
          </cell>
          <cell r="DW315">
            <v>0.24401808529417079</v>
          </cell>
          <cell r="DX315">
            <v>0.24401808529417079</v>
          </cell>
          <cell r="DY315">
            <v>0.24401808529417079</v>
          </cell>
          <cell r="DZ315">
            <v>0.24401808529417079</v>
          </cell>
          <cell r="EA315">
            <v>0.24401808529417079</v>
          </cell>
          <cell r="EB315">
            <v>0.24401808529417079</v>
          </cell>
          <cell r="EC315">
            <v>0.24401808529417079</v>
          </cell>
          <cell r="ED315">
            <v>0.24401808529417079</v>
          </cell>
          <cell r="EE315">
            <v>0.21457058566067755</v>
          </cell>
          <cell r="EF315">
            <v>0.21457058566067755</v>
          </cell>
          <cell r="EG315">
            <v>0.21457058566067755</v>
          </cell>
          <cell r="EH315">
            <v>0.21457058566067755</v>
          </cell>
          <cell r="EI315">
            <v>0.21457058566067755</v>
          </cell>
          <cell r="EJ315">
            <v>0.21457058566067755</v>
          </cell>
          <cell r="EK315">
            <v>0.21457058566067755</v>
          </cell>
          <cell r="EL315">
            <v>0.21457058566067755</v>
          </cell>
          <cell r="EM315">
            <v>0.21457058566067755</v>
          </cell>
          <cell r="EN315">
            <v>0.21457058566067755</v>
          </cell>
          <cell r="EO315">
            <v>0.21457058566067755</v>
          </cell>
          <cell r="EP315">
            <v>0.21457058566067755</v>
          </cell>
          <cell r="EQ315">
            <v>0.25972089329235609</v>
          </cell>
          <cell r="ER315">
            <v>0.25972089329235609</v>
          </cell>
          <cell r="ES315">
            <v>0.25972089329235609</v>
          </cell>
          <cell r="ET315">
            <v>0.25972089329235609</v>
          </cell>
          <cell r="EU315">
            <v>0.25972089329235609</v>
          </cell>
          <cell r="EV315">
            <v>0.25972089329235609</v>
          </cell>
          <cell r="EW315">
            <v>0.25972089329235609</v>
          </cell>
          <cell r="EX315">
            <v>0.25972089329235609</v>
          </cell>
          <cell r="EY315">
            <v>0.25972089329235609</v>
          </cell>
          <cell r="EZ315">
            <v>0.25972089329235609</v>
          </cell>
          <cell r="FA315">
            <v>0.25972089329235609</v>
          </cell>
          <cell r="FB315">
            <v>0.25972089329235609</v>
          </cell>
          <cell r="FC315">
            <v>0.31759343325924716</v>
          </cell>
          <cell r="FD315">
            <v>0.31759343325924716</v>
          </cell>
          <cell r="FE315">
            <v>0.31759343325924716</v>
          </cell>
          <cell r="FF315">
            <v>0.31759343325924716</v>
          </cell>
          <cell r="FG315">
            <v>0.31759343325924716</v>
          </cell>
          <cell r="FH315">
            <v>0.31759343325924716</v>
          </cell>
          <cell r="FI315">
            <v>0.31759343325924716</v>
          </cell>
          <cell r="FJ315">
            <v>0.31759343325924716</v>
          </cell>
          <cell r="FK315">
            <v>0.31759343325924716</v>
          </cell>
          <cell r="FL315">
            <v>0.31759343325924716</v>
          </cell>
          <cell r="FM315">
            <v>0.31759343325924716</v>
          </cell>
          <cell r="FN315">
            <v>0.31759343325924716</v>
          </cell>
          <cell r="FO315">
            <v>0.31166026859111273</v>
          </cell>
          <cell r="FP315">
            <v>0.31166026859111273</v>
          </cell>
          <cell r="FQ315">
            <v>0.31166026859111273</v>
          </cell>
          <cell r="FR315">
            <v>0.31166026859111273</v>
          </cell>
          <cell r="FS315">
            <v>0.31166026859111273</v>
          </cell>
          <cell r="FT315">
            <v>0.31166026859111273</v>
          </cell>
          <cell r="FU315">
            <v>0.31166026859111273</v>
          </cell>
          <cell r="FV315">
            <v>0.31166026859111273</v>
          </cell>
          <cell r="FW315">
            <v>0.31166026859111273</v>
          </cell>
        </row>
        <row r="316">
          <cell r="B316" t="str">
            <v>Co 450</v>
          </cell>
          <cell r="C316" t="str">
            <v>NV</v>
          </cell>
          <cell r="BH316">
            <v>-8.6026820712066063E-2</v>
          </cell>
          <cell r="BI316">
            <v>-8.6026820712066063E-2</v>
          </cell>
          <cell r="BJ316">
            <v>-8.6026820712066063E-2</v>
          </cell>
          <cell r="BK316">
            <v>9.5648285996904406E-2</v>
          </cell>
          <cell r="BL316">
            <v>9.5648285996904406E-2</v>
          </cell>
          <cell r="BM316">
            <v>9.5648285996904406E-2</v>
          </cell>
          <cell r="BN316">
            <v>9.5648285996904406E-2</v>
          </cell>
          <cell r="BO316">
            <v>9.5648285996904406E-2</v>
          </cell>
          <cell r="BP316">
            <v>9.5648285996904406E-2</v>
          </cell>
          <cell r="BQ316">
            <v>9.5648285996904406E-2</v>
          </cell>
          <cell r="BR316">
            <v>9.5648285996904406E-2</v>
          </cell>
          <cell r="BS316">
            <v>9.5648285996904406E-2</v>
          </cell>
          <cell r="BT316">
            <v>9.5648285996904406E-2</v>
          </cell>
          <cell r="BU316">
            <v>9.5648285996904406E-2</v>
          </cell>
          <cell r="BV316">
            <v>9.5648285996904406E-2</v>
          </cell>
          <cell r="BW316">
            <v>8.0011952791019844E-2</v>
          </cell>
          <cell r="BX316">
            <v>8.0011952791019844E-2</v>
          </cell>
          <cell r="BY316">
            <v>8.0011952791019844E-2</v>
          </cell>
          <cell r="BZ316">
            <v>8.0011952791019844E-2</v>
          </cell>
          <cell r="CA316">
            <v>8.0011952791019844E-2</v>
          </cell>
          <cell r="CB316">
            <v>8.0011952791019844E-2</v>
          </cell>
          <cell r="CC316">
            <v>8.0011952791019844E-2</v>
          </cell>
          <cell r="CD316">
            <v>8.0011952791019844E-2</v>
          </cell>
          <cell r="CE316">
            <v>8.0011952791019844E-2</v>
          </cell>
          <cell r="CF316">
            <v>8.0011952791019844E-2</v>
          </cell>
          <cell r="CG316">
            <v>8.0011952791019844E-2</v>
          </cell>
          <cell r="CH316">
            <v>8.0011952791019844E-2</v>
          </cell>
          <cell r="CI316">
            <v>1.46815348480244E-2</v>
          </cell>
          <cell r="CJ316">
            <v>1.46815348480244E-2</v>
          </cell>
          <cell r="CK316">
            <v>1.46815348480244E-2</v>
          </cell>
          <cell r="CL316">
            <v>1.46815348480244E-2</v>
          </cell>
          <cell r="CM316">
            <v>1.46815348480244E-2</v>
          </cell>
          <cell r="CN316">
            <v>1.46815348480244E-2</v>
          </cell>
          <cell r="CO316">
            <v>1.46815348480244E-2</v>
          </cell>
          <cell r="CP316">
            <v>1.46815348480244E-2</v>
          </cell>
          <cell r="CQ316">
            <v>1.46815348480244E-2</v>
          </cell>
          <cell r="CR316">
            <v>1.46815348480244E-2</v>
          </cell>
          <cell r="CS316">
            <v>1.46815348480244E-2</v>
          </cell>
          <cell r="CT316">
            <v>1.46815348480244E-2</v>
          </cell>
          <cell r="CU316">
            <v>1.403904143898576E-2</v>
          </cell>
          <cell r="CV316">
            <v>1.403904143898576E-2</v>
          </cell>
          <cell r="CW316">
            <v>1.403904143898576E-2</v>
          </cell>
          <cell r="CX316">
            <v>1.403904143898576E-2</v>
          </cell>
          <cell r="CY316">
            <v>1.403904143898576E-2</v>
          </cell>
          <cell r="CZ316">
            <v>1.403904143898576E-2</v>
          </cell>
          <cell r="DA316">
            <v>1.403904143898576E-2</v>
          </cell>
          <cell r="DB316">
            <v>1.403904143898576E-2</v>
          </cell>
          <cell r="DC316">
            <v>1.403904143898576E-2</v>
          </cell>
          <cell r="DD316">
            <v>1.403904143898576E-2</v>
          </cell>
          <cell r="DE316">
            <v>1.403904143898576E-2</v>
          </cell>
          <cell r="DF316">
            <v>1.403904143898576E-2</v>
          </cell>
          <cell r="DG316">
            <v>1.0605885917887511E-3</v>
          </cell>
          <cell r="DH316">
            <v>1.0605885917887511E-3</v>
          </cell>
          <cell r="DI316">
            <v>1.0605885917887511E-3</v>
          </cell>
          <cell r="DJ316">
            <v>1.0605885917887511E-3</v>
          </cell>
          <cell r="DK316">
            <v>1.0605885917887511E-3</v>
          </cell>
          <cell r="DL316">
            <v>1.0605885917887511E-3</v>
          </cell>
          <cell r="DM316">
            <v>1.0605885917887511E-3</v>
          </cell>
          <cell r="DN316">
            <v>1.0605885917887511E-3</v>
          </cell>
          <cell r="DO316">
            <v>1.0605885917887511E-3</v>
          </cell>
          <cell r="DP316">
            <v>1.0605885917887511E-3</v>
          </cell>
          <cell r="DQ316">
            <v>1.0605885917887511E-3</v>
          </cell>
          <cell r="DR316">
            <v>1.0605885917887511E-3</v>
          </cell>
          <cell r="DS316">
            <v>2.8861550986098074E-2</v>
          </cell>
          <cell r="DT316">
            <v>2.8861550986098074E-2</v>
          </cell>
          <cell r="DU316">
            <v>2.8861550986098074E-2</v>
          </cell>
          <cell r="DV316">
            <v>2.8861550986098074E-2</v>
          </cell>
          <cell r="DW316">
            <v>2.8861550986098074E-2</v>
          </cell>
          <cell r="DX316">
            <v>2.8861550986098074E-2</v>
          </cell>
          <cell r="DY316">
            <v>2.8861550986098074E-2</v>
          </cell>
          <cell r="DZ316">
            <v>2.8861550986098074E-2</v>
          </cell>
          <cell r="EA316">
            <v>2.8861550986098074E-2</v>
          </cell>
          <cell r="EB316">
            <v>2.8861550986098074E-2</v>
          </cell>
          <cell r="EC316">
            <v>2.8861550986098074E-2</v>
          </cell>
          <cell r="ED316">
            <v>2.8861550986098074E-2</v>
          </cell>
          <cell r="EE316">
            <v>4.5108705360959893E-2</v>
          </cell>
          <cell r="EF316">
            <v>4.5108705360959893E-2</v>
          </cell>
          <cell r="EG316">
            <v>4.5108705360959893E-2</v>
          </cell>
          <cell r="EH316">
            <v>4.5108705360959893E-2</v>
          </cell>
          <cell r="EI316">
            <v>4.5108705360959893E-2</v>
          </cell>
          <cell r="EJ316">
            <v>4.5108705360959893E-2</v>
          </cell>
          <cell r="EK316">
            <v>4.5108705360959893E-2</v>
          </cell>
          <cell r="EL316">
            <v>4.5108705360959893E-2</v>
          </cell>
          <cell r="EM316">
            <v>4.5108705360959893E-2</v>
          </cell>
          <cell r="EN316">
            <v>4.5108705360959893E-2</v>
          </cell>
          <cell r="EO316">
            <v>4.5108705360959893E-2</v>
          </cell>
          <cell r="EP316">
            <v>4.5108705360959893E-2</v>
          </cell>
          <cell r="EQ316">
            <v>5.7846869008429877E-2</v>
          </cell>
          <cell r="ER316">
            <v>5.7846869008429877E-2</v>
          </cell>
          <cell r="ES316">
            <v>5.7846869008429877E-2</v>
          </cell>
          <cell r="ET316">
            <v>5.7846869008429877E-2</v>
          </cell>
          <cell r="EU316">
            <v>5.7846869008429877E-2</v>
          </cell>
          <cell r="EV316">
            <v>5.7846869008429877E-2</v>
          </cell>
          <cell r="EW316">
            <v>5.7846869008429877E-2</v>
          </cell>
          <cell r="EX316">
            <v>5.7846869008429877E-2</v>
          </cell>
          <cell r="EY316">
            <v>5.7846869008429877E-2</v>
          </cell>
          <cell r="EZ316">
            <v>5.7846869008429877E-2</v>
          </cell>
          <cell r="FA316">
            <v>5.7846869008429877E-2</v>
          </cell>
          <cell r="FB316">
            <v>5.7846869008429877E-2</v>
          </cell>
          <cell r="FC316">
            <v>6.2237632806271953E-2</v>
          </cell>
          <cell r="FD316">
            <v>6.2237632806271953E-2</v>
          </cell>
          <cell r="FE316">
            <v>6.2237632806271953E-2</v>
          </cell>
          <cell r="FF316">
            <v>6.2237632806271953E-2</v>
          </cell>
          <cell r="FG316">
            <v>6.2237632806271953E-2</v>
          </cell>
          <cell r="FH316">
            <v>6.2237632806271953E-2</v>
          </cell>
          <cell r="FI316">
            <v>6.2237632806271953E-2</v>
          </cell>
          <cell r="FJ316">
            <v>6.2237632806271953E-2</v>
          </cell>
          <cell r="FK316">
            <v>6.2237632806271953E-2</v>
          </cell>
          <cell r="FL316">
            <v>6.2237632806271953E-2</v>
          </cell>
          <cell r="FM316">
            <v>6.2237632806271953E-2</v>
          </cell>
          <cell r="FN316">
            <v>6.2237632806271953E-2</v>
          </cell>
          <cell r="FO316">
            <v>5.5924257284762198E-2</v>
          </cell>
          <cell r="FP316">
            <v>5.5924257284762198E-2</v>
          </cell>
          <cell r="FQ316">
            <v>5.5924257284762198E-2</v>
          </cell>
          <cell r="FR316">
            <v>5.5924257284762198E-2</v>
          </cell>
          <cell r="FS316">
            <v>5.5924257284762198E-2</v>
          </cell>
          <cell r="FT316">
            <v>5.5924257284762198E-2</v>
          </cell>
          <cell r="FU316">
            <v>5.5924257284762198E-2</v>
          </cell>
          <cell r="FV316">
            <v>5.5924257284762198E-2</v>
          </cell>
          <cell r="FW316">
            <v>5.5924257284762198E-2</v>
          </cell>
        </row>
        <row r="317">
          <cell r="B317" t="str">
            <v>Co 451</v>
          </cell>
          <cell r="C317" t="str">
            <v>NV</v>
          </cell>
          <cell r="BH317">
            <v>-1.0900257423627857E-3</v>
          </cell>
          <cell r="BI317">
            <v>-1.0900257423627857E-3</v>
          </cell>
          <cell r="BJ317">
            <v>-1.0900257423627857E-3</v>
          </cell>
          <cell r="BK317">
            <v>1.9214089614592388E-2</v>
          </cell>
          <cell r="BL317">
            <v>1.9214089614592388E-2</v>
          </cell>
          <cell r="BM317">
            <v>1.9214089614592388E-2</v>
          </cell>
          <cell r="BN317">
            <v>1.9214089614592388E-2</v>
          </cell>
          <cell r="BO317">
            <v>1.9214089614592388E-2</v>
          </cell>
          <cell r="BP317">
            <v>1.9214089614592388E-2</v>
          </cell>
          <cell r="BQ317">
            <v>1.9214089614592388E-2</v>
          </cell>
          <cell r="BR317">
            <v>1.9214089614592388E-2</v>
          </cell>
          <cell r="BS317">
            <v>1.9214089614592388E-2</v>
          </cell>
          <cell r="BT317">
            <v>1.9214089614592388E-2</v>
          </cell>
          <cell r="BU317">
            <v>1.9214089614592388E-2</v>
          </cell>
          <cell r="BV317">
            <v>1.9214089614592388E-2</v>
          </cell>
          <cell r="BW317">
            <v>2.3196977051177837E-2</v>
          </cell>
          <cell r="BX317">
            <v>2.3196977051177837E-2</v>
          </cell>
          <cell r="BY317">
            <v>2.3196977051177837E-2</v>
          </cell>
          <cell r="BZ317">
            <v>2.3196977051177837E-2</v>
          </cell>
          <cell r="CA317">
            <v>2.3196977051177837E-2</v>
          </cell>
          <cell r="CB317">
            <v>2.3196977051177837E-2</v>
          </cell>
          <cell r="CC317">
            <v>2.3196977051177837E-2</v>
          </cell>
          <cell r="CD317">
            <v>2.3196977051177837E-2</v>
          </cell>
          <cell r="CE317">
            <v>2.3196977051177837E-2</v>
          </cell>
          <cell r="CF317">
            <v>2.3196977051177837E-2</v>
          </cell>
          <cell r="CG317">
            <v>2.3196977051177837E-2</v>
          </cell>
          <cell r="CH317">
            <v>2.3196977051177837E-2</v>
          </cell>
          <cell r="CI317">
            <v>8.3413801909525742E-2</v>
          </cell>
          <cell r="CJ317">
            <v>8.3413801909525742E-2</v>
          </cell>
          <cell r="CK317">
            <v>8.3413801909525742E-2</v>
          </cell>
          <cell r="CL317">
            <v>8.3413801909525742E-2</v>
          </cell>
          <cell r="CM317">
            <v>8.3413801909525742E-2</v>
          </cell>
          <cell r="CN317">
            <v>8.3413801909525742E-2</v>
          </cell>
          <cell r="CO317">
            <v>8.3413801909525742E-2</v>
          </cell>
          <cell r="CP317">
            <v>8.3413801909525742E-2</v>
          </cell>
          <cell r="CQ317">
            <v>8.3413801909525742E-2</v>
          </cell>
          <cell r="CR317">
            <v>8.3413801909525742E-2</v>
          </cell>
          <cell r="CS317">
            <v>8.3413801909525742E-2</v>
          </cell>
          <cell r="CT317">
            <v>8.3413801909525742E-2</v>
          </cell>
          <cell r="CU317">
            <v>0.11278459359649126</v>
          </cell>
          <cell r="CV317">
            <v>0.11278459359649126</v>
          </cell>
          <cell r="CW317">
            <v>0.11278459359649126</v>
          </cell>
          <cell r="CX317">
            <v>0.11278459359649126</v>
          </cell>
          <cell r="CY317">
            <v>0.11278459359649126</v>
          </cell>
          <cell r="CZ317">
            <v>0.11278459359649126</v>
          </cell>
          <cell r="DA317">
            <v>0.11278459359649126</v>
          </cell>
          <cell r="DB317">
            <v>0.11278459359649126</v>
          </cell>
          <cell r="DC317">
            <v>0.11278459359649126</v>
          </cell>
          <cell r="DD317">
            <v>0.11278459359649126</v>
          </cell>
          <cell r="DE317">
            <v>0.11278459359649126</v>
          </cell>
          <cell r="DF317">
            <v>0.11278459359649126</v>
          </cell>
          <cell r="DG317">
            <v>0.10614584185452465</v>
          </cell>
          <cell r="DH317">
            <v>0.10614584185452465</v>
          </cell>
          <cell r="DI317">
            <v>0.10614584185452465</v>
          </cell>
          <cell r="DJ317">
            <v>0.10614584185452465</v>
          </cell>
          <cell r="DK317">
            <v>0.10614584185452465</v>
          </cell>
          <cell r="DL317">
            <v>0.10614584185452465</v>
          </cell>
          <cell r="DM317">
            <v>0.10614584185452465</v>
          </cell>
          <cell r="DN317">
            <v>0.10614584185452465</v>
          </cell>
          <cell r="DO317">
            <v>0.10614584185452465</v>
          </cell>
          <cell r="DP317">
            <v>0.10614584185452465</v>
          </cell>
          <cell r="DQ317">
            <v>0.10614584185452465</v>
          </cell>
          <cell r="DR317">
            <v>0.10614584185452465</v>
          </cell>
          <cell r="DS317">
            <v>0.13044286089975007</v>
          </cell>
          <cell r="DT317">
            <v>0.13044286089975007</v>
          </cell>
          <cell r="DU317">
            <v>0.13044286089975007</v>
          </cell>
          <cell r="DV317">
            <v>0.13044286089975007</v>
          </cell>
          <cell r="DW317">
            <v>0.13044286089975007</v>
          </cell>
          <cell r="DX317">
            <v>0.13044286089975007</v>
          </cell>
          <cell r="DY317">
            <v>0.13044286089975007</v>
          </cell>
          <cell r="DZ317">
            <v>0.13044286089975007</v>
          </cell>
          <cell r="EA317">
            <v>0.13044286089975007</v>
          </cell>
          <cell r="EB317">
            <v>0.13044286089975007</v>
          </cell>
          <cell r="EC317">
            <v>0.13044286089975007</v>
          </cell>
          <cell r="ED317">
            <v>0.13044286089975007</v>
          </cell>
          <cell r="EE317">
            <v>0.12439604876410115</v>
          </cell>
          <cell r="EF317">
            <v>0.12439604876410115</v>
          </cell>
          <cell r="EG317">
            <v>0.12439604876410115</v>
          </cell>
          <cell r="EH317">
            <v>0.12439604876410115</v>
          </cell>
          <cell r="EI317">
            <v>0.12439604876410115</v>
          </cell>
          <cell r="EJ317">
            <v>0.12439604876410115</v>
          </cell>
          <cell r="EK317">
            <v>0.12439604876410115</v>
          </cell>
          <cell r="EL317">
            <v>0.12439604876410115</v>
          </cell>
          <cell r="EM317">
            <v>0.12439604876410115</v>
          </cell>
          <cell r="EN317">
            <v>0.12439604876410115</v>
          </cell>
          <cell r="EO317">
            <v>0.12439604876410115</v>
          </cell>
          <cell r="EP317">
            <v>0.12439604876410115</v>
          </cell>
          <cell r="EQ317">
            <v>0.13955180746386181</v>
          </cell>
          <cell r="ER317">
            <v>0.13955180746386181</v>
          </cell>
          <cell r="ES317">
            <v>0.13955180746386181</v>
          </cell>
          <cell r="ET317">
            <v>0.13955180746386181</v>
          </cell>
          <cell r="EU317">
            <v>0.13955180746386181</v>
          </cell>
          <cell r="EV317">
            <v>0.13955180746386181</v>
          </cell>
          <cell r="EW317">
            <v>0.13955180746386181</v>
          </cell>
          <cell r="EX317">
            <v>0.13955180746386181</v>
          </cell>
          <cell r="EY317">
            <v>0.13955180746386181</v>
          </cell>
          <cell r="EZ317">
            <v>0.13955180746386181</v>
          </cell>
          <cell r="FA317">
            <v>0.13955180746386181</v>
          </cell>
          <cell r="FB317">
            <v>0.13955180746386181</v>
          </cell>
          <cell r="FC317">
            <v>0.13355759426253425</v>
          </cell>
          <cell r="FD317">
            <v>0.13355759426253425</v>
          </cell>
          <cell r="FE317">
            <v>0.13355759426253425</v>
          </cell>
          <cell r="FF317">
            <v>0.13355759426253425</v>
          </cell>
          <cell r="FG317">
            <v>0.13355759426253425</v>
          </cell>
          <cell r="FH317">
            <v>0.13355759426253425</v>
          </cell>
          <cell r="FI317">
            <v>0.13355759426253425</v>
          </cell>
          <cell r="FJ317">
            <v>0.13355759426253425</v>
          </cell>
          <cell r="FK317">
            <v>0.13355759426253425</v>
          </cell>
          <cell r="FL317">
            <v>0.13355759426253425</v>
          </cell>
          <cell r="FM317">
            <v>0.13355759426253425</v>
          </cell>
          <cell r="FN317">
            <v>0.13355759426253425</v>
          </cell>
          <cell r="FO317">
            <v>0.14322417849408159</v>
          </cell>
          <cell r="FP317">
            <v>0.14322417849408159</v>
          </cell>
          <cell r="FQ317">
            <v>0.14322417849408159</v>
          </cell>
          <cell r="FR317">
            <v>0.14322417849408159</v>
          </cell>
          <cell r="FS317">
            <v>0.14322417849408159</v>
          </cell>
          <cell r="FT317">
            <v>0.14322417849408159</v>
          </cell>
          <cell r="FU317">
            <v>0.14322417849408159</v>
          </cell>
          <cell r="FV317">
            <v>0.14322417849408159</v>
          </cell>
          <cell r="FW317">
            <v>0.14322417849408159</v>
          </cell>
        </row>
        <row r="318">
          <cell r="B318" t="str">
            <v>Co 356</v>
          </cell>
          <cell r="C318" t="str">
            <v>LA</v>
          </cell>
          <cell r="BH318">
            <v>0.12388894522750418</v>
          </cell>
          <cell r="BI318">
            <v>0.12388894522750418</v>
          </cell>
          <cell r="BJ318">
            <v>0.12388894522750418</v>
          </cell>
          <cell r="BK318">
            <v>0.10039886025506742</v>
          </cell>
          <cell r="BL318">
            <v>0.10039886025506742</v>
          </cell>
          <cell r="BM318">
            <v>0.10039886025506742</v>
          </cell>
          <cell r="BN318">
            <v>0.10039886025506742</v>
          </cell>
          <cell r="BO318">
            <v>0.10039886025506742</v>
          </cell>
          <cell r="BP318">
            <v>0.10039886025506742</v>
          </cell>
          <cell r="BQ318">
            <v>0.10039886025506742</v>
          </cell>
          <cell r="BR318">
            <v>0.10039886025506742</v>
          </cell>
          <cell r="BS318">
            <v>0.10039886025506742</v>
          </cell>
          <cell r="BT318">
            <v>0.10039886025506742</v>
          </cell>
          <cell r="BU318">
            <v>0.10039886025506742</v>
          </cell>
          <cell r="BV318">
            <v>0.10039886025506742</v>
          </cell>
          <cell r="BW318">
            <v>8.3795026795224783E-2</v>
          </cell>
          <cell r="BX318">
            <v>8.3795026795224783E-2</v>
          </cell>
          <cell r="BY318">
            <v>8.3795026795224783E-2</v>
          </cell>
          <cell r="BZ318">
            <v>8.3795026795224783E-2</v>
          </cell>
          <cell r="CA318">
            <v>8.3795026795224783E-2</v>
          </cell>
          <cell r="CB318">
            <v>8.3795026795224783E-2</v>
          </cell>
          <cell r="CC318">
            <v>8.3795026795224783E-2</v>
          </cell>
          <cell r="CD318">
            <v>8.3795026795224783E-2</v>
          </cell>
          <cell r="CE318">
            <v>8.3795026795224783E-2</v>
          </cell>
          <cell r="CF318">
            <v>8.3795026795224783E-2</v>
          </cell>
          <cell r="CG318">
            <v>8.3795026795224783E-2</v>
          </cell>
          <cell r="CH318">
            <v>8.3795026795224783E-2</v>
          </cell>
          <cell r="CI318">
            <v>2.2494022742066033E-2</v>
          </cell>
          <cell r="CJ318">
            <v>2.2494022742066033E-2</v>
          </cell>
          <cell r="CK318">
            <v>2.2494022742066033E-2</v>
          </cell>
          <cell r="CL318">
            <v>2.2494022742066033E-2</v>
          </cell>
          <cell r="CM318">
            <v>2.2494022742066033E-2</v>
          </cell>
          <cell r="CN318">
            <v>2.2494022742066033E-2</v>
          </cell>
          <cell r="CO318">
            <v>2.2494022742066033E-2</v>
          </cell>
          <cell r="CP318">
            <v>2.2494022742066033E-2</v>
          </cell>
          <cell r="CQ318">
            <v>2.2494022742066033E-2</v>
          </cell>
          <cell r="CR318">
            <v>2.2494022742066033E-2</v>
          </cell>
          <cell r="CS318">
            <v>2.2494022742066033E-2</v>
          </cell>
          <cell r="CT318">
            <v>2.2494022742066033E-2</v>
          </cell>
          <cell r="CU318">
            <v>3.8189491565893192E-2</v>
          </cell>
          <cell r="CV318">
            <v>3.8189491565893192E-2</v>
          </cell>
          <cell r="CW318">
            <v>3.8189491565893192E-2</v>
          </cell>
          <cell r="CX318">
            <v>3.8189491565893192E-2</v>
          </cell>
          <cell r="CY318">
            <v>3.8189491565893192E-2</v>
          </cell>
          <cell r="CZ318">
            <v>3.8189491565893192E-2</v>
          </cell>
          <cell r="DA318">
            <v>3.8189491565893192E-2</v>
          </cell>
          <cell r="DB318">
            <v>3.8189491565893192E-2</v>
          </cell>
          <cell r="DC318">
            <v>3.8189491565893192E-2</v>
          </cell>
          <cell r="DD318">
            <v>3.8189491565893192E-2</v>
          </cell>
          <cell r="DE318">
            <v>3.8189491565893192E-2</v>
          </cell>
          <cell r="DF318">
            <v>3.8189491565893192E-2</v>
          </cell>
          <cell r="DG318">
            <v>5.2717725799879982E-2</v>
          </cell>
          <cell r="DH318">
            <v>5.2717725799879982E-2</v>
          </cell>
          <cell r="DI318">
            <v>5.2717725799879982E-2</v>
          </cell>
          <cell r="DJ318">
            <v>5.2717725799879982E-2</v>
          </cell>
          <cell r="DK318">
            <v>5.2717725799879982E-2</v>
          </cell>
          <cell r="DL318">
            <v>5.2717725799879982E-2</v>
          </cell>
          <cell r="DM318">
            <v>5.2717725799879982E-2</v>
          </cell>
          <cell r="DN318">
            <v>5.2717725799879982E-2</v>
          </cell>
          <cell r="DO318">
            <v>5.2717725799879982E-2</v>
          </cell>
          <cell r="DP318">
            <v>5.2717725799879982E-2</v>
          </cell>
          <cell r="DQ318">
            <v>5.2717725799879982E-2</v>
          </cell>
          <cell r="DR318">
            <v>5.2717725799879982E-2</v>
          </cell>
          <cell r="DS318">
            <v>7.7179138107883904E-2</v>
          </cell>
          <cell r="DT318">
            <v>7.7179138107883904E-2</v>
          </cell>
          <cell r="DU318">
            <v>7.7179138107883904E-2</v>
          </cell>
          <cell r="DV318">
            <v>7.7179138107883904E-2</v>
          </cell>
          <cell r="DW318">
            <v>7.7179138107883904E-2</v>
          </cell>
          <cell r="DX318">
            <v>7.7179138107883904E-2</v>
          </cell>
          <cell r="DY318">
            <v>7.7179138107883904E-2</v>
          </cell>
          <cell r="DZ318">
            <v>7.7179138107883904E-2</v>
          </cell>
          <cell r="EA318">
            <v>7.7179138107883904E-2</v>
          </cell>
          <cell r="EB318">
            <v>7.7179138107883904E-2</v>
          </cell>
          <cell r="EC318">
            <v>7.7179138107883904E-2</v>
          </cell>
          <cell r="ED318">
            <v>7.7179138107883904E-2</v>
          </cell>
          <cell r="EE318">
            <v>9.6847411835328981E-2</v>
          </cell>
          <cell r="EF318">
            <v>9.6847411835328981E-2</v>
          </cell>
          <cell r="EG318">
            <v>9.6847411835328981E-2</v>
          </cell>
          <cell r="EH318">
            <v>9.6847411835328981E-2</v>
          </cell>
          <cell r="EI318">
            <v>9.6847411835328981E-2</v>
          </cell>
          <cell r="EJ318">
            <v>9.6847411835328981E-2</v>
          </cell>
          <cell r="EK318">
            <v>9.6847411835328981E-2</v>
          </cell>
          <cell r="EL318">
            <v>9.6847411835328981E-2</v>
          </cell>
          <cell r="EM318">
            <v>9.6847411835328981E-2</v>
          </cell>
          <cell r="EN318">
            <v>9.6847411835328981E-2</v>
          </cell>
          <cell r="EO318">
            <v>9.6847411835328981E-2</v>
          </cell>
          <cell r="EP318">
            <v>9.6847411835328981E-2</v>
          </cell>
          <cell r="EQ318">
            <v>0.11418457180507646</v>
          </cell>
          <cell r="ER318">
            <v>0.11418457180507646</v>
          </cell>
          <cell r="ES318">
            <v>0.11418457180507646</v>
          </cell>
          <cell r="ET318">
            <v>0.11418457180507646</v>
          </cell>
          <cell r="EU318">
            <v>0.11418457180507646</v>
          </cell>
          <cell r="EV318">
            <v>0.11418457180507646</v>
          </cell>
          <cell r="EW318">
            <v>0.11418457180507646</v>
          </cell>
          <cell r="EX318">
            <v>0.11418457180507646</v>
          </cell>
          <cell r="EY318">
            <v>0.11418457180507646</v>
          </cell>
          <cell r="EZ318">
            <v>0.11418457180507646</v>
          </cell>
          <cell r="FA318">
            <v>0.11418457180507646</v>
          </cell>
          <cell r="FB318">
            <v>0.11418457180507646</v>
          </cell>
          <cell r="FC318">
            <v>0.13654974953824578</v>
          </cell>
          <cell r="FD318">
            <v>0.13654974953824578</v>
          </cell>
          <cell r="FE318">
            <v>0.13654974953824578</v>
          </cell>
          <cell r="FF318">
            <v>0.13654974953824578</v>
          </cell>
          <cell r="FG318">
            <v>0.13654974953824578</v>
          </cell>
          <cell r="FH318">
            <v>0.13654974953824578</v>
          </cell>
          <cell r="FI318">
            <v>0.13654974953824578</v>
          </cell>
          <cell r="FJ318">
            <v>0.13654974953824578</v>
          </cell>
          <cell r="FK318">
            <v>0.13654974953824578</v>
          </cell>
          <cell r="FL318">
            <v>0.13654974953824578</v>
          </cell>
          <cell r="FM318">
            <v>0.13654974953824578</v>
          </cell>
          <cell r="FN318">
            <v>0.13654974953824578</v>
          </cell>
          <cell r="FO318">
            <v>0.13898776966501189</v>
          </cell>
          <cell r="FP318">
            <v>0.13898776966501189</v>
          </cell>
          <cell r="FQ318">
            <v>0.13898776966501189</v>
          </cell>
          <cell r="FR318">
            <v>0.13898776966501189</v>
          </cell>
          <cell r="FS318">
            <v>0.13898776966501189</v>
          </cell>
          <cell r="FT318">
            <v>0.13898776966501189</v>
          </cell>
          <cell r="FU318">
            <v>0.13898776966501189</v>
          </cell>
          <cell r="FV318">
            <v>0.13898776966501189</v>
          </cell>
          <cell r="FW318">
            <v>0.13898776966501189</v>
          </cell>
        </row>
        <row r="319">
          <cell r="B319" t="str">
            <v>Co 357</v>
          </cell>
          <cell r="C319" t="str">
            <v>LA</v>
          </cell>
          <cell r="BH319">
            <v>2.811353883778429E-2</v>
          </cell>
          <cell r="BI319">
            <v>2.811353883778429E-2</v>
          </cell>
          <cell r="BJ319">
            <v>2.811353883778429E-2</v>
          </cell>
          <cell r="BK319">
            <v>3.4261785352982695E-2</v>
          </cell>
          <cell r="BL319">
            <v>3.4261785352982695E-2</v>
          </cell>
          <cell r="BM319">
            <v>3.4261785352982695E-2</v>
          </cell>
          <cell r="BN319">
            <v>3.4261785352982695E-2</v>
          </cell>
          <cell r="BO319">
            <v>3.4261785352982695E-2</v>
          </cell>
          <cell r="BP319">
            <v>3.4261785352982695E-2</v>
          </cell>
          <cell r="BQ319">
            <v>3.4261785352982695E-2</v>
          </cell>
          <cell r="BR319">
            <v>3.4261785352982695E-2</v>
          </cell>
          <cell r="BS319">
            <v>3.4261785352982695E-2</v>
          </cell>
          <cell r="BT319">
            <v>3.4261785352982695E-2</v>
          </cell>
          <cell r="BU319">
            <v>3.4261785352982695E-2</v>
          </cell>
          <cell r="BV319">
            <v>3.4261785352982695E-2</v>
          </cell>
          <cell r="BW319">
            <v>0.17105096563833333</v>
          </cell>
          <cell r="BX319">
            <v>0.17105096563833333</v>
          </cell>
          <cell r="BY319">
            <v>0.17105096563833333</v>
          </cell>
          <cell r="BZ319">
            <v>0.17105096563833333</v>
          </cell>
          <cell r="CA319">
            <v>0.17105096563833333</v>
          </cell>
          <cell r="CB319">
            <v>0.17105096563833333</v>
          </cell>
          <cell r="CC319">
            <v>0.17105096563833333</v>
          </cell>
          <cell r="CD319">
            <v>0.17105096563833333</v>
          </cell>
          <cell r="CE319">
            <v>0.17105096563833333</v>
          </cell>
          <cell r="CF319">
            <v>0.17105096563833333</v>
          </cell>
          <cell r="CG319">
            <v>0.17105096563833333</v>
          </cell>
          <cell r="CH319">
            <v>0.17105096563833333</v>
          </cell>
          <cell r="CI319">
            <v>7.1566943429497334E-2</v>
          </cell>
          <cell r="CJ319">
            <v>7.1566943429497334E-2</v>
          </cell>
          <cell r="CK319">
            <v>7.1566943429497334E-2</v>
          </cell>
          <cell r="CL319">
            <v>7.1566943429497334E-2</v>
          </cell>
          <cell r="CM319">
            <v>7.1566943429497334E-2</v>
          </cell>
          <cell r="CN319">
            <v>7.1566943429497334E-2</v>
          </cell>
          <cell r="CO319">
            <v>7.1566943429497334E-2</v>
          </cell>
          <cell r="CP319">
            <v>7.1566943429497334E-2</v>
          </cell>
          <cell r="CQ319">
            <v>7.1566943429497334E-2</v>
          </cell>
          <cell r="CR319">
            <v>7.1566943429497334E-2</v>
          </cell>
          <cell r="CS319">
            <v>7.1566943429497334E-2</v>
          </cell>
          <cell r="CT319">
            <v>7.1566943429497334E-2</v>
          </cell>
          <cell r="CU319">
            <v>6.2456152011100906E-2</v>
          </cell>
          <cell r="CV319">
            <v>6.2456152011100906E-2</v>
          </cell>
          <cell r="CW319">
            <v>6.2456152011100906E-2</v>
          </cell>
          <cell r="CX319">
            <v>6.2456152011100906E-2</v>
          </cell>
          <cell r="CY319">
            <v>6.2456152011100906E-2</v>
          </cell>
          <cell r="CZ319">
            <v>6.2456152011100906E-2</v>
          </cell>
          <cell r="DA319">
            <v>6.2456152011100906E-2</v>
          </cell>
          <cell r="DB319">
            <v>6.2456152011100906E-2</v>
          </cell>
          <cell r="DC319">
            <v>6.2456152011100906E-2</v>
          </cell>
          <cell r="DD319">
            <v>6.2456152011100906E-2</v>
          </cell>
          <cell r="DE319">
            <v>6.2456152011100906E-2</v>
          </cell>
          <cell r="DF319">
            <v>6.2456152011100906E-2</v>
          </cell>
          <cell r="DG319">
            <v>7.5006524199501406E-2</v>
          </cell>
          <cell r="DH319">
            <v>7.5006524199501406E-2</v>
          </cell>
          <cell r="DI319">
            <v>7.5006524199501406E-2</v>
          </cell>
          <cell r="DJ319">
            <v>7.5006524199501406E-2</v>
          </cell>
          <cell r="DK319">
            <v>7.5006524199501406E-2</v>
          </cell>
          <cell r="DL319">
            <v>7.5006524199501406E-2</v>
          </cell>
          <cell r="DM319">
            <v>7.5006524199501406E-2</v>
          </cell>
          <cell r="DN319">
            <v>7.5006524199501406E-2</v>
          </cell>
          <cell r="DO319">
            <v>7.5006524199501406E-2</v>
          </cell>
          <cell r="DP319">
            <v>7.5006524199501406E-2</v>
          </cell>
          <cell r="DQ319">
            <v>7.5006524199501406E-2</v>
          </cell>
          <cell r="DR319">
            <v>7.5006524199501406E-2</v>
          </cell>
          <cell r="DS319">
            <v>7.2389621923927339E-2</v>
          </cell>
          <cell r="DT319">
            <v>7.2389621923927339E-2</v>
          </cell>
          <cell r="DU319">
            <v>7.2389621923927339E-2</v>
          </cell>
          <cell r="DV319">
            <v>7.2389621923927339E-2</v>
          </cell>
          <cell r="DW319">
            <v>7.2389621923927339E-2</v>
          </cell>
          <cell r="DX319">
            <v>7.2389621923927339E-2</v>
          </cell>
          <cell r="DY319">
            <v>7.2389621923927339E-2</v>
          </cell>
          <cell r="DZ319">
            <v>7.2389621923927339E-2</v>
          </cell>
          <cell r="EA319">
            <v>7.2389621923927339E-2</v>
          </cell>
          <cell r="EB319">
            <v>7.2389621923927339E-2</v>
          </cell>
          <cell r="EC319">
            <v>7.2389621923927339E-2</v>
          </cell>
          <cell r="ED319">
            <v>7.2389621923927339E-2</v>
          </cell>
          <cell r="EE319">
            <v>9.7389792618370163E-2</v>
          </cell>
          <cell r="EF319">
            <v>9.7389792618370163E-2</v>
          </cell>
          <cell r="EG319">
            <v>9.7389792618370163E-2</v>
          </cell>
          <cell r="EH319">
            <v>9.7389792618370163E-2</v>
          </cell>
          <cell r="EI319">
            <v>9.7389792618370163E-2</v>
          </cell>
          <cell r="EJ319">
            <v>9.7389792618370163E-2</v>
          </cell>
          <cell r="EK319">
            <v>9.7389792618370163E-2</v>
          </cell>
          <cell r="EL319">
            <v>9.7389792618370163E-2</v>
          </cell>
          <cell r="EM319">
            <v>9.7389792618370163E-2</v>
          </cell>
          <cell r="EN319">
            <v>9.7389792618370163E-2</v>
          </cell>
          <cell r="EO319">
            <v>9.7389792618370163E-2</v>
          </cell>
          <cell r="EP319">
            <v>9.7389792618370163E-2</v>
          </cell>
          <cell r="EQ319">
            <v>9.306448903654102E-2</v>
          </cell>
          <cell r="ER319">
            <v>9.306448903654102E-2</v>
          </cell>
          <cell r="ES319">
            <v>9.306448903654102E-2</v>
          </cell>
          <cell r="ET319">
            <v>9.306448903654102E-2</v>
          </cell>
          <cell r="EU319">
            <v>9.306448903654102E-2</v>
          </cell>
          <cell r="EV319">
            <v>9.306448903654102E-2</v>
          </cell>
          <cell r="EW319">
            <v>9.306448903654102E-2</v>
          </cell>
          <cell r="EX319">
            <v>9.306448903654102E-2</v>
          </cell>
          <cell r="EY319">
            <v>9.306448903654102E-2</v>
          </cell>
          <cell r="EZ319">
            <v>9.306448903654102E-2</v>
          </cell>
          <cell r="FA319">
            <v>9.306448903654102E-2</v>
          </cell>
          <cell r="FB319">
            <v>9.306448903654102E-2</v>
          </cell>
          <cell r="FC319">
            <v>9.4454744113690661E-2</v>
          </cell>
          <cell r="FD319">
            <v>9.4454744113690661E-2</v>
          </cell>
          <cell r="FE319">
            <v>9.4454744113690661E-2</v>
          </cell>
          <cell r="FF319">
            <v>9.4454744113690661E-2</v>
          </cell>
          <cell r="FG319">
            <v>9.4454744113690661E-2</v>
          </cell>
          <cell r="FH319">
            <v>9.4454744113690661E-2</v>
          </cell>
          <cell r="FI319">
            <v>9.4454744113690661E-2</v>
          </cell>
          <cell r="FJ319">
            <v>9.4454744113690661E-2</v>
          </cell>
          <cell r="FK319">
            <v>9.4454744113690661E-2</v>
          </cell>
          <cell r="FL319">
            <v>9.4454744113690661E-2</v>
          </cell>
          <cell r="FM319">
            <v>9.4454744113690661E-2</v>
          </cell>
          <cell r="FN319">
            <v>9.4454744113690661E-2</v>
          </cell>
          <cell r="FO319">
            <v>9.3614404683297847E-2</v>
          </cell>
          <cell r="FP319">
            <v>9.3614404683297847E-2</v>
          </cell>
          <cell r="FQ319">
            <v>9.3614404683297847E-2</v>
          </cell>
          <cell r="FR319">
            <v>9.3614404683297847E-2</v>
          </cell>
          <cell r="FS319">
            <v>9.3614404683297847E-2</v>
          </cell>
          <cell r="FT319">
            <v>9.3614404683297847E-2</v>
          </cell>
          <cell r="FU319">
            <v>9.3614404683297847E-2</v>
          </cell>
          <cell r="FV319">
            <v>9.3614404683297847E-2</v>
          </cell>
          <cell r="FW319">
            <v>9.3614404683297847E-2</v>
          </cell>
        </row>
        <row r="320">
          <cell r="B320" t="str">
            <v>Co 332</v>
          </cell>
          <cell r="C320" t="str">
            <v>VA</v>
          </cell>
          <cell r="BH320">
            <v>0.25993949457282428</v>
          </cell>
          <cell r="BI320">
            <v>0.25993949457282428</v>
          </cell>
          <cell r="BJ320">
            <v>0.25993949457282428</v>
          </cell>
          <cell r="BK320">
            <v>0.29720396740458194</v>
          </cell>
          <cell r="BL320">
            <v>0.29720396740458194</v>
          </cell>
          <cell r="BM320">
            <v>0.29720396740458194</v>
          </cell>
          <cell r="BN320">
            <v>0.29720396740458194</v>
          </cell>
          <cell r="BO320">
            <v>0.29720396740458194</v>
          </cell>
          <cell r="BP320">
            <v>0.29720396740458194</v>
          </cell>
          <cell r="BQ320">
            <v>0.29720396740458194</v>
          </cell>
          <cell r="BR320">
            <v>0.29720396740458194</v>
          </cell>
          <cell r="BS320">
            <v>0.29720396740458194</v>
          </cell>
          <cell r="BT320">
            <v>0.29720396740458194</v>
          </cell>
          <cell r="BU320">
            <v>0.29720396740458194</v>
          </cell>
          <cell r="BV320">
            <v>0.29720396740458194</v>
          </cell>
          <cell r="BW320">
            <v>0.38875269234450333</v>
          </cell>
          <cell r="BX320">
            <v>0.38875269234450333</v>
          </cell>
          <cell r="BY320">
            <v>0.38875269234450333</v>
          </cell>
          <cell r="BZ320">
            <v>0.38875269234450333</v>
          </cell>
          <cell r="CA320">
            <v>0.38875269234450333</v>
          </cell>
          <cell r="CB320">
            <v>0.38875269234450333</v>
          </cell>
          <cell r="CC320">
            <v>0.38875269234450333</v>
          </cell>
          <cell r="CD320">
            <v>0.38875269234450333</v>
          </cell>
          <cell r="CE320">
            <v>0.38875269234450333</v>
          </cell>
          <cell r="CF320">
            <v>0.38875269234450333</v>
          </cell>
          <cell r="CG320">
            <v>0.38875269234450333</v>
          </cell>
          <cell r="CH320">
            <v>0.38875269234450333</v>
          </cell>
          <cell r="CI320">
            <v>0.26232243083638013</v>
          </cell>
          <cell r="CJ320">
            <v>0.26232243083638013</v>
          </cell>
          <cell r="CK320">
            <v>0.26232243083638013</v>
          </cell>
          <cell r="CL320">
            <v>0.26232243083638013</v>
          </cell>
          <cell r="CM320">
            <v>0.26232243083638013</v>
          </cell>
          <cell r="CN320">
            <v>0.26232243083638013</v>
          </cell>
          <cell r="CO320">
            <v>0.26232243083638013</v>
          </cell>
          <cell r="CP320">
            <v>0.26232243083638013</v>
          </cell>
          <cell r="CQ320">
            <v>0.26232243083638013</v>
          </cell>
          <cell r="CR320">
            <v>0.26232243083638013</v>
          </cell>
          <cell r="CS320">
            <v>0.26232243083638013</v>
          </cell>
          <cell r="CT320">
            <v>0.26232243083638013</v>
          </cell>
          <cell r="CU320">
            <v>0.2521703929278532</v>
          </cell>
          <cell r="CV320">
            <v>0.2521703929278532</v>
          </cell>
          <cell r="CW320">
            <v>0.2521703929278532</v>
          </cell>
          <cell r="CX320">
            <v>0.2521703929278532</v>
          </cell>
          <cell r="CY320">
            <v>0.2521703929278532</v>
          </cell>
          <cell r="CZ320">
            <v>0.2521703929278532</v>
          </cell>
          <cell r="DA320">
            <v>0.2521703929278532</v>
          </cell>
          <cell r="DB320">
            <v>0.2521703929278532</v>
          </cell>
          <cell r="DC320">
            <v>0.2521703929278532</v>
          </cell>
          <cell r="DD320">
            <v>0.2521703929278532</v>
          </cell>
          <cell r="DE320">
            <v>0.2521703929278532</v>
          </cell>
          <cell r="DF320">
            <v>0.2521703929278532</v>
          </cell>
          <cell r="DG320">
            <v>0.24801911978278027</v>
          </cell>
          <cell r="DH320">
            <v>0.24801911978278027</v>
          </cell>
          <cell r="DI320">
            <v>0.24801911978278027</v>
          </cell>
          <cell r="DJ320">
            <v>0.24801911978278027</v>
          </cell>
          <cell r="DK320">
            <v>0.24801911978278027</v>
          </cell>
          <cell r="DL320">
            <v>0.24801911978278027</v>
          </cell>
          <cell r="DM320">
            <v>0.24801911978278027</v>
          </cell>
          <cell r="DN320">
            <v>0.24801911978278027</v>
          </cell>
          <cell r="DO320">
            <v>0.24801911978278027</v>
          </cell>
          <cell r="DP320">
            <v>0.24801911978278027</v>
          </cell>
          <cell r="DQ320">
            <v>0.24801911978278027</v>
          </cell>
          <cell r="DR320">
            <v>0.24801911978278027</v>
          </cell>
          <cell r="DS320">
            <v>0.24687990189057415</v>
          </cell>
          <cell r="DT320">
            <v>0.24687990189057415</v>
          </cell>
          <cell r="DU320">
            <v>0.24687990189057415</v>
          </cell>
          <cell r="DV320">
            <v>0.24687990189057415</v>
          </cell>
          <cell r="DW320">
            <v>0.24687990189057415</v>
          </cell>
          <cell r="DX320">
            <v>0.24687990189057415</v>
          </cell>
          <cell r="DY320">
            <v>0.24687990189057415</v>
          </cell>
          <cell r="DZ320">
            <v>0.24687990189057415</v>
          </cell>
          <cell r="EA320">
            <v>0.24687990189057415</v>
          </cell>
          <cell r="EB320">
            <v>0.24687990189057415</v>
          </cell>
          <cell r="EC320">
            <v>0.24687990189057415</v>
          </cell>
          <cell r="ED320">
            <v>0.24687990189057415</v>
          </cell>
          <cell r="EE320">
            <v>0.24537648067694243</v>
          </cell>
          <cell r="EF320">
            <v>0.24537648067694243</v>
          </cell>
          <cell r="EG320">
            <v>0.24537648067694243</v>
          </cell>
          <cell r="EH320">
            <v>0.24537648067694243</v>
          </cell>
          <cell r="EI320">
            <v>0.24537648067694243</v>
          </cell>
          <cell r="EJ320">
            <v>0.24537648067694243</v>
          </cell>
          <cell r="EK320">
            <v>0.24537648067694243</v>
          </cell>
          <cell r="EL320">
            <v>0.24537648067694243</v>
          </cell>
          <cell r="EM320">
            <v>0.24537648067694243</v>
          </cell>
          <cell r="EN320">
            <v>0.24537648067694243</v>
          </cell>
          <cell r="EO320">
            <v>0.24537648067694243</v>
          </cell>
          <cell r="EP320">
            <v>0.24537648067694243</v>
          </cell>
          <cell r="EQ320">
            <v>0.23126376959411915</v>
          </cell>
          <cell r="ER320">
            <v>0.23126376959411915</v>
          </cell>
          <cell r="ES320">
            <v>0.23126376959411915</v>
          </cell>
          <cell r="ET320">
            <v>0.23126376959411915</v>
          </cell>
          <cell r="EU320">
            <v>0.23126376959411915</v>
          </cell>
          <cell r="EV320">
            <v>0.23126376959411915</v>
          </cell>
          <cell r="EW320">
            <v>0.23126376959411915</v>
          </cell>
          <cell r="EX320">
            <v>0.23126376959411915</v>
          </cell>
          <cell r="EY320">
            <v>0.23126376959411915</v>
          </cell>
          <cell r="EZ320">
            <v>0.23126376959411915</v>
          </cell>
          <cell r="FA320">
            <v>0.23126376959411915</v>
          </cell>
          <cell r="FB320">
            <v>0.23126376959411915</v>
          </cell>
          <cell r="FC320">
            <v>0.22814852607785555</v>
          </cell>
          <cell r="FD320">
            <v>0.22814852607785555</v>
          </cell>
          <cell r="FE320">
            <v>0.22814852607785555</v>
          </cell>
          <cell r="FF320">
            <v>0.22814852607785555</v>
          </cell>
          <cell r="FG320">
            <v>0.22814852607785555</v>
          </cell>
          <cell r="FH320">
            <v>0.22814852607785555</v>
          </cell>
          <cell r="FI320">
            <v>0.22814852607785555</v>
          </cell>
          <cell r="FJ320">
            <v>0.22814852607785555</v>
          </cell>
          <cell r="FK320">
            <v>0.22814852607785555</v>
          </cell>
          <cell r="FL320">
            <v>0.22814852607785555</v>
          </cell>
          <cell r="FM320">
            <v>0.22814852607785555</v>
          </cell>
          <cell r="FN320">
            <v>0.22814852607785555</v>
          </cell>
          <cell r="FO320">
            <v>0.2296348913488124</v>
          </cell>
          <cell r="FP320">
            <v>0.2296348913488124</v>
          </cell>
          <cell r="FQ320">
            <v>0.2296348913488124</v>
          </cell>
          <cell r="FR320">
            <v>0.2296348913488124</v>
          </cell>
          <cell r="FS320">
            <v>0.2296348913488124</v>
          </cell>
          <cell r="FT320">
            <v>0.2296348913488124</v>
          </cell>
          <cell r="FU320">
            <v>0.2296348913488124</v>
          </cell>
          <cell r="FV320">
            <v>0.2296348913488124</v>
          </cell>
          <cell r="FW320">
            <v>0.2296348913488124</v>
          </cell>
        </row>
        <row r="321">
          <cell r="B321" t="str">
            <v>Co 286</v>
          </cell>
          <cell r="C321" t="str">
            <v>MD</v>
          </cell>
          <cell r="BH321">
            <v>7.0846390683796251E-2</v>
          </cell>
          <cell r="BI321">
            <v>7.0846390683796251E-2</v>
          </cell>
          <cell r="BJ321">
            <v>7.0846390683796251E-2</v>
          </cell>
          <cell r="BK321">
            <v>-1.6142299717666213E-2</v>
          </cell>
          <cell r="BL321">
            <v>-1.6142299717666213E-2</v>
          </cell>
          <cell r="BM321">
            <v>-1.6142299717666213E-2</v>
          </cell>
          <cell r="BN321">
            <v>-1.6142299717666213E-2</v>
          </cell>
          <cell r="BO321">
            <v>-1.6142299717666213E-2</v>
          </cell>
          <cell r="BP321">
            <v>-1.6142299717666213E-2</v>
          </cell>
          <cell r="BQ321">
            <v>-1.6142299717666213E-2</v>
          </cell>
          <cell r="BR321">
            <v>-1.6142299717666213E-2</v>
          </cell>
          <cell r="BS321">
            <v>-1.6142299717666213E-2</v>
          </cell>
          <cell r="BT321">
            <v>-1.6142299717666213E-2</v>
          </cell>
          <cell r="BU321">
            <v>-1.6142299717666213E-2</v>
          </cell>
          <cell r="BV321">
            <v>-1.6142299717666213E-2</v>
          </cell>
          <cell r="BW321">
            <v>-2.8071523098447182E-2</v>
          </cell>
          <cell r="BX321">
            <v>-2.8071523098447182E-2</v>
          </cell>
          <cell r="BY321">
            <v>-2.8071523098447182E-2</v>
          </cell>
          <cell r="BZ321">
            <v>-2.8071523098447182E-2</v>
          </cell>
          <cell r="CA321">
            <v>-2.8071523098447182E-2</v>
          </cell>
          <cell r="CB321">
            <v>-2.8071523098447182E-2</v>
          </cell>
          <cell r="CC321">
            <v>-2.8071523098447182E-2</v>
          </cell>
          <cell r="CD321">
            <v>-2.8071523098447182E-2</v>
          </cell>
          <cell r="CE321">
            <v>-2.8071523098447182E-2</v>
          </cell>
          <cell r="CF321">
            <v>-2.8071523098447182E-2</v>
          </cell>
          <cell r="CG321">
            <v>-2.8071523098447182E-2</v>
          </cell>
          <cell r="CH321">
            <v>-2.8071523098447182E-2</v>
          </cell>
          <cell r="CI321">
            <v>2.0311633830377793E-2</v>
          </cell>
          <cell r="CJ321">
            <v>2.0311633830377793E-2</v>
          </cell>
          <cell r="CK321">
            <v>2.0311633830377793E-2</v>
          </cell>
          <cell r="CL321">
            <v>2.0311633830377793E-2</v>
          </cell>
          <cell r="CM321">
            <v>2.0311633830377793E-2</v>
          </cell>
          <cell r="CN321">
            <v>2.0311633830377793E-2</v>
          </cell>
          <cell r="CO321">
            <v>2.0311633830377793E-2</v>
          </cell>
          <cell r="CP321">
            <v>2.0311633830377793E-2</v>
          </cell>
          <cell r="CQ321">
            <v>2.0311633830377793E-2</v>
          </cell>
          <cell r="CR321">
            <v>2.0311633830377793E-2</v>
          </cell>
          <cell r="CS321">
            <v>2.0311633830377793E-2</v>
          </cell>
          <cell r="CT321">
            <v>2.0311633830377793E-2</v>
          </cell>
          <cell r="CU321">
            <v>6.0015873401145732E-2</v>
          </cell>
          <cell r="CV321">
            <v>6.0015873401145732E-2</v>
          </cell>
          <cell r="CW321">
            <v>6.0015873401145732E-2</v>
          </cell>
          <cell r="CX321">
            <v>6.0015873401145732E-2</v>
          </cell>
          <cell r="CY321">
            <v>6.0015873401145732E-2</v>
          </cell>
          <cell r="CZ321">
            <v>6.0015873401145732E-2</v>
          </cell>
          <cell r="DA321">
            <v>6.0015873401145732E-2</v>
          </cell>
          <cell r="DB321">
            <v>6.0015873401145732E-2</v>
          </cell>
          <cell r="DC321">
            <v>6.0015873401145732E-2</v>
          </cell>
          <cell r="DD321">
            <v>6.0015873401145732E-2</v>
          </cell>
          <cell r="DE321">
            <v>6.0015873401145732E-2</v>
          </cell>
          <cell r="DF321">
            <v>6.0015873401145732E-2</v>
          </cell>
          <cell r="DG321">
            <v>4.7350587722947819E-2</v>
          </cell>
          <cell r="DH321">
            <v>4.7350587722947819E-2</v>
          </cell>
          <cell r="DI321">
            <v>4.7350587722947819E-2</v>
          </cell>
          <cell r="DJ321">
            <v>4.7350587722947819E-2</v>
          </cell>
          <cell r="DK321">
            <v>4.7350587722947819E-2</v>
          </cell>
          <cell r="DL321">
            <v>4.7350587722947819E-2</v>
          </cell>
          <cell r="DM321">
            <v>4.7350587722947819E-2</v>
          </cell>
          <cell r="DN321">
            <v>4.7350587722947819E-2</v>
          </cell>
          <cell r="DO321">
            <v>4.7350587722947819E-2</v>
          </cell>
          <cell r="DP321">
            <v>4.7350587722947819E-2</v>
          </cell>
          <cell r="DQ321">
            <v>4.7350587722947819E-2</v>
          </cell>
          <cell r="DR321">
            <v>4.7350587722947819E-2</v>
          </cell>
          <cell r="DS321">
            <v>8.2630091504522038E-2</v>
          </cell>
          <cell r="DT321">
            <v>8.2630091504522038E-2</v>
          </cell>
          <cell r="DU321">
            <v>8.2630091504522038E-2</v>
          </cell>
          <cell r="DV321">
            <v>8.2630091504522038E-2</v>
          </cell>
          <cell r="DW321">
            <v>8.2630091504522038E-2</v>
          </cell>
          <cell r="DX321">
            <v>8.2630091504522038E-2</v>
          </cell>
          <cell r="DY321">
            <v>8.2630091504522038E-2</v>
          </cell>
          <cell r="DZ321">
            <v>8.2630091504522038E-2</v>
          </cell>
          <cell r="EA321">
            <v>8.2630091504522038E-2</v>
          </cell>
          <cell r="EB321">
            <v>8.2630091504522038E-2</v>
          </cell>
          <cell r="EC321">
            <v>8.2630091504522038E-2</v>
          </cell>
          <cell r="ED321">
            <v>8.2630091504522038E-2</v>
          </cell>
          <cell r="EE321">
            <v>8.5746064839153188E-2</v>
          </cell>
          <cell r="EF321">
            <v>8.5746064839153188E-2</v>
          </cell>
          <cell r="EG321">
            <v>8.5746064839153188E-2</v>
          </cell>
          <cell r="EH321">
            <v>8.5746064839153188E-2</v>
          </cell>
          <cell r="EI321">
            <v>8.5746064839153188E-2</v>
          </cell>
          <cell r="EJ321">
            <v>8.5746064839153188E-2</v>
          </cell>
          <cell r="EK321">
            <v>8.5746064839153188E-2</v>
          </cell>
          <cell r="EL321">
            <v>8.5746064839153188E-2</v>
          </cell>
          <cell r="EM321">
            <v>8.5746064839153188E-2</v>
          </cell>
          <cell r="EN321">
            <v>8.5746064839153188E-2</v>
          </cell>
          <cell r="EO321">
            <v>8.5746064839153188E-2</v>
          </cell>
          <cell r="EP321">
            <v>8.5746064839153188E-2</v>
          </cell>
          <cell r="EQ321">
            <v>0.11503073119803467</v>
          </cell>
          <cell r="ER321">
            <v>0.11503073119803467</v>
          </cell>
          <cell r="ES321">
            <v>0.11503073119803467</v>
          </cell>
          <cell r="ET321">
            <v>0.11503073119803467</v>
          </cell>
          <cell r="EU321">
            <v>0.11503073119803467</v>
          </cell>
          <cell r="EV321">
            <v>0.11503073119803467</v>
          </cell>
          <cell r="EW321">
            <v>0.11503073119803467</v>
          </cell>
          <cell r="EX321">
            <v>0.11503073119803467</v>
          </cell>
          <cell r="EY321">
            <v>0.11503073119803467</v>
          </cell>
          <cell r="EZ321">
            <v>0.11503073119803467</v>
          </cell>
          <cell r="FA321">
            <v>0.11503073119803467</v>
          </cell>
          <cell r="FB321">
            <v>0.11503073119803467</v>
          </cell>
          <cell r="FC321">
            <v>0.11859667507735284</v>
          </cell>
          <cell r="FD321">
            <v>0.11859667507735284</v>
          </cell>
          <cell r="FE321">
            <v>0.11859667507735284</v>
          </cell>
          <cell r="FF321">
            <v>0.11859667507735284</v>
          </cell>
          <cell r="FG321">
            <v>0.11859667507735284</v>
          </cell>
          <cell r="FH321">
            <v>0.11859667507735284</v>
          </cell>
          <cell r="FI321">
            <v>0.11859667507735284</v>
          </cell>
          <cell r="FJ321">
            <v>0.11859667507735284</v>
          </cell>
          <cell r="FK321">
            <v>0.11859667507735284</v>
          </cell>
          <cell r="FL321">
            <v>0.11859667507735284</v>
          </cell>
          <cell r="FM321">
            <v>0.11859667507735284</v>
          </cell>
          <cell r="FN321">
            <v>0.11859667507735284</v>
          </cell>
          <cell r="FO321">
            <v>0.13897120736846519</v>
          </cell>
          <cell r="FP321">
            <v>0.13897120736846519</v>
          </cell>
          <cell r="FQ321">
            <v>0.13897120736846519</v>
          </cell>
          <cell r="FR321">
            <v>0.13897120736846519</v>
          </cell>
          <cell r="FS321">
            <v>0.13897120736846519</v>
          </cell>
          <cell r="FT321">
            <v>0.13897120736846519</v>
          </cell>
          <cell r="FU321">
            <v>0.13897120736846519</v>
          </cell>
          <cell r="FV321">
            <v>0.13897120736846519</v>
          </cell>
          <cell r="FW321">
            <v>0.13897120736846519</v>
          </cell>
        </row>
        <row r="322">
          <cell r="B322" t="str">
            <v>Co 287</v>
          </cell>
          <cell r="C322" t="str">
            <v>MD</v>
          </cell>
          <cell r="BH322">
            <v>2.3741706742642942E-2</v>
          </cell>
          <cell r="BI322">
            <v>2.3741706742642942E-2</v>
          </cell>
          <cell r="BJ322">
            <v>2.3741706742642942E-2</v>
          </cell>
          <cell r="BK322">
            <v>6.3381083539596261E-2</v>
          </cell>
          <cell r="BL322">
            <v>6.3381083539596261E-2</v>
          </cell>
          <cell r="BM322">
            <v>6.3381083539596261E-2</v>
          </cell>
          <cell r="BN322">
            <v>6.3381083539596261E-2</v>
          </cell>
          <cell r="BO322">
            <v>6.3381083539596261E-2</v>
          </cell>
          <cell r="BP322">
            <v>6.3381083539596261E-2</v>
          </cell>
          <cell r="BQ322">
            <v>6.3381083539596261E-2</v>
          </cell>
          <cell r="BR322">
            <v>6.3381083539596261E-2</v>
          </cell>
          <cell r="BS322">
            <v>6.3381083539596261E-2</v>
          </cell>
          <cell r="BT322">
            <v>6.3381083539596261E-2</v>
          </cell>
          <cell r="BU322">
            <v>6.3381083539596261E-2</v>
          </cell>
          <cell r="BV322">
            <v>6.3381083539596261E-2</v>
          </cell>
          <cell r="BW322">
            <v>0.15570153669711637</v>
          </cell>
          <cell r="BX322">
            <v>0.15570153669711637</v>
          </cell>
          <cell r="BY322">
            <v>0.15570153669711637</v>
          </cell>
          <cell r="BZ322">
            <v>0.15570153669711637</v>
          </cell>
          <cell r="CA322">
            <v>0.15570153669711637</v>
          </cell>
          <cell r="CB322">
            <v>0.15570153669711637</v>
          </cell>
          <cell r="CC322">
            <v>0.15570153669711637</v>
          </cell>
          <cell r="CD322">
            <v>0.15570153669711637</v>
          </cell>
          <cell r="CE322">
            <v>0.15570153669711637</v>
          </cell>
          <cell r="CF322">
            <v>0.15570153669711637</v>
          </cell>
          <cell r="CG322">
            <v>0.15570153669711637</v>
          </cell>
          <cell r="CH322">
            <v>0.15570153669711637</v>
          </cell>
          <cell r="CI322">
            <v>0.10176581377793348</v>
          </cell>
          <cell r="CJ322">
            <v>0.10176581377793348</v>
          </cell>
          <cell r="CK322">
            <v>0.10176581377793348</v>
          </cell>
          <cell r="CL322">
            <v>0.10176581377793348</v>
          </cell>
          <cell r="CM322">
            <v>0.10176581377793348</v>
          </cell>
          <cell r="CN322">
            <v>0.10176581377793348</v>
          </cell>
          <cell r="CO322">
            <v>0.10176581377793348</v>
          </cell>
          <cell r="CP322">
            <v>0.10176581377793348</v>
          </cell>
          <cell r="CQ322">
            <v>0.10176581377793348</v>
          </cell>
          <cell r="CR322">
            <v>0.10176581377793348</v>
          </cell>
          <cell r="CS322">
            <v>0.10176581377793348</v>
          </cell>
          <cell r="CT322">
            <v>0.10176581377793348</v>
          </cell>
          <cell r="CU322">
            <v>0.10392146597781682</v>
          </cell>
          <cell r="CV322">
            <v>0.10392146597781682</v>
          </cell>
          <cell r="CW322">
            <v>0.10392146597781682</v>
          </cell>
          <cell r="CX322">
            <v>0.10392146597781682</v>
          </cell>
          <cell r="CY322">
            <v>0.10392146597781682</v>
          </cell>
          <cell r="CZ322">
            <v>0.10392146597781682</v>
          </cell>
          <cell r="DA322">
            <v>0.10392146597781682</v>
          </cell>
          <cell r="DB322">
            <v>0.10392146597781682</v>
          </cell>
          <cell r="DC322">
            <v>0.10392146597781682</v>
          </cell>
          <cell r="DD322">
            <v>0.10392146597781682</v>
          </cell>
          <cell r="DE322">
            <v>0.10392146597781682</v>
          </cell>
          <cell r="DF322">
            <v>0.10392146597781682</v>
          </cell>
          <cell r="DG322">
            <v>7.9973022346717978E-2</v>
          </cell>
          <cell r="DH322">
            <v>7.9973022346717978E-2</v>
          </cell>
          <cell r="DI322">
            <v>7.9973022346717978E-2</v>
          </cell>
          <cell r="DJ322">
            <v>7.9973022346717978E-2</v>
          </cell>
          <cell r="DK322">
            <v>7.9973022346717978E-2</v>
          </cell>
          <cell r="DL322">
            <v>7.9973022346717978E-2</v>
          </cell>
          <cell r="DM322">
            <v>7.9973022346717978E-2</v>
          </cell>
          <cell r="DN322">
            <v>7.9973022346717978E-2</v>
          </cell>
          <cell r="DO322">
            <v>7.9973022346717978E-2</v>
          </cell>
          <cell r="DP322">
            <v>7.9973022346717978E-2</v>
          </cell>
          <cell r="DQ322">
            <v>7.9973022346717978E-2</v>
          </cell>
          <cell r="DR322">
            <v>7.9973022346717978E-2</v>
          </cell>
          <cell r="DS322">
            <v>0.11636557201743773</v>
          </cell>
          <cell r="DT322">
            <v>0.11636557201743773</v>
          </cell>
          <cell r="DU322">
            <v>0.11636557201743773</v>
          </cell>
          <cell r="DV322">
            <v>0.11636557201743773</v>
          </cell>
          <cell r="DW322">
            <v>0.11636557201743773</v>
          </cell>
          <cell r="DX322">
            <v>0.11636557201743773</v>
          </cell>
          <cell r="DY322">
            <v>0.11636557201743773</v>
          </cell>
          <cell r="DZ322">
            <v>0.11636557201743773</v>
          </cell>
          <cell r="EA322">
            <v>0.11636557201743773</v>
          </cell>
          <cell r="EB322">
            <v>0.11636557201743773</v>
          </cell>
          <cell r="EC322">
            <v>0.11636557201743773</v>
          </cell>
          <cell r="ED322">
            <v>0.11636557201743773</v>
          </cell>
          <cell r="EE322">
            <v>0.11671181560111719</v>
          </cell>
          <cell r="EF322">
            <v>0.11671181560111719</v>
          </cell>
          <cell r="EG322">
            <v>0.11671181560111719</v>
          </cell>
          <cell r="EH322">
            <v>0.11671181560111719</v>
          </cell>
          <cell r="EI322">
            <v>0.11671181560111719</v>
          </cell>
          <cell r="EJ322">
            <v>0.11671181560111719</v>
          </cell>
          <cell r="EK322">
            <v>0.11671181560111719</v>
          </cell>
          <cell r="EL322">
            <v>0.11671181560111719</v>
          </cell>
          <cell r="EM322">
            <v>0.11671181560111719</v>
          </cell>
          <cell r="EN322">
            <v>0.11671181560111719</v>
          </cell>
          <cell r="EO322">
            <v>0.11671181560111719</v>
          </cell>
          <cell r="EP322">
            <v>0.11671181560111719</v>
          </cell>
          <cell r="EQ322">
            <v>0.15086906347153711</v>
          </cell>
          <cell r="ER322">
            <v>0.15086906347153711</v>
          </cell>
          <cell r="ES322">
            <v>0.15086906347153711</v>
          </cell>
          <cell r="ET322">
            <v>0.15086906347153711</v>
          </cell>
          <cell r="EU322">
            <v>0.15086906347153711</v>
          </cell>
          <cell r="EV322">
            <v>0.15086906347153711</v>
          </cell>
          <cell r="EW322">
            <v>0.15086906347153711</v>
          </cell>
          <cell r="EX322">
            <v>0.15086906347153711</v>
          </cell>
          <cell r="EY322">
            <v>0.15086906347153711</v>
          </cell>
          <cell r="EZ322">
            <v>0.15086906347153711</v>
          </cell>
          <cell r="FA322">
            <v>0.15086906347153711</v>
          </cell>
          <cell r="FB322">
            <v>0.15086906347153711</v>
          </cell>
          <cell r="FC322">
            <v>0.15140975542339152</v>
          </cell>
          <cell r="FD322">
            <v>0.15140975542339152</v>
          </cell>
          <cell r="FE322">
            <v>0.15140975542339152</v>
          </cell>
          <cell r="FF322">
            <v>0.15140975542339152</v>
          </cell>
          <cell r="FG322">
            <v>0.15140975542339152</v>
          </cell>
          <cell r="FH322">
            <v>0.15140975542339152</v>
          </cell>
          <cell r="FI322">
            <v>0.15140975542339152</v>
          </cell>
          <cell r="FJ322">
            <v>0.15140975542339152</v>
          </cell>
          <cell r="FK322">
            <v>0.15140975542339152</v>
          </cell>
          <cell r="FL322">
            <v>0.15140975542339152</v>
          </cell>
          <cell r="FM322">
            <v>0.15140975542339152</v>
          </cell>
          <cell r="FN322">
            <v>0.15140975542339152</v>
          </cell>
          <cell r="FO322">
            <v>0.16360178185659682</v>
          </cell>
          <cell r="FP322">
            <v>0.16360178185659682</v>
          </cell>
          <cell r="FQ322">
            <v>0.16360178185659682</v>
          </cell>
          <cell r="FR322">
            <v>0.16360178185659682</v>
          </cell>
          <cell r="FS322">
            <v>0.16360178185659682</v>
          </cell>
          <cell r="FT322">
            <v>0.16360178185659682</v>
          </cell>
          <cell r="FU322">
            <v>0.16360178185659682</v>
          </cell>
          <cell r="FV322">
            <v>0.16360178185659682</v>
          </cell>
          <cell r="FW322">
            <v>0.16360178185659682</v>
          </cell>
        </row>
        <row r="323">
          <cell r="B323" t="str">
            <v>Co 288</v>
          </cell>
          <cell r="C323" t="str">
            <v>MD</v>
          </cell>
          <cell r="BH323">
            <v>-0.22877641706920426</v>
          </cell>
          <cell r="BI323">
            <v>-0.22877641706920426</v>
          </cell>
          <cell r="BJ323">
            <v>-0.22877641706920426</v>
          </cell>
          <cell r="BK323">
            <v>-0.17626941972374249</v>
          </cell>
          <cell r="BL323">
            <v>-0.17626941972374249</v>
          </cell>
          <cell r="BM323">
            <v>-0.17626941972374249</v>
          </cell>
          <cell r="BN323">
            <v>-0.17626941972374249</v>
          </cell>
          <cell r="BO323">
            <v>-0.17626941972374249</v>
          </cell>
          <cell r="BP323">
            <v>-0.17626941972374249</v>
          </cell>
          <cell r="BQ323">
            <v>-0.17626941972374249</v>
          </cell>
          <cell r="BR323">
            <v>-0.17626941972374249</v>
          </cell>
          <cell r="BS323">
            <v>-0.17626941972374249</v>
          </cell>
          <cell r="BT323">
            <v>-0.17626941972374249</v>
          </cell>
          <cell r="BU323">
            <v>-0.17626941972374249</v>
          </cell>
          <cell r="BV323">
            <v>-0.17626941972374249</v>
          </cell>
          <cell r="BW323">
            <v>-0.11822864087869092</v>
          </cell>
          <cell r="BX323">
            <v>-0.11822864087869092</v>
          </cell>
          <cell r="BY323">
            <v>-0.11822864087869092</v>
          </cell>
          <cell r="BZ323">
            <v>-0.11822864087869092</v>
          </cell>
          <cell r="CA323">
            <v>-0.11822864087869092</v>
          </cell>
          <cell r="CB323">
            <v>-0.11822864087869092</v>
          </cell>
          <cell r="CC323">
            <v>-0.11822864087869092</v>
          </cell>
          <cell r="CD323">
            <v>-0.11822864087869092</v>
          </cell>
          <cell r="CE323">
            <v>-0.11822864087869092</v>
          </cell>
          <cell r="CF323">
            <v>-0.11822864087869092</v>
          </cell>
          <cell r="CG323">
            <v>-0.11822864087869092</v>
          </cell>
          <cell r="CH323">
            <v>-0.11822864087869092</v>
          </cell>
          <cell r="CI323">
            <v>-4.8419914023490371E-2</v>
          </cell>
          <cell r="CJ323">
            <v>-4.8419914023490371E-2</v>
          </cell>
          <cell r="CK323">
            <v>-4.8419914023490371E-2</v>
          </cell>
          <cell r="CL323">
            <v>-4.8419914023490371E-2</v>
          </cell>
          <cell r="CM323">
            <v>-4.8419914023490371E-2</v>
          </cell>
          <cell r="CN323">
            <v>-4.8419914023490371E-2</v>
          </cell>
          <cell r="CO323">
            <v>-4.8419914023490371E-2</v>
          </cell>
          <cell r="CP323">
            <v>-4.8419914023490371E-2</v>
          </cell>
          <cell r="CQ323">
            <v>-4.8419914023490371E-2</v>
          </cell>
          <cell r="CR323">
            <v>-4.8419914023490371E-2</v>
          </cell>
          <cell r="CS323">
            <v>-4.8419914023490371E-2</v>
          </cell>
          <cell r="CT323">
            <v>-4.8419914023490371E-2</v>
          </cell>
          <cell r="CU323">
            <v>-5.908308130080195E-3</v>
          </cell>
          <cell r="CV323">
            <v>-5.908308130080195E-3</v>
          </cell>
          <cell r="CW323">
            <v>-5.908308130080195E-3</v>
          </cell>
          <cell r="CX323">
            <v>-5.908308130080195E-3</v>
          </cell>
          <cell r="CY323">
            <v>-5.908308130080195E-3</v>
          </cell>
          <cell r="CZ323">
            <v>-5.908308130080195E-3</v>
          </cell>
          <cell r="DA323">
            <v>-5.908308130080195E-3</v>
          </cell>
          <cell r="DB323">
            <v>-5.908308130080195E-3</v>
          </cell>
          <cell r="DC323">
            <v>-5.908308130080195E-3</v>
          </cell>
          <cell r="DD323">
            <v>-5.908308130080195E-3</v>
          </cell>
          <cell r="DE323">
            <v>-5.908308130080195E-3</v>
          </cell>
          <cell r="DF323">
            <v>-5.908308130080195E-3</v>
          </cell>
          <cell r="DG323">
            <v>5.4034542312949095E-2</v>
          </cell>
          <cell r="DH323">
            <v>5.4034542312949095E-2</v>
          </cell>
          <cell r="DI323">
            <v>5.4034542312949095E-2</v>
          </cell>
          <cell r="DJ323">
            <v>5.4034542312949095E-2</v>
          </cell>
          <cell r="DK323">
            <v>5.4034542312949095E-2</v>
          </cell>
          <cell r="DL323">
            <v>5.4034542312949095E-2</v>
          </cell>
          <cell r="DM323">
            <v>5.4034542312949095E-2</v>
          </cell>
          <cell r="DN323">
            <v>5.4034542312949095E-2</v>
          </cell>
          <cell r="DO323">
            <v>5.4034542312949095E-2</v>
          </cell>
          <cell r="DP323">
            <v>5.4034542312949095E-2</v>
          </cell>
          <cell r="DQ323">
            <v>5.4034542312949095E-2</v>
          </cell>
          <cell r="DR323">
            <v>5.4034542312949095E-2</v>
          </cell>
          <cell r="DS323">
            <v>8.8194191606517536E-2</v>
          </cell>
          <cell r="DT323">
            <v>8.8194191606517536E-2</v>
          </cell>
          <cell r="DU323">
            <v>8.8194191606517536E-2</v>
          </cell>
          <cell r="DV323">
            <v>8.8194191606517536E-2</v>
          </cell>
          <cell r="DW323">
            <v>8.8194191606517536E-2</v>
          </cell>
          <cell r="DX323">
            <v>8.8194191606517536E-2</v>
          </cell>
          <cell r="DY323">
            <v>8.8194191606517536E-2</v>
          </cell>
          <cell r="DZ323">
            <v>8.8194191606517536E-2</v>
          </cell>
          <cell r="EA323">
            <v>8.8194191606517536E-2</v>
          </cell>
          <cell r="EB323">
            <v>8.8194191606517536E-2</v>
          </cell>
          <cell r="EC323">
            <v>8.8194191606517536E-2</v>
          </cell>
          <cell r="ED323">
            <v>8.8194191606517536E-2</v>
          </cell>
          <cell r="EE323">
            <v>9.2921944739963319E-2</v>
          </cell>
          <cell r="EF323">
            <v>9.2921944739963319E-2</v>
          </cell>
          <cell r="EG323">
            <v>9.2921944739963319E-2</v>
          </cell>
          <cell r="EH323">
            <v>9.2921944739963319E-2</v>
          </cell>
          <cell r="EI323">
            <v>9.2921944739963319E-2</v>
          </cell>
          <cell r="EJ323">
            <v>9.2921944739963319E-2</v>
          </cell>
          <cell r="EK323">
            <v>9.2921944739963319E-2</v>
          </cell>
          <cell r="EL323">
            <v>9.2921944739963319E-2</v>
          </cell>
          <cell r="EM323">
            <v>9.2921944739963319E-2</v>
          </cell>
          <cell r="EN323">
            <v>9.2921944739963319E-2</v>
          </cell>
          <cell r="EO323">
            <v>9.2921944739963319E-2</v>
          </cell>
          <cell r="EP323">
            <v>9.2921944739963319E-2</v>
          </cell>
          <cell r="EQ323">
            <v>0.11214443171102161</v>
          </cell>
          <cell r="ER323">
            <v>0.11214443171102161</v>
          </cell>
          <cell r="ES323">
            <v>0.11214443171102161</v>
          </cell>
          <cell r="ET323">
            <v>0.11214443171102161</v>
          </cell>
          <cell r="EU323">
            <v>0.11214443171102161</v>
          </cell>
          <cell r="EV323">
            <v>0.11214443171102161</v>
          </cell>
          <cell r="EW323">
            <v>0.11214443171102161</v>
          </cell>
          <cell r="EX323">
            <v>0.11214443171102161</v>
          </cell>
          <cell r="EY323">
            <v>0.11214443171102161</v>
          </cell>
          <cell r="EZ323">
            <v>0.11214443171102161</v>
          </cell>
          <cell r="FA323">
            <v>0.11214443171102161</v>
          </cell>
          <cell r="FB323">
            <v>0.11214443171102161</v>
          </cell>
          <cell r="FC323">
            <v>0.11283671143582558</v>
          </cell>
          <cell r="FD323">
            <v>0.11283671143582558</v>
          </cell>
          <cell r="FE323">
            <v>0.11283671143582558</v>
          </cell>
          <cell r="FF323">
            <v>0.11283671143582558</v>
          </cell>
          <cell r="FG323">
            <v>0.11283671143582558</v>
          </cell>
          <cell r="FH323">
            <v>0.11283671143582558</v>
          </cell>
          <cell r="FI323">
            <v>0.11283671143582558</v>
          </cell>
          <cell r="FJ323">
            <v>0.11283671143582558</v>
          </cell>
          <cell r="FK323">
            <v>0.11283671143582558</v>
          </cell>
          <cell r="FL323">
            <v>0.11283671143582558</v>
          </cell>
          <cell r="FM323">
            <v>0.11283671143582558</v>
          </cell>
          <cell r="FN323">
            <v>0.11283671143582558</v>
          </cell>
          <cell r="FO323">
            <v>0.11322224031827814</v>
          </cell>
          <cell r="FP323">
            <v>0.11322224031827814</v>
          </cell>
          <cell r="FQ323">
            <v>0.11322224031827814</v>
          </cell>
          <cell r="FR323">
            <v>0.11322224031827814</v>
          </cell>
          <cell r="FS323">
            <v>0.11322224031827814</v>
          </cell>
          <cell r="FT323">
            <v>0.11322224031827814</v>
          </cell>
          <cell r="FU323">
            <v>0.11322224031827814</v>
          </cell>
          <cell r="FV323">
            <v>0.11322224031827814</v>
          </cell>
          <cell r="FW323">
            <v>0.11322224031827814</v>
          </cell>
        </row>
        <row r="324">
          <cell r="B324" t="str">
            <v>Co 333</v>
          </cell>
          <cell r="C324" t="str">
            <v>VA</v>
          </cell>
          <cell r="BH324">
            <v>-4.226220010271986E-2</v>
          </cell>
          <cell r="BI324">
            <v>-4.226220010271986E-2</v>
          </cell>
          <cell r="BJ324">
            <v>-4.226220010271986E-2</v>
          </cell>
          <cell r="BK324">
            <v>6.0738169340143762E-2</v>
          </cell>
          <cell r="BL324">
            <v>6.0738169340143762E-2</v>
          </cell>
          <cell r="BM324">
            <v>6.0738169340143762E-2</v>
          </cell>
          <cell r="BN324">
            <v>6.0738169340143762E-2</v>
          </cell>
          <cell r="BO324">
            <v>6.0738169340143762E-2</v>
          </cell>
          <cell r="BP324">
            <v>6.0738169340143762E-2</v>
          </cell>
          <cell r="BQ324">
            <v>6.0738169340143762E-2</v>
          </cell>
          <cell r="BR324">
            <v>6.0738169340143762E-2</v>
          </cell>
          <cell r="BS324">
            <v>6.0738169340143762E-2</v>
          </cell>
          <cell r="BT324">
            <v>6.0738169340143762E-2</v>
          </cell>
          <cell r="BU324">
            <v>6.0738169340143762E-2</v>
          </cell>
          <cell r="BV324">
            <v>6.0738169340143762E-2</v>
          </cell>
          <cell r="BW324">
            <v>0.11704182841122214</v>
          </cell>
          <cell r="BX324">
            <v>0.11704182841122214</v>
          </cell>
          <cell r="BY324">
            <v>0.11704182841122214</v>
          </cell>
          <cell r="BZ324">
            <v>0.11704182841122214</v>
          </cell>
          <cell r="CA324">
            <v>0.11704182841122214</v>
          </cell>
          <cell r="CB324">
            <v>0.11704182841122214</v>
          </cell>
          <cell r="CC324">
            <v>0.11704182841122214</v>
          </cell>
          <cell r="CD324">
            <v>0.11704182841122214</v>
          </cell>
          <cell r="CE324">
            <v>0.11704182841122214</v>
          </cell>
          <cell r="CF324">
            <v>0.11704182841122214</v>
          </cell>
          <cell r="CG324">
            <v>0.11704182841122214</v>
          </cell>
          <cell r="CH324">
            <v>0.11704182841122214</v>
          </cell>
          <cell r="CI324">
            <v>7.8179458349575751E-2</v>
          </cell>
          <cell r="CJ324">
            <v>7.8179458349575751E-2</v>
          </cell>
          <cell r="CK324">
            <v>7.8179458349575751E-2</v>
          </cell>
          <cell r="CL324">
            <v>7.8179458349575751E-2</v>
          </cell>
          <cell r="CM324">
            <v>7.8179458349575751E-2</v>
          </cell>
          <cell r="CN324">
            <v>7.8179458349575751E-2</v>
          </cell>
          <cell r="CO324">
            <v>7.8179458349575751E-2</v>
          </cell>
          <cell r="CP324">
            <v>7.8179458349575751E-2</v>
          </cell>
          <cell r="CQ324">
            <v>7.8179458349575751E-2</v>
          </cell>
          <cell r="CR324">
            <v>7.8179458349575751E-2</v>
          </cell>
          <cell r="CS324">
            <v>7.8179458349575751E-2</v>
          </cell>
          <cell r="CT324">
            <v>7.8179458349575751E-2</v>
          </cell>
          <cell r="CU324">
            <v>7.6092779294152466E-2</v>
          </cell>
          <cell r="CV324">
            <v>7.6092779294152466E-2</v>
          </cell>
          <cell r="CW324">
            <v>7.6092779294152466E-2</v>
          </cell>
          <cell r="CX324">
            <v>7.6092779294152466E-2</v>
          </cell>
          <cell r="CY324">
            <v>7.6092779294152466E-2</v>
          </cell>
          <cell r="CZ324">
            <v>7.6092779294152466E-2</v>
          </cell>
          <cell r="DA324">
            <v>7.6092779294152466E-2</v>
          </cell>
          <cell r="DB324">
            <v>7.6092779294152466E-2</v>
          </cell>
          <cell r="DC324">
            <v>7.6092779294152466E-2</v>
          </cell>
          <cell r="DD324">
            <v>7.6092779294152466E-2</v>
          </cell>
          <cell r="DE324">
            <v>7.6092779294152466E-2</v>
          </cell>
          <cell r="DF324">
            <v>7.6092779294152466E-2</v>
          </cell>
          <cell r="DG324">
            <v>6.9511952869770757E-2</v>
          </cell>
          <cell r="DH324">
            <v>6.9511952869770757E-2</v>
          </cell>
          <cell r="DI324">
            <v>6.9511952869770757E-2</v>
          </cell>
          <cell r="DJ324">
            <v>6.9511952869770757E-2</v>
          </cell>
          <cell r="DK324">
            <v>6.9511952869770757E-2</v>
          </cell>
          <cell r="DL324">
            <v>6.9511952869770757E-2</v>
          </cell>
          <cell r="DM324">
            <v>6.9511952869770757E-2</v>
          </cell>
          <cell r="DN324">
            <v>6.9511952869770757E-2</v>
          </cell>
          <cell r="DO324">
            <v>6.9511952869770757E-2</v>
          </cell>
          <cell r="DP324">
            <v>6.9511952869770757E-2</v>
          </cell>
          <cell r="DQ324">
            <v>6.9511952869770757E-2</v>
          </cell>
          <cell r="DR324">
            <v>6.9511952869770757E-2</v>
          </cell>
          <cell r="DS324">
            <v>7.7924364778836602E-2</v>
          </cell>
          <cell r="DT324">
            <v>7.7924364778836602E-2</v>
          </cell>
          <cell r="DU324">
            <v>7.7924364778836602E-2</v>
          </cell>
          <cell r="DV324">
            <v>7.7924364778836602E-2</v>
          </cell>
          <cell r="DW324">
            <v>7.7924364778836602E-2</v>
          </cell>
          <cell r="DX324">
            <v>7.7924364778836602E-2</v>
          </cell>
          <cell r="DY324">
            <v>7.7924364778836602E-2</v>
          </cell>
          <cell r="DZ324">
            <v>7.7924364778836602E-2</v>
          </cell>
          <cell r="EA324">
            <v>7.7924364778836602E-2</v>
          </cell>
          <cell r="EB324">
            <v>7.7924364778836602E-2</v>
          </cell>
          <cell r="EC324">
            <v>7.7924364778836602E-2</v>
          </cell>
          <cell r="ED324">
            <v>7.7924364778836602E-2</v>
          </cell>
          <cell r="EE324">
            <v>7.895349764074551E-2</v>
          </cell>
          <cell r="EF324">
            <v>7.895349764074551E-2</v>
          </cell>
          <cell r="EG324">
            <v>7.895349764074551E-2</v>
          </cell>
          <cell r="EH324">
            <v>7.895349764074551E-2</v>
          </cell>
          <cell r="EI324">
            <v>7.895349764074551E-2</v>
          </cell>
          <cell r="EJ324">
            <v>7.895349764074551E-2</v>
          </cell>
          <cell r="EK324">
            <v>7.895349764074551E-2</v>
          </cell>
          <cell r="EL324">
            <v>7.895349764074551E-2</v>
          </cell>
          <cell r="EM324">
            <v>7.895349764074551E-2</v>
          </cell>
          <cell r="EN324">
            <v>7.895349764074551E-2</v>
          </cell>
          <cell r="EO324">
            <v>7.895349764074551E-2</v>
          </cell>
          <cell r="EP324">
            <v>7.895349764074551E-2</v>
          </cell>
          <cell r="EQ324">
            <v>8.6308036392204537E-2</v>
          </cell>
          <cell r="ER324">
            <v>8.6308036392204537E-2</v>
          </cell>
          <cell r="ES324">
            <v>8.6308036392204537E-2</v>
          </cell>
          <cell r="ET324">
            <v>8.6308036392204537E-2</v>
          </cell>
          <cell r="EU324">
            <v>8.6308036392204537E-2</v>
          </cell>
          <cell r="EV324">
            <v>8.6308036392204537E-2</v>
          </cell>
          <cell r="EW324">
            <v>8.6308036392204537E-2</v>
          </cell>
          <cell r="EX324">
            <v>8.6308036392204537E-2</v>
          </cell>
          <cell r="EY324">
            <v>8.6308036392204537E-2</v>
          </cell>
          <cell r="EZ324">
            <v>8.6308036392204537E-2</v>
          </cell>
          <cell r="FA324">
            <v>8.6308036392204537E-2</v>
          </cell>
          <cell r="FB324">
            <v>8.6308036392204537E-2</v>
          </cell>
          <cell r="FC324">
            <v>9.5016946543136721E-2</v>
          </cell>
          <cell r="FD324">
            <v>9.5016946543136721E-2</v>
          </cell>
          <cell r="FE324">
            <v>9.5016946543136721E-2</v>
          </cell>
          <cell r="FF324">
            <v>9.5016946543136721E-2</v>
          </cell>
          <cell r="FG324">
            <v>9.5016946543136721E-2</v>
          </cell>
          <cell r="FH324">
            <v>9.5016946543136721E-2</v>
          </cell>
          <cell r="FI324">
            <v>9.5016946543136721E-2</v>
          </cell>
          <cell r="FJ324">
            <v>9.5016946543136721E-2</v>
          </cell>
          <cell r="FK324">
            <v>9.5016946543136721E-2</v>
          </cell>
          <cell r="FL324">
            <v>9.5016946543136721E-2</v>
          </cell>
          <cell r="FM324">
            <v>9.5016946543136721E-2</v>
          </cell>
          <cell r="FN324">
            <v>9.5016946543136721E-2</v>
          </cell>
          <cell r="FO324">
            <v>0.1033860089455813</v>
          </cell>
          <cell r="FP324">
            <v>0.1033860089455813</v>
          </cell>
          <cell r="FQ324">
            <v>0.1033860089455813</v>
          </cell>
          <cell r="FR324">
            <v>0.1033860089455813</v>
          </cell>
          <cell r="FS324">
            <v>0.1033860089455813</v>
          </cell>
          <cell r="FT324">
            <v>0.1033860089455813</v>
          </cell>
          <cell r="FU324">
            <v>0.1033860089455813</v>
          </cell>
          <cell r="FV324">
            <v>0.1033860089455813</v>
          </cell>
          <cell r="FW324">
            <v>0.1033860089455813</v>
          </cell>
        </row>
        <row r="325">
          <cell r="B325" t="str">
            <v>Co 315</v>
          </cell>
          <cell r="C325" t="str">
            <v>PA</v>
          </cell>
          <cell r="BH325">
            <v>-1.481890690178613E-2</v>
          </cell>
          <cell r="BI325">
            <v>-1.481890690178613E-2</v>
          </cell>
          <cell r="BJ325">
            <v>-1.481890690178613E-2</v>
          </cell>
          <cell r="BK325">
            <v>-0.2928914051399753</v>
          </cell>
          <cell r="BL325">
            <v>-0.2928914051399753</v>
          </cell>
          <cell r="BM325">
            <v>-0.2928914051399753</v>
          </cell>
          <cell r="BN325">
            <v>-0.2928914051399753</v>
          </cell>
          <cell r="BO325">
            <v>-0.2928914051399753</v>
          </cell>
          <cell r="BP325">
            <v>-0.2928914051399753</v>
          </cell>
          <cell r="BQ325">
            <v>-0.2928914051399753</v>
          </cell>
          <cell r="BR325">
            <v>-0.2928914051399753</v>
          </cell>
          <cell r="BS325">
            <v>-0.2928914051399753</v>
          </cell>
          <cell r="BT325">
            <v>-0.2928914051399753</v>
          </cell>
          <cell r="BU325">
            <v>-0.2928914051399753</v>
          </cell>
          <cell r="BV325">
            <v>-0.2928914051399753</v>
          </cell>
          <cell r="BW325">
            <v>1.3536611994689555E-2</v>
          </cell>
          <cell r="BX325">
            <v>1.3536611994689555E-2</v>
          </cell>
          <cell r="BY325">
            <v>1.3536611994689555E-2</v>
          </cell>
          <cell r="BZ325">
            <v>1.3536611994689555E-2</v>
          </cell>
          <cell r="CA325">
            <v>1.3536611994689555E-2</v>
          </cell>
          <cell r="CB325">
            <v>1.3536611994689555E-2</v>
          </cell>
          <cell r="CC325">
            <v>1.3536611994689555E-2</v>
          </cell>
          <cell r="CD325">
            <v>1.3536611994689555E-2</v>
          </cell>
          <cell r="CE325">
            <v>1.3536611994689555E-2</v>
          </cell>
          <cell r="CF325">
            <v>1.3536611994689555E-2</v>
          </cell>
          <cell r="CG325">
            <v>1.3536611994689555E-2</v>
          </cell>
          <cell r="CH325">
            <v>1.3536611994689555E-2</v>
          </cell>
          <cell r="CI325">
            <v>-2.0886082879625678E-2</v>
          </cell>
          <cell r="CJ325">
            <v>-2.0886082879625678E-2</v>
          </cell>
          <cell r="CK325">
            <v>-2.0886082879625678E-2</v>
          </cell>
          <cell r="CL325">
            <v>-2.0886082879625678E-2</v>
          </cell>
          <cell r="CM325">
            <v>-2.0886082879625678E-2</v>
          </cell>
          <cell r="CN325">
            <v>-2.0886082879625678E-2</v>
          </cell>
          <cell r="CO325">
            <v>-2.0886082879625678E-2</v>
          </cell>
          <cell r="CP325">
            <v>-2.0886082879625678E-2</v>
          </cell>
          <cell r="CQ325">
            <v>-2.0886082879625678E-2</v>
          </cell>
          <cell r="CR325">
            <v>-2.0886082879625678E-2</v>
          </cell>
          <cell r="CS325">
            <v>-2.0886082879625678E-2</v>
          </cell>
          <cell r="CT325">
            <v>-2.0886082879625678E-2</v>
          </cell>
          <cell r="CU325">
            <v>2.1838430298996257E-2</v>
          </cell>
          <cell r="CV325">
            <v>2.1838430298996257E-2</v>
          </cell>
          <cell r="CW325">
            <v>2.1838430298996257E-2</v>
          </cell>
          <cell r="CX325">
            <v>2.1838430298996257E-2</v>
          </cell>
          <cell r="CY325">
            <v>2.1838430298996257E-2</v>
          </cell>
          <cell r="CZ325">
            <v>2.1838430298996257E-2</v>
          </cell>
          <cell r="DA325">
            <v>2.1838430298996257E-2</v>
          </cell>
          <cell r="DB325">
            <v>2.1838430298996257E-2</v>
          </cell>
          <cell r="DC325">
            <v>2.1838430298996257E-2</v>
          </cell>
          <cell r="DD325">
            <v>2.1838430298996257E-2</v>
          </cell>
          <cell r="DE325">
            <v>2.1838430298996257E-2</v>
          </cell>
          <cell r="DF325">
            <v>2.1838430298996257E-2</v>
          </cell>
          <cell r="DG325">
            <v>-1.465685718158153E-2</v>
          </cell>
          <cell r="DH325">
            <v>-1.465685718158153E-2</v>
          </cell>
          <cell r="DI325">
            <v>-1.465685718158153E-2</v>
          </cell>
          <cell r="DJ325">
            <v>-1.465685718158153E-2</v>
          </cell>
          <cell r="DK325">
            <v>-1.465685718158153E-2</v>
          </cell>
          <cell r="DL325">
            <v>-1.465685718158153E-2</v>
          </cell>
          <cell r="DM325">
            <v>-1.465685718158153E-2</v>
          </cell>
          <cell r="DN325">
            <v>-1.465685718158153E-2</v>
          </cell>
          <cell r="DO325">
            <v>-1.465685718158153E-2</v>
          </cell>
          <cell r="DP325">
            <v>-1.465685718158153E-2</v>
          </cell>
          <cell r="DQ325">
            <v>-1.465685718158153E-2</v>
          </cell>
          <cell r="DR325">
            <v>-1.465685718158153E-2</v>
          </cell>
          <cell r="DS325">
            <v>4.6897995402931811E-2</v>
          </cell>
          <cell r="DT325">
            <v>4.6897995402931811E-2</v>
          </cell>
          <cell r="DU325">
            <v>4.6897995402931811E-2</v>
          </cell>
          <cell r="DV325">
            <v>4.6897995402931811E-2</v>
          </cell>
          <cell r="DW325">
            <v>4.6897995402931811E-2</v>
          </cell>
          <cell r="DX325">
            <v>4.6897995402931811E-2</v>
          </cell>
          <cell r="DY325">
            <v>4.6897995402931811E-2</v>
          </cell>
          <cell r="DZ325">
            <v>4.6897995402931811E-2</v>
          </cell>
          <cell r="EA325">
            <v>4.6897995402931811E-2</v>
          </cell>
          <cell r="EB325">
            <v>4.6897995402931811E-2</v>
          </cell>
          <cell r="EC325">
            <v>4.6897995402931811E-2</v>
          </cell>
          <cell r="ED325">
            <v>4.6897995402931811E-2</v>
          </cell>
          <cell r="EE325">
            <v>7.6248126520705922E-2</v>
          </cell>
          <cell r="EF325">
            <v>7.6248126520705922E-2</v>
          </cell>
          <cell r="EG325">
            <v>7.6248126520705922E-2</v>
          </cell>
          <cell r="EH325">
            <v>7.6248126520705922E-2</v>
          </cell>
          <cell r="EI325">
            <v>7.6248126520705922E-2</v>
          </cell>
          <cell r="EJ325">
            <v>7.6248126520705922E-2</v>
          </cell>
          <cell r="EK325">
            <v>7.6248126520705922E-2</v>
          </cell>
          <cell r="EL325">
            <v>7.6248126520705922E-2</v>
          </cell>
          <cell r="EM325">
            <v>7.6248126520705922E-2</v>
          </cell>
          <cell r="EN325">
            <v>7.6248126520705922E-2</v>
          </cell>
          <cell r="EO325">
            <v>7.6248126520705922E-2</v>
          </cell>
          <cell r="EP325">
            <v>7.6248126520705922E-2</v>
          </cell>
          <cell r="EQ325">
            <v>5.9368486670766177E-2</v>
          </cell>
          <cell r="ER325">
            <v>5.9368486670766177E-2</v>
          </cell>
          <cell r="ES325">
            <v>5.9368486670766177E-2</v>
          </cell>
          <cell r="ET325">
            <v>5.9368486670766177E-2</v>
          </cell>
          <cell r="EU325">
            <v>5.9368486670766177E-2</v>
          </cell>
          <cell r="EV325">
            <v>5.9368486670766177E-2</v>
          </cell>
          <cell r="EW325">
            <v>5.9368486670766177E-2</v>
          </cell>
          <cell r="EX325">
            <v>5.9368486670766177E-2</v>
          </cell>
          <cell r="EY325">
            <v>5.9368486670766177E-2</v>
          </cell>
          <cell r="EZ325">
            <v>5.9368486670766177E-2</v>
          </cell>
          <cell r="FA325">
            <v>5.9368486670766177E-2</v>
          </cell>
          <cell r="FB325">
            <v>5.9368486670766177E-2</v>
          </cell>
          <cell r="FC325">
            <v>0.11986654847322806</v>
          </cell>
          <cell r="FD325">
            <v>0.11986654847322806</v>
          </cell>
          <cell r="FE325">
            <v>0.11986654847322806</v>
          </cell>
          <cell r="FF325">
            <v>0.11986654847322806</v>
          </cell>
          <cell r="FG325">
            <v>0.11986654847322806</v>
          </cell>
          <cell r="FH325">
            <v>0.11986654847322806</v>
          </cell>
          <cell r="FI325">
            <v>0.11986654847322806</v>
          </cell>
          <cell r="FJ325">
            <v>0.11986654847322806</v>
          </cell>
          <cell r="FK325">
            <v>0.11986654847322806</v>
          </cell>
          <cell r="FL325">
            <v>0.11986654847322806</v>
          </cell>
          <cell r="FM325">
            <v>0.11986654847322806</v>
          </cell>
          <cell r="FN325">
            <v>0.11986654847322806</v>
          </cell>
          <cell r="FO325">
            <v>0.16257574353994558</v>
          </cell>
          <cell r="FP325">
            <v>0.16257574353994558</v>
          </cell>
          <cell r="FQ325">
            <v>0.16257574353994558</v>
          </cell>
          <cell r="FR325">
            <v>0.16257574353994558</v>
          </cell>
          <cell r="FS325">
            <v>0.16257574353994558</v>
          </cell>
          <cell r="FT325">
            <v>0.16257574353994558</v>
          </cell>
          <cell r="FU325">
            <v>0.16257574353994558</v>
          </cell>
          <cell r="FV325">
            <v>0.16257574353994558</v>
          </cell>
          <cell r="FW325">
            <v>0.16257574353994558</v>
          </cell>
        </row>
        <row r="326">
          <cell r="B326" t="str">
            <v>Co 316</v>
          </cell>
          <cell r="C326" t="str">
            <v>PA</v>
          </cell>
          <cell r="BH326">
            <v>-7.2583432357426786E-2</v>
          </cell>
          <cell r="BI326">
            <v>-7.2583432357426786E-2</v>
          </cell>
          <cell r="BJ326">
            <v>-7.2583432357426786E-2</v>
          </cell>
          <cell r="BK326">
            <v>0.11224381483662323</v>
          </cell>
          <cell r="BL326">
            <v>0.11224381483662323</v>
          </cell>
          <cell r="BM326">
            <v>0.11224381483662323</v>
          </cell>
          <cell r="BN326">
            <v>0.11224381483662323</v>
          </cell>
          <cell r="BO326">
            <v>0.11224381483662323</v>
          </cell>
          <cell r="BP326">
            <v>0.11224381483662323</v>
          </cell>
          <cell r="BQ326">
            <v>0.11224381483662323</v>
          </cell>
          <cell r="BR326">
            <v>0.11224381483662323</v>
          </cell>
          <cell r="BS326">
            <v>0.11224381483662323</v>
          </cell>
          <cell r="BT326">
            <v>0.11224381483662323</v>
          </cell>
          <cell r="BU326">
            <v>0.11224381483662323</v>
          </cell>
          <cell r="BV326">
            <v>0.11224381483662323</v>
          </cell>
          <cell r="BW326">
            <v>0.16551142259194565</v>
          </cell>
          <cell r="BX326">
            <v>0.16551142259194565</v>
          </cell>
          <cell r="BY326">
            <v>0.16551142259194565</v>
          </cell>
          <cell r="BZ326">
            <v>0.16551142259194565</v>
          </cell>
          <cell r="CA326">
            <v>0.16551142259194565</v>
          </cell>
          <cell r="CB326">
            <v>0.16551142259194565</v>
          </cell>
          <cell r="CC326">
            <v>0.16551142259194565</v>
          </cell>
          <cell r="CD326">
            <v>0.16551142259194565</v>
          </cell>
          <cell r="CE326">
            <v>0.16551142259194565</v>
          </cell>
          <cell r="CF326">
            <v>0.16551142259194565</v>
          </cell>
          <cell r="CG326">
            <v>0.16551142259194565</v>
          </cell>
          <cell r="CH326">
            <v>0.16551142259194565</v>
          </cell>
          <cell r="CI326">
            <v>6.9852469746137916E-2</v>
          </cell>
          <cell r="CJ326">
            <v>6.9852469746137916E-2</v>
          </cell>
          <cell r="CK326">
            <v>6.9852469746137916E-2</v>
          </cell>
          <cell r="CL326">
            <v>6.9852469746137916E-2</v>
          </cell>
          <cell r="CM326">
            <v>6.9852469746137916E-2</v>
          </cell>
          <cell r="CN326">
            <v>6.9852469746137916E-2</v>
          </cell>
          <cell r="CO326">
            <v>6.9852469746137916E-2</v>
          </cell>
          <cell r="CP326">
            <v>6.9852469746137916E-2</v>
          </cell>
          <cell r="CQ326">
            <v>6.9852469746137916E-2</v>
          </cell>
          <cell r="CR326">
            <v>6.9852469746137916E-2</v>
          </cell>
          <cell r="CS326">
            <v>6.9852469746137916E-2</v>
          </cell>
          <cell r="CT326">
            <v>6.9852469746137916E-2</v>
          </cell>
          <cell r="CU326">
            <v>5.5310358168753092E-2</v>
          </cell>
          <cell r="CV326">
            <v>5.5310358168753092E-2</v>
          </cell>
          <cell r="CW326">
            <v>5.5310358168753092E-2</v>
          </cell>
          <cell r="CX326">
            <v>5.5310358168753092E-2</v>
          </cell>
          <cell r="CY326">
            <v>5.5310358168753092E-2</v>
          </cell>
          <cell r="CZ326">
            <v>5.5310358168753092E-2</v>
          </cell>
          <cell r="DA326">
            <v>5.5310358168753092E-2</v>
          </cell>
          <cell r="DB326">
            <v>5.5310358168753092E-2</v>
          </cell>
          <cell r="DC326">
            <v>5.5310358168753092E-2</v>
          </cell>
          <cell r="DD326">
            <v>5.5310358168753092E-2</v>
          </cell>
          <cell r="DE326">
            <v>5.5310358168753092E-2</v>
          </cell>
          <cell r="DF326">
            <v>5.5310358168753092E-2</v>
          </cell>
          <cell r="DG326">
            <v>2.821372136369572E-2</v>
          </cell>
          <cell r="DH326">
            <v>2.821372136369572E-2</v>
          </cell>
          <cell r="DI326">
            <v>2.821372136369572E-2</v>
          </cell>
          <cell r="DJ326">
            <v>2.821372136369572E-2</v>
          </cell>
          <cell r="DK326">
            <v>2.821372136369572E-2</v>
          </cell>
          <cell r="DL326">
            <v>2.821372136369572E-2</v>
          </cell>
          <cell r="DM326">
            <v>2.821372136369572E-2</v>
          </cell>
          <cell r="DN326">
            <v>2.821372136369572E-2</v>
          </cell>
          <cell r="DO326">
            <v>2.821372136369572E-2</v>
          </cell>
          <cell r="DP326">
            <v>2.821372136369572E-2</v>
          </cell>
          <cell r="DQ326">
            <v>2.821372136369572E-2</v>
          </cell>
          <cell r="DR326">
            <v>2.821372136369572E-2</v>
          </cell>
          <cell r="DS326">
            <v>6.2617503308071989E-2</v>
          </cell>
          <cell r="DT326">
            <v>6.2617503308071989E-2</v>
          </cell>
          <cell r="DU326">
            <v>6.2617503308071989E-2</v>
          </cell>
          <cell r="DV326">
            <v>6.2617503308071989E-2</v>
          </cell>
          <cell r="DW326">
            <v>6.2617503308071989E-2</v>
          </cell>
          <cell r="DX326">
            <v>6.2617503308071989E-2</v>
          </cell>
          <cell r="DY326">
            <v>6.2617503308071989E-2</v>
          </cell>
          <cell r="DZ326">
            <v>6.2617503308071989E-2</v>
          </cell>
          <cell r="EA326">
            <v>6.2617503308071989E-2</v>
          </cell>
          <cell r="EB326">
            <v>6.2617503308071989E-2</v>
          </cell>
          <cell r="EC326">
            <v>6.2617503308071989E-2</v>
          </cell>
          <cell r="ED326">
            <v>6.2617503308071989E-2</v>
          </cell>
          <cell r="EE326">
            <v>8.2457437524700847E-2</v>
          </cell>
          <cell r="EF326">
            <v>8.2457437524700847E-2</v>
          </cell>
          <cell r="EG326">
            <v>8.2457437524700847E-2</v>
          </cell>
          <cell r="EH326">
            <v>8.2457437524700847E-2</v>
          </cell>
          <cell r="EI326">
            <v>8.2457437524700847E-2</v>
          </cell>
          <cell r="EJ326">
            <v>8.2457437524700847E-2</v>
          </cell>
          <cell r="EK326">
            <v>8.2457437524700847E-2</v>
          </cell>
          <cell r="EL326">
            <v>8.2457437524700847E-2</v>
          </cell>
          <cell r="EM326">
            <v>8.2457437524700847E-2</v>
          </cell>
          <cell r="EN326">
            <v>8.2457437524700847E-2</v>
          </cell>
          <cell r="EO326">
            <v>8.2457437524700847E-2</v>
          </cell>
          <cell r="EP326">
            <v>8.2457437524700847E-2</v>
          </cell>
          <cell r="EQ326">
            <v>9.0747455354886195E-2</v>
          </cell>
          <cell r="ER326">
            <v>9.0747455354886195E-2</v>
          </cell>
          <cell r="ES326">
            <v>9.0747455354886195E-2</v>
          </cell>
          <cell r="ET326">
            <v>9.0747455354886195E-2</v>
          </cell>
          <cell r="EU326">
            <v>9.0747455354886195E-2</v>
          </cell>
          <cell r="EV326">
            <v>9.0747455354886195E-2</v>
          </cell>
          <cell r="EW326">
            <v>9.0747455354886195E-2</v>
          </cell>
          <cell r="EX326">
            <v>9.0747455354886195E-2</v>
          </cell>
          <cell r="EY326">
            <v>9.0747455354886195E-2</v>
          </cell>
          <cell r="EZ326">
            <v>9.0747455354886195E-2</v>
          </cell>
          <cell r="FA326">
            <v>9.0747455354886195E-2</v>
          </cell>
          <cell r="FB326">
            <v>9.0747455354886195E-2</v>
          </cell>
          <cell r="FC326">
            <v>9.3573887212256832E-2</v>
          </cell>
          <cell r="FD326">
            <v>9.3573887212256832E-2</v>
          </cell>
          <cell r="FE326">
            <v>9.3573887212256832E-2</v>
          </cell>
          <cell r="FF326">
            <v>9.3573887212256832E-2</v>
          </cell>
          <cell r="FG326">
            <v>9.3573887212256832E-2</v>
          </cell>
          <cell r="FH326">
            <v>9.3573887212256832E-2</v>
          </cell>
          <cell r="FI326">
            <v>9.3573887212256832E-2</v>
          </cell>
          <cell r="FJ326">
            <v>9.3573887212256832E-2</v>
          </cell>
          <cell r="FK326">
            <v>9.3573887212256832E-2</v>
          </cell>
          <cell r="FL326">
            <v>9.3573887212256832E-2</v>
          </cell>
          <cell r="FM326">
            <v>9.3573887212256832E-2</v>
          </cell>
          <cell r="FN326">
            <v>9.3573887212256832E-2</v>
          </cell>
          <cell r="FO326">
            <v>7.9681763563383828E-2</v>
          </cell>
          <cell r="FP326">
            <v>7.9681763563383828E-2</v>
          </cell>
          <cell r="FQ326">
            <v>7.9681763563383828E-2</v>
          </cell>
          <cell r="FR326">
            <v>7.9681763563383828E-2</v>
          </cell>
          <cell r="FS326">
            <v>7.9681763563383828E-2</v>
          </cell>
          <cell r="FT326">
            <v>7.9681763563383828E-2</v>
          </cell>
          <cell r="FU326">
            <v>7.9681763563383828E-2</v>
          </cell>
          <cell r="FV326">
            <v>7.9681763563383828E-2</v>
          </cell>
          <cell r="FW326">
            <v>7.9681763563383828E-2</v>
          </cell>
        </row>
        <row r="327">
          <cell r="B327" t="str">
            <v>Co 317</v>
          </cell>
          <cell r="C327" t="str">
            <v>PA</v>
          </cell>
          <cell r="BH327">
            <v>-3.0288133567907258E-2</v>
          </cell>
          <cell r="BI327">
            <v>-3.0288133567907258E-2</v>
          </cell>
          <cell r="BJ327">
            <v>-3.0288133567907258E-2</v>
          </cell>
          <cell r="BK327">
            <v>4.7508754483703293E-2</v>
          </cell>
          <cell r="BL327">
            <v>4.7508754483703293E-2</v>
          </cell>
          <cell r="BM327">
            <v>4.7508754483703293E-2</v>
          </cell>
          <cell r="BN327">
            <v>4.7508754483703293E-2</v>
          </cell>
          <cell r="BO327">
            <v>4.7508754483703293E-2</v>
          </cell>
          <cell r="BP327">
            <v>4.7508754483703293E-2</v>
          </cell>
          <cell r="BQ327">
            <v>4.7508754483703293E-2</v>
          </cell>
          <cell r="BR327">
            <v>4.7508754483703293E-2</v>
          </cell>
          <cell r="BS327">
            <v>4.7508754483703293E-2</v>
          </cell>
          <cell r="BT327">
            <v>4.7508754483703293E-2</v>
          </cell>
          <cell r="BU327">
            <v>4.7508754483703293E-2</v>
          </cell>
          <cell r="BV327">
            <v>4.7508754483703293E-2</v>
          </cell>
          <cell r="BW327">
            <v>3.8924740162033025E-2</v>
          </cell>
          <cell r="BX327">
            <v>3.8924740162033025E-2</v>
          </cell>
          <cell r="BY327">
            <v>3.8924740162033025E-2</v>
          </cell>
          <cell r="BZ327">
            <v>3.8924740162033025E-2</v>
          </cell>
          <cell r="CA327">
            <v>3.8924740162033025E-2</v>
          </cell>
          <cell r="CB327">
            <v>3.8924740162033025E-2</v>
          </cell>
          <cell r="CC327">
            <v>3.8924740162033025E-2</v>
          </cell>
          <cell r="CD327">
            <v>3.8924740162033025E-2</v>
          </cell>
          <cell r="CE327">
            <v>3.8924740162033025E-2</v>
          </cell>
          <cell r="CF327">
            <v>3.8924740162033025E-2</v>
          </cell>
          <cell r="CG327">
            <v>3.8924740162033025E-2</v>
          </cell>
          <cell r="CH327">
            <v>3.8924740162033025E-2</v>
          </cell>
          <cell r="CI327">
            <v>1.8804340481981607E-2</v>
          </cell>
          <cell r="CJ327">
            <v>1.8804340481981607E-2</v>
          </cell>
          <cell r="CK327">
            <v>1.8804340481981607E-2</v>
          </cell>
          <cell r="CL327">
            <v>1.8804340481981607E-2</v>
          </cell>
          <cell r="CM327">
            <v>1.8804340481981607E-2</v>
          </cell>
          <cell r="CN327">
            <v>1.8804340481981607E-2</v>
          </cell>
          <cell r="CO327">
            <v>1.8804340481981607E-2</v>
          </cell>
          <cell r="CP327">
            <v>1.8804340481981607E-2</v>
          </cell>
          <cell r="CQ327">
            <v>1.8804340481981607E-2</v>
          </cell>
          <cell r="CR327">
            <v>1.8804340481981607E-2</v>
          </cell>
          <cell r="CS327">
            <v>1.8804340481981607E-2</v>
          </cell>
          <cell r="CT327">
            <v>1.8804340481981607E-2</v>
          </cell>
          <cell r="CU327">
            <v>2.4162194776977709E-2</v>
          </cell>
          <cell r="CV327">
            <v>2.4162194776977709E-2</v>
          </cell>
          <cell r="CW327">
            <v>2.4162194776977709E-2</v>
          </cell>
          <cell r="CX327">
            <v>2.4162194776977709E-2</v>
          </cell>
          <cell r="CY327">
            <v>2.4162194776977709E-2</v>
          </cell>
          <cell r="CZ327">
            <v>2.4162194776977709E-2</v>
          </cell>
          <cell r="DA327">
            <v>2.4162194776977709E-2</v>
          </cell>
          <cell r="DB327">
            <v>2.4162194776977709E-2</v>
          </cell>
          <cell r="DC327">
            <v>2.4162194776977709E-2</v>
          </cell>
          <cell r="DD327">
            <v>2.4162194776977709E-2</v>
          </cell>
          <cell r="DE327">
            <v>2.4162194776977709E-2</v>
          </cell>
          <cell r="DF327">
            <v>2.4162194776977709E-2</v>
          </cell>
          <cell r="DG327">
            <v>4.1612999719515924E-2</v>
          </cell>
          <cell r="DH327">
            <v>4.1612999719515924E-2</v>
          </cell>
          <cell r="DI327">
            <v>4.1612999719515924E-2</v>
          </cell>
          <cell r="DJ327">
            <v>4.1612999719515924E-2</v>
          </cell>
          <cell r="DK327">
            <v>4.1612999719515924E-2</v>
          </cell>
          <cell r="DL327">
            <v>4.1612999719515924E-2</v>
          </cell>
          <cell r="DM327">
            <v>4.1612999719515924E-2</v>
          </cell>
          <cell r="DN327">
            <v>4.1612999719515924E-2</v>
          </cell>
          <cell r="DO327">
            <v>4.1612999719515924E-2</v>
          </cell>
          <cell r="DP327">
            <v>4.1612999719515924E-2</v>
          </cell>
          <cell r="DQ327">
            <v>4.1612999719515924E-2</v>
          </cell>
          <cell r="DR327">
            <v>4.1612999719515924E-2</v>
          </cell>
          <cell r="DS327">
            <v>9.5364992783820726E-2</v>
          </cell>
          <cell r="DT327">
            <v>9.5364992783820726E-2</v>
          </cell>
          <cell r="DU327">
            <v>9.5364992783820726E-2</v>
          </cell>
          <cell r="DV327">
            <v>9.5364992783820726E-2</v>
          </cell>
          <cell r="DW327">
            <v>9.5364992783820726E-2</v>
          </cell>
          <cell r="DX327">
            <v>9.5364992783820726E-2</v>
          </cell>
          <cell r="DY327">
            <v>9.5364992783820726E-2</v>
          </cell>
          <cell r="DZ327">
            <v>9.5364992783820726E-2</v>
          </cell>
          <cell r="EA327">
            <v>9.5364992783820726E-2</v>
          </cell>
          <cell r="EB327">
            <v>9.5364992783820726E-2</v>
          </cell>
          <cell r="EC327">
            <v>9.5364992783820726E-2</v>
          </cell>
          <cell r="ED327">
            <v>9.5364992783820726E-2</v>
          </cell>
          <cell r="EE327">
            <v>0.10663810092649832</v>
          </cell>
          <cell r="EF327">
            <v>0.10663810092649832</v>
          </cell>
          <cell r="EG327">
            <v>0.10663810092649832</v>
          </cell>
          <cell r="EH327">
            <v>0.10663810092649832</v>
          </cell>
          <cell r="EI327">
            <v>0.10663810092649832</v>
          </cell>
          <cell r="EJ327">
            <v>0.10663810092649832</v>
          </cell>
          <cell r="EK327">
            <v>0.10663810092649832</v>
          </cell>
          <cell r="EL327">
            <v>0.10663810092649832</v>
          </cell>
          <cell r="EM327">
            <v>0.10663810092649832</v>
          </cell>
          <cell r="EN327">
            <v>0.10663810092649832</v>
          </cell>
          <cell r="EO327">
            <v>0.10663810092649832</v>
          </cell>
          <cell r="EP327">
            <v>0.10663810092649832</v>
          </cell>
          <cell r="EQ327">
            <v>0.11852926396953938</v>
          </cell>
          <cell r="ER327">
            <v>0.11852926396953938</v>
          </cell>
          <cell r="ES327">
            <v>0.11852926396953938</v>
          </cell>
          <cell r="ET327">
            <v>0.11852926396953938</v>
          </cell>
          <cell r="EU327">
            <v>0.11852926396953938</v>
          </cell>
          <cell r="EV327">
            <v>0.11852926396953938</v>
          </cell>
          <cell r="EW327">
            <v>0.11852926396953938</v>
          </cell>
          <cell r="EX327">
            <v>0.11852926396953938</v>
          </cell>
          <cell r="EY327">
            <v>0.11852926396953938</v>
          </cell>
          <cell r="EZ327">
            <v>0.11852926396953938</v>
          </cell>
          <cell r="FA327">
            <v>0.11852926396953938</v>
          </cell>
          <cell r="FB327">
            <v>0.11852926396953938</v>
          </cell>
          <cell r="FC327">
            <v>0.1206767461123134</v>
          </cell>
          <cell r="FD327">
            <v>0.1206767461123134</v>
          </cell>
          <cell r="FE327">
            <v>0.1206767461123134</v>
          </cell>
          <cell r="FF327">
            <v>0.1206767461123134</v>
          </cell>
          <cell r="FG327">
            <v>0.1206767461123134</v>
          </cell>
          <cell r="FH327">
            <v>0.1206767461123134</v>
          </cell>
          <cell r="FI327">
            <v>0.1206767461123134</v>
          </cell>
          <cell r="FJ327">
            <v>0.1206767461123134</v>
          </cell>
          <cell r="FK327">
            <v>0.1206767461123134</v>
          </cell>
          <cell r="FL327">
            <v>0.1206767461123134</v>
          </cell>
          <cell r="FM327">
            <v>0.1206767461123134</v>
          </cell>
          <cell r="FN327">
            <v>0.1206767461123134</v>
          </cell>
          <cell r="FO327">
            <v>0.12339846119653874</v>
          </cell>
          <cell r="FP327">
            <v>0.12339846119653874</v>
          </cell>
          <cell r="FQ327">
            <v>0.12339846119653874</v>
          </cell>
          <cell r="FR327">
            <v>0.12339846119653874</v>
          </cell>
          <cell r="FS327">
            <v>0.12339846119653874</v>
          </cell>
          <cell r="FT327">
            <v>0.12339846119653874</v>
          </cell>
          <cell r="FU327">
            <v>0.12339846119653874</v>
          </cell>
          <cell r="FV327">
            <v>0.12339846119653874</v>
          </cell>
          <cell r="FW327">
            <v>0.12339846119653874</v>
          </cell>
        </row>
        <row r="328">
          <cell r="B328" t="str">
            <v>Co 385</v>
          </cell>
          <cell r="C328" t="str">
            <v>GA</v>
          </cell>
          <cell r="BH328">
            <v>0.2910908418804124</v>
          </cell>
          <cell r="BI328">
            <v>0.2910908418804124</v>
          </cell>
          <cell r="BJ328">
            <v>0.2910908418804124</v>
          </cell>
          <cell r="BK328">
            <v>0.31202211240002131</v>
          </cell>
          <cell r="BL328">
            <v>0.31202211240002131</v>
          </cell>
          <cell r="BM328">
            <v>0.31202211240002131</v>
          </cell>
          <cell r="BN328">
            <v>0.31202211240002131</v>
          </cell>
          <cell r="BO328">
            <v>0.31202211240002131</v>
          </cell>
          <cell r="BP328">
            <v>0.31202211240002131</v>
          </cell>
          <cell r="BQ328">
            <v>0.31202211240002131</v>
          </cell>
          <cell r="BR328">
            <v>0.31202211240002131</v>
          </cell>
          <cell r="BS328">
            <v>0.31202211240002131</v>
          </cell>
          <cell r="BT328">
            <v>0.31202211240002131</v>
          </cell>
          <cell r="BU328">
            <v>0.31202211240002131</v>
          </cell>
          <cell r="BV328">
            <v>0.31202211240002131</v>
          </cell>
          <cell r="BW328">
            <v>0.47552202715939551</v>
          </cell>
          <cell r="BX328">
            <v>0.47552202715939551</v>
          </cell>
          <cell r="BY328">
            <v>0.47552202715939551</v>
          </cell>
          <cell r="BZ328">
            <v>0.47552202715939551</v>
          </cell>
          <cell r="CA328">
            <v>0.47552202715939551</v>
          </cell>
          <cell r="CB328">
            <v>0.47552202715939551</v>
          </cell>
          <cell r="CC328">
            <v>0.47552202715939551</v>
          </cell>
          <cell r="CD328">
            <v>0.47552202715939551</v>
          </cell>
          <cell r="CE328">
            <v>0.47552202715939551</v>
          </cell>
          <cell r="CF328">
            <v>0.47552202715939551</v>
          </cell>
          <cell r="CG328">
            <v>0.47552202715939551</v>
          </cell>
          <cell r="CH328">
            <v>0.47552202715939551</v>
          </cell>
          <cell r="CI328">
            <v>0.30635957405199377</v>
          </cell>
          <cell r="CJ328">
            <v>0.30635957405199377</v>
          </cell>
          <cell r="CK328">
            <v>0.30635957405199377</v>
          </cell>
          <cell r="CL328">
            <v>0.30635957405199377</v>
          </cell>
          <cell r="CM328">
            <v>0.30635957405199377</v>
          </cell>
          <cell r="CN328">
            <v>0.30635957405199377</v>
          </cell>
          <cell r="CO328">
            <v>0.30635957405199377</v>
          </cell>
          <cell r="CP328">
            <v>0.30635957405199377</v>
          </cell>
          <cell r="CQ328">
            <v>0.30635957405199377</v>
          </cell>
          <cell r="CR328">
            <v>0.30635957405199377</v>
          </cell>
          <cell r="CS328">
            <v>0.30635957405199377</v>
          </cell>
          <cell r="CT328">
            <v>0.30635957405199377</v>
          </cell>
          <cell r="CU328">
            <v>0.2970271970612372</v>
          </cell>
          <cell r="CV328">
            <v>0.2970271970612372</v>
          </cell>
          <cell r="CW328">
            <v>0.2970271970612372</v>
          </cell>
          <cell r="CX328">
            <v>0.2970271970612372</v>
          </cell>
          <cell r="CY328">
            <v>0.2970271970612372</v>
          </cell>
          <cell r="CZ328">
            <v>0.2970271970612372</v>
          </cell>
          <cell r="DA328">
            <v>0.2970271970612372</v>
          </cell>
          <cell r="DB328">
            <v>0.2970271970612372</v>
          </cell>
          <cell r="DC328">
            <v>0.2970271970612372</v>
          </cell>
          <cell r="DD328">
            <v>0.2970271970612372</v>
          </cell>
          <cell r="DE328">
            <v>0.2970271970612372</v>
          </cell>
          <cell r="DF328">
            <v>0.2970271970612372</v>
          </cell>
          <cell r="DG328">
            <v>0.29752170935645061</v>
          </cell>
          <cell r="DH328">
            <v>0.29752170935645061</v>
          </cell>
          <cell r="DI328">
            <v>0.29752170935645061</v>
          </cell>
          <cell r="DJ328">
            <v>0.29752170935645061</v>
          </cell>
          <cell r="DK328">
            <v>0.29752170935645061</v>
          </cell>
          <cell r="DL328">
            <v>0.29752170935645061</v>
          </cell>
          <cell r="DM328">
            <v>0.29752170935645061</v>
          </cell>
          <cell r="DN328">
            <v>0.29752170935645061</v>
          </cell>
          <cell r="DO328">
            <v>0.29752170935645061</v>
          </cell>
          <cell r="DP328">
            <v>0.29752170935645061</v>
          </cell>
          <cell r="DQ328">
            <v>0.29752170935645061</v>
          </cell>
          <cell r="DR328">
            <v>0.29752170935645061</v>
          </cell>
          <cell r="DS328">
            <v>0.2935608604007981</v>
          </cell>
          <cell r="DT328">
            <v>0.2935608604007981</v>
          </cell>
          <cell r="DU328">
            <v>0.2935608604007981</v>
          </cell>
          <cell r="DV328">
            <v>0.2935608604007981</v>
          </cell>
          <cell r="DW328">
            <v>0.2935608604007981</v>
          </cell>
          <cell r="DX328">
            <v>0.2935608604007981</v>
          </cell>
          <cell r="DY328">
            <v>0.2935608604007981</v>
          </cell>
          <cell r="DZ328">
            <v>0.2935608604007981</v>
          </cell>
          <cell r="EA328">
            <v>0.2935608604007981</v>
          </cell>
          <cell r="EB328">
            <v>0.2935608604007981</v>
          </cell>
          <cell r="EC328">
            <v>0.2935608604007981</v>
          </cell>
          <cell r="ED328">
            <v>0.2935608604007981</v>
          </cell>
          <cell r="EE328">
            <v>0.28525478890052774</v>
          </cell>
          <cell r="EF328">
            <v>0.28525478890052774</v>
          </cell>
          <cell r="EG328">
            <v>0.28525478890052774</v>
          </cell>
          <cell r="EH328">
            <v>0.28525478890052774</v>
          </cell>
          <cell r="EI328">
            <v>0.28525478890052774</v>
          </cell>
          <cell r="EJ328">
            <v>0.28525478890052774</v>
          </cell>
          <cell r="EK328">
            <v>0.28525478890052774</v>
          </cell>
          <cell r="EL328">
            <v>0.28525478890052774</v>
          </cell>
          <cell r="EM328">
            <v>0.28525478890052774</v>
          </cell>
          <cell r="EN328">
            <v>0.28525478890052774</v>
          </cell>
          <cell r="EO328">
            <v>0.28525478890052774</v>
          </cell>
          <cell r="EP328">
            <v>0.28525478890052774</v>
          </cell>
          <cell r="EQ328">
            <v>0.27065103858548251</v>
          </cell>
          <cell r="ER328">
            <v>0.27065103858548251</v>
          </cell>
          <cell r="ES328">
            <v>0.27065103858548251</v>
          </cell>
          <cell r="ET328">
            <v>0.27065103858548251</v>
          </cell>
          <cell r="EU328">
            <v>0.27065103858548251</v>
          </cell>
          <cell r="EV328">
            <v>0.27065103858548251</v>
          </cell>
          <cell r="EW328">
            <v>0.27065103858548251</v>
          </cell>
          <cell r="EX328">
            <v>0.27065103858548251</v>
          </cell>
          <cell r="EY328">
            <v>0.27065103858548251</v>
          </cell>
          <cell r="EZ328">
            <v>0.27065103858548251</v>
          </cell>
          <cell r="FA328">
            <v>0.27065103858548251</v>
          </cell>
          <cell r="FB328">
            <v>0.27065103858548251</v>
          </cell>
          <cell r="FC328">
            <v>0.26951003695157266</v>
          </cell>
          <cell r="FD328">
            <v>0.26951003695157266</v>
          </cell>
          <cell r="FE328">
            <v>0.26951003695157266</v>
          </cell>
          <cell r="FF328">
            <v>0.26951003695157266</v>
          </cell>
          <cell r="FG328">
            <v>0.26951003695157266</v>
          </cell>
          <cell r="FH328">
            <v>0.26951003695157266</v>
          </cell>
          <cell r="FI328">
            <v>0.26951003695157266</v>
          </cell>
          <cell r="FJ328">
            <v>0.26951003695157266</v>
          </cell>
          <cell r="FK328">
            <v>0.26951003695157266</v>
          </cell>
          <cell r="FL328">
            <v>0.26951003695157266</v>
          </cell>
          <cell r="FM328">
            <v>0.26951003695157266</v>
          </cell>
          <cell r="FN328">
            <v>0.26951003695157266</v>
          </cell>
          <cell r="FO328">
            <v>0.27172863096859468</v>
          </cell>
          <cell r="FP328">
            <v>0.27172863096859468</v>
          </cell>
          <cell r="FQ328">
            <v>0.27172863096859468</v>
          </cell>
          <cell r="FR328">
            <v>0.27172863096859468</v>
          </cell>
          <cell r="FS328">
            <v>0.27172863096859468</v>
          </cell>
          <cell r="FT328">
            <v>0.27172863096859468</v>
          </cell>
          <cell r="FU328">
            <v>0.27172863096859468</v>
          </cell>
          <cell r="FV328">
            <v>0.27172863096859468</v>
          </cell>
          <cell r="FW328">
            <v>0.27172863096859468</v>
          </cell>
        </row>
        <row r="329">
          <cell r="B329" t="str">
            <v>Co 181</v>
          </cell>
          <cell r="C329" t="str">
            <v>NC</v>
          </cell>
          <cell r="BH329">
            <v>5.1140138940259317E-2</v>
          </cell>
          <cell r="BI329">
            <v>5.1140138940259317E-2</v>
          </cell>
          <cell r="BJ329">
            <v>5.1140138940259317E-2</v>
          </cell>
          <cell r="BK329">
            <v>1.8096039117604611E-2</v>
          </cell>
          <cell r="BL329">
            <v>1.8096039117604611E-2</v>
          </cell>
          <cell r="BM329">
            <v>1.8096039117604611E-2</v>
          </cell>
          <cell r="BN329">
            <v>1.8096039117604611E-2</v>
          </cell>
          <cell r="BO329">
            <v>1.8096039117604611E-2</v>
          </cell>
          <cell r="BP329">
            <v>1.8096039117604611E-2</v>
          </cell>
          <cell r="BQ329">
            <v>1.8096039117604611E-2</v>
          </cell>
          <cell r="BR329">
            <v>1.8096039117604611E-2</v>
          </cell>
          <cell r="BS329">
            <v>1.8096039117604611E-2</v>
          </cell>
          <cell r="BT329">
            <v>1.8096039117604611E-2</v>
          </cell>
          <cell r="BU329">
            <v>1.8096039117604611E-2</v>
          </cell>
          <cell r="BV329">
            <v>1.8096039117604611E-2</v>
          </cell>
          <cell r="BW329">
            <v>4.5547565608582842E-2</v>
          </cell>
          <cell r="BX329">
            <v>4.5547565608582842E-2</v>
          </cell>
          <cell r="BY329">
            <v>4.5547565608582842E-2</v>
          </cell>
          <cell r="BZ329">
            <v>4.5547565608582842E-2</v>
          </cell>
          <cell r="CA329">
            <v>4.5547565608582842E-2</v>
          </cell>
          <cell r="CB329">
            <v>4.5547565608582842E-2</v>
          </cell>
          <cell r="CC329">
            <v>4.5547565608582842E-2</v>
          </cell>
          <cell r="CD329">
            <v>4.5547565608582842E-2</v>
          </cell>
          <cell r="CE329">
            <v>4.5547565608582842E-2</v>
          </cell>
          <cell r="CF329">
            <v>4.5547565608582842E-2</v>
          </cell>
          <cell r="CG329">
            <v>4.5547565608582842E-2</v>
          </cell>
          <cell r="CH329">
            <v>4.5547565608582842E-2</v>
          </cell>
          <cell r="CI329">
            <v>1.0018427224332632E-2</v>
          </cell>
          <cell r="CJ329">
            <v>1.0018427224332632E-2</v>
          </cell>
          <cell r="CK329">
            <v>1.0018427224332632E-2</v>
          </cell>
          <cell r="CL329">
            <v>1.0018427224332632E-2</v>
          </cell>
          <cell r="CM329">
            <v>1.0018427224332632E-2</v>
          </cell>
          <cell r="CN329">
            <v>1.0018427224332632E-2</v>
          </cell>
          <cell r="CO329">
            <v>1.0018427224332632E-2</v>
          </cell>
          <cell r="CP329">
            <v>1.0018427224332632E-2</v>
          </cell>
          <cell r="CQ329">
            <v>1.0018427224332632E-2</v>
          </cell>
          <cell r="CR329">
            <v>1.0018427224332632E-2</v>
          </cell>
          <cell r="CS329">
            <v>1.0018427224332632E-2</v>
          </cell>
          <cell r="CT329">
            <v>1.0018427224332632E-2</v>
          </cell>
          <cell r="CU329">
            <v>3.0478430102949431E-2</v>
          </cell>
          <cell r="CV329">
            <v>3.0478430102949431E-2</v>
          </cell>
          <cell r="CW329">
            <v>3.0478430102949431E-2</v>
          </cell>
          <cell r="CX329">
            <v>3.0478430102949431E-2</v>
          </cell>
          <cell r="CY329">
            <v>3.0478430102949431E-2</v>
          </cell>
          <cell r="CZ329">
            <v>3.0478430102949431E-2</v>
          </cell>
          <cell r="DA329">
            <v>3.0478430102949431E-2</v>
          </cell>
          <cell r="DB329">
            <v>3.0478430102949431E-2</v>
          </cell>
          <cell r="DC329">
            <v>3.0478430102949431E-2</v>
          </cell>
          <cell r="DD329">
            <v>3.0478430102949431E-2</v>
          </cell>
          <cell r="DE329">
            <v>3.0478430102949431E-2</v>
          </cell>
          <cell r="DF329">
            <v>3.0478430102949431E-2</v>
          </cell>
          <cell r="DG329">
            <v>0.11427307665139068</v>
          </cell>
          <cell r="DH329">
            <v>0.11427307665139068</v>
          </cell>
          <cell r="DI329">
            <v>0.11427307665139068</v>
          </cell>
          <cell r="DJ329">
            <v>0.11427307665139068</v>
          </cell>
          <cell r="DK329">
            <v>0.11427307665139068</v>
          </cell>
          <cell r="DL329">
            <v>0.11427307665139068</v>
          </cell>
          <cell r="DM329">
            <v>0.11427307665139068</v>
          </cell>
          <cell r="DN329">
            <v>0.11427307665139068</v>
          </cell>
          <cell r="DO329">
            <v>0.11427307665139068</v>
          </cell>
          <cell r="DP329">
            <v>0.11427307665139068</v>
          </cell>
          <cell r="DQ329">
            <v>0.11427307665139068</v>
          </cell>
          <cell r="DR329">
            <v>0.11427307665139068</v>
          </cell>
          <cell r="DS329">
            <v>0.13431586422163905</v>
          </cell>
          <cell r="DT329">
            <v>0.13431586422163905</v>
          </cell>
          <cell r="DU329">
            <v>0.13431586422163905</v>
          </cell>
          <cell r="DV329">
            <v>0.13431586422163905</v>
          </cell>
          <cell r="DW329">
            <v>0.13431586422163905</v>
          </cell>
          <cell r="DX329">
            <v>0.13431586422163905</v>
          </cell>
          <cell r="DY329">
            <v>0.13431586422163905</v>
          </cell>
          <cell r="DZ329">
            <v>0.13431586422163905</v>
          </cell>
          <cell r="EA329">
            <v>0.13431586422163905</v>
          </cell>
          <cell r="EB329">
            <v>0.13431586422163905</v>
          </cell>
          <cell r="EC329">
            <v>0.13431586422163905</v>
          </cell>
          <cell r="ED329">
            <v>0.13431586422163905</v>
          </cell>
          <cell r="EE329">
            <v>0.17832842105293667</v>
          </cell>
          <cell r="EF329">
            <v>0.17832842105293667</v>
          </cell>
          <cell r="EG329">
            <v>0.17832842105293667</v>
          </cell>
          <cell r="EH329">
            <v>0.17832842105293667</v>
          </cell>
          <cell r="EI329">
            <v>0.17832842105293667</v>
          </cell>
          <cell r="EJ329">
            <v>0.17832842105293667</v>
          </cell>
          <cell r="EK329">
            <v>0.17832842105293667</v>
          </cell>
          <cell r="EL329">
            <v>0.17832842105293667</v>
          </cell>
          <cell r="EM329">
            <v>0.17832842105293667</v>
          </cell>
          <cell r="EN329">
            <v>0.17832842105293667</v>
          </cell>
          <cell r="EO329">
            <v>0.17832842105293667</v>
          </cell>
          <cell r="EP329">
            <v>0.17832842105293667</v>
          </cell>
          <cell r="EQ329">
            <v>0.17074004033827148</v>
          </cell>
          <cell r="ER329">
            <v>0.17074004033827148</v>
          </cell>
          <cell r="ES329">
            <v>0.17074004033827148</v>
          </cell>
          <cell r="ET329">
            <v>0.17074004033827148</v>
          </cell>
          <cell r="EU329">
            <v>0.17074004033827148</v>
          </cell>
          <cell r="EV329">
            <v>0.17074004033827148</v>
          </cell>
          <cell r="EW329">
            <v>0.17074004033827148</v>
          </cell>
          <cell r="EX329">
            <v>0.17074004033827148</v>
          </cell>
          <cell r="EY329">
            <v>0.17074004033827148</v>
          </cell>
          <cell r="EZ329">
            <v>0.17074004033827148</v>
          </cell>
          <cell r="FA329">
            <v>0.17074004033827148</v>
          </cell>
          <cell r="FB329">
            <v>0.17074004033827148</v>
          </cell>
          <cell r="FC329">
            <v>0.17078592041255006</v>
          </cell>
          <cell r="FD329">
            <v>0.17078592041255006</v>
          </cell>
          <cell r="FE329">
            <v>0.17078592041255006</v>
          </cell>
          <cell r="FF329">
            <v>0.17078592041255006</v>
          </cell>
          <cell r="FG329">
            <v>0.17078592041255006</v>
          </cell>
          <cell r="FH329">
            <v>0.17078592041255006</v>
          </cell>
          <cell r="FI329">
            <v>0.17078592041255006</v>
          </cell>
          <cell r="FJ329">
            <v>0.17078592041255006</v>
          </cell>
          <cell r="FK329">
            <v>0.17078592041255006</v>
          </cell>
          <cell r="FL329">
            <v>0.17078592041255006</v>
          </cell>
          <cell r="FM329">
            <v>0.17078592041255006</v>
          </cell>
          <cell r="FN329">
            <v>0.17078592041255006</v>
          </cell>
          <cell r="FO329">
            <v>0.1727654617462015</v>
          </cell>
          <cell r="FP329">
            <v>0.1727654617462015</v>
          </cell>
          <cell r="FQ329">
            <v>0.1727654617462015</v>
          </cell>
          <cell r="FR329">
            <v>0.1727654617462015</v>
          </cell>
          <cell r="FS329">
            <v>0.1727654617462015</v>
          </cell>
          <cell r="FT329">
            <v>0.1727654617462015</v>
          </cell>
          <cell r="FU329">
            <v>0.1727654617462015</v>
          </cell>
          <cell r="FV329">
            <v>0.1727654617462015</v>
          </cell>
          <cell r="FW329">
            <v>0.1727654617462015</v>
          </cell>
        </row>
        <row r="330">
          <cell r="B330" t="str">
            <v>Co 300</v>
          </cell>
          <cell r="C330" t="str">
            <v>NJ</v>
          </cell>
          <cell r="BH330">
            <v>-0.10369138450356907</v>
          </cell>
          <cell r="BI330">
            <v>-0.10369138450356907</v>
          </cell>
          <cell r="BJ330">
            <v>-0.10369138450356907</v>
          </cell>
          <cell r="BK330">
            <v>5.6905645851142259E-2</v>
          </cell>
          <cell r="BL330">
            <v>5.6905645851142259E-2</v>
          </cell>
          <cell r="BM330">
            <v>5.6905645851142259E-2</v>
          </cell>
          <cell r="BN330">
            <v>5.6905645851142259E-2</v>
          </cell>
          <cell r="BO330">
            <v>5.6905645851142259E-2</v>
          </cell>
          <cell r="BP330">
            <v>5.6905645851142259E-2</v>
          </cell>
          <cell r="BQ330">
            <v>5.6905645851142259E-2</v>
          </cell>
          <cell r="BR330">
            <v>5.6905645851142259E-2</v>
          </cell>
          <cell r="BS330">
            <v>5.6905645851142259E-2</v>
          </cell>
          <cell r="BT330">
            <v>5.6905645851142259E-2</v>
          </cell>
          <cell r="BU330">
            <v>5.6905645851142259E-2</v>
          </cell>
          <cell r="BV330">
            <v>5.6905645851142259E-2</v>
          </cell>
          <cell r="BW330">
            <v>7.7703729399281357E-2</v>
          </cell>
          <cell r="BX330">
            <v>7.7703729399281357E-2</v>
          </cell>
          <cell r="BY330">
            <v>7.7703729399281357E-2</v>
          </cell>
          <cell r="BZ330">
            <v>7.7703729399281357E-2</v>
          </cell>
          <cell r="CA330">
            <v>7.7703729399281357E-2</v>
          </cell>
          <cell r="CB330">
            <v>7.7703729399281357E-2</v>
          </cell>
          <cell r="CC330">
            <v>7.7703729399281357E-2</v>
          </cell>
          <cell r="CD330">
            <v>7.7703729399281357E-2</v>
          </cell>
          <cell r="CE330">
            <v>7.7703729399281357E-2</v>
          </cell>
          <cell r="CF330">
            <v>7.7703729399281357E-2</v>
          </cell>
          <cell r="CG330">
            <v>7.7703729399281357E-2</v>
          </cell>
          <cell r="CH330">
            <v>7.7703729399281357E-2</v>
          </cell>
          <cell r="CI330">
            <v>5.971250778207219E-2</v>
          </cell>
          <cell r="CJ330">
            <v>5.971250778207219E-2</v>
          </cell>
          <cell r="CK330">
            <v>5.971250778207219E-2</v>
          </cell>
          <cell r="CL330">
            <v>5.971250778207219E-2</v>
          </cell>
          <cell r="CM330">
            <v>5.971250778207219E-2</v>
          </cell>
          <cell r="CN330">
            <v>5.971250778207219E-2</v>
          </cell>
          <cell r="CO330">
            <v>5.971250778207219E-2</v>
          </cell>
          <cell r="CP330">
            <v>5.971250778207219E-2</v>
          </cell>
          <cell r="CQ330">
            <v>5.971250778207219E-2</v>
          </cell>
          <cell r="CR330">
            <v>5.971250778207219E-2</v>
          </cell>
          <cell r="CS330">
            <v>5.971250778207219E-2</v>
          </cell>
          <cell r="CT330">
            <v>5.971250778207219E-2</v>
          </cell>
          <cell r="CU330">
            <v>7.0769314526963986E-2</v>
          </cell>
          <cell r="CV330">
            <v>7.0769314526963986E-2</v>
          </cell>
          <cell r="CW330">
            <v>7.0769314526963986E-2</v>
          </cell>
          <cell r="CX330">
            <v>7.0769314526963986E-2</v>
          </cell>
          <cell r="CY330">
            <v>7.0769314526963986E-2</v>
          </cell>
          <cell r="CZ330">
            <v>7.0769314526963986E-2</v>
          </cell>
          <cell r="DA330">
            <v>7.0769314526963986E-2</v>
          </cell>
          <cell r="DB330">
            <v>7.0769314526963986E-2</v>
          </cell>
          <cell r="DC330">
            <v>7.0769314526963986E-2</v>
          </cell>
          <cell r="DD330">
            <v>7.0769314526963986E-2</v>
          </cell>
          <cell r="DE330">
            <v>7.0769314526963986E-2</v>
          </cell>
          <cell r="DF330">
            <v>7.0769314526963986E-2</v>
          </cell>
          <cell r="DG330">
            <v>0.10449499802771499</v>
          </cell>
          <cell r="DH330">
            <v>0.10449499802771499</v>
          </cell>
          <cell r="DI330">
            <v>0.10449499802771499</v>
          </cell>
          <cell r="DJ330">
            <v>0.10449499802771499</v>
          </cell>
          <cell r="DK330">
            <v>0.10449499802771499</v>
          </cell>
          <cell r="DL330">
            <v>0.10449499802771499</v>
          </cell>
          <cell r="DM330">
            <v>0.10449499802771499</v>
          </cell>
          <cell r="DN330">
            <v>0.10449499802771499</v>
          </cell>
          <cell r="DO330">
            <v>0.10449499802771499</v>
          </cell>
          <cell r="DP330">
            <v>0.10449499802771499</v>
          </cell>
          <cell r="DQ330">
            <v>0.10449499802771499</v>
          </cell>
          <cell r="DR330">
            <v>0.10449499802771499</v>
          </cell>
          <cell r="DS330">
            <v>0.10776006821397356</v>
          </cell>
          <cell r="DT330">
            <v>0.10776006821397356</v>
          </cell>
          <cell r="DU330">
            <v>0.10776006821397356</v>
          </cell>
          <cell r="DV330">
            <v>0.10776006821397356</v>
          </cell>
          <cell r="DW330">
            <v>0.10776006821397356</v>
          </cell>
          <cell r="DX330">
            <v>0.10776006821397356</v>
          </cell>
          <cell r="DY330">
            <v>0.10776006821397356</v>
          </cell>
          <cell r="DZ330">
            <v>0.10776006821397356</v>
          </cell>
          <cell r="EA330">
            <v>0.10776006821397356</v>
          </cell>
          <cell r="EB330">
            <v>0.10776006821397356</v>
          </cell>
          <cell r="EC330">
            <v>0.10776006821397356</v>
          </cell>
          <cell r="ED330">
            <v>0.10776006821397356</v>
          </cell>
          <cell r="EE330">
            <v>0.13810660571185787</v>
          </cell>
          <cell r="EF330">
            <v>0.13810660571185787</v>
          </cell>
          <cell r="EG330">
            <v>0.13810660571185787</v>
          </cell>
          <cell r="EH330">
            <v>0.13810660571185787</v>
          </cell>
          <cell r="EI330">
            <v>0.13810660571185787</v>
          </cell>
          <cell r="EJ330">
            <v>0.13810660571185787</v>
          </cell>
          <cell r="EK330">
            <v>0.13810660571185787</v>
          </cell>
          <cell r="EL330">
            <v>0.13810660571185787</v>
          </cell>
          <cell r="EM330">
            <v>0.13810660571185787</v>
          </cell>
          <cell r="EN330">
            <v>0.13810660571185787</v>
          </cell>
          <cell r="EO330">
            <v>0.13810660571185787</v>
          </cell>
          <cell r="EP330">
            <v>0.13810660571185787</v>
          </cell>
          <cell r="EQ330">
            <v>0.14008982206319895</v>
          </cell>
          <cell r="ER330">
            <v>0.14008982206319895</v>
          </cell>
          <cell r="ES330">
            <v>0.14008982206319895</v>
          </cell>
          <cell r="ET330">
            <v>0.14008982206319895</v>
          </cell>
          <cell r="EU330">
            <v>0.14008982206319895</v>
          </cell>
          <cell r="EV330">
            <v>0.14008982206319895</v>
          </cell>
          <cell r="EW330">
            <v>0.14008982206319895</v>
          </cell>
          <cell r="EX330">
            <v>0.14008982206319895</v>
          </cell>
          <cell r="EY330">
            <v>0.14008982206319895</v>
          </cell>
          <cell r="EZ330">
            <v>0.14008982206319895</v>
          </cell>
          <cell r="FA330">
            <v>0.14008982206319895</v>
          </cell>
          <cell r="FB330">
            <v>0.14008982206319895</v>
          </cell>
          <cell r="FC330">
            <v>0.1555199847857979</v>
          </cell>
          <cell r="FD330">
            <v>0.1555199847857979</v>
          </cell>
          <cell r="FE330">
            <v>0.1555199847857979</v>
          </cell>
          <cell r="FF330">
            <v>0.1555199847857979</v>
          </cell>
          <cell r="FG330">
            <v>0.1555199847857979</v>
          </cell>
          <cell r="FH330">
            <v>0.1555199847857979</v>
          </cell>
          <cell r="FI330">
            <v>0.1555199847857979</v>
          </cell>
          <cell r="FJ330">
            <v>0.1555199847857979</v>
          </cell>
          <cell r="FK330">
            <v>0.1555199847857979</v>
          </cell>
          <cell r="FL330">
            <v>0.1555199847857979</v>
          </cell>
          <cell r="FM330">
            <v>0.1555199847857979</v>
          </cell>
          <cell r="FN330">
            <v>0.1555199847857979</v>
          </cell>
          <cell r="FO330">
            <v>0.15845086837051017</v>
          </cell>
          <cell r="FP330">
            <v>0.15845086837051017</v>
          </cell>
          <cell r="FQ330">
            <v>0.15845086837051017</v>
          </cell>
          <cell r="FR330">
            <v>0.15845086837051017</v>
          </cell>
          <cell r="FS330">
            <v>0.15845086837051017</v>
          </cell>
          <cell r="FT330">
            <v>0.15845086837051017</v>
          </cell>
          <cell r="FU330">
            <v>0.15845086837051017</v>
          </cell>
          <cell r="FV330">
            <v>0.15845086837051017</v>
          </cell>
          <cell r="FW330">
            <v>0.15845086837051017</v>
          </cell>
        </row>
        <row r="331">
          <cell r="B331" t="str">
            <v>Co 150</v>
          </cell>
          <cell r="C331" t="str">
            <v>IN</v>
          </cell>
          <cell r="BH331">
            <v>-4.0941045884417777E-2</v>
          </cell>
          <cell r="BI331">
            <v>-4.0941045884417777E-2</v>
          </cell>
          <cell r="BJ331">
            <v>-4.0941045884417777E-2</v>
          </cell>
          <cell r="BK331">
            <v>1.3445320586059911E-2</v>
          </cell>
          <cell r="BL331">
            <v>1.3445320586059911E-2</v>
          </cell>
          <cell r="BM331">
            <v>1.3445320586059911E-2</v>
          </cell>
          <cell r="BN331">
            <v>1.3445320586059911E-2</v>
          </cell>
          <cell r="BO331">
            <v>1.3445320586059911E-2</v>
          </cell>
          <cell r="BP331">
            <v>1.3445320586059911E-2</v>
          </cell>
          <cell r="BQ331">
            <v>1.3445320586059911E-2</v>
          </cell>
          <cell r="BR331">
            <v>1.3445320586059911E-2</v>
          </cell>
          <cell r="BS331">
            <v>1.3445320586059911E-2</v>
          </cell>
          <cell r="BT331">
            <v>1.3445320586059911E-2</v>
          </cell>
          <cell r="BU331">
            <v>1.3445320586059911E-2</v>
          </cell>
          <cell r="BV331">
            <v>1.3445320586059911E-2</v>
          </cell>
          <cell r="BW331">
            <v>8.1952549584534788E-3</v>
          </cell>
          <cell r="BX331">
            <v>8.1952549584534788E-3</v>
          </cell>
          <cell r="BY331">
            <v>8.1952549584534788E-3</v>
          </cell>
          <cell r="BZ331">
            <v>8.1952549584534788E-3</v>
          </cell>
          <cell r="CA331">
            <v>8.1952549584534788E-3</v>
          </cell>
          <cell r="CB331">
            <v>8.1952549584534788E-3</v>
          </cell>
          <cell r="CC331">
            <v>8.1952549584534788E-3</v>
          </cell>
          <cell r="CD331">
            <v>8.1952549584534788E-3</v>
          </cell>
          <cell r="CE331">
            <v>8.1952549584534788E-3</v>
          </cell>
          <cell r="CF331">
            <v>8.1952549584534788E-3</v>
          </cell>
          <cell r="CG331">
            <v>8.1952549584534788E-3</v>
          </cell>
          <cell r="CH331">
            <v>8.1952549584534788E-3</v>
          </cell>
          <cell r="CI331">
            <v>7.3205615604373345E-2</v>
          </cell>
          <cell r="CJ331">
            <v>7.3205615604373345E-2</v>
          </cell>
          <cell r="CK331">
            <v>7.3205615604373345E-2</v>
          </cell>
          <cell r="CL331">
            <v>7.3205615604373345E-2</v>
          </cell>
          <cell r="CM331">
            <v>7.3205615604373345E-2</v>
          </cell>
          <cell r="CN331">
            <v>7.3205615604373345E-2</v>
          </cell>
          <cell r="CO331">
            <v>7.3205615604373345E-2</v>
          </cell>
          <cell r="CP331">
            <v>7.3205615604373345E-2</v>
          </cell>
          <cell r="CQ331">
            <v>7.3205615604373345E-2</v>
          </cell>
          <cell r="CR331">
            <v>7.3205615604373345E-2</v>
          </cell>
          <cell r="CS331">
            <v>7.3205615604373345E-2</v>
          </cell>
          <cell r="CT331">
            <v>7.3205615604373345E-2</v>
          </cell>
          <cell r="CU331">
            <v>7.6202162386743322E-2</v>
          </cell>
          <cell r="CV331">
            <v>7.6202162386743322E-2</v>
          </cell>
          <cell r="CW331">
            <v>7.6202162386743322E-2</v>
          </cell>
          <cell r="CX331">
            <v>7.6202162386743322E-2</v>
          </cell>
          <cell r="CY331">
            <v>7.6202162386743322E-2</v>
          </cell>
          <cell r="CZ331">
            <v>7.6202162386743322E-2</v>
          </cell>
          <cell r="DA331">
            <v>7.6202162386743322E-2</v>
          </cell>
          <cell r="DB331">
            <v>7.6202162386743322E-2</v>
          </cell>
          <cell r="DC331">
            <v>7.6202162386743322E-2</v>
          </cell>
          <cell r="DD331">
            <v>7.6202162386743322E-2</v>
          </cell>
          <cell r="DE331">
            <v>7.6202162386743322E-2</v>
          </cell>
          <cell r="DF331">
            <v>7.6202162386743322E-2</v>
          </cell>
          <cell r="DG331">
            <v>0.11626386742039728</v>
          </cell>
          <cell r="DH331">
            <v>0.11626386742039728</v>
          </cell>
          <cell r="DI331">
            <v>0.11626386742039728</v>
          </cell>
          <cell r="DJ331">
            <v>0.11626386742039728</v>
          </cell>
          <cell r="DK331">
            <v>0.11626386742039728</v>
          </cell>
          <cell r="DL331">
            <v>0.11626386742039728</v>
          </cell>
          <cell r="DM331">
            <v>0.11626386742039728</v>
          </cell>
          <cell r="DN331">
            <v>0.11626386742039728</v>
          </cell>
          <cell r="DO331">
            <v>0.11626386742039728</v>
          </cell>
          <cell r="DP331">
            <v>0.11626386742039728</v>
          </cell>
          <cell r="DQ331">
            <v>0.11626386742039728</v>
          </cell>
          <cell r="DR331">
            <v>0.11626386742039728</v>
          </cell>
          <cell r="DS331">
            <v>0.11463458235192761</v>
          </cell>
          <cell r="DT331">
            <v>0.11463458235192761</v>
          </cell>
          <cell r="DU331">
            <v>0.11463458235192761</v>
          </cell>
          <cell r="DV331">
            <v>0.11463458235192761</v>
          </cell>
          <cell r="DW331">
            <v>0.11463458235192761</v>
          </cell>
          <cell r="DX331">
            <v>0.11463458235192761</v>
          </cell>
          <cell r="DY331">
            <v>0.11463458235192761</v>
          </cell>
          <cell r="DZ331">
            <v>0.11463458235192761</v>
          </cell>
          <cell r="EA331">
            <v>0.11463458235192761</v>
          </cell>
          <cell r="EB331">
            <v>0.11463458235192761</v>
          </cell>
          <cell r="EC331">
            <v>0.11463458235192761</v>
          </cell>
          <cell r="ED331">
            <v>0.11463458235192761</v>
          </cell>
          <cell r="EE331">
            <v>0.13372619797366511</v>
          </cell>
          <cell r="EF331">
            <v>0.13372619797366511</v>
          </cell>
          <cell r="EG331">
            <v>0.13372619797366511</v>
          </cell>
          <cell r="EH331">
            <v>0.13372619797366511</v>
          </cell>
          <cell r="EI331">
            <v>0.13372619797366511</v>
          </cell>
          <cell r="EJ331">
            <v>0.13372619797366511</v>
          </cell>
          <cell r="EK331">
            <v>0.13372619797366511</v>
          </cell>
          <cell r="EL331">
            <v>0.13372619797366511</v>
          </cell>
          <cell r="EM331">
            <v>0.13372619797366511</v>
          </cell>
          <cell r="EN331">
            <v>0.13372619797366511</v>
          </cell>
          <cell r="EO331">
            <v>0.13372619797366511</v>
          </cell>
          <cell r="EP331">
            <v>0.13372619797366511</v>
          </cell>
          <cell r="EQ331">
            <v>0.12379498237133958</v>
          </cell>
          <cell r="ER331">
            <v>0.12379498237133958</v>
          </cell>
          <cell r="ES331">
            <v>0.12379498237133958</v>
          </cell>
          <cell r="ET331">
            <v>0.12379498237133958</v>
          </cell>
          <cell r="EU331">
            <v>0.12379498237133958</v>
          </cell>
          <cell r="EV331">
            <v>0.12379498237133958</v>
          </cell>
          <cell r="EW331">
            <v>0.12379498237133958</v>
          </cell>
          <cell r="EX331">
            <v>0.12379498237133958</v>
          </cell>
          <cell r="EY331">
            <v>0.12379498237133958</v>
          </cell>
          <cell r="EZ331">
            <v>0.12379498237133958</v>
          </cell>
          <cell r="FA331">
            <v>0.12379498237133958</v>
          </cell>
          <cell r="FB331">
            <v>0.12379498237133958</v>
          </cell>
          <cell r="FC331">
            <v>0.12938165872022667</v>
          </cell>
          <cell r="FD331">
            <v>0.12938165872022667</v>
          </cell>
          <cell r="FE331">
            <v>0.12938165872022667</v>
          </cell>
          <cell r="FF331">
            <v>0.12938165872022667</v>
          </cell>
          <cell r="FG331">
            <v>0.12938165872022667</v>
          </cell>
          <cell r="FH331">
            <v>0.12938165872022667</v>
          </cell>
          <cell r="FI331">
            <v>0.12938165872022667</v>
          </cell>
          <cell r="FJ331">
            <v>0.12938165872022667</v>
          </cell>
          <cell r="FK331">
            <v>0.12938165872022667</v>
          </cell>
          <cell r="FL331">
            <v>0.12938165872022667</v>
          </cell>
          <cell r="FM331">
            <v>0.12938165872022667</v>
          </cell>
          <cell r="FN331">
            <v>0.12938165872022667</v>
          </cell>
          <cell r="FO331">
            <v>0.12666413405658172</v>
          </cell>
          <cell r="FP331">
            <v>0.12666413405658172</v>
          </cell>
          <cell r="FQ331">
            <v>0.12666413405658172</v>
          </cell>
          <cell r="FR331">
            <v>0.12666413405658172</v>
          </cell>
          <cell r="FS331">
            <v>0.12666413405658172</v>
          </cell>
          <cell r="FT331">
            <v>0.12666413405658172</v>
          </cell>
          <cell r="FU331">
            <v>0.12666413405658172</v>
          </cell>
          <cell r="FV331">
            <v>0.12666413405658172</v>
          </cell>
          <cell r="FW331">
            <v>0.12666413405658172</v>
          </cell>
        </row>
        <row r="332">
          <cell r="B332" t="str">
            <v>Co 241</v>
          </cell>
          <cell r="C332" t="str">
            <v>FL</v>
          </cell>
          <cell r="BH332">
            <v>8.8312304732534999E-2</v>
          </cell>
          <cell r="BI332">
            <v>8.8312304732534999E-2</v>
          </cell>
          <cell r="BJ332">
            <v>8.8312304732534999E-2</v>
          </cell>
          <cell r="BK332">
            <v>0.18986459724087124</v>
          </cell>
          <cell r="BL332">
            <v>0.18986459724087124</v>
          </cell>
          <cell r="BM332">
            <v>0.18986459724087124</v>
          </cell>
          <cell r="BN332">
            <v>0.18986459724087124</v>
          </cell>
          <cell r="BO332">
            <v>0.18986459724087124</v>
          </cell>
          <cell r="BP332">
            <v>0.18986459724087124</v>
          </cell>
          <cell r="BQ332">
            <v>0.18986459724087124</v>
          </cell>
          <cell r="BR332">
            <v>0.18986459724087124</v>
          </cell>
          <cell r="BS332">
            <v>0.18986459724087124</v>
          </cell>
          <cell r="BT332">
            <v>0.18986459724087124</v>
          </cell>
          <cell r="BU332">
            <v>0.18986459724087124</v>
          </cell>
          <cell r="BV332">
            <v>0.18986459724087124</v>
          </cell>
          <cell r="BW332">
            <v>3.9755467770801738E-2</v>
          </cell>
          <cell r="BX332">
            <v>3.9755467770801738E-2</v>
          </cell>
          <cell r="BY332">
            <v>3.9755467770801738E-2</v>
          </cell>
          <cell r="BZ332">
            <v>3.9755467770801738E-2</v>
          </cell>
          <cell r="CA332">
            <v>3.9755467770801738E-2</v>
          </cell>
          <cell r="CB332">
            <v>3.9755467770801738E-2</v>
          </cell>
          <cell r="CC332">
            <v>3.9755467770801738E-2</v>
          </cell>
          <cell r="CD332">
            <v>3.9755467770801738E-2</v>
          </cell>
          <cell r="CE332">
            <v>3.9755467770801738E-2</v>
          </cell>
          <cell r="CF332">
            <v>3.9755467770801738E-2</v>
          </cell>
          <cell r="CG332">
            <v>3.9755467770801738E-2</v>
          </cell>
          <cell r="CH332">
            <v>3.9755467770801738E-2</v>
          </cell>
          <cell r="CI332">
            <v>1.3587214184137213E-2</v>
          </cell>
          <cell r="CJ332">
            <v>1.3587214184137213E-2</v>
          </cell>
          <cell r="CK332">
            <v>1.3587214184137213E-2</v>
          </cell>
          <cell r="CL332">
            <v>1.3587214184137213E-2</v>
          </cell>
          <cell r="CM332">
            <v>1.3587214184137213E-2</v>
          </cell>
          <cell r="CN332">
            <v>1.3587214184137213E-2</v>
          </cell>
          <cell r="CO332">
            <v>1.3587214184137213E-2</v>
          </cell>
          <cell r="CP332">
            <v>1.3587214184137213E-2</v>
          </cell>
          <cell r="CQ332">
            <v>1.3587214184137213E-2</v>
          </cell>
          <cell r="CR332">
            <v>1.3587214184137213E-2</v>
          </cell>
          <cell r="CS332">
            <v>1.3587214184137213E-2</v>
          </cell>
          <cell r="CT332">
            <v>1.3587214184137213E-2</v>
          </cell>
          <cell r="CU332">
            <v>-3.2699105090575185E-2</v>
          </cell>
          <cell r="CV332">
            <v>-3.2699105090575185E-2</v>
          </cell>
          <cell r="CW332">
            <v>-3.2699105090575185E-2</v>
          </cell>
          <cell r="CX332">
            <v>-3.2699105090575185E-2</v>
          </cell>
          <cell r="CY332">
            <v>-3.2699105090575185E-2</v>
          </cell>
          <cell r="CZ332">
            <v>-3.2699105090575185E-2</v>
          </cell>
          <cell r="DA332">
            <v>-3.2699105090575185E-2</v>
          </cell>
          <cell r="DB332">
            <v>-3.2699105090575185E-2</v>
          </cell>
          <cell r="DC332">
            <v>-3.2699105090575185E-2</v>
          </cell>
          <cell r="DD332">
            <v>-3.2699105090575185E-2</v>
          </cell>
          <cell r="DE332">
            <v>-3.2699105090575185E-2</v>
          </cell>
          <cell r="DF332">
            <v>-3.2699105090575185E-2</v>
          </cell>
          <cell r="DG332">
            <v>-5.0496500940309573E-2</v>
          </cell>
          <cell r="DH332">
            <v>-5.0496500940309573E-2</v>
          </cell>
          <cell r="DI332">
            <v>-5.0496500940309573E-2</v>
          </cell>
          <cell r="DJ332">
            <v>-5.0496500940309573E-2</v>
          </cell>
          <cell r="DK332">
            <v>-5.0496500940309573E-2</v>
          </cell>
          <cell r="DL332">
            <v>-5.0496500940309573E-2</v>
          </cell>
          <cell r="DM332">
            <v>-5.0496500940309573E-2</v>
          </cell>
          <cell r="DN332">
            <v>-5.0496500940309573E-2</v>
          </cell>
          <cell r="DO332">
            <v>-5.0496500940309573E-2</v>
          </cell>
          <cell r="DP332">
            <v>-5.0496500940309573E-2</v>
          </cell>
          <cell r="DQ332">
            <v>-5.0496500940309573E-2</v>
          </cell>
          <cell r="DR332">
            <v>-5.0496500940309573E-2</v>
          </cell>
          <cell r="DS332">
            <v>-1.948922688132235E-2</v>
          </cell>
          <cell r="DT332">
            <v>-1.948922688132235E-2</v>
          </cell>
          <cell r="DU332">
            <v>-1.948922688132235E-2</v>
          </cell>
          <cell r="DV332">
            <v>-1.948922688132235E-2</v>
          </cell>
          <cell r="DW332">
            <v>-1.948922688132235E-2</v>
          </cell>
          <cell r="DX332">
            <v>-1.948922688132235E-2</v>
          </cell>
          <cell r="DY332">
            <v>-1.948922688132235E-2</v>
          </cell>
          <cell r="DZ332">
            <v>-1.948922688132235E-2</v>
          </cell>
          <cell r="EA332">
            <v>-1.948922688132235E-2</v>
          </cell>
          <cell r="EB332">
            <v>-1.948922688132235E-2</v>
          </cell>
          <cell r="EC332">
            <v>-1.948922688132235E-2</v>
          </cell>
          <cell r="ED332">
            <v>-1.948922688132235E-2</v>
          </cell>
          <cell r="EE332">
            <v>-9.9747242170956339E-3</v>
          </cell>
          <cell r="EF332">
            <v>-9.9747242170956339E-3</v>
          </cell>
          <cell r="EG332">
            <v>-9.9747242170956339E-3</v>
          </cell>
          <cell r="EH332">
            <v>-9.9747242170956339E-3</v>
          </cell>
          <cell r="EI332">
            <v>-9.9747242170956339E-3</v>
          </cell>
          <cell r="EJ332">
            <v>-9.9747242170956339E-3</v>
          </cell>
          <cell r="EK332">
            <v>-9.9747242170956339E-3</v>
          </cell>
          <cell r="EL332">
            <v>-9.9747242170956339E-3</v>
          </cell>
          <cell r="EM332">
            <v>-9.9747242170956339E-3</v>
          </cell>
          <cell r="EN332">
            <v>-9.9747242170956339E-3</v>
          </cell>
          <cell r="EO332">
            <v>-9.9747242170956339E-3</v>
          </cell>
          <cell r="EP332">
            <v>-9.9747242170956339E-3</v>
          </cell>
          <cell r="EQ332">
            <v>2.4565442956223434E-2</v>
          </cell>
          <cell r="ER332">
            <v>2.4565442956223434E-2</v>
          </cell>
          <cell r="ES332">
            <v>2.4565442956223434E-2</v>
          </cell>
          <cell r="ET332">
            <v>2.4565442956223434E-2</v>
          </cell>
          <cell r="EU332">
            <v>2.4565442956223434E-2</v>
          </cell>
          <cell r="EV332">
            <v>2.4565442956223434E-2</v>
          </cell>
          <cell r="EW332">
            <v>2.4565442956223434E-2</v>
          </cell>
          <cell r="EX332">
            <v>2.4565442956223434E-2</v>
          </cell>
          <cell r="EY332">
            <v>2.4565442956223434E-2</v>
          </cell>
          <cell r="EZ332">
            <v>2.4565442956223434E-2</v>
          </cell>
          <cell r="FA332">
            <v>2.4565442956223434E-2</v>
          </cell>
          <cell r="FB332">
            <v>2.4565442956223434E-2</v>
          </cell>
          <cell r="FC332">
            <v>3.9595764146419313E-2</v>
          </cell>
          <cell r="FD332">
            <v>3.9595764146419313E-2</v>
          </cell>
          <cell r="FE332">
            <v>3.9595764146419313E-2</v>
          </cell>
          <cell r="FF332">
            <v>3.9595764146419313E-2</v>
          </cell>
          <cell r="FG332">
            <v>3.9595764146419313E-2</v>
          </cell>
          <cell r="FH332">
            <v>3.9595764146419313E-2</v>
          </cell>
          <cell r="FI332">
            <v>3.9595764146419313E-2</v>
          </cell>
          <cell r="FJ332">
            <v>3.9595764146419313E-2</v>
          </cell>
          <cell r="FK332">
            <v>3.9595764146419313E-2</v>
          </cell>
          <cell r="FL332">
            <v>3.9595764146419313E-2</v>
          </cell>
          <cell r="FM332">
            <v>3.9595764146419313E-2</v>
          </cell>
          <cell r="FN332">
            <v>3.9595764146419313E-2</v>
          </cell>
          <cell r="FO332">
            <v>4.4878228828298686E-2</v>
          </cell>
          <cell r="FP332">
            <v>4.4878228828298686E-2</v>
          </cell>
          <cell r="FQ332">
            <v>4.4878228828298686E-2</v>
          </cell>
          <cell r="FR332">
            <v>4.4878228828298686E-2</v>
          </cell>
          <cell r="FS332">
            <v>4.4878228828298686E-2</v>
          </cell>
          <cell r="FT332">
            <v>4.4878228828298686E-2</v>
          </cell>
          <cell r="FU332">
            <v>4.4878228828298686E-2</v>
          </cell>
          <cell r="FV332">
            <v>4.4878228828298686E-2</v>
          </cell>
          <cell r="FW332">
            <v>4.4878228828298686E-2</v>
          </cell>
        </row>
        <row r="333">
          <cell r="B333" t="str">
            <v>Co 242</v>
          </cell>
          <cell r="C333" t="str">
            <v>FL</v>
          </cell>
          <cell r="BH333">
            <v>-0.13127129227701498</v>
          </cell>
          <cell r="BI333">
            <v>-0.13127129227701498</v>
          </cell>
          <cell r="BJ333">
            <v>-0.13127129227701498</v>
          </cell>
          <cell r="BK333">
            <v>-0.10118061486413342</v>
          </cell>
          <cell r="BL333">
            <v>-0.10118061486413342</v>
          </cell>
          <cell r="BM333">
            <v>-0.10118061486413342</v>
          </cell>
          <cell r="BN333">
            <v>-0.10118061486413342</v>
          </cell>
          <cell r="BO333">
            <v>-0.10118061486413342</v>
          </cell>
          <cell r="BP333">
            <v>-0.10118061486413342</v>
          </cell>
          <cell r="BQ333">
            <v>-0.10118061486413342</v>
          </cell>
          <cell r="BR333">
            <v>-0.10118061486413342</v>
          </cell>
          <cell r="BS333">
            <v>-0.10118061486413342</v>
          </cell>
          <cell r="BT333">
            <v>-0.10118061486413342</v>
          </cell>
          <cell r="BU333">
            <v>-0.10118061486413342</v>
          </cell>
          <cell r="BV333">
            <v>-0.10118061486413342</v>
          </cell>
          <cell r="BW333">
            <v>-0.79890540724127668</v>
          </cell>
          <cell r="BX333">
            <v>-0.79890540724127668</v>
          </cell>
          <cell r="BY333">
            <v>-0.79890540724127668</v>
          </cell>
          <cell r="BZ333">
            <v>-0.79890540724127668</v>
          </cell>
          <cell r="CA333">
            <v>-0.79890540724127668</v>
          </cell>
          <cell r="CB333">
            <v>-0.79890540724127668</v>
          </cell>
          <cell r="CC333">
            <v>-0.79890540724127668</v>
          </cell>
          <cell r="CD333">
            <v>-0.79890540724127668</v>
          </cell>
          <cell r="CE333">
            <v>-0.79890540724127668</v>
          </cell>
          <cell r="CF333">
            <v>-0.79890540724127668</v>
          </cell>
          <cell r="CG333">
            <v>-0.79890540724127668</v>
          </cell>
          <cell r="CH333">
            <v>-0.79890540724127668</v>
          </cell>
          <cell r="CI333">
            <v>0.12379922278736424</v>
          </cell>
          <cell r="CJ333">
            <v>0.12379922278736424</v>
          </cell>
          <cell r="CK333">
            <v>0.12379922278736424</v>
          </cell>
          <cell r="CL333">
            <v>0.12379922278736424</v>
          </cell>
          <cell r="CM333">
            <v>0.12379922278736424</v>
          </cell>
          <cell r="CN333">
            <v>0.12379922278736424</v>
          </cell>
          <cell r="CO333">
            <v>0.12379922278736424</v>
          </cell>
          <cell r="CP333">
            <v>0.12379922278736424</v>
          </cell>
          <cell r="CQ333">
            <v>0.12379922278736424</v>
          </cell>
          <cell r="CR333">
            <v>0.12379922278736424</v>
          </cell>
          <cell r="CS333">
            <v>0.12379922278736424</v>
          </cell>
          <cell r="CT333">
            <v>0.12379922278736424</v>
          </cell>
          <cell r="CU333">
            <v>0.13976752306467458</v>
          </cell>
          <cell r="CV333">
            <v>0.13976752306467458</v>
          </cell>
          <cell r="CW333">
            <v>0.13976752306467458</v>
          </cell>
          <cell r="CX333">
            <v>0.13976752306467458</v>
          </cell>
          <cell r="CY333">
            <v>0.13976752306467458</v>
          </cell>
          <cell r="CZ333">
            <v>0.13976752306467458</v>
          </cell>
          <cell r="DA333">
            <v>0.13976752306467458</v>
          </cell>
          <cell r="DB333">
            <v>0.13976752306467458</v>
          </cell>
          <cell r="DC333">
            <v>0.13976752306467458</v>
          </cell>
          <cell r="DD333">
            <v>0.13976752306467458</v>
          </cell>
          <cell r="DE333">
            <v>0.13976752306467458</v>
          </cell>
          <cell r="DF333">
            <v>0.13976752306467458</v>
          </cell>
          <cell r="DG333">
            <v>0.12770239035232431</v>
          </cell>
          <cell r="DH333">
            <v>0.12770239035232431</v>
          </cell>
          <cell r="DI333">
            <v>0.12770239035232431</v>
          </cell>
          <cell r="DJ333">
            <v>0.12770239035232431</v>
          </cell>
          <cell r="DK333">
            <v>0.12770239035232431</v>
          </cell>
          <cell r="DL333">
            <v>0.12770239035232431</v>
          </cell>
          <cell r="DM333">
            <v>0.12770239035232431</v>
          </cell>
          <cell r="DN333">
            <v>0.12770239035232431</v>
          </cell>
          <cell r="DO333">
            <v>0.12770239035232431</v>
          </cell>
          <cell r="DP333">
            <v>0.12770239035232431</v>
          </cell>
          <cell r="DQ333">
            <v>0.12770239035232431</v>
          </cell>
          <cell r="DR333">
            <v>0.12770239035232431</v>
          </cell>
          <cell r="DS333">
            <v>6.2983473741990578E-2</v>
          </cell>
          <cell r="DT333">
            <v>6.2983473741990578E-2</v>
          </cell>
          <cell r="DU333">
            <v>6.2983473741990578E-2</v>
          </cell>
          <cell r="DV333">
            <v>6.2983473741990578E-2</v>
          </cell>
          <cell r="DW333">
            <v>6.2983473741990578E-2</v>
          </cell>
          <cell r="DX333">
            <v>6.2983473741990578E-2</v>
          </cell>
          <cell r="DY333">
            <v>6.2983473741990578E-2</v>
          </cell>
          <cell r="DZ333">
            <v>6.2983473741990578E-2</v>
          </cell>
          <cell r="EA333">
            <v>6.2983473741990578E-2</v>
          </cell>
          <cell r="EB333">
            <v>6.2983473741990578E-2</v>
          </cell>
          <cell r="EC333">
            <v>6.2983473741990578E-2</v>
          </cell>
          <cell r="ED333">
            <v>6.2983473741990578E-2</v>
          </cell>
          <cell r="EE333">
            <v>4.7916116608714691E-2</v>
          </cell>
          <cell r="EF333">
            <v>4.7916116608714691E-2</v>
          </cell>
          <cell r="EG333">
            <v>4.7916116608714691E-2</v>
          </cell>
          <cell r="EH333">
            <v>4.7916116608714691E-2</v>
          </cell>
          <cell r="EI333">
            <v>4.7916116608714691E-2</v>
          </cell>
          <cell r="EJ333">
            <v>4.7916116608714691E-2</v>
          </cell>
          <cell r="EK333">
            <v>4.7916116608714691E-2</v>
          </cell>
          <cell r="EL333">
            <v>4.7916116608714691E-2</v>
          </cell>
          <cell r="EM333">
            <v>4.7916116608714691E-2</v>
          </cell>
          <cell r="EN333">
            <v>4.7916116608714691E-2</v>
          </cell>
          <cell r="EO333">
            <v>4.7916116608714691E-2</v>
          </cell>
          <cell r="EP333">
            <v>4.7916116608714691E-2</v>
          </cell>
          <cell r="EQ333">
            <v>4.4968716760286472E-2</v>
          </cell>
          <cell r="ER333">
            <v>4.4968716760286472E-2</v>
          </cell>
          <cell r="ES333">
            <v>4.4968716760286472E-2</v>
          </cell>
          <cell r="ET333">
            <v>4.4968716760286472E-2</v>
          </cell>
          <cell r="EU333">
            <v>4.4968716760286472E-2</v>
          </cell>
          <cell r="EV333">
            <v>4.4968716760286472E-2</v>
          </cell>
          <cell r="EW333">
            <v>4.4968716760286472E-2</v>
          </cell>
          <cell r="EX333">
            <v>4.4968716760286472E-2</v>
          </cell>
          <cell r="EY333">
            <v>4.4968716760286472E-2</v>
          </cell>
          <cell r="EZ333">
            <v>4.4968716760286472E-2</v>
          </cell>
          <cell r="FA333">
            <v>4.4968716760286472E-2</v>
          </cell>
          <cell r="FB333">
            <v>4.4968716760286472E-2</v>
          </cell>
          <cell r="FC333">
            <v>0.16965883478571306</v>
          </cell>
          <cell r="FD333">
            <v>0.16965883478571306</v>
          </cell>
          <cell r="FE333">
            <v>0.16965883478571306</v>
          </cell>
          <cell r="FF333">
            <v>0.16965883478571306</v>
          </cell>
          <cell r="FG333">
            <v>0.16965883478571306</v>
          </cell>
          <cell r="FH333">
            <v>0.16965883478571306</v>
          </cell>
          <cell r="FI333">
            <v>0.16965883478571306</v>
          </cell>
          <cell r="FJ333">
            <v>0.16965883478571306</v>
          </cell>
          <cell r="FK333">
            <v>0.16965883478571306</v>
          </cell>
          <cell r="FL333">
            <v>0.16965883478571306</v>
          </cell>
          <cell r="FM333">
            <v>0.16965883478571306</v>
          </cell>
          <cell r="FN333">
            <v>0.16965883478571306</v>
          </cell>
          <cell r="FO333">
            <v>0.19134155659960772</v>
          </cell>
          <cell r="FP333">
            <v>0.19134155659960772</v>
          </cell>
          <cell r="FQ333">
            <v>0.19134155659960772</v>
          </cell>
          <cell r="FR333">
            <v>0.19134155659960772</v>
          </cell>
          <cell r="FS333">
            <v>0.19134155659960772</v>
          </cell>
          <cell r="FT333">
            <v>0.19134155659960772</v>
          </cell>
          <cell r="FU333">
            <v>0.19134155659960772</v>
          </cell>
          <cell r="FV333">
            <v>0.19134155659960772</v>
          </cell>
          <cell r="FW333">
            <v>0.19134155659960772</v>
          </cell>
        </row>
        <row r="334">
          <cell r="B334" t="str">
            <v>Co 246</v>
          </cell>
          <cell r="C334" t="str">
            <v>FL</v>
          </cell>
          <cell r="BH334">
            <v>7.2585067846974083E-3</v>
          </cell>
          <cell r="BI334">
            <v>7.2585067846974083E-3</v>
          </cell>
          <cell r="BJ334">
            <v>7.2585067846974083E-3</v>
          </cell>
          <cell r="BK334">
            <v>0.34400944474642947</v>
          </cell>
          <cell r="BL334">
            <v>0.34400944474642947</v>
          </cell>
          <cell r="BM334">
            <v>0.34400944474642947</v>
          </cell>
          <cell r="BN334">
            <v>0.34400944474642947</v>
          </cell>
          <cell r="BO334">
            <v>0.34400944474642947</v>
          </cell>
          <cell r="BP334">
            <v>0.34400944474642947</v>
          </cell>
          <cell r="BQ334">
            <v>0.34400944474642947</v>
          </cell>
          <cell r="BR334">
            <v>0.34400944474642947</v>
          </cell>
          <cell r="BS334">
            <v>0.34400944474642947</v>
          </cell>
          <cell r="BT334">
            <v>0.34400944474642947</v>
          </cell>
          <cell r="BU334">
            <v>0.34400944474642947</v>
          </cell>
          <cell r="BV334">
            <v>0.34400944474642947</v>
          </cell>
          <cell r="BW334">
            <v>9.8383005065575097E-2</v>
          </cell>
          <cell r="BX334">
            <v>9.8383005065575097E-2</v>
          </cell>
          <cell r="BY334">
            <v>9.8383005065575097E-2</v>
          </cell>
          <cell r="BZ334">
            <v>9.8383005065575097E-2</v>
          </cell>
          <cell r="CA334">
            <v>9.8383005065575097E-2</v>
          </cell>
          <cell r="CB334">
            <v>9.8383005065575097E-2</v>
          </cell>
          <cell r="CC334">
            <v>9.8383005065575097E-2</v>
          </cell>
          <cell r="CD334">
            <v>9.8383005065575097E-2</v>
          </cell>
          <cell r="CE334">
            <v>9.8383005065575097E-2</v>
          </cell>
          <cell r="CF334">
            <v>9.8383005065575097E-2</v>
          </cell>
          <cell r="CG334">
            <v>9.8383005065575097E-2</v>
          </cell>
          <cell r="CH334">
            <v>9.8383005065575097E-2</v>
          </cell>
          <cell r="CI334">
            <v>9.1132782613253013E-2</v>
          </cell>
          <cell r="CJ334">
            <v>9.1132782613253013E-2</v>
          </cell>
          <cell r="CK334">
            <v>9.1132782613253013E-2</v>
          </cell>
          <cell r="CL334">
            <v>9.1132782613253013E-2</v>
          </cell>
          <cell r="CM334">
            <v>9.1132782613253013E-2</v>
          </cell>
          <cell r="CN334">
            <v>9.1132782613253013E-2</v>
          </cell>
          <cell r="CO334">
            <v>9.1132782613253013E-2</v>
          </cell>
          <cell r="CP334">
            <v>9.1132782613253013E-2</v>
          </cell>
          <cell r="CQ334">
            <v>9.1132782613253013E-2</v>
          </cell>
          <cell r="CR334">
            <v>9.1132782613253013E-2</v>
          </cell>
          <cell r="CS334">
            <v>9.1132782613253013E-2</v>
          </cell>
          <cell r="CT334">
            <v>9.1132782613253013E-2</v>
          </cell>
          <cell r="CU334">
            <v>0.11166140957382449</v>
          </cell>
          <cell r="CV334">
            <v>0.11166140957382449</v>
          </cell>
          <cell r="CW334">
            <v>0.11166140957382449</v>
          </cell>
          <cell r="CX334">
            <v>0.11166140957382449</v>
          </cell>
          <cell r="CY334">
            <v>0.11166140957382449</v>
          </cell>
          <cell r="CZ334">
            <v>0.11166140957382449</v>
          </cell>
          <cell r="DA334">
            <v>0.11166140957382449</v>
          </cell>
          <cell r="DB334">
            <v>0.11166140957382449</v>
          </cell>
          <cell r="DC334">
            <v>0.11166140957382449</v>
          </cell>
          <cell r="DD334">
            <v>0.11166140957382449</v>
          </cell>
          <cell r="DE334">
            <v>0.11166140957382449</v>
          </cell>
          <cell r="DF334">
            <v>0.11166140957382449</v>
          </cell>
          <cell r="DG334">
            <v>0.1243065999132854</v>
          </cell>
          <cell r="DH334">
            <v>0.1243065999132854</v>
          </cell>
          <cell r="DI334">
            <v>0.1243065999132854</v>
          </cell>
          <cell r="DJ334">
            <v>0.1243065999132854</v>
          </cell>
          <cell r="DK334">
            <v>0.1243065999132854</v>
          </cell>
          <cell r="DL334">
            <v>0.1243065999132854</v>
          </cell>
          <cell r="DM334">
            <v>0.1243065999132854</v>
          </cell>
          <cell r="DN334">
            <v>0.1243065999132854</v>
          </cell>
          <cell r="DO334">
            <v>0.1243065999132854</v>
          </cell>
          <cell r="DP334">
            <v>0.1243065999132854</v>
          </cell>
          <cell r="DQ334">
            <v>0.1243065999132854</v>
          </cell>
          <cell r="DR334">
            <v>0.1243065999132854</v>
          </cell>
          <cell r="DS334">
            <v>0.13719664106978041</v>
          </cell>
          <cell r="DT334">
            <v>0.13719664106978041</v>
          </cell>
          <cell r="DU334">
            <v>0.13719664106978041</v>
          </cell>
          <cell r="DV334">
            <v>0.13719664106978041</v>
          </cell>
          <cell r="DW334">
            <v>0.13719664106978041</v>
          </cell>
          <cell r="DX334">
            <v>0.13719664106978041</v>
          </cell>
          <cell r="DY334">
            <v>0.13719664106978041</v>
          </cell>
          <cell r="DZ334">
            <v>0.13719664106978041</v>
          </cell>
          <cell r="EA334">
            <v>0.13719664106978041</v>
          </cell>
          <cell r="EB334">
            <v>0.13719664106978041</v>
          </cell>
          <cell r="EC334">
            <v>0.13719664106978041</v>
          </cell>
          <cell r="ED334">
            <v>0.13719664106978041</v>
          </cell>
          <cell r="EE334">
            <v>0.13688882927032178</v>
          </cell>
          <cell r="EF334">
            <v>0.13688882927032178</v>
          </cell>
          <cell r="EG334">
            <v>0.13688882927032178</v>
          </cell>
          <cell r="EH334">
            <v>0.13688882927032178</v>
          </cell>
          <cell r="EI334">
            <v>0.13688882927032178</v>
          </cell>
          <cell r="EJ334">
            <v>0.13688882927032178</v>
          </cell>
          <cell r="EK334">
            <v>0.13688882927032178</v>
          </cell>
          <cell r="EL334">
            <v>0.13688882927032178</v>
          </cell>
          <cell r="EM334">
            <v>0.13688882927032178</v>
          </cell>
          <cell r="EN334">
            <v>0.13688882927032178</v>
          </cell>
          <cell r="EO334">
            <v>0.13688882927032178</v>
          </cell>
          <cell r="EP334">
            <v>0.13688882927032178</v>
          </cell>
          <cell r="EQ334">
            <v>0.13061422794536859</v>
          </cell>
          <cell r="ER334">
            <v>0.13061422794536859</v>
          </cell>
          <cell r="ES334">
            <v>0.13061422794536859</v>
          </cell>
          <cell r="ET334">
            <v>0.13061422794536859</v>
          </cell>
          <cell r="EU334">
            <v>0.13061422794536859</v>
          </cell>
          <cell r="EV334">
            <v>0.13061422794536859</v>
          </cell>
          <cell r="EW334">
            <v>0.13061422794536859</v>
          </cell>
          <cell r="EX334">
            <v>0.13061422794536859</v>
          </cell>
          <cell r="EY334">
            <v>0.13061422794536859</v>
          </cell>
          <cell r="EZ334">
            <v>0.13061422794536859</v>
          </cell>
          <cell r="FA334">
            <v>0.13061422794536859</v>
          </cell>
          <cell r="FB334">
            <v>0.13061422794536859</v>
          </cell>
          <cell r="FC334">
            <v>0.13524433247251635</v>
          </cell>
          <cell r="FD334">
            <v>0.13524433247251635</v>
          </cell>
          <cell r="FE334">
            <v>0.13524433247251635</v>
          </cell>
          <cell r="FF334">
            <v>0.13524433247251635</v>
          </cell>
          <cell r="FG334">
            <v>0.13524433247251635</v>
          </cell>
          <cell r="FH334">
            <v>0.13524433247251635</v>
          </cell>
          <cell r="FI334">
            <v>0.13524433247251635</v>
          </cell>
          <cell r="FJ334">
            <v>0.13524433247251635</v>
          </cell>
          <cell r="FK334">
            <v>0.13524433247251635</v>
          </cell>
          <cell r="FL334">
            <v>0.13524433247251635</v>
          </cell>
          <cell r="FM334">
            <v>0.13524433247251635</v>
          </cell>
          <cell r="FN334">
            <v>0.13524433247251635</v>
          </cell>
          <cell r="FO334">
            <v>0.13811256033968455</v>
          </cell>
          <cell r="FP334">
            <v>0.13811256033968455</v>
          </cell>
          <cell r="FQ334">
            <v>0.13811256033968455</v>
          </cell>
          <cell r="FR334">
            <v>0.13811256033968455</v>
          </cell>
          <cell r="FS334">
            <v>0.13811256033968455</v>
          </cell>
          <cell r="FT334">
            <v>0.13811256033968455</v>
          </cell>
          <cell r="FU334">
            <v>0.13811256033968455</v>
          </cell>
          <cell r="FV334">
            <v>0.13811256033968455</v>
          </cell>
          <cell r="FW334">
            <v>0.13811256033968455</v>
          </cell>
        </row>
        <row r="335">
          <cell r="B335" t="str">
            <v>Co 400</v>
          </cell>
          <cell r="C335" t="str">
            <v>SC</v>
          </cell>
          <cell r="BH335">
            <v>3.6921691609027772E-2</v>
          </cell>
          <cell r="BI335">
            <v>3.6921691609027772E-2</v>
          </cell>
          <cell r="BJ335">
            <v>3.6921691609027772E-2</v>
          </cell>
          <cell r="BK335">
            <v>1.0691478118078062E-2</v>
          </cell>
          <cell r="BL335">
            <v>1.0691478118078062E-2</v>
          </cell>
          <cell r="BM335">
            <v>1.0691478118078062E-2</v>
          </cell>
          <cell r="BN335">
            <v>1.0691478118078062E-2</v>
          </cell>
          <cell r="BO335">
            <v>1.0691478118078062E-2</v>
          </cell>
          <cell r="BP335">
            <v>1.0691478118078062E-2</v>
          </cell>
          <cell r="BQ335">
            <v>1.0691478118078062E-2</v>
          </cell>
          <cell r="BR335">
            <v>1.0691478118078062E-2</v>
          </cell>
          <cell r="BS335">
            <v>1.0691478118078062E-2</v>
          </cell>
          <cell r="BT335">
            <v>1.0691478118078062E-2</v>
          </cell>
          <cell r="BU335">
            <v>1.0691478118078062E-2</v>
          </cell>
          <cell r="BV335">
            <v>1.0691478118078062E-2</v>
          </cell>
          <cell r="BW335">
            <v>4.2326247229305898E-2</v>
          </cell>
          <cell r="BX335">
            <v>4.2326247229305898E-2</v>
          </cell>
          <cell r="BY335">
            <v>4.2326247229305898E-2</v>
          </cell>
          <cell r="BZ335">
            <v>4.2326247229305898E-2</v>
          </cell>
          <cell r="CA335">
            <v>4.2326247229305898E-2</v>
          </cell>
          <cell r="CB335">
            <v>4.2326247229305898E-2</v>
          </cell>
          <cell r="CC335">
            <v>4.2326247229305898E-2</v>
          </cell>
          <cell r="CD335">
            <v>4.2326247229305898E-2</v>
          </cell>
          <cell r="CE335">
            <v>4.2326247229305898E-2</v>
          </cell>
          <cell r="CF335">
            <v>4.2326247229305898E-2</v>
          </cell>
          <cell r="CG335">
            <v>4.2326247229305898E-2</v>
          </cell>
          <cell r="CH335">
            <v>4.2326247229305898E-2</v>
          </cell>
          <cell r="CI335">
            <v>2.5038915661863885E-2</v>
          </cell>
          <cell r="CJ335">
            <v>2.5038915661863885E-2</v>
          </cell>
          <cell r="CK335">
            <v>2.5038915661863885E-2</v>
          </cell>
          <cell r="CL335">
            <v>2.5038915661863885E-2</v>
          </cell>
          <cell r="CM335">
            <v>2.5038915661863885E-2</v>
          </cell>
          <cell r="CN335">
            <v>2.5038915661863885E-2</v>
          </cell>
          <cell r="CO335">
            <v>2.5038915661863885E-2</v>
          </cell>
          <cell r="CP335">
            <v>2.5038915661863885E-2</v>
          </cell>
          <cell r="CQ335">
            <v>2.5038915661863885E-2</v>
          </cell>
          <cell r="CR335">
            <v>2.5038915661863885E-2</v>
          </cell>
          <cell r="CS335">
            <v>2.5038915661863885E-2</v>
          </cell>
          <cell r="CT335">
            <v>2.5038915661863885E-2</v>
          </cell>
          <cell r="CU335">
            <v>1.2986127502135262E-2</v>
          </cell>
          <cell r="CV335">
            <v>1.2986127502135262E-2</v>
          </cell>
          <cell r="CW335">
            <v>1.2986127502135262E-2</v>
          </cell>
          <cell r="CX335">
            <v>1.2986127502135262E-2</v>
          </cell>
          <cell r="CY335">
            <v>1.2986127502135262E-2</v>
          </cell>
          <cell r="CZ335">
            <v>1.2986127502135262E-2</v>
          </cell>
          <cell r="DA335">
            <v>1.2986127502135262E-2</v>
          </cell>
          <cell r="DB335">
            <v>1.2986127502135262E-2</v>
          </cell>
          <cell r="DC335">
            <v>1.2986127502135262E-2</v>
          </cell>
          <cell r="DD335">
            <v>1.2986127502135262E-2</v>
          </cell>
          <cell r="DE335">
            <v>1.2986127502135262E-2</v>
          </cell>
          <cell r="DF335">
            <v>1.2986127502135262E-2</v>
          </cell>
          <cell r="DG335">
            <v>4.4709291149428891E-2</v>
          </cell>
          <cell r="DH335">
            <v>4.4709291149428891E-2</v>
          </cell>
          <cell r="DI335">
            <v>4.4709291149428891E-2</v>
          </cell>
          <cell r="DJ335">
            <v>4.4709291149428891E-2</v>
          </cell>
          <cell r="DK335">
            <v>4.4709291149428891E-2</v>
          </cell>
          <cell r="DL335">
            <v>4.4709291149428891E-2</v>
          </cell>
          <cell r="DM335">
            <v>4.4709291149428891E-2</v>
          </cell>
          <cell r="DN335">
            <v>4.4709291149428891E-2</v>
          </cell>
          <cell r="DO335">
            <v>4.4709291149428891E-2</v>
          </cell>
          <cell r="DP335">
            <v>4.4709291149428891E-2</v>
          </cell>
          <cell r="DQ335">
            <v>4.4709291149428891E-2</v>
          </cell>
          <cell r="DR335">
            <v>4.4709291149428891E-2</v>
          </cell>
          <cell r="DS335">
            <v>6.3557533265863053E-2</v>
          </cell>
          <cell r="DT335">
            <v>6.3557533265863053E-2</v>
          </cell>
          <cell r="DU335">
            <v>6.3557533265863053E-2</v>
          </cell>
          <cell r="DV335">
            <v>6.3557533265863053E-2</v>
          </cell>
          <cell r="DW335">
            <v>6.3557533265863053E-2</v>
          </cell>
          <cell r="DX335">
            <v>6.3557533265863053E-2</v>
          </cell>
          <cell r="DY335">
            <v>6.3557533265863053E-2</v>
          </cell>
          <cell r="DZ335">
            <v>6.3557533265863053E-2</v>
          </cell>
          <cell r="EA335">
            <v>6.3557533265863053E-2</v>
          </cell>
          <cell r="EB335">
            <v>6.3557533265863053E-2</v>
          </cell>
          <cell r="EC335">
            <v>6.3557533265863053E-2</v>
          </cell>
          <cell r="ED335">
            <v>6.3557533265863053E-2</v>
          </cell>
          <cell r="EE335">
            <v>8.7779960706593135E-2</v>
          </cell>
          <cell r="EF335">
            <v>8.7779960706593135E-2</v>
          </cell>
          <cell r="EG335">
            <v>8.7779960706593135E-2</v>
          </cell>
          <cell r="EH335">
            <v>8.7779960706593135E-2</v>
          </cell>
          <cell r="EI335">
            <v>8.7779960706593135E-2</v>
          </cell>
          <cell r="EJ335">
            <v>8.7779960706593135E-2</v>
          </cell>
          <cell r="EK335">
            <v>8.7779960706593135E-2</v>
          </cell>
          <cell r="EL335">
            <v>8.7779960706593135E-2</v>
          </cell>
          <cell r="EM335">
            <v>8.7779960706593135E-2</v>
          </cell>
          <cell r="EN335">
            <v>8.7779960706593135E-2</v>
          </cell>
          <cell r="EO335">
            <v>8.7779960706593135E-2</v>
          </cell>
          <cell r="EP335">
            <v>8.7779960706593135E-2</v>
          </cell>
          <cell r="EQ335">
            <v>9.4209135023985063E-2</v>
          </cell>
          <cell r="ER335">
            <v>9.4209135023985063E-2</v>
          </cell>
          <cell r="ES335">
            <v>9.4209135023985063E-2</v>
          </cell>
          <cell r="ET335">
            <v>9.4209135023985063E-2</v>
          </cell>
          <cell r="EU335">
            <v>9.4209135023985063E-2</v>
          </cell>
          <cell r="EV335">
            <v>9.4209135023985063E-2</v>
          </cell>
          <cell r="EW335">
            <v>9.4209135023985063E-2</v>
          </cell>
          <cell r="EX335">
            <v>9.4209135023985063E-2</v>
          </cell>
          <cell r="EY335">
            <v>9.4209135023985063E-2</v>
          </cell>
          <cell r="EZ335">
            <v>9.4209135023985063E-2</v>
          </cell>
          <cell r="FA335">
            <v>9.4209135023985063E-2</v>
          </cell>
          <cell r="FB335">
            <v>9.4209135023985063E-2</v>
          </cell>
          <cell r="FC335">
            <v>9.6135955070460355E-2</v>
          </cell>
          <cell r="FD335">
            <v>9.6135955070460355E-2</v>
          </cell>
          <cell r="FE335">
            <v>9.6135955070460355E-2</v>
          </cell>
          <cell r="FF335">
            <v>9.6135955070460355E-2</v>
          </cell>
          <cell r="FG335">
            <v>9.6135955070460355E-2</v>
          </cell>
          <cell r="FH335">
            <v>9.6135955070460355E-2</v>
          </cell>
          <cell r="FI335">
            <v>9.6135955070460355E-2</v>
          </cell>
          <cell r="FJ335">
            <v>9.6135955070460355E-2</v>
          </cell>
          <cell r="FK335">
            <v>9.6135955070460355E-2</v>
          </cell>
          <cell r="FL335">
            <v>9.6135955070460355E-2</v>
          </cell>
          <cell r="FM335">
            <v>9.6135955070460355E-2</v>
          </cell>
          <cell r="FN335">
            <v>9.6135955070460355E-2</v>
          </cell>
          <cell r="FO335">
            <v>9.5743281663385887E-2</v>
          </cell>
          <cell r="FP335">
            <v>9.5743281663385887E-2</v>
          </cell>
          <cell r="FQ335">
            <v>9.5743281663385887E-2</v>
          </cell>
          <cell r="FR335">
            <v>9.5743281663385887E-2</v>
          </cell>
          <cell r="FS335">
            <v>9.5743281663385887E-2</v>
          </cell>
          <cell r="FT335">
            <v>9.5743281663385887E-2</v>
          </cell>
          <cell r="FU335">
            <v>9.5743281663385887E-2</v>
          </cell>
          <cell r="FV335">
            <v>9.5743281663385887E-2</v>
          </cell>
          <cell r="FW335">
            <v>9.5743281663385887E-2</v>
          </cell>
        </row>
        <row r="336">
          <cell r="B336" t="str">
            <v>Co 401</v>
          </cell>
          <cell r="C336" t="str">
            <v>SC</v>
          </cell>
          <cell r="BH336">
            <v>1.9180906992500236E-2</v>
          </cell>
          <cell r="BI336">
            <v>1.9180906992500236E-2</v>
          </cell>
          <cell r="BJ336">
            <v>1.9180906992500236E-2</v>
          </cell>
          <cell r="BK336">
            <v>7.727847940151392E-3</v>
          </cell>
          <cell r="BL336">
            <v>7.727847940151392E-3</v>
          </cell>
          <cell r="BM336">
            <v>7.727847940151392E-3</v>
          </cell>
          <cell r="BN336">
            <v>7.727847940151392E-3</v>
          </cell>
          <cell r="BO336">
            <v>7.727847940151392E-3</v>
          </cell>
          <cell r="BP336">
            <v>7.727847940151392E-3</v>
          </cell>
          <cell r="BQ336">
            <v>7.727847940151392E-3</v>
          </cell>
          <cell r="BR336">
            <v>7.727847940151392E-3</v>
          </cell>
          <cell r="BS336">
            <v>7.727847940151392E-3</v>
          </cell>
          <cell r="BT336">
            <v>7.727847940151392E-3</v>
          </cell>
          <cell r="BU336">
            <v>7.727847940151392E-3</v>
          </cell>
          <cell r="BV336">
            <v>7.727847940151392E-3</v>
          </cell>
          <cell r="BW336">
            <v>1.4651904177705578E-3</v>
          </cell>
          <cell r="BX336">
            <v>1.4651904177705578E-3</v>
          </cell>
          <cell r="BY336">
            <v>1.4651904177705578E-3</v>
          </cell>
          <cell r="BZ336">
            <v>1.4651904177705578E-3</v>
          </cell>
          <cell r="CA336">
            <v>1.4651904177705578E-3</v>
          </cell>
          <cell r="CB336">
            <v>1.4651904177705578E-3</v>
          </cell>
          <cell r="CC336">
            <v>1.4651904177705578E-3</v>
          </cell>
          <cell r="CD336">
            <v>1.4651904177705578E-3</v>
          </cell>
          <cell r="CE336">
            <v>1.4651904177705578E-3</v>
          </cell>
          <cell r="CF336">
            <v>1.4651904177705578E-3</v>
          </cell>
          <cell r="CG336">
            <v>1.4651904177705578E-3</v>
          </cell>
          <cell r="CH336">
            <v>1.4651904177705578E-3</v>
          </cell>
          <cell r="CI336">
            <v>2.3139338188491922E-2</v>
          </cell>
          <cell r="CJ336">
            <v>2.3139338188491922E-2</v>
          </cell>
          <cell r="CK336">
            <v>2.3139338188491922E-2</v>
          </cell>
          <cell r="CL336">
            <v>2.3139338188491922E-2</v>
          </cell>
          <cell r="CM336">
            <v>2.3139338188491922E-2</v>
          </cell>
          <cell r="CN336">
            <v>2.3139338188491922E-2</v>
          </cell>
          <cell r="CO336">
            <v>2.3139338188491922E-2</v>
          </cell>
          <cell r="CP336">
            <v>2.3139338188491922E-2</v>
          </cell>
          <cell r="CQ336">
            <v>2.3139338188491922E-2</v>
          </cell>
          <cell r="CR336">
            <v>2.3139338188491922E-2</v>
          </cell>
          <cell r="CS336">
            <v>2.3139338188491922E-2</v>
          </cell>
          <cell r="CT336">
            <v>2.3139338188491922E-2</v>
          </cell>
          <cell r="CU336">
            <v>4.8533310469089229E-2</v>
          </cell>
          <cell r="CV336">
            <v>4.8533310469089229E-2</v>
          </cell>
          <cell r="CW336">
            <v>4.8533310469089229E-2</v>
          </cell>
          <cell r="CX336">
            <v>4.8533310469089229E-2</v>
          </cell>
          <cell r="CY336">
            <v>4.8533310469089229E-2</v>
          </cell>
          <cell r="CZ336">
            <v>4.8533310469089229E-2</v>
          </cell>
          <cell r="DA336">
            <v>4.8533310469089229E-2</v>
          </cell>
          <cell r="DB336">
            <v>4.8533310469089229E-2</v>
          </cell>
          <cell r="DC336">
            <v>4.8533310469089229E-2</v>
          </cell>
          <cell r="DD336">
            <v>4.8533310469089229E-2</v>
          </cell>
          <cell r="DE336">
            <v>4.8533310469089229E-2</v>
          </cell>
          <cell r="DF336">
            <v>4.8533310469089229E-2</v>
          </cell>
          <cell r="DG336">
            <v>4.1260328499929236E-2</v>
          </cell>
          <cell r="DH336">
            <v>4.1260328499929236E-2</v>
          </cell>
          <cell r="DI336">
            <v>4.1260328499929236E-2</v>
          </cell>
          <cell r="DJ336">
            <v>4.1260328499929236E-2</v>
          </cell>
          <cell r="DK336">
            <v>4.1260328499929236E-2</v>
          </cell>
          <cell r="DL336">
            <v>4.1260328499929236E-2</v>
          </cell>
          <cell r="DM336">
            <v>4.1260328499929236E-2</v>
          </cell>
          <cell r="DN336">
            <v>4.1260328499929236E-2</v>
          </cell>
          <cell r="DO336">
            <v>4.1260328499929236E-2</v>
          </cell>
          <cell r="DP336">
            <v>4.1260328499929236E-2</v>
          </cell>
          <cell r="DQ336">
            <v>4.1260328499929236E-2</v>
          </cell>
          <cell r="DR336">
            <v>4.1260328499929236E-2</v>
          </cell>
          <cell r="DS336">
            <v>7.6758599074946032E-2</v>
          </cell>
          <cell r="DT336">
            <v>7.6758599074946032E-2</v>
          </cell>
          <cell r="DU336">
            <v>7.6758599074946032E-2</v>
          </cell>
          <cell r="DV336">
            <v>7.6758599074946032E-2</v>
          </cell>
          <cell r="DW336">
            <v>7.6758599074946032E-2</v>
          </cell>
          <cell r="DX336">
            <v>7.6758599074946032E-2</v>
          </cell>
          <cell r="DY336">
            <v>7.6758599074946032E-2</v>
          </cell>
          <cell r="DZ336">
            <v>7.6758599074946032E-2</v>
          </cell>
          <cell r="EA336">
            <v>7.6758599074946032E-2</v>
          </cell>
          <cell r="EB336">
            <v>7.6758599074946032E-2</v>
          </cell>
          <cell r="EC336">
            <v>7.6758599074946032E-2</v>
          </cell>
          <cell r="ED336">
            <v>7.6758599074946032E-2</v>
          </cell>
          <cell r="EE336">
            <v>8.2437809453212926E-2</v>
          </cell>
          <cell r="EF336">
            <v>8.2437809453212926E-2</v>
          </cell>
          <cell r="EG336">
            <v>8.2437809453212926E-2</v>
          </cell>
          <cell r="EH336">
            <v>8.2437809453212926E-2</v>
          </cell>
          <cell r="EI336">
            <v>8.2437809453212926E-2</v>
          </cell>
          <cell r="EJ336">
            <v>8.2437809453212926E-2</v>
          </cell>
          <cell r="EK336">
            <v>8.2437809453212926E-2</v>
          </cell>
          <cell r="EL336">
            <v>8.2437809453212926E-2</v>
          </cell>
          <cell r="EM336">
            <v>8.2437809453212926E-2</v>
          </cell>
          <cell r="EN336">
            <v>8.2437809453212926E-2</v>
          </cell>
          <cell r="EO336">
            <v>8.2437809453212926E-2</v>
          </cell>
          <cell r="EP336">
            <v>8.2437809453212926E-2</v>
          </cell>
          <cell r="EQ336">
            <v>0.10172303165103526</v>
          </cell>
          <cell r="ER336">
            <v>0.10172303165103526</v>
          </cell>
          <cell r="ES336">
            <v>0.10172303165103526</v>
          </cell>
          <cell r="ET336">
            <v>0.10172303165103526</v>
          </cell>
          <cell r="EU336">
            <v>0.10172303165103526</v>
          </cell>
          <cell r="EV336">
            <v>0.10172303165103526</v>
          </cell>
          <cell r="EW336">
            <v>0.10172303165103526</v>
          </cell>
          <cell r="EX336">
            <v>0.10172303165103526</v>
          </cell>
          <cell r="EY336">
            <v>0.10172303165103526</v>
          </cell>
          <cell r="EZ336">
            <v>0.10172303165103526</v>
          </cell>
          <cell r="FA336">
            <v>0.10172303165103526</v>
          </cell>
          <cell r="FB336">
            <v>0.10172303165103526</v>
          </cell>
          <cell r="FC336">
            <v>0.10571397504510831</v>
          </cell>
          <cell r="FD336">
            <v>0.10571397504510831</v>
          </cell>
          <cell r="FE336">
            <v>0.10571397504510831</v>
          </cell>
          <cell r="FF336">
            <v>0.10571397504510831</v>
          </cell>
          <cell r="FG336">
            <v>0.10571397504510831</v>
          </cell>
          <cell r="FH336">
            <v>0.10571397504510831</v>
          </cell>
          <cell r="FI336">
            <v>0.10571397504510831</v>
          </cell>
          <cell r="FJ336">
            <v>0.10571397504510831</v>
          </cell>
          <cell r="FK336">
            <v>0.10571397504510831</v>
          </cell>
          <cell r="FL336">
            <v>0.10571397504510831</v>
          </cell>
          <cell r="FM336">
            <v>0.10571397504510831</v>
          </cell>
          <cell r="FN336">
            <v>0.10571397504510831</v>
          </cell>
          <cell r="FO336">
            <v>0.11866947307637217</v>
          </cell>
          <cell r="FP336">
            <v>0.11866947307637217</v>
          </cell>
          <cell r="FQ336">
            <v>0.11866947307637217</v>
          </cell>
          <cell r="FR336">
            <v>0.11866947307637217</v>
          </cell>
          <cell r="FS336">
            <v>0.11866947307637217</v>
          </cell>
          <cell r="FT336">
            <v>0.11866947307637217</v>
          </cell>
          <cell r="FU336">
            <v>0.11866947307637217</v>
          </cell>
          <cell r="FV336">
            <v>0.11866947307637217</v>
          </cell>
          <cell r="FW336">
            <v>0.11866947307637217</v>
          </cell>
        </row>
        <row r="337">
          <cell r="B337" t="str">
            <v>Co 248</v>
          </cell>
          <cell r="C337" t="str">
            <v>FL</v>
          </cell>
          <cell r="BH337">
            <v>-3.0591272838731809E-2</v>
          </cell>
          <cell r="BI337">
            <v>-3.0591272838731809E-2</v>
          </cell>
          <cell r="BJ337">
            <v>-3.0591272838731809E-2</v>
          </cell>
          <cell r="BK337">
            <v>-3.8508380166520091E-2</v>
          </cell>
          <cell r="BL337">
            <v>-3.8508380166520091E-2</v>
          </cell>
          <cell r="BM337">
            <v>-3.8508380166520091E-2</v>
          </cell>
          <cell r="BN337">
            <v>-3.8508380166520091E-2</v>
          </cell>
          <cell r="BO337">
            <v>-3.8508380166520091E-2</v>
          </cell>
          <cell r="BP337">
            <v>-3.8508380166520091E-2</v>
          </cell>
          <cell r="BQ337">
            <v>-3.8508380166520091E-2</v>
          </cell>
          <cell r="BR337">
            <v>-3.8508380166520091E-2</v>
          </cell>
          <cell r="BS337">
            <v>-3.8508380166520091E-2</v>
          </cell>
          <cell r="BT337">
            <v>-3.8508380166520091E-2</v>
          </cell>
          <cell r="BU337">
            <v>-3.8508380166520091E-2</v>
          </cell>
          <cell r="BV337">
            <v>-3.8508380166520091E-2</v>
          </cell>
          <cell r="BW337">
            <v>0.16222591931272384</v>
          </cell>
          <cell r="BX337">
            <v>0.16222591931272384</v>
          </cell>
          <cell r="BY337">
            <v>0.16222591931272384</v>
          </cell>
          <cell r="BZ337">
            <v>0.16222591931272384</v>
          </cell>
          <cell r="CA337">
            <v>0.16222591931272384</v>
          </cell>
          <cell r="CB337">
            <v>0.16222591931272384</v>
          </cell>
          <cell r="CC337">
            <v>0.16222591931272384</v>
          </cell>
          <cell r="CD337">
            <v>0.16222591931272384</v>
          </cell>
          <cell r="CE337">
            <v>0.16222591931272384</v>
          </cell>
          <cell r="CF337">
            <v>0.16222591931272384</v>
          </cell>
          <cell r="CG337">
            <v>0.16222591931272384</v>
          </cell>
          <cell r="CH337">
            <v>0.16222591931272384</v>
          </cell>
          <cell r="CI337">
            <v>0.14023583906898071</v>
          </cell>
          <cell r="CJ337">
            <v>0.14023583906898071</v>
          </cell>
          <cell r="CK337">
            <v>0.14023583906898071</v>
          </cell>
          <cell r="CL337">
            <v>0.14023583906898071</v>
          </cell>
          <cell r="CM337">
            <v>0.14023583906898071</v>
          </cell>
          <cell r="CN337">
            <v>0.14023583906898071</v>
          </cell>
          <cell r="CO337">
            <v>0.14023583906898071</v>
          </cell>
          <cell r="CP337">
            <v>0.14023583906898071</v>
          </cell>
          <cell r="CQ337">
            <v>0.14023583906898071</v>
          </cell>
          <cell r="CR337">
            <v>0.14023583906898071</v>
          </cell>
          <cell r="CS337">
            <v>0.14023583906898071</v>
          </cell>
          <cell r="CT337">
            <v>0.14023583906898071</v>
          </cell>
          <cell r="CU337">
            <v>9.4548592341351337E-2</v>
          </cell>
          <cell r="CV337">
            <v>9.4548592341351337E-2</v>
          </cell>
          <cell r="CW337">
            <v>9.4548592341351337E-2</v>
          </cell>
          <cell r="CX337">
            <v>9.4548592341351337E-2</v>
          </cell>
          <cell r="CY337">
            <v>9.4548592341351337E-2</v>
          </cell>
          <cell r="CZ337">
            <v>9.4548592341351337E-2</v>
          </cell>
          <cell r="DA337">
            <v>9.4548592341351337E-2</v>
          </cell>
          <cell r="DB337">
            <v>9.4548592341351337E-2</v>
          </cell>
          <cell r="DC337">
            <v>9.4548592341351337E-2</v>
          </cell>
          <cell r="DD337">
            <v>9.4548592341351337E-2</v>
          </cell>
          <cell r="DE337">
            <v>9.4548592341351337E-2</v>
          </cell>
          <cell r="DF337">
            <v>9.4548592341351337E-2</v>
          </cell>
          <cell r="DG337">
            <v>7.7591686317226405E-2</v>
          </cell>
          <cell r="DH337">
            <v>7.7591686317226405E-2</v>
          </cell>
          <cell r="DI337">
            <v>7.7591686317226405E-2</v>
          </cell>
          <cell r="DJ337">
            <v>7.7591686317226405E-2</v>
          </cell>
          <cell r="DK337">
            <v>7.7591686317226405E-2</v>
          </cell>
          <cell r="DL337">
            <v>7.7591686317226405E-2</v>
          </cell>
          <cell r="DM337">
            <v>7.7591686317226405E-2</v>
          </cell>
          <cell r="DN337">
            <v>7.7591686317226405E-2</v>
          </cell>
          <cell r="DO337">
            <v>7.7591686317226405E-2</v>
          </cell>
          <cell r="DP337">
            <v>7.7591686317226405E-2</v>
          </cell>
          <cell r="DQ337">
            <v>7.7591686317226405E-2</v>
          </cell>
          <cell r="DR337">
            <v>7.7591686317226405E-2</v>
          </cell>
          <cell r="DS337">
            <v>8.0239398028196282E-2</v>
          </cell>
          <cell r="DT337">
            <v>8.0239398028196282E-2</v>
          </cell>
          <cell r="DU337">
            <v>8.0239398028196282E-2</v>
          </cell>
          <cell r="DV337">
            <v>8.0239398028196282E-2</v>
          </cell>
          <cell r="DW337">
            <v>8.0239398028196282E-2</v>
          </cell>
          <cell r="DX337">
            <v>8.0239398028196282E-2</v>
          </cell>
          <cell r="DY337">
            <v>8.0239398028196282E-2</v>
          </cell>
          <cell r="DZ337">
            <v>8.0239398028196282E-2</v>
          </cell>
          <cell r="EA337">
            <v>8.0239398028196282E-2</v>
          </cell>
          <cell r="EB337">
            <v>8.0239398028196282E-2</v>
          </cell>
          <cell r="EC337">
            <v>8.0239398028196282E-2</v>
          </cell>
          <cell r="ED337">
            <v>8.0239398028196282E-2</v>
          </cell>
          <cell r="EE337">
            <v>9.2042494098165048E-2</v>
          </cell>
          <cell r="EF337">
            <v>9.2042494098165048E-2</v>
          </cell>
          <cell r="EG337">
            <v>9.2042494098165048E-2</v>
          </cell>
          <cell r="EH337">
            <v>9.2042494098165048E-2</v>
          </cell>
          <cell r="EI337">
            <v>9.2042494098165048E-2</v>
          </cell>
          <cell r="EJ337">
            <v>9.2042494098165048E-2</v>
          </cell>
          <cell r="EK337">
            <v>9.2042494098165048E-2</v>
          </cell>
          <cell r="EL337">
            <v>9.2042494098165048E-2</v>
          </cell>
          <cell r="EM337">
            <v>9.2042494098165048E-2</v>
          </cell>
          <cell r="EN337">
            <v>9.2042494098165048E-2</v>
          </cell>
          <cell r="EO337">
            <v>9.2042494098165048E-2</v>
          </cell>
          <cell r="EP337">
            <v>9.2042494098165048E-2</v>
          </cell>
          <cell r="EQ337">
            <v>9.0833727430293179E-2</v>
          </cell>
          <cell r="ER337">
            <v>9.0833727430293179E-2</v>
          </cell>
          <cell r="ES337">
            <v>9.0833727430293179E-2</v>
          </cell>
          <cell r="ET337">
            <v>9.0833727430293179E-2</v>
          </cell>
          <cell r="EU337">
            <v>9.0833727430293179E-2</v>
          </cell>
          <cell r="EV337">
            <v>9.0833727430293179E-2</v>
          </cell>
          <cell r="EW337">
            <v>9.0833727430293179E-2</v>
          </cell>
          <cell r="EX337">
            <v>9.0833727430293179E-2</v>
          </cell>
          <cell r="EY337">
            <v>9.0833727430293179E-2</v>
          </cell>
          <cell r="EZ337">
            <v>9.0833727430293179E-2</v>
          </cell>
          <cell r="FA337">
            <v>9.0833727430293179E-2</v>
          </cell>
          <cell r="FB337">
            <v>9.0833727430293179E-2</v>
          </cell>
          <cell r="FC337">
            <v>0.10245628216915859</v>
          </cell>
          <cell r="FD337">
            <v>0.10245628216915859</v>
          </cell>
          <cell r="FE337">
            <v>0.10245628216915859</v>
          </cell>
          <cell r="FF337">
            <v>0.10245628216915859</v>
          </cell>
          <cell r="FG337">
            <v>0.10245628216915859</v>
          </cell>
          <cell r="FH337">
            <v>0.10245628216915859</v>
          </cell>
          <cell r="FI337">
            <v>0.10245628216915859</v>
          </cell>
          <cell r="FJ337">
            <v>0.10245628216915859</v>
          </cell>
          <cell r="FK337">
            <v>0.10245628216915859</v>
          </cell>
          <cell r="FL337">
            <v>0.10245628216915859</v>
          </cell>
          <cell r="FM337">
            <v>0.10245628216915859</v>
          </cell>
          <cell r="FN337">
            <v>0.10245628216915859</v>
          </cell>
          <cell r="FO337">
            <v>0.10236806468353556</v>
          </cell>
          <cell r="FP337">
            <v>0.10236806468353556</v>
          </cell>
          <cell r="FQ337">
            <v>0.10236806468353556</v>
          </cell>
          <cell r="FR337">
            <v>0.10236806468353556</v>
          </cell>
          <cell r="FS337">
            <v>0.10236806468353556</v>
          </cell>
          <cell r="FT337">
            <v>0.10236806468353556</v>
          </cell>
          <cell r="FU337">
            <v>0.10236806468353556</v>
          </cell>
          <cell r="FV337">
            <v>0.10236806468353556</v>
          </cell>
          <cell r="FW337">
            <v>0.10236806468353556</v>
          </cell>
        </row>
        <row r="338">
          <cell r="B338" t="str">
            <v>Co 249</v>
          </cell>
          <cell r="C338" t="str">
            <v>FL</v>
          </cell>
          <cell r="BH338">
            <v>-0.12545451459850862</v>
          </cell>
          <cell r="BI338">
            <v>-0.12545451459850862</v>
          </cell>
          <cell r="BJ338">
            <v>-0.12545451459850862</v>
          </cell>
          <cell r="BK338">
            <v>-3.6867766174243956E-2</v>
          </cell>
          <cell r="BL338">
            <v>-3.6867766174243956E-2</v>
          </cell>
          <cell r="BM338">
            <v>-3.6867766174243956E-2</v>
          </cell>
          <cell r="BN338">
            <v>-3.6867766174243956E-2</v>
          </cell>
          <cell r="BO338">
            <v>-3.6867766174243956E-2</v>
          </cell>
          <cell r="BP338">
            <v>-3.6867766174243956E-2</v>
          </cell>
          <cell r="BQ338">
            <v>-3.6867766174243956E-2</v>
          </cell>
          <cell r="BR338">
            <v>-3.6867766174243956E-2</v>
          </cell>
          <cell r="BS338">
            <v>-3.6867766174243956E-2</v>
          </cell>
          <cell r="BT338">
            <v>-3.6867766174243956E-2</v>
          </cell>
          <cell r="BU338">
            <v>-3.6867766174243956E-2</v>
          </cell>
          <cell r="BV338">
            <v>-3.6867766174243956E-2</v>
          </cell>
          <cell r="BW338">
            <v>3.5152875152719289E-2</v>
          </cell>
          <cell r="BX338">
            <v>3.5152875152719289E-2</v>
          </cell>
          <cell r="BY338">
            <v>3.5152875152719289E-2</v>
          </cell>
          <cell r="BZ338">
            <v>3.5152875152719289E-2</v>
          </cell>
          <cell r="CA338">
            <v>3.5152875152719289E-2</v>
          </cell>
          <cell r="CB338">
            <v>3.5152875152719289E-2</v>
          </cell>
          <cell r="CC338">
            <v>3.5152875152719289E-2</v>
          </cell>
          <cell r="CD338">
            <v>3.5152875152719289E-2</v>
          </cell>
          <cell r="CE338">
            <v>3.5152875152719289E-2</v>
          </cell>
          <cell r="CF338">
            <v>3.5152875152719289E-2</v>
          </cell>
          <cell r="CG338">
            <v>3.5152875152719289E-2</v>
          </cell>
          <cell r="CH338">
            <v>3.5152875152719289E-2</v>
          </cell>
          <cell r="CI338">
            <v>0.12999649196030677</v>
          </cell>
          <cell r="CJ338">
            <v>0.12999649196030677</v>
          </cell>
          <cell r="CK338">
            <v>0.12999649196030677</v>
          </cell>
          <cell r="CL338">
            <v>0.12999649196030677</v>
          </cell>
          <cell r="CM338">
            <v>0.12999649196030677</v>
          </cell>
          <cell r="CN338">
            <v>0.12999649196030677</v>
          </cell>
          <cell r="CO338">
            <v>0.12999649196030677</v>
          </cell>
          <cell r="CP338">
            <v>0.12999649196030677</v>
          </cell>
          <cell r="CQ338">
            <v>0.12999649196030677</v>
          </cell>
          <cell r="CR338">
            <v>0.12999649196030677</v>
          </cell>
          <cell r="CS338">
            <v>0.12999649196030677</v>
          </cell>
          <cell r="CT338">
            <v>0.12999649196030677</v>
          </cell>
          <cell r="CU338">
            <v>0.1091976013969056</v>
          </cell>
          <cell r="CV338">
            <v>0.1091976013969056</v>
          </cell>
          <cell r="CW338">
            <v>0.1091976013969056</v>
          </cell>
          <cell r="CX338">
            <v>0.1091976013969056</v>
          </cell>
          <cell r="CY338">
            <v>0.1091976013969056</v>
          </cell>
          <cell r="CZ338">
            <v>0.1091976013969056</v>
          </cell>
          <cell r="DA338">
            <v>0.1091976013969056</v>
          </cell>
          <cell r="DB338">
            <v>0.1091976013969056</v>
          </cell>
          <cell r="DC338">
            <v>0.1091976013969056</v>
          </cell>
          <cell r="DD338">
            <v>0.1091976013969056</v>
          </cell>
          <cell r="DE338">
            <v>0.1091976013969056</v>
          </cell>
          <cell r="DF338">
            <v>0.1091976013969056</v>
          </cell>
          <cell r="DG338">
            <v>9.1111712425398464E-2</v>
          </cell>
          <cell r="DH338">
            <v>9.1111712425398464E-2</v>
          </cell>
          <cell r="DI338">
            <v>9.1111712425398464E-2</v>
          </cell>
          <cell r="DJ338">
            <v>9.1111712425398464E-2</v>
          </cell>
          <cell r="DK338">
            <v>9.1111712425398464E-2</v>
          </cell>
          <cell r="DL338">
            <v>9.1111712425398464E-2</v>
          </cell>
          <cell r="DM338">
            <v>9.1111712425398464E-2</v>
          </cell>
          <cell r="DN338">
            <v>9.1111712425398464E-2</v>
          </cell>
          <cell r="DO338">
            <v>9.1111712425398464E-2</v>
          </cell>
          <cell r="DP338">
            <v>9.1111712425398464E-2</v>
          </cell>
          <cell r="DQ338">
            <v>9.1111712425398464E-2</v>
          </cell>
          <cell r="DR338">
            <v>9.1111712425398464E-2</v>
          </cell>
          <cell r="DS338">
            <v>9.3646101174737026E-2</v>
          </cell>
          <cell r="DT338">
            <v>9.3646101174737026E-2</v>
          </cell>
          <cell r="DU338">
            <v>9.3646101174737026E-2</v>
          </cell>
          <cell r="DV338">
            <v>9.3646101174737026E-2</v>
          </cell>
          <cell r="DW338">
            <v>9.3646101174737026E-2</v>
          </cell>
          <cell r="DX338">
            <v>9.3646101174737026E-2</v>
          </cell>
          <cell r="DY338">
            <v>9.3646101174737026E-2</v>
          </cell>
          <cell r="DZ338">
            <v>9.3646101174737026E-2</v>
          </cell>
          <cell r="EA338">
            <v>9.3646101174737026E-2</v>
          </cell>
          <cell r="EB338">
            <v>9.3646101174737026E-2</v>
          </cell>
          <cell r="EC338">
            <v>9.3646101174737026E-2</v>
          </cell>
          <cell r="ED338">
            <v>9.3646101174737026E-2</v>
          </cell>
          <cell r="EE338">
            <v>9.312374798882532E-2</v>
          </cell>
          <cell r="EF338">
            <v>9.312374798882532E-2</v>
          </cell>
          <cell r="EG338">
            <v>9.312374798882532E-2</v>
          </cell>
          <cell r="EH338">
            <v>9.312374798882532E-2</v>
          </cell>
          <cell r="EI338">
            <v>9.312374798882532E-2</v>
          </cell>
          <cell r="EJ338">
            <v>9.312374798882532E-2</v>
          </cell>
          <cell r="EK338">
            <v>9.312374798882532E-2</v>
          </cell>
          <cell r="EL338">
            <v>9.312374798882532E-2</v>
          </cell>
          <cell r="EM338">
            <v>9.312374798882532E-2</v>
          </cell>
          <cell r="EN338">
            <v>9.312374798882532E-2</v>
          </cell>
          <cell r="EO338">
            <v>9.312374798882532E-2</v>
          </cell>
          <cell r="EP338">
            <v>9.312374798882532E-2</v>
          </cell>
          <cell r="EQ338">
            <v>9.4523095382565231E-2</v>
          </cell>
          <cell r="ER338">
            <v>9.4523095382565231E-2</v>
          </cell>
          <cell r="ES338">
            <v>9.4523095382565231E-2</v>
          </cell>
          <cell r="ET338">
            <v>9.4523095382565231E-2</v>
          </cell>
          <cell r="EU338">
            <v>9.4523095382565231E-2</v>
          </cell>
          <cell r="EV338">
            <v>9.4523095382565231E-2</v>
          </cell>
          <cell r="EW338">
            <v>9.4523095382565231E-2</v>
          </cell>
          <cell r="EX338">
            <v>9.4523095382565231E-2</v>
          </cell>
          <cell r="EY338">
            <v>9.4523095382565231E-2</v>
          </cell>
          <cell r="EZ338">
            <v>9.4523095382565231E-2</v>
          </cell>
          <cell r="FA338">
            <v>9.4523095382565231E-2</v>
          </cell>
          <cell r="FB338">
            <v>9.4523095382565231E-2</v>
          </cell>
          <cell r="FC338">
            <v>0.10038933989993108</v>
          </cell>
          <cell r="FD338">
            <v>0.10038933989993108</v>
          </cell>
          <cell r="FE338">
            <v>0.10038933989993108</v>
          </cell>
          <cell r="FF338">
            <v>0.10038933989993108</v>
          </cell>
          <cell r="FG338">
            <v>0.10038933989993108</v>
          </cell>
          <cell r="FH338">
            <v>0.10038933989993108</v>
          </cell>
          <cell r="FI338">
            <v>0.10038933989993108</v>
          </cell>
          <cell r="FJ338">
            <v>0.10038933989993108</v>
          </cell>
          <cell r="FK338">
            <v>0.10038933989993108</v>
          </cell>
          <cell r="FL338">
            <v>0.10038933989993108</v>
          </cell>
          <cell r="FM338">
            <v>0.10038933989993108</v>
          </cell>
          <cell r="FN338">
            <v>0.10038933989993108</v>
          </cell>
          <cell r="FO338">
            <v>0.11157496452023535</v>
          </cell>
          <cell r="FP338">
            <v>0.11157496452023535</v>
          </cell>
          <cell r="FQ338">
            <v>0.11157496452023535</v>
          </cell>
          <cell r="FR338">
            <v>0.11157496452023535</v>
          </cell>
          <cell r="FS338">
            <v>0.11157496452023535</v>
          </cell>
          <cell r="FT338">
            <v>0.11157496452023535</v>
          </cell>
          <cell r="FU338">
            <v>0.11157496452023535</v>
          </cell>
          <cell r="FV338">
            <v>0.11157496452023535</v>
          </cell>
          <cell r="FW338">
            <v>0.11157496452023535</v>
          </cell>
        </row>
        <row r="339">
          <cell r="B339" t="str">
            <v>Co 402</v>
          </cell>
          <cell r="C339" t="str">
            <v>SC</v>
          </cell>
          <cell r="BH339">
            <v>-0.28200638992696397</v>
          </cell>
          <cell r="BI339">
            <v>-0.28200638992696397</v>
          </cell>
          <cell r="BJ339">
            <v>-0.28200638992696397</v>
          </cell>
          <cell r="BK339">
            <v>-9.7715576620030706E-2</v>
          </cell>
          <cell r="BL339">
            <v>-9.7715576620030706E-2</v>
          </cell>
          <cell r="BM339">
            <v>-9.7715576620030706E-2</v>
          </cell>
          <cell r="BN339">
            <v>-9.7715576620030706E-2</v>
          </cell>
          <cell r="BO339">
            <v>-9.7715576620030706E-2</v>
          </cell>
          <cell r="BP339">
            <v>-9.7715576620030706E-2</v>
          </cell>
          <cell r="BQ339">
            <v>-9.7715576620030706E-2</v>
          </cell>
          <cell r="BR339">
            <v>-9.7715576620030706E-2</v>
          </cell>
          <cell r="BS339">
            <v>-9.7715576620030706E-2</v>
          </cell>
          <cell r="BT339">
            <v>-9.7715576620030706E-2</v>
          </cell>
          <cell r="BU339">
            <v>-9.7715576620030706E-2</v>
          </cell>
          <cell r="BV339">
            <v>-9.7715576620030706E-2</v>
          </cell>
          <cell r="BW339">
            <v>8.9691220953331305E-2</v>
          </cell>
          <cell r="BX339">
            <v>8.9691220953331305E-2</v>
          </cell>
          <cell r="BY339">
            <v>8.9691220953331305E-2</v>
          </cell>
          <cell r="BZ339">
            <v>8.9691220953331305E-2</v>
          </cell>
          <cell r="CA339">
            <v>8.9691220953331305E-2</v>
          </cell>
          <cell r="CB339">
            <v>8.9691220953331305E-2</v>
          </cell>
          <cell r="CC339">
            <v>8.9691220953331305E-2</v>
          </cell>
          <cell r="CD339">
            <v>8.9691220953331305E-2</v>
          </cell>
          <cell r="CE339">
            <v>8.9691220953331305E-2</v>
          </cell>
          <cell r="CF339">
            <v>8.9691220953331305E-2</v>
          </cell>
          <cell r="CG339">
            <v>8.9691220953331305E-2</v>
          </cell>
          <cell r="CH339">
            <v>8.9691220953331305E-2</v>
          </cell>
          <cell r="CI339">
            <v>6.5585380814248403E-2</v>
          </cell>
          <cell r="CJ339">
            <v>6.5585380814248403E-2</v>
          </cell>
          <cell r="CK339">
            <v>6.5585380814248403E-2</v>
          </cell>
          <cell r="CL339">
            <v>6.5585380814248403E-2</v>
          </cell>
          <cell r="CM339">
            <v>6.5585380814248403E-2</v>
          </cell>
          <cell r="CN339">
            <v>6.5585380814248403E-2</v>
          </cell>
          <cell r="CO339">
            <v>6.5585380814248403E-2</v>
          </cell>
          <cell r="CP339">
            <v>6.5585380814248403E-2</v>
          </cell>
          <cell r="CQ339">
            <v>6.5585380814248403E-2</v>
          </cell>
          <cell r="CR339">
            <v>6.5585380814248403E-2</v>
          </cell>
          <cell r="CS339">
            <v>6.5585380814248403E-2</v>
          </cell>
          <cell r="CT339">
            <v>6.5585380814248403E-2</v>
          </cell>
          <cell r="CU339">
            <v>3.353203141775505E-2</v>
          </cell>
          <cell r="CV339">
            <v>3.353203141775505E-2</v>
          </cell>
          <cell r="CW339">
            <v>3.353203141775505E-2</v>
          </cell>
          <cell r="CX339">
            <v>3.353203141775505E-2</v>
          </cell>
          <cell r="CY339">
            <v>3.353203141775505E-2</v>
          </cell>
          <cell r="CZ339">
            <v>3.353203141775505E-2</v>
          </cell>
          <cell r="DA339">
            <v>3.353203141775505E-2</v>
          </cell>
          <cell r="DB339">
            <v>3.353203141775505E-2</v>
          </cell>
          <cell r="DC339">
            <v>3.353203141775505E-2</v>
          </cell>
          <cell r="DD339">
            <v>3.353203141775505E-2</v>
          </cell>
          <cell r="DE339">
            <v>3.353203141775505E-2</v>
          </cell>
          <cell r="DF339">
            <v>3.353203141775505E-2</v>
          </cell>
          <cell r="DG339">
            <v>1.2740560065486014E-2</v>
          </cell>
          <cell r="DH339">
            <v>1.2740560065486014E-2</v>
          </cell>
          <cell r="DI339">
            <v>1.2740560065486014E-2</v>
          </cell>
          <cell r="DJ339">
            <v>1.2740560065486014E-2</v>
          </cell>
          <cell r="DK339">
            <v>1.2740560065486014E-2</v>
          </cell>
          <cell r="DL339">
            <v>1.2740560065486014E-2</v>
          </cell>
          <cell r="DM339">
            <v>1.2740560065486014E-2</v>
          </cell>
          <cell r="DN339">
            <v>1.2740560065486014E-2</v>
          </cell>
          <cell r="DO339">
            <v>1.2740560065486014E-2</v>
          </cell>
          <cell r="DP339">
            <v>1.2740560065486014E-2</v>
          </cell>
          <cell r="DQ339">
            <v>1.2740560065486014E-2</v>
          </cell>
          <cell r="DR339">
            <v>1.2740560065486014E-2</v>
          </cell>
          <cell r="DS339">
            <v>0.21939121050395691</v>
          </cell>
          <cell r="DT339">
            <v>0.21939121050395691</v>
          </cell>
          <cell r="DU339">
            <v>0.21939121050395691</v>
          </cell>
          <cell r="DV339">
            <v>0.21939121050395691</v>
          </cell>
          <cell r="DW339">
            <v>0.21939121050395691</v>
          </cell>
          <cell r="DX339">
            <v>0.21939121050395691</v>
          </cell>
          <cell r="DY339">
            <v>0.21939121050395691</v>
          </cell>
          <cell r="DZ339">
            <v>0.21939121050395691</v>
          </cell>
          <cell r="EA339">
            <v>0.21939121050395691</v>
          </cell>
          <cell r="EB339">
            <v>0.21939121050395691</v>
          </cell>
          <cell r="EC339">
            <v>0.21939121050395691</v>
          </cell>
          <cell r="ED339">
            <v>0.21939121050395691</v>
          </cell>
          <cell r="EE339">
            <v>0.3837548602601159</v>
          </cell>
          <cell r="EF339">
            <v>0.3837548602601159</v>
          </cell>
          <cell r="EG339">
            <v>0.3837548602601159</v>
          </cell>
          <cell r="EH339">
            <v>0.3837548602601159</v>
          </cell>
          <cell r="EI339">
            <v>0.3837548602601159</v>
          </cell>
          <cell r="EJ339">
            <v>0.3837548602601159</v>
          </cell>
          <cell r="EK339">
            <v>0.3837548602601159</v>
          </cell>
          <cell r="EL339">
            <v>0.3837548602601159</v>
          </cell>
          <cell r="EM339">
            <v>0.3837548602601159</v>
          </cell>
          <cell r="EN339">
            <v>0.3837548602601159</v>
          </cell>
          <cell r="EO339">
            <v>0.3837548602601159</v>
          </cell>
          <cell r="EP339">
            <v>0.3837548602601159</v>
          </cell>
          <cell r="EQ339">
            <v>0.38478100385158298</v>
          </cell>
          <cell r="ER339">
            <v>0.38478100385158298</v>
          </cell>
          <cell r="ES339">
            <v>0.38478100385158298</v>
          </cell>
          <cell r="ET339">
            <v>0.38478100385158298</v>
          </cell>
          <cell r="EU339">
            <v>0.38478100385158298</v>
          </cell>
          <cell r="EV339">
            <v>0.38478100385158298</v>
          </cell>
          <cell r="EW339">
            <v>0.38478100385158298</v>
          </cell>
          <cell r="EX339">
            <v>0.38478100385158298</v>
          </cell>
          <cell r="EY339">
            <v>0.38478100385158298</v>
          </cell>
          <cell r="EZ339">
            <v>0.38478100385158298</v>
          </cell>
          <cell r="FA339">
            <v>0.38478100385158298</v>
          </cell>
          <cell r="FB339">
            <v>0.38478100385158298</v>
          </cell>
          <cell r="FC339">
            <v>0.40245515613624189</v>
          </cell>
          <cell r="FD339">
            <v>0.40245515613624189</v>
          </cell>
          <cell r="FE339">
            <v>0.40245515613624189</v>
          </cell>
          <cell r="FF339">
            <v>0.40245515613624189</v>
          </cell>
          <cell r="FG339">
            <v>0.40245515613624189</v>
          </cell>
          <cell r="FH339">
            <v>0.40245515613624189</v>
          </cell>
          <cell r="FI339">
            <v>0.40245515613624189</v>
          </cell>
          <cell r="FJ339">
            <v>0.40245515613624189</v>
          </cell>
          <cell r="FK339">
            <v>0.40245515613624189</v>
          </cell>
          <cell r="FL339">
            <v>0.40245515613624189</v>
          </cell>
          <cell r="FM339">
            <v>0.40245515613624189</v>
          </cell>
          <cell r="FN339">
            <v>0.40245515613624189</v>
          </cell>
          <cell r="FO339">
            <v>0.42162865147239786</v>
          </cell>
          <cell r="FP339">
            <v>0.42162865147239786</v>
          </cell>
          <cell r="FQ339">
            <v>0.42162865147239786</v>
          </cell>
          <cell r="FR339">
            <v>0.42162865147239786</v>
          </cell>
          <cell r="FS339">
            <v>0.42162865147239786</v>
          </cell>
          <cell r="FT339">
            <v>0.42162865147239786</v>
          </cell>
          <cell r="FU339">
            <v>0.42162865147239786</v>
          </cell>
          <cell r="FV339">
            <v>0.42162865147239786</v>
          </cell>
          <cell r="FW339">
            <v>0.42162865147239786</v>
          </cell>
        </row>
        <row r="340">
          <cell r="B340" t="str">
            <v>Co 403</v>
          </cell>
          <cell r="C340" t="str">
            <v>SC</v>
          </cell>
          <cell r="BH340">
            <v>-0.1213626211793668</v>
          </cell>
          <cell r="BI340">
            <v>-0.1213626211793668</v>
          </cell>
          <cell r="BJ340">
            <v>-0.1213626211793668</v>
          </cell>
          <cell r="BK340">
            <v>-7.8933088232891399E-2</v>
          </cell>
          <cell r="BL340">
            <v>-7.8933088232891399E-2</v>
          </cell>
          <cell r="BM340">
            <v>-7.8933088232891399E-2</v>
          </cell>
          <cell r="BN340">
            <v>-7.8933088232891399E-2</v>
          </cell>
          <cell r="BO340">
            <v>-7.8933088232891399E-2</v>
          </cell>
          <cell r="BP340">
            <v>-7.8933088232891399E-2</v>
          </cell>
          <cell r="BQ340">
            <v>-7.8933088232891399E-2</v>
          </cell>
          <cell r="BR340">
            <v>-7.8933088232891399E-2</v>
          </cell>
          <cell r="BS340">
            <v>-7.8933088232891399E-2</v>
          </cell>
          <cell r="BT340">
            <v>-7.8933088232891399E-2</v>
          </cell>
          <cell r="BU340">
            <v>-7.8933088232891399E-2</v>
          </cell>
          <cell r="BV340">
            <v>-7.8933088232891399E-2</v>
          </cell>
          <cell r="BW340">
            <v>-1.5556899746136719E-2</v>
          </cell>
          <cell r="BX340">
            <v>-1.5556899746136719E-2</v>
          </cell>
          <cell r="BY340">
            <v>-1.5556899746136719E-2</v>
          </cell>
          <cell r="BZ340">
            <v>-1.5556899746136719E-2</v>
          </cell>
          <cell r="CA340">
            <v>-1.5556899746136719E-2</v>
          </cell>
          <cell r="CB340">
            <v>-1.5556899746136719E-2</v>
          </cell>
          <cell r="CC340">
            <v>-1.5556899746136719E-2</v>
          </cell>
          <cell r="CD340">
            <v>-1.5556899746136719E-2</v>
          </cell>
          <cell r="CE340">
            <v>-1.5556899746136719E-2</v>
          </cell>
          <cell r="CF340">
            <v>-1.5556899746136719E-2</v>
          </cell>
          <cell r="CG340">
            <v>-1.5556899746136719E-2</v>
          </cell>
          <cell r="CH340">
            <v>-1.5556899746136719E-2</v>
          </cell>
          <cell r="CI340">
            <v>8.0272976187191532E-3</v>
          </cell>
          <cell r="CJ340">
            <v>8.0272976187191532E-3</v>
          </cell>
          <cell r="CK340">
            <v>8.0272976187191532E-3</v>
          </cell>
          <cell r="CL340">
            <v>8.0272976187191532E-3</v>
          </cell>
          <cell r="CM340">
            <v>8.0272976187191532E-3</v>
          </cell>
          <cell r="CN340">
            <v>8.0272976187191532E-3</v>
          </cell>
          <cell r="CO340">
            <v>8.0272976187191532E-3</v>
          </cell>
          <cell r="CP340">
            <v>8.0272976187191532E-3</v>
          </cell>
          <cell r="CQ340">
            <v>8.0272976187191532E-3</v>
          </cell>
          <cell r="CR340">
            <v>8.0272976187191532E-3</v>
          </cell>
          <cell r="CS340">
            <v>8.0272976187191532E-3</v>
          </cell>
          <cell r="CT340">
            <v>8.0272976187191532E-3</v>
          </cell>
          <cell r="CU340">
            <v>2.9146219201067837E-2</v>
          </cell>
          <cell r="CV340">
            <v>2.9146219201067837E-2</v>
          </cell>
          <cell r="CW340">
            <v>2.9146219201067837E-2</v>
          </cell>
          <cell r="CX340">
            <v>2.9146219201067837E-2</v>
          </cell>
          <cell r="CY340">
            <v>2.9146219201067837E-2</v>
          </cell>
          <cell r="CZ340">
            <v>2.9146219201067837E-2</v>
          </cell>
          <cell r="DA340">
            <v>2.9146219201067837E-2</v>
          </cell>
          <cell r="DB340">
            <v>2.9146219201067837E-2</v>
          </cell>
          <cell r="DC340">
            <v>2.9146219201067837E-2</v>
          </cell>
          <cell r="DD340">
            <v>2.9146219201067837E-2</v>
          </cell>
          <cell r="DE340">
            <v>2.9146219201067837E-2</v>
          </cell>
          <cell r="DF340">
            <v>2.9146219201067837E-2</v>
          </cell>
          <cell r="DG340">
            <v>0.10260565599683266</v>
          </cell>
          <cell r="DH340">
            <v>0.10260565599683266</v>
          </cell>
          <cell r="DI340">
            <v>0.10260565599683266</v>
          </cell>
          <cell r="DJ340">
            <v>0.10260565599683266</v>
          </cell>
          <cell r="DK340">
            <v>0.10260565599683266</v>
          </cell>
          <cell r="DL340">
            <v>0.10260565599683266</v>
          </cell>
          <cell r="DM340">
            <v>0.10260565599683266</v>
          </cell>
          <cell r="DN340">
            <v>0.10260565599683266</v>
          </cell>
          <cell r="DO340">
            <v>0.10260565599683266</v>
          </cell>
          <cell r="DP340">
            <v>0.10260565599683266</v>
          </cell>
          <cell r="DQ340">
            <v>0.10260565599683266</v>
          </cell>
          <cell r="DR340">
            <v>0.10260565599683266</v>
          </cell>
          <cell r="DS340">
            <v>0.15532183660197879</v>
          </cell>
          <cell r="DT340">
            <v>0.15532183660197879</v>
          </cell>
          <cell r="DU340">
            <v>0.15532183660197879</v>
          </cell>
          <cell r="DV340">
            <v>0.15532183660197879</v>
          </cell>
          <cell r="DW340">
            <v>0.15532183660197879</v>
          </cell>
          <cell r="DX340">
            <v>0.15532183660197879</v>
          </cell>
          <cell r="DY340">
            <v>0.15532183660197879</v>
          </cell>
          <cell r="DZ340">
            <v>0.15532183660197879</v>
          </cell>
          <cell r="EA340">
            <v>0.15532183660197879</v>
          </cell>
          <cell r="EB340">
            <v>0.15532183660197879</v>
          </cell>
          <cell r="EC340">
            <v>0.15532183660197879</v>
          </cell>
          <cell r="ED340">
            <v>0.15532183660197879</v>
          </cell>
          <cell r="EE340">
            <v>0.12730796477396711</v>
          </cell>
          <cell r="EF340">
            <v>0.12730796477396711</v>
          </cell>
          <cell r="EG340">
            <v>0.12730796477396711</v>
          </cell>
          <cell r="EH340">
            <v>0.12730796477396711</v>
          </cell>
          <cell r="EI340">
            <v>0.12730796477396711</v>
          </cell>
          <cell r="EJ340">
            <v>0.12730796477396711</v>
          </cell>
          <cell r="EK340">
            <v>0.12730796477396711</v>
          </cell>
          <cell r="EL340">
            <v>0.12730796477396711</v>
          </cell>
          <cell r="EM340">
            <v>0.12730796477396711</v>
          </cell>
          <cell r="EN340">
            <v>0.12730796477396711</v>
          </cell>
          <cell r="EO340">
            <v>0.12730796477396711</v>
          </cell>
          <cell r="EP340">
            <v>0.12730796477396711</v>
          </cell>
          <cell r="EQ340">
            <v>0.12806346537697147</v>
          </cell>
          <cell r="ER340">
            <v>0.12806346537697147</v>
          </cell>
          <cell r="ES340">
            <v>0.12806346537697147</v>
          </cell>
          <cell r="ET340">
            <v>0.12806346537697147</v>
          </cell>
          <cell r="EU340">
            <v>0.12806346537697147</v>
          </cell>
          <cell r="EV340">
            <v>0.12806346537697147</v>
          </cell>
          <cell r="EW340">
            <v>0.12806346537697147</v>
          </cell>
          <cell r="EX340">
            <v>0.12806346537697147</v>
          </cell>
          <cell r="EY340">
            <v>0.12806346537697147</v>
          </cell>
          <cell r="EZ340">
            <v>0.12806346537697147</v>
          </cell>
          <cell r="FA340">
            <v>0.12806346537697147</v>
          </cell>
          <cell r="FB340">
            <v>0.12806346537697147</v>
          </cell>
          <cell r="FC340">
            <v>0.12088266325063493</v>
          </cell>
          <cell r="FD340">
            <v>0.12088266325063493</v>
          </cell>
          <cell r="FE340">
            <v>0.12088266325063493</v>
          </cell>
          <cell r="FF340">
            <v>0.12088266325063493</v>
          </cell>
          <cell r="FG340">
            <v>0.12088266325063493</v>
          </cell>
          <cell r="FH340">
            <v>0.12088266325063493</v>
          </cell>
          <cell r="FI340">
            <v>0.12088266325063493</v>
          </cell>
          <cell r="FJ340">
            <v>0.12088266325063493</v>
          </cell>
          <cell r="FK340">
            <v>0.12088266325063493</v>
          </cell>
          <cell r="FL340">
            <v>0.12088266325063493</v>
          </cell>
          <cell r="FM340">
            <v>0.12088266325063493</v>
          </cell>
          <cell r="FN340">
            <v>0.12088266325063493</v>
          </cell>
          <cell r="FO340">
            <v>0.11679553489559993</v>
          </cell>
          <cell r="FP340">
            <v>0.11679553489559993</v>
          </cell>
          <cell r="FQ340">
            <v>0.11679553489559993</v>
          </cell>
          <cell r="FR340">
            <v>0.11679553489559993</v>
          </cell>
          <cell r="FS340">
            <v>0.11679553489559993</v>
          </cell>
          <cell r="FT340">
            <v>0.11679553489559993</v>
          </cell>
          <cell r="FU340">
            <v>0.11679553489559993</v>
          </cell>
          <cell r="FV340">
            <v>0.11679553489559993</v>
          </cell>
          <cell r="FW340">
            <v>0.11679553489559993</v>
          </cell>
        </row>
        <row r="341">
          <cell r="B341" t="str">
            <v>Co 406</v>
          </cell>
          <cell r="C341" t="str">
            <v>SC</v>
          </cell>
          <cell r="BH341">
            <v>-6.5884192806913003E-2</v>
          </cell>
          <cell r="BI341">
            <v>-6.5884192806913003E-2</v>
          </cell>
          <cell r="BJ341">
            <v>-6.5884192806913003E-2</v>
          </cell>
          <cell r="BK341">
            <v>-6.1970082159959528E-2</v>
          </cell>
          <cell r="BL341">
            <v>-6.1970082159959528E-2</v>
          </cell>
          <cell r="BM341">
            <v>-6.1970082159959528E-2</v>
          </cell>
          <cell r="BN341">
            <v>-6.1970082159959528E-2</v>
          </cell>
          <cell r="BO341">
            <v>-6.1970082159959528E-2</v>
          </cell>
          <cell r="BP341">
            <v>-6.1970082159959528E-2</v>
          </cell>
          <cell r="BQ341">
            <v>-6.1970082159959528E-2</v>
          </cell>
          <cell r="BR341">
            <v>-6.1970082159959528E-2</v>
          </cell>
          <cell r="BS341">
            <v>-6.1970082159959528E-2</v>
          </cell>
          <cell r="BT341">
            <v>-6.1970082159959528E-2</v>
          </cell>
          <cell r="BU341">
            <v>-6.1970082159959528E-2</v>
          </cell>
          <cell r="BV341">
            <v>-6.1970082159959528E-2</v>
          </cell>
          <cell r="BW341">
            <v>-7.186202095806081E-2</v>
          </cell>
          <cell r="BX341">
            <v>-7.186202095806081E-2</v>
          </cell>
          <cell r="BY341">
            <v>-7.186202095806081E-2</v>
          </cell>
          <cell r="BZ341">
            <v>-7.186202095806081E-2</v>
          </cell>
          <cell r="CA341">
            <v>-7.186202095806081E-2</v>
          </cell>
          <cell r="CB341">
            <v>-7.186202095806081E-2</v>
          </cell>
          <cell r="CC341">
            <v>-7.186202095806081E-2</v>
          </cell>
          <cell r="CD341">
            <v>-7.186202095806081E-2</v>
          </cell>
          <cell r="CE341">
            <v>-7.186202095806081E-2</v>
          </cell>
          <cell r="CF341">
            <v>-7.186202095806081E-2</v>
          </cell>
          <cell r="CG341">
            <v>-7.186202095806081E-2</v>
          </cell>
          <cell r="CH341">
            <v>-7.186202095806081E-2</v>
          </cell>
          <cell r="CI341">
            <v>-5.4676943125893586E-2</v>
          </cell>
          <cell r="CJ341">
            <v>-5.4676943125893586E-2</v>
          </cell>
          <cell r="CK341">
            <v>-5.4676943125893586E-2</v>
          </cell>
          <cell r="CL341">
            <v>-5.4676943125893586E-2</v>
          </cell>
          <cell r="CM341">
            <v>-5.4676943125893586E-2</v>
          </cell>
          <cell r="CN341">
            <v>-5.4676943125893586E-2</v>
          </cell>
          <cell r="CO341">
            <v>-5.4676943125893586E-2</v>
          </cell>
          <cell r="CP341">
            <v>-5.4676943125893586E-2</v>
          </cell>
          <cell r="CQ341">
            <v>-5.4676943125893586E-2</v>
          </cell>
          <cell r="CR341">
            <v>-5.4676943125893586E-2</v>
          </cell>
          <cell r="CS341">
            <v>-5.4676943125893586E-2</v>
          </cell>
          <cell r="CT341">
            <v>-5.4676943125893586E-2</v>
          </cell>
          <cell r="CU341">
            <v>3.9628338006554478E-2</v>
          </cell>
          <cell r="CV341">
            <v>3.9628338006554478E-2</v>
          </cell>
          <cell r="CW341">
            <v>3.9628338006554478E-2</v>
          </cell>
          <cell r="CX341">
            <v>3.9628338006554478E-2</v>
          </cell>
          <cell r="CY341">
            <v>3.9628338006554478E-2</v>
          </cell>
          <cell r="CZ341">
            <v>3.9628338006554478E-2</v>
          </cell>
          <cell r="DA341">
            <v>3.9628338006554478E-2</v>
          </cell>
          <cell r="DB341">
            <v>3.9628338006554478E-2</v>
          </cell>
          <cell r="DC341">
            <v>3.9628338006554478E-2</v>
          </cell>
          <cell r="DD341">
            <v>3.9628338006554478E-2</v>
          </cell>
          <cell r="DE341">
            <v>3.9628338006554478E-2</v>
          </cell>
          <cell r="DF341">
            <v>3.9628338006554478E-2</v>
          </cell>
          <cell r="DG341">
            <v>4.0064417652297062E-2</v>
          </cell>
          <cell r="DH341">
            <v>4.0064417652297062E-2</v>
          </cell>
          <cell r="DI341">
            <v>4.0064417652297062E-2</v>
          </cell>
          <cell r="DJ341">
            <v>4.0064417652297062E-2</v>
          </cell>
          <cell r="DK341">
            <v>4.0064417652297062E-2</v>
          </cell>
          <cell r="DL341">
            <v>4.0064417652297062E-2</v>
          </cell>
          <cell r="DM341">
            <v>4.0064417652297062E-2</v>
          </cell>
          <cell r="DN341">
            <v>4.0064417652297062E-2</v>
          </cell>
          <cell r="DO341">
            <v>4.0064417652297062E-2</v>
          </cell>
          <cell r="DP341">
            <v>4.0064417652297062E-2</v>
          </cell>
          <cell r="DQ341">
            <v>4.0064417652297062E-2</v>
          </cell>
          <cell r="DR341">
            <v>4.0064417652297062E-2</v>
          </cell>
          <cell r="DS341">
            <v>0.12531870097325168</v>
          </cell>
          <cell r="DT341">
            <v>0.12531870097325168</v>
          </cell>
          <cell r="DU341">
            <v>0.12531870097325168</v>
          </cell>
          <cell r="DV341">
            <v>0.12531870097325168</v>
          </cell>
          <cell r="DW341">
            <v>0.12531870097325168</v>
          </cell>
          <cell r="DX341">
            <v>0.12531870097325168</v>
          </cell>
          <cell r="DY341">
            <v>0.12531870097325168</v>
          </cell>
          <cell r="DZ341">
            <v>0.12531870097325168</v>
          </cell>
          <cell r="EA341">
            <v>0.12531870097325168</v>
          </cell>
          <cell r="EB341">
            <v>0.12531870097325168</v>
          </cell>
          <cell r="EC341">
            <v>0.12531870097325168</v>
          </cell>
          <cell r="ED341">
            <v>0.12531870097325168</v>
          </cell>
          <cell r="EE341">
            <v>0.13127397763504808</v>
          </cell>
          <cell r="EF341">
            <v>0.13127397763504808</v>
          </cell>
          <cell r="EG341">
            <v>0.13127397763504808</v>
          </cell>
          <cell r="EH341">
            <v>0.13127397763504808</v>
          </cell>
          <cell r="EI341">
            <v>0.13127397763504808</v>
          </cell>
          <cell r="EJ341">
            <v>0.13127397763504808</v>
          </cell>
          <cell r="EK341">
            <v>0.13127397763504808</v>
          </cell>
          <cell r="EL341">
            <v>0.13127397763504808</v>
          </cell>
          <cell r="EM341">
            <v>0.13127397763504808</v>
          </cell>
          <cell r="EN341">
            <v>0.13127397763504808</v>
          </cell>
          <cell r="EO341">
            <v>0.13127397763504808</v>
          </cell>
          <cell r="EP341">
            <v>0.13127397763504808</v>
          </cell>
          <cell r="EQ341">
            <v>0.14744444782280938</v>
          </cell>
          <cell r="ER341">
            <v>0.14744444782280938</v>
          </cell>
          <cell r="ES341">
            <v>0.14744444782280938</v>
          </cell>
          <cell r="ET341">
            <v>0.14744444782280938</v>
          </cell>
          <cell r="EU341">
            <v>0.14744444782280938</v>
          </cell>
          <cell r="EV341">
            <v>0.14744444782280938</v>
          </cell>
          <cell r="EW341">
            <v>0.14744444782280938</v>
          </cell>
          <cell r="EX341">
            <v>0.14744444782280938</v>
          </cell>
          <cell r="EY341">
            <v>0.14744444782280938</v>
          </cell>
          <cell r="EZ341">
            <v>0.14744444782280938</v>
          </cell>
          <cell r="FA341">
            <v>0.14744444782280938</v>
          </cell>
          <cell r="FB341">
            <v>0.14744444782280938</v>
          </cell>
          <cell r="FC341">
            <v>0.14802614770017419</v>
          </cell>
          <cell r="FD341">
            <v>0.14802614770017419</v>
          </cell>
          <cell r="FE341">
            <v>0.14802614770017419</v>
          </cell>
          <cell r="FF341">
            <v>0.14802614770017419</v>
          </cell>
          <cell r="FG341">
            <v>0.14802614770017419</v>
          </cell>
          <cell r="FH341">
            <v>0.14802614770017419</v>
          </cell>
          <cell r="FI341">
            <v>0.14802614770017419</v>
          </cell>
          <cell r="FJ341">
            <v>0.14802614770017419</v>
          </cell>
          <cell r="FK341">
            <v>0.14802614770017419</v>
          </cell>
          <cell r="FL341">
            <v>0.14802614770017419</v>
          </cell>
          <cell r="FM341">
            <v>0.14802614770017419</v>
          </cell>
          <cell r="FN341">
            <v>0.14802614770017419</v>
          </cell>
          <cell r="FO341">
            <v>0.14676531475548771</v>
          </cell>
          <cell r="FP341">
            <v>0.14676531475548771</v>
          </cell>
          <cell r="FQ341">
            <v>0.14676531475548771</v>
          </cell>
          <cell r="FR341">
            <v>0.14676531475548771</v>
          </cell>
          <cell r="FS341">
            <v>0.14676531475548771</v>
          </cell>
          <cell r="FT341">
            <v>0.14676531475548771</v>
          </cell>
          <cell r="FU341">
            <v>0.14676531475548771</v>
          </cell>
          <cell r="FV341">
            <v>0.14676531475548771</v>
          </cell>
          <cell r="FW341">
            <v>0.14676531475548771</v>
          </cell>
        </row>
        <row r="342">
          <cell r="B342" t="str">
            <v>Co 182</v>
          </cell>
          <cell r="C342" t="str">
            <v>NC</v>
          </cell>
          <cell r="BH342">
            <v>-2.8213129523421202E-2</v>
          </cell>
          <cell r="BI342">
            <v>-2.8213129523421202E-2</v>
          </cell>
          <cell r="BJ342">
            <v>-2.8213129523421202E-2</v>
          </cell>
          <cell r="BK342">
            <v>-2.9240273987468583E-2</v>
          </cell>
          <cell r="BL342">
            <v>-2.9240273987468583E-2</v>
          </cell>
          <cell r="BM342">
            <v>-2.9240273987468583E-2</v>
          </cell>
          <cell r="BN342">
            <v>-2.9240273987468583E-2</v>
          </cell>
          <cell r="BO342">
            <v>-2.9240273987468583E-2</v>
          </cell>
          <cell r="BP342">
            <v>-2.9240273987468583E-2</v>
          </cell>
          <cell r="BQ342">
            <v>-2.9240273987468583E-2</v>
          </cell>
          <cell r="BR342">
            <v>-2.9240273987468583E-2</v>
          </cell>
          <cell r="BS342">
            <v>-2.9240273987468583E-2</v>
          </cell>
          <cell r="BT342">
            <v>-2.9240273987468583E-2</v>
          </cell>
          <cell r="BU342">
            <v>-2.9240273987468583E-2</v>
          </cell>
          <cell r="BV342">
            <v>-2.9240273987468583E-2</v>
          </cell>
          <cell r="BW342">
            <v>2.2936199919381534E-2</v>
          </cell>
          <cell r="BX342">
            <v>2.2936199919381534E-2</v>
          </cell>
          <cell r="BY342">
            <v>2.2936199919381534E-2</v>
          </cell>
          <cell r="BZ342">
            <v>2.2936199919381534E-2</v>
          </cell>
          <cell r="CA342">
            <v>2.2936199919381534E-2</v>
          </cell>
          <cell r="CB342">
            <v>2.2936199919381534E-2</v>
          </cell>
          <cell r="CC342">
            <v>2.2936199919381534E-2</v>
          </cell>
          <cell r="CD342">
            <v>2.2936199919381534E-2</v>
          </cell>
          <cell r="CE342">
            <v>2.2936199919381534E-2</v>
          </cell>
          <cell r="CF342">
            <v>2.2936199919381534E-2</v>
          </cell>
          <cell r="CG342">
            <v>2.2936199919381534E-2</v>
          </cell>
          <cell r="CH342">
            <v>2.2936199919381534E-2</v>
          </cell>
          <cell r="CI342">
            <v>2.4859556543584554E-2</v>
          </cell>
          <cell r="CJ342">
            <v>2.4859556543584554E-2</v>
          </cell>
          <cell r="CK342">
            <v>2.4859556543584554E-2</v>
          </cell>
          <cell r="CL342">
            <v>2.4859556543584554E-2</v>
          </cell>
          <cell r="CM342">
            <v>2.4859556543584554E-2</v>
          </cell>
          <cell r="CN342">
            <v>2.4859556543584554E-2</v>
          </cell>
          <cell r="CO342">
            <v>2.4859556543584554E-2</v>
          </cell>
          <cell r="CP342">
            <v>2.4859556543584554E-2</v>
          </cell>
          <cell r="CQ342">
            <v>2.4859556543584554E-2</v>
          </cell>
          <cell r="CR342">
            <v>2.4859556543584554E-2</v>
          </cell>
          <cell r="CS342">
            <v>2.4859556543584554E-2</v>
          </cell>
          <cell r="CT342">
            <v>2.4859556543584554E-2</v>
          </cell>
          <cell r="CU342">
            <v>4.6003867655132931E-2</v>
          </cell>
          <cell r="CV342">
            <v>4.6003867655132931E-2</v>
          </cell>
          <cell r="CW342">
            <v>4.6003867655132931E-2</v>
          </cell>
          <cell r="CX342">
            <v>4.6003867655132931E-2</v>
          </cell>
          <cell r="CY342">
            <v>4.6003867655132931E-2</v>
          </cell>
          <cell r="CZ342">
            <v>4.6003867655132931E-2</v>
          </cell>
          <cell r="DA342">
            <v>4.6003867655132931E-2</v>
          </cell>
          <cell r="DB342">
            <v>4.6003867655132931E-2</v>
          </cell>
          <cell r="DC342">
            <v>4.6003867655132931E-2</v>
          </cell>
          <cell r="DD342">
            <v>4.6003867655132931E-2</v>
          </cell>
          <cell r="DE342">
            <v>4.6003867655132931E-2</v>
          </cell>
          <cell r="DF342">
            <v>4.6003867655132931E-2</v>
          </cell>
          <cell r="DG342">
            <v>5.5526638991653582E-2</v>
          </cell>
          <cell r="DH342">
            <v>5.5526638991653582E-2</v>
          </cell>
          <cell r="DI342">
            <v>5.5526638991653582E-2</v>
          </cell>
          <cell r="DJ342">
            <v>5.5526638991653582E-2</v>
          </cell>
          <cell r="DK342">
            <v>5.5526638991653582E-2</v>
          </cell>
          <cell r="DL342">
            <v>5.5526638991653582E-2</v>
          </cell>
          <cell r="DM342">
            <v>5.5526638991653582E-2</v>
          </cell>
          <cell r="DN342">
            <v>5.5526638991653582E-2</v>
          </cell>
          <cell r="DO342">
            <v>5.5526638991653582E-2</v>
          </cell>
          <cell r="DP342">
            <v>5.5526638991653582E-2</v>
          </cell>
          <cell r="DQ342">
            <v>5.5526638991653582E-2</v>
          </cell>
          <cell r="DR342">
            <v>5.5526638991653582E-2</v>
          </cell>
          <cell r="DS342">
            <v>8.1345315480189376E-2</v>
          </cell>
          <cell r="DT342">
            <v>8.1345315480189376E-2</v>
          </cell>
          <cell r="DU342">
            <v>8.1345315480189376E-2</v>
          </cell>
          <cell r="DV342">
            <v>8.1345315480189376E-2</v>
          </cell>
          <cell r="DW342">
            <v>8.1345315480189376E-2</v>
          </cell>
          <cell r="DX342">
            <v>8.1345315480189376E-2</v>
          </cell>
          <cell r="DY342">
            <v>8.1345315480189376E-2</v>
          </cell>
          <cell r="DZ342">
            <v>8.1345315480189376E-2</v>
          </cell>
          <cell r="EA342">
            <v>8.1345315480189376E-2</v>
          </cell>
          <cell r="EB342">
            <v>8.1345315480189376E-2</v>
          </cell>
          <cell r="EC342">
            <v>8.1345315480189376E-2</v>
          </cell>
          <cell r="ED342">
            <v>8.1345315480189376E-2</v>
          </cell>
          <cell r="EE342">
            <v>9.7737217922325814E-2</v>
          </cell>
          <cell r="EF342">
            <v>9.7737217922325814E-2</v>
          </cell>
          <cell r="EG342">
            <v>9.7737217922325814E-2</v>
          </cell>
          <cell r="EH342">
            <v>9.7737217922325814E-2</v>
          </cell>
          <cell r="EI342">
            <v>9.7737217922325814E-2</v>
          </cell>
          <cell r="EJ342">
            <v>9.7737217922325814E-2</v>
          </cell>
          <cell r="EK342">
            <v>9.7737217922325814E-2</v>
          </cell>
          <cell r="EL342">
            <v>9.7737217922325814E-2</v>
          </cell>
          <cell r="EM342">
            <v>9.7737217922325814E-2</v>
          </cell>
          <cell r="EN342">
            <v>9.7737217922325814E-2</v>
          </cell>
          <cell r="EO342">
            <v>9.7737217922325814E-2</v>
          </cell>
          <cell r="EP342">
            <v>9.7737217922325814E-2</v>
          </cell>
          <cell r="EQ342">
            <v>9.377563167485134E-2</v>
          </cell>
          <cell r="ER342">
            <v>9.377563167485134E-2</v>
          </cell>
          <cell r="ES342">
            <v>9.377563167485134E-2</v>
          </cell>
          <cell r="ET342">
            <v>9.377563167485134E-2</v>
          </cell>
          <cell r="EU342">
            <v>9.377563167485134E-2</v>
          </cell>
          <cell r="EV342">
            <v>9.377563167485134E-2</v>
          </cell>
          <cell r="EW342">
            <v>9.377563167485134E-2</v>
          </cell>
          <cell r="EX342">
            <v>9.377563167485134E-2</v>
          </cell>
          <cell r="EY342">
            <v>9.377563167485134E-2</v>
          </cell>
          <cell r="EZ342">
            <v>9.377563167485134E-2</v>
          </cell>
          <cell r="FA342">
            <v>9.377563167485134E-2</v>
          </cell>
          <cell r="FB342">
            <v>9.377563167485134E-2</v>
          </cell>
          <cell r="FC342">
            <v>9.3088632327180593E-2</v>
          </cell>
          <cell r="FD342">
            <v>9.3088632327180593E-2</v>
          </cell>
          <cell r="FE342">
            <v>9.3088632327180593E-2</v>
          </cell>
          <cell r="FF342">
            <v>9.3088632327180593E-2</v>
          </cell>
          <cell r="FG342">
            <v>9.3088632327180593E-2</v>
          </cell>
          <cell r="FH342">
            <v>9.3088632327180593E-2</v>
          </cell>
          <cell r="FI342">
            <v>9.3088632327180593E-2</v>
          </cell>
          <cell r="FJ342">
            <v>9.3088632327180593E-2</v>
          </cell>
          <cell r="FK342">
            <v>9.3088632327180593E-2</v>
          </cell>
          <cell r="FL342">
            <v>9.3088632327180593E-2</v>
          </cell>
          <cell r="FM342">
            <v>9.3088632327180593E-2</v>
          </cell>
          <cell r="FN342">
            <v>9.3088632327180593E-2</v>
          </cell>
          <cell r="FO342">
            <v>8.9388556848956552E-2</v>
          </cell>
          <cell r="FP342">
            <v>8.9388556848956552E-2</v>
          </cell>
          <cell r="FQ342">
            <v>8.9388556848956552E-2</v>
          </cell>
          <cell r="FR342">
            <v>8.9388556848956552E-2</v>
          </cell>
          <cell r="FS342">
            <v>8.9388556848956552E-2</v>
          </cell>
          <cell r="FT342">
            <v>8.9388556848956552E-2</v>
          </cell>
          <cell r="FU342">
            <v>8.9388556848956552E-2</v>
          </cell>
          <cell r="FV342">
            <v>8.9388556848956552E-2</v>
          </cell>
          <cell r="FW342">
            <v>8.9388556848956552E-2</v>
          </cell>
        </row>
        <row r="343">
          <cell r="B343" t="str">
            <v>Co 183</v>
          </cell>
          <cell r="C343" t="str">
            <v>NC</v>
          </cell>
          <cell r="BH343">
            <v>-3.2284853665177866E-2</v>
          </cell>
          <cell r="BI343">
            <v>-3.2284853665177866E-2</v>
          </cell>
          <cell r="BJ343">
            <v>-3.2284853665177866E-2</v>
          </cell>
          <cell r="BK343">
            <v>-7.322375110380649E-3</v>
          </cell>
          <cell r="BL343">
            <v>-7.322375110380649E-3</v>
          </cell>
          <cell r="BM343">
            <v>-7.322375110380649E-3</v>
          </cell>
          <cell r="BN343">
            <v>-7.322375110380649E-3</v>
          </cell>
          <cell r="BO343">
            <v>-7.322375110380649E-3</v>
          </cell>
          <cell r="BP343">
            <v>-7.322375110380649E-3</v>
          </cell>
          <cell r="BQ343">
            <v>-7.322375110380649E-3</v>
          </cell>
          <cell r="BR343">
            <v>-7.322375110380649E-3</v>
          </cell>
          <cell r="BS343">
            <v>-7.322375110380649E-3</v>
          </cell>
          <cell r="BT343">
            <v>-7.322375110380649E-3</v>
          </cell>
          <cell r="BU343">
            <v>-7.322375110380649E-3</v>
          </cell>
          <cell r="BV343">
            <v>-7.322375110380649E-3</v>
          </cell>
          <cell r="BW343">
            <v>-2.5788918143962412E-2</v>
          </cell>
          <cell r="BX343">
            <v>-2.5788918143962412E-2</v>
          </cell>
          <cell r="BY343">
            <v>-2.5788918143962412E-2</v>
          </cell>
          <cell r="BZ343">
            <v>-2.5788918143962412E-2</v>
          </cell>
          <cell r="CA343">
            <v>-2.5788918143962412E-2</v>
          </cell>
          <cell r="CB343">
            <v>-2.5788918143962412E-2</v>
          </cell>
          <cell r="CC343">
            <v>-2.5788918143962412E-2</v>
          </cell>
          <cell r="CD343">
            <v>-2.5788918143962412E-2</v>
          </cell>
          <cell r="CE343">
            <v>-2.5788918143962412E-2</v>
          </cell>
          <cell r="CF343">
            <v>-2.5788918143962412E-2</v>
          </cell>
          <cell r="CG343">
            <v>-2.5788918143962412E-2</v>
          </cell>
          <cell r="CH343">
            <v>-2.5788918143962412E-2</v>
          </cell>
          <cell r="CI343">
            <v>-1.9849171011777231E-2</v>
          </cell>
          <cell r="CJ343">
            <v>-1.9849171011777231E-2</v>
          </cell>
          <cell r="CK343">
            <v>-1.9849171011777231E-2</v>
          </cell>
          <cell r="CL343">
            <v>-1.9849171011777231E-2</v>
          </cell>
          <cell r="CM343">
            <v>-1.9849171011777231E-2</v>
          </cell>
          <cell r="CN343">
            <v>-1.9849171011777231E-2</v>
          </cell>
          <cell r="CO343">
            <v>-1.9849171011777231E-2</v>
          </cell>
          <cell r="CP343">
            <v>-1.9849171011777231E-2</v>
          </cell>
          <cell r="CQ343">
            <v>-1.9849171011777231E-2</v>
          </cell>
          <cell r="CR343">
            <v>-1.9849171011777231E-2</v>
          </cell>
          <cell r="CS343">
            <v>-1.9849171011777231E-2</v>
          </cell>
          <cell r="CT343">
            <v>-1.9849171011777231E-2</v>
          </cell>
          <cell r="CU343">
            <v>-2.5894139223779514E-3</v>
          </cell>
          <cell r="CV343">
            <v>-2.5894139223779514E-3</v>
          </cell>
          <cell r="CW343">
            <v>-2.5894139223779514E-3</v>
          </cell>
          <cell r="CX343">
            <v>-2.5894139223779514E-3</v>
          </cell>
          <cell r="CY343">
            <v>-2.5894139223779514E-3</v>
          </cell>
          <cell r="CZ343">
            <v>-2.5894139223779514E-3</v>
          </cell>
          <cell r="DA343">
            <v>-2.5894139223779514E-3</v>
          </cell>
          <cell r="DB343">
            <v>-2.5894139223779514E-3</v>
          </cell>
          <cell r="DC343">
            <v>-2.5894139223779514E-3</v>
          </cell>
          <cell r="DD343">
            <v>-2.5894139223779514E-3</v>
          </cell>
          <cell r="DE343">
            <v>-2.5894139223779514E-3</v>
          </cell>
          <cell r="DF343">
            <v>-2.5894139223779514E-3</v>
          </cell>
          <cell r="DG343">
            <v>2.7904675521503882E-2</v>
          </cell>
          <cell r="DH343">
            <v>2.7904675521503882E-2</v>
          </cell>
          <cell r="DI343">
            <v>2.7904675521503882E-2</v>
          </cell>
          <cell r="DJ343">
            <v>2.7904675521503882E-2</v>
          </cell>
          <cell r="DK343">
            <v>2.7904675521503882E-2</v>
          </cell>
          <cell r="DL343">
            <v>2.7904675521503882E-2</v>
          </cell>
          <cell r="DM343">
            <v>2.7904675521503882E-2</v>
          </cell>
          <cell r="DN343">
            <v>2.7904675521503882E-2</v>
          </cell>
          <cell r="DO343">
            <v>2.7904675521503882E-2</v>
          </cell>
          <cell r="DP343">
            <v>2.7904675521503882E-2</v>
          </cell>
          <cell r="DQ343">
            <v>2.7904675521503882E-2</v>
          </cell>
          <cell r="DR343">
            <v>2.7904675521503882E-2</v>
          </cell>
          <cell r="DS343">
            <v>4.8061828103256057E-2</v>
          </cell>
          <cell r="DT343">
            <v>4.8061828103256057E-2</v>
          </cell>
          <cell r="DU343">
            <v>4.8061828103256057E-2</v>
          </cell>
          <cell r="DV343">
            <v>4.8061828103256057E-2</v>
          </cell>
          <cell r="DW343">
            <v>4.8061828103256057E-2</v>
          </cell>
          <cell r="DX343">
            <v>4.8061828103256057E-2</v>
          </cell>
          <cell r="DY343">
            <v>4.8061828103256057E-2</v>
          </cell>
          <cell r="DZ343">
            <v>4.8061828103256057E-2</v>
          </cell>
          <cell r="EA343">
            <v>4.8061828103256057E-2</v>
          </cell>
          <cell r="EB343">
            <v>4.8061828103256057E-2</v>
          </cell>
          <cell r="EC343">
            <v>4.8061828103256057E-2</v>
          </cell>
          <cell r="ED343">
            <v>4.8061828103256057E-2</v>
          </cell>
          <cell r="EE343">
            <v>9.4632808088671652E-2</v>
          </cell>
          <cell r="EF343">
            <v>9.4632808088671652E-2</v>
          </cell>
          <cell r="EG343">
            <v>9.4632808088671652E-2</v>
          </cell>
          <cell r="EH343">
            <v>9.4632808088671652E-2</v>
          </cell>
          <cell r="EI343">
            <v>9.4632808088671652E-2</v>
          </cell>
          <cell r="EJ343">
            <v>9.4632808088671652E-2</v>
          </cell>
          <cell r="EK343">
            <v>9.4632808088671652E-2</v>
          </cell>
          <cell r="EL343">
            <v>9.4632808088671652E-2</v>
          </cell>
          <cell r="EM343">
            <v>9.4632808088671652E-2</v>
          </cell>
          <cell r="EN343">
            <v>9.4632808088671652E-2</v>
          </cell>
          <cell r="EO343">
            <v>9.4632808088671652E-2</v>
          </cell>
          <cell r="EP343">
            <v>9.4632808088671652E-2</v>
          </cell>
          <cell r="EQ343">
            <v>9.8082734467188515E-2</v>
          </cell>
          <cell r="ER343">
            <v>9.8082734467188515E-2</v>
          </cell>
          <cell r="ES343">
            <v>9.8082734467188515E-2</v>
          </cell>
          <cell r="ET343">
            <v>9.8082734467188515E-2</v>
          </cell>
          <cell r="EU343">
            <v>9.8082734467188515E-2</v>
          </cell>
          <cell r="EV343">
            <v>9.8082734467188515E-2</v>
          </cell>
          <cell r="EW343">
            <v>9.8082734467188515E-2</v>
          </cell>
          <cell r="EX343">
            <v>9.8082734467188515E-2</v>
          </cell>
          <cell r="EY343">
            <v>9.8082734467188515E-2</v>
          </cell>
          <cell r="EZ343">
            <v>9.8082734467188515E-2</v>
          </cell>
          <cell r="FA343">
            <v>9.8082734467188515E-2</v>
          </cell>
          <cell r="FB343">
            <v>9.8082734467188515E-2</v>
          </cell>
          <cell r="FC343">
            <v>0.11279785600705747</v>
          </cell>
          <cell r="FD343">
            <v>0.11279785600705747</v>
          </cell>
          <cell r="FE343">
            <v>0.11279785600705747</v>
          </cell>
          <cell r="FF343">
            <v>0.11279785600705747</v>
          </cell>
          <cell r="FG343">
            <v>0.11279785600705747</v>
          </cell>
          <cell r="FH343">
            <v>0.11279785600705747</v>
          </cell>
          <cell r="FI343">
            <v>0.11279785600705747</v>
          </cell>
          <cell r="FJ343">
            <v>0.11279785600705747</v>
          </cell>
          <cell r="FK343">
            <v>0.11279785600705747</v>
          </cell>
          <cell r="FL343">
            <v>0.11279785600705747</v>
          </cell>
          <cell r="FM343">
            <v>0.11279785600705747</v>
          </cell>
          <cell r="FN343">
            <v>0.11279785600705747</v>
          </cell>
          <cell r="FO343">
            <v>0.11518668827418881</v>
          </cell>
          <cell r="FP343">
            <v>0.11518668827418881</v>
          </cell>
          <cell r="FQ343">
            <v>0.11518668827418881</v>
          </cell>
          <cell r="FR343">
            <v>0.11518668827418881</v>
          </cell>
          <cell r="FS343">
            <v>0.11518668827418881</v>
          </cell>
          <cell r="FT343">
            <v>0.11518668827418881</v>
          </cell>
          <cell r="FU343">
            <v>0.11518668827418881</v>
          </cell>
          <cell r="FV343">
            <v>0.11518668827418881</v>
          </cell>
          <cell r="FW343">
            <v>0.11518668827418881</v>
          </cell>
        </row>
        <row r="344">
          <cell r="B344" t="str">
            <v>Co 201</v>
          </cell>
          <cell r="C344" t="str">
            <v>NC</v>
          </cell>
          <cell r="BH344">
            <v>0.36342047022066148</v>
          </cell>
          <cell r="BI344">
            <v>0.36342047022066148</v>
          </cell>
          <cell r="BJ344">
            <v>0.36342047022066148</v>
          </cell>
          <cell r="BK344">
            <v>0.35685997237650902</v>
          </cell>
          <cell r="BL344">
            <v>0.35685997237650902</v>
          </cell>
          <cell r="BM344">
            <v>0.35685997237650902</v>
          </cell>
          <cell r="BN344">
            <v>0.35685997237650902</v>
          </cell>
          <cell r="BO344">
            <v>0.35685997237650902</v>
          </cell>
          <cell r="BP344">
            <v>0.35685997237650902</v>
          </cell>
          <cell r="BQ344">
            <v>0.35685997237650902</v>
          </cell>
          <cell r="BR344">
            <v>0.35685997237650902</v>
          </cell>
          <cell r="BS344">
            <v>0.35685997237650902</v>
          </cell>
          <cell r="BT344">
            <v>0.35685997237650902</v>
          </cell>
          <cell r="BU344">
            <v>0.35685997237650902</v>
          </cell>
          <cell r="BV344">
            <v>0.35685997237650902</v>
          </cell>
          <cell r="BW344" t="str">
            <v>NA</v>
          </cell>
          <cell r="BX344" t="str">
            <v>NA</v>
          </cell>
          <cell r="BY344" t="str">
            <v>NA</v>
          </cell>
          <cell r="BZ344" t="str">
            <v>NA</v>
          </cell>
          <cell r="CA344" t="str">
            <v>NA</v>
          </cell>
          <cell r="CB344" t="str">
            <v>NA</v>
          </cell>
          <cell r="CC344" t="str">
            <v>NA</v>
          </cell>
          <cell r="CD344" t="str">
            <v>NA</v>
          </cell>
          <cell r="CE344" t="str">
            <v>NA</v>
          </cell>
          <cell r="CF344" t="str">
            <v>NA</v>
          </cell>
          <cell r="CG344" t="str">
            <v>NA</v>
          </cell>
          <cell r="CH344" t="str">
            <v>NA</v>
          </cell>
          <cell r="CI344" t="str">
            <v>NA</v>
          </cell>
          <cell r="CJ344" t="str">
            <v>NA</v>
          </cell>
          <cell r="CK344" t="str">
            <v>NA</v>
          </cell>
          <cell r="CL344" t="str">
            <v>NA</v>
          </cell>
          <cell r="CM344" t="str">
            <v>NA</v>
          </cell>
          <cell r="CN344" t="str">
            <v>NA</v>
          </cell>
          <cell r="CO344" t="str">
            <v>NA</v>
          </cell>
          <cell r="CP344" t="str">
            <v>NA</v>
          </cell>
          <cell r="CQ344" t="str">
            <v>NA</v>
          </cell>
          <cell r="CR344" t="str">
            <v>NA</v>
          </cell>
          <cell r="CS344" t="str">
            <v>NA</v>
          </cell>
          <cell r="CT344" t="str">
            <v>NA</v>
          </cell>
          <cell r="CU344" t="str">
            <v>NA</v>
          </cell>
          <cell r="CV344" t="str">
            <v>NA</v>
          </cell>
          <cell r="CW344" t="str">
            <v>NA</v>
          </cell>
          <cell r="CX344" t="str">
            <v>NA</v>
          </cell>
          <cell r="CY344" t="str">
            <v>NA</v>
          </cell>
          <cell r="CZ344" t="str">
            <v>NA</v>
          </cell>
          <cell r="DA344" t="str">
            <v>NA</v>
          </cell>
          <cell r="DB344" t="str">
            <v>NA</v>
          </cell>
          <cell r="DC344" t="str">
            <v>NA</v>
          </cell>
          <cell r="DD344" t="str">
            <v>NA</v>
          </cell>
          <cell r="DE344" t="str">
            <v>NA</v>
          </cell>
          <cell r="DF344" t="str">
            <v>NA</v>
          </cell>
          <cell r="DG344" t="str">
            <v>NA</v>
          </cell>
          <cell r="DH344" t="str">
            <v>NA</v>
          </cell>
          <cell r="DI344" t="str">
            <v>NA</v>
          </cell>
          <cell r="DJ344" t="str">
            <v>NA</v>
          </cell>
          <cell r="DK344" t="str">
            <v>NA</v>
          </cell>
          <cell r="DL344" t="str">
            <v>NA</v>
          </cell>
          <cell r="DM344" t="str">
            <v>NA</v>
          </cell>
          <cell r="DN344" t="str">
            <v>NA</v>
          </cell>
          <cell r="DO344" t="str">
            <v>NA</v>
          </cell>
          <cell r="DP344" t="str">
            <v>NA</v>
          </cell>
          <cell r="DQ344" t="str">
            <v>NA</v>
          </cell>
          <cell r="DR344" t="str">
            <v>NA</v>
          </cell>
          <cell r="DS344" t="str">
            <v>NA</v>
          </cell>
          <cell r="DT344" t="str">
            <v>NA</v>
          </cell>
          <cell r="DU344" t="str">
            <v>NA</v>
          </cell>
          <cell r="DV344" t="str">
            <v>NA</v>
          </cell>
          <cell r="DW344" t="str">
            <v>NA</v>
          </cell>
          <cell r="DX344" t="str">
            <v>NA</v>
          </cell>
          <cell r="DY344" t="str">
            <v>NA</v>
          </cell>
          <cell r="DZ344" t="str">
            <v>NA</v>
          </cell>
          <cell r="EA344" t="str">
            <v>NA</v>
          </cell>
          <cell r="EB344" t="str">
            <v>NA</v>
          </cell>
          <cell r="EC344" t="str">
            <v>NA</v>
          </cell>
          <cell r="ED344" t="str">
            <v>NA</v>
          </cell>
          <cell r="EE344" t="str">
            <v>NA</v>
          </cell>
          <cell r="EF344" t="str">
            <v>NA</v>
          </cell>
          <cell r="EG344" t="str">
            <v>NA</v>
          </cell>
          <cell r="EH344" t="str">
            <v>NA</v>
          </cell>
          <cell r="EI344" t="str">
            <v>NA</v>
          </cell>
          <cell r="EJ344" t="str">
            <v>NA</v>
          </cell>
          <cell r="EK344" t="str">
            <v>NA</v>
          </cell>
          <cell r="EL344" t="str">
            <v>NA</v>
          </cell>
          <cell r="EM344" t="str">
            <v>NA</v>
          </cell>
          <cell r="EN344" t="str">
            <v>NA</v>
          </cell>
          <cell r="EO344" t="str">
            <v>NA</v>
          </cell>
          <cell r="EP344" t="str">
            <v>NA</v>
          </cell>
          <cell r="EQ344" t="str">
            <v>NA</v>
          </cell>
          <cell r="ER344" t="str">
            <v>NA</v>
          </cell>
          <cell r="ES344" t="str">
            <v>NA</v>
          </cell>
          <cell r="ET344" t="str">
            <v>NA</v>
          </cell>
          <cell r="EU344" t="str">
            <v>NA</v>
          </cell>
          <cell r="EV344" t="str">
            <v>NA</v>
          </cell>
          <cell r="EW344" t="str">
            <v>NA</v>
          </cell>
          <cell r="EX344" t="str">
            <v>NA</v>
          </cell>
          <cell r="EY344" t="str">
            <v>NA</v>
          </cell>
          <cell r="EZ344" t="str">
            <v>NA</v>
          </cell>
          <cell r="FA344" t="str">
            <v>NA</v>
          </cell>
          <cell r="FB344" t="str">
            <v>NA</v>
          </cell>
          <cell r="FC344" t="str">
            <v>NA</v>
          </cell>
          <cell r="FD344" t="str">
            <v>NA</v>
          </cell>
          <cell r="FE344" t="str">
            <v>NA</v>
          </cell>
          <cell r="FF344" t="str">
            <v>NA</v>
          </cell>
          <cell r="FG344" t="str">
            <v>NA</v>
          </cell>
          <cell r="FH344" t="str">
            <v>NA</v>
          </cell>
          <cell r="FI344" t="str">
            <v>NA</v>
          </cell>
          <cell r="FJ344" t="str">
            <v>NA</v>
          </cell>
          <cell r="FK344" t="str">
            <v>NA</v>
          </cell>
          <cell r="FL344" t="str">
            <v>NA</v>
          </cell>
          <cell r="FM344" t="str">
            <v>NA</v>
          </cell>
          <cell r="FN344" t="str">
            <v>NA</v>
          </cell>
          <cell r="FO344" t="str">
            <v>NA</v>
          </cell>
          <cell r="FP344" t="str">
            <v>NA</v>
          </cell>
          <cell r="FQ344" t="str">
            <v>NA</v>
          </cell>
          <cell r="FR344" t="str">
            <v>NA</v>
          </cell>
          <cell r="FS344" t="str">
            <v>NA</v>
          </cell>
          <cell r="FT344" t="str">
            <v>NA</v>
          </cell>
          <cell r="FU344" t="str">
            <v>NA</v>
          </cell>
          <cell r="FV344" t="str">
            <v>NA</v>
          </cell>
          <cell r="FW344" t="str">
            <v>NA</v>
          </cell>
        </row>
        <row r="345">
          <cell r="B345" t="str">
            <v>Co 202</v>
          </cell>
          <cell r="C345" t="str">
            <v>NC</v>
          </cell>
          <cell r="BH345">
            <v>0.82765932558193855</v>
          </cell>
          <cell r="BI345">
            <v>0.82765932558193855</v>
          </cell>
          <cell r="BJ345">
            <v>0.82765932558193855</v>
          </cell>
          <cell r="BK345">
            <v>0.62483980057612643</v>
          </cell>
          <cell r="BL345">
            <v>0.62483980057612643</v>
          </cell>
          <cell r="BM345">
            <v>0.62483980057612643</v>
          </cell>
          <cell r="BN345">
            <v>0.62483980057612643</v>
          </cell>
          <cell r="BO345">
            <v>0.62483980057612643</v>
          </cell>
          <cell r="BP345">
            <v>0.62483980057612643</v>
          </cell>
          <cell r="BQ345">
            <v>0.62483980057612643</v>
          </cell>
          <cell r="BR345">
            <v>0.62483980057612643</v>
          </cell>
          <cell r="BS345">
            <v>0.62483980057612643</v>
          </cell>
          <cell r="BT345">
            <v>0.62483980057612643</v>
          </cell>
          <cell r="BU345">
            <v>0.62483980057612643</v>
          </cell>
          <cell r="BV345">
            <v>0.62483980057612643</v>
          </cell>
          <cell r="BW345">
            <v>1.6851144377437282</v>
          </cell>
          <cell r="BX345">
            <v>1.6851144377437282</v>
          </cell>
          <cell r="BY345">
            <v>1.6851144377437282</v>
          </cell>
          <cell r="BZ345">
            <v>1.6851144377437282</v>
          </cell>
          <cell r="CA345">
            <v>1.6851144377437282</v>
          </cell>
          <cell r="CB345">
            <v>1.6851144377437282</v>
          </cell>
          <cell r="CC345">
            <v>1.6851144377437282</v>
          </cell>
          <cell r="CD345">
            <v>1.6851144377437282</v>
          </cell>
          <cell r="CE345">
            <v>1.6851144377437282</v>
          </cell>
          <cell r="CF345">
            <v>1.6851144377437282</v>
          </cell>
          <cell r="CG345">
            <v>1.6851144377437282</v>
          </cell>
          <cell r="CH345">
            <v>1.6851144377437282</v>
          </cell>
          <cell r="CI345">
            <v>0.9907806109185805</v>
          </cell>
          <cell r="CJ345">
            <v>0.9907806109185805</v>
          </cell>
          <cell r="CK345">
            <v>0.9907806109185805</v>
          </cell>
          <cell r="CL345">
            <v>0.9907806109185805</v>
          </cell>
          <cell r="CM345">
            <v>0.9907806109185805</v>
          </cell>
          <cell r="CN345">
            <v>0.9907806109185805</v>
          </cell>
          <cell r="CO345">
            <v>0.9907806109185805</v>
          </cell>
          <cell r="CP345">
            <v>0.9907806109185805</v>
          </cell>
          <cell r="CQ345">
            <v>0.9907806109185805</v>
          </cell>
          <cell r="CR345">
            <v>0.9907806109185805</v>
          </cell>
          <cell r="CS345">
            <v>0.9907806109185805</v>
          </cell>
          <cell r="CT345">
            <v>0.9907806109185805</v>
          </cell>
          <cell r="CU345">
            <v>1.1535772898035539</v>
          </cell>
          <cell r="CV345">
            <v>1.1535772898035539</v>
          </cell>
          <cell r="CW345">
            <v>1.1535772898035539</v>
          </cell>
          <cell r="CX345">
            <v>1.1535772898035539</v>
          </cell>
          <cell r="CY345">
            <v>1.1535772898035539</v>
          </cell>
          <cell r="CZ345">
            <v>1.1535772898035539</v>
          </cell>
          <cell r="DA345">
            <v>1.1535772898035539</v>
          </cell>
          <cell r="DB345">
            <v>1.1535772898035539</v>
          </cell>
          <cell r="DC345">
            <v>1.1535772898035539</v>
          </cell>
          <cell r="DD345">
            <v>1.1535772898035539</v>
          </cell>
          <cell r="DE345">
            <v>1.1535772898035539</v>
          </cell>
          <cell r="DF345">
            <v>1.1535772898035539</v>
          </cell>
          <cell r="DG345">
            <v>1.3852848145071524</v>
          </cell>
          <cell r="DH345">
            <v>1.3852848145071524</v>
          </cell>
          <cell r="DI345">
            <v>1.3852848145071524</v>
          </cell>
          <cell r="DJ345">
            <v>1.3852848145071524</v>
          </cell>
          <cell r="DK345">
            <v>1.3852848145071524</v>
          </cell>
          <cell r="DL345">
            <v>1.3852848145071524</v>
          </cell>
          <cell r="DM345">
            <v>1.3852848145071524</v>
          </cell>
          <cell r="DN345">
            <v>1.3852848145071524</v>
          </cell>
          <cell r="DO345">
            <v>1.3852848145071524</v>
          </cell>
          <cell r="DP345">
            <v>1.3852848145071524</v>
          </cell>
          <cell r="DQ345">
            <v>1.3852848145071524</v>
          </cell>
          <cell r="DR345">
            <v>1.3852848145071524</v>
          </cell>
          <cell r="DS345">
            <v>1.7062137779974567</v>
          </cell>
          <cell r="DT345">
            <v>1.7062137779974567</v>
          </cell>
          <cell r="DU345">
            <v>1.7062137779974567</v>
          </cell>
          <cell r="DV345">
            <v>1.7062137779974567</v>
          </cell>
          <cell r="DW345">
            <v>1.7062137779974567</v>
          </cell>
          <cell r="DX345">
            <v>1.7062137779974567</v>
          </cell>
          <cell r="DY345">
            <v>1.7062137779974567</v>
          </cell>
          <cell r="DZ345">
            <v>1.7062137779974567</v>
          </cell>
          <cell r="EA345">
            <v>1.7062137779974567</v>
          </cell>
          <cell r="EB345">
            <v>1.7062137779974567</v>
          </cell>
          <cell r="EC345">
            <v>1.7062137779974567</v>
          </cell>
          <cell r="ED345">
            <v>1.7062137779974567</v>
          </cell>
          <cell r="EE345">
            <v>2.1072135486205301</v>
          </cell>
          <cell r="EF345">
            <v>2.1072135486205301</v>
          </cell>
          <cell r="EG345">
            <v>2.1072135486205301</v>
          </cell>
          <cell r="EH345">
            <v>2.1072135486205301</v>
          </cell>
          <cell r="EI345">
            <v>2.1072135486205301</v>
          </cell>
          <cell r="EJ345">
            <v>2.1072135486205301</v>
          </cell>
          <cell r="EK345">
            <v>2.1072135486205301</v>
          </cell>
          <cell r="EL345">
            <v>2.1072135486205301</v>
          </cell>
          <cell r="EM345">
            <v>2.1072135486205301</v>
          </cell>
          <cell r="EN345">
            <v>2.1072135486205301</v>
          </cell>
          <cell r="EO345">
            <v>2.1072135486205301</v>
          </cell>
          <cell r="EP345">
            <v>2.1072135486205301</v>
          </cell>
          <cell r="EQ345">
            <v>2.593706787668745</v>
          </cell>
          <cell r="ER345">
            <v>2.593706787668745</v>
          </cell>
          <cell r="ES345">
            <v>2.593706787668745</v>
          </cell>
          <cell r="ET345">
            <v>2.593706787668745</v>
          </cell>
          <cell r="EU345">
            <v>2.593706787668745</v>
          </cell>
          <cell r="EV345">
            <v>2.593706787668745</v>
          </cell>
          <cell r="EW345">
            <v>2.593706787668745</v>
          </cell>
          <cell r="EX345">
            <v>2.593706787668745</v>
          </cell>
          <cell r="EY345">
            <v>2.593706787668745</v>
          </cell>
          <cell r="EZ345">
            <v>2.593706787668745</v>
          </cell>
          <cell r="FA345">
            <v>2.593706787668745</v>
          </cell>
          <cell r="FB345">
            <v>2.593706787668745</v>
          </cell>
          <cell r="FC345">
            <v>3.5777365998233441</v>
          </cell>
          <cell r="FD345">
            <v>3.5777365998233441</v>
          </cell>
          <cell r="FE345">
            <v>3.5777365998233441</v>
          </cell>
          <cell r="FF345">
            <v>3.5777365998233441</v>
          </cell>
          <cell r="FG345">
            <v>3.5777365998233441</v>
          </cell>
          <cell r="FH345">
            <v>3.5777365998233441</v>
          </cell>
          <cell r="FI345">
            <v>3.5777365998233441</v>
          </cell>
          <cell r="FJ345">
            <v>3.5777365998233441</v>
          </cell>
          <cell r="FK345">
            <v>3.5777365998233441</v>
          </cell>
          <cell r="FL345">
            <v>3.5777365998233441</v>
          </cell>
          <cell r="FM345">
            <v>3.5777365998233441</v>
          </cell>
          <cell r="FN345">
            <v>3.5777365998233441</v>
          </cell>
          <cell r="FO345">
            <v>5.6279739329722434</v>
          </cell>
          <cell r="FP345">
            <v>5.6279739329722434</v>
          </cell>
          <cell r="FQ345">
            <v>5.6279739329722434</v>
          </cell>
          <cell r="FR345">
            <v>5.6279739329722434</v>
          </cell>
          <cell r="FS345">
            <v>5.6279739329722434</v>
          </cell>
          <cell r="FT345">
            <v>5.6279739329722434</v>
          </cell>
          <cell r="FU345">
            <v>5.6279739329722434</v>
          </cell>
          <cell r="FV345">
            <v>5.6279739329722434</v>
          </cell>
          <cell r="FW345">
            <v>5.6279739329722434</v>
          </cell>
        </row>
        <row r="346">
          <cell r="B346" t="str">
            <v>Co 187</v>
          </cell>
          <cell r="C346" t="str">
            <v>NC</v>
          </cell>
          <cell r="BH346">
            <v>3.9866995319060829E-2</v>
          </cell>
          <cell r="BI346">
            <v>3.9866995319060829E-2</v>
          </cell>
          <cell r="BJ346">
            <v>3.9866995319060829E-2</v>
          </cell>
          <cell r="BK346">
            <v>-5.6441184733823563E-2</v>
          </cell>
          <cell r="BL346">
            <v>-5.6441184733823563E-2</v>
          </cell>
          <cell r="BM346">
            <v>-5.6441184733823563E-2</v>
          </cell>
          <cell r="BN346">
            <v>-5.6441184733823563E-2</v>
          </cell>
          <cell r="BO346">
            <v>-5.6441184733823563E-2</v>
          </cell>
          <cell r="BP346">
            <v>-5.6441184733823563E-2</v>
          </cell>
          <cell r="BQ346">
            <v>-5.6441184733823563E-2</v>
          </cell>
          <cell r="BR346">
            <v>-5.6441184733823563E-2</v>
          </cell>
          <cell r="BS346">
            <v>-5.6441184733823563E-2</v>
          </cell>
          <cell r="BT346">
            <v>-5.6441184733823563E-2</v>
          </cell>
          <cell r="BU346">
            <v>-5.6441184733823563E-2</v>
          </cell>
          <cell r="BV346">
            <v>-5.6441184733823563E-2</v>
          </cell>
          <cell r="BW346">
            <v>0.11644813023490097</v>
          </cell>
          <cell r="BX346">
            <v>0.11644813023490097</v>
          </cell>
          <cell r="BY346">
            <v>0.11644813023490097</v>
          </cell>
          <cell r="BZ346">
            <v>0.11644813023490097</v>
          </cell>
          <cell r="CA346">
            <v>0.11644813023490097</v>
          </cell>
          <cell r="CB346">
            <v>0.11644813023490097</v>
          </cell>
          <cell r="CC346">
            <v>0.11644813023490097</v>
          </cell>
          <cell r="CD346">
            <v>0.11644813023490097</v>
          </cell>
          <cell r="CE346">
            <v>0.11644813023490097</v>
          </cell>
          <cell r="CF346">
            <v>0.11644813023490097</v>
          </cell>
          <cell r="CG346">
            <v>0.11644813023490097</v>
          </cell>
          <cell r="CH346">
            <v>0.11644813023490097</v>
          </cell>
          <cell r="CI346">
            <v>7.5889083106499083E-2</v>
          </cell>
          <cell r="CJ346">
            <v>7.5889083106499083E-2</v>
          </cell>
          <cell r="CK346">
            <v>7.5889083106499083E-2</v>
          </cell>
          <cell r="CL346">
            <v>7.5889083106499083E-2</v>
          </cell>
          <cell r="CM346">
            <v>7.5889083106499083E-2</v>
          </cell>
          <cell r="CN346">
            <v>7.5889083106499083E-2</v>
          </cell>
          <cell r="CO346">
            <v>7.5889083106499083E-2</v>
          </cell>
          <cell r="CP346">
            <v>7.5889083106499083E-2</v>
          </cell>
          <cell r="CQ346">
            <v>7.5889083106499083E-2</v>
          </cell>
          <cell r="CR346">
            <v>7.5889083106499083E-2</v>
          </cell>
          <cell r="CS346">
            <v>7.5889083106499083E-2</v>
          </cell>
          <cell r="CT346">
            <v>7.5889083106499083E-2</v>
          </cell>
          <cell r="CU346">
            <v>9.2279810108364571E-2</v>
          </cell>
          <cell r="CV346">
            <v>9.2279810108364571E-2</v>
          </cell>
          <cell r="CW346">
            <v>9.2279810108364571E-2</v>
          </cell>
          <cell r="CX346">
            <v>9.2279810108364571E-2</v>
          </cell>
          <cell r="CY346">
            <v>9.2279810108364571E-2</v>
          </cell>
          <cell r="CZ346">
            <v>9.2279810108364571E-2</v>
          </cell>
          <cell r="DA346">
            <v>9.2279810108364571E-2</v>
          </cell>
          <cell r="DB346">
            <v>9.2279810108364571E-2</v>
          </cell>
          <cell r="DC346">
            <v>9.2279810108364571E-2</v>
          </cell>
          <cell r="DD346">
            <v>9.2279810108364571E-2</v>
          </cell>
          <cell r="DE346">
            <v>9.2279810108364571E-2</v>
          </cell>
          <cell r="DF346">
            <v>9.2279810108364571E-2</v>
          </cell>
          <cell r="DG346">
            <v>9.2202409819262907E-2</v>
          </cell>
          <cell r="DH346">
            <v>9.2202409819262907E-2</v>
          </cell>
          <cell r="DI346">
            <v>9.2202409819262907E-2</v>
          </cell>
          <cell r="DJ346">
            <v>9.2202409819262907E-2</v>
          </cell>
          <cell r="DK346">
            <v>9.2202409819262907E-2</v>
          </cell>
          <cell r="DL346">
            <v>9.2202409819262907E-2</v>
          </cell>
          <cell r="DM346">
            <v>9.2202409819262907E-2</v>
          </cell>
          <cell r="DN346">
            <v>9.2202409819262907E-2</v>
          </cell>
          <cell r="DO346">
            <v>9.2202409819262907E-2</v>
          </cell>
          <cell r="DP346">
            <v>9.2202409819262907E-2</v>
          </cell>
          <cell r="DQ346">
            <v>9.2202409819262907E-2</v>
          </cell>
          <cell r="DR346">
            <v>9.2202409819262907E-2</v>
          </cell>
          <cell r="DS346">
            <v>0.12117116393044358</v>
          </cell>
          <cell r="DT346">
            <v>0.12117116393044358</v>
          </cell>
          <cell r="DU346">
            <v>0.12117116393044358</v>
          </cell>
          <cell r="DV346">
            <v>0.12117116393044358</v>
          </cell>
          <cell r="DW346">
            <v>0.12117116393044358</v>
          </cell>
          <cell r="DX346">
            <v>0.12117116393044358</v>
          </cell>
          <cell r="DY346">
            <v>0.12117116393044358</v>
          </cell>
          <cell r="DZ346">
            <v>0.12117116393044358</v>
          </cell>
          <cell r="EA346">
            <v>0.12117116393044358</v>
          </cell>
          <cell r="EB346">
            <v>0.12117116393044358</v>
          </cell>
          <cell r="EC346">
            <v>0.12117116393044358</v>
          </cell>
          <cell r="ED346">
            <v>0.12117116393044358</v>
          </cell>
          <cell r="EE346">
            <v>0.12632379484005826</v>
          </cell>
          <cell r="EF346">
            <v>0.12632379484005826</v>
          </cell>
          <cell r="EG346">
            <v>0.12632379484005826</v>
          </cell>
          <cell r="EH346">
            <v>0.12632379484005826</v>
          </cell>
          <cell r="EI346">
            <v>0.12632379484005826</v>
          </cell>
          <cell r="EJ346">
            <v>0.12632379484005826</v>
          </cell>
          <cell r="EK346">
            <v>0.12632379484005826</v>
          </cell>
          <cell r="EL346">
            <v>0.12632379484005826</v>
          </cell>
          <cell r="EM346">
            <v>0.12632379484005826</v>
          </cell>
          <cell r="EN346">
            <v>0.12632379484005826</v>
          </cell>
          <cell r="EO346">
            <v>0.12632379484005826</v>
          </cell>
          <cell r="EP346">
            <v>0.12632379484005826</v>
          </cell>
          <cell r="EQ346">
            <v>0.12179171161318286</v>
          </cell>
          <cell r="ER346">
            <v>0.12179171161318286</v>
          </cell>
          <cell r="ES346">
            <v>0.12179171161318286</v>
          </cell>
          <cell r="ET346">
            <v>0.12179171161318286</v>
          </cell>
          <cell r="EU346">
            <v>0.12179171161318286</v>
          </cell>
          <cell r="EV346">
            <v>0.12179171161318286</v>
          </cell>
          <cell r="EW346">
            <v>0.12179171161318286</v>
          </cell>
          <cell r="EX346">
            <v>0.12179171161318286</v>
          </cell>
          <cell r="EY346">
            <v>0.12179171161318286</v>
          </cell>
          <cell r="EZ346">
            <v>0.12179171161318286</v>
          </cell>
          <cell r="FA346">
            <v>0.12179171161318286</v>
          </cell>
          <cell r="FB346">
            <v>0.12179171161318286</v>
          </cell>
          <cell r="FC346">
            <v>0.1195318995576776</v>
          </cell>
          <cell r="FD346">
            <v>0.1195318995576776</v>
          </cell>
          <cell r="FE346">
            <v>0.1195318995576776</v>
          </cell>
          <cell r="FF346">
            <v>0.1195318995576776</v>
          </cell>
          <cell r="FG346">
            <v>0.1195318995576776</v>
          </cell>
          <cell r="FH346">
            <v>0.1195318995576776</v>
          </cell>
          <cell r="FI346">
            <v>0.1195318995576776</v>
          </cell>
          <cell r="FJ346">
            <v>0.1195318995576776</v>
          </cell>
          <cell r="FK346">
            <v>0.1195318995576776</v>
          </cell>
          <cell r="FL346">
            <v>0.1195318995576776</v>
          </cell>
          <cell r="FM346">
            <v>0.1195318995576776</v>
          </cell>
          <cell r="FN346">
            <v>0.1195318995576776</v>
          </cell>
          <cell r="FO346">
            <v>0.11754772758193162</v>
          </cell>
          <cell r="FP346">
            <v>0.11754772758193162</v>
          </cell>
          <cell r="FQ346">
            <v>0.11754772758193162</v>
          </cell>
          <cell r="FR346">
            <v>0.11754772758193162</v>
          </cell>
          <cell r="FS346">
            <v>0.11754772758193162</v>
          </cell>
          <cell r="FT346">
            <v>0.11754772758193162</v>
          </cell>
          <cell r="FU346">
            <v>0.11754772758193162</v>
          </cell>
          <cell r="FV346">
            <v>0.11754772758193162</v>
          </cell>
          <cell r="FW346">
            <v>0.11754772758193162</v>
          </cell>
        </row>
        <row r="347">
          <cell r="B347" t="str">
            <v>Co 188</v>
          </cell>
          <cell r="C347" t="str">
            <v>NC</v>
          </cell>
          <cell r="BH347">
            <v>-5.2401470839616937E-2</v>
          </cell>
          <cell r="BI347">
            <v>-5.2401470839616937E-2</v>
          </cell>
          <cell r="BJ347">
            <v>-5.2401470839616937E-2</v>
          </cell>
          <cell r="BK347">
            <v>4.4842175487346071E-2</v>
          </cell>
          <cell r="BL347">
            <v>4.4842175487346071E-2</v>
          </cell>
          <cell r="BM347">
            <v>4.4842175487346071E-2</v>
          </cell>
          <cell r="BN347">
            <v>4.4842175487346071E-2</v>
          </cell>
          <cell r="BO347">
            <v>4.4842175487346071E-2</v>
          </cell>
          <cell r="BP347">
            <v>4.4842175487346071E-2</v>
          </cell>
          <cell r="BQ347">
            <v>4.4842175487346071E-2</v>
          </cell>
          <cell r="BR347">
            <v>4.4842175487346071E-2</v>
          </cell>
          <cell r="BS347">
            <v>4.4842175487346071E-2</v>
          </cell>
          <cell r="BT347">
            <v>4.4842175487346071E-2</v>
          </cell>
          <cell r="BU347">
            <v>4.4842175487346071E-2</v>
          </cell>
          <cell r="BV347">
            <v>4.4842175487346071E-2</v>
          </cell>
          <cell r="BW347">
            <v>0.11944026068924499</v>
          </cell>
          <cell r="BX347">
            <v>0.11944026068924499</v>
          </cell>
          <cell r="BY347">
            <v>0.11944026068924499</v>
          </cell>
          <cell r="BZ347">
            <v>0.11944026068924499</v>
          </cell>
          <cell r="CA347">
            <v>0.11944026068924499</v>
          </cell>
          <cell r="CB347">
            <v>0.11944026068924499</v>
          </cell>
          <cell r="CC347">
            <v>0.11944026068924499</v>
          </cell>
          <cell r="CD347">
            <v>0.11944026068924499</v>
          </cell>
          <cell r="CE347">
            <v>0.11944026068924499</v>
          </cell>
          <cell r="CF347">
            <v>0.11944026068924499</v>
          </cell>
          <cell r="CG347">
            <v>0.11944026068924499</v>
          </cell>
          <cell r="CH347">
            <v>0.11944026068924499</v>
          </cell>
          <cell r="CI347">
            <v>4.1917141364407268E-3</v>
          </cell>
          <cell r="CJ347">
            <v>4.1917141364407268E-3</v>
          </cell>
          <cell r="CK347">
            <v>4.1917141364407268E-3</v>
          </cell>
          <cell r="CL347">
            <v>4.1917141364407268E-3</v>
          </cell>
          <cell r="CM347">
            <v>4.1917141364407268E-3</v>
          </cell>
          <cell r="CN347">
            <v>4.1917141364407268E-3</v>
          </cell>
          <cell r="CO347">
            <v>4.1917141364407268E-3</v>
          </cell>
          <cell r="CP347">
            <v>4.1917141364407268E-3</v>
          </cell>
          <cell r="CQ347">
            <v>4.1917141364407268E-3</v>
          </cell>
          <cell r="CR347">
            <v>4.1917141364407268E-3</v>
          </cell>
          <cell r="CS347">
            <v>4.1917141364407268E-3</v>
          </cell>
          <cell r="CT347">
            <v>4.1917141364407268E-3</v>
          </cell>
          <cell r="CU347">
            <v>4.5142513294211699E-2</v>
          </cell>
          <cell r="CV347">
            <v>4.5142513294211699E-2</v>
          </cell>
          <cell r="CW347">
            <v>4.5142513294211699E-2</v>
          </cell>
          <cell r="CX347">
            <v>4.5142513294211699E-2</v>
          </cell>
          <cell r="CY347">
            <v>4.5142513294211699E-2</v>
          </cell>
          <cell r="CZ347">
            <v>4.5142513294211699E-2</v>
          </cell>
          <cell r="DA347">
            <v>4.5142513294211699E-2</v>
          </cell>
          <cell r="DB347">
            <v>4.5142513294211699E-2</v>
          </cell>
          <cell r="DC347">
            <v>4.5142513294211699E-2</v>
          </cell>
          <cell r="DD347">
            <v>4.5142513294211699E-2</v>
          </cell>
          <cell r="DE347">
            <v>4.5142513294211699E-2</v>
          </cell>
          <cell r="DF347">
            <v>4.5142513294211699E-2</v>
          </cell>
          <cell r="DG347">
            <v>4.6270548557188214E-2</v>
          </cell>
          <cell r="DH347">
            <v>4.6270548557188214E-2</v>
          </cell>
          <cell r="DI347">
            <v>4.6270548557188214E-2</v>
          </cell>
          <cell r="DJ347">
            <v>4.6270548557188214E-2</v>
          </cell>
          <cell r="DK347">
            <v>4.6270548557188214E-2</v>
          </cell>
          <cell r="DL347">
            <v>4.6270548557188214E-2</v>
          </cell>
          <cell r="DM347">
            <v>4.6270548557188214E-2</v>
          </cell>
          <cell r="DN347">
            <v>4.6270548557188214E-2</v>
          </cell>
          <cell r="DO347">
            <v>4.6270548557188214E-2</v>
          </cell>
          <cell r="DP347">
            <v>4.6270548557188214E-2</v>
          </cell>
          <cell r="DQ347">
            <v>4.6270548557188214E-2</v>
          </cell>
          <cell r="DR347">
            <v>4.6270548557188214E-2</v>
          </cell>
          <cell r="DS347">
            <v>0.12212833090781323</v>
          </cell>
          <cell r="DT347">
            <v>0.12212833090781323</v>
          </cell>
          <cell r="DU347">
            <v>0.12212833090781323</v>
          </cell>
          <cell r="DV347">
            <v>0.12212833090781323</v>
          </cell>
          <cell r="DW347">
            <v>0.12212833090781323</v>
          </cell>
          <cell r="DX347">
            <v>0.12212833090781323</v>
          </cell>
          <cell r="DY347">
            <v>0.12212833090781323</v>
          </cell>
          <cell r="DZ347">
            <v>0.12212833090781323</v>
          </cell>
          <cell r="EA347">
            <v>0.12212833090781323</v>
          </cell>
          <cell r="EB347">
            <v>0.12212833090781323</v>
          </cell>
          <cell r="EC347">
            <v>0.12212833090781323</v>
          </cell>
          <cell r="ED347">
            <v>0.12212833090781323</v>
          </cell>
          <cell r="EE347">
            <v>0.14632814348561263</v>
          </cell>
          <cell r="EF347">
            <v>0.14632814348561263</v>
          </cell>
          <cell r="EG347">
            <v>0.14632814348561263</v>
          </cell>
          <cell r="EH347">
            <v>0.14632814348561263</v>
          </cell>
          <cell r="EI347">
            <v>0.14632814348561263</v>
          </cell>
          <cell r="EJ347">
            <v>0.14632814348561263</v>
          </cell>
          <cell r="EK347">
            <v>0.14632814348561263</v>
          </cell>
          <cell r="EL347">
            <v>0.14632814348561263</v>
          </cell>
          <cell r="EM347">
            <v>0.14632814348561263</v>
          </cell>
          <cell r="EN347">
            <v>0.14632814348561263</v>
          </cell>
          <cell r="EO347">
            <v>0.14632814348561263</v>
          </cell>
          <cell r="EP347">
            <v>0.14632814348561263</v>
          </cell>
          <cell r="EQ347">
            <v>0.16123056786538273</v>
          </cell>
          <cell r="ER347">
            <v>0.16123056786538273</v>
          </cell>
          <cell r="ES347">
            <v>0.16123056786538273</v>
          </cell>
          <cell r="ET347">
            <v>0.16123056786538273</v>
          </cell>
          <cell r="EU347">
            <v>0.16123056786538273</v>
          </cell>
          <cell r="EV347">
            <v>0.16123056786538273</v>
          </cell>
          <cell r="EW347">
            <v>0.16123056786538273</v>
          </cell>
          <cell r="EX347">
            <v>0.16123056786538273</v>
          </cell>
          <cell r="EY347">
            <v>0.16123056786538273</v>
          </cell>
          <cell r="EZ347">
            <v>0.16123056786538273</v>
          </cell>
          <cell r="FA347">
            <v>0.16123056786538273</v>
          </cell>
          <cell r="FB347">
            <v>0.16123056786538273</v>
          </cell>
          <cell r="FC347">
            <v>0.17400292126759648</v>
          </cell>
          <cell r="FD347">
            <v>0.17400292126759648</v>
          </cell>
          <cell r="FE347">
            <v>0.17400292126759648</v>
          </cell>
          <cell r="FF347">
            <v>0.17400292126759648</v>
          </cell>
          <cell r="FG347">
            <v>0.17400292126759648</v>
          </cell>
          <cell r="FH347">
            <v>0.17400292126759648</v>
          </cell>
          <cell r="FI347">
            <v>0.17400292126759648</v>
          </cell>
          <cell r="FJ347">
            <v>0.17400292126759648</v>
          </cell>
          <cell r="FK347">
            <v>0.17400292126759648</v>
          </cell>
          <cell r="FL347">
            <v>0.17400292126759648</v>
          </cell>
          <cell r="FM347">
            <v>0.17400292126759648</v>
          </cell>
          <cell r="FN347">
            <v>0.17400292126759648</v>
          </cell>
          <cell r="FO347">
            <v>0.18437689278611499</v>
          </cell>
          <cell r="FP347">
            <v>0.18437689278611499</v>
          </cell>
          <cell r="FQ347">
            <v>0.18437689278611499</v>
          </cell>
          <cell r="FR347">
            <v>0.18437689278611499</v>
          </cell>
          <cell r="FS347">
            <v>0.18437689278611499</v>
          </cell>
          <cell r="FT347">
            <v>0.18437689278611499</v>
          </cell>
          <cell r="FU347">
            <v>0.18437689278611499</v>
          </cell>
          <cell r="FV347">
            <v>0.18437689278611499</v>
          </cell>
          <cell r="FW347">
            <v>0.18437689278611499</v>
          </cell>
        </row>
        <row r="348">
          <cell r="B348" t="str">
            <v>Co 250</v>
          </cell>
          <cell r="C348" t="str">
            <v>FL</v>
          </cell>
          <cell r="BH348">
            <v>0.12883951924828152</v>
          </cell>
          <cell r="BI348">
            <v>0.12883951924828152</v>
          </cell>
          <cell r="BJ348">
            <v>0.12883951924828152</v>
          </cell>
          <cell r="BK348">
            <v>0.23101108420450728</v>
          </cell>
          <cell r="BL348">
            <v>0.23101108420450728</v>
          </cell>
          <cell r="BM348">
            <v>0.23101108420450728</v>
          </cell>
          <cell r="BN348">
            <v>0.23101108420450728</v>
          </cell>
          <cell r="BO348">
            <v>0.23101108420450728</v>
          </cell>
          <cell r="BP348">
            <v>0.23101108420450728</v>
          </cell>
          <cell r="BQ348">
            <v>0.23101108420450728</v>
          </cell>
          <cell r="BR348">
            <v>0.23101108420450728</v>
          </cell>
          <cell r="BS348">
            <v>0.23101108420450728</v>
          </cell>
          <cell r="BT348">
            <v>0.23101108420450728</v>
          </cell>
          <cell r="BU348">
            <v>0.23101108420450728</v>
          </cell>
          <cell r="BV348">
            <v>0.23101108420450728</v>
          </cell>
          <cell r="BW348">
            <v>0.27467732171679665</v>
          </cell>
          <cell r="BX348">
            <v>0.27467732171679665</v>
          </cell>
          <cell r="BY348">
            <v>0.27467732171679665</v>
          </cell>
          <cell r="BZ348">
            <v>0.27467732171679665</v>
          </cell>
          <cell r="CA348">
            <v>0.27467732171679665</v>
          </cell>
          <cell r="CB348">
            <v>0.27467732171679665</v>
          </cell>
          <cell r="CC348">
            <v>0.27467732171679665</v>
          </cell>
          <cell r="CD348">
            <v>0.27467732171679665</v>
          </cell>
          <cell r="CE348">
            <v>0.27467732171679665</v>
          </cell>
          <cell r="CF348">
            <v>0.27467732171679665</v>
          </cell>
          <cell r="CG348">
            <v>0.27467732171679665</v>
          </cell>
          <cell r="CH348">
            <v>0.27467732171679665</v>
          </cell>
          <cell r="CI348">
            <v>0.19580176854965065</v>
          </cell>
          <cell r="CJ348">
            <v>0.19580176854965065</v>
          </cell>
          <cell r="CK348">
            <v>0.19580176854965065</v>
          </cell>
          <cell r="CL348">
            <v>0.19580176854965065</v>
          </cell>
          <cell r="CM348">
            <v>0.19580176854965065</v>
          </cell>
          <cell r="CN348">
            <v>0.19580176854965065</v>
          </cell>
          <cell r="CO348">
            <v>0.19580176854965065</v>
          </cell>
          <cell r="CP348">
            <v>0.19580176854965065</v>
          </cell>
          <cell r="CQ348">
            <v>0.19580176854965065</v>
          </cell>
          <cell r="CR348">
            <v>0.19580176854965065</v>
          </cell>
          <cell r="CS348">
            <v>0.19580176854965065</v>
          </cell>
          <cell r="CT348">
            <v>0.19580176854965065</v>
          </cell>
          <cell r="CU348">
            <v>4.1726039664981299E-2</v>
          </cell>
          <cell r="CV348">
            <v>4.1726039664981299E-2</v>
          </cell>
          <cell r="CW348">
            <v>4.1726039664981299E-2</v>
          </cell>
          <cell r="CX348">
            <v>4.1726039664981299E-2</v>
          </cell>
          <cell r="CY348">
            <v>4.1726039664981299E-2</v>
          </cell>
          <cell r="CZ348">
            <v>4.1726039664981299E-2</v>
          </cell>
          <cell r="DA348">
            <v>4.1726039664981299E-2</v>
          </cell>
          <cell r="DB348">
            <v>4.1726039664981299E-2</v>
          </cell>
          <cell r="DC348">
            <v>4.1726039664981299E-2</v>
          </cell>
          <cell r="DD348">
            <v>4.1726039664981299E-2</v>
          </cell>
          <cell r="DE348">
            <v>4.1726039664981299E-2</v>
          </cell>
          <cell r="DF348">
            <v>4.1726039664981299E-2</v>
          </cell>
          <cell r="DG348">
            <v>2.7606557837109892E-2</v>
          </cell>
          <cell r="DH348">
            <v>2.7606557837109892E-2</v>
          </cell>
          <cell r="DI348">
            <v>2.7606557837109892E-2</v>
          </cell>
          <cell r="DJ348">
            <v>2.7606557837109892E-2</v>
          </cell>
          <cell r="DK348">
            <v>2.7606557837109892E-2</v>
          </cell>
          <cell r="DL348">
            <v>2.7606557837109892E-2</v>
          </cell>
          <cell r="DM348">
            <v>2.7606557837109892E-2</v>
          </cell>
          <cell r="DN348">
            <v>2.7606557837109892E-2</v>
          </cell>
          <cell r="DO348">
            <v>2.7606557837109892E-2</v>
          </cell>
          <cell r="DP348">
            <v>2.7606557837109892E-2</v>
          </cell>
          <cell r="DQ348">
            <v>2.7606557837109892E-2</v>
          </cell>
          <cell r="DR348">
            <v>2.7606557837109892E-2</v>
          </cell>
          <cell r="DS348">
            <v>2.5291278557309317E-2</v>
          </cell>
          <cell r="DT348">
            <v>2.5291278557309317E-2</v>
          </cell>
          <cell r="DU348">
            <v>2.5291278557309317E-2</v>
          </cell>
          <cell r="DV348">
            <v>2.5291278557309317E-2</v>
          </cell>
          <cell r="DW348">
            <v>2.5291278557309317E-2</v>
          </cell>
          <cell r="DX348">
            <v>2.5291278557309317E-2</v>
          </cell>
          <cell r="DY348">
            <v>2.5291278557309317E-2</v>
          </cell>
          <cell r="DZ348">
            <v>2.5291278557309317E-2</v>
          </cell>
          <cell r="EA348">
            <v>2.5291278557309317E-2</v>
          </cell>
          <cell r="EB348">
            <v>2.5291278557309317E-2</v>
          </cell>
          <cell r="EC348">
            <v>2.5291278557309317E-2</v>
          </cell>
          <cell r="ED348">
            <v>2.5291278557309317E-2</v>
          </cell>
          <cell r="EE348">
            <v>1.4068996855448594E-2</v>
          </cell>
          <cell r="EF348">
            <v>1.4068996855448594E-2</v>
          </cell>
          <cell r="EG348">
            <v>1.4068996855448594E-2</v>
          </cell>
          <cell r="EH348">
            <v>1.4068996855448594E-2</v>
          </cell>
          <cell r="EI348">
            <v>1.4068996855448594E-2</v>
          </cell>
          <cell r="EJ348">
            <v>1.4068996855448594E-2</v>
          </cell>
          <cell r="EK348">
            <v>1.4068996855448594E-2</v>
          </cell>
          <cell r="EL348">
            <v>1.4068996855448594E-2</v>
          </cell>
          <cell r="EM348">
            <v>1.4068996855448594E-2</v>
          </cell>
          <cell r="EN348">
            <v>1.4068996855448594E-2</v>
          </cell>
          <cell r="EO348">
            <v>1.4068996855448594E-2</v>
          </cell>
          <cell r="EP348">
            <v>1.4068996855448594E-2</v>
          </cell>
          <cell r="EQ348">
            <v>0.1032795023305513</v>
          </cell>
          <cell r="ER348">
            <v>0.1032795023305513</v>
          </cell>
          <cell r="ES348">
            <v>0.1032795023305513</v>
          </cell>
          <cell r="ET348">
            <v>0.1032795023305513</v>
          </cell>
          <cell r="EU348">
            <v>0.1032795023305513</v>
          </cell>
          <cell r="EV348">
            <v>0.1032795023305513</v>
          </cell>
          <cell r="EW348">
            <v>0.1032795023305513</v>
          </cell>
          <cell r="EX348">
            <v>0.1032795023305513</v>
          </cell>
          <cell r="EY348">
            <v>0.1032795023305513</v>
          </cell>
          <cell r="EZ348">
            <v>0.1032795023305513</v>
          </cell>
          <cell r="FA348">
            <v>0.1032795023305513</v>
          </cell>
          <cell r="FB348">
            <v>0.1032795023305513</v>
          </cell>
          <cell r="FC348">
            <v>0.11657328151056591</v>
          </cell>
          <cell r="FD348">
            <v>0.11657328151056591</v>
          </cell>
          <cell r="FE348">
            <v>0.11657328151056591</v>
          </cell>
          <cell r="FF348">
            <v>0.11657328151056591</v>
          </cell>
          <cell r="FG348">
            <v>0.11657328151056591</v>
          </cell>
          <cell r="FH348">
            <v>0.11657328151056591</v>
          </cell>
          <cell r="FI348">
            <v>0.11657328151056591</v>
          </cell>
          <cell r="FJ348">
            <v>0.11657328151056591</v>
          </cell>
          <cell r="FK348">
            <v>0.11657328151056591</v>
          </cell>
          <cell r="FL348">
            <v>0.11657328151056591</v>
          </cell>
          <cell r="FM348">
            <v>0.11657328151056591</v>
          </cell>
          <cell r="FN348">
            <v>0.11657328151056591</v>
          </cell>
          <cell r="FO348">
            <v>0.16507771247787176</v>
          </cell>
          <cell r="FP348">
            <v>0.16507771247787176</v>
          </cell>
          <cell r="FQ348">
            <v>0.16507771247787176</v>
          </cell>
          <cell r="FR348">
            <v>0.16507771247787176</v>
          </cell>
          <cell r="FS348">
            <v>0.16507771247787176</v>
          </cell>
          <cell r="FT348">
            <v>0.16507771247787176</v>
          </cell>
          <cell r="FU348">
            <v>0.16507771247787176</v>
          </cell>
          <cell r="FV348">
            <v>0.16507771247787176</v>
          </cell>
          <cell r="FW348">
            <v>0.16507771247787176</v>
          </cell>
        </row>
        <row r="349">
          <cell r="B349" t="str">
            <v>Co 251</v>
          </cell>
          <cell r="C349" t="str">
            <v>FL</v>
          </cell>
          <cell r="BH349">
            <v>3.3785488794420108E-2</v>
          </cell>
          <cell r="BI349">
            <v>3.3785488794420108E-2</v>
          </cell>
          <cell r="BJ349">
            <v>3.3785488794420108E-2</v>
          </cell>
          <cell r="BK349">
            <v>6.8797284378009291E-2</v>
          </cell>
          <cell r="BL349">
            <v>6.8797284378009291E-2</v>
          </cell>
          <cell r="BM349">
            <v>6.8797284378009291E-2</v>
          </cell>
          <cell r="BN349">
            <v>6.8797284378009291E-2</v>
          </cell>
          <cell r="BO349">
            <v>6.8797284378009291E-2</v>
          </cell>
          <cell r="BP349">
            <v>6.8797284378009291E-2</v>
          </cell>
          <cell r="BQ349">
            <v>6.8797284378009291E-2</v>
          </cell>
          <cell r="BR349">
            <v>6.8797284378009291E-2</v>
          </cell>
          <cell r="BS349">
            <v>6.8797284378009291E-2</v>
          </cell>
          <cell r="BT349">
            <v>6.8797284378009291E-2</v>
          </cell>
          <cell r="BU349">
            <v>6.8797284378009291E-2</v>
          </cell>
          <cell r="BV349">
            <v>6.8797284378009291E-2</v>
          </cell>
          <cell r="BW349">
            <v>0.19206456969961991</v>
          </cell>
          <cell r="BX349">
            <v>0.19206456969961991</v>
          </cell>
          <cell r="BY349">
            <v>0.19206456969961991</v>
          </cell>
          <cell r="BZ349">
            <v>0.19206456969961991</v>
          </cell>
          <cell r="CA349">
            <v>0.19206456969961991</v>
          </cell>
          <cell r="CB349">
            <v>0.19206456969961991</v>
          </cell>
          <cell r="CC349">
            <v>0.19206456969961991</v>
          </cell>
          <cell r="CD349">
            <v>0.19206456969961991</v>
          </cell>
          <cell r="CE349">
            <v>0.19206456969961991</v>
          </cell>
          <cell r="CF349">
            <v>0.19206456969961991</v>
          </cell>
          <cell r="CG349">
            <v>0.19206456969961991</v>
          </cell>
          <cell r="CH349">
            <v>0.19206456969961991</v>
          </cell>
          <cell r="CI349">
            <v>0.14663125196969343</v>
          </cell>
          <cell r="CJ349">
            <v>0.14663125196969343</v>
          </cell>
          <cell r="CK349">
            <v>0.14663125196969343</v>
          </cell>
          <cell r="CL349">
            <v>0.14663125196969343</v>
          </cell>
          <cell r="CM349">
            <v>0.14663125196969343</v>
          </cell>
          <cell r="CN349">
            <v>0.14663125196969343</v>
          </cell>
          <cell r="CO349">
            <v>0.14663125196969343</v>
          </cell>
          <cell r="CP349">
            <v>0.14663125196969343</v>
          </cell>
          <cell r="CQ349">
            <v>0.14663125196969343</v>
          </cell>
          <cell r="CR349">
            <v>0.14663125196969343</v>
          </cell>
          <cell r="CS349">
            <v>0.14663125196969343</v>
          </cell>
          <cell r="CT349">
            <v>0.14663125196969343</v>
          </cell>
          <cell r="CU349">
            <v>7.8976885927285786E-2</v>
          </cell>
          <cell r="CV349">
            <v>7.8976885927285786E-2</v>
          </cell>
          <cell r="CW349">
            <v>7.8976885927285786E-2</v>
          </cell>
          <cell r="CX349">
            <v>7.8976885927285786E-2</v>
          </cell>
          <cell r="CY349">
            <v>7.8976885927285786E-2</v>
          </cell>
          <cell r="CZ349">
            <v>7.8976885927285786E-2</v>
          </cell>
          <cell r="DA349">
            <v>7.8976885927285786E-2</v>
          </cell>
          <cell r="DB349">
            <v>7.8976885927285786E-2</v>
          </cell>
          <cell r="DC349">
            <v>7.8976885927285786E-2</v>
          </cell>
          <cell r="DD349">
            <v>7.8976885927285786E-2</v>
          </cell>
          <cell r="DE349">
            <v>7.8976885927285786E-2</v>
          </cell>
          <cell r="DF349">
            <v>7.8976885927285786E-2</v>
          </cell>
          <cell r="DG349">
            <v>6.5527585483059009E-2</v>
          </cell>
          <cell r="DH349">
            <v>6.5527585483059009E-2</v>
          </cell>
          <cell r="DI349">
            <v>6.5527585483059009E-2</v>
          </cell>
          <cell r="DJ349">
            <v>6.5527585483059009E-2</v>
          </cell>
          <cell r="DK349">
            <v>6.5527585483059009E-2</v>
          </cell>
          <cell r="DL349">
            <v>6.5527585483059009E-2</v>
          </cell>
          <cell r="DM349">
            <v>6.5527585483059009E-2</v>
          </cell>
          <cell r="DN349">
            <v>6.5527585483059009E-2</v>
          </cell>
          <cell r="DO349">
            <v>6.5527585483059009E-2</v>
          </cell>
          <cell r="DP349">
            <v>6.5527585483059009E-2</v>
          </cell>
          <cell r="DQ349">
            <v>6.5527585483059009E-2</v>
          </cell>
          <cell r="DR349">
            <v>6.5527585483059009E-2</v>
          </cell>
          <cell r="DS349">
            <v>6.3300286833419275E-2</v>
          </cell>
          <cell r="DT349">
            <v>6.3300286833419275E-2</v>
          </cell>
          <cell r="DU349">
            <v>6.3300286833419275E-2</v>
          </cell>
          <cell r="DV349">
            <v>6.3300286833419275E-2</v>
          </cell>
          <cell r="DW349">
            <v>6.3300286833419275E-2</v>
          </cell>
          <cell r="DX349">
            <v>6.3300286833419275E-2</v>
          </cell>
          <cell r="DY349">
            <v>6.3300286833419275E-2</v>
          </cell>
          <cell r="DZ349">
            <v>6.3300286833419275E-2</v>
          </cell>
          <cell r="EA349">
            <v>6.3300286833419275E-2</v>
          </cell>
          <cell r="EB349">
            <v>6.3300286833419275E-2</v>
          </cell>
          <cell r="EC349">
            <v>6.3300286833419275E-2</v>
          </cell>
          <cell r="ED349">
            <v>6.3300286833419275E-2</v>
          </cell>
          <cell r="EE349">
            <v>6.8818908889083749E-2</v>
          </cell>
          <cell r="EF349">
            <v>6.8818908889083749E-2</v>
          </cell>
          <cell r="EG349">
            <v>6.8818908889083749E-2</v>
          </cell>
          <cell r="EH349">
            <v>6.8818908889083749E-2</v>
          </cell>
          <cell r="EI349">
            <v>6.8818908889083749E-2</v>
          </cell>
          <cell r="EJ349">
            <v>6.8818908889083749E-2</v>
          </cell>
          <cell r="EK349">
            <v>6.8818908889083749E-2</v>
          </cell>
          <cell r="EL349">
            <v>6.8818908889083749E-2</v>
          </cell>
          <cell r="EM349">
            <v>6.8818908889083749E-2</v>
          </cell>
          <cell r="EN349">
            <v>6.8818908889083749E-2</v>
          </cell>
          <cell r="EO349">
            <v>6.8818908889083749E-2</v>
          </cell>
          <cell r="EP349">
            <v>6.8818908889083749E-2</v>
          </cell>
          <cell r="EQ349">
            <v>0.11507174862575591</v>
          </cell>
          <cell r="ER349">
            <v>0.11507174862575591</v>
          </cell>
          <cell r="ES349">
            <v>0.11507174862575591</v>
          </cell>
          <cell r="ET349">
            <v>0.11507174862575591</v>
          </cell>
          <cell r="EU349">
            <v>0.11507174862575591</v>
          </cell>
          <cell r="EV349">
            <v>0.11507174862575591</v>
          </cell>
          <cell r="EW349">
            <v>0.11507174862575591</v>
          </cell>
          <cell r="EX349">
            <v>0.11507174862575591</v>
          </cell>
          <cell r="EY349">
            <v>0.11507174862575591</v>
          </cell>
          <cell r="EZ349">
            <v>0.11507174862575591</v>
          </cell>
          <cell r="FA349">
            <v>0.11507174862575591</v>
          </cell>
          <cell r="FB349">
            <v>0.11507174862575591</v>
          </cell>
          <cell r="FC349">
            <v>0.12482317236580956</v>
          </cell>
          <cell r="FD349">
            <v>0.12482317236580956</v>
          </cell>
          <cell r="FE349">
            <v>0.12482317236580956</v>
          </cell>
          <cell r="FF349">
            <v>0.12482317236580956</v>
          </cell>
          <cell r="FG349">
            <v>0.12482317236580956</v>
          </cell>
          <cell r="FH349">
            <v>0.12482317236580956</v>
          </cell>
          <cell r="FI349">
            <v>0.12482317236580956</v>
          </cell>
          <cell r="FJ349">
            <v>0.12482317236580956</v>
          </cell>
          <cell r="FK349">
            <v>0.12482317236580956</v>
          </cell>
          <cell r="FL349">
            <v>0.12482317236580956</v>
          </cell>
          <cell r="FM349">
            <v>0.12482317236580956</v>
          </cell>
          <cell r="FN349">
            <v>0.12482317236580956</v>
          </cell>
          <cell r="FO349">
            <v>0.16198606055902323</v>
          </cell>
          <cell r="FP349">
            <v>0.16198606055902323</v>
          </cell>
          <cell r="FQ349">
            <v>0.16198606055902323</v>
          </cell>
          <cell r="FR349">
            <v>0.16198606055902323</v>
          </cell>
          <cell r="FS349">
            <v>0.16198606055902323</v>
          </cell>
          <cell r="FT349">
            <v>0.16198606055902323</v>
          </cell>
          <cell r="FU349">
            <v>0.16198606055902323</v>
          </cell>
          <cell r="FV349">
            <v>0.16198606055902323</v>
          </cell>
          <cell r="FW349">
            <v>0.16198606055902323</v>
          </cell>
        </row>
        <row r="350">
          <cell r="B350" t="str">
            <v>Co 252</v>
          </cell>
          <cell r="C350" t="str">
            <v>FL</v>
          </cell>
          <cell r="BH350">
            <v>-0.10197567472294311</v>
          </cell>
          <cell r="BI350">
            <v>-0.10197567472294311</v>
          </cell>
          <cell r="BJ350">
            <v>-0.10197567472294311</v>
          </cell>
          <cell r="BK350">
            <v>-0.10977247659993403</v>
          </cell>
          <cell r="BL350">
            <v>-0.10977247659993403</v>
          </cell>
          <cell r="BM350">
            <v>-0.10977247659993403</v>
          </cell>
          <cell r="BN350">
            <v>-0.10977247659993403</v>
          </cell>
          <cell r="BO350">
            <v>-0.10977247659993403</v>
          </cell>
          <cell r="BP350">
            <v>-0.10977247659993403</v>
          </cell>
          <cell r="BQ350">
            <v>-0.10977247659993403</v>
          </cell>
          <cell r="BR350">
            <v>-0.10977247659993403</v>
          </cell>
          <cell r="BS350">
            <v>-0.10977247659993403</v>
          </cell>
          <cell r="BT350">
            <v>-0.10977247659993403</v>
          </cell>
          <cell r="BU350">
            <v>-0.10977247659993403</v>
          </cell>
          <cell r="BV350">
            <v>-0.10977247659993403</v>
          </cell>
          <cell r="BW350">
            <v>-4.3227860385771869E-3</v>
          </cell>
          <cell r="BX350">
            <v>-4.3227860385771869E-3</v>
          </cell>
          <cell r="BY350">
            <v>-4.3227860385771869E-3</v>
          </cell>
          <cell r="BZ350">
            <v>-4.3227860385771869E-3</v>
          </cell>
          <cell r="CA350">
            <v>-4.3227860385771869E-3</v>
          </cell>
          <cell r="CB350">
            <v>-4.3227860385771869E-3</v>
          </cell>
          <cell r="CC350">
            <v>-4.3227860385771869E-3</v>
          </cell>
          <cell r="CD350">
            <v>-4.3227860385771869E-3</v>
          </cell>
          <cell r="CE350">
            <v>-4.3227860385771869E-3</v>
          </cell>
          <cell r="CF350">
            <v>-4.3227860385771869E-3</v>
          </cell>
          <cell r="CG350">
            <v>-4.3227860385771869E-3</v>
          </cell>
          <cell r="CH350">
            <v>-4.3227860385771869E-3</v>
          </cell>
          <cell r="CI350">
            <v>7.9700464965928603E-3</v>
          </cell>
          <cell r="CJ350">
            <v>7.9700464965928603E-3</v>
          </cell>
          <cell r="CK350">
            <v>7.9700464965928603E-3</v>
          </cell>
          <cell r="CL350">
            <v>7.9700464965928603E-3</v>
          </cell>
          <cell r="CM350">
            <v>7.9700464965928603E-3</v>
          </cell>
          <cell r="CN350">
            <v>7.9700464965928603E-3</v>
          </cell>
          <cell r="CO350">
            <v>7.9700464965928603E-3</v>
          </cell>
          <cell r="CP350">
            <v>7.9700464965928603E-3</v>
          </cell>
          <cell r="CQ350">
            <v>7.9700464965928603E-3</v>
          </cell>
          <cell r="CR350">
            <v>7.9700464965928603E-3</v>
          </cell>
          <cell r="CS350">
            <v>7.9700464965928603E-3</v>
          </cell>
          <cell r="CT350">
            <v>7.9700464965928603E-3</v>
          </cell>
          <cell r="CU350">
            <v>6.6477125418541741E-2</v>
          </cell>
          <cell r="CV350">
            <v>6.6477125418541741E-2</v>
          </cell>
          <cell r="CW350">
            <v>6.6477125418541741E-2</v>
          </cell>
          <cell r="CX350">
            <v>6.6477125418541741E-2</v>
          </cell>
          <cell r="CY350">
            <v>6.6477125418541741E-2</v>
          </cell>
          <cell r="CZ350">
            <v>6.6477125418541741E-2</v>
          </cell>
          <cell r="DA350">
            <v>6.6477125418541741E-2</v>
          </cell>
          <cell r="DB350">
            <v>6.6477125418541741E-2</v>
          </cell>
          <cell r="DC350">
            <v>6.6477125418541741E-2</v>
          </cell>
          <cell r="DD350">
            <v>6.6477125418541741E-2</v>
          </cell>
          <cell r="DE350">
            <v>6.6477125418541741E-2</v>
          </cell>
          <cell r="DF350">
            <v>6.6477125418541741E-2</v>
          </cell>
          <cell r="DG350">
            <v>6.4537718392072091E-2</v>
          </cell>
          <cell r="DH350">
            <v>6.4537718392072091E-2</v>
          </cell>
          <cell r="DI350">
            <v>6.4537718392072091E-2</v>
          </cell>
          <cell r="DJ350">
            <v>6.4537718392072091E-2</v>
          </cell>
          <cell r="DK350">
            <v>6.4537718392072091E-2</v>
          </cell>
          <cell r="DL350">
            <v>6.4537718392072091E-2</v>
          </cell>
          <cell r="DM350">
            <v>6.4537718392072091E-2</v>
          </cell>
          <cell r="DN350">
            <v>6.4537718392072091E-2</v>
          </cell>
          <cell r="DO350">
            <v>6.4537718392072091E-2</v>
          </cell>
          <cell r="DP350">
            <v>6.4537718392072091E-2</v>
          </cell>
          <cell r="DQ350">
            <v>6.4537718392072091E-2</v>
          </cell>
          <cell r="DR350">
            <v>6.4537718392072091E-2</v>
          </cell>
          <cell r="DS350">
            <v>9.5731407357918047E-2</v>
          </cell>
          <cell r="DT350">
            <v>9.5731407357918047E-2</v>
          </cell>
          <cell r="DU350">
            <v>9.5731407357918047E-2</v>
          </cell>
          <cell r="DV350">
            <v>9.5731407357918047E-2</v>
          </cell>
          <cell r="DW350">
            <v>9.5731407357918047E-2</v>
          </cell>
          <cell r="DX350">
            <v>9.5731407357918047E-2</v>
          </cell>
          <cell r="DY350">
            <v>9.5731407357918047E-2</v>
          </cell>
          <cell r="DZ350">
            <v>9.5731407357918047E-2</v>
          </cell>
          <cell r="EA350">
            <v>9.5731407357918047E-2</v>
          </cell>
          <cell r="EB350">
            <v>9.5731407357918047E-2</v>
          </cell>
          <cell r="EC350">
            <v>9.5731407357918047E-2</v>
          </cell>
          <cell r="ED350">
            <v>9.5731407357918047E-2</v>
          </cell>
          <cell r="EE350">
            <v>8.6877015938237254E-2</v>
          </cell>
          <cell r="EF350">
            <v>8.6877015938237254E-2</v>
          </cell>
          <cell r="EG350">
            <v>8.6877015938237254E-2</v>
          </cell>
          <cell r="EH350">
            <v>8.6877015938237254E-2</v>
          </cell>
          <cell r="EI350">
            <v>8.6877015938237254E-2</v>
          </cell>
          <cell r="EJ350">
            <v>8.6877015938237254E-2</v>
          </cell>
          <cell r="EK350">
            <v>8.6877015938237254E-2</v>
          </cell>
          <cell r="EL350">
            <v>8.6877015938237254E-2</v>
          </cell>
          <cell r="EM350">
            <v>8.6877015938237254E-2</v>
          </cell>
          <cell r="EN350">
            <v>8.6877015938237254E-2</v>
          </cell>
          <cell r="EO350">
            <v>8.6877015938237254E-2</v>
          </cell>
          <cell r="EP350">
            <v>8.6877015938237254E-2</v>
          </cell>
          <cell r="EQ350">
            <v>8.4346589248004894E-2</v>
          </cell>
          <cell r="ER350">
            <v>8.4346589248004894E-2</v>
          </cell>
          <cell r="ES350">
            <v>8.4346589248004894E-2</v>
          </cell>
          <cell r="ET350">
            <v>8.4346589248004894E-2</v>
          </cell>
          <cell r="EU350">
            <v>8.4346589248004894E-2</v>
          </cell>
          <cell r="EV350">
            <v>8.4346589248004894E-2</v>
          </cell>
          <cell r="EW350">
            <v>8.4346589248004894E-2</v>
          </cell>
          <cell r="EX350">
            <v>8.4346589248004894E-2</v>
          </cell>
          <cell r="EY350">
            <v>8.4346589248004894E-2</v>
          </cell>
          <cell r="EZ350">
            <v>8.4346589248004894E-2</v>
          </cell>
          <cell r="FA350">
            <v>8.4346589248004894E-2</v>
          </cell>
          <cell r="FB350">
            <v>8.4346589248004894E-2</v>
          </cell>
          <cell r="FC350">
            <v>7.9232026217065474E-2</v>
          </cell>
          <cell r="FD350">
            <v>7.9232026217065474E-2</v>
          </cell>
          <cell r="FE350">
            <v>7.9232026217065474E-2</v>
          </cell>
          <cell r="FF350">
            <v>7.9232026217065474E-2</v>
          </cell>
          <cell r="FG350">
            <v>7.9232026217065474E-2</v>
          </cell>
          <cell r="FH350">
            <v>7.9232026217065474E-2</v>
          </cell>
          <cell r="FI350">
            <v>7.9232026217065474E-2</v>
          </cell>
          <cell r="FJ350">
            <v>7.9232026217065474E-2</v>
          </cell>
          <cell r="FK350">
            <v>7.9232026217065474E-2</v>
          </cell>
          <cell r="FL350">
            <v>7.9232026217065474E-2</v>
          </cell>
          <cell r="FM350">
            <v>7.9232026217065474E-2</v>
          </cell>
          <cell r="FN350">
            <v>7.9232026217065474E-2</v>
          </cell>
          <cell r="FO350">
            <v>9.229870504389362E-2</v>
          </cell>
          <cell r="FP350">
            <v>9.229870504389362E-2</v>
          </cell>
          <cell r="FQ350">
            <v>9.229870504389362E-2</v>
          </cell>
          <cell r="FR350">
            <v>9.229870504389362E-2</v>
          </cell>
          <cell r="FS350">
            <v>9.229870504389362E-2</v>
          </cell>
          <cell r="FT350">
            <v>9.229870504389362E-2</v>
          </cell>
          <cell r="FU350">
            <v>9.229870504389362E-2</v>
          </cell>
          <cell r="FV350">
            <v>9.229870504389362E-2</v>
          </cell>
          <cell r="FW350">
            <v>9.229870504389362E-2</v>
          </cell>
        </row>
        <row r="351">
          <cell r="B351" t="str">
            <v>Co 220</v>
          </cell>
          <cell r="C351" t="str">
            <v>TN</v>
          </cell>
          <cell r="BH351">
            <v>-4.7406983594730751E-2</v>
          </cell>
          <cell r="BI351">
            <v>-4.7406983594730751E-2</v>
          </cell>
          <cell r="BJ351">
            <v>-4.7406983594730751E-2</v>
          </cell>
          <cell r="BK351">
            <v>5.7582897606704472E-2</v>
          </cell>
          <cell r="BL351">
            <v>5.7582897606704472E-2</v>
          </cell>
          <cell r="BM351">
            <v>5.7582897606704472E-2</v>
          </cell>
          <cell r="BN351">
            <v>5.7582897606704472E-2</v>
          </cell>
          <cell r="BO351">
            <v>5.7582897606704472E-2</v>
          </cell>
          <cell r="BP351">
            <v>5.7582897606704472E-2</v>
          </cell>
          <cell r="BQ351">
            <v>5.7582897606704472E-2</v>
          </cell>
          <cell r="BR351">
            <v>5.7582897606704472E-2</v>
          </cell>
          <cell r="BS351">
            <v>5.7582897606704472E-2</v>
          </cell>
          <cell r="BT351">
            <v>5.7582897606704472E-2</v>
          </cell>
          <cell r="BU351">
            <v>5.7582897606704472E-2</v>
          </cell>
          <cell r="BV351">
            <v>5.7582897606704472E-2</v>
          </cell>
          <cell r="BW351">
            <v>0.27642493217633229</v>
          </cell>
          <cell r="BX351">
            <v>0.27642493217633229</v>
          </cell>
          <cell r="BY351">
            <v>0.27642493217633229</v>
          </cell>
          <cell r="BZ351">
            <v>0.27642493217633229</v>
          </cell>
          <cell r="CA351">
            <v>0.27642493217633229</v>
          </cell>
          <cell r="CB351">
            <v>0.27642493217633229</v>
          </cell>
          <cell r="CC351">
            <v>0.27642493217633229</v>
          </cell>
          <cell r="CD351">
            <v>0.27642493217633229</v>
          </cell>
          <cell r="CE351">
            <v>0.27642493217633229</v>
          </cell>
          <cell r="CF351">
            <v>0.27642493217633229</v>
          </cell>
          <cell r="CG351">
            <v>0.27642493217633229</v>
          </cell>
          <cell r="CH351">
            <v>0.27642493217633229</v>
          </cell>
          <cell r="CI351">
            <v>0.198424962989871</v>
          </cell>
          <cell r="CJ351">
            <v>0.198424962989871</v>
          </cell>
          <cell r="CK351">
            <v>0.198424962989871</v>
          </cell>
          <cell r="CL351">
            <v>0.198424962989871</v>
          </cell>
          <cell r="CM351">
            <v>0.198424962989871</v>
          </cell>
          <cell r="CN351">
            <v>0.198424962989871</v>
          </cell>
          <cell r="CO351">
            <v>0.198424962989871</v>
          </cell>
          <cell r="CP351">
            <v>0.198424962989871</v>
          </cell>
          <cell r="CQ351">
            <v>0.198424962989871</v>
          </cell>
          <cell r="CR351">
            <v>0.198424962989871</v>
          </cell>
          <cell r="CS351">
            <v>0.198424962989871</v>
          </cell>
          <cell r="CT351">
            <v>0.198424962989871</v>
          </cell>
          <cell r="CU351">
            <v>0.1701305402415744</v>
          </cell>
          <cell r="CV351">
            <v>0.1701305402415744</v>
          </cell>
          <cell r="CW351">
            <v>0.1701305402415744</v>
          </cell>
          <cell r="CX351">
            <v>0.1701305402415744</v>
          </cell>
          <cell r="CY351">
            <v>0.1701305402415744</v>
          </cell>
          <cell r="CZ351">
            <v>0.1701305402415744</v>
          </cell>
          <cell r="DA351">
            <v>0.1701305402415744</v>
          </cell>
          <cell r="DB351">
            <v>0.1701305402415744</v>
          </cell>
          <cell r="DC351">
            <v>0.1701305402415744</v>
          </cell>
          <cell r="DD351">
            <v>0.1701305402415744</v>
          </cell>
          <cell r="DE351">
            <v>0.1701305402415744</v>
          </cell>
          <cell r="DF351">
            <v>0.1701305402415744</v>
          </cell>
          <cell r="DG351">
            <v>0.15191589137166392</v>
          </cell>
          <cell r="DH351">
            <v>0.15191589137166392</v>
          </cell>
          <cell r="DI351">
            <v>0.15191589137166392</v>
          </cell>
          <cell r="DJ351">
            <v>0.15191589137166392</v>
          </cell>
          <cell r="DK351">
            <v>0.15191589137166392</v>
          </cell>
          <cell r="DL351">
            <v>0.15191589137166392</v>
          </cell>
          <cell r="DM351">
            <v>0.15191589137166392</v>
          </cell>
          <cell r="DN351">
            <v>0.15191589137166392</v>
          </cell>
          <cell r="DO351">
            <v>0.15191589137166392</v>
          </cell>
          <cell r="DP351">
            <v>0.15191589137166392</v>
          </cell>
          <cell r="DQ351">
            <v>0.15191589137166392</v>
          </cell>
          <cell r="DR351">
            <v>0.15191589137166392</v>
          </cell>
          <cell r="DS351">
            <v>0.14196305290818301</v>
          </cell>
          <cell r="DT351">
            <v>0.14196305290818301</v>
          </cell>
          <cell r="DU351">
            <v>0.14196305290818301</v>
          </cell>
          <cell r="DV351">
            <v>0.14196305290818301</v>
          </cell>
          <cell r="DW351">
            <v>0.14196305290818301</v>
          </cell>
          <cell r="DX351">
            <v>0.14196305290818301</v>
          </cell>
          <cell r="DY351">
            <v>0.14196305290818301</v>
          </cell>
          <cell r="DZ351">
            <v>0.14196305290818301</v>
          </cell>
          <cell r="EA351">
            <v>0.14196305290818301</v>
          </cell>
          <cell r="EB351">
            <v>0.14196305290818301</v>
          </cell>
          <cell r="EC351">
            <v>0.14196305290818301</v>
          </cell>
          <cell r="ED351">
            <v>0.14196305290818301</v>
          </cell>
          <cell r="EE351">
            <v>0.13854524894664802</v>
          </cell>
          <cell r="EF351">
            <v>0.13854524894664802</v>
          </cell>
          <cell r="EG351">
            <v>0.13854524894664802</v>
          </cell>
          <cell r="EH351">
            <v>0.13854524894664802</v>
          </cell>
          <cell r="EI351">
            <v>0.13854524894664802</v>
          </cell>
          <cell r="EJ351">
            <v>0.13854524894664802</v>
          </cell>
          <cell r="EK351">
            <v>0.13854524894664802</v>
          </cell>
          <cell r="EL351">
            <v>0.13854524894664802</v>
          </cell>
          <cell r="EM351">
            <v>0.13854524894664802</v>
          </cell>
          <cell r="EN351">
            <v>0.13854524894664802</v>
          </cell>
          <cell r="EO351">
            <v>0.13854524894664802</v>
          </cell>
          <cell r="EP351">
            <v>0.13854524894664802</v>
          </cell>
          <cell r="EQ351">
            <v>0.13119988687099243</v>
          </cell>
          <cell r="ER351">
            <v>0.13119988687099243</v>
          </cell>
          <cell r="ES351">
            <v>0.13119988687099243</v>
          </cell>
          <cell r="ET351">
            <v>0.13119988687099243</v>
          </cell>
          <cell r="EU351">
            <v>0.13119988687099243</v>
          </cell>
          <cell r="EV351">
            <v>0.13119988687099243</v>
          </cell>
          <cell r="EW351">
            <v>0.13119988687099243</v>
          </cell>
          <cell r="EX351">
            <v>0.13119988687099243</v>
          </cell>
          <cell r="EY351">
            <v>0.13119988687099243</v>
          </cell>
          <cell r="EZ351">
            <v>0.13119988687099243</v>
          </cell>
          <cell r="FA351">
            <v>0.13119988687099243</v>
          </cell>
          <cell r="FB351">
            <v>0.13119988687099243</v>
          </cell>
          <cell r="FC351">
            <v>0.1297563038320802</v>
          </cell>
          <cell r="FD351">
            <v>0.1297563038320802</v>
          </cell>
          <cell r="FE351">
            <v>0.1297563038320802</v>
          </cell>
          <cell r="FF351">
            <v>0.1297563038320802</v>
          </cell>
          <cell r="FG351">
            <v>0.1297563038320802</v>
          </cell>
          <cell r="FH351">
            <v>0.1297563038320802</v>
          </cell>
          <cell r="FI351">
            <v>0.1297563038320802</v>
          </cell>
          <cell r="FJ351">
            <v>0.1297563038320802</v>
          </cell>
          <cell r="FK351">
            <v>0.1297563038320802</v>
          </cell>
          <cell r="FL351">
            <v>0.1297563038320802</v>
          </cell>
          <cell r="FM351">
            <v>0.1297563038320802</v>
          </cell>
          <cell r="FN351">
            <v>0.1297563038320802</v>
          </cell>
          <cell r="FO351">
            <v>0.12792803209809467</v>
          </cell>
          <cell r="FP351">
            <v>0.12792803209809467</v>
          </cell>
          <cell r="FQ351">
            <v>0.12792803209809467</v>
          </cell>
          <cell r="FR351">
            <v>0.12792803209809467</v>
          </cell>
          <cell r="FS351">
            <v>0.12792803209809467</v>
          </cell>
          <cell r="FT351">
            <v>0.12792803209809467</v>
          </cell>
          <cell r="FU351">
            <v>0.12792803209809467</v>
          </cell>
          <cell r="FV351">
            <v>0.12792803209809467</v>
          </cell>
          <cell r="FW351">
            <v>0.12792803209809467</v>
          </cell>
        </row>
        <row r="352">
          <cell r="B352" t="str">
            <v>Co 900</v>
          </cell>
          <cell r="C352" t="str">
            <v>Non-Operating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61.591018151663484</v>
          </cell>
          <cell r="BP352">
            <v>61.591018151663484</v>
          </cell>
          <cell r="BQ352">
            <v>61.591018151663484</v>
          </cell>
          <cell r="BR352">
            <v>61.591018151663484</v>
          </cell>
          <cell r="BS352">
            <v>61.591018151663484</v>
          </cell>
          <cell r="BT352">
            <v>61.591018151663484</v>
          </cell>
          <cell r="BU352">
            <v>61.591018151663484</v>
          </cell>
          <cell r="BV352">
            <v>61.591018151663484</v>
          </cell>
          <cell r="BW352" t="str">
            <v>NA</v>
          </cell>
          <cell r="BX352" t="str">
            <v>NA</v>
          </cell>
          <cell r="BY352" t="str">
            <v>NA</v>
          </cell>
          <cell r="BZ352" t="str">
            <v>NA</v>
          </cell>
          <cell r="CA352" t="str">
            <v>NA</v>
          </cell>
          <cell r="CB352" t="str">
            <v>NA</v>
          </cell>
          <cell r="CC352" t="str">
            <v>NA</v>
          </cell>
          <cell r="CD352" t="str">
            <v>NA</v>
          </cell>
          <cell r="CE352" t="str">
            <v>NA</v>
          </cell>
          <cell r="CF352" t="str">
            <v>NA</v>
          </cell>
          <cell r="CG352" t="str">
            <v>NA</v>
          </cell>
          <cell r="CH352" t="str">
            <v>NA</v>
          </cell>
          <cell r="CI352" t="str">
            <v>NA</v>
          </cell>
          <cell r="CJ352" t="str">
            <v>NA</v>
          </cell>
          <cell r="CK352" t="str">
            <v>NA</v>
          </cell>
          <cell r="CL352" t="str">
            <v>NA</v>
          </cell>
          <cell r="CM352" t="str">
            <v>NA</v>
          </cell>
          <cell r="CN352" t="str">
            <v>NA</v>
          </cell>
          <cell r="CO352" t="str">
            <v>NA</v>
          </cell>
          <cell r="CP352" t="str">
            <v>NA</v>
          </cell>
          <cell r="CQ352" t="str">
            <v>NA</v>
          </cell>
          <cell r="CR352" t="str">
            <v>NA</v>
          </cell>
          <cell r="CS352" t="str">
            <v>NA</v>
          </cell>
          <cell r="CT352" t="str">
            <v>NA</v>
          </cell>
          <cell r="CU352" t="str">
            <v>NA</v>
          </cell>
          <cell r="CV352" t="str">
            <v>NA</v>
          </cell>
          <cell r="CW352" t="str">
            <v>NA</v>
          </cell>
          <cell r="CX352" t="str">
            <v>NA</v>
          </cell>
          <cell r="CY352" t="str">
            <v>NA</v>
          </cell>
          <cell r="CZ352" t="str">
            <v>NA</v>
          </cell>
          <cell r="DA352" t="str">
            <v>NA</v>
          </cell>
          <cell r="DB352" t="str">
            <v>NA</v>
          </cell>
          <cell r="DC352" t="str">
            <v>NA</v>
          </cell>
          <cell r="DD352" t="str">
            <v>NA</v>
          </cell>
          <cell r="DE352" t="str">
            <v>NA</v>
          </cell>
          <cell r="DF352" t="str">
            <v>NA</v>
          </cell>
          <cell r="DG352" t="str">
            <v>NA</v>
          </cell>
          <cell r="DH352" t="str">
            <v>NA</v>
          </cell>
          <cell r="DI352" t="str">
            <v>NA</v>
          </cell>
          <cell r="DJ352" t="str">
            <v>NA</v>
          </cell>
          <cell r="DK352" t="str">
            <v>NA</v>
          </cell>
          <cell r="DL352" t="str">
            <v>NA</v>
          </cell>
          <cell r="DM352" t="str">
            <v>NA</v>
          </cell>
          <cell r="DN352" t="str">
            <v>NA</v>
          </cell>
          <cell r="DO352" t="str">
            <v>NA</v>
          </cell>
          <cell r="DP352" t="str">
            <v>NA</v>
          </cell>
          <cell r="DQ352" t="str">
            <v>NA</v>
          </cell>
          <cell r="DR352" t="str">
            <v>NA</v>
          </cell>
          <cell r="DS352" t="str">
            <v>NA</v>
          </cell>
          <cell r="DT352" t="str">
            <v>NA</v>
          </cell>
          <cell r="DU352" t="str">
            <v>NA</v>
          </cell>
          <cell r="DV352" t="str">
            <v>NA</v>
          </cell>
          <cell r="DW352" t="str">
            <v>NA</v>
          </cell>
          <cell r="DX352" t="str">
            <v>NA</v>
          </cell>
          <cell r="DY352" t="str">
            <v>NA</v>
          </cell>
          <cell r="DZ352" t="str">
            <v>NA</v>
          </cell>
          <cell r="EA352" t="str">
            <v>NA</v>
          </cell>
          <cell r="EB352" t="str">
            <v>NA</v>
          </cell>
          <cell r="EC352" t="str">
            <v>NA</v>
          </cell>
          <cell r="ED352" t="str">
            <v>NA</v>
          </cell>
          <cell r="EE352" t="str">
            <v>NA</v>
          </cell>
          <cell r="EF352" t="str">
            <v>NA</v>
          </cell>
          <cell r="EG352" t="str">
            <v>NA</v>
          </cell>
          <cell r="EH352" t="str">
            <v>NA</v>
          </cell>
          <cell r="EI352" t="str">
            <v>NA</v>
          </cell>
          <cell r="EJ352" t="str">
            <v>NA</v>
          </cell>
          <cell r="EK352" t="str">
            <v>NA</v>
          </cell>
          <cell r="EL352" t="str">
            <v>NA</v>
          </cell>
          <cell r="EM352" t="str">
            <v>NA</v>
          </cell>
          <cell r="EN352" t="str">
            <v>NA</v>
          </cell>
          <cell r="EO352" t="str">
            <v>NA</v>
          </cell>
          <cell r="EP352" t="str">
            <v>NA</v>
          </cell>
          <cell r="EQ352" t="str">
            <v>NA</v>
          </cell>
          <cell r="ER352" t="str">
            <v>NA</v>
          </cell>
          <cell r="ES352" t="str">
            <v>NA</v>
          </cell>
          <cell r="ET352" t="str">
            <v>NA</v>
          </cell>
          <cell r="EU352" t="str">
            <v>NA</v>
          </cell>
          <cell r="EV352" t="str">
            <v>NA</v>
          </cell>
          <cell r="EW352" t="str">
            <v>NA</v>
          </cell>
          <cell r="EX352" t="str">
            <v>NA</v>
          </cell>
          <cell r="EY352" t="str">
            <v>NA</v>
          </cell>
          <cell r="EZ352" t="str">
            <v>NA</v>
          </cell>
          <cell r="FA352" t="str">
            <v>NA</v>
          </cell>
          <cell r="FB352" t="str">
            <v>NA</v>
          </cell>
          <cell r="FC352" t="str">
            <v>NA</v>
          </cell>
          <cell r="FD352" t="str">
            <v>NA</v>
          </cell>
          <cell r="FE352" t="str">
            <v>NA</v>
          </cell>
          <cell r="FF352" t="str">
            <v>NA</v>
          </cell>
          <cell r="FG352" t="str">
            <v>NA</v>
          </cell>
          <cell r="FH352" t="str">
            <v>NA</v>
          </cell>
          <cell r="FI352" t="str">
            <v>NA</v>
          </cell>
          <cell r="FJ352" t="str">
            <v>NA</v>
          </cell>
          <cell r="FK352" t="str">
            <v>NA</v>
          </cell>
          <cell r="FL352" t="str">
            <v>NA</v>
          </cell>
          <cell r="FM352" t="str">
            <v>NA</v>
          </cell>
          <cell r="FN352" t="str">
            <v>NA</v>
          </cell>
          <cell r="FO352" t="str">
            <v>NA</v>
          </cell>
          <cell r="FP352" t="str">
            <v>NA</v>
          </cell>
          <cell r="FQ352" t="str">
            <v>NA</v>
          </cell>
          <cell r="FR352" t="str">
            <v>NA</v>
          </cell>
          <cell r="FS352" t="str">
            <v>NA</v>
          </cell>
          <cell r="FT352" t="str">
            <v>NA</v>
          </cell>
          <cell r="FU352" t="str">
            <v>NA</v>
          </cell>
          <cell r="FV352" t="str">
            <v>NA</v>
          </cell>
          <cell r="FW352" t="str">
            <v>NA</v>
          </cell>
        </row>
        <row r="353">
          <cell r="B353" t="str">
            <v>Co 254</v>
          </cell>
          <cell r="C353" t="str">
            <v>FL</v>
          </cell>
          <cell r="BH353">
            <v>0.77343075979932985</v>
          </cell>
          <cell r="BI353">
            <v>0.77343075979932985</v>
          </cell>
          <cell r="BJ353">
            <v>0.77343075979932985</v>
          </cell>
          <cell r="BK353">
            <v>1.3086920185133095</v>
          </cell>
          <cell r="BL353">
            <v>1.3086920185133095</v>
          </cell>
          <cell r="BM353">
            <v>1.3086920185133095</v>
          </cell>
          <cell r="BN353">
            <v>1.3086920185133095</v>
          </cell>
          <cell r="BO353">
            <v>1.3086920185133095</v>
          </cell>
          <cell r="BP353">
            <v>1.3086920185133095</v>
          </cell>
          <cell r="BQ353">
            <v>1.3086920185133095</v>
          </cell>
          <cell r="BR353">
            <v>1.3086920185133095</v>
          </cell>
          <cell r="BS353">
            <v>1.3086920185133095</v>
          </cell>
          <cell r="BT353">
            <v>1.3086920185133095</v>
          </cell>
          <cell r="BU353">
            <v>1.3086920185133095</v>
          </cell>
          <cell r="BV353">
            <v>1.3086920185133095</v>
          </cell>
          <cell r="BW353">
            <v>1.5258832549823451</v>
          </cell>
          <cell r="BX353">
            <v>1.5258832549823451</v>
          </cell>
          <cell r="BY353">
            <v>1.5258832549823451</v>
          </cell>
          <cell r="BZ353">
            <v>1.5258832549823451</v>
          </cell>
          <cell r="CA353">
            <v>1.5258832549823451</v>
          </cell>
          <cell r="CB353">
            <v>1.5258832549823451</v>
          </cell>
          <cell r="CC353">
            <v>1.5258832549823451</v>
          </cell>
          <cell r="CD353">
            <v>1.5258832549823451</v>
          </cell>
          <cell r="CE353">
            <v>1.5258832549823451</v>
          </cell>
          <cell r="CF353">
            <v>1.5258832549823451</v>
          </cell>
          <cell r="CG353">
            <v>1.5258832549823451</v>
          </cell>
          <cell r="CH353">
            <v>1.5258832549823451</v>
          </cell>
          <cell r="CI353">
            <v>0.84971799792549685</v>
          </cell>
          <cell r="CJ353">
            <v>0.84971799792549685</v>
          </cell>
          <cell r="CK353">
            <v>0.84971799792549685</v>
          </cell>
          <cell r="CL353">
            <v>0.84971799792549685</v>
          </cell>
          <cell r="CM353">
            <v>0.84971799792549685</v>
          </cell>
          <cell r="CN353">
            <v>0.84971799792549685</v>
          </cell>
          <cell r="CO353">
            <v>0.84971799792549685</v>
          </cell>
          <cell r="CP353">
            <v>0.84971799792549685</v>
          </cell>
          <cell r="CQ353">
            <v>0.84971799792549685</v>
          </cell>
          <cell r="CR353">
            <v>0.84971799792549685</v>
          </cell>
          <cell r="CS353">
            <v>0.84971799792549685</v>
          </cell>
          <cell r="CT353">
            <v>0.84971799792549685</v>
          </cell>
          <cell r="CU353">
            <v>0.63869208586578097</v>
          </cell>
          <cell r="CV353">
            <v>0.63869208586578097</v>
          </cell>
          <cell r="CW353">
            <v>0.63869208586578097</v>
          </cell>
          <cell r="CX353">
            <v>0.63869208586578097</v>
          </cell>
          <cell r="CY353">
            <v>0.63869208586578097</v>
          </cell>
          <cell r="CZ353">
            <v>0.63869208586578097</v>
          </cell>
          <cell r="DA353">
            <v>0.63869208586578097</v>
          </cell>
          <cell r="DB353">
            <v>0.63869208586578097</v>
          </cell>
          <cell r="DC353">
            <v>0.63869208586578097</v>
          </cell>
          <cell r="DD353">
            <v>0.63869208586578097</v>
          </cell>
          <cell r="DE353">
            <v>0.63869208586578097</v>
          </cell>
          <cell r="DF353">
            <v>0.63869208586578097</v>
          </cell>
          <cell r="DG353">
            <v>0.51033208314572942</v>
          </cell>
          <cell r="DH353">
            <v>0.51033208314572942</v>
          </cell>
          <cell r="DI353">
            <v>0.51033208314572942</v>
          </cell>
          <cell r="DJ353">
            <v>0.51033208314572942</v>
          </cell>
          <cell r="DK353">
            <v>0.51033208314572942</v>
          </cell>
          <cell r="DL353">
            <v>0.51033208314572942</v>
          </cell>
          <cell r="DM353">
            <v>0.51033208314572942</v>
          </cell>
          <cell r="DN353">
            <v>0.51033208314572942</v>
          </cell>
          <cell r="DO353">
            <v>0.51033208314572942</v>
          </cell>
          <cell r="DP353">
            <v>0.51033208314572942</v>
          </cell>
          <cell r="DQ353">
            <v>0.51033208314572942</v>
          </cell>
          <cell r="DR353">
            <v>0.51033208314572942</v>
          </cell>
          <cell r="DS353">
            <v>0.42907133682657056</v>
          </cell>
          <cell r="DT353">
            <v>0.42907133682657056</v>
          </cell>
          <cell r="DU353">
            <v>0.42907133682657056</v>
          </cell>
          <cell r="DV353">
            <v>0.42907133682657056</v>
          </cell>
          <cell r="DW353">
            <v>0.42907133682657056</v>
          </cell>
          <cell r="DX353">
            <v>0.42907133682657056</v>
          </cell>
          <cell r="DY353">
            <v>0.42907133682657056</v>
          </cell>
          <cell r="DZ353">
            <v>0.42907133682657056</v>
          </cell>
          <cell r="EA353">
            <v>0.42907133682657056</v>
          </cell>
          <cell r="EB353">
            <v>0.42907133682657056</v>
          </cell>
          <cell r="EC353">
            <v>0.42907133682657056</v>
          </cell>
          <cell r="ED353">
            <v>0.42907133682657056</v>
          </cell>
          <cell r="EE353">
            <v>0.41195597460927302</v>
          </cell>
          <cell r="EF353">
            <v>0.41195597460927302</v>
          </cell>
          <cell r="EG353">
            <v>0.41195597460927302</v>
          </cell>
          <cell r="EH353">
            <v>0.41195597460927302</v>
          </cell>
          <cell r="EI353">
            <v>0.41195597460927302</v>
          </cell>
          <cell r="EJ353">
            <v>0.41195597460927302</v>
          </cell>
          <cell r="EK353">
            <v>0.41195597460927302</v>
          </cell>
          <cell r="EL353">
            <v>0.41195597460927302</v>
          </cell>
          <cell r="EM353">
            <v>0.41195597460927302</v>
          </cell>
          <cell r="EN353">
            <v>0.41195597460927302</v>
          </cell>
          <cell r="EO353">
            <v>0.41195597460927302</v>
          </cell>
          <cell r="EP353">
            <v>0.41195597460927302</v>
          </cell>
          <cell r="EQ353">
            <v>0.39956317980181522</v>
          </cell>
          <cell r="ER353">
            <v>0.39956317980181522</v>
          </cell>
          <cell r="ES353">
            <v>0.39956317980181522</v>
          </cell>
          <cell r="ET353">
            <v>0.39956317980181522</v>
          </cell>
          <cell r="EU353">
            <v>0.39956317980181522</v>
          </cell>
          <cell r="EV353">
            <v>0.39956317980181522</v>
          </cell>
          <cell r="EW353">
            <v>0.39956317980181522</v>
          </cell>
          <cell r="EX353">
            <v>0.39956317980181522</v>
          </cell>
          <cell r="EY353">
            <v>0.39956317980181522</v>
          </cell>
          <cell r="EZ353">
            <v>0.39956317980181522</v>
          </cell>
          <cell r="FA353">
            <v>0.39956317980181522</v>
          </cell>
          <cell r="FB353">
            <v>0.39956317980181522</v>
          </cell>
          <cell r="FC353">
            <v>0.40614209686530639</v>
          </cell>
          <cell r="FD353">
            <v>0.40614209686530639</v>
          </cell>
          <cell r="FE353">
            <v>0.40614209686530639</v>
          </cell>
          <cell r="FF353">
            <v>0.40614209686530639</v>
          </cell>
          <cell r="FG353">
            <v>0.40614209686530639</v>
          </cell>
          <cell r="FH353">
            <v>0.40614209686530639</v>
          </cell>
          <cell r="FI353">
            <v>0.40614209686530639</v>
          </cell>
          <cell r="FJ353">
            <v>0.40614209686530639</v>
          </cell>
          <cell r="FK353">
            <v>0.40614209686530639</v>
          </cell>
          <cell r="FL353">
            <v>0.40614209686530639</v>
          </cell>
          <cell r="FM353">
            <v>0.40614209686530639</v>
          </cell>
          <cell r="FN353">
            <v>0.40614209686530639</v>
          </cell>
          <cell r="FO353">
            <v>0.41397617759171434</v>
          </cell>
          <cell r="FP353">
            <v>0.41397617759171434</v>
          </cell>
          <cell r="FQ353">
            <v>0.41397617759171434</v>
          </cell>
          <cell r="FR353">
            <v>0.41397617759171434</v>
          </cell>
          <cell r="FS353">
            <v>0.41397617759171434</v>
          </cell>
          <cell r="FT353">
            <v>0.41397617759171434</v>
          </cell>
          <cell r="FU353">
            <v>0.41397617759171434</v>
          </cell>
          <cell r="FV353">
            <v>0.41397617759171434</v>
          </cell>
          <cell r="FW353">
            <v>0.41397617759171434</v>
          </cell>
        </row>
        <row r="354">
          <cell r="B354" t="str">
            <v>Co 255</v>
          </cell>
          <cell r="C354" t="str">
            <v>FL</v>
          </cell>
          <cell r="BH354">
            <v>-1.9739859721243317E-2</v>
          </cell>
          <cell r="BI354">
            <v>-1.9739859721243317E-2</v>
          </cell>
          <cell r="BJ354">
            <v>-1.9739859721243317E-2</v>
          </cell>
          <cell r="BK354">
            <v>2.0651127701965137E-2</v>
          </cell>
          <cell r="BL354">
            <v>2.0651127701965137E-2</v>
          </cell>
          <cell r="BM354">
            <v>2.0651127701965137E-2</v>
          </cell>
          <cell r="BN354">
            <v>2.0651127701965137E-2</v>
          </cell>
          <cell r="BO354">
            <v>2.0651127701965137E-2</v>
          </cell>
          <cell r="BP354">
            <v>2.0651127701965137E-2</v>
          </cell>
          <cell r="BQ354">
            <v>2.0651127701965137E-2</v>
          </cell>
          <cell r="BR354">
            <v>2.0651127701965137E-2</v>
          </cell>
          <cell r="BS354">
            <v>2.0651127701965137E-2</v>
          </cell>
          <cell r="BT354">
            <v>2.0651127701965137E-2</v>
          </cell>
          <cell r="BU354">
            <v>2.0651127701965137E-2</v>
          </cell>
          <cell r="BV354">
            <v>2.0651127701965137E-2</v>
          </cell>
          <cell r="BW354">
            <v>4.0322103689164016E-2</v>
          </cell>
          <cell r="BX354">
            <v>4.0322103689164016E-2</v>
          </cell>
          <cell r="BY354">
            <v>4.0322103689164016E-2</v>
          </cell>
          <cell r="BZ354">
            <v>4.0322103689164016E-2</v>
          </cell>
          <cell r="CA354">
            <v>4.0322103689164016E-2</v>
          </cell>
          <cell r="CB354">
            <v>4.0322103689164016E-2</v>
          </cell>
          <cell r="CC354">
            <v>4.0322103689164016E-2</v>
          </cell>
          <cell r="CD354">
            <v>4.0322103689164016E-2</v>
          </cell>
          <cell r="CE354">
            <v>4.0322103689164016E-2</v>
          </cell>
          <cell r="CF354">
            <v>4.0322103689164016E-2</v>
          </cell>
          <cell r="CG354">
            <v>4.0322103689164016E-2</v>
          </cell>
          <cell r="CH354">
            <v>4.0322103689164016E-2</v>
          </cell>
          <cell r="CI354">
            <v>3.9534249672151613E-2</v>
          </cell>
          <cell r="CJ354">
            <v>3.9534249672151613E-2</v>
          </cell>
          <cell r="CK354">
            <v>3.9534249672151613E-2</v>
          </cell>
          <cell r="CL354">
            <v>3.9534249672151613E-2</v>
          </cell>
          <cell r="CM354">
            <v>3.9534249672151613E-2</v>
          </cell>
          <cell r="CN354">
            <v>3.9534249672151613E-2</v>
          </cell>
          <cell r="CO354">
            <v>3.9534249672151613E-2</v>
          </cell>
          <cell r="CP354">
            <v>3.9534249672151613E-2</v>
          </cell>
          <cell r="CQ354">
            <v>3.9534249672151613E-2</v>
          </cell>
          <cell r="CR354">
            <v>3.9534249672151613E-2</v>
          </cell>
          <cell r="CS354">
            <v>3.9534249672151613E-2</v>
          </cell>
          <cell r="CT354">
            <v>3.9534249672151613E-2</v>
          </cell>
          <cell r="CU354">
            <v>8.5612009026353797E-2</v>
          </cell>
          <cell r="CV354">
            <v>8.5612009026353797E-2</v>
          </cell>
          <cell r="CW354">
            <v>8.5612009026353797E-2</v>
          </cell>
          <cell r="CX354">
            <v>8.5612009026353797E-2</v>
          </cell>
          <cell r="CY354">
            <v>8.5612009026353797E-2</v>
          </cell>
          <cell r="CZ354">
            <v>8.5612009026353797E-2</v>
          </cell>
          <cell r="DA354">
            <v>8.5612009026353797E-2</v>
          </cell>
          <cell r="DB354">
            <v>8.5612009026353797E-2</v>
          </cell>
          <cell r="DC354">
            <v>8.5612009026353797E-2</v>
          </cell>
          <cell r="DD354">
            <v>8.5612009026353797E-2</v>
          </cell>
          <cell r="DE354">
            <v>8.5612009026353797E-2</v>
          </cell>
          <cell r="DF354">
            <v>8.5612009026353797E-2</v>
          </cell>
          <cell r="DG354">
            <v>7.4701540288781079E-2</v>
          </cell>
          <cell r="DH354">
            <v>7.4701540288781079E-2</v>
          </cell>
          <cell r="DI354">
            <v>7.4701540288781079E-2</v>
          </cell>
          <cell r="DJ354">
            <v>7.4701540288781079E-2</v>
          </cell>
          <cell r="DK354">
            <v>7.4701540288781079E-2</v>
          </cell>
          <cell r="DL354">
            <v>7.4701540288781079E-2</v>
          </cell>
          <cell r="DM354">
            <v>7.4701540288781079E-2</v>
          </cell>
          <cell r="DN354">
            <v>7.4701540288781079E-2</v>
          </cell>
          <cell r="DO354">
            <v>7.4701540288781079E-2</v>
          </cell>
          <cell r="DP354">
            <v>7.4701540288781079E-2</v>
          </cell>
          <cell r="DQ354">
            <v>7.4701540288781079E-2</v>
          </cell>
          <cell r="DR354">
            <v>7.4701540288781079E-2</v>
          </cell>
          <cell r="DS354">
            <v>9.2107008242107657E-2</v>
          </cell>
          <cell r="DT354">
            <v>9.2107008242107657E-2</v>
          </cell>
          <cell r="DU354">
            <v>9.2107008242107657E-2</v>
          </cell>
          <cell r="DV354">
            <v>9.2107008242107657E-2</v>
          </cell>
          <cell r="DW354">
            <v>9.2107008242107657E-2</v>
          </cell>
          <cell r="DX354">
            <v>9.2107008242107657E-2</v>
          </cell>
          <cell r="DY354">
            <v>9.2107008242107657E-2</v>
          </cell>
          <cell r="DZ354">
            <v>9.2107008242107657E-2</v>
          </cell>
          <cell r="EA354">
            <v>9.2107008242107657E-2</v>
          </cell>
          <cell r="EB354">
            <v>9.2107008242107657E-2</v>
          </cell>
          <cell r="EC354">
            <v>9.2107008242107657E-2</v>
          </cell>
          <cell r="ED354">
            <v>9.2107008242107657E-2</v>
          </cell>
          <cell r="EE354">
            <v>0.10400693515180665</v>
          </cell>
          <cell r="EF354">
            <v>0.10400693515180665</v>
          </cell>
          <cell r="EG354">
            <v>0.10400693515180665</v>
          </cell>
          <cell r="EH354">
            <v>0.10400693515180665</v>
          </cell>
          <cell r="EI354">
            <v>0.10400693515180665</v>
          </cell>
          <cell r="EJ354">
            <v>0.10400693515180665</v>
          </cell>
          <cell r="EK354">
            <v>0.10400693515180665</v>
          </cell>
          <cell r="EL354">
            <v>0.10400693515180665</v>
          </cell>
          <cell r="EM354">
            <v>0.10400693515180665</v>
          </cell>
          <cell r="EN354">
            <v>0.10400693515180665</v>
          </cell>
          <cell r="EO354">
            <v>0.10400693515180665</v>
          </cell>
          <cell r="EP354">
            <v>0.10400693515180665</v>
          </cell>
          <cell r="EQ354">
            <v>0.10718914547043654</v>
          </cell>
          <cell r="ER354">
            <v>0.10718914547043654</v>
          </cell>
          <cell r="ES354">
            <v>0.10718914547043654</v>
          </cell>
          <cell r="ET354">
            <v>0.10718914547043654</v>
          </cell>
          <cell r="EU354">
            <v>0.10718914547043654</v>
          </cell>
          <cell r="EV354">
            <v>0.10718914547043654</v>
          </cell>
          <cell r="EW354">
            <v>0.10718914547043654</v>
          </cell>
          <cell r="EX354">
            <v>0.10718914547043654</v>
          </cell>
          <cell r="EY354">
            <v>0.10718914547043654</v>
          </cell>
          <cell r="EZ354">
            <v>0.10718914547043654</v>
          </cell>
          <cell r="FA354">
            <v>0.10718914547043654</v>
          </cell>
          <cell r="FB354">
            <v>0.10718914547043654</v>
          </cell>
          <cell r="FC354">
            <v>0.11583914826898256</v>
          </cell>
          <cell r="FD354">
            <v>0.11583914826898256</v>
          </cell>
          <cell r="FE354">
            <v>0.11583914826898256</v>
          </cell>
          <cell r="FF354">
            <v>0.11583914826898256</v>
          </cell>
          <cell r="FG354">
            <v>0.11583914826898256</v>
          </cell>
          <cell r="FH354">
            <v>0.11583914826898256</v>
          </cell>
          <cell r="FI354">
            <v>0.11583914826898256</v>
          </cell>
          <cell r="FJ354">
            <v>0.11583914826898256</v>
          </cell>
          <cell r="FK354">
            <v>0.11583914826898256</v>
          </cell>
          <cell r="FL354">
            <v>0.11583914826898256</v>
          </cell>
          <cell r="FM354">
            <v>0.11583914826898256</v>
          </cell>
          <cell r="FN354">
            <v>0.11583914826898256</v>
          </cell>
          <cell r="FO354">
            <v>0.12402029818117248</v>
          </cell>
          <cell r="FP354">
            <v>0.12402029818117248</v>
          </cell>
          <cell r="FQ354">
            <v>0.12402029818117248</v>
          </cell>
          <cell r="FR354">
            <v>0.12402029818117248</v>
          </cell>
          <cell r="FS354">
            <v>0.12402029818117248</v>
          </cell>
          <cell r="FT354">
            <v>0.12402029818117248</v>
          </cell>
          <cell r="FU354">
            <v>0.12402029818117248</v>
          </cell>
          <cell r="FV354">
            <v>0.12402029818117248</v>
          </cell>
          <cell r="FW354">
            <v>0.12402029818117248</v>
          </cell>
        </row>
        <row r="355">
          <cell r="B355" t="str">
            <v>Co 256</v>
          </cell>
          <cell r="C355" t="str">
            <v>FL</v>
          </cell>
          <cell r="BH355">
            <v>-0.1548070129889807</v>
          </cell>
          <cell r="BI355">
            <v>-0.1548070129889807</v>
          </cell>
          <cell r="BJ355">
            <v>-0.1548070129889807</v>
          </cell>
          <cell r="BK355">
            <v>-0.17825262898600147</v>
          </cell>
          <cell r="BL355">
            <v>-0.17825262898600147</v>
          </cell>
          <cell r="BM355">
            <v>-0.17825262898600147</v>
          </cell>
          <cell r="BN355">
            <v>-0.17825262898600147</v>
          </cell>
          <cell r="BO355">
            <v>-0.17825262898600147</v>
          </cell>
          <cell r="BP355">
            <v>-0.17825262898600147</v>
          </cell>
          <cell r="BQ355">
            <v>-0.17825262898600147</v>
          </cell>
          <cell r="BR355">
            <v>-0.17825262898600147</v>
          </cell>
          <cell r="BS355">
            <v>-0.17825262898600147</v>
          </cell>
          <cell r="BT355">
            <v>-0.17825262898600147</v>
          </cell>
          <cell r="BU355">
            <v>-0.17825262898600147</v>
          </cell>
          <cell r="BV355">
            <v>-0.17825262898600147</v>
          </cell>
          <cell r="BW355">
            <v>-0.22085273013469517</v>
          </cell>
          <cell r="BX355">
            <v>-0.22085273013469517</v>
          </cell>
          <cell r="BY355">
            <v>-0.22085273013469517</v>
          </cell>
          <cell r="BZ355">
            <v>-0.22085273013469517</v>
          </cell>
          <cell r="CA355">
            <v>-0.22085273013469517</v>
          </cell>
          <cell r="CB355">
            <v>-0.22085273013469517</v>
          </cell>
          <cell r="CC355">
            <v>-0.22085273013469517</v>
          </cell>
          <cell r="CD355">
            <v>-0.22085273013469517</v>
          </cell>
          <cell r="CE355">
            <v>-0.22085273013469517</v>
          </cell>
          <cell r="CF355">
            <v>-0.22085273013469517</v>
          </cell>
          <cell r="CG355">
            <v>-0.22085273013469517</v>
          </cell>
          <cell r="CH355">
            <v>-0.22085273013469517</v>
          </cell>
          <cell r="CI355">
            <v>-7.3075084992938577E-2</v>
          </cell>
          <cell r="CJ355">
            <v>-7.3075084992938577E-2</v>
          </cell>
          <cell r="CK355">
            <v>-7.3075084992938577E-2</v>
          </cell>
          <cell r="CL355">
            <v>-7.3075084992938577E-2</v>
          </cell>
          <cell r="CM355">
            <v>-7.3075084992938577E-2</v>
          </cell>
          <cell r="CN355">
            <v>-7.3075084992938577E-2</v>
          </cell>
          <cell r="CO355">
            <v>-7.3075084992938577E-2</v>
          </cell>
          <cell r="CP355">
            <v>-7.3075084992938577E-2</v>
          </cell>
          <cell r="CQ355">
            <v>-7.3075084992938577E-2</v>
          </cell>
          <cell r="CR355">
            <v>-7.3075084992938577E-2</v>
          </cell>
          <cell r="CS355">
            <v>-7.3075084992938577E-2</v>
          </cell>
          <cell r="CT355">
            <v>-7.3075084992938577E-2</v>
          </cell>
          <cell r="CU355">
            <v>9.5932990633784323E-3</v>
          </cell>
          <cell r="CV355">
            <v>9.5932990633784323E-3</v>
          </cell>
          <cell r="CW355">
            <v>9.5932990633784323E-3</v>
          </cell>
          <cell r="CX355">
            <v>9.5932990633784323E-3</v>
          </cell>
          <cell r="CY355">
            <v>9.5932990633784323E-3</v>
          </cell>
          <cell r="CZ355">
            <v>9.5932990633784323E-3</v>
          </cell>
          <cell r="DA355">
            <v>9.5932990633784323E-3</v>
          </cell>
          <cell r="DB355">
            <v>9.5932990633784323E-3</v>
          </cell>
          <cell r="DC355">
            <v>9.5932990633784323E-3</v>
          </cell>
          <cell r="DD355">
            <v>9.5932990633784323E-3</v>
          </cell>
          <cell r="DE355">
            <v>9.5932990633784323E-3</v>
          </cell>
          <cell r="DF355">
            <v>9.5932990633784323E-3</v>
          </cell>
          <cell r="DG355">
            <v>4.5914151687114794E-3</v>
          </cell>
          <cell r="DH355">
            <v>4.5914151687114794E-3</v>
          </cell>
          <cell r="DI355">
            <v>4.5914151687114794E-3</v>
          </cell>
          <cell r="DJ355">
            <v>4.5914151687114794E-3</v>
          </cell>
          <cell r="DK355">
            <v>4.5914151687114794E-3</v>
          </cell>
          <cell r="DL355">
            <v>4.5914151687114794E-3</v>
          </cell>
          <cell r="DM355">
            <v>4.5914151687114794E-3</v>
          </cell>
          <cell r="DN355">
            <v>4.5914151687114794E-3</v>
          </cell>
          <cell r="DO355">
            <v>4.5914151687114794E-3</v>
          </cell>
          <cell r="DP355">
            <v>4.5914151687114794E-3</v>
          </cell>
          <cell r="DQ355">
            <v>4.5914151687114794E-3</v>
          </cell>
          <cell r="DR355">
            <v>4.5914151687114794E-3</v>
          </cell>
          <cell r="DS355">
            <v>0.10971809361012347</v>
          </cell>
          <cell r="DT355">
            <v>0.10971809361012347</v>
          </cell>
          <cell r="DU355">
            <v>0.10971809361012347</v>
          </cell>
          <cell r="DV355">
            <v>0.10971809361012347</v>
          </cell>
          <cell r="DW355">
            <v>0.10971809361012347</v>
          </cell>
          <cell r="DX355">
            <v>0.10971809361012347</v>
          </cell>
          <cell r="DY355">
            <v>0.10971809361012347</v>
          </cell>
          <cell r="DZ355">
            <v>0.10971809361012347</v>
          </cell>
          <cell r="EA355">
            <v>0.10971809361012347</v>
          </cell>
          <cell r="EB355">
            <v>0.10971809361012347</v>
          </cell>
          <cell r="EC355">
            <v>0.10971809361012347</v>
          </cell>
          <cell r="ED355">
            <v>0.10971809361012347</v>
          </cell>
          <cell r="EE355">
            <v>0.10314447870076368</v>
          </cell>
          <cell r="EF355">
            <v>0.10314447870076368</v>
          </cell>
          <cell r="EG355">
            <v>0.10314447870076368</v>
          </cell>
          <cell r="EH355">
            <v>0.10314447870076368</v>
          </cell>
          <cell r="EI355">
            <v>0.10314447870076368</v>
          </cell>
          <cell r="EJ355">
            <v>0.10314447870076368</v>
          </cell>
          <cell r="EK355">
            <v>0.10314447870076368</v>
          </cell>
          <cell r="EL355">
            <v>0.10314447870076368</v>
          </cell>
          <cell r="EM355">
            <v>0.10314447870076368</v>
          </cell>
          <cell r="EN355">
            <v>0.10314447870076368</v>
          </cell>
          <cell r="EO355">
            <v>0.10314447870076368</v>
          </cell>
          <cell r="EP355">
            <v>0.10314447870076368</v>
          </cell>
          <cell r="EQ355">
            <v>0.13823826163439243</v>
          </cell>
          <cell r="ER355">
            <v>0.13823826163439243</v>
          </cell>
          <cell r="ES355">
            <v>0.13823826163439243</v>
          </cell>
          <cell r="ET355">
            <v>0.13823826163439243</v>
          </cell>
          <cell r="EU355">
            <v>0.13823826163439243</v>
          </cell>
          <cell r="EV355">
            <v>0.13823826163439243</v>
          </cell>
          <cell r="EW355">
            <v>0.13823826163439243</v>
          </cell>
          <cell r="EX355">
            <v>0.13823826163439243</v>
          </cell>
          <cell r="EY355">
            <v>0.13823826163439243</v>
          </cell>
          <cell r="EZ355">
            <v>0.13823826163439243</v>
          </cell>
          <cell r="FA355">
            <v>0.13823826163439243</v>
          </cell>
          <cell r="FB355">
            <v>0.13823826163439243</v>
          </cell>
          <cell r="FC355">
            <v>0.15320760243596979</v>
          </cell>
          <cell r="FD355">
            <v>0.15320760243596979</v>
          </cell>
          <cell r="FE355">
            <v>0.15320760243596979</v>
          </cell>
          <cell r="FF355">
            <v>0.15320760243596979</v>
          </cell>
          <cell r="FG355">
            <v>0.15320760243596979</v>
          </cell>
          <cell r="FH355">
            <v>0.15320760243596979</v>
          </cell>
          <cell r="FI355">
            <v>0.15320760243596979</v>
          </cell>
          <cell r="FJ355">
            <v>0.15320760243596979</v>
          </cell>
          <cell r="FK355">
            <v>0.15320760243596979</v>
          </cell>
          <cell r="FL355">
            <v>0.15320760243596979</v>
          </cell>
          <cell r="FM355">
            <v>0.15320760243596979</v>
          </cell>
          <cell r="FN355">
            <v>0.15320760243596979</v>
          </cell>
          <cell r="FO355">
            <v>0.15989928448424084</v>
          </cell>
          <cell r="FP355">
            <v>0.15989928448424084</v>
          </cell>
          <cell r="FQ355">
            <v>0.15989928448424084</v>
          </cell>
          <cell r="FR355">
            <v>0.15989928448424084</v>
          </cell>
          <cell r="FS355">
            <v>0.15989928448424084</v>
          </cell>
          <cell r="FT355">
            <v>0.15989928448424084</v>
          </cell>
          <cell r="FU355">
            <v>0.15989928448424084</v>
          </cell>
          <cell r="FV355">
            <v>0.15989928448424084</v>
          </cell>
          <cell r="FW355">
            <v>0.15989928448424084</v>
          </cell>
        </row>
        <row r="356">
          <cell r="B356" t="str">
            <v>Co 257</v>
          </cell>
          <cell r="C356" t="str">
            <v>FL</v>
          </cell>
          <cell r="BH356">
            <v>-0.72416572561944492</v>
          </cell>
          <cell r="BI356">
            <v>-0.72416572561944492</v>
          </cell>
          <cell r="BJ356">
            <v>-0.72416572561944492</v>
          </cell>
          <cell r="BK356">
            <v>-0.61022640713250287</v>
          </cell>
          <cell r="BL356">
            <v>-0.61022640713250287</v>
          </cell>
          <cell r="BM356">
            <v>-0.61022640713250287</v>
          </cell>
          <cell r="BN356">
            <v>-0.61022640713250287</v>
          </cell>
          <cell r="BO356">
            <v>-0.61022640713250287</v>
          </cell>
          <cell r="BP356">
            <v>-0.61022640713250287</v>
          </cell>
          <cell r="BQ356">
            <v>-0.61022640713250287</v>
          </cell>
          <cell r="BR356">
            <v>-0.61022640713250287</v>
          </cell>
          <cell r="BS356">
            <v>-0.61022640713250287</v>
          </cell>
          <cell r="BT356">
            <v>-0.61022640713250287</v>
          </cell>
          <cell r="BU356">
            <v>-0.61022640713250287</v>
          </cell>
          <cell r="BV356">
            <v>-0.61022640713250287</v>
          </cell>
          <cell r="BW356" t="str">
            <v>NA</v>
          </cell>
          <cell r="BX356" t="str">
            <v>NA</v>
          </cell>
          <cell r="BY356" t="str">
            <v>NA</v>
          </cell>
          <cell r="BZ356" t="str">
            <v>NA</v>
          </cell>
          <cell r="CA356" t="str">
            <v>NA</v>
          </cell>
          <cell r="CB356" t="str">
            <v>NA</v>
          </cell>
          <cell r="CC356" t="str">
            <v>NA</v>
          </cell>
          <cell r="CD356" t="str">
            <v>NA</v>
          </cell>
          <cell r="CE356" t="str">
            <v>NA</v>
          </cell>
          <cell r="CF356" t="str">
            <v>NA</v>
          </cell>
          <cell r="CG356" t="str">
            <v>NA</v>
          </cell>
          <cell r="CH356" t="str">
            <v>NA</v>
          </cell>
          <cell r="CI356" t="str">
            <v>NA</v>
          </cell>
          <cell r="CJ356" t="str">
            <v>NA</v>
          </cell>
          <cell r="CK356" t="str">
            <v>NA</v>
          </cell>
          <cell r="CL356" t="str">
            <v>NA</v>
          </cell>
          <cell r="CM356" t="str">
            <v>NA</v>
          </cell>
          <cell r="CN356" t="str">
            <v>NA</v>
          </cell>
          <cell r="CO356" t="str">
            <v>NA</v>
          </cell>
          <cell r="CP356" t="str">
            <v>NA</v>
          </cell>
          <cell r="CQ356" t="str">
            <v>NA</v>
          </cell>
          <cell r="CR356" t="str">
            <v>NA</v>
          </cell>
          <cell r="CS356" t="str">
            <v>NA</v>
          </cell>
          <cell r="CT356" t="str">
            <v>NA</v>
          </cell>
          <cell r="CU356" t="str">
            <v>NA</v>
          </cell>
          <cell r="CV356" t="str">
            <v>NA</v>
          </cell>
          <cell r="CW356" t="str">
            <v>NA</v>
          </cell>
          <cell r="CX356" t="str">
            <v>NA</v>
          </cell>
          <cell r="CY356" t="str">
            <v>NA</v>
          </cell>
          <cell r="CZ356" t="str">
            <v>NA</v>
          </cell>
          <cell r="DA356" t="str">
            <v>NA</v>
          </cell>
          <cell r="DB356" t="str">
            <v>NA</v>
          </cell>
          <cell r="DC356" t="str">
            <v>NA</v>
          </cell>
          <cell r="DD356" t="str">
            <v>NA</v>
          </cell>
          <cell r="DE356" t="str">
            <v>NA</v>
          </cell>
          <cell r="DF356" t="str">
            <v>NA</v>
          </cell>
          <cell r="DG356" t="str">
            <v>NA</v>
          </cell>
          <cell r="DH356" t="str">
            <v>NA</v>
          </cell>
          <cell r="DI356" t="str">
            <v>NA</v>
          </cell>
          <cell r="DJ356" t="str">
            <v>NA</v>
          </cell>
          <cell r="DK356" t="str">
            <v>NA</v>
          </cell>
          <cell r="DL356" t="str">
            <v>NA</v>
          </cell>
          <cell r="DM356" t="str">
            <v>NA</v>
          </cell>
          <cell r="DN356" t="str">
            <v>NA</v>
          </cell>
          <cell r="DO356" t="str">
            <v>NA</v>
          </cell>
          <cell r="DP356" t="str">
            <v>NA</v>
          </cell>
          <cell r="DQ356" t="str">
            <v>NA</v>
          </cell>
          <cell r="DR356" t="str">
            <v>NA</v>
          </cell>
          <cell r="DS356" t="str">
            <v>NA</v>
          </cell>
          <cell r="DT356" t="str">
            <v>NA</v>
          </cell>
          <cell r="DU356" t="str">
            <v>NA</v>
          </cell>
          <cell r="DV356" t="str">
            <v>NA</v>
          </cell>
          <cell r="DW356" t="str">
            <v>NA</v>
          </cell>
          <cell r="DX356" t="str">
            <v>NA</v>
          </cell>
          <cell r="DY356" t="str">
            <v>NA</v>
          </cell>
          <cell r="DZ356" t="str">
            <v>NA</v>
          </cell>
          <cell r="EA356" t="str">
            <v>NA</v>
          </cell>
          <cell r="EB356" t="str">
            <v>NA</v>
          </cell>
          <cell r="EC356" t="str">
            <v>NA</v>
          </cell>
          <cell r="ED356" t="str">
            <v>NA</v>
          </cell>
          <cell r="EE356" t="str">
            <v>NA</v>
          </cell>
          <cell r="EF356" t="str">
            <v>NA</v>
          </cell>
          <cell r="EG356" t="str">
            <v>NA</v>
          </cell>
          <cell r="EH356" t="str">
            <v>NA</v>
          </cell>
          <cell r="EI356" t="str">
            <v>NA</v>
          </cell>
          <cell r="EJ356" t="str">
            <v>NA</v>
          </cell>
          <cell r="EK356" t="str">
            <v>NA</v>
          </cell>
          <cell r="EL356" t="str">
            <v>NA</v>
          </cell>
          <cell r="EM356" t="str">
            <v>NA</v>
          </cell>
          <cell r="EN356" t="str">
            <v>NA</v>
          </cell>
          <cell r="EO356" t="str">
            <v>NA</v>
          </cell>
          <cell r="EP356" t="str">
            <v>NA</v>
          </cell>
          <cell r="EQ356" t="str">
            <v>NA</v>
          </cell>
          <cell r="ER356" t="str">
            <v>NA</v>
          </cell>
          <cell r="ES356" t="str">
            <v>NA</v>
          </cell>
          <cell r="ET356" t="str">
            <v>NA</v>
          </cell>
          <cell r="EU356" t="str">
            <v>NA</v>
          </cell>
          <cell r="EV356" t="str">
            <v>NA</v>
          </cell>
          <cell r="EW356" t="str">
            <v>NA</v>
          </cell>
          <cell r="EX356" t="str">
            <v>NA</v>
          </cell>
          <cell r="EY356" t="str">
            <v>NA</v>
          </cell>
          <cell r="EZ356" t="str">
            <v>NA</v>
          </cell>
          <cell r="FA356" t="str">
            <v>NA</v>
          </cell>
          <cell r="FB356" t="str">
            <v>NA</v>
          </cell>
          <cell r="FC356" t="str">
            <v>NA</v>
          </cell>
          <cell r="FD356" t="str">
            <v>NA</v>
          </cell>
          <cell r="FE356" t="str">
            <v>NA</v>
          </cell>
          <cell r="FF356" t="str">
            <v>NA</v>
          </cell>
          <cell r="FG356" t="str">
            <v>NA</v>
          </cell>
          <cell r="FH356" t="str">
            <v>NA</v>
          </cell>
          <cell r="FI356" t="str">
            <v>NA</v>
          </cell>
          <cell r="FJ356" t="str">
            <v>NA</v>
          </cell>
          <cell r="FK356" t="str">
            <v>NA</v>
          </cell>
          <cell r="FL356" t="str">
            <v>NA</v>
          </cell>
          <cell r="FM356" t="str">
            <v>NA</v>
          </cell>
          <cell r="FN356" t="str">
            <v>NA</v>
          </cell>
          <cell r="FO356" t="str">
            <v>NA</v>
          </cell>
          <cell r="FP356" t="str">
            <v>NA</v>
          </cell>
          <cell r="FQ356" t="str">
            <v>NA</v>
          </cell>
          <cell r="FR356" t="str">
            <v>NA</v>
          </cell>
          <cell r="FS356" t="str">
            <v>NA</v>
          </cell>
          <cell r="FT356" t="str">
            <v>NA</v>
          </cell>
          <cell r="FU356" t="str">
            <v>NA</v>
          </cell>
          <cell r="FV356" t="str">
            <v>NA</v>
          </cell>
          <cell r="FW356" t="str">
            <v>NA</v>
          </cell>
        </row>
        <row r="357">
          <cell r="B357" t="str">
            <v>Co 259</v>
          </cell>
          <cell r="C357" t="str">
            <v>FL</v>
          </cell>
          <cell r="BH357">
            <v>2.2833948321318166E-2</v>
          </cell>
          <cell r="BI357">
            <v>2.2833948321318166E-2</v>
          </cell>
          <cell r="BJ357">
            <v>2.2833948321318166E-2</v>
          </cell>
          <cell r="BK357">
            <v>1.4041707888325124E-2</v>
          </cell>
          <cell r="BL357">
            <v>1.4041707888325124E-2</v>
          </cell>
          <cell r="BM357">
            <v>1.4041707888325124E-2</v>
          </cell>
          <cell r="BN357">
            <v>1.4041707888325124E-2</v>
          </cell>
          <cell r="BO357">
            <v>1.4041707888325124E-2</v>
          </cell>
          <cell r="BP357">
            <v>1.4041707888325124E-2</v>
          </cell>
          <cell r="BQ357">
            <v>1.4041707888325124E-2</v>
          </cell>
          <cell r="BR357">
            <v>1.4041707888325124E-2</v>
          </cell>
          <cell r="BS357">
            <v>1.4041707888325124E-2</v>
          </cell>
          <cell r="BT357">
            <v>1.4041707888325124E-2</v>
          </cell>
          <cell r="BU357">
            <v>1.4041707888325124E-2</v>
          </cell>
          <cell r="BV357">
            <v>1.4041707888325124E-2</v>
          </cell>
          <cell r="BW357">
            <v>3.0282473284966048E-2</v>
          </cell>
          <cell r="BX357">
            <v>3.0282473284966048E-2</v>
          </cell>
          <cell r="BY357">
            <v>3.0282473284966048E-2</v>
          </cell>
          <cell r="BZ357">
            <v>3.0282473284966048E-2</v>
          </cell>
          <cell r="CA357">
            <v>3.0282473284966048E-2</v>
          </cell>
          <cell r="CB357">
            <v>3.0282473284966048E-2</v>
          </cell>
          <cell r="CC357">
            <v>3.0282473284966048E-2</v>
          </cell>
          <cell r="CD357">
            <v>3.0282473284966048E-2</v>
          </cell>
          <cell r="CE357">
            <v>3.0282473284966048E-2</v>
          </cell>
          <cell r="CF357">
            <v>3.0282473284966048E-2</v>
          </cell>
          <cell r="CG357">
            <v>3.0282473284966048E-2</v>
          </cell>
          <cell r="CH357">
            <v>3.0282473284966048E-2</v>
          </cell>
          <cell r="CI357">
            <v>5.9718959898812471E-2</v>
          </cell>
          <cell r="CJ357">
            <v>5.9718959898812471E-2</v>
          </cell>
          <cell r="CK357">
            <v>5.9718959898812471E-2</v>
          </cell>
          <cell r="CL357">
            <v>5.9718959898812471E-2</v>
          </cell>
          <cell r="CM357">
            <v>5.9718959898812471E-2</v>
          </cell>
          <cell r="CN357">
            <v>5.9718959898812471E-2</v>
          </cell>
          <cell r="CO357">
            <v>5.9718959898812471E-2</v>
          </cell>
          <cell r="CP357">
            <v>5.9718959898812471E-2</v>
          </cell>
          <cell r="CQ357">
            <v>5.9718959898812471E-2</v>
          </cell>
          <cell r="CR357">
            <v>5.9718959898812471E-2</v>
          </cell>
          <cell r="CS357">
            <v>5.9718959898812471E-2</v>
          </cell>
          <cell r="CT357">
            <v>5.9718959898812471E-2</v>
          </cell>
          <cell r="CU357">
            <v>0.11052469766165612</v>
          </cell>
          <cell r="CV357">
            <v>0.11052469766165612</v>
          </cell>
          <cell r="CW357">
            <v>0.11052469766165612</v>
          </cell>
          <cell r="CX357">
            <v>0.11052469766165612</v>
          </cell>
          <cell r="CY357">
            <v>0.11052469766165612</v>
          </cell>
          <cell r="CZ357">
            <v>0.11052469766165612</v>
          </cell>
          <cell r="DA357">
            <v>0.11052469766165612</v>
          </cell>
          <cell r="DB357">
            <v>0.11052469766165612</v>
          </cell>
          <cell r="DC357">
            <v>0.11052469766165612</v>
          </cell>
          <cell r="DD357">
            <v>0.11052469766165612</v>
          </cell>
          <cell r="DE357">
            <v>0.11052469766165612</v>
          </cell>
          <cell r="DF357">
            <v>0.11052469766165612</v>
          </cell>
          <cell r="DG357">
            <v>0.10744161176071131</v>
          </cell>
          <cell r="DH357">
            <v>0.10744161176071131</v>
          </cell>
          <cell r="DI357">
            <v>0.10744161176071131</v>
          </cell>
          <cell r="DJ357">
            <v>0.10744161176071131</v>
          </cell>
          <cell r="DK357">
            <v>0.10744161176071131</v>
          </cell>
          <cell r="DL357">
            <v>0.10744161176071131</v>
          </cell>
          <cell r="DM357">
            <v>0.10744161176071131</v>
          </cell>
          <cell r="DN357">
            <v>0.10744161176071131</v>
          </cell>
          <cell r="DO357">
            <v>0.10744161176071131</v>
          </cell>
          <cell r="DP357">
            <v>0.10744161176071131</v>
          </cell>
          <cell r="DQ357">
            <v>0.10744161176071131</v>
          </cell>
          <cell r="DR357">
            <v>0.10744161176071131</v>
          </cell>
          <cell r="DS357">
            <v>0.10981151339403777</v>
          </cell>
          <cell r="DT357">
            <v>0.10981151339403777</v>
          </cell>
          <cell r="DU357">
            <v>0.10981151339403777</v>
          </cell>
          <cell r="DV357">
            <v>0.10981151339403777</v>
          </cell>
          <cell r="DW357">
            <v>0.10981151339403777</v>
          </cell>
          <cell r="DX357">
            <v>0.10981151339403777</v>
          </cell>
          <cell r="DY357">
            <v>0.10981151339403777</v>
          </cell>
          <cell r="DZ357">
            <v>0.10981151339403777</v>
          </cell>
          <cell r="EA357">
            <v>0.10981151339403777</v>
          </cell>
          <cell r="EB357">
            <v>0.10981151339403777</v>
          </cell>
          <cell r="EC357">
            <v>0.10981151339403777</v>
          </cell>
          <cell r="ED357">
            <v>0.10981151339403777</v>
          </cell>
          <cell r="EE357">
            <v>0.1220600569690628</v>
          </cell>
          <cell r="EF357">
            <v>0.1220600569690628</v>
          </cell>
          <cell r="EG357">
            <v>0.1220600569690628</v>
          </cell>
          <cell r="EH357">
            <v>0.1220600569690628</v>
          </cell>
          <cell r="EI357">
            <v>0.1220600569690628</v>
          </cell>
          <cell r="EJ357">
            <v>0.1220600569690628</v>
          </cell>
          <cell r="EK357">
            <v>0.1220600569690628</v>
          </cell>
          <cell r="EL357">
            <v>0.1220600569690628</v>
          </cell>
          <cell r="EM357">
            <v>0.1220600569690628</v>
          </cell>
          <cell r="EN357">
            <v>0.1220600569690628</v>
          </cell>
          <cell r="EO357">
            <v>0.1220600569690628</v>
          </cell>
          <cell r="EP357">
            <v>0.1220600569690628</v>
          </cell>
          <cell r="EQ357">
            <v>0.11667796738477509</v>
          </cell>
          <cell r="ER357">
            <v>0.11667796738477509</v>
          </cell>
          <cell r="ES357">
            <v>0.11667796738477509</v>
          </cell>
          <cell r="ET357">
            <v>0.11667796738477509</v>
          </cell>
          <cell r="EU357">
            <v>0.11667796738477509</v>
          </cell>
          <cell r="EV357">
            <v>0.11667796738477509</v>
          </cell>
          <cell r="EW357">
            <v>0.11667796738477509</v>
          </cell>
          <cell r="EX357">
            <v>0.11667796738477509</v>
          </cell>
          <cell r="EY357">
            <v>0.11667796738477509</v>
          </cell>
          <cell r="EZ357">
            <v>0.11667796738477509</v>
          </cell>
          <cell r="FA357">
            <v>0.11667796738477509</v>
          </cell>
          <cell r="FB357">
            <v>0.11667796738477509</v>
          </cell>
          <cell r="FC357">
            <v>0.12122513341263981</v>
          </cell>
          <cell r="FD357">
            <v>0.12122513341263981</v>
          </cell>
          <cell r="FE357">
            <v>0.12122513341263981</v>
          </cell>
          <cell r="FF357">
            <v>0.12122513341263981</v>
          </cell>
          <cell r="FG357">
            <v>0.12122513341263981</v>
          </cell>
          <cell r="FH357">
            <v>0.12122513341263981</v>
          </cell>
          <cell r="FI357">
            <v>0.12122513341263981</v>
          </cell>
          <cell r="FJ357">
            <v>0.12122513341263981</v>
          </cell>
          <cell r="FK357">
            <v>0.12122513341263981</v>
          </cell>
          <cell r="FL357">
            <v>0.12122513341263981</v>
          </cell>
          <cell r="FM357">
            <v>0.12122513341263981</v>
          </cell>
          <cell r="FN357">
            <v>0.12122513341263981</v>
          </cell>
          <cell r="FO357">
            <v>0.12715024029352612</v>
          </cell>
          <cell r="FP357">
            <v>0.12715024029352612</v>
          </cell>
          <cell r="FQ357">
            <v>0.12715024029352612</v>
          </cell>
          <cell r="FR357">
            <v>0.12715024029352612</v>
          </cell>
          <cell r="FS357">
            <v>0.12715024029352612</v>
          </cell>
          <cell r="FT357">
            <v>0.12715024029352612</v>
          </cell>
          <cell r="FU357">
            <v>0.12715024029352612</v>
          </cell>
          <cell r="FV357">
            <v>0.12715024029352612</v>
          </cell>
          <cell r="FW357">
            <v>0.12715024029352612</v>
          </cell>
        </row>
        <row r="358">
          <cell r="B358" t="str">
            <v>Co 260</v>
          </cell>
          <cell r="C358" t="str">
            <v>FL</v>
          </cell>
          <cell r="BH358">
            <v>-1.1356492362388629E-2</v>
          </cell>
          <cell r="BI358">
            <v>-1.1356492362388629E-2</v>
          </cell>
          <cell r="BJ358">
            <v>-1.1356492362388629E-2</v>
          </cell>
          <cell r="BK358">
            <v>6.2492990531924753E-2</v>
          </cell>
          <cell r="BL358">
            <v>6.2492990531924753E-2</v>
          </cell>
          <cell r="BM358">
            <v>6.2492990531924753E-2</v>
          </cell>
          <cell r="BN358">
            <v>6.2492990531924753E-2</v>
          </cell>
          <cell r="BO358">
            <v>6.2492990531924753E-2</v>
          </cell>
          <cell r="BP358">
            <v>6.2492990531924753E-2</v>
          </cell>
          <cell r="BQ358">
            <v>6.2492990531924753E-2</v>
          </cell>
          <cell r="BR358">
            <v>6.2492990531924753E-2</v>
          </cell>
          <cell r="BS358">
            <v>6.2492990531924753E-2</v>
          </cell>
          <cell r="BT358">
            <v>6.2492990531924753E-2</v>
          </cell>
          <cell r="BU358">
            <v>6.2492990531924753E-2</v>
          </cell>
          <cell r="BV358">
            <v>6.2492990531924753E-2</v>
          </cell>
          <cell r="BW358">
            <v>0.15084820364435433</v>
          </cell>
          <cell r="BX358">
            <v>0.15084820364435433</v>
          </cell>
          <cell r="BY358">
            <v>0.15084820364435433</v>
          </cell>
          <cell r="BZ358">
            <v>0.15084820364435433</v>
          </cell>
          <cell r="CA358">
            <v>0.15084820364435433</v>
          </cell>
          <cell r="CB358">
            <v>0.15084820364435433</v>
          </cell>
          <cell r="CC358">
            <v>0.15084820364435433</v>
          </cell>
          <cell r="CD358">
            <v>0.15084820364435433</v>
          </cell>
          <cell r="CE358">
            <v>0.15084820364435433</v>
          </cell>
          <cell r="CF358">
            <v>0.15084820364435433</v>
          </cell>
          <cell r="CG358">
            <v>0.15084820364435433</v>
          </cell>
          <cell r="CH358">
            <v>0.15084820364435433</v>
          </cell>
          <cell r="CI358">
            <v>2.6388872515146169E-2</v>
          </cell>
          <cell r="CJ358">
            <v>2.6388872515146169E-2</v>
          </cell>
          <cell r="CK358">
            <v>2.6388872515146169E-2</v>
          </cell>
          <cell r="CL358">
            <v>2.6388872515146169E-2</v>
          </cell>
          <cell r="CM358">
            <v>2.6388872515146169E-2</v>
          </cell>
          <cell r="CN358">
            <v>2.6388872515146169E-2</v>
          </cell>
          <cell r="CO358">
            <v>2.6388872515146169E-2</v>
          </cell>
          <cell r="CP358">
            <v>2.6388872515146169E-2</v>
          </cell>
          <cell r="CQ358">
            <v>2.6388872515146169E-2</v>
          </cell>
          <cell r="CR358">
            <v>2.6388872515146169E-2</v>
          </cell>
          <cell r="CS358">
            <v>2.6388872515146169E-2</v>
          </cell>
          <cell r="CT358">
            <v>2.6388872515146169E-2</v>
          </cell>
          <cell r="CU358">
            <v>4.3938577174450218E-2</v>
          </cell>
          <cell r="CV358">
            <v>4.3938577174450218E-2</v>
          </cell>
          <cell r="CW358">
            <v>4.3938577174450218E-2</v>
          </cell>
          <cell r="CX358">
            <v>4.3938577174450218E-2</v>
          </cell>
          <cell r="CY358">
            <v>4.3938577174450218E-2</v>
          </cell>
          <cell r="CZ358">
            <v>4.3938577174450218E-2</v>
          </cell>
          <cell r="DA358">
            <v>4.3938577174450218E-2</v>
          </cell>
          <cell r="DB358">
            <v>4.3938577174450218E-2</v>
          </cell>
          <cell r="DC358">
            <v>4.3938577174450218E-2</v>
          </cell>
          <cell r="DD358">
            <v>4.3938577174450218E-2</v>
          </cell>
          <cell r="DE358">
            <v>4.3938577174450218E-2</v>
          </cell>
          <cell r="DF358">
            <v>4.3938577174450218E-2</v>
          </cell>
          <cell r="DG358">
            <v>4.436052363380754E-2</v>
          </cell>
          <cell r="DH358">
            <v>4.436052363380754E-2</v>
          </cell>
          <cell r="DI358">
            <v>4.436052363380754E-2</v>
          </cell>
          <cell r="DJ358">
            <v>4.436052363380754E-2</v>
          </cell>
          <cell r="DK358">
            <v>4.436052363380754E-2</v>
          </cell>
          <cell r="DL358">
            <v>4.436052363380754E-2</v>
          </cell>
          <cell r="DM358">
            <v>4.436052363380754E-2</v>
          </cell>
          <cell r="DN358">
            <v>4.436052363380754E-2</v>
          </cell>
          <cell r="DO358">
            <v>4.436052363380754E-2</v>
          </cell>
          <cell r="DP358">
            <v>4.436052363380754E-2</v>
          </cell>
          <cell r="DQ358">
            <v>4.436052363380754E-2</v>
          </cell>
          <cell r="DR358">
            <v>4.436052363380754E-2</v>
          </cell>
          <cell r="DS358">
            <v>5.1575241395415965E-2</v>
          </cell>
          <cell r="DT358">
            <v>5.1575241395415965E-2</v>
          </cell>
          <cell r="DU358">
            <v>5.1575241395415965E-2</v>
          </cell>
          <cell r="DV358">
            <v>5.1575241395415965E-2</v>
          </cell>
          <cell r="DW358">
            <v>5.1575241395415965E-2</v>
          </cell>
          <cell r="DX358">
            <v>5.1575241395415965E-2</v>
          </cell>
          <cell r="DY358">
            <v>5.1575241395415965E-2</v>
          </cell>
          <cell r="DZ358">
            <v>5.1575241395415965E-2</v>
          </cell>
          <cell r="EA358">
            <v>5.1575241395415965E-2</v>
          </cell>
          <cell r="EB358">
            <v>5.1575241395415965E-2</v>
          </cell>
          <cell r="EC358">
            <v>5.1575241395415965E-2</v>
          </cell>
          <cell r="ED358">
            <v>5.1575241395415965E-2</v>
          </cell>
          <cell r="EE358">
            <v>6.4943564092424078E-2</v>
          </cell>
          <cell r="EF358">
            <v>6.4943564092424078E-2</v>
          </cell>
          <cell r="EG358">
            <v>6.4943564092424078E-2</v>
          </cell>
          <cell r="EH358">
            <v>6.4943564092424078E-2</v>
          </cell>
          <cell r="EI358">
            <v>6.4943564092424078E-2</v>
          </cell>
          <cell r="EJ358">
            <v>6.4943564092424078E-2</v>
          </cell>
          <cell r="EK358">
            <v>6.4943564092424078E-2</v>
          </cell>
          <cell r="EL358">
            <v>6.4943564092424078E-2</v>
          </cell>
          <cell r="EM358">
            <v>6.4943564092424078E-2</v>
          </cell>
          <cell r="EN358">
            <v>6.4943564092424078E-2</v>
          </cell>
          <cell r="EO358">
            <v>6.4943564092424078E-2</v>
          </cell>
          <cell r="EP358">
            <v>6.4943564092424078E-2</v>
          </cell>
          <cell r="EQ358">
            <v>6.3603182972742103E-2</v>
          </cell>
          <cell r="ER358">
            <v>6.3603182972742103E-2</v>
          </cell>
          <cell r="ES358">
            <v>6.3603182972742103E-2</v>
          </cell>
          <cell r="ET358">
            <v>6.3603182972742103E-2</v>
          </cell>
          <cell r="EU358">
            <v>6.3603182972742103E-2</v>
          </cell>
          <cell r="EV358">
            <v>6.3603182972742103E-2</v>
          </cell>
          <cell r="EW358">
            <v>6.3603182972742103E-2</v>
          </cell>
          <cell r="EX358">
            <v>6.3603182972742103E-2</v>
          </cell>
          <cell r="EY358">
            <v>6.3603182972742103E-2</v>
          </cell>
          <cell r="EZ358">
            <v>6.3603182972742103E-2</v>
          </cell>
          <cell r="FA358">
            <v>6.3603182972742103E-2</v>
          </cell>
          <cell r="FB358">
            <v>6.3603182972742103E-2</v>
          </cell>
          <cell r="FC358">
            <v>7.3661539068020518E-2</v>
          </cell>
          <cell r="FD358">
            <v>7.3661539068020518E-2</v>
          </cell>
          <cell r="FE358">
            <v>7.3661539068020518E-2</v>
          </cell>
          <cell r="FF358">
            <v>7.3661539068020518E-2</v>
          </cell>
          <cell r="FG358">
            <v>7.3661539068020518E-2</v>
          </cell>
          <cell r="FH358">
            <v>7.3661539068020518E-2</v>
          </cell>
          <cell r="FI358">
            <v>7.3661539068020518E-2</v>
          </cell>
          <cell r="FJ358">
            <v>7.3661539068020518E-2</v>
          </cell>
          <cell r="FK358">
            <v>7.3661539068020518E-2</v>
          </cell>
          <cell r="FL358">
            <v>7.3661539068020518E-2</v>
          </cell>
          <cell r="FM358">
            <v>7.3661539068020518E-2</v>
          </cell>
          <cell r="FN358">
            <v>7.3661539068020518E-2</v>
          </cell>
          <cell r="FO358">
            <v>6.8602714783107643E-2</v>
          </cell>
          <cell r="FP358">
            <v>6.8602714783107643E-2</v>
          </cell>
          <cell r="FQ358">
            <v>6.8602714783107643E-2</v>
          </cell>
          <cell r="FR358">
            <v>6.8602714783107643E-2</v>
          </cell>
          <cell r="FS358">
            <v>6.8602714783107643E-2</v>
          </cell>
          <cell r="FT358">
            <v>6.8602714783107643E-2</v>
          </cell>
          <cell r="FU358">
            <v>6.8602714783107643E-2</v>
          </cell>
          <cell r="FV358">
            <v>6.8602714783107643E-2</v>
          </cell>
          <cell r="FW358">
            <v>6.8602714783107643E-2</v>
          </cell>
        </row>
        <row r="359">
          <cell r="B359" t="str">
            <v>Co 262</v>
          </cell>
          <cell r="C359" t="str">
            <v>FL</v>
          </cell>
          <cell r="BH359">
            <v>-4.997094382237529E-2</v>
          </cell>
          <cell r="BI359">
            <v>-4.997094382237529E-2</v>
          </cell>
          <cell r="BJ359">
            <v>-4.997094382237529E-2</v>
          </cell>
          <cell r="BK359">
            <v>-4.6875479517046216E-2</v>
          </cell>
          <cell r="BL359">
            <v>-4.6875479517046216E-2</v>
          </cell>
          <cell r="BM359">
            <v>-4.6875479517046216E-2</v>
          </cell>
          <cell r="BN359">
            <v>-4.6875479517046216E-2</v>
          </cell>
          <cell r="BO359">
            <v>-4.6875479517046216E-2</v>
          </cell>
          <cell r="BP359">
            <v>-4.6875479517046216E-2</v>
          </cell>
          <cell r="BQ359">
            <v>-4.6875479517046216E-2</v>
          </cell>
          <cell r="BR359">
            <v>-4.6875479517046216E-2</v>
          </cell>
          <cell r="BS359">
            <v>-4.6875479517046216E-2</v>
          </cell>
          <cell r="BT359">
            <v>-4.6875479517046216E-2</v>
          </cell>
          <cell r="BU359">
            <v>-4.6875479517046216E-2</v>
          </cell>
          <cell r="BV359">
            <v>-4.6875479517046216E-2</v>
          </cell>
          <cell r="BW359" t="str">
            <v>NA</v>
          </cell>
          <cell r="BX359" t="str">
            <v>NA</v>
          </cell>
          <cell r="BY359" t="str">
            <v>NA</v>
          </cell>
          <cell r="BZ359" t="str">
            <v>NA</v>
          </cell>
          <cell r="CA359" t="str">
            <v>NA</v>
          </cell>
          <cell r="CB359" t="str">
            <v>NA</v>
          </cell>
          <cell r="CC359" t="str">
            <v>NA</v>
          </cell>
          <cell r="CD359" t="str">
            <v>NA</v>
          </cell>
          <cell r="CE359" t="str">
            <v>NA</v>
          </cell>
          <cell r="CF359" t="str">
            <v>NA</v>
          </cell>
          <cell r="CG359" t="str">
            <v>NA</v>
          </cell>
          <cell r="CH359" t="str">
            <v>NA</v>
          </cell>
          <cell r="CI359" t="str">
            <v>NA</v>
          </cell>
          <cell r="CJ359" t="str">
            <v>NA</v>
          </cell>
          <cell r="CK359" t="str">
            <v>NA</v>
          </cell>
          <cell r="CL359" t="str">
            <v>NA</v>
          </cell>
          <cell r="CM359" t="str">
            <v>NA</v>
          </cell>
          <cell r="CN359" t="str">
            <v>NA</v>
          </cell>
          <cell r="CO359" t="str">
            <v>NA</v>
          </cell>
          <cell r="CP359" t="str">
            <v>NA</v>
          </cell>
          <cell r="CQ359" t="str">
            <v>NA</v>
          </cell>
          <cell r="CR359" t="str">
            <v>NA</v>
          </cell>
          <cell r="CS359" t="str">
            <v>NA</v>
          </cell>
          <cell r="CT359" t="str">
            <v>NA</v>
          </cell>
          <cell r="CU359" t="str">
            <v>NA</v>
          </cell>
          <cell r="CV359" t="str">
            <v>NA</v>
          </cell>
          <cell r="CW359" t="str">
            <v>NA</v>
          </cell>
          <cell r="CX359" t="str">
            <v>NA</v>
          </cell>
          <cell r="CY359" t="str">
            <v>NA</v>
          </cell>
          <cell r="CZ359" t="str">
            <v>NA</v>
          </cell>
          <cell r="DA359" t="str">
            <v>NA</v>
          </cell>
          <cell r="DB359" t="str">
            <v>NA</v>
          </cell>
          <cell r="DC359" t="str">
            <v>NA</v>
          </cell>
          <cell r="DD359" t="str">
            <v>NA</v>
          </cell>
          <cell r="DE359" t="str">
            <v>NA</v>
          </cell>
          <cell r="DF359" t="str">
            <v>NA</v>
          </cell>
          <cell r="DG359" t="str">
            <v>NA</v>
          </cell>
          <cell r="DH359" t="str">
            <v>NA</v>
          </cell>
          <cell r="DI359" t="str">
            <v>NA</v>
          </cell>
          <cell r="DJ359" t="str">
            <v>NA</v>
          </cell>
          <cell r="DK359" t="str">
            <v>NA</v>
          </cell>
          <cell r="DL359" t="str">
            <v>NA</v>
          </cell>
          <cell r="DM359" t="str">
            <v>NA</v>
          </cell>
          <cell r="DN359" t="str">
            <v>NA</v>
          </cell>
          <cell r="DO359" t="str">
            <v>NA</v>
          </cell>
          <cell r="DP359" t="str">
            <v>NA</v>
          </cell>
          <cell r="DQ359" t="str">
            <v>NA</v>
          </cell>
          <cell r="DR359" t="str">
            <v>NA</v>
          </cell>
          <cell r="DS359" t="str">
            <v>NA</v>
          </cell>
          <cell r="DT359" t="str">
            <v>NA</v>
          </cell>
          <cell r="DU359" t="str">
            <v>NA</v>
          </cell>
          <cell r="DV359" t="str">
            <v>NA</v>
          </cell>
          <cell r="DW359" t="str">
            <v>NA</v>
          </cell>
          <cell r="DX359" t="str">
            <v>NA</v>
          </cell>
          <cell r="DY359" t="str">
            <v>NA</v>
          </cell>
          <cell r="DZ359" t="str">
            <v>NA</v>
          </cell>
          <cell r="EA359" t="str">
            <v>NA</v>
          </cell>
          <cell r="EB359" t="str">
            <v>NA</v>
          </cell>
          <cell r="EC359" t="str">
            <v>NA</v>
          </cell>
          <cell r="ED359" t="str">
            <v>NA</v>
          </cell>
          <cell r="EE359" t="str">
            <v>NA</v>
          </cell>
          <cell r="EF359" t="str">
            <v>NA</v>
          </cell>
          <cell r="EG359" t="str">
            <v>NA</v>
          </cell>
          <cell r="EH359" t="str">
            <v>NA</v>
          </cell>
          <cell r="EI359" t="str">
            <v>NA</v>
          </cell>
          <cell r="EJ359" t="str">
            <v>NA</v>
          </cell>
          <cell r="EK359" t="str">
            <v>NA</v>
          </cell>
          <cell r="EL359" t="str">
            <v>NA</v>
          </cell>
          <cell r="EM359" t="str">
            <v>NA</v>
          </cell>
          <cell r="EN359" t="str">
            <v>NA</v>
          </cell>
          <cell r="EO359" t="str">
            <v>NA</v>
          </cell>
          <cell r="EP359" t="str">
            <v>NA</v>
          </cell>
          <cell r="EQ359" t="str">
            <v>NA</v>
          </cell>
          <cell r="ER359" t="str">
            <v>NA</v>
          </cell>
          <cell r="ES359" t="str">
            <v>NA</v>
          </cell>
          <cell r="ET359" t="str">
            <v>NA</v>
          </cell>
          <cell r="EU359" t="str">
            <v>NA</v>
          </cell>
          <cell r="EV359" t="str">
            <v>NA</v>
          </cell>
          <cell r="EW359" t="str">
            <v>NA</v>
          </cell>
          <cell r="EX359" t="str">
            <v>NA</v>
          </cell>
          <cell r="EY359" t="str">
            <v>NA</v>
          </cell>
          <cell r="EZ359" t="str">
            <v>NA</v>
          </cell>
          <cell r="FA359" t="str">
            <v>NA</v>
          </cell>
          <cell r="FB359" t="str">
            <v>NA</v>
          </cell>
          <cell r="FC359" t="str">
            <v>NA</v>
          </cell>
          <cell r="FD359" t="str">
            <v>NA</v>
          </cell>
          <cell r="FE359" t="str">
            <v>NA</v>
          </cell>
          <cell r="FF359" t="str">
            <v>NA</v>
          </cell>
          <cell r="FG359" t="str">
            <v>NA</v>
          </cell>
          <cell r="FH359" t="str">
            <v>NA</v>
          </cell>
          <cell r="FI359" t="str">
            <v>NA</v>
          </cell>
          <cell r="FJ359" t="str">
            <v>NA</v>
          </cell>
          <cell r="FK359" t="str">
            <v>NA</v>
          </cell>
          <cell r="FL359" t="str">
            <v>NA</v>
          </cell>
          <cell r="FM359" t="str">
            <v>NA</v>
          </cell>
          <cell r="FN359" t="str">
            <v>NA</v>
          </cell>
          <cell r="FO359" t="str">
            <v>NA</v>
          </cell>
          <cell r="FP359" t="str">
            <v>NA</v>
          </cell>
          <cell r="FQ359" t="str">
            <v>NA</v>
          </cell>
          <cell r="FR359" t="str">
            <v>NA</v>
          </cell>
          <cell r="FS359" t="str">
            <v>NA</v>
          </cell>
          <cell r="FT359" t="str">
            <v>NA</v>
          </cell>
          <cell r="FU359" t="str">
            <v>NA</v>
          </cell>
          <cell r="FV359" t="str">
            <v>NA</v>
          </cell>
          <cell r="FW359" t="str">
            <v>NA</v>
          </cell>
        </row>
        <row r="360">
          <cell r="B360" t="str">
            <v>Co 189</v>
          </cell>
          <cell r="C360" t="str">
            <v>NC</v>
          </cell>
          <cell r="BH360">
            <v>-18.032263940289702</v>
          </cell>
          <cell r="BI360">
            <v>-18.032263940289702</v>
          </cell>
          <cell r="BJ360">
            <v>-18.032263940289702</v>
          </cell>
          <cell r="BK360">
            <v>-677.45594655252887</v>
          </cell>
          <cell r="BL360">
            <v>-677.45594655252887</v>
          </cell>
          <cell r="BM360">
            <v>-677.45594655252887</v>
          </cell>
          <cell r="BN360">
            <v>-677.45594655252887</v>
          </cell>
          <cell r="BO360">
            <v>-677.45594655252887</v>
          </cell>
          <cell r="BP360">
            <v>-677.45594655252887</v>
          </cell>
          <cell r="BQ360">
            <v>-677.45594655252887</v>
          </cell>
          <cell r="BR360">
            <v>-677.45594655252887</v>
          </cell>
          <cell r="BS360">
            <v>-677.45594655252887</v>
          </cell>
          <cell r="BT360">
            <v>-677.45594655252887</v>
          </cell>
          <cell r="BU360">
            <v>-677.45594655252887</v>
          </cell>
          <cell r="BV360">
            <v>-677.45594655252887</v>
          </cell>
          <cell r="BW360">
            <v>-5.1525267105214541</v>
          </cell>
          <cell r="BX360">
            <v>-5.1525267105214541</v>
          </cell>
          <cell r="BY360">
            <v>-5.1525267105214541</v>
          </cell>
          <cell r="BZ360">
            <v>-5.1525267105214541</v>
          </cell>
          <cell r="CA360">
            <v>-5.1525267105214541</v>
          </cell>
          <cell r="CB360">
            <v>-5.1525267105214541</v>
          </cell>
          <cell r="CC360">
            <v>-5.1525267105214541</v>
          </cell>
          <cell r="CD360">
            <v>-5.1525267105214541</v>
          </cell>
          <cell r="CE360">
            <v>-5.1525267105214541</v>
          </cell>
          <cell r="CF360">
            <v>-5.1525267105214541</v>
          </cell>
          <cell r="CG360">
            <v>-5.1525267105214541</v>
          </cell>
          <cell r="CH360">
            <v>-5.1525267105214541</v>
          </cell>
          <cell r="CI360">
            <v>-2.7754823075464308</v>
          </cell>
          <cell r="CJ360">
            <v>-2.7754823075464308</v>
          </cell>
          <cell r="CK360">
            <v>-2.7754823075464308</v>
          </cell>
          <cell r="CL360">
            <v>-2.7754823075464308</v>
          </cell>
          <cell r="CM360">
            <v>-2.7754823075464308</v>
          </cell>
          <cell r="CN360">
            <v>-2.7754823075464308</v>
          </cell>
          <cell r="CO360">
            <v>-2.7754823075464308</v>
          </cell>
          <cell r="CP360">
            <v>-2.7754823075464308</v>
          </cell>
          <cell r="CQ360">
            <v>-2.7754823075464308</v>
          </cell>
          <cell r="CR360">
            <v>-2.7754823075464308</v>
          </cell>
          <cell r="CS360">
            <v>-2.7754823075464308</v>
          </cell>
          <cell r="CT360">
            <v>-2.7754823075464308</v>
          </cell>
          <cell r="CU360">
            <v>-2.4862689291041296</v>
          </cell>
          <cell r="CV360">
            <v>-2.4862689291041296</v>
          </cell>
          <cell r="CW360">
            <v>-2.4862689291041296</v>
          </cell>
          <cell r="CX360">
            <v>-2.4862689291041296</v>
          </cell>
          <cell r="CY360">
            <v>-2.4862689291041296</v>
          </cell>
          <cell r="CZ360">
            <v>-2.4862689291041296</v>
          </cell>
          <cell r="DA360">
            <v>-2.4862689291041296</v>
          </cell>
          <cell r="DB360">
            <v>-2.4862689291041296</v>
          </cell>
          <cell r="DC360">
            <v>-2.4862689291041296</v>
          </cell>
          <cell r="DD360">
            <v>-2.4862689291041296</v>
          </cell>
          <cell r="DE360">
            <v>-2.4862689291041296</v>
          </cell>
          <cell r="DF360">
            <v>-2.4862689291041296</v>
          </cell>
          <cell r="DG360">
            <v>-2.2241225014253958</v>
          </cell>
          <cell r="DH360">
            <v>-2.2241225014253958</v>
          </cell>
          <cell r="DI360">
            <v>-2.2241225014253958</v>
          </cell>
          <cell r="DJ360">
            <v>-2.2241225014253958</v>
          </cell>
          <cell r="DK360">
            <v>-2.2241225014253958</v>
          </cell>
          <cell r="DL360">
            <v>-2.2241225014253958</v>
          </cell>
          <cell r="DM360">
            <v>-2.2241225014253958</v>
          </cell>
          <cell r="DN360">
            <v>-2.2241225014253958</v>
          </cell>
          <cell r="DO360">
            <v>-2.2241225014253958</v>
          </cell>
          <cell r="DP360">
            <v>-2.2241225014253958</v>
          </cell>
          <cell r="DQ360">
            <v>-2.2241225014253958</v>
          </cell>
          <cell r="DR360">
            <v>-2.2241225014253958</v>
          </cell>
          <cell r="DS360">
            <v>-1.9723070962657876</v>
          </cell>
          <cell r="DT360">
            <v>-1.9723070962657876</v>
          </cell>
          <cell r="DU360">
            <v>-1.9723070962657876</v>
          </cell>
          <cell r="DV360">
            <v>-1.9723070962657876</v>
          </cell>
          <cell r="DW360">
            <v>-1.9723070962657876</v>
          </cell>
          <cell r="DX360">
            <v>-1.9723070962657876</v>
          </cell>
          <cell r="DY360">
            <v>-1.9723070962657876</v>
          </cell>
          <cell r="DZ360">
            <v>-1.9723070962657876</v>
          </cell>
          <cell r="EA360">
            <v>-1.9723070962657876</v>
          </cell>
          <cell r="EB360">
            <v>-1.9723070962657876</v>
          </cell>
          <cell r="EC360">
            <v>-1.9723070962657876</v>
          </cell>
          <cell r="ED360">
            <v>-1.9723070962657876</v>
          </cell>
          <cell r="EE360">
            <v>-1.7807211902559219</v>
          </cell>
          <cell r="EF360">
            <v>-1.7807211902559219</v>
          </cell>
          <cell r="EG360">
            <v>-1.7807211902559219</v>
          </cell>
          <cell r="EH360">
            <v>-1.7807211902559219</v>
          </cell>
          <cell r="EI360">
            <v>-1.7807211902559219</v>
          </cell>
          <cell r="EJ360">
            <v>-1.7807211902559219</v>
          </cell>
          <cell r="EK360">
            <v>-1.7807211902559219</v>
          </cell>
          <cell r="EL360">
            <v>-1.7807211902559219</v>
          </cell>
          <cell r="EM360">
            <v>-1.7807211902559219</v>
          </cell>
          <cell r="EN360">
            <v>-1.7807211902559219</v>
          </cell>
          <cell r="EO360">
            <v>-1.7807211902559219</v>
          </cell>
          <cell r="EP360">
            <v>-1.7807211902559219</v>
          </cell>
          <cell r="EQ360">
            <v>-1.5662937602269382</v>
          </cell>
          <cell r="ER360">
            <v>-1.5662937602269382</v>
          </cell>
          <cell r="ES360">
            <v>-1.5662937602269382</v>
          </cell>
          <cell r="ET360">
            <v>-1.5662937602269382</v>
          </cell>
          <cell r="EU360">
            <v>-1.5662937602269382</v>
          </cell>
          <cell r="EV360">
            <v>-1.5662937602269382</v>
          </cell>
          <cell r="EW360">
            <v>-1.5662937602269382</v>
          </cell>
          <cell r="EX360">
            <v>-1.5662937602269382</v>
          </cell>
          <cell r="EY360">
            <v>-1.5662937602269382</v>
          </cell>
          <cell r="EZ360">
            <v>-1.5662937602269382</v>
          </cell>
          <cell r="FA360">
            <v>-1.5662937602269382</v>
          </cell>
          <cell r="FB360">
            <v>-1.5662937602269382</v>
          </cell>
          <cell r="FC360">
            <v>-1.4520420778307668</v>
          </cell>
          <cell r="FD360">
            <v>-1.4520420778307668</v>
          </cell>
          <cell r="FE360">
            <v>-1.4520420778307668</v>
          </cell>
          <cell r="FF360">
            <v>-1.4520420778307668</v>
          </cell>
          <cell r="FG360">
            <v>-1.4520420778307668</v>
          </cell>
          <cell r="FH360">
            <v>-1.4520420778307668</v>
          </cell>
          <cell r="FI360">
            <v>-1.4520420778307668</v>
          </cell>
          <cell r="FJ360">
            <v>-1.4520420778307668</v>
          </cell>
          <cell r="FK360">
            <v>-1.4520420778307668</v>
          </cell>
          <cell r="FL360">
            <v>-1.4520420778307668</v>
          </cell>
          <cell r="FM360">
            <v>-1.4520420778307668</v>
          </cell>
          <cell r="FN360">
            <v>-1.4520420778307668</v>
          </cell>
          <cell r="FO360">
            <v>-1.3800136113455108</v>
          </cell>
          <cell r="FP360">
            <v>-1.3800136113455108</v>
          </cell>
          <cell r="FQ360">
            <v>-1.3800136113455108</v>
          </cell>
          <cell r="FR360">
            <v>-1.3800136113455108</v>
          </cell>
          <cell r="FS360">
            <v>-1.3800136113455108</v>
          </cell>
          <cell r="FT360">
            <v>-1.3800136113455108</v>
          </cell>
          <cell r="FU360">
            <v>-1.3800136113455108</v>
          </cell>
          <cell r="FV360">
            <v>-1.3800136113455108</v>
          </cell>
          <cell r="FW360">
            <v>-1.3800136113455108</v>
          </cell>
        </row>
        <row r="361">
          <cell r="B361" t="str">
            <v>Co 191</v>
          </cell>
          <cell r="C361" t="str">
            <v>NC</v>
          </cell>
          <cell r="BH361">
            <v>-0.28269742506815626</v>
          </cell>
          <cell r="BI361">
            <v>-0.28269742506815626</v>
          </cell>
          <cell r="BJ361">
            <v>-0.28269742506815626</v>
          </cell>
          <cell r="BK361">
            <v>-0.43637018674894257</v>
          </cell>
          <cell r="BL361">
            <v>-0.43637018674894257</v>
          </cell>
          <cell r="BM361">
            <v>-0.43637018674894257</v>
          </cell>
          <cell r="BN361">
            <v>-0.43637018674894257</v>
          </cell>
          <cell r="BO361">
            <v>-0.43637018674894257</v>
          </cell>
          <cell r="BP361">
            <v>-0.43637018674894257</v>
          </cell>
          <cell r="BQ361">
            <v>-0.43637018674894257</v>
          </cell>
          <cell r="BR361">
            <v>-0.43637018674894257</v>
          </cell>
          <cell r="BS361">
            <v>-0.43637018674894257</v>
          </cell>
          <cell r="BT361">
            <v>-0.43637018674894257</v>
          </cell>
          <cell r="BU361">
            <v>-0.43637018674894257</v>
          </cell>
          <cell r="BV361">
            <v>-0.43637018674894257</v>
          </cell>
          <cell r="BW361">
            <v>-0.20274051192055306</v>
          </cell>
          <cell r="BX361">
            <v>-0.20274051192055306</v>
          </cell>
          <cell r="BY361">
            <v>-0.20274051192055306</v>
          </cell>
          <cell r="BZ361">
            <v>-0.20274051192055306</v>
          </cell>
          <cell r="CA361">
            <v>-0.20274051192055306</v>
          </cell>
          <cell r="CB361">
            <v>-0.20274051192055306</v>
          </cell>
          <cell r="CC361">
            <v>-0.20274051192055306</v>
          </cell>
          <cell r="CD361">
            <v>-0.20274051192055306</v>
          </cell>
          <cell r="CE361">
            <v>-0.20274051192055306</v>
          </cell>
          <cell r="CF361">
            <v>-0.20274051192055306</v>
          </cell>
          <cell r="CG361">
            <v>-0.20274051192055306</v>
          </cell>
          <cell r="CH361">
            <v>-0.20274051192055306</v>
          </cell>
          <cell r="CI361">
            <v>-0.2251133847580512</v>
          </cell>
          <cell r="CJ361">
            <v>-0.2251133847580512</v>
          </cell>
          <cell r="CK361">
            <v>-0.2251133847580512</v>
          </cell>
          <cell r="CL361">
            <v>-0.2251133847580512</v>
          </cell>
          <cell r="CM361">
            <v>-0.2251133847580512</v>
          </cell>
          <cell r="CN361">
            <v>-0.2251133847580512</v>
          </cell>
          <cell r="CO361">
            <v>-0.2251133847580512</v>
          </cell>
          <cell r="CP361">
            <v>-0.2251133847580512</v>
          </cell>
          <cell r="CQ361">
            <v>-0.2251133847580512</v>
          </cell>
          <cell r="CR361">
            <v>-0.2251133847580512</v>
          </cell>
          <cell r="CS361">
            <v>-0.2251133847580512</v>
          </cell>
          <cell r="CT361">
            <v>-0.2251133847580512</v>
          </cell>
          <cell r="CU361">
            <v>-7.1368351544694411E-2</v>
          </cell>
          <cell r="CV361">
            <v>-7.1368351544694411E-2</v>
          </cell>
          <cell r="CW361">
            <v>-7.1368351544694411E-2</v>
          </cell>
          <cell r="CX361">
            <v>-7.1368351544694411E-2</v>
          </cell>
          <cell r="CY361">
            <v>-7.1368351544694411E-2</v>
          </cell>
          <cell r="CZ361">
            <v>-7.1368351544694411E-2</v>
          </cell>
          <cell r="DA361">
            <v>-7.1368351544694411E-2</v>
          </cell>
          <cell r="DB361">
            <v>-7.1368351544694411E-2</v>
          </cell>
          <cell r="DC361">
            <v>-7.1368351544694411E-2</v>
          </cell>
          <cell r="DD361">
            <v>-7.1368351544694411E-2</v>
          </cell>
          <cell r="DE361">
            <v>-7.1368351544694411E-2</v>
          </cell>
          <cell r="DF361">
            <v>-7.1368351544694411E-2</v>
          </cell>
          <cell r="DG361">
            <v>-5.9538341239806239E-2</v>
          </cell>
          <cell r="DH361">
            <v>-5.9538341239806239E-2</v>
          </cell>
          <cell r="DI361">
            <v>-5.9538341239806239E-2</v>
          </cell>
          <cell r="DJ361">
            <v>-5.9538341239806239E-2</v>
          </cell>
          <cell r="DK361">
            <v>-5.9538341239806239E-2</v>
          </cell>
          <cell r="DL361">
            <v>-5.9538341239806239E-2</v>
          </cell>
          <cell r="DM361">
            <v>-5.9538341239806239E-2</v>
          </cell>
          <cell r="DN361">
            <v>-5.9538341239806239E-2</v>
          </cell>
          <cell r="DO361">
            <v>-5.9538341239806239E-2</v>
          </cell>
          <cell r="DP361">
            <v>-5.9538341239806239E-2</v>
          </cell>
          <cell r="DQ361">
            <v>-5.9538341239806239E-2</v>
          </cell>
          <cell r="DR361">
            <v>-5.9538341239806239E-2</v>
          </cell>
          <cell r="DS361">
            <v>-1.9578105141203929E-3</v>
          </cell>
          <cell r="DT361">
            <v>-1.9578105141203929E-3</v>
          </cell>
          <cell r="DU361">
            <v>-1.9578105141203929E-3</v>
          </cell>
          <cell r="DV361">
            <v>-1.9578105141203929E-3</v>
          </cell>
          <cell r="DW361">
            <v>-1.9578105141203929E-3</v>
          </cell>
          <cell r="DX361">
            <v>-1.9578105141203929E-3</v>
          </cell>
          <cell r="DY361">
            <v>-1.9578105141203929E-3</v>
          </cell>
          <cell r="DZ361">
            <v>-1.9578105141203929E-3</v>
          </cell>
          <cell r="EA361">
            <v>-1.9578105141203929E-3</v>
          </cell>
          <cell r="EB361">
            <v>-1.9578105141203929E-3</v>
          </cell>
          <cell r="EC361">
            <v>-1.9578105141203929E-3</v>
          </cell>
          <cell r="ED361">
            <v>-1.9578105141203929E-3</v>
          </cell>
          <cell r="EE361">
            <v>2.968103872654837E-3</v>
          </cell>
          <cell r="EF361">
            <v>2.968103872654837E-3</v>
          </cell>
          <cell r="EG361">
            <v>2.968103872654837E-3</v>
          </cell>
          <cell r="EH361">
            <v>2.968103872654837E-3</v>
          </cell>
          <cell r="EI361">
            <v>2.968103872654837E-3</v>
          </cell>
          <cell r="EJ361">
            <v>2.968103872654837E-3</v>
          </cell>
          <cell r="EK361">
            <v>2.968103872654837E-3</v>
          </cell>
          <cell r="EL361">
            <v>2.968103872654837E-3</v>
          </cell>
          <cell r="EM361">
            <v>2.968103872654837E-3</v>
          </cell>
          <cell r="EN361">
            <v>2.968103872654837E-3</v>
          </cell>
          <cell r="EO361">
            <v>2.968103872654837E-3</v>
          </cell>
          <cell r="EP361">
            <v>2.968103872654837E-3</v>
          </cell>
          <cell r="EQ361">
            <v>6.4101517712176773E-2</v>
          </cell>
          <cell r="ER361">
            <v>6.4101517712176773E-2</v>
          </cell>
          <cell r="ES361">
            <v>6.4101517712176773E-2</v>
          </cell>
          <cell r="ET361">
            <v>6.4101517712176773E-2</v>
          </cell>
          <cell r="EU361">
            <v>6.4101517712176773E-2</v>
          </cell>
          <cell r="EV361">
            <v>6.4101517712176773E-2</v>
          </cell>
          <cell r="EW361">
            <v>6.4101517712176773E-2</v>
          </cell>
          <cell r="EX361">
            <v>6.4101517712176773E-2</v>
          </cell>
          <cell r="EY361">
            <v>6.4101517712176773E-2</v>
          </cell>
          <cell r="EZ361">
            <v>6.4101517712176773E-2</v>
          </cell>
          <cell r="FA361">
            <v>6.4101517712176773E-2</v>
          </cell>
          <cell r="FB361">
            <v>6.4101517712176773E-2</v>
          </cell>
          <cell r="FC361">
            <v>0.10939414725859525</v>
          </cell>
          <cell r="FD361">
            <v>0.10939414725859525</v>
          </cell>
          <cell r="FE361">
            <v>0.10939414725859525</v>
          </cell>
          <cell r="FF361">
            <v>0.10939414725859525</v>
          </cell>
          <cell r="FG361">
            <v>0.10939414725859525</v>
          </cell>
          <cell r="FH361">
            <v>0.10939414725859525</v>
          </cell>
          <cell r="FI361">
            <v>0.10939414725859525</v>
          </cell>
          <cell r="FJ361">
            <v>0.10939414725859525</v>
          </cell>
          <cell r="FK361">
            <v>0.10939414725859525</v>
          </cell>
          <cell r="FL361">
            <v>0.10939414725859525</v>
          </cell>
          <cell r="FM361">
            <v>0.10939414725859525</v>
          </cell>
          <cell r="FN361">
            <v>0.10939414725859525</v>
          </cell>
          <cell r="FO361">
            <v>0.12607379834128588</v>
          </cell>
          <cell r="FP361">
            <v>0.12607379834128588</v>
          </cell>
          <cell r="FQ361">
            <v>0.12607379834128588</v>
          </cell>
          <cell r="FR361">
            <v>0.12607379834128588</v>
          </cell>
          <cell r="FS361">
            <v>0.12607379834128588</v>
          </cell>
          <cell r="FT361">
            <v>0.12607379834128588</v>
          </cell>
          <cell r="FU361">
            <v>0.12607379834128588</v>
          </cell>
          <cell r="FV361">
            <v>0.12607379834128588</v>
          </cell>
          <cell r="FW361">
            <v>0.12607379834128588</v>
          </cell>
        </row>
        <row r="362">
          <cell r="B362" t="str">
            <v>Co 452</v>
          </cell>
          <cell r="C362" t="str">
            <v>NV</v>
          </cell>
          <cell r="BH362">
            <v>-0.12422219836928487</v>
          </cell>
          <cell r="BI362">
            <v>-0.12422219836928487</v>
          </cell>
          <cell r="BJ362">
            <v>-0.12422219836928487</v>
          </cell>
          <cell r="BK362">
            <v>-0.22200358817203741</v>
          </cell>
          <cell r="BL362">
            <v>-0.22200358817203741</v>
          </cell>
          <cell r="BM362">
            <v>-0.22200358817203741</v>
          </cell>
          <cell r="BN362">
            <v>-0.22200358817203741</v>
          </cell>
          <cell r="BO362">
            <v>-0.22200358817203741</v>
          </cell>
          <cell r="BP362">
            <v>-0.22200358817203741</v>
          </cell>
          <cell r="BQ362">
            <v>-0.22200358817203741</v>
          </cell>
          <cell r="BR362">
            <v>-0.22200358817203741</v>
          </cell>
          <cell r="BS362">
            <v>-0.22200358817203741</v>
          </cell>
          <cell r="BT362">
            <v>-0.22200358817203741</v>
          </cell>
          <cell r="BU362">
            <v>-0.22200358817203741</v>
          </cell>
          <cell r="BV362">
            <v>-0.22200358817203741</v>
          </cell>
          <cell r="BW362">
            <v>9.9399830586404642E-2</v>
          </cell>
          <cell r="BX362">
            <v>9.9399830586404642E-2</v>
          </cell>
          <cell r="BY362">
            <v>9.9399830586404642E-2</v>
          </cell>
          <cell r="BZ362">
            <v>9.9399830586404642E-2</v>
          </cell>
          <cell r="CA362">
            <v>9.9399830586404642E-2</v>
          </cell>
          <cell r="CB362">
            <v>9.9399830586404642E-2</v>
          </cell>
          <cell r="CC362">
            <v>9.9399830586404642E-2</v>
          </cell>
          <cell r="CD362">
            <v>9.9399830586404642E-2</v>
          </cell>
          <cell r="CE362">
            <v>9.9399830586404642E-2</v>
          </cell>
          <cell r="CF362">
            <v>9.9399830586404642E-2</v>
          </cell>
          <cell r="CG362">
            <v>9.9399830586404642E-2</v>
          </cell>
          <cell r="CH362">
            <v>9.9399830586404642E-2</v>
          </cell>
          <cell r="CI362">
            <v>-4.7639741439602069E-2</v>
          </cell>
          <cell r="CJ362">
            <v>-4.7639741439602069E-2</v>
          </cell>
          <cell r="CK362">
            <v>-4.7639741439602069E-2</v>
          </cell>
          <cell r="CL362">
            <v>-4.7639741439602069E-2</v>
          </cell>
          <cell r="CM362">
            <v>-4.7639741439602069E-2</v>
          </cell>
          <cell r="CN362">
            <v>-4.7639741439602069E-2</v>
          </cell>
          <cell r="CO362">
            <v>-4.7639741439602069E-2</v>
          </cell>
          <cell r="CP362">
            <v>-4.7639741439602069E-2</v>
          </cell>
          <cell r="CQ362">
            <v>-4.7639741439602069E-2</v>
          </cell>
          <cell r="CR362">
            <v>-4.7639741439602069E-2</v>
          </cell>
          <cell r="CS362">
            <v>-4.7639741439602069E-2</v>
          </cell>
          <cell r="CT362">
            <v>-4.7639741439602069E-2</v>
          </cell>
          <cell r="CU362">
            <v>-8.2335622331941097E-3</v>
          </cell>
          <cell r="CV362">
            <v>-8.2335622331941097E-3</v>
          </cell>
          <cell r="CW362">
            <v>-8.2335622331941097E-3</v>
          </cell>
          <cell r="CX362">
            <v>-8.2335622331941097E-3</v>
          </cell>
          <cell r="CY362">
            <v>-8.2335622331941097E-3</v>
          </cell>
          <cell r="CZ362">
            <v>-8.2335622331941097E-3</v>
          </cell>
          <cell r="DA362">
            <v>-8.2335622331941097E-3</v>
          </cell>
          <cell r="DB362">
            <v>-8.2335622331941097E-3</v>
          </cell>
          <cell r="DC362">
            <v>-8.2335622331941097E-3</v>
          </cell>
          <cell r="DD362">
            <v>-8.2335622331941097E-3</v>
          </cell>
          <cell r="DE362">
            <v>-8.2335622331941097E-3</v>
          </cell>
          <cell r="DF362">
            <v>-8.2335622331941097E-3</v>
          </cell>
          <cell r="DG362">
            <v>0.12749586961119724</v>
          </cell>
          <cell r="DH362">
            <v>0.12749586961119724</v>
          </cell>
          <cell r="DI362">
            <v>0.12749586961119724</v>
          </cell>
          <cell r="DJ362">
            <v>0.12749586961119724</v>
          </cell>
          <cell r="DK362">
            <v>0.12749586961119724</v>
          </cell>
          <cell r="DL362">
            <v>0.12749586961119724</v>
          </cell>
          <cell r="DM362">
            <v>0.12749586961119724</v>
          </cell>
          <cell r="DN362">
            <v>0.12749586961119724</v>
          </cell>
          <cell r="DO362">
            <v>0.12749586961119724</v>
          </cell>
          <cell r="DP362">
            <v>0.12749586961119724</v>
          </cell>
          <cell r="DQ362">
            <v>0.12749586961119724</v>
          </cell>
          <cell r="DR362">
            <v>0.12749586961119724</v>
          </cell>
          <cell r="DS362">
            <v>0.12369265498122002</v>
          </cell>
          <cell r="DT362">
            <v>0.12369265498122002</v>
          </cell>
          <cell r="DU362">
            <v>0.12369265498122002</v>
          </cell>
          <cell r="DV362">
            <v>0.12369265498122002</v>
          </cell>
          <cell r="DW362">
            <v>0.12369265498122002</v>
          </cell>
          <cell r="DX362">
            <v>0.12369265498122002</v>
          </cell>
          <cell r="DY362">
            <v>0.12369265498122002</v>
          </cell>
          <cell r="DZ362">
            <v>0.12369265498122002</v>
          </cell>
          <cell r="EA362">
            <v>0.12369265498122002</v>
          </cell>
          <cell r="EB362">
            <v>0.12369265498122002</v>
          </cell>
          <cell r="EC362">
            <v>0.12369265498122002</v>
          </cell>
          <cell r="ED362">
            <v>0.12369265498122002</v>
          </cell>
          <cell r="EE362">
            <v>0.16859211814231634</v>
          </cell>
          <cell r="EF362">
            <v>0.16859211814231634</v>
          </cell>
          <cell r="EG362">
            <v>0.16859211814231634</v>
          </cell>
          <cell r="EH362">
            <v>0.16859211814231634</v>
          </cell>
          <cell r="EI362">
            <v>0.16859211814231634</v>
          </cell>
          <cell r="EJ362">
            <v>0.16859211814231634</v>
          </cell>
          <cell r="EK362">
            <v>0.16859211814231634</v>
          </cell>
          <cell r="EL362">
            <v>0.16859211814231634</v>
          </cell>
          <cell r="EM362">
            <v>0.16859211814231634</v>
          </cell>
          <cell r="EN362">
            <v>0.16859211814231634</v>
          </cell>
          <cell r="EO362">
            <v>0.16859211814231634</v>
          </cell>
          <cell r="EP362">
            <v>0.16859211814231634</v>
          </cell>
          <cell r="EQ362">
            <v>0.1126682748343394</v>
          </cell>
          <cell r="ER362">
            <v>0.1126682748343394</v>
          </cell>
          <cell r="ES362">
            <v>0.1126682748343394</v>
          </cell>
          <cell r="ET362">
            <v>0.1126682748343394</v>
          </cell>
          <cell r="EU362">
            <v>0.1126682748343394</v>
          </cell>
          <cell r="EV362">
            <v>0.1126682748343394</v>
          </cell>
          <cell r="EW362">
            <v>0.1126682748343394</v>
          </cell>
          <cell r="EX362">
            <v>0.1126682748343394</v>
          </cell>
          <cell r="EY362">
            <v>0.1126682748343394</v>
          </cell>
          <cell r="EZ362">
            <v>0.1126682748343394</v>
          </cell>
          <cell r="FA362">
            <v>0.1126682748343394</v>
          </cell>
          <cell r="FB362">
            <v>0.1126682748343394</v>
          </cell>
          <cell r="FC362">
            <v>0.10910640714965719</v>
          </cell>
          <cell r="FD362">
            <v>0.10910640714965719</v>
          </cell>
          <cell r="FE362">
            <v>0.10910640714965719</v>
          </cell>
          <cell r="FF362">
            <v>0.10910640714965719</v>
          </cell>
          <cell r="FG362">
            <v>0.10910640714965719</v>
          </cell>
          <cell r="FH362">
            <v>0.10910640714965719</v>
          </cell>
          <cell r="FI362">
            <v>0.10910640714965719</v>
          </cell>
          <cell r="FJ362">
            <v>0.10910640714965719</v>
          </cell>
          <cell r="FK362">
            <v>0.10910640714965719</v>
          </cell>
          <cell r="FL362">
            <v>0.10910640714965719</v>
          </cell>
          <cell r="FM362">
            <v>0.10910640714965719</v>
          </cell>
          <cell r="FN362">
            <v>0.10910640714965719</v>
          </cell>
          <cell r="FO362">
            <v>0.1281050000592783</v>
          </cell>
          <cell r="FP362">
            <v>0.1281050000592783</v>
          </cell>
          <cell r="FQ362">
            <v>0.1281050000592783</v>
          </cell>
          <cell r="FR362">
            <v>0.1281050000592783</v>
          </cell>
          <cell r="FS362">
            <v>0.1281050000592783</v>
          </cell>
          <cell r="FT362">
            <v>0.1281050000592783</v>
          </cell>
          <cell r="FU362">
            <v>0.1281050000592783</v>
          </cell>
          <cell r="FV362">
            <v>0.1281050000592783</v>
          </cell>
          <cell r="FW362">
            <v>0.1281050000592783</v>
          </cell>
        </row>
        <row r="363">
          <cell r="B363" t="str">
            <v>Co 425</v>
          </cell>
          <cell r="C363" t="str">
            <v>AZ</v>
          </cell>
          <cell r="BH363">
            <v>2.0702202097346713E-2</v>
          </cell>
          <cell r="BI363">
            <v>2.0702202097346713E-2</v>
          </cell>
          <cell r="BJ363">
            <v>2.0702202097346713E-2</v>
          </cell>
          <cell r="BK363">
            <v>5.4470678540728935E-2</v>
          </cell>
          <cell r="BL363">
            <v>5.4470678540728935E-2</v>
          </cell>
          <cell r="BM363">
            <v>5.4470678540728935E-2</v>
          </cell>
          <cell r="BN363">
            <v>5.4470678540728935E-2</v>
          </cell>
          <cell r="BO363">
            <v>5.4470678540728935E-2</v>
          </cell>
          <cell r="BP363">
            <v>5.4470678540728935E-2</v>
          </cell>
          <cell r="BQ363">
            <v>5.4470678540728935E-2</v>
          </cell>
          <cell r="BR363">
            <v>5.4470678540728935E-2</v>
          </cell>
          <cell r="BS363">
            <v>5.4470678540728935E-2</v>
          </cell>
          <cell r="BT363">
            <v>5.4470678540728935E-2</v>
          </cell>
          <cell r="BU363">
            <v>5.4470678540728935E-2</v>
          </cell>
          <cell r="BV363">
            <v>5.4470678540728935E-2</v>
          </cell>
          <cell r="BW363">
            <v>5.0680368687185409E-2</v>
          </cell>
          <cell r="BX363">
            <v>5.0680368687185409E-2</v>
          </cell>
          <cell r="BY363">
            <v>5.0680368687185409E-2</v>
          </cell>
          <cell r="BZ363">
            <v>5.0680368687185409E-2</v>
          </cell>
          <cell r="CA363">
            <v>5.0680368687185409E-2</v>
          </cell>
          <cell r="CB363">
            <v>5.0680368687185409E-2</v>
          </cell>
          <cell r="CC363">
            <v>5.0680368687185409E-2</v>
          </cell>
          <cell r="CD363">
            <v>5.0680368687185409E-2</v>
          </cell>
          <cell r="CE363">
            <v>5.0680368687185409E-2</v>
          </cell>
          <cell r="CF363">
            <v>5.0680368687185409E-2</v>
          </cell>
          <cell r="CG363">
            <v>5.0680368687185409E-2</v>
          </cell>
          <cell r="CH363">
            <v>5.0680368687185409E-2</v>
          </cell>
          <cell r="CI363">
            <v>0.1255911805594698</v>
          </cell>
          <cell r="CJ363">
            <v>0.1255911805594698</v>
          </cell>
          <cell r="CK363">
            <v>0.1255911805594698</v>
          </cell>
          <cell r="CL363">
            <v>0.1255911805594698</v>
          </cell>
          <cell r="CM363">
            <v>0.1255911805594698</v>
          </cell>
          <cell r="CN363">
            <v>0.1255911805594698</v>
          </cell>
          <cell r="CO363">
            <v>0.1255911805594698</v>
          </cell>
          <cell r="CP363">
            <v>0.1255911805594698</v>
          </cell>
          <cell r="CQ363">
            <v>0.1255911805594698</v>
          </cell>
          <cell r="CR363">
            <v>0.1255911805594698</v>
          </cell>
          <cell r="CS363">
            <v>0.1255911805594698</v>
          </cell>
          <cell r="CT363">
            <v>0.1255911805594698</v>
          </cell>
          <cell r="CU363">
            <v>0.11647465917441285</v>
          </cell>
          <cell r="CV363">
            <v>0.11647465917441285</v>
          </cell>
          <cell r="CW363">
            <v>0.11647465917441285</v>
          </cell>
          <cell r="CX363">
            <v>0.11647465917441285</v>
          </cell>
          <cell r="CY363">
            <v>0.11647465917441285</v>
          </cell>
          <cell r="CZ363">
            <v>0.11647465917441285</v>
          </cell>
          <cell r="DA363">
            <v>0.11647465917441285</v>
          </cell>
          <cell r="DB363">
            <v>0.11647465917441285</v>
          </cell>
          <cell r="DC363">
            <v>0.11647465917441285</v>
          </cell>
          <cell r="DD363">
            <v>0.11647465917441285</v>
          </cell>
          <cell r="DE363">
            <v>0.11647465917441285</v>
          </cell>
          <cell r="DF363">
            <v>0.11647465917441285</v>
          </cell>
          <cell r="DG363">
            <v>0.13062532419072878</v>
          </cell>
          <cell r="DH363">
            <v>0.13062532419072878</v>
          </cell>
          <cell r="DI363">
            <v>0.13062532419072878</v>
          </cell>
          <cell r="DJ363">
            <v>0.13062532419072878</v>
          </cell>
          <cell r="DK363">
            <v>0.13062532419072878</v>
          </cell>
          <cell r="DL363">
            <v>0.13062532419072878</v>
          </cell>
          <cell r="DM363">
            <v>0.13062532419072878</v>
          </cell>
          <cell r="DN363">
            <v>0.13062532419072878</v>
          </cell>
          <cell r="DO363">
            <v>0.13062532419072878</v>
          </cell>
          <cell r="DP363">
            <v>0.13062532419072878</v>
          </cell>
          <cell r="DQ363">
            <v>0.13062532419072878</v>
          </cell>
          <cell r="DR363">
            <v>0.13062532419072878</v>
          </cell>
          <cell r="DS363">
            <v>0.12642706961947872</v>
          </cell>
          <cell r="DT363">
            <v>0.12642706961947872</v>
          </cell>
          <cell r="DU363">
            <v>0.12642706961947872</v>
          </cell>
          <cell r="DV363">
            <v>0.12642706961947872</v>
          </cell>
          <cell r="DW363">
            <v>0.12642706961947872</v>
          </cell>
          <cell r="DX363">
            <v>0.12642706961947872</v>
          </cell>
          <cell r="DY363">
            <v>0.12642706961947872</v>
          </cell>
          <cell r="DZ363">
            <v>0.12642706961947872</v>
          </cell>
          <cell r="EA363">
            <v>0.12642706961947872</v>
          </cell>
          <cell r="EB363">
            <v>0.12642706961947872</v>
          </cell>
          <cell r="EC363">
            <v>0.12642706961947872</v>
          </cell>
          <cell r="ED363">
            <v>0.12642706961947872</v>
          </cell>
          <cell r="EE363">
            <v>0.12588739973717397</v>
          </cell>
          <cell r="EF363">
            <v>0.12588739973717397</v>
          </cell>
          <cell r="EG363">
            <v>0.12588739973717397</v>
          </cell>
          <cell r="EH363">
            <v>0.12588739973717397</v>
          </cell>
          <cell r="EI363">
            <v>0.12588739973717397</v>
          </cell>
          <cell r="EJ363">
            <v>0.12588739973717397</v>
          </cell>
          <cell r="EK363">
            <v>0.12588739973717397</v>
          </cell>
          <cell r="EL363">
            <v>0.12588739973717397</v>
          </cell>
          <cell r="EM363">
            <v>0.12588739973717397</v>
          </cell>
          <cell r="EN363">
            <v>0.12588739973717397</v>
          </cell>
          <cell r="EO363">
            <v>0.12588739973717397</v>
          </cell>
          <cell r="EP363">
            <v>0.12588739973717397</v>
          </cell>
          <cell r="EQ363">
            <v>0.10768437628282022</v>
          </cell>
          <cell r="ER363">
            <v>0.10768437628282022</v>
          </cell>
          <cell r="ES363">
            <v>0.10768437628282022</v>
          </cell>
          <cell r="ET363">
            <v>0.10768437628282022</v>
          </cell>
          <cell r="EU363">
            <v>0.10768437628282022</v>
          </cell>
          <cell r="EV363">
            <v>0.10768437628282022</v>
          </cell>
          <cell r="EW363">
            <v>0.10768437628282022</v>
          </cell>
          <cell r="EX363">
            <v>0.10768437628282022</v>
          </cell>
          <cell r="EY363">
            <v>0.10768437628282022</v>
          </cell>
          <cell r="EZ363">
            <v>0.10768437628282022</v>
          </cell>
          <cell r="FA363">
            <v>0.10768437628282022</v>
          </cell>
          <cell r="FB363">
            <v>0.10768437628282022</v>
          </cell>
          <cell r="FC363">
            <v>9.7641081715913555E-2</v>
          </cell>
          <cell r="FD363">
            <v>9.7641081715913555E-2</v>
          </cell>
          <cell r="FE363">
            <v>9.7641081715913555E-2</v>
          </cell>
          <cell r="FF363">
            <v>9.7641081715913555E-2</v>
          </cell>
          <cell r="FG363">
            <v>9.7641081715913555E-2</v>
          </cell>
          <cell r="FH363">
            <v>9.7641081715913555E-2</v>
          </cell>
          <cell r="FI363">
            <v>9.7641081715913555E-2</v>
          </cell>
          <cell r="FJ363">
            <v>9.7641081715913555E-2</v>
          </cell>
          <cell r="FK363">
            <v>9.7641081715913555E-2</v>
          </cell>
          <cell r="FL363">
            <v>9.7641081715913555E-2</v>
          </cell>
          <cell r="FM363">
            <v>9.7641081715913555E-2</v>
          </cell>
          <cell r="FN363">
            <v>9.7641081715913555E-2</v>
          </cell>
          <cell r="FO363">
            <v>9.3529948955170514E-2</v>
          </cell>
          <cell r="FP363">
            <v>9.3529948955170514E-2</v>
          </cell>
          <cell r="FQ363">
            <v>9.3529948955170514E-2</v>
          </cell>
          <cell r="FR363">
            <v>9.3529948955170514E-2</v>
          </cell>
          <cell r="FS363">
            <v>9.3529948955170514E-2</v>
          </cell>
          <cell r="FT363">
            <v>9.3529948955170514E-2</v>
          </cell>
          <cell r="FU363">
            <v>9.3529948955170514E-2</v>
          </cell>
          <cell r="FV363">
            <v>9.3529948955170514E-2</v>
          </cell>
          <cell r="FW363">
            <v>9.3529948955170514E-2</v>
          </cell>
        </row>
        <row r="364">
          <cell r="B364" t="str">
            <v>Co 453</v>
          </cell>
          <cell r="C364" t="str">
            <v>NV</v>
          </cell>
          <cell r="BH364">
            <v>9.6181805555969779E-2</v>
          </cell>
          <cell r="BI364">
            <v>9.6181805555969779E-2</v>
          </cell>
          <cell r="BJ364">
            <v>9.6181805555969779E-2</v>
          </cell>
          <cell r="BK364">
            <v>5.2544132295314225E-2</v>
          </cell>
          <cell r="BL364">
            <v>5.2544132295314225E-2</v>
          </cell>
          <cell r="BM364">
            <v>5.2544132295314225E-2</v>
          </cell>
          <cell r="BN364">
            <v>5.2544132295314225E-2</v>
          </cell>
          <cell r="BO364">
            <v>5.2544132295314225E-2</v>
          </cell>
          <cell r="BP364">
            <v>5.2544132295314225E-2</v>
          </cell>
          <cell r="BQ364">
            <v>5.2544132295314225E-2</v>
          </cell>
          <cell r="BR364">
            <v>5.2544132295314225E-2</v>
          </cell>
          <cell r="BS364">
            <v>5.2544132295314225E-2</v>
          </cell>
          <cell r="BT364">
            <v>5.2544132295314225E-2</v>
          </cell>
          <cell r="BU364">
            <v>5.2544132295314225E-2</v>
          </cell>
          <cell r="BV364">
            <v>5.2544132295314225E-2</v>
          </cell>
          <cell r="BW364">
            <v>0.11111771082412261</v>
          </cell>
          <cell r="BX364">
            <v>0.11111771082412261</v>
          </cell>
          <cell r="BY364">
            <v>0.11111771082412261</v>
          </cell>
          <cell r="BZ364">
            <v>0.11111771082412261</v>
          </cell>
          <cell r="CA364">
            <v>0.11111771082412261</v>
          </cell>
          <cell r="CB364">
            <v>0.11111771082412261</v>
          </cell>
          <cell r="CC364">
            <v>0.11111771082412261</v>
          </cell>
          <cell r="CD364">
            <v>0.11111771082412261</v>
          </cell>
          <cell r="CE364">
            <v>0.11111771082412261</v>
          </cell>
          <cell r="CF364">
            <v>0.11111771082412261</v>
          </cell>
          <cell r="CG364">
            <v>0.11111771082412261</v>
          </cell>
          <cell r="CH364">
            <v>0.11111771082412261</v>
          </cell>
          <cell r="CI364">
            <v>0.10428782584542692</v>
          </cell>
          <cell r="CJ364">
            <v>0.10428782584542692</v>
          </cell>
          <cell r="CK364">
            <v>0.10428782584542692</v>
          </cell>
          <cell r="CL364">
            <v>0.10428782584542692</v>
          </cell>
          <cell r="CM364">
            <v>0.10428782584542692</v>
          </cell>
          <cell r="CN364">
            <v>0.10428782584542692</v>
          </cell>
          <cell r="CO364">
            <v>0.10428782584542692</v>
          </cell>
          <cell r="CP364">
            <v>0.10428782584542692</v>
          </cell>
          <cell r="CQ364">
            <v>0.10428782584542692</v>
          </cell>
          <cell r="CR364">
            <v>0.10428782584542692</v>
          </cell>
          <cell r="CS364">
            <v>0.10428782584542692</v>
          </cell>
          <cell r="CT364">
            <v>0.10428782584542692</v>
          </cell>
          <cell r="CU364">
            <v>9.6697085977359445E-2</v>
          </cell>
          <cell r="CV364">
            <v>9.6697085977359445E-2</v>
          </cell>
          <cell r="CW364">
            <v>9.6697085977359445E-2</v>
          </cell>
          <cell r="CX364">
            <v>9.6697085977359445E-2</v>
          </cell>
          <cell r="CY364">
            <v>9.6697085977359445E-2</v>
          </cell>
          <cell r="CZ364">
            <v>9.6697085977359445E-2</v>
          </cell>
          <cell r="DA364">
            <v>9.6697085977359445E-2</v>
          </cell>
          <cell r="DB364">
            <v>9.6697085977359445E-2</v>
          </cell>
          <cell r="DC364">
            <v>9.6697085977359445E-2</v>
          </cell>
          <cell r="DD364">
            <v>9.6697085977359445E-2</v>
          </cell>
          <cell r="DE364">
            <v>9.6697085977359445E-2</v>
          </cell>
          <cell r="DF364">
            <v>9.6697085977359445E-2</v>
          </cell>
          <cell r="DG364">
            <v>0.10327121043411502</v>
          </cell>
          <cell r="DH364">
            <v>0.10327121043411502</v>
          </cell>
          <cell r="DI364">
            <v>0.10327121043411502</v>
          </cell>
          <cell r="DJ364">
            <v>0.10327121043411502</v>
          </cell>
          <cell r="DK364">
            <v>0.10327121043411502</v>
          </cell>
          <cell r="DL364">
            <v>0.10327121043411502</v>
          </cell>
          <cell r="DM364">
            <v>0.10327121043411502</v>
          </cell>
          <cell r="DN364">
            <v>0.10327121043411502</v>
          </cell>
          <cell r="DO364">
            <v>0.10327121043411502</v>
          </cell>
          <cell r="DP364">
            <v>0.10327121043411502</v>
          </cell>
          <cell r="DQ364">
            <v>0.10327121043411502</v>
          </cell>
          <cell r="DR364">
            <v>0.10327121043411502</v>
          </cell>
          <cell r="DS364">
            <v>0.11646146824579406</v>
          </cell>
          <cell r="DT364">
            <v>0.11646146824579406</v>
          </cell>
          <cell r="DU364">
            <v>0.11646146824579406</v>
          </cell>
          <cell r="DV364">
            <v>0.11646146824579406</v>
          </cell>
          <cell r="DW364">
            <v>0.11646146824579406</v>
          </cell>
          <cell r="DX364">
            <v>0.11646146824579406</v>
          </cell>
          <cell r="DY364">
            <v>0.11646146824579406</v>
          </cell>
          <cell r="DZ364">
            <v>0.11646146824579406</v>
          </cell>
          <cell r="EA364">
            <v>0.11646146824579406</v>
          </cell>
          <cell r="EB364">
            <v>0.11646146824579406</v>
          </cell>
          <cell r="EC364">
            <v>0.11646146824579406</v>
          </cell>
          <cell r="ED364">
            <v>0.11646146824579406</v>
          </cell>
          <cell r="EE364">
            <v>9.0852007806873261E-2</v>
          </cell>
          <cell r="EF364">
            <v>9.0852007806873261E-2</v>
          </cell>
          <cell r="EG364">
            <v>9.0852007806873261E-2</v>
          </cell>
          <cell r="EH364">
            <v>9.0852007806873261E-2</v>
          </cell>
          <cell r="EI364">
            <v>9.0852007806873261E-2</v>
          </cell>
          <cell r="EJ364">
            <v>9.0852007806873261E-2</v>
          </cell>
          <cell r="EK364">
            <v>9.0852007806873261E-2</v>
          </cell>
          <cell r="EL364">
            <v>9.0852007806873261E-2</v>
          </cell>
          <cell r="EM364">
            <v>9.0852007806873261E-2</v>
          </cell>
          <cell r="EN364">
            <v>9.0852007806873261E-2</v>
          </cell>
          <cell r="EO364">
            <v>9.0852007806873261E-2</v>
          </cell>
          <cell r="EP364">
            <v>9.0852007806873261E-2</v>
          </cell>
          <cell r="EQ364">
            <v>9.3919579072607784E-2</v>
          </cell>
          <cell r="ER364">
            <v>9.3919579072607784E-2</v>
          </cell>
          <cell r="ES364">
            <v>9.3919579072607784E-2</v>
          </cell>
          <cell r="ET364">
            <v>9.3919579072607784E-2</v>
          </cell>
          <cell r="EU364">
            <v>9.3919579072607784E-2</v>
          </cell>
          <cell r="EV364">
            <v>9.3919579072607784E-2</v>
          </cell>
          <cell r="EW364">
            <v>9.3919579072607784E-2</v>
          </cell>
          <cell r="EX364">
            <v>9.3919579072607784E-2</v>
          </cell>
          <cell r="EY364">
            <v>9.3919579072607784E-2</v>
          </cell>
          <cell r="EZ364">
            <v>9.3919579072607784E-2</v>
          </cell>
          <cell r="FA364">
            <v>9.3919579072607784E-2</v>
          </cell>
          <cell r="FB364">
            <v>9.3919579072607784E-2</v>
          </cell>
          <cell r="FC364">
            <v>0.12560449842040644</v>
          </cell>
          <cell r="FD364">
            <v>0.12560449842040644</v>
          </cell>
          <cell r="FE364">
            <v>0.12560449842040644</v>
          </cell>
          <cell r="FF364">
            <v>0.12560449842040644</v>
          </cell>
          <cell r="FG364">
            <v>0.12560449842040644</v>
          </cell>
          <cell r="FH364">
            <v>0.12560449842040644</v>
          </cell>
          <cell r="FI364">
            <v>0.12560449842040644</v>
          </cell>
          <cell r="FJ364">
            <v>0.12560449842040644</v>
          </cell>
          <cell r="FK364">
            <v>0.12560449842040644</v>
          </cell>
          <cell r="FL364">
            <v>0.12560449842040644</v>
          </cell>
          <cell r="FM364">
            <v>0.12560449842040644</v>
          </cell>
          <cell r="FN364">
            <v>0.12560449842040644</v>
          </cell>
          <cell r="FO364">
            <v>0.13229424428028486</v>
          </cell>
          <cell r="FP364">
            <v>0.13229424428028486</v>
          </cell>
          <cell r="FQ364">
            <v>0.13229424428028486</v>
          </cell>
          <cell r="FR364">
            <v>0.13229424428028486</v>
          </cell>
          <cell r="FS364">
            <v>0.13229424428028486</v>
          </cell>
          <cell r="FT364">
            <v>0.13229424428028486</v>
          </cell>
          <cell r="FU364">
            <v>0.13229424428028486</v>
          </cell>
          <cell r="FV364">
            <v>0.13229424428028486</v>
          </cell>
          <cell r="FW364">
            <v>0.13229424428028486</v>
          </cell>
        </row>
        <row r="365">
          <cell r="B365" t="str">
            <v>Co 151</v>
          </cell>
          <cell r="C365" t="str">
            <v>IN</v>
          </cell>
          <cell r="BH365">
            <v>-6.0469410915866474E-2</v>
          </cell>
          <cell r="BI365">
            <v>-6.0469410915866474E-2</v>
          </cell>
          <cell r="BJ365">
            <v>-6.0469410915866474E-2</v>
          </cell>
          <cell r="BK365">
            <v>-2.820269708074102E-2</v>
          </cell>
          <cell r="BL365">
            <v>-2.820269708074102E-2</v>
          </cell>
          <cell r="BM365">
            <v>-2.820269708074102E-2</v>
          </cell>
          <cell r="BN365">
            <v>-2.820269708074102E-2</v>
          </cell>
          <cell r="BO365">
            <v>-2.820269708074102E-2</v>
          </cell>
          <cell r="BP365">
            <v>-2.820269708074102E-2</v>
          </cell>
          <cell r="BQ365">
            <v>-2.820269708074102E-2</v>
          </cell>
          <cell r="BR365">
            <v>-2.820269708074102E-2</v>
          </cell>
          <cell r="BS365">
            <v>-2.820269708074102E-2</v>
          </cell>
          <cell r="BT365">
            <v>-2.820269708074102E-2</v>
          </cell>
          <cell r="BU365">
            <v>-2.820269708074102E-2</v>
          </cell>
          <cell r="BV365">
            <v>-2.820269708074102E-2</v>
          </cell>
          <cell r="BW365">
            <v>-0.10618232765000425</v>
          </cell>
          <cell r="BX365">
            <v>-0.10618232765000425</v>
          </cell>
          <cell r="BY365">
            <v>-0.10618232765000425</v>
          </cell>
          <cell r="BZ365">
            <v>-0.10618232765000425</v>
          </cell>
          <cell r="CA365">
            <v>-0.10618232765000425</v>
          </cell>
          <cell r="CB365">
            <v>-0.10618232765000425</v>
          </cell>
          <cell r="CC365">
            <v>-0.10618232765000425</v>
          </cell>
          <cell r="CD365">
            <v>-0.10618232765000425</v>
          </cell>
          <cell r="CE365">
            <v>-0.10618232765000425</v>
          </cell>
          <cell r="CF365">
            <v>-0.10618232765000425</v>
          </cell>
          <cell r="CG365">
            <v>-0.10618232765000425</v>
          </cell>
          <cell r="CH365">
            <v>-0.10618232765000425</v>
          </cell>
          <cell r="CI365">
            <v>4.8961362177859062E-3</v>
          </cell>
          <cell r="CJ365">
            <v>4.8961362177859062E-3</v>
          </cell>
          <cell r="CK365">
            <v>4.8961362177859062E-3</v>
          </cell>
          <cell r="CL365">
            <v>4.8961362177859062E-3</v>
          </cell>
          <cell r="CM365">
            <v>4.8961362177859062E-3</v>
          </cell>
          <cell r="CN365">
            <v>4.8961362177859062E-3</v>
          </cell>
          <cell r="CO365">
            <v>4.8961362177859062E-3</v>
          </cell>
          <cell r="CP365">
            <v>4.8961362177859062E-3</v>
          </cell>
          <cell r="CQ365">
            <v>4.8961362177859062E-3</v>
          </cell>
          <cell r="CR365">
            <v>4.8961362177859062E-3</v>
          </cell>
          <cell r="CS365">
            <v>4.8961362177859062E-3</v>
          </cell>
          <cell r="CT365">
            <v>4.8961362177859062E-3</v>
          </cell>
          <cell r="CU365">
            <v>2.1935951737642425E-2</v>
          </cell>
          <cell r="CV365">
            <v>2.1935951737642425E-2</v>
          </cell>
          <cell r="CW365">
            <v>2.1935951737642425E-2</v>
          </cell>
          <cell r="CX365">
            <v>2.1935951737642425E-2</v>
          </cell>
          <cell r="CY365">
            <v>2.1935951737642425E-2</v>
          </cell>
          <cell r="CZ365">
            <v>2.1935951737642425E-2</v>
          </cell>
          <cell r="DA365">
            <v>2.1935951737642425E-2</v>
          </cell>
          <cell r="DB365">
            <v>2.1935951737642425E-2</v>
          </cell>
          <cell r="DC365">
            <v>2.1935951737642425E-2</v>
          </cell>
          <cell r="DD365">
            <v>2.1935951737642425E-2</v>
          </cell>
          <cell r="DE365">
            <v>2.1935951737642425E-2</v>
          </cell>
          <cell r="DF365">
            <v>2.1935951737642425E-2</v>
          </cell>
          <cell r="DG365">
            <v>2.0593022019744979E-2</v>
          </cell>
          <cell r="DH365">
            <v>2.0593022019744979E-2</v>
          </cell>
          <cell r="DI365">
            <v>2.0593022019744979E-2</v>
          </cell>
          <cell r="DJ365">
            <v>2.0593022019744979E-2</v>
          </cell>
          <cell r="DK365">
            <v>2.0593022019744979E-2</v>
          </cell>
          <cell r="DL365">
            <v>2.0593022019744979E-2</v>
          </cell>
          <cell r="DM365">
            <v>2.0593022019744979E-2</v>
          </cell>
          <cell r="DN365">
            <v>2.0593022019744979E-2</v>
          </cell>
          <cell r="DO365">
            <v>2.0593022019744979E-2</v>
          </cell>
          <cell r="DP365">
            <v>2.0593022019744979E-2</v>
          </cell>
          <cell r="DQ365">
            <v>2.0593022019744979E-2</v>
          </cell>
          <cell r="DR365">
            <v>2.0593022019744979E-2</v>
          </cell>
          <cell r="DS365">
            <v>0.12167814537433162</v>
          </cell>
          <cell r="DT365">
            <v>0.12167814537433162</v>
          </cell>
          <cell r="DU365">
            <v>0.12167814537433162</v>
          </cell>
          <cell r="DV365">
            <v>0.12167814537433162</v>
          </cell>
          <cell r="DW365">
            <v>0.12167814537433162</v>
          </cell>
          <cell r="DX365">
            <v>0.12167814537433162</v>
          </cell>
          <cell r="DY365">
            <v>0.12167814537433162</v>
          </cell>
          <cell r="DZ365">
            <v>0.12167814537433162</v>
          </cell>
          <cell r="EA365">
            <v>0.12167814537433162</v>
          </cell>
          <cell r="EB365">
            <v>0.12167814537433162</v>
          </cell>
          <cell r="EC365">
            <v>0.12167814537433162</v>
          </cell>
          <cell r="ED365">
            <v>0.12167814537433162</v>
          </cell>
          <cell r="EE365">
            <v>0.12737237819638486</v>
          </cell>
          <cell r="EF365">
            <v>0.12737237819638486</v>
          </cell>
          <cell r="EG365">
            <v>0.12737237819638486</v>
          </cell>
          <cell r="EH365">
            <v>0.12737237819638486</v>
          </cell>
          <cell r="EI365">
            <v>0.12737237819638486</v>
          </cell>
          <cell r="EJ365">
            <v>0.12737237819638486</v>
          </cell>
          <cell r="EK365">
            <v>0.12737237819638486</v>
          </cell>
          <cell r="EL365">
            <v>0.12737237819638486</v>
          </cell>
          <cell r="EM365">
            <v>0.12737237819638486</v>
          </cell>
          <cell r="EN365">
            <v>0.12737237819638486</v>
          </cell>
          <cell r="EO365">
            <v>0.12737237819638486</v>
          </cell>
          <cell r="EP365">
            <v>0.12737237819638486</v>
          </cell>
          <cell r="EQ365">
            <v>0.15707844868310294</v>
          </cell>
          <cell r="ER365">
            <v>0.15707844868310294</v>
          </cell>
          <cell r="ES365">
            <v>0.15707844868310294</v>
          </cell>
          <cell r="ET365">
            <v>0.15707844868310294</v>
          </cell>
          <cell r="EU365">
            <v>0.15707844868310294</v>
          </cell>
          <cell r="EV365">
            <v>0.15707844868310294</v>
          </cell>
          <cell r="EW365">
            <v>0.15707844868310294</v>
          </cell>
          <cell r="EX365">
            <v>0.15707844868310294</v>
          </cell>
          <cell r="EY365">
            <v>0.15707844868310294</v>
          </cell>
          <cell r="EZ365">
            <v>0.15707844868310294</v>
          </cell>
          <cell r="FA365">
            <v>0.15707844868310294</v>
          </cell>
          <cell r="FB365">
            <v>0.15707844868310294</v>
          </cell>
          <cell r="FC365">
            <v>0.1647375144808082</v>
          </cell>
          <cell r="FD365">
            <v>0.1647375144808082</v>
          </cell>
          <cell r="FE365">
            <v>0.1647375144808082</v>
          </cell>
          <cell r="FF365">
            <v>0.1647375144808082</v>
          </cell>
          <cell r="FG365">
            <v>0.1647375144808082</v>
          </cell>
          <cell r="FH365">
            <v>0.1647375144808082</v>
          </cell>
          <cell r="FI365">
            <v>0.1647375144808082</v>
          </cell>
          <cell r="FJ365">
            <v>0.1647375144808082</v>
          </cell>
          <cell r="FK365">
            <v>0.1647375144808082</v>
          </cell>
          <cell r="FL365">
            <v>0.1647375144808082</v>
          </cell>
          <cell r="FM365">
            <v>0.1647375144808082</v>
          </cell>
          <cell r="FN365">
            <v>0.1647375144808082</v>
          </cell>
          <cell r="FO365">
            <v>0.20115917735221631</v>
          </cell>
          <cell r="FP365">
            <v>0.20115917735221631</v>
          </cell>
          <cell r="FQ365">
            <v>0.20115917735221631</v>
          </cell>
          <cell r="FR365">
            <v>0.20115917735221631</v>
          </cell>
          <cell r="FS365">
            <v>0.20115917735221631</v>
          </cell>
          <cell r="FT365">
            <v>0.20115917735221631</v>
          </cell>
          <cell r="FU365">
            <v>0.20115917735221631</v>
          </cell>
          <cell r="FV365">
            <v>0.20115917735221631</v>
          </cell>
          <cell r="FW365">
            <v>0.20115917735221631</v>
          </cell>
        </row>
        <row r="366">
          <cell r="B366" t="str">
            <v>Co 152</v>
          </cell>
          <cell r="C366" t="str">
            <v>IN</v>
          </cell>
          <cell r="BH366">
            <v>-0.54880843332262286</v>
          </cell>
          <cell r="BI366">
            <v>-0.54880843332262286</v>
          </cell>
          <cell r="BJ366">
            <v>-0.54880843332262286</v>
          </cell>
          <cell r="BK366">
            <v>-0.27946466255484537</v>
          </cell>
          <cell r="BL366">
            <v>-0.27946466255484537</v>
          </cell>
          <cell r="BM366">
            <v>-0.27946466255484537</v>
          </cell>
          <cell r="BN366">
            <v>-0.27946466255484537</v>
          </cell>
          <cell r="BO366">
            <v>-0.27946466255484537</v>
          </cell>
          <cell r="BP366">
            <v>-0.27946466255484537</v>
          </cell>
          <cell r="BQ366">
            <v>-0.27946466255484537</v>
          </cell>
          <cell r="BR366">
            <v>-0.27946466255484537</v>
          </cell>
          <cell r="BS366">
            <v>-0.27946466255484537</v>
          </cell>
          <cell r="BT366">
            <v>-0.27946466255484537</v>
          </cell>
          <cell r="BU366">
            <v>-0.27946466255484537</v>
          </cell>
          <cell r="BV366">
            <v>-0.27946466255484537</v>
          </cell>
          <cell r="BW366">
            <v>-0.38708473253489223</v>
          </cell>
          <cell r="BX366">
            <v>-0.38708473253489223</v>
          </cell>
          <cell r="BY366">
            <v>-0.38708473253489223</v>
          </cell>
          <cell r="BZ366">
            <v>-0.38708473253489223</v>
          </cell>
          <cell r="CA366">
            <v>-0.38708473253489223</v>
          </cell>
          <cell r="CB366">
            <v>-0.38708473253489223</v>
          </cell>
          <cell r="CC366">
            <v>-0.38708473253489223</v>
          </cell>
          <cell r="CD366">
            <v>-0.38708473253489223</v>
          </cell>
          <cell r="CE366">
            <v>-0.38708473253489223</v>
          </cell>
          <cell r="CF366">
            <v>-0.38708473253489223</v>
          </cell>
          <cell r="CG366">
            <v>-0.38708473253489223</v>
          </cell>
          <cell r="CH366">
            <v>-0.38708473253489223</v>
          </cell>
          <cell r="CI366">
            <v>-0.23042861804723339</v>
          </cell>
          <cell r="CJ366">
            <v>-0.23042861804723339</v>
          </cell>
          <cell r="CK366">
            <v>-0.23042861804723339</v>
          </cell>
          <cell r="CL366">
            <v>-0.23042861804723339</v>
          </cell>
          <cell r="CM366">
            <v>-0.23042861804723339</v>
          </cell>
          <cell r="CN366">
            <v>-0.23042861804723339</v>
          </cell>
          <cell r="CO366">
            <v>-0.23042861804723339</v>
          </cell>
          <cell r="CP366">
            <v>-0.23042861804723339</v>
          </cell>
          <cell r="CQ366">
            <v>-0.23042861804723339</v>
          </cell>
          <cell r="CR366">
            <v>-0.23042861804723339</v>
          </cell>
          <cell r="CS366">
            <v>-0.23042861804723339</v>
          </cell>
          <cell r="CT366">
            <v>-0.23042861804723339</v>
          </cell>
          <cell r="CU366">
            <v>-0.15620371978073583</v>
          </cell>
          <cell r="CV366">
            <v>-0.15620371978073583</v>
          </cell>
          <cell r="CW366">
            <v>-0.15620371978073583</v>
          </cell>
          <cell r="CX366">
            <v>-0.15620371978073583</v>
          </cell>
          <cell r="CY366">
            <v>-0.15620371978073583</v>
          </cell>
          <cell r="CZ366">
            <v>-0.15620371978073583</v>
          </cell>
          <cell r="DA366">
            <v>-0.15620371978073583</v>
          </cell>
          <cell r="DB366">
            <v>-0.15620371978073583</v>
          </cell>
          <cell r="DC366">
            <v>-0.15620371978073583</v>
          </cell>
          <cell r="DD366">
            <v>-0.15620371978073583</v>
          </cell>
          <cell r="DE366">
            <v>-0.15620371978073583</v>
          </cell>
          <cell r="DF366">
            <v>-0.15620371978073583</v>
          </cell>
          <cell r="DG366">
            <v>-0.15084261169088975</v>
          </cell>
          <cell r="DH366">
            <v>-0.15084261169088975</v>
          </cell>
          <cell r="DI366">
            <v>-0.15084261169088975</v>
          </cell>
          <cell r="DJ366">
            <v>-0.15084261169088975</v>
          </cell>
          <cell r="DK366">
            <v>-0.15084261169088975</v>
          </cell>
          <cell r="DL366">
            <v>-0.15084261169088975</v>
          </cell>
          <cell r="DM366">
            <v>-0.15084261169088975</v>
          </cell>
          <cell r="DN366">
            <v>-0.15084261169088975</v>
          </cell>
          <cell r="DO366">
            <v>-0.15084261169088975</v>
          </cell>
          <cell r="DP366">
            <v>-0.15084261169088975</v>
          </cell>
          <cell r="DQ366">
            <v>-0.15084261169088975</v>
          </cell>
          <cell r="DR366">
            <v>-0.15084261169088975</v>
          </cell>
          <cell r="DS366">
            <v>1.8903483424584235E-2</v>
          </cell>
          <cell r="DT366">
            <v>1.8903483424584235E-2</v>
          </cell>
          <cell r="DU366">
            <v>1.8903483424584235E-2</v>
          </cell>
          <cell r="DV366">
            <v>1.8903483424584235E-2</v>
          </cell>
          <cell r="DW366">
            <v>1.8903483424584235E-2</v>
          </cell>
          <cell r="DX366">
            <v>1.8903483424584235E-2</v>
          </cell>
          <cell r="DY366">
            <v>1.8903483424584235E-2</v>
          </cell>
          <cell r="DZ366">
            <v>1.8903483424584235E-2</v>
          </cell>
          <cell r="EA366">
            <v>1.8903483424584235E-2</v>
          </cell>
          <cell r="EB366">
            <v>1.8903483424584235E-2</v>
          </cell>
          <cell r="EC366">
            <v>1.8903483424584235E-2</v>
          </cell>
          <cell r="ED366">
            <v>1.8903483424584235E-2</v>
          </cell>
          <cell r="EE366">
            <v>4.1514314334049028E-2</v>
          </cell>
          <cell r="EF366">
            <v>4.1514314334049028E-2</v>
          </cell>
          <cell r="EG366">
            <v>4.1514314334049028E-2</v>
          </cell>
          <cell r="EH366">
            <v>4.1514314334049028E-2</v>
          </cell>
          <cell r="EI366">
            <v>4.1514314334049028E-2</v>
          </cell>
          <cell r="EJ366">
            <v>4.1514314334049028E-2</v>
          </cell>
          <cell r="EK366">
            <v>4.1514314334049028E-2</v>
          </cell>
          <cell r="EL366">
            <v>4.1514314334049028E-2</v>
          </cell>
          <cell r="EM366">
            <v>4.1514314334049028E-2</v>
          </cell>
          <cell r="EN366">
            <v>4.1514314334049028E-2</v>
          </cell>
          <cell r="EO366">
            <v>4.1514314334049028E-2</v>
          </cell>
          <cell r="EP366">
            <v>4.1514314334049028E-2</v>
          </cell>
          <cell r="EQ366">
            <v>0.128389466458044</v>
          </cell>
          <cell r="ER366">
            <v>0.128389466458044</v>
          </cell>
          <cell r="ES366">
            <v>0.128389466458044</v>
          </cell>
          <cell r="ET366">
            <v>0.128389466458044</v>
          </cell>
          <cell r="EU366">
            <v>0.128389466458044</v>
          </cell>
          <cell r="EV366">
            <v>0.128389466458044</v>
          </cell>
          <cell r="EW366">
            <v>0.128389466458044</v>
          </cell>
          <cell r="EX366">
            <v>0.128389466458044</v>
          </cell>
          <cell r="EY366">
            <v>0.128389466458044</v>
          </cell>
          <cell r="EZ366">
            <v>0.128389466458044</v>
          </cell>
          <cell r="FA366">
            <v>0.128389466458044</v>
          </cell>
          <cell r="FB366">
            <v>0.128389466458044</v>
          </cell>
          <cell r="FC366">
            <v>0.14059171582358004</v>
          </cell>
          <cell r="FD366">
            <v>0.14059171582358004</v>
          </cell>
          <cell r="FE366">
            <v>0.14059171582358004</v>
          </cell>
          <cell r="FF366">
            <v>0.14059171582358004</v>
          </cell>
          <cell r="FG366">
            <v>0.14059171582358004</v>
          </cell>
          <cell r="FH366">
            <v>0.14059171582358004</v>
          </cell>
          <cell r="FI366">
            <v>0.14059171582358004</v>
          </cell>
          <cell r="FJ366">
            <v>0.14059171582358004</v>
          </cell>
          <cell r="FK366">
            <v>0.14059171582358004</v>
          </cell>
          <cell r="FL366">
            <v>0.14059171582358004</v>
          </cell>
          <cell r="FM366">
            <v>0.14059171582358004</v>
          </cell>
          <cell r="FN366">
            <v>0.14059171582358004</v>
          </cell>
          <cell r="FO366">
            <v>0.1856677694344665</v>
          </cell>
          <cell r="FP366">
            <v>0.1856677694344665</v>
          </cell>
          <cell r="FQ366">
            <v>0.1856677694344665</v>
          </cell>
          <cell r="FR366">
            <v>0.1856677694344665</v>
          </cell>
          <cell r="FS366">
            <v>0.1856677694344665</v>
          </cell>
          <cell r="FT366">
            <v>0.1856677694344665</v>
          </cell>
          <cell r="FU366">
            <v>0.1856677694344665</v>
          </cell>
          <cell r="FV366">
            <v>0.1856677694344665</v>
          </cell>
          <cell r="FW366">
            <v>0.1856677694344665</v>
          </cell>
        </row>
        <row r="367">
          <cell r="B367" t="str">
            <v>Co 345</v>
          </cell>
          <cell r="C367" t="str">
            <v>KY</v>
          </cell>
          <cell r="BH367">
            <v>-8.9331827405092906E-2</v>
          </cell>
          <cell r="BI367">
            <v>-8.9331827405092906E-2</v>
          </cell>
          <cell r="BJ367">
            <v>-8.9331827405092906E-2</v>
          </cell>
          <cell r="BK367">
            <v>3.6931932743195457E-2</v>
          </cell>
          <cell r="BL367">
            <v>3.6931932743195457E-2</v>
          </cell>
          <cell r="BM367">
            <v>3.6931932743195457E-2</v>
          </cell>
          <cell r="BN367">
            <v>3.6931932743195457E-2</v>
          </cell>
          <cell r="BO367">
            <v>3.6931932743195457E-2</v>
          </cell>
          <cell r="BP367">
            <v>3.6931932743195457E-2</v>
          </cell>
          <cell r="BQ367">
            <v>3.6931932743195457E-2</v>
          </cell>
          <cell r="BR367">
            <v>3.6931932743195457E-2</v>
          </cell>
          <cell r="BS367">
            <v>3.6931932743195457E-2</v>
          </cell>
          <cell r="BT367">
            <v>3.6931932743195457E-2</v>
          </cell>
          <cell r="BU367">
            <v>3.6931932743195457E-2</v>
          </cell>
          <cell r="BV367">
            <v>3.6931932743195457E-2</v>
          </cell>
          <cell r="BW367">
            <v>2.6000663674348629E-2</v>
          </cell>
          <cell r="BX367">
            <v>2.6000663674348629E-2</v>
          </cell>
          <cell r="BY367">
            <v>2.6000663674348629E-2</v>
          </cell>
          <cell r="BZ367">
            <v>2.6000663674348629E-2</v>
          </cell>
          <cell r="CA367">
            <v>2.6000663674348629E-2</v>
          </cell>
          <cell r="CB367">
            <v>2.6000663674348629E-2</v>
          </cell>
          <cell r="CC367">
            <v>2.6000663674348629E-2</v>
          </cell>
          <cell r="CD367">
            <v>2.6000663674348629E-2</v>
          </cell>
          <cell r="CE367">
            <v>2.6000663674348629E-2</v>
          </cell>
          <cell r="CF367">
            <v>2.6000663674348629E-2</v>
          </cell>
          <cell r="CG367">
            <v>2.6000663674348629E-2</v>
          </cell>
          <cell r="CH367">
            <v>2.6000663674348629E-2</v>
          </cell>
          <cell r="CI367">
            <v>2.2756924037326275E-2</v>
          </cell>
          <cell r="CJ367">
            <v>2.2756924037326275E-2</v>
          </cell>
          <cell r="CK367">
            <v>2.2756924037326275E-2</v>
          </cell>
          <cell r="CL367">
            <v>2.2756924037326275E-2</v>
          </cell>
          <cell r="CM367">
            <v>2.2756924037326275E-2</v>
          </cell>
          <cell r="CN367">
            <v>2.2756924037326275E-2</v>
          </cell>
          <cell r="CO367">
            <v>2.2756924037326275E-2</v>
          </cell>
          <cell r="CP367">
            <v>2.2756924037326275E-2</v>
          </cell>
          <cell r="CQ367">
            <v>2.2756924037326275E-2</v>
          </cell>
          <cell r="CR367">
            <v>2.2756924037326275E-2</v>
          </cell>
          <cell r="CS367">
            <v>2.2756924037326275E-2</v>
          </cell>
          <cell r="CT367">
            <v>2.2756924037326275E-2</v>
          </cell>
          <cell r="CU367">
            <v>1.6017388952180026E-2</v>
          </cell>
          <cell r="CV367">
            <v>1.6017388952180026E-2</v>
          </cell>
          <cell r="CW367">
            <v>1.6017388952180026E-2</v>
          </cell>
          <cell r="CX367">
            <v>1.6017388952180026E-2</v>
          </cell>
          <cell r="CY367">
            <v>1.6017388952180026E-2</v>
          </cell>
          <cell r="CZ367">
            <v>1.6017388952180026E-2</v>
          </cell>
          <cell r="DA367">
            <v>1.6017388952180026E-2</v>
          </cell>
          <cell r="DB367">
            <v>1.6017388952180026E-2</v>
          </cell>
          <cell r="DC367">
            <v>1.6017388952180026E-2</v>
          </cell>
          <cell r="DD367">
            <v>1.6017388952180026E-2</v>
          </cell>
          <cell r="DE367">
            <v>1.6017388952180026E-2</v>
          </cell>
          <cell r="DF367">
            <v>1.6017388952180026E-2</v>
          </cell>
          <cell r="DG367">
            <v>3.7207260484493569E-2</v>
          </cell>
          <cell r="DH367">
            <v>3.7207260484493569E-2</v>
          </cell>
          <cell r="DI367">
            <v>3.7207260484493569E-2</v>
          </cell>
          <cell r="DJ367">
            <v>3.7207260484493569E-2</v>
          </cell>
          <cell r="DK367">
            <v>3.7207260484493569E-2</v>
          </cell>
          <cell r="DL367">
            <v>3.7207260484493569E-2</v>
          </cell>
          <cell r="DM367">
            <v>3.7207260484493569E-2</v>
          </cell>
          <cell r="DN367">
            <v>3.7207260484493569E-2</v>
          </cell>
          <cell r="DO367">
            <v>3.7207260484493569E-2</v>
          </cell>
          <cell r="DP367">
            <v>3.7207260484493569E-2</v>
          </cell>
          <cell r="DQ367">
            <v>3.7207260484493569E-2</v>
          </cell>
          <cell r="DR367">
            <v>3.7207260484493569E-2</v>
          </cell>
          <cell r="DS367">
            <v>3.7751248035317049E-2</v>
          </cell>
          <cell r="DT367">
            <v>3.7751248035317049E-2</v>
          </cell>
          <cell r="DU367">
            <v>3.7751248035317049E-2</v>
          </cell>
          <cell r="DV367">
            <v>3.7751248035317049E-2</v>
          </cell>
          <cell r="DW367">
            <v>3.7751248035317049E-2</v>
          </cell>
          <cell r="DX367">
            <v>3.7751248035317049E-2</v>
          </cell>
          <cell r="DY367">
            <v>3.7751248035317049E-2</v>
          </cell>
          <cell r="DZ367">
            <v>3.7751248035317049E-2</v>
          </cell>
          <cell r="EA367">
            <v>3.7751248035317049E-2</v>
          </cell>
          <cell r="EB367">
            <v>3.7751248035317049E-2</v>
          </cell>
          <cell r="EC367">
            <v>3.7751248035317049E-2</v>
          </cell>
          <cell r="ED367">
            <v>3.7751248035317049E-2</v>
          </cell>
          <cell r="EE367">
            <v>5.9657468593659141E-2</v>
          </cell>
          <cell r="EF367">
            <v>5.9657468593659141E-2</v>
          </cell>
          <cell r="EG367">
            <v>5.9657468593659141E-2</v>
          </cell>
          <cell r="EH367">
            <v>5.9657468593659141E-2</v>
          </cell>
          <cell r="EI367">
            <v>5.9657468593659141E-2</v>
          </cell>
          <cell r="EJ367">
            <v>5.9657468593659141E-2</v>
          </cell>
          <cell r="EK367">
            <v>5.9657468593659141E-2</v>
          </cell>
          <cell r="EL367">
            <v>5.9657468593659141E-2</v>
          </cell>
          <cell r="EM367">
            <v>5.9657468593659141E-2</v>
          </cell>
          <cell r="EN367">
            <v>5.9657468593659141E-2</v>
          </cell>
          <cell r="EO367">
            <v>5.9657468593659141E-2</v>
          </cell>
          <cell r="EP367">
            <v>5.9657468593659141E-2</v>
          </cell>
          <cell r="EQ367">
            <v>7.5476749168851401E-2</v>
          </cell>
          <cell r="ER367">
            <v>7.5476749168851401E-2</v>
          </cell>
          <cell r="ES367">
            <v>7.5476749168851401E-2</v>
          </cell>
          <cell r="ET367">
            <v>7.5476749168851401E-2</v>
          </cell>
          <cell r="EU367">
            <v>7.5476749168851401E-2</v>
          </cell>
          <cell r="EV367">
            <v>7.5476749168851401E-2</v>
          </cell>
          <cell r="EW367">
            <v>7.5476749168851401E-2</v>
          </cell>
          <cell r="EX367">
            <v>7.5476749168851401E-2</v>
          </cell>
          <cell r="EY367">
            <v>7.5476749168851401E-2</v>
          </cell>
          <cell r="EZ367">
            <v>7.5476749168851401E-2</v>
          </cell>
          <cell r="FA367">
            <v>7.5476749168851401E-2</v>
          </cell>
          <cell r="FB367">
            <v>7.5476749168851401E-2</v>
          </cell>
          <cell r="FC367">
            <v>8.424865203539865E-2</v>
          </cell>
          <cell r="FD367">
            <v>8.424865203539865E-2</v>
          </cell>
          <cell r="FE367">
            <v>8.424865203539865E-2</v>
          </cell>
          <cell r="FF367">
            <v>8.424865203539865E-2</v>
          </cell>
          <cell r="FG367">
            <v>8.424865203539865E-2</v>
          </cell>
          <cell r="FH367">
            <v>8.424865203539865E-2</v>
          </cell>
          <cell r="FI367">
            <v>8.424865203539865E-2</v>
          </cell>
          <cell r="FJ367">
            <v>8.424865203539865E-2</v>
          </cell>
          <cell r="FK367">
            <v>8.424865203539865E-2</v>
          </cell>
          <cell r="FL367">
            <v>8.424865203539865E-2</v>
          </cell>
          <cell r="FM367">
            <v>8.424865203539865E-2</v>
          </cell>
          <cell r="FN367">
            <v>8.424865203539865E-2</v>
          </cell>
          <cell r="FO367">
            <v>8.9998011855989074E-2</v>
          </cell>
          <cell r="FP367">
            <v>8.9998011855989074E-2</v>
          </cell>
          <cell r="FQ367">
            <v>8.9998011855989074E-2</v>
          </cell>
          <cell r="FR367">
            <v>8.9998011855989074E-2</v>
          </cell>
          <cell r="FS367">
            <v>8.9998011855989074E-2</v>
          </cell>
          <cell r="FT367">
            <v>8.9998011855989074E-2</v>
          </cell>
          <cell r="FU367">
            <v>8.9998011855989074E-2</v>
          </cell>
          <cell r="FV367">
            <v>8.9998011855989074E-2</v>
          </cell>
          <cell r="FW367">
            <v>8.9998011855989074E-2</v>
          </cell>
        </row>
        <row r="368">
          <cell r="B368" t="str">
            <v>Co 386</v>
          </cell>
          <cell r="C368" t="str">
            <v>GA</v>
          </cell>
          <cell r="BH368">
            <v>0.23339031344469929</v>
          </cell>
          <cell r="BI368">
            <v>0.23339031344469929</v>
          </cell>
          <cell r="BJ368">
            <v>0.23339031344469929</v>
          </cell>
          <cell r="BK368">
            <v>0.27276383161978957</v>
          </cell>
          <cell r="BL368">
            <v>0.27276383161978957</v>
          </cell>
          <cell r="BM368">
            <v>0.27276383161978957</v>
          </cell>
          <cell r="BN368">
            <v>0.27276383161978957</v>
          </cell>
          <cell r="BO368">
            <v>0.27276383161978957</v>
          </cell>
          <cell r="BP368">
            <v>0.27276383161978957</v>
          </cell>
          <cell r="BQ368">
            <v>0.27276383161978957</v>
          </cell>
          <cell r="BR368">
            <v>0.27276383161978957</v>
          </cell>
          <cell r="BS368">
            <v>0.27276383161978957</v>
          </cell>
          <cell r="BT368">
            <v>0.27276383161978957</v>
          </cell>
          <cell r="BU368">
            <v>0.27276383161978957</v>
          </cell>
          <cell r="BV368">
            <v>0.27276383161978957</v>
          </cell>
          <cell r="BW368">
            <v>0.45194538130543954</v>
          </cell>
          <cell r="BX368">
            <v>0.45194538130543954</v>
          </cell>
          <cell r="BY368">
            <v>0.45194538130543954</v>
          </cell>
          <cell r="BZ368">
            <v>0.45194538130543954</v>
          </cell>
          <cell r="CA368">
            <v>0.45194538130543954</v>
          </cell>
          <cell r="CB368">
            <v>0.45194538130543954</v>
          </cell>
          <cell r="CC368">
            <v>0.45194538130543954</v>
          </cell>
          <cell r="CD368">
            <v>0.45194538130543954</v>
          </cell>
          <cell r="CE368">
            <v>0.45194538130543954</v>
          </cell>
          <cell r="CF368">
            <v>0.45194538130543954</v>
          </cell>
          <cell r="CG368">
            <v>0.45194538130543954</v>
          </cell>
          <cell r="CH368">
            <v>0.45194538130543954</v>
          </cell>
          <cell r="CI368">
            <v>0.34012335595842597</v>
          </cell>
          <cell r="CJ368">
            <v>0.34012335595842597</v>
          </cell>
          <cell r="CK368">
            <v>0.34012335595842597</v>
          </cell>
          <cell r="CL368">
            <v>0.34012335595842597</v>
          </cell>
          <cell r="CM368">
            <v>0.34012335595842597</v>
          </cell>
          <cell r="CN368">
            <v>0.34012335595842597</v>
          </cell>
          <cell r="CO368">
            <v>0.34012335595842597</v>
          </cell>
          <cell r="CP368">
            <v>0.34012335595842597</v>
          </cell>
          <cell r="CQ368">
            <v>0.34012335595842597</v>
          </cell>
          <cell r="CR368">
            <v>0.34012335595842597</v>
          </cell>
          <cell r="CS368">
            <v>0.34012335595842597</v>
          </cell>
          <cell r="CT368">
            <v>0.34012335595842597</v>
          </cell>
          <cell r="CU368">
            <v>0.32708580107176588</v>
          </cell>
          <cell r="CV368">
            <v>0.32708580107176588</v>
          </cell>
          <cell r="CW368">
            <v>0.32708580107176588</v>
          </cell>
          <cell r="CX368">
            <v>0.32708580107176588</v>
          </cell>
          <cell r="CY368">
            <v>0.32708580107176588</v>
          </cell>
          <cell r="CZ368">
            <v>0.32708580107176588</v>
          </cell>
          <cell r="DA368">
            <v>0.32708580107176588</v>
          </cell>
          <cell r="DB368">
            <v>0.32708580107176588</v>
          </cell>
          <cell r="DC368">
            <v>0.32708580107176588</v>
          </cell>
          <cell r="DD368">
            <v>0.32708580107176588</v>
          </cell>
          <cell r="DE368">
            <v>0.32708580107176588</v>
          </cell>
          <cell r="DF368">
            <v>0.32708580107176588</v>
          </cell>
          <cell r="DG368">
            <v>0.33258592664776809</v>
          </cell>
          <cell r="DH368">
            <v>0.33258592664776809</v>
          </cell>
          <cell r="DI368">
            <v>0.33258592664776809</v>
          </cell>
          <cell r="DJ368">
            <v>0.33258592664776809</v>
          </cell>
          <cell r="DK368">
            <v>0.33258592664776809</v>
          </cell>
          <cell r="DL368">
            <v>0.33258592664776809</v>
          </cell>
          <cell r="DM368">
            <v>0.33258592664776809</v>
          </cell>
          <cell r="DN368">
            <v>0.33258592664776809</v>
          </cell>
          <cell r="DO368">
            <v>0.33258592664776809</v>
          </cell>
          <cell r="DP368">
            <v>0.33258592664776809</v>
          </cell>
          <cell r="DQ368">
            <v>0.33258592664776809</v>
          </cell>
          <cell r="DR368">
            <v>0.33258592664776809</v>
          </cell>
          <cell r="DS368">
            <v>0.33371073957850156</v>
          </cell>
          <cell r="DT368">
            <v>0.33371073957850156</v>
          </cell>
          <cell r="DU368">
            <v>0.33371073957850156</v>
          </cell>
          <cell r="DV368">
            <v>0.33371073957850156</v>
          </cell>
          <cell r="DW368">
            <v>0.33371073957850156</v>
          </cell>
          <cell r="DX368">
            <v>0.33371073957850156</v>
          </cell>
          <cell r="DY368">
            <v>0.33371073957850156</v>
          </cell>
          <cell r="DZ368">
            <v>0.33371073957850156</v>
          </cell>
          <cell r="EA368">
            <v>0.33371073957850156</v>
          </cell>
          <cell r="EB368">
            <v>0.33371073957850156</v>
          </cell>
          <cell r="EC368">
            <v>0.33371073957850156</v>
          </cell>
          <cell r="ED368">
            <v>0.33371073957850156</v>
          </cell>
          <cell r="EE368">
            <v>0.35304836978730358</v>
          </cell>
          <cell r="EF368">
            <v>0.35304836978730358</v>
          </cell>
          <cell r="EG368">
            <v>0.35304836978730358</v>
          </cell>
          <cell r="EH368">
            <v>0.35304836978730358</v>
          </cell>
          <cell r="EI368">
            <v>0.35304836978730358</v>
          </cell>
          <cell r="EJ368">
            <v>0.35304836978730358</v>
          </cell>
          <cell r="EK368">
            <v>0.35304836978730358</v>
          </cell>
          <cell r="EL368">
            <v>0.35304836978730358</v>
          </cell>
          <cell r="EM368">
            <v>0.35304836978730358</v>
          </cell>
          <cell r="EN368">
            <v>0.35304836978730358</v>
          </cell>
          <cell r="EO368">
            <v>0.35304836978730358</v>
          </cell>
          <cell r="EP368">
            <v>0.35304836978730358</v>
          </cell>
          <cell r="EQ368">
            <v>0.36037571761791709</v>
          </cell>
          <cell r="ER368">
            <v>0.36037571761791709</v>
          </cell>
          <cell r="ES368">
            <v>0.36037571761791709</v>
          </cell>
          <cell r="ET368">
            <v>0.36037571761791709</v>
          </cell>
          <cell r="EU368">
            <v>0.36037571761791709</v>
          </cell>
          <cell r="EV368">
            <v>0.36037571761791709</v>
          </cell>
          <cell r="EW368">
            <v>0.36037571761791709</v>
          </cell>
          <cell r="EX368">
            <v>0.36037571761791709</v>
          </cell>
          <cell r="EY368">
            <v>0.36037571761791709</v>
          </cell>
          <cell r="EZ368">
            <v>0.36037571761791709</v>
          </cell>
          <cell r="FA368">
            <v>0.36037571761791709</v>
          </cell>
          <cell r="FB368">
            <v>0.36037571761791709</v>
          </cell>
          <cell r="FC368">
            <v>0.38433266079071404</v>
          </cell>
          <cell r="FD368">
            <v>0.38433266079071404</v>
          </cell>
          <cell r="FE368">
            <v>0.38433266079071404</v>
          </cell>
          <cell r="FF368">
            <v>0.38433266079071404</v>
          </cell>
          <cell r="FG368">
            <v>0.38433266079071404</v>
          </cell>
          <cell r="FH368">
            <v>0.38433266079071404</v>
          </cell>
          <cell r="FI368">
            <v>0.38433266079071404</v>
          </cell>
          <cell r="FJ368">
            <v>0.38433266079071404</v>
          </cell>
          <cell r="FK368">
            <v>0.38433266079071404</v>
          </cell>
          <cell r="FL368">
            <v>0.38433266079071404</v>
          </cell>
          <cell r="FM368">
            <v>0.38433266079071404</v>
          </cell>
          <cell r="FN368">
            <v>0.38433266079071404</v>
          </cell>
          <cell r="FO368">
            <v>0.41495025351425724</v>
          </cell>
          <cell r="FP368">
            <v>0.41495025351425724</v>
          </cell>
          <cell r="FQ368">
            <v>0.41495025351425724</v>
          </cell>
          <cell r="FR368">
            <v>0.41495025351425724</v>
          </cell>
          <cell r="FS368">
            <v>0.41495025351425724</v>
          </cell>
          <cell r="FT368">
            <v>0.41495025351425724</v>
          </cell>
          <cell r="FU368">
            <v>0.41495025351425724</v>
          </cell>
          <cell r="FV368">
            <v>0.41495025351425724</v>
          </cell>
          <cell r="FW368">
            <v>0.41495025351425724</v>
          </cell>
        </row>
        <row r="369">
          <cell r="B369" t="str">
            <v>Co 426</v>
          </cell>
          <cell r="C369" t="str">
            <v>AZ</v>
          </cell>
          <cell r="BH369">
            <v>-2.7200754763295421E-2</v>
          </cell>
          <cell r="BI369">
            <v>-2.7200754763295421E-2</v>
          </cell>
          <cell r="BJ369">
            <v>-2.7200754763295421E-2</v>
          </cell>
          <cell r="BK369">
            <v>-5.5424598816598412E-2</v>
          </cell>
          <cell r="BL369">
            <v>-5.5424598816598412E-2</v>
          </cell>
          <cell r="BM369">
            <v>-5.5424598816598412E-2</v>
          </cell>
          <cell r="BN369">
            <v>-5.5424598816598412E-2</v>
          </cell>
          <cell r="BO369">
            <v>-5.5424598816598412E-2</v>
          </cell>
          <cell r="BP369">
            <v>-5.5424598816598412E-2</v>
          </cell>
          <cell r="BQ369">
            <v>-5.5424598816598412E-2</v>
          </cell>
          <cell r="BR369">
            <v>-5.5424598816598412E-2</v>
          </cell>
          <cell r="BS369">
            <v>-5.5424598816598412E-2</v>
          </cell>
          <cell r="BT369">
            <v>-5.5424598816598412E-2</v>
          </cell>
          <cell r="BU369">
            <v>-5.5424598816598412E-2</v>
          </cell>
          <cell r="BV369">
            <v>-5.5424598816598412E-2</v>
          </cell>
          <cell r="BW369">
            <v>-4.8080235088092234E-2</v>
          </cell>
          <cell r="BX369">
            <v>-4.8080235088092234E-2</v>
          </cell>
          <cell r="BY369">
            <v>-4.8080235088092234E-2</v>
          </cell>
          <cell r="BZ369">
            <v>-4.8080235088092234E-2</v>
          </cell>
          <cell r="CA369">
            <v>-4.8080235088092234E-2</v>
          </cell>
          <cell r="CB369">
            <v>-4.8080235088092234E-2</v>
          </cell>
          <cell r="CC369">
            <v>-4.8080235088092234E-2</v>
          </cell>
          <cell r="CD369">
            <v>-4.8080235088092234E-2</v>
          </cell>
          <cell r="CE369">
            <v>-4.8080235088092234E-2</v>
          </cell>
          <cell r="CF369">
            <v>-4.8080235088092234E-2</v>
          </cell>
          <cell r="CG369">
            <v>-4.8080235088092234E-2</v>
          </cell>
          <cell r="CH369">
            <v>-4.8080235088092234E-2</v>
          </cell>
          <cell r="CI369">
            <v>-4.3353822080966067E-2</v>
          </cell>
          <cell r="CJ369">
            <v>-4.3353822080966067E-2</v>
          </cell>
          <cell r="CK369">
            <v>-4.3353822080966067E-2</v>
          </cell>
          <cell r="CL369">
            <v>-4.3353822080966067E-2</v>
          </cell>
          <cell r="CM369">
            <v>-4.3353822080966067E-2</v>
          </cell>
          <cell r="CN369">
            <v>-4.3353822080966067E-2</v>
          </cell>
          <cell r="CO369">
            <v>-4.3353822080966067E-2</v>
          </cell>
          <cell r="CP369">
            <v>-4.3353822080966067E-2</v>
          </cell>
          <cell r="CQ369">
            <v>-4.3353822080966067E-2</v>
          </cell>
          <cell r="CR369">
            <v>-4.3353822080966067E-2</v>
          </cell>
          <cell r="CS369">
            <v>-4.3353822080966067E-2</v>
          </cell>
          <cell r="CT369">
            <v>-4.3353822080966067E-2</v>
          </cell>
          <cell r="CU369">
            <v>-4.0412357689896837E-2</v>
          </cell>
          <cell r="CV369">
            <v>-4.0412357689896837E-2</v>
          </cell>
          <cell r="CW369">
            <v>-4.0412357689896837E-2</v>
          </cell>
          <cell r="CX369">
            <v>-4.0412357689896837E-2</v>
          </cell>
          <cell r="CY369">
            <v>-4.0412357689896837E-2</v>
          </cell>
          <cell r="CZ369">
            <v>-4.0412357689896837E-2</v>
          </cell>
          <cell r="DA369">
            <v>-4.0412357689896837E-2</v>
          </cell>
          <cell r="DB369">
            <v>-4.0412357689896837E-2</v>
          </cell>
          <cell r="DC369">
            <v>-4.0412357689896837E-2</v>
          </cell>
          <cell r="DD369">
            <v>-4.0412357689896837E-2</v>
          </cell>
          <cell r="DE369">
            <v>-4.0412357689896837E-2</v>
          </cell>
          <cell r="DF369">
            <v>-4.0412357689896837E-2</v>
          </cell>
          <cell r="DG369">
            <v>-3.9434653010947104E-2</v>
          </cell>
          <cell r="DH369">
            <v>-3.9434653010947104E-2</v>
          </cell>
          <cell r="DI369">
            <v>-3.9434653010947104E-2</v>
          </cell>
          <cell r="DJ369">
            <v>-3.9434653010947104E-2</v>
          </cell>
          <cell r="DK369">
            <v>-3.9434653010947104E-2</v>
          </cell>
          <cell r="DL369">
            <v>-3.9434653010947104E-2</v>
          </cell>
          <cell r="DM369">
            <v>-3.9434653010947104E-2</v>
          </cell>
          <cell r="DN369">
            <v>-3.9434653010947104E-2</v>
          </cell>
          <cell r="DO369">
            <v>-3.9434653010947104E-2</v>
          </cell>
          <cell r="DP369">
            <v>-3.9434653010947104E-2</v>
          </cell>
          <cell r="DQ369">
            <v>-3.9434653010947104E-2</v>
          </cell>
          <cell r="DR369">
            <v>-3.9434653010947104E-2</v>
          </cell>
          <cell r="DS369">
            <v>-3.4285229193997416E-2</v>
          </cell>
          <cell r="DT369">
            <v>-3.4285229193997416E-2</v>
          </cell>
          <cell r="DU369">
            <v>-3.4285229193997416E-2</v>
          </cell>
          <cell r="DV369">
            <v>-3.4285229193997416E-2</v>
          </cell>
          <cell r="DW369">
            <v>-3.4285229193997416E-2</v>
          </cell>
          <cell r="DX369">
            <v>-3.4285229193997416E-2</v>
          </cell>
          <cell r="DY369">
            <v>-3.4285229193997416E-2</v>
          </cell>
          <cell r="DZ369">
            <v>-3.4285229193997416E-2</v>
          </cell>
          <cell r="EA369">
            <v>-3.4285229193997416E-2</v>
          </cell>
          <cell r="EB369">
            <v>-3.4285229193997416E-2</v>
          </cell>
          <cell r="EC369">
            <v>-3.4285229193997416E-2</v>
          </cell>
          <cell r="ED369">
            <v>-3.4285229193997416E-2</v>
          </cell>
          <cell r="EE369">
            <v>-3.1010350902900458E-2</v>
          </cell>
          <cell r="EF369">
            <v>-3.1010350902900458E-2</v>
          </cell>
          <cell r="EG369">
            <v>-3.1010350902900458E-2</v>
          </cell>
          <cell r="EH369">
            <v>-3.1010350902900458E-2</v>
          </cell>
          <cell r="EI369">
            <v>-3.1010350902900458E-2</v>
          </cell>
          <cell r="EJ369">
            <v>-3.1010350902900458E-2</v>
          </cell>
          <cell r="EK369">
            <v>-3.1010350902900458E-2</v>
          </cell>
          <cell r="EL369">
            <v>-3.1010350902900458E-2</v>
          </cell>
          <cell r="EM369">
            <v>-3.1010350902900458E-2</v>
          </cell>
          <cell r="EN369">
            <v>-3.1010350902900458E-2</v>
          </cell>
          <cell r="EO369">
            <v>-3.1010350902900458E-2</v>
          </cell>
          <cell r="EP369">
            <v>-3.1010350902900458E-2</v>
          </cell>
          <cell r="EQ369">
            <v>-2.8887719792336213E-2</v>
          </cell>
          <cell r="ER369">
            <v>-2.8887719792336213E-2</v>
          </cell>
          <cell r="ES369">
            <v>-2.8887719792336213E-2</v>
          </cell>
          <cell r="ET369">
            <v>-2.8887719792336213E-2</v>
          </cell>
          <cell r="EU369">
            <v>-2.8887719792336213E-2</v>
          </cell>
          <cell r="EV369">
            <v>-2.8887719792336213E-2</v>
          </cell>
          <cell r="EW369">
            <v>-2.8887719792336213E-2</v>
          </cell>
          <cell r="EX369">
            <v>-2.8887719792336213E-2</v>
          </cell>
          <cell r="EY369">
            <v>-2.8887719792336213E-2</v>
          </cell>
          <cell r="EZ369">
            <v>-2.8887719792336213E-2</v>
          </cell>
          <cell r="FA369">
            <v>-2.8887719792336213E-2</v>
          </cell>
          <cell r="FB369">
            <v>-2.8887719792336213E-2</v>
          </cell>
          <cell r="FC369">
            <v>-2.871741110205293E-2</v>
          </cell>
          <cell r="FD369">
            <v>-2.871741110205293E-2</v>
          </cell>
          <cell r="FE369">
            <v>-2.871741110205293E-2</v>
          </cell>
          <cell r="FF369">
            <v>-2.871741110205293E-2</v>
          </cell>
          <cell r="FG369">
            <v>-2.871741110205293E-2</v>
          </cell>
          <cell r="FH369">
            <v>-2.871741110205293E-2</v>
          </cell>
          <cell r="FI369">
            <v>-2.871741110205293E-2</v>
          </cell>
          <cell r="FJ369">
            <v>-2.871741110205293E-2</v>
          </cell>
          <cell r="FK369">
            <v>-2.871741110205293E-2</v>
          </cell>
          <cell r="FL369">
            <v>-2.871741110205293E-2</v>
          </cell>
          <cell r="FM369">
            <v>-2.871741110205293E-2</v>
          </cell>
          <cell r="FN369">
            <v>-2.871741110205293E-2</v>
          </cell>
          <cell r="FO369">
            <v>-2.8881141264047751E-2</v>
          </cell>
          <cell r="FP369">
            <v>-2.8881141264047751E-2</v>
          </cell>
          <cell r="FQ369">
            <v>-2.8881141264047751E-2</v>
          </cell>
          <cell r="FR369">
            <v>-2.8881141264047751E-2</v>
          </cell>
          <cell r="FS369">
            <v>-2.8881141264047751E-2</v>
          </cell>
          <cell r="FT369">
            <v>-2.8881141264047751E-2</v>
          </cell>
          <cell r="FU369">
            <v>-2.8881141264047751E-2</v>
          </cell>
          <cell r="FV369">
            <v>-2.8881141264047751E-2</v>
          </cell>
          <cell r="FW369">
            <v>-2.8881141264047751E-2</v>
          </cell>
        </row>
        <row r="370">
          <cell r="B370" t="str">
            <v>Co 427</v>
          </cell>
          <cell r="C370" t="str">
            <v>AZ</v>
          </cell>
          <cell r="BH370">
            <v>-4.2833775912879624E-2</v>
          </cell>
          <cell r="BI370">
            <v>-4.2833775912879624E-2</v>
          </cell>
          <cell r="BJ370">
            <v>-4.2833775912879624E-2</v>
          </cell>
          <cell r="BK370">
            <v>-0.46481889772005858</v>
          </cell>
          <cell r="BL370">
            <v>-0.46481889772005858</v>
          </cell>
          <cell r="BM370">
            <v>-0.46481889772005858</v>
          </cell>
          <cell r="BN370">
            <v>-0.46481889772005858</v>
          </cell>
          <cell r="BO370">
            <v>-0.46481889772005858</v>
          </cell>
          <cell r="BP370">
            <v>-0.46481889772005858</v>
          </cell>
          <cell r="BQ370">
            <v>-0.46481889772005858</v>
          </cell>
          <cell r="BR370">
            <v>-0.46481889772005858</v>
          </cell>
          <cell r="BS370">
            <v>-0.46481889772005858</v>
          </cell>
          <cell r="BT370">
            <v>-0.46481889772005858</v>
          </cell>
          <cell r="BU370">
            <v>-0.46481889772005858</v>
          </cell>
          <cell r="BV370">
            <v>-0.46481889772005858</v>
          </cell>
          <cell r="BW370">
            <v>-4.1050608165471701E-2</v>
          </cell>
          <cell r="BX370">
            <v>-4.1050608165471701E-2</v>
          </cell>
          <cell r="BY370">
            <v>-4.1050608165471701E-2</v>
          </cell>
          <cell r="BZ370">
            <v>-4.1050608165471701E-2</v>
          </cell>
          <cell r="CA370">
            <v>-4.1050608165471701E-2</v>
          </cell>
          <cell r="CB370">
            <v>-4.1050608165471701E-2</v>
          </cell>
          <cell r="CC370">
            <v>-4.1050608165471701E-2</v>
          </cell>
          <cell r="CD370">
            <v>-4.1050608165471701E-2</v>
          </cell>
          <cell r="CE370">
            <v>-4.1050608165471701E-2</v>
          </cell>
          <cell r="CF370">
            <v>-4.1050608165471701E-2</v>
          </cell>
          <cell r="CG370">
            <v>-4.1050608165471701E-2</v>
          </cell>
          <cell r="CH370">
            <v>-4.1050608165471701E-2</v>
          </cell>
          <cell r="CI370">
            <v>-3.9295043201831088E-2</v>
          </cell>
          <cell r="CJ370">
            <v>-3.9295043201831088E-2</v>
          </cell>
          <cell r="CK370">
            <v>-3.9295043201831088E-2</v>
          </cell>
          <cell r="CL370">
            <v>-3.9295043201831088E-2</v>
          </cell>
          <cell r="CM370">
            <v>-3.9295043201831088E-2</v>
          </cell>
          <cell r="CN370">
            <v>-3.9295043201831088E-2</v>
          </cell>
          <cell r="CO370">
            <v>-3.9295043201831088E-2</v>
          </cell>
          <cell r="CP370">
            <v>-3.9295043201831088E-2</v>
          </cell>
          <cell r="CQ370">
            <v>-3.9295043201831088E-2</v>
          </cell>
          <cell r="CR370">
            <v>-3.9295043201831088E-2</v>
          </cell>
          <cell r="CS370">
            <v>-3.9295043201831088E-2</v>
          </cell>
          <cell r="CT370">
            <v>-3.9295043201831088E-2</v>
          </cell>
          <cell r="CU370">
            <v>-4.1306195778834785E-2</v>
          </cell>
          <cell r="CV370">
            <v>-4.1306195778834785E-2</v>
          </cell>
          <cell r="CW370">
            <v>-4.1306195778834785E-2</v>
          </cell>
          <cell r="CX370">
            <v>-4.1306195778834785E-2</v>
          </cell>
          <cell r="CY370">
            <v>-4.1306195778834785E-2</v>
          </cell>
          <cell r="CZ370">
            <v>-4.1306195778834785E-2</v>
          </cell>
          <cell r="DA370">
            <v>-4.1306195778834785E-2</v>
          </cell>
          <cell r="DB370">
            <v>-4.1306195778834785E-2</v>
          </cell>
          <cell r="DC370">
            <v>-4.1306195778834785E-2</v>
          </cell>
          <cell r="DD370">
            <v>-4.1306195778834785E-2</v>
          </cell>
          <cell r="DE370">
            <v>-4.1306195778834785E-2</v>
          </cell>
          <cell r="DF370">
            <v>-4.1306195778834785E-2</v>
          </cell>
          <cell r="DG370">
            <v>-4.2351695737047709E-2</v>
          </cell>
          <cell r="DH370">
            <v>-4.2351695737047709E-2</v>
          </cell>
          <cell r="DI370">
            <v>-4.2351695737047709E-2</v>
          </cell>
          <cell r="DJ370">
            <v>-4.2351695737047709E-2</v>
          </cell>
          <cell r="DK370">
            <v>-4.2351695737047709E-2</v>
          </cell>
          <cell r="DL370">
            <v>-4.2351695737047709E-2</v>
          </cell>
          <cell r="DM370">
            <v>-4.2351695737047709E-2</v>
          </cell>
          <cell r="DN370">
            <v>-4.2351695737047709E-2</v>
          </cell>
          <cell r="DO370">
            <v>-4.2351695737047709E-2</v>
          </cell>
          <cell r="DP370">
            <v>-4.2351695737047709E-2</v>
          </cell>
          <cell r="DQ370">
            <v>-4.2351695737047709E-2</v>
          </cell>
          <cell r="DR370">
            <v>-4.2351695737047709E-2</v>
          </cell>
          <cell r="DS370">
            <v>-3.6991390769277904E-2</v>
          </cell>
          <cell r="DT370">
            <v>-3.6991390769277904E-2</v>
          </cell>
          <cell r="DU370">
            <v>-3.6991390769277904E-2</v>
          </cell>
          <cell r="DV370">
            <v>-3.6991390769277904E-2</v>
          </cell>
          <cell r="DW370">
            <v>-3.6991390769277904E-2</v>
          </cell>
          <cell r="DX370">
            <v>-3.6991390769277904E-2</v>
          </cell>
          <cell r="DY370">
            <v>-3.6991390769277904E-2</v>
          </cell>
          <cell r="DZ370">
            <v>-3.6991390769277904E-2</v>
          </cell>
          <cell r="EA370">
            <v>-3.6991390769277904E-2</v>
          </cell>
          <cell r="EB370">
            <v>-3.6991390769277904E-2</v>
          </cell>
          <cell r="EC370">
            <v>-3.6991390769277904E-2</v>
          </cell>
          <cell r="ED370">
            <v>-3.6991390769277904E-2</v>
          </cell>
          <cell r="EE370">
            <v>-3.2971319537797125E-2</v>
          </cell>
          <cell r="EF370">
            <v>-3.2971319537797125E-2</v>
          </cell>
          <cell r="EG370">
            <v>-3.2971319537797125E-2</v>
          </cell>
          <cell r="EH370">
            <v>-3.2971319537797125E-2</v>
          </cell>
          <cell r="EI370">
            <v>-3.2971319537797125E-2</v>
          </cell>
          <cell r="EJ370">
            <v>-3.2971319537797125E-2</v>
          </cell>
          <cell r="EK370">
            <v>-3.2971319537797125E-2</v>
          </cell>
          <cell r="EL370">
            <v>-3.2971319537797125E-2</v>
          </cell>
          <cell r="EM370">
            <v>-3.2971319537797125E-2</v>
          </cell>
          <cell r="EN370">
            <v>-3.2971319537797125E-2</v>
          </cell>
          <cell r="EO370">
            <v>-3.2971319537797125E-2</v>
          </cell>
          <cell r="EP370">
            <v>-3.2971319537797125E-2</v>
          </cell>
          <cell r="EQ370">
            <v>-3.1781720802567005E-2</v>
          </cell>
          <cell r="ER370">
            <v>-3.1781720802567005E-2</v>
          </cell>
          <cell r="ES370">
            <v>-3.1781720802567005E-2</v>
          </cell>
          <cell r="ET370">
            <v>-3.1781720802567005E-2</v>
          </cell>
          <cell r="EU370">
            <v>-3.1781720802567005E-2</v>
          </cell>
          <cell r="EV370">
            <v>-3.1781720802567005E-2</v>
          </cell>
          <cell r="EW370">
            <v>-3.1781720802567005E-2</v>
          </cell>
          <cell r="EX370">
            <v>-3.1781720802567005E-2</v>
          </cell>
          <cell r="EY370">
            <v>-3.1781720802567005E-2</v>
          </cell>
          <cell r="EZ370">
            <v>-3.1781720802567005E-2</v>
          </cell>
          <cell r="FA370">
            <v>-3.1781720802567005E-2</v>
          </cell>
          <cell r="FB370">
            <v>-3.1781720802567005E-2</v>
          </cell>
          <cell r="FC370">
            <v>-3.2207213865524456E-2</v>
          </cell>
          <cell r="FD370">
            <v>-3.2207213865524456E-2</v>
          </cell>
          <cell r="FE370">
            <v>-3.2207213865524456E-2</v>
          </cell>
          <cell r="FF370">
            <v>-3.2207213865524456E-2</v>
          </cell>
          <cell r="FG370">
            <v>-3.2207213865524456E-2</v>
          </cell>
          <cell r="FH370">
            <v>-3.2207213865524456E-2</v>
          </cell>
          <cell r="FI370">
            <v>-3.2207213865524456E-2</v>
          </cell>
          <cell r="FJ370">
            <v>-3.2207213865524456E-2</v>
          </cell>
          <cell r="FK370">
            <v>-3.2207213865524456E-2</v>
          </cell>
          <cell r="FL370">
            <v>-3.2207213865524456E-2</v>
          </cell>
          <cell r="FM370">
            <v>-3.2207213865524456E-2</v>
          </cell>
          <cell r="FN370">
            <v>-3.2207213865524456E-2</v>
          </cell>
          <cell r="FO370">
            <v>-3.26127916546671E-2</v>
          </cell>
          <cell r="FP370">
            <v>-3.26127916546671E-2</v>
          </cell>
          <cell r="FQ370">
            <v>-3.26127916546671E-2</v>
          </cell>
          <cell r="FR370">
            <v>-3.26127916546671E-2</v>
          </cell>
          <cell r="FS370">
            <v>-3.26127916546671E-2</v>
          </cell>
          <cell r="FT370">
            <v>-3.26127916546671E-2</v>
          </cell>
          <cell r="FU370">
            <v>-3.26127916546671E-2</v>
          </cell>
          <cell r="FV370">
            <v>-3.26127916546671E-2</v>
          </cell>
          <cell r="FW370">
            <v>-3.26127916546671E-2</v>
          </cell>
        </row>
        <row r="373">
          <cell r="CF373">
            <v>2012</v>
          </cell>
          <cell r="CG373">
            <v>2013</v>
          </cell>
          <cell r="CH373">
            <v>2014</v>
          </cell>
          <cell r="CI373">
            <v>2015</v>
          </cell>
          <cell r="CJ373">
            <v>2016</v>
          </cell>
          <cell r="CK373">
            <v>2017</v>
          </cell>
          <cell r="CL373">
            <v>2018</v>
          </cell>
          <cell r="CM373">
            <v>2019</v>
          </cell>
        </row>
        <row r="374">
          <cell r="B374" t="str">
            <v>Co 101</v>
          </cell>
          <cell r="CF374">
            <v>-7.2951659449851089E-2</v>
          </cell>
          <cell r="CG374">
            <v>-1.2206444901633211E-2</v>
          </cell>
          <cell r="CH374">
            <v>-1.2364391189543932E-2</v>
          </cell>
          <cell r="CI374">
            <v>-1.2417610347314331E-2</v>
          </cell>
          <cell r="CJ374">
            <v>-1.2523559197969556E-2</v>
          </cell>
          <cell r="CK374">
            <v>-1.2083852781983501E-2</v>
          </cell>
          <cell r="CL374">
            <v>-1.219783494020317E-2</v>
          </cell>
          <cell r="CM374">
            <v>-1.2564364317500199E-2</v>
          </cell>
        </row>
        <row r="375">
          <cell r="B375" t="str">
            <v>Co 102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</row>
        <row r="376">
          <cell r="B376" t="str">
            <v>Co 103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</row>
        <row r="377">
          <cell r="B377" t="str">
            <v>Co 104</v>
          </cell>
          <cell r="CF377">
            <v>-8.7225581372365801E-2</v>
          </cell>
          <cell r="CG377">
            <v>-9.0161438267747793E-2</v>
          </cell>
          <cell r="CH377">
            <v>-6.4365534618031642E-2</v>
          </cell>
          <cell r="CI377">
            <v>-3.2818606239420872E-2</v>
          </cell>
          <cell r="CJ377">
            <v>-2.0276838989755222E-3</v>
          </cell>
          <cell r="CK377">
            <v>2.5778323166094894E-2</v>
          </cell>
          <cell r="CL377">
            <v>5.4683881687147537E-2</v>
          </cell>
          <cell r="CM377">
            <v>8.7085009274669528E-2</v>
          </cell>
        </row>
        <row r="378">
          <cell r="B378" t="str">
            <v>Co 105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</row>
        <row r="379">
          <cell r="B379" t="str">
            <v>Co 110</v>
          </cell>
          <cell r="CF379">
            <v>-0.14647382809704751</v>
          </cell>
          <cell r="CG379">
            <v>-0.11668686544356366</v>
          </cell>
          <cell r="CH379">
            <v>-7.3923179892393595E-2</v>
          </cell>
          <cell r="CI379">
            <v>-3.7094859121318123E-2</v>
          </cell>
          <cell r="CJ379">
            <v>1.3470474708034414E-2</v>
          </cell>
          <cell r="CK379">
            <v>2.0874342107348409E-2</v>
          </cell>
          <cell r="CL379">
            <v>3.4157316163292754E-2</v>
          </cell>
          <cell r="CM379">
            <v>2.9336845779659809E-2</v>
          </cell>
        </row>
        <row r="380">
          <cell r="B380" t="str">
            <v>Co 111</v>
          </cell>
          <cell r="CF380">
            <v>0.19189668000804738</v>
          </cell>
          <cell r="CG380">
            <v>0.18500510477044849</v>
          </cell>
          <cell r="CH380">
            <v>0.1858957365438848</v>
          </cell>
          <cell r="CI380">
            <v>0.18938171990589014</v>
          </cell>
          <cell r="CJ380">
            <v>0.18760917617220016</v>
          </cell>
          <cell r="CK380">
            <v>0.17605425307566325</v>
          </cell>
          <cell r="CL380">
            <v>0.17294719107117792</v>
          </cell>
          <cell r="CM380">
            <v>0.17292288448780221</v>
          </cell>
        </row>
        <row r="381">
          <cell r="B381" t="str">
            <v>Co 112</v>
          </cell>
          <cell r="CF381">
            <v>0.14251063856808593</v>
          </cell>
          <cell r="CG381">
            <v>0.14709449249665205</v>
          </cell>
          <cell r="CH381">
            <v>0.15394470713169955</v>
          </cell>
          <cell r="CI381">
            <v>0.20092640798864073</v>
          </cell>
          <cell r="CJ381">
            <v>0.20594011210514979</v>
          </cell>
          <cell r="CK381">
            <v>0.19959668023198351</v>
          </cell>
          <cell r="CL381">
            <v>0.20224061976025792</v>
          </cell>
          <cell r="CM381">
            <v>0.20886427560399504</v>
          </cell>
        </row>
        <row r="382">
          <cell r="B382" t="str">
            <v>Co 113</v>
          </cell>
          <cell r="CF382">
            <v>0.14951363612910379</v>
          </cell>
          <cell r="CG382">
            <v>0.11028674363246649</v>
          </cell>
          <cell r="CH382">
            <v>0.10362369231703127</v>
          </cell>
          <cell r="CI382">
            <v>0.12154139185160458</v>
          </cell>
          <cell r="CJ382">
            <v>0.13517138290686426</v>
          </cell>
          <cell r="CK382">
            <v>0.12927092688562125</v>
          </cell>
          <cell r="CL382">
            <v>0.12928922341485641</v>
          </cell>
          <cell r="CM382">
            <v>0.13079187484157637</v>
          </cell>
        </row>
        <row r="383">
          <cell r="B383" t="str">
            <v>Co 114</v>
          </cell>
          <cell r="CF383">
            <v>8.0842969542029658E-2</v>
          </cell>
          <cell r="CG383">
            <v>8.5857521165241577E-2</v>
          </cell>
          <cell r="CH383">
            <v>8.1942850196299558E-2</v>
          </cell>
          <cell r="CI383">
            <v>0.10321640951674632</v>
          </cell>
          <cell r="CJ383">
            <v>0.10217633412156614</v>
          </cell>
          <cell r="CK383">
            <v>9.5934754078918563E-2</v>
          </cell>
          <cell r="CL383">
            <v>9.416068149108954E-2</v>
          </cell>
          <cell r="CM383">
            <v>9.3248874929846765E-2</v>
          </cell>
        </row>
        <row r="384">
          <cell r="B384" t="str">
            <v>Co 117</v>
          </cell>
          <cell r="CF384">
            <v>6.8527027145958985E-2</v>
          </cell>
          <cell r="CG384">
            <v>6.8313777895310984E-2</v>
          </cell>
          <cell r="CH384">
            <v>0.14355761851205334</v>
          </cell>
          <cell r="CI384">
            <v>0.14601149283419454</v>
          </cell>
          <cell r="CJ384">
            <v>0.18507080866185294</v>
          </cell>
          <cell r="CK384">
            <v>0.1805477810367204</v>
          </cell>
          <cell r="CL384">
            <v>0.18415516408776281</v>
          </cell>
          <cell r="CM384">
            <v>0.19127690962118571</v>
          </cell>
        </row>
        <row r="385">
          <cell r="B385" t="str">
            <v>Co 118</v>
          </cell>
          <cell r="CF385">
            <v>2.7593050135009563E-2</v>
          </cell>
          <cell r="CG385">
            <v>2.5437255503141978E-2</v>
          </cell>
          <cell r="CH385">
            <v>4.7652976267390658E-2</v>
          </cell>
          <cell r="CI385">
            <v>0.10020747133316239</v>
          </cell>
          <cell r="CJ385">
            <v>0.1135102888973484</v>
          </cell>
          <cell r="CK385">
            <v>0.13344551191182191</v>
          </cell>
          <cell r="CL385">
            <v>0.13501861812788823</v>
          </cell>
          <cell r="CM385">
            <v>0.14367240347667629</v>
          </cell>
        </row>
        <row r="386">
          <cell r="B386" t="str">
            <v>Co 119</v>
          </cell>
          <cell r="CF386">
            <v>8.246318390978126E-2</v>
          </cell>
          <cell r="CG386">
            <v>6.9950204328133633E-2</v>
          </cell>
          <cell r="CH386">
            <v>5.634574742731821E-2</v>
          </cell>
          <cell r="CI386">
            <v>6.6452594754995459E-2</v>
          </cell>
          <cell r="CJ386">
            <v>6.9313315843531217E-2</v>
          </cell>
          <cell r="CK386">
            <v>7.4213688920713519E-2</v>
          </cell>
          <cell r="CL386">
            <v>9.3713781955530512E-2</v>
          </cell>
          <cell r="CM386">
            <v>9.9614698067373331E-2</v>
          </cell>
        </row>
        <row r="387">
          <cell r="B387" t="str">
            <v>Co 120</v>
          </cell>
          <cell r="CF387">
            <v>0.17758666543288634</v>
          </cell>
          <cell r="CG387">
            <v>0.19733422143360174</v>
          </cell>
          <cell r="CH387">
            <v>0.16982503774851726</v>
          </cell>
          <cell r="CI387">
            <v>0.1961637485591306</v>
          </cell>
          <cell r="CJ387">
            <v>0.1982544429900549</v>
          </cell>
          <cell r="CK387">
            <v>0.19303961610959863</v>
          </cell>
          <cell r="CL387">
            <v>0.19647704811021954</v>
          </cell>
          <cell r="CM387">
            <v>0.20197299660326887</v>
          </cell>
        </row>
        <row r="388">
          <cell r="B388" t="str">
            <v>Co 121</v>
          </cell>
          <cell r="CF388">
            <v>6.6308753288002856E-2</v>
          </cell>
          <cell r="CG388">
            <v>5.1383595890835437E-2</v>
          </cell>
          <cell r="CH388">
            <v>5.0466592066939528E-2</v>
          </cell>
          <cell r="CI388">
            <v>6.2749627042547371E-2</v>
          </cell>
          <cell r="CJ388">
            <v>7.3189419331066388E-2</v>
          </cell>
          <cell r="CK388">
            <v>9.3309951480289768E-2</v>
          </cell>
          <cell r="CL388">
            <v>9.6458365322881365E-2</v>
          </cell>
          <cell r="CM388">
            <v>0.10430536303617044</v>
          </cell>
        </row>
        <row r="389">
          <cell r="B389" t="str">
            <v>Co 122</v>
          </cell>
          <cell r="CF389">
            <v>-4.158203689851888E-2</v>
          </cell>
          <cell r="CG389">
            <v>-2.0529617501339522E-2</v>
          </cell>
          <cell r="CH389">
            <v>1.2046077167190522E-2</v>
          </cell>
          <cell r="CI389">
            <v>3.5624819036470717E-2</v>
          </cell>
          <cell r="CJ389">
            <v>7.5409914019569299E-2</v>
          </cell>
          <cell r="CK389">
            <v>7.6366131614925975E-2</v>
          </cell>
          <cell r="CL389">
            <v>8.6565247600101203E-2</v>
          </cell>
          <cell r="CM389">
            <v>8.1896358563248783E-2</v>
          </cell>
        </row>
        <row r="390">
          <cell r="B390" t="str">
            <v>Co 123</v>
          </cell>
          <cell r="CF390">
            <v>0.15044251178933762</v>
          </cell>
          <cell r="CG390">
            <v>0.15245033799494104</v>
          </cell>
          <cell r="CH390">
            <v>0.12583121626660296</v>
          </cell>
          <cell r="CI390">
            <v>0.12637763655290701</v>
          </cell>
          <cell r="CJ390">
            <v>0.1291530592152299</v>
          </cell>
          <cell r="CK390">
            <v>0.124910903966548</v>
          </cell>
          <cell r="CL390">
            <v>0.12620901058639367</v>
          </cell>
          <cell r="CM390">
            <v>0.12948571367108885</v>
          </cell>
        </row>
        <row r="391">
          <cell r="B391" t="str">
            <v>Co 124</v>
          </cell>
          <cell r="CF391">
            <v>-1.9912486756538214E-2</v>
          </cell>
          <cell r="CG391">
            <v>5.3044013648479396E-2</v>
          </cell>
          <cell r="CH391">
            <v>4.7268037080851616E-2</v>
          </cell>
          <cell r="CI391">
            <v>8.6999019255762144E-2</v>
          </cell>
          <cell r="CJ391">
            <v>0.11231157874840449</v>
          </cell>
          <cell r="CK391">
            <v>0.12001397707760153</v>
          </cell>
          <cell r="CL391">
            <v>0.12734799882956999</v>
          </cell>
          <cell r="CM391">
            <v>0.12536761000515176</v>
          </cell>
        </row>
        <row r="392">
          <cell r="B392" t="str">
            <v>Co 125</v>
          </cell>
          <cell r="CF392">
            <v>-0.21740253304434193</v>
          </cell>
          <cell r="CG392">
            <v>-2.4569159606873125E-2</v>
          </cell>
          <cell r="CH392">
            <v>-3.6557801419572919E-2</v>
          </cell>
          <cell r="CI392">
            <v>4.7239548395621202E-2</v>
          </cell>
          <cell r="CJ392">
            <v>6.8308733544392847E-2</v>
          </cell>
          <cell r="CK392">
            <v>8.8080084638609724E-2</v>
          </cell>
          <cell r="CL392">
            <v>0.10828439829782094</v>
          </cell>
          <cell r="CM392">
            <v>0.11147813956603066</v>
          </cell>
        </row>
        <row r="393">
          <cell r="B393" t="str">
            <v>Co 126</v>
          </cell>
          <cell r="CF393">
            <v>-2.3801584570452467E-2</v>
          </cell>
          <cell r="CG393">
            <v>-2.8117100881730275E-2</v>
          </cell>
          <cell r="CH393">
            <v>0.11585253750103001</v>
          </cell>
          <cell r="CI393">
            <v>5.9454876341439908E-2</v>
          </cell>
          <cell r="CJ393">
            <v>0.12532361135103626</v>
          </cell>
          <cell r="CK393">
            <v>0.12202427525896903</v>
          </cell>
          <cell r="CL393">
            <v>0.12438031168739458</v>
          </cell>
          <cell r="CM393">
            <v>0.12888142713454598</v>
          </cell>
        </row>
        <row r="394">
          <cell r="B394" t="str">
            <v>Co 127</v>
          </cell>
          <cell r="CF394">
            <v>-6.3518668345017737E-2</v>
          </cell>
          <cell r="CG394">
            <v>-6.6799233598582239E-2</v>
          </cell>
          <cell r="CH394">
            <v>7.6505549322922542E-2</v>
          </cell>
          <cell r="CI394">
            <v>7.3295204099777717E-2</v>
          </cell>
          <cell r="CJ394">
            <v>0.18722215391636021</v>
          </cell>
          <cell r="CK394">
            <v>0.17897942898625982</v>
          </cell>
          <cell r="CL394">
            <v>0.22826674550699796</v>
          </cell>
          <cell r="CM394">
            <v>0.23222927947775979</v>
          </cell>
        </row>
        <row r="395">
          <cell r="B395" t="str">
            <v>Co 128</v>
          </cell>
          <cell r="CF395">
            <v>8.7251115892535244E-2</v>
          </cell>
          <cell r="CG395">
            <v>7.2905994316764935E-2</v>
          </cell>
          <cell r="CH395">
            <v>8.8704146384281313E-2</v>
          </cell>
          <cell r="CI395">
            <v>8.6099979014385819E-2</v>
          </cell>
          <cell r="CJ395">
            <v>0.11231807790669815</v>
          </cell>
          <cell r="CK395">
            <v>0.10545814257823781</v>
          </cell>
          <cell r="CL395">
            <v>0.12424621753558016</v>
          </cell>
          <cell r="CM395">
            <v>0.12464709060539801</v>
          </cell>
        </row>
        <row r="396">
          <cell r="B396" t="str">
            <v>Co 129</v>
          </cell>
          <cell r="CF396">
            <v>-5.1194785424482955E-2</v>
          </cell>
          <cell r="CG396">
            <v>9.2117968324078217E-2</v>
          </cell>
          <cell r="CH396">
            <v>9.0851348048226796E-2</v>
          </cell>
          <cell r="CI396">
            <v>0.11700237982785348</v>
          </cell>
          <cell r="CJ396">
            <v>0.13756020986568501</v>
          </cell>
          <cell r="CK396">
            <v>0.13534789251510734</v>
          </cell>
          <cell r="CL396">
            <v>0.13906818538435492</v>
          </cell>
          <cell r="CM396">
            <v>0.14476411898596137</v>
          </cell>
        </row>
        <row r="397">
          <cell r="B397" t="str">
            <v>Co 130</v>
          </cell>
          <cell r="CF397">
            <v>0.12391842335674569</v>
          </cell>
          <cell r="CG397">
            <v>0.11334239203083331</v>
          </cell>
          <cell r="CH397">
            <v>0.10734477566759935</v>
          </cell>
          <cell r="CI397">
            <v>0.11154645637713095</v>
          </cell>
          <cell r="CJ397">
            <v>0.11138881085405389</v>
          </cell>
          <cell r="CK397">
            <v>0.10436816897693954</v>
          </cell>
          <cell r="CL397">
            <v>0.1020189874577333</v>
          </cell>
          <cell r="CM397">
            <v>9.9616142343512001E-2</v>
          </cell>
        </row>
        <row r="398">
          <cell r="B398" t="str">
            <v>Co 131</v>
          </cell>
          <cell r="CF398">
            <v>5.9469458529067647E-2</v>
          </cell>
          <cell r="CG398">
            <v>5.2189072352183563E-2</v>
          </cell>
          <cell r="CH398">
            <v>8.0583089554707651E-2</v>
          </cell>
          <cell r="CI398">
            <v>8.9023827243927545E-2</v>
          </cell>
          <cell r="CJ398">
            <v>0.10131447033496871</v>
          </cell>
          <cell r="CK398">
            <v>9.7409186531422609E-2</v>
          </cell>
          <cell r="CL398">
            <v>9.9968472067156797E-2</v>
          </cell>
          <cell r="CM398">
            <v>0.1022740643017353</v>
          </cell>
        </row>
        <row r="399">
          <cell r="B399" t="str">
            <v>Co 132</v>
          </cell>
          <cell r="CF399">
            <v>5.9558582951539603E-2</v>
          </cell>
          <cell r="CG399">
            <v>4.6342969357971893E-2</v>
          </cell>
          <cell r="CH399">
            <v>3.774812558422893E-2</v>
          </cell>
          <cell r="CI399">
            <v>3.655124748387012E-2</v>
          </cell>
          <cell r="CJ399">
            <v>3.3267445438027815E-2</v>
          </cell>
          <cell r="CK399">
            <v>2.8749904011117849E-2</v>
          </cell>
          <cell r="CL399">
            <v>2.5822417967371752E-2</v>
          </cell>
          <cell r="CM399">
            <v>2.2393520106984626E-2</v>
          </cell>
        </row>
        <row r="400">
          <cell r="B400" t="str">
            <v>Co 133</v>
          </cell>
          <cell r="CF400">
            <v>6.6933616386852168E-3</v>
          </cell>
          <cell r="CG400">
            <v>8.0248026978544992E-3</v>
          </cell>
          <cell r="CH400">
            <v>-2.8377906149967445E-4</v>
          </cell>
          <cell r="CI400">
            <v>2.7716981520273645E-2</v>
          </cell>
          <cell r="CJ400">
            <v>2.2367393403437144E-2</v>
          </cell>
          <cell r="CK400">
            <v>6.5749597564228601E-2</v>
          </cell>
          <cell r="CL400">
            <v>6.5030255197480374E-2</v>
          </cell>
          <cell r="CM400">
            <v>9.9367808651131651E-2</v>
          </cell>
        </row>
        <row r="401">
          <cell r="B401" t="str">
            <v>Co 134</v>
          </cell>
          <cell r="CF401">
            <v>0.16239370260851921</v>
          </cell>
          <cell r="CG401">
            <v>0.14778944053167278</v>
          </cell>
          <cell r="CH401">
            <v>0.15259105301059744</v>
          </cell>
          <cell r="CI401">
            <v>0.16268343548091174</v>
          </cell>
          <cell r="CJ401">
            <v>0.1669232302655973</v>
          </cell>
          <cell r="CK401">
            <v>0.16239130900276585</v>
          </cell>
          <cell r="CL401">
            <v>0.16511039356423282</v>
          </cell>
          <cell r="CM401">
            <v>0.1705636564121199</v>
          </cell>
        </row>
        <row r="402">
          <cell r="B402" t="str">
            <v>Co 135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</row>
        <row r="403">
          <cell r="B403" t="str">
            <v>Co 180</v>
          </cell>
          <cell r="CF403">
            <v>0.3423622996860044</v>
          </cell>
          <cell r="CG403">
            <v>0.30029247458413155</v>
          </cell>
          <cell r="CH403">
            <v>0.21788248636300123</v>
          </cell>
          <cell r="CI403">
            <v>0.24401808529417079</v>
          </cell>
          <cell r="CJ403">
            <v>0.21457058566067755</v>
          </cell>
          <cell r="CK403">
            <v>0.25972089329235609</v>
          </cell>
          <cell r="CL403">
            <v>0.31759343325924716</v>
          </cell>
          <cell r="CM403">
            <v>0.31166026859111273</v>
          </cell>
        </row>
        <row r="404">
          <cell r="B404" t="str">
            <v>Co 450</v>
          </cell>
          <cell r="CF404">
            <v>1.46815348480244E-2</v>
          </cell>
          <cell r="CG404">
            <v>1.403904143898576E-2</v>
          </cell>
          <cell r="CH404">
            <v>1.0605885917887511E-3</v>
          </cell>
          <cell r="CI404">
            <v>2.8861550986098074E-2</v>
          </cell>
          <cell r="CJ404">
            <v>4.5108705360959893E-2</v>
          </cell>
          <cell r="CK404">
            <v>5.7846869008429877E-2</v>
          </cell>
          <cell r="CL404">
            <v>6.2237632806271953E-2</v>
          </cell>
          <cell r="CM404">
            <v>5.5924257284762198E-2</v>
          </cell>
        </row>
        <row r="405">
          <cell r="B405" t="str">
            <v>Co 451</v>
          </cell>
          <cell r="CF405">
            <v>8.3413801909525742E-2</v>
          </cell>
          <cell r="CG405">
            <v>0.11278459359649126</v>
          </cell>
          <cell r="CH405">
            <v>0.10614584185452465</v>
          </cell>
          <cell r="CI405">
            <v>0.13044286089975007</v>
          </cell>
          <cell r="CJ405">
            <v>0.12439604876410115</v>
          </cell>
          <cell r="CK405">
            <v>0.13955180746386181</v>
          </cell>
          <cell r="CL405">
            <v>0.13355759426253425</v>
          </cell>
          <cell r="CM405">
            <v>0.14322417849408159</v>
          </cell>
        </row>
        <row r="406">
          <cell r="B406" t="str">
            <v>Co 356</v>
          </cell>
          <cell r="CF406">
            <v>2.2494022742066033E-2</v>
          </cell>
          <cell r="CG406">
            <v>3.8189491565893192E-2</v>
          </cell>
          <cell r="CH406">
            <v>5.2717725799879982E-2</v>
          </cell>
          <cell r="CI406">
            <v>7.7179138107883904E-2</v>
          </cell>
          <cell r="CJ406">
            <v>9.6847411835328981E-2</v>
          </cell>
          <cell r="CK406">
            <v>0.11418457180507646</v>
          </cell>
          <cell r="CL406">
            <v>0.13654974953824578</v>
          </cell>
          <cell r="CM406">
            <v>0.13898776966501189</v>
          </cell>
        </row>
        <row r="407">
          <cell r="B407" t="str">
            <v>Co 357</v>
          </cell>
          <cell r="CF407">
            <v>7.1566943429497334E-2</v>
          </cell>
          <cell r="CG407">
            <v>6.2456152011100906E-2</v>
          </cell>
          <cell r="CH407">
            <v>7.5006524199501406E-2</v>
          </cell>
          <cell r="CI407">
            <v>7.2389621923927339E-2</v>
          </cell>
          <cell r="CJ407">
            <v>9.7389792618370163E-2</v>
          </cell>
          <cell r="CK407">
            <v>9.306448903654102E-2</v>
          </cell>
          <cell r="CL407">
            <v>9.4454744113690661E-2</v>
          </cell>
          <cell r="CM407">
            <v>9.3614404683297847E-2</v>
          </cell>
        </row>
        <row r="408">
          <cell r="B408" t="str">
            <v>Co 332</v>
          </cell>
          <cell r="CF408">
            <v>0.26232243083638013</v>
          </cell>
          <cell r="CG408">
            <v>0.2521703929278532</v>
          </cell>
          <cell r="CH408">
            <v>0.24801911978278027</v>
          </cell>
          <cell r="CI408">
            <v>0.24687990189057415</v>
          </cell>
          <cell r="CJ408">
            <v>0.24537648067694243</v>
          </cell>
          <cell r="CK408">
            <v>0.23126376959411915</v>
          </cell>
          <cell r="CL408">
            <v>0.22814852607785555</v>
          </cell>
          <cell r="CM408">
            <v>0.2296348913488124</v>
          </cell>
        </row>
        <row r="409">
          <cell r="B409" t="str">
            <v>Co 286</v>
          </cell>
          <cell r="CF409">
            <v>2.0311633830377793E-2</v>
          </cell>
          <cell r="CG409">
            <v>6.0015873401145732E-2</v>
          </cell>
          <cell r="CH409">
            <v>4.7350587722947819E-2</v>
          </cell>
          <cell r="CI409">
            <v>8.2630091504522038E-2</v>
          </cell>
          <cell r="CJ409">
            <v>8.5746064839153188E-2</v>
          </cell>
          <cell r="CK409">
            <v>0.11503073119803467</v>
          </cell>
          <cell r="CL409">
            <v>0.11859667507735284</v>
          </cell>
          <cell r="CM409">
            <v>0.13897120736846519</v>
          </cell>
        </row>
        <row r="410">
          <cell r="B410" t="str">
            <v>Co 287</v>
          </cell>
          <cell r="CF410">
            <v>0.10176581377793348</v>
          </cell>
          <cell r="CG410">
            <v>0.10392146597781682</v>
          </cell>
          <cell r="CH410">
            <v>7.9973022346717978E-2</v>
          </cell>
          <cell r="CI410">
            <v>0.11636557201743773</v>
          </cell>
          <cell r="CJ410">
            <v>0.11671181560111719</v>
          </cell>
          <cell r="CK410">
            <v>0.15086906347153711</v>
          </cell>
          <cell r="CL410">
            <v>0.15140975542339152</v>
          </cell>
          <cell r="CM410">
            <v>0.16360178185659682</v>
          </cell>
        </row>
        <row r="411">
          <cell r="B411" t="str">
            <v>Co 288</v>
          </cell>
          <cell r="CF411">
            <v>-4.8419914023490371E-2</v>
          </cell>
          <cell r="CG411">
            <v>-5.908308130080195E-3</v>
          </cell>
          <cell r="CH411">
            <v>5.4034542312949095E-2</v>
          </cell>
          <cell r="CI411">
            <v>8.8194191606517536E-2</v>
          </cell>
          <cell r="CJ411">
            <v>9.2921944739963319E-2</v>
          </cell>
          <cell r="CK411">
            <v>0.11214443171102161</v>
          </cell>
          <cell r="CL411">
            <v>0.11283671143582558</v>
          </cell>
          <cell r="CM411">
            <v>0.11322224031827814</v>
          </cell>
        </row>
        <row r="412">
          <cell r="B412" t="str">
            <v>Co 333</v>
          </cell>
          <cell r="CF412">
            <v>7.8179458349575751E-2</v>
          </cell>
          <cell r="CG412">
            <v>7.6092779294152466E-2</v>
          </cell>
          <cell r="CH412">
            <v>6.9511952869770757E-2</v>
          </cell>
          <cell r="CI412">
            <v>7.7924364778836602E-2</v>
          </cell>
          <cell r="CJ412">
            <v>7.895349764074551E-2</v>
          </cell>
          <cell r="CK412">
            <v>8.6308036392204537E-2</v>
          </cell>
          <cell r="CL412">
            <v>9.5016946543136721E-2</v>
          </cell>
          <cell r="CM412">
            <v>0.1033860089455813</v>
          </cell>
        </row>
        <row r="413">
          <cell r="B413" t="str">
            <v>Co 315</v>
          </cell>
          <cell r="CF413">
            <v>-2.0886082879625678E-2</v>
          </cell>
          <cell r="CG413">
            <v>2.1838430298996257E-2</v>
          </cell>
          <cell r="CH413">
            <v>-1.465685718158153E-2</v>
          </cell>
          <cell r="CI413">
            <v>4.6897995402931811E-2</v>
          </cell>
          <cell r="CJ413">
            <v>7.6248126520705922E-2</v>
          </cell>
          <cell r="CK413">
            <v>5.9368486670766177E-2</v>
          </cell>
          <cell r="CL413">
            <v>0.11986654847322806</v>
          </cell>
          <cell r="CM413">
            <v>0.16257574353994558</v>
          </cell>
        </row>
        <row r="414">
          <cell r="B414" t="str">
            <v>Co 316</v>
          </cell>
          <cell r="CF414">
            <v>6.9852469746137916E-2</v>
          </cell>
          <cell r="CG414">
            <v>5.5310358168753092E-2</v>
          </cell>
          <cell r="CH414">
            <v>2.821372136369572E-2</v>
          </cell>
          <cell r="CI414">
            <v>6.2617503308071989E-2</v>
          </cell>
          <cell r="CJ414">
            <v>8.2457437524700847E-2</v>
          </cell>
          <cell r="CK414">
            <v>9.0747455354886195E-2</v>
          </cell>
          <cell r="CL414">
            <v>9.3573887212256832E-2</v>
          </cell>
          <cell r="CM414">
            <v>7.9681763563383828E-2</v>
          </cell>
        </row>
        <row r="415">
          <cell r="B415" t="str">
            <v>Co 317</v>
          </cell>
          <cell r="CF415">
            <v>1.8804340481981607E-2</v>
          </cell>
          <cell r="CG415">
            <v>2.4162194776977709E-2</v>
          </cell>
          <cell r="CH415">
            <v>4.1612999719515924E-2</v>
          </cell>
          <cell r="CI415">
            <v>9.5364992783820726E-2</v>
          </cell>
          <cell r="CJ415">
            <v>0.10663810092649832</v>
          </cell>
          <cell r="CK415">
            <v>0.11852926396953938</v>
          </cell>
          <cell r="CL415">
            <v>0.1206767461123134</v>
          </cell>
          <cell r="CM415">
            <v>0.12339846119653874</v>
          </cell>
        </row>
        <row r="416">
          <cell r="B416" t="str">
            <v>Co 385</v>
          </cell>
          <cell r="CF416">
            <v>0.30635957405199377</v>
          </cell>
          <cell r="CG416">
            <v>0.2970271970612372</v>
          </cell>
          <cell r="CH416">
            <v>0.29752170935645061</v>
          </cell>
          <cell r="CI416">
            <v>0.2935608604007981</v>
          </cell>
          <cell r="CJ416">
            <v>0.28525478890052774</v>
          </cell>
          <cell r="CK416">
            <v>0.27065103858548251</v>
          </cell>
          <cell r="CL416">
            <v>0.26951003695157266</v>
          </cell>
          <cell r="CM416">
            <v>0.27172863096859468</v>
          </cell>
        </row>
        <row r="417">
          <cell r="B417" t="str">
            <v>Co 181</v>
          </cell>
          <cell r="CF417">
            <v>1.0018427224332632E-2</v>
          </cell>
          <cell r="CG417">
            <v>3.0478430102949431E-2</v>
          </cell>
          <cell r="CH417">
            <v>0.11427307665139068</v>
          </cell>
          <cell r="CI417">
            <v>0.13431586422163905</v>
          </cell>
          <cell r="CJ417">
            <v>0.17832842105293667</v>
          </cell>
          <cell r="CK417">
            <v>0.17074004033827148</v>
          </cell>
          <cell r="CL417">
            <v>0.17078592041255006</v>
          </cell>
          <cell r="CM417">
            <v>0.1727654617462015</v>
          </cell>
        </row>
        <row r="418">
          <cell r="B418" t="str">
            <v>Co 300</v>
          </cell>
          <cell r="CF418">
            <v>5.971250778207219E-2</v>
          </cell>
          <cell r="CG418">
            <v>7.0769314526963986E-2</v>
          </cell>
          <cell r="CH418">
            <v>0.10449499802771499</v>
          </cell>
          <cell r="CI418">
            <v>0.10776006821397356</v>
          </cell>
          <cell r="CJ418">
            <v>0.13810660571185787</v>
          </cell>
          <cell r="CK418">
            <v>0.14008982206319895</v>
          </cell>
          <cell r="CL418">
            <v>0.1555199847857979</v>
          </cell>
          <cell r="CM418">
            <v>0.15845086837051017</v>
          </cell>
        </row>
        <row r="419">
          <cell r="B419" t="str">
            <v>Co 150</v>
          </cell>
          <cell r="CF419">
            <v>7.3205615604373345E-2</v>
          </cell>
          <cell r="CG419">
            <v>7.6202162386743322E-2</v>
          </cell>
          <cell r="CH419">
            <v>0.11626386742039728</v>
          </cell>
          <cell r="CI419">
            <v>0.11463458235192761</v>
          </cell>
          <cell r="CJ419">
            <v>0.13372619797366511</v>
          </cell>
          <cell r="CK419">
            <v>0.12379498237133958</v>
          </cell>
          <cell r="CL419">
            <v>0.12938165872022667</v>
          </cell>
          <cell r="CM419">
            <v>0.12666413405658172</v>
          </cell>
        </row>
        <row r="420">
          <cell r="B420" t="str">
            <v>Co 241</v>
          </cell>
          <cell r="CF420">
            <v>1.3587214184137213E-2</v>
          </cell>
          <cell r="CG420">
            <v>-3.2699105090575185E-2</v>
          </cell>
          <cell r="CH420">
            <v>-5.0496500940309573E-2</v>
          </cell>
          <cell r="CI420">
            <v>-1.948922688132235E-2</v>
          </cell>
          <cell r="CJ420">
            <v>-9.9747242170956339E-3</v>
          </cell>
          <cell r="CK420">
            <v>2.4565442956223434E-2</v>
          </cell>
          <cell r="CL420">
            <v>3.9595764146419313E-2</v>
          </cell>
          <cell r="CM420">
            <v>4.4878228828298686E-2</v>
          </cell>
        </row>
        <row r="421">
          <cell r="B421" t="str">
            <v>Co 242</v>
          </cell>
          <cell r="CF421">
            <v>0.12379922278736424</v>
          </cell>
          <cell r="CG421">
            <v>0.13976752306467458</v>
          </cell>
          <cell r="CH421">
            <v>0.12770239035232431</v>
          </cell>
          <cell r="CI421">
            <v>6.2983473741990578E-2</v>
          </cell>
          <cell r="CJ421">
            <v>4.7916116608714691E-2</v>
          </cell>
          <cell r="CK421">
            <v>4.4968716760286472E-2</v>
          </cell>
          <cell r="CL421">
            <v>0.16965883478571306</v>
          </cell>
          <cell r="CM421">
            <v>0.19134155659960772</v>
          </cell>
        </row>
        <row r="422">
          <cell r="B422" t="str">
            <v>Co 246</v>
          </cell>
          <cell r="CF422">
            <v>9.1132782613253013E-2</v>
          </cell>
          <cell r="CG422">
            <v>0.11166140957382449</v>
          </cell>
          <cell r="CH422">
            <v>0.1243065999132854</v>
          </cell>
          <cell r="CI422">
            <v>0.13719664106978041</v>
          </cell>
          <cell r="CJ422">
            <v>0.13688882927032178</v>
          </cell>
          <cell r="CK422">
            <v>0.13061422794536859</v>
          </cell>
          <cell r="CL422">
            <v>0.13524433247251635</v>
          </cell>
          <cell r="CM422">
            <v>0.13811256033968455</v>
          </cell>
        </row>
        <row r="423">
          <cell r="B423" t="str">
            <v>Co 400</v>
          </cell>
          <cell r="CF423">
            <v>2.5038915661863885E-2</v>
          </cell>
          <cell r="CG423">
            <v>1.2986127502135262E-2</v>
          </cell>
          <cell r="CH423">
            <v>4.4709291149428891E-2</v>
          </cell>
          <cell r="CI423">
            <v>6.3557533265863053E-2</v>
          </cell>
          <cell r="CJ423">
            <v>8.7779960706593135E-2</v>
          </cell>
          <cell r="CK423">
            <v>9.4209135023985063E-2</v>
          </cell>
          <cell r="CL423">
            <v>9.6135955070460355E-2</v>
          </cell>
          <cell r="CM423">
            <v>9.5743281663385887E-2</v>
          </cell>
        </row>
        <row r="424">
          <cell r="B424" t="str">
            <v>Co 401</v>
          </cell>
          <cell r="CF424">
            <v>2.3139338188491922E-2</v>
          </cell>
          <cell r="CG424">
            <v>4.8533310469089229E-2</v>
          </cell>
          <cell r="CH424">
            <v>4.1260328499929236E-2</v>
          </cell>
          <cell r="CI424">
            <v>7.6758599074946032E-2</v>
          </cell>
          <cell r="CJ424">
            <v>8.2437809453212926E-2</v>
          </cell>
          <cell r="CK424">
            <v>0.10172303165103526</v>
          </cell>
          <cell r="CL424">
            <v>0.10571397504510831</v>
          </cell>
          <cell r="CM424">
            <v>0.11866947307637217</v>
          </cell>
        </row>
        <row r="425">
          <cell r="B425" t="str">
            <v>Co 248</v>
          </cell>
          <cell r="CF425">
            <v>0.14023583906898071</v>
          </cell>
          <cell r="CG425">
            <v>9.4548592341351337E-2</v>
          </cell>
          <cell r="CH425">
            <v>7.7591686317226405E-2</v>
          </cell>
          <cell r="CI425">
            <v>8.0239398028196282E-2</v>
          </cell>
          <cell r="CJ425">
            <v>9.2042494098165048E-2</v>
          </cell>
          <cell r="CK425">
            <v>9.0833727430293179E-2</v>
          </cell>
          <cell r="CL425">
            <v>0.10245628216915859</v>
          </cell>
          <cell r="CM425">
            <v>0.10236806468353556</v>
          </cell>
        </row>
        <row r="426">
          <cell r="B426" t="str">
            <v>Co 249</v>
          </cell>
          <cell r="CF426">
            <v>0.12999649196030677</v>
          </cell>
          <cell r="CG426">
            <v>0.1091976013969056</v>
          </cell>
          <cell r="CH426">
            <v>9.1111712425398464E-2</v>
          </cell>
          <cell r="CI426">
            <v>9.3646101174737026E-2</v>
          </cell>
          <cell r="CJ426">
            <v>9.312374798882532E-2</v>
          </cell>
          <cell r="CK426">
            <v>9.4523095382565231E-2</v>
          </cell>
          <cell r="CL426">
            <v>0.10038933989993108</v>
          </cell>
          <cell r="CM426">
            <v>0.11157496452023535</v>
          </cell>
        </row>
        <row r="427">
          <cell r="B427" t="str">
            <v>Co 402</v>
          </cell>
          <cell r="CF427">
            <v>6.5585380814248403E-2</v>
          </cell>
          <cell r="CG427">
            <v>3.353203141775505E-2</v>
          </cell>
          <cell r="CH427">
            <v>1.2740560065486014E-2</v>
          </cell>
          <cell r="CI427">
            <v>0.21939121050395691</v>
          </cell>
          <cell r="CJ427">
            <v>0.3837548602601159</v>
          </cell>
          <cell r="CK427">
            <v>0.38478100385158298</v>
          </cell>
          <cell r="CL427">
            <v>0.40245515613624189</v>
          </cell>
          <cell r="CM427">
            <v>0.42162865147239786</v>
          </cell>
        </row>
        <row r="428">
          <cell r="B428" t="str">
            <v>Co 403</v>
          </cell>
          <cell r="CF428">
            <v>8.0272976187191532E-3</v>
          </cell>
          <cell r="CG428">
            <v>2.9146219201067837E-2</v>
          </cell>
          <cell r="CH428">
            <v>0.10260565599683266</v>
          </cell>
          <cell r="CI428">
            <v>0.15532183660197879</v>
          </cell>
          <cell r="CJ428">
            <v>0.12730796477396711</v>
          </cell>
          <cell r="CK428">
            <v>0.12806346537697147</v>
          </cell>
          <cell r="CL428">
            <v>0.12088266325063493</v>
          </cell>
          <cell r="CM428">
            <v>0.11679553489559993</v>
          </cell>
        </row>
        <row r="429">
          <cell r="B429" t="str">
            <v>Co 406</v>
          </cell>
          <cell r="CF429">
            <v>-5.4676943125893586E-2</v>
          </cell>
          <cell r="CG429">
            <v>3.9628338006554478E-2</v>
          </cell>
          <cell r="CH429">
            <v>4.0064417652297062E-2</v>
          </cell>
          <cell r="CI429">
            <v>0.12531870097325168</v>
          </cell>
          <cell r="CJ429">
            <v>0.13127397763504808</v>
          </cell>
          <cell r="CK429">
            <v>0.14744444782280938</v>
          </cell>
          <cell r="CL429">
            <v>0.14802614770017419</v>
          </cell>
          <cell r="CM429">
            <v>0.14676531475548771</v>
          </cell>
        </row>
        <row r="430">
          <cell r="B430" t="str">
            <v>Co 182</v>
          </cell>
          <cell r="CF430">
            <v>2.4859556543584554E-2</v>
          </cell>
          <cell r="CG430">
            <v>4.6003867655132931E-2</v>
          </cell>
          <cell r="CH430">
            <v>5.5526638991653582E-2</v>
          </cell>
          <cell r="CI430">
            <v>8.1345315480189376E-2</v>
          </cell>
          <cell r="CJ430">
            <v>9.7737217922325814E-2</v>
          </cell>
          <cell r="CK430">
            <v>9.377563167485134E-2</v>
          </cell>
          <cell r="CL430">
            <v>9.3088632327180593E-2</v>
          </cell>
          <cell r="CM430">
            <v>8.9388556848956552E-2</v>
          </cell>
        </row>
        <row r="431">
          <cell r="B431" t="str">
            <v>Co 183</v>
          </cell>
          <cell r="CF431">
            <v>-1.9849171011777231E-2</v>
          </cell>
          <cell r="CG431">
            <v>-2.5894139223779514E-3</v>
          </cell>
          <cell r="CH431">
            <v>2.7904675521503882E-2</v>
          </cell>
          <cell r="CI431">
            <v>4.8061828103256057E-2</v>
          </cell>
          <cell r="CJ431">
            <v>9.4632808088671652E-2</v>
          </cell>
          <cell r="CK431">
            <v>9.8082734467188515E-2</v>
          </cell>
          <cell r="CL431">
            <v>0.11279785600705747</v>
          </cell>
          <cell r="CM431">
            <v>0.11518668827418881</v>
          </cell>
        </row>
        <row r="432">
          <cell r="B432" t="str">
            <v>Co 201</v>
          </cell>
          <cell r="CF432" t="str">
            <v>NA</v>
          </cell>
          <cell r="CG432" t="str">
            <v>NA</v>
          </cell>
          <cell r="CH432" t="str">
            <v>NA</v>
          </cell>
          <cell r="CI432" t="str">
            <v>NA</v>
          </cell>
          <cell r="CJ432" t="str">
            <v>NA</v>
          </cell>
          <cell r="CK432" t="str">
            <v>NA</v>
          </cell>
          <cell r="CL432" t="str">
            <v>NA</v>
          </cell>
          <cell r="CM432" t="str">
            <v>NA</v>
          </cell>
        </row>
        <row r="433">
          <cell r="B433" t="str">
            <v>Co 202</v>
          </cell>
          <cell r="CF433">
            <v>0.9907806109185805</v>
          </cell>
          <cell r="CG433">
            <v>1.1535772898035539</v>
          </cell>
          <cell r="CH433">
            <v>1.3852848145071524</v>
          </cell>
          <cell r="CI433">
            <v>1.7062137779974567</v>
          </cell>
          <cell r="CJ433">
            <v>2.1072135486205301</v>
          </cell>
          <cell r="CK433">
            <v>2.593706787668745</v>
          </cell>
          <cell r="CL433">
            <v>3.5777365998233441</v>
          </cell>
          <cell r="CM433">
            <v>5.6279739329722434</v>
          </cell>
        </row>
        <row r="434">
          <cell r="B434" t="str">
            <v>Co 187</v>
          </cell>
          <cell r="CF434">
            <v>7.5889083106499083E-2</v>
          </cell>
          <cell r="CG434">
            <v>9.2279810108364571E-2</v>
          </cell>
          <cell r="CH434">
            <v>9.2202409819262907E-2</v>
          </cell>
          <cell r="CI434">
            <v>0.12117116393044358</v>
          </cell>
          <cell r="CJ434">
            <v>0.12632379484005826</v>
          </cell>
          <cell r="CK434">
            <v>0.12179171161318286</v>
          </cell>
          <cell r="CL434">
            <v>0.1195318995576776</v>
          </cell>
          <cell r="CM434">
            <v>0.11754772758193162</v>
          </cell>
        </row>
        <row r="435">
          <cell r="B435" t="str">
            <v>Co 188</v>
          </cell>
          <cell r="CF435">
            <v>4.1917141364407268E-3</v>
          </cell>
          <cell r="CG435">
            <v>4.5142513294211699E-2</v>
          </cell>
          <cell r="CH435">
            <v>4.6270548557188214E-2</v>
          </cell>
          <cell r="CI435">
            <v>0.12212833090781323</v>
          </cell>
          <cell r="CJ435">
            <v>0.14632814348561263</v>
          </cell>
          <cell r="CK435">
            <v>0.16123056786538273</v>
          </cell>
          <cell r="CL435">
            <v>0.17400292126759648</v>
          </cell>
          <cell r="CM435">
            <v>0.18437689278611499</v>
          </cell>
        </row>
        <row r="436">
          <cell r="B436" t="str">
            <v>Co 250</v>
          </cell>
          <cell r="CF436">
            <v>0.19580176854965065</v>
          </cell>
          <cell r="CG436">
            <v>4.1726039664981299E-2</v>
          </cell>
          <cell r="CH436">
            <v>2.7606557837109892E-2</v>
          </cell>
          <cell r="CI436">
            <v>2.5291278557309317E-2</v>
          </cell>
          <cell r="CJ436">
            <v>1.4068996855448594E-2</v>
          </cell>
          <cell r="CK436">
            <v>0.1032795023305513</v>
          </cell>
          <cell r="CL436">
            <v>0.11657328151056591</v>
          </cell>
          <cell r="CM436">
            <v>0.16507771247787176</v>
          </cell>
        </row>
        <row r="437">
          <cell r="B437" t="str">
            <v>Co 251</v>
          </cell>
          <cell r="CF437">
            <v>0.14663125196969343</v>
          </cell>
          <cell r="CG437">
            <v>7.8976885927285786E-2</v>
          </cell>
          <cell r="CH437">
            <v>6.5527585483059009E-2</v>
          </cell>
          <cell r="CI437">
            <v>6.3300286833419275E-2</v>
          </cell>
          <cell r="CJ437">
            <v>6.8818908889083749E-2</v>
          </cell>
          <cell r="CK437">
            <v>0.11507174862575591</v>
          </cell>
          <cell r="CL437">
            <v>0.12482317236580956</v>
          </cell>
          <cell r="CM437">
            <v>0.16198606055902323</v>
          </cell>
        </row>
        <row r="438">
          <cell r="B438" t="str">
            <v>Co 252</v>
          </cell>
          <cell r="CF438">
            <v>7.9700464965928603E-3</v>
          </cell>
          <cell r="CG438">
            <v>6.6477125418541741E-2</v>
          </cell>
          <cell r="CH438">
            <v>6.4537718392072091E-2</v>
          </cell>
          <cell r="CI438">
            <v>9.5731407357918047E-2</v>
          </cell>
          <cell r="CJ438">
            <v>8.6877015938237254E-2</v>
          </cell>
          <cell r="CK438">
            <v>8.4346589248004894E-2</v>
          </cell>
          <cell r="CL438">
            <v>7.9232026217065474E-2</v>
          </cell>
          <cell r="CM438">
            <v>9.229870504389362E-2</v>
          </cell>
        </row>
        <row r="439">
          <cell r="B439" t="str">
            <v>Co 220</v>
          </cell>
          <cell r="CF439">
            <v>0.198424962989871</v>
          </cell>
          <cell r="CG439">
            <v>0.1701305402415744</v>
          </cell>
          <cell r="CH439">
            <v>0.15191589137166392</v>
          </cell>
          <cell r="CI439">
            <v>0.14196305290818301</v>
          </cell>
          <cell r="CJ439">
            <v>0.13854524894664802</v>
          </cell>
          <cell r="CK439">
            <v>0.13119988687099243</v>
          </cell>
          <cell r="CL439">
            <v>0.1297563038320802</v>
          </cell>
          <cell r="CM439">
            <v>0.12792803209809467</v>
          </cell>
        </row>
        <row r="440">
          <cell r="B440" t="str">
            <v>Co 900</v>
          </cell>
          <cell r="CF440" t="str">
            <v>NA</v>
          </cell>
          <cell r="CG440" t="str">
            <v>NA</v>
          </cell>
          <cell r="CH440" t="str">
            <v>NA</v>
          </cell>
          <cell r="CI440" t="str">
            <v>NA</v>
          </cell>
          <cell r="CJ440" t="str">
            <v>NA</v>
          </cell>
          <cell r="CK440" t="str">
            <v>NA</v>
          </cell>
          <cell r="CL440" t="str">
            <v>NA</v>
          </cell>
          <cell r="CM440" t="str">
            <v>NA</v>
          </cell>
        </row>
        <row r="441">
          <cell r="B441" t="str">
            <v>Co 254</v>
          </cell>
          <cell r="CF441">
            <v>0.84971799792549685</v>
          </cell>
          <cell r="CG441">
            <v>0.63869208586578097</v>
          </cell>
          <cell r="CH441">
            <v>0.51033208314572942</v>
          </cell>
          <cell r="CI441">
            <v>0.42907133682657056</v>
          </cell>
          <cell r="CJ441">
            <v>0.41195597460927302</v>
          </cell>
          <cell r="CK441">
            <v>0.39956317980181522</v>
          </cell>
          <cell r="CL441">
            <v>0.40614209686530639</v>
          </cell>
          <cell r="CM441">
            <v>0.41397617759171434</v>
          </cell>
        </row>
        <row r="442">
          <cell r="B442" t="str">
            <v>Co 255</v>
          </cell>
          <cell r="CF442">
            <v>3.9534249672151613E-2</v>
          </cell>
          <cell r="CG442">
            <v>8.5612009026353797E-2</v>
          </cell>
          <cell r="CH442">
            <v>7.4701540288781079E-2</v>
          </cell>
          <cell r="CI442">
            <v>9.2107008242107657E-2</v>
          </cell>
          <cell r="CJ442">
            <v>0.10400693515180665</v>
          </cell>
          <cell r="CK442">
            <v>0.10718914547043654</v>
          </cell>
          <cell r="CL442">
            <v>0.11583914826898256</v>
          </cell>
          <cell r="CM442">
            <v>0.12402029818117248</v>
          </cell>
        </row>
        <row r="443">
          <cell r="B443" t="str">
            <v>Co 256</v>
          </cell>
          <cell r="CF443">
            <v>-7.3075084992938577E-2</v>
          </cell>
          <cell r="CG443">
            <v>9.5932990633784323E-3</v>
          </cell>
          <cell r="CH443">
            <v>4.5914151687114794E-3</v>
          </cell>
          <cell r="CI443">
            <v>0.10971809361012347</v>
          </cell>
          <cell r="CJ443">
            <v>0.10314447870076368</v>
          </cell>
          <cell r="CK443">
            <v>0.13823826163439243</v>
          </cell>
          <cell r="CL443">
            <v>0.15320760243596979</v>
          </cell>
          <cell r="CM443">
            <v>0.15989928448424084</v>
          </cell>
        </row>
        <row r="444">
          <cell r="B444" t="str">
            <v>Co 257</v>
          </cell>
          <cell r="CF444" t="str">
            <v>NA</v>
          </cell>
          <cell r="CG444" t="str">
            <v>NA</v>
          </cell>
          <cell r="CH444" t="str">
            <v>NA</v>
          </cell>
          <cell r="CI444" t="str">
            <v>NA</v>
          </cell>
          <cell r="CJ444" t="str">
            <v>NA</v>
          </cell>
          <cell r="CK444" t="str">
            <v>NA</v>
          </cell>
          <cell r="CL444" t="str">
            <v>NA</v>
          </cell>
          <cell r="CM444" t="str">
            <v>NA</v>
          </cell>
        </row>
        <row r="445">
          <cell r="B445" t="str">
            <v>Co 259</v>
          </cell>
          <cell r="CF445">
            <v>5.9718959898812471E-2</v>
          </cell>
          <cell r="CG445">
            <v>0.11052469766165612</v>
          </cell>
          <cell r="CH445">
            <v>0.10744161176071131</v>
          </cell>
          <cell r="CI445">
            <v>0.10981151339403777</v>
          </cell>
          <cell r="CJ445">
            <v>0.1220600569690628</v>
          </cell>
          <cell r="CK445">
            <v>0.11667796738477509</v>
          </cell>
          <cell r="CL445">
            <v>0.12122513341263981</v>
          </cell>
          <cell r="CM445">
            <v>0.12715024029352612</v>
          </cell>
        </row>
        <row r="446">
          <cell r="B446" t="str">
            <v>Co 260</v>
          </cell>
          <cell r="CF446">
            <v>2.6388872515146169E-2</v>
          </cell>
          <cell r="CG446">
            <v>4.3938577174450218E-2</v>
          </cell>
          <cell r="CH446">
            <v>4.436052363380754E-2</v>
          </cell>
          <cell r="CI446">
            <v>5.1575241395415965E-2</v>
          </cell>
          <cell r="CJ446">
            <v>6.4943564092424078E-2</v>
          </cell>
          <cell r="CK446">
            <v>6.3603182972742103E-2</v>
          </cell>
          <cell r="CL446">
            <v>7.3661539068020518E-2</v>
          </cell>
          <cell r="CM446">
            <v>6.8602714783107643E-2</v>
          </cell>
        </row>
        <row r="447">
          <cell r="B447" t="str">
            <v>Co 262</v>
          </cell>
          <cell r="CF447" t="str">
            <v>NA</v>
          </cell>
          <cell r="CG447" t="str">
            <v>NA</v>
          </cell>
          <cell r="CH447" t="str">
            <v>NA</v>
          </cell>
          <cell r="CI447" t="str">
            <v>NA</v>
          </cell>
          <cell r="CJ447" t="str">
            <v>NA</v>
          </cell>
          <cell r="CK447" t="str">
            <v>NA</v>
          </cell>
          <cell r="CL447" t="str">
            <v>NA</v>
          </cell>
          <cell r="CM447" t="str">
            <v>NA</v>
          </cell>
        </row>
        <row r="448">
          <cell r="B448" t="str">
            <v>Co 189</v>
          </cell>
          <cell r="CF448">
            <v>-2.7754823075464308</v>
          </cell>
          <cell r="CG448">
            <v>-2.4862689291041296</v>
          </cell>
          <cell r="CH448">
            <v>-2.2241225014253958</v>
          </cell>
          <cell r="CI448">
            <v>-1.9723070962657876</v>
          </cell>
          <cell r="CJ448">
            <v>-1.7807211902559219</v>
          </cell>
          <cell r="CK448">
            <v>-1.5662937602269382</v>
          </cell>
          <cell r="CL448">
            <v>-1.4520420778307668</v>
          </cell>
          <cell r="CM448">
            <v>-1.3800136113455108</v>
          </cell>
        </row>
        <row r="449">
          <cell r="B449" t="str">
            <v>Co 191</v>
          </cell>
          <cell r="CF449">
            <v>-0.2251133847580512</v>
          </cell>
          <cell r="CG449">
            <v>-7.1368351544694411E-2</v>
          </cell>
          <cell r="CH449">
            <v>-5.9538341239806239E-2</v>
          </cell>
          <cell r="CI449">
            <v>-1.9578105141203929E-3</v>
          </cell>
          <cell r="CJ449">
            <v>2.968103872654837E-3</v>
          </cell>
          <cell r="CK449">
            <v>6.4101517712176773E-2</v>
          </cell>
          <cell r="CL449">
            <v>0.10939414725859525</v>
          </cell>
          <cell r="CM449">
            <v>0.12607379834128588</v>
          </cell>
        </row>
        <row r="450">
          <cell r="B450" t="str">
            <v>Co 452</v>
          </cell>
          <cell r="CF450">
            <v>-4.7639741439602069E-2</v>
          </cell>
          <cell r="CG450">
            <v>-8.2335622331941097E-3</v>
          </cell>
          <cell r="CH450">
            <v>0.12749586961119724</v>
          </cell>
          <cell r="CI450">
            <v>0.12369265498122002</v>
          </cell>
          <cell r="CJ450">
            <v>0.16859211814231634</v>
          </cell>
          <cell r="CK450">
            <v>0.1126682748343394</v>
          </cell>
          <cell r="CL450">
            <v>0.10910640714965719</v>
          </cell>
          <cell r="CM450">
            <v>0.1281050000592783</v>
          </cell>
        </row>
        <row r="451">
          <cell r="B451" t="str">
            <v>Co 425</v>
          </cell>
          <cell r="CF451">
            <v>0.1255911805594698</v>
          </cell>
          <cell r="CG451">
            <v>0.11647465917441285</v>
          </cell>
          <cell r="CH451">
            <v>0.13062532419072878</v>
          </cell>
          <cell r="CI451">
            <v>0.12642706961947872</v>
          </cell>
          <cell r="CJ451">
            <v>0.12588739973717397</v>
          </cell>
          <cell r="CK451">
            <v>0.10768437628282022</v>
          </cell>
          <cell r="CL451">
            <v>9.7641081715913555E-2</v>
          </cell>
          <cell r="CM451">
            <v>9.3529948955170514E-2</v>
          </cell>
        </row>
        <row r="452">
          <cell r="B452" t="str">
            <v>Co 453</v>
          </cell>
          <cell r="CF452">
            <v>0.10428782584542692</v>
          </cell>
          <cell r="CG452">
            <v>9.6697085977359445E-2</v>
          </cell>
          <cell r="CH452">
            <v>0.10327121043411502</v>
          </cell>
          <cell r="CI452">
            <v>0.11646146824579406</v>
          </cell>
          <cell r="CJ452">
            <v>9.0852007806873261E-2</v>
          </cell>
          <cell r="CK452">
            <v>9.3919579072607784E-2</v>
          </cell>
          <cell r="CL452">
            <v>0.12560449842040644</v>
          </cell>
          <cell r="CM452">
            <v>0.13229424428028486</v>
          </cell>
        </row>
        <row r="453">
          <cell r="B453" t="str">
            <v>Co 151</v>
          </cell>
          <cell r="CF453">
            <v>4.8961362177859062E-3</v>
          </cell>
          <cell r="CG453">
            <v>2.1935951737642425E-2</v>
          </cell>
          <cell r="CH453">
            <v>2.0593022019744979E-2</v>
          </cell>
          <cell r="CI453">
            <v>0.12167814537433162</v>
          </cell>
          <cell r="CJ453">
            <v>0.12737237819638486</v>
          </cell>
          <cell r="CK453">
            <v>0.15707844868310294</v>
          </cell>
          <cell r="CL453">
            <v>0.1647375144808082</v>
          </cell>
          <cell r="CM453">
            <v>0.20115917735221631</v>
          </cell>
        </row>
        <row r="454">
          <cell r="B454" t="str">
            <v>Co 152</v>
          </cell>
          <cell r="CF454">
            <v>-0.23042861804723339</v>
          </cell>
          <cell r="CG454">
            <v>-0.15620371978073583</v>
          </cell>
          <cell r="CH454">
            <v>-0.15084261169088975</v>
          </cell>
          <cell r="CI454">
            <v>1.8903483424584235E-2</v>
          </cell>
          <cell r="CJ454">
            <v>4.1514314334049028E-2</v>
          </cell>
          <cell r="CK454">
            <v>0.128389466458044</v>
          </cell>
          <cell r="CL454">
            <v>0.14059171582358004</v>
          </cell>
          <cell r="CM454">
            <v>0.1856677694344665</v>
          </cell>
        </row>
        <row r="455">
          <cell r="B455" t="str">
            <v>Co 345</v>
          </cell>
          <cell r="CF455">
            <v>2.2756924037326275E-2</v>
          </cell>
          <cell r="CG455">
            <v>1.6017388952180026E-2</v>
          </cell>
          <cell r="CH455">
            <v>3.7207260484493569E-2</v>
          </cell>
          <cell r="CI455">
            <v>3.7751248035317049E-2</v>
          </cell>
          <cell r="CJ455">
            <v>5.9657468593659141E-2</v>
          </cell>
          <cell r="CK455">
            <v>7.5476749168851401E-2</v>
          </cell>
          <cell r="CL455">
            <v>8.424865203539865E-2</v>
          </cell>
          <cell r="CM455">
            <v>8.9998011855989074E-2</v>
          </cell>
        </row>
        <row r="456">
          <cell r="B456" t="str">
            <v>Co 386</v>
          </cell>
          <cell r="CF456">
            <v>0.34012335595842597</v>
          </cell>
          <cell r="CG456">
            <v>0.32708580107176588</v>
          </cell>
          <cell r="CH456">
            <v>0.33258592664776809</v>
          </cell>
          <cell r="CI456">
            <v>0.33371073957850156</v>
          </cell>
          <cell r="CJ456">
            <v>0.35304836978730358</v>
          </cell>
          <cell r="CK456">
            <v>0.36037571761791709</v>
          </cell>
          <cell r="CL456">
            <v>0.38433266079071404</v>
          </cell>
          <cell r="CM456">
            <v>0.41495025351425724</v>
          </cell>
        </row>
        <row r="457">
          <cell r="B457" t="str">
            <v>Co 426</v>
          </cell>
          <cell r="CF457">
            <v>-4.3353822080966067E-2</v>
          </cell>
          <cell r="CG457">
            <v>-4.0412357689896837E-2</v>
          </cell>
          <cell r="CH457">
            <v>-3.9434653010947104E-2</v>
          </cell>
          <cell r="CI457">
            <v>-3.4285229193997416E-2</v>
          </cell>
          <cell r="CJ457">
            <v>-3.1010350902900458E-2</v>
          </cell>
          <cell r="CK457">
            <v>-2.8887719792336213E-2</v>
          </cell>
          <cell r="CL457">
            <v>-2.871741110205293E-2</v>
          </cell>
          <cell r="CM457">
            <v>-2.8881141264047751E-2</v>
          </cell>
        </row>
        <row r="458">
          <cell r="B458" t="str">
            <v>Co 427</v>
          </cell>
          <cell r="CF458">
            <v>-3.9295043201831088E-2</v>
          </cell>
          <cell r="CG458">
            <v>-4.1306195778834785E-2</v>
          </cell>
          <cell r="CH458">
            <v>-4.2351695737047709E-2</v>
          </cell>
          <cell r="CI458">
            <v>-3.6991390769277904E-2</v>
          </cell>
          <cell r="CJ458">
            <v>-3.2971319537797125E-2</v>
          </cell>
          <cell r="CK458">
            <v>-3.1781720802567005E-2</v>
          </cell>
          <cell r="CL458">
            <v>-3.2207213865524456E-2</v>
          </cell>
          <cell r="CM458">
            <v>-3.26127916546671E-2</v>
          </cell>
        </row>
        <row r="476">
          <cell r="B476" t="str">
            <v>Co 101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74950.984200000006</v>
          </cell>
          <cell r="BU476">
            <v>74198.209999999992</v>
          </cell>
          <cell r="BV476">
            <v>74091.114200000011</v>
          </cell>
          <cell r="BW476">
            <v>73711.972500000003</v>
          </cell>
          <cell r="BX476">
            <v>73502.120800000004</v>
          </cell>
          <cell r="BY476">
            <v>76805.290000000008</v>
          </cell>
          <cell r="BZ476">
            <v>74421.527700000006</v>
          </cell>
          <cell r="CA476">
            <v>74527.75</v>
          </cell>
          <cell r="CB476">
            <v>74527.75</v>
          </cell>
          <cell r="CC476">
            <v>74527.75</v>
          </cell>
          <cell r="CD476">
            <v>74527.75</v>
          </cell>
          <cell r="CE476">
            <v>74527.75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</row>
        <row r="477">
          <cell r="B477" t="str">
            <v>Co 102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</row>
        <row r="478">
          <cell r="B478" t="str">
            <v>Co 103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</row>
        <row r="479">
          <cell r="B479" t="str">
            <v>Co 104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-12397.809999999998</v>
          </cell>
          <cell r="BU479">
            <v>-67385.180000000022</v>
          </cell>
          <cell r="BV479">
            <v>-22353.390000000014</v>
          </cell>
          <cell r="BW479">
            <v>-41055.97</v>
          </cell>
          <cell r="BX479">
            <v>-9517.9199999999837</v>
          </cell>
          <cell r="BY479">
            <v>43303.889999999956</v>
          </cell>
          <cell r="BZ479">
            <v>80936.099999999977</v>
          </cell>
          <cell r="CA479">
            <v>93380.94</v>
          </cell>
          <cell r="CB479">
            <v>76437.859999999986</v>
          </cell>
          <cell r="CC479">
            <v>-11095.600000000035</v>
          </cell>
          <cell r="CD479">
            <v>4827.2200000000303</v>
          </cell>
          <cell r="CE479">
            <v>94919.719999999972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</row>
        <row r="480">
          <cell r="B480" t="str">
            <v>Co 105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</row>
        <row r="481">
          <cell r="B481" t="str">
            <v>Co 110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7549.3184047216891</v>
          </cell>
          <cell r="BU481">
            <v>3419.280213036076</v>
          </cell>
          <cell r="BV481">
            <v>-9454.6893947079334</v>
          </cell>
          <cell r="BW481">
            <v>11466.747816002789</v>
          </cell>
          <cell r="BX481">
            <v>-9892.0400593850136</v>
          </cell>
          <cell r="BY481">
            <v>6860.2483439934294</v>
          </cell>
          <cell r="BZ481">
            <v>19742.688369746487</v>
          </cell>
          <cell r="CA481">
            <v>12155.478597229529</v>
          </cell>
          <cell r="CB481">
            <v>11736.259305453557</v>
          </cell>
          <cell r="CC481">
            <v>1652.1595277855304</v>
          </cell>
          <cell r="CD481">
            <v>6954.4676691127388</v>
          </cell>
          <cell r="CE481">
            <v>14487.700566363703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</row>
        <row r="482">
          <cell r="B482" t="str">
            <v>Co 111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24554.981872244742</v>
          </cell>
          <cell r="BU482">
            <v>27504.371198983332</v>
          </cell>
          <cell r="BV482">
            <v>25027.36744570743</v>
          </cell>
          <cell r="BW482">
            <v>26475.645339036699</v>
          </cell>
          <cell r="BX482">
            <v>29330.294961938802</v>
          </cell>
          <cell r="BY482">
            <v>19234.320385094026</v>
          </cell>
          <cell r="BZ482">
            <v>24551.246890354065</v>
          </cell>
          <cell r="CA482">
            <v>31579.183574887753</v>
          </cell>
          <cell r="CB482">
            <v>28438.224193440958</v>
          </cell>
          <cell r="CC482">
            <v>25274.759997760793</v>
          </cell>
          <cell r="CD482">
            <v>26651.559282951297</v>
          </cell>
          <cell r="CE482">
            <v>25665.922711867963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</row>
        <row r="483">
          <cell r="B483" t="str">
            <v>Co 112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2816.7587726416014</v>
          </cell>
          <cell r="BU483">
            <v>1061.3612419035153</v>
          </cell>
          <cell r="BV483">
            <v>11371.552380398702</v>
          </cell>
          <cell r="BW483">
            <v>5728.1861907291359</v>
          </cell>
          <cell r="BX483">
            <v>9887.6527682078777</v>
          </cell>
          <cell r="BY483">
            <v>6104.4153490067338</v>
          </cell>
          <cell r="BZ483">
            <v>7651.1382615362581</v>
          </cell>
          <cell r="CA483">
            <v>6385.1746806802948</v>
          </cell>
          <cell r="CB483">
            <v>4829.7952035835306</v>
          </cell>
          <cell r="CC483">
            <v>4610.4301249984019</v>
          </cell>
          <cell r="CD483">
            <v>5994.8683464294145</v>
          </cell>
          <cell r="CE483">
            <v>4793.3705857593468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</row>
        <row r="484">
          <cell r="B484" t="str">
            <v>Co 113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3970.2223836245203</v>
          </cell>
          <cell r="BU484">
            <v>2932.2835588797079</v>
          </cell>
          <cell r="BV484">
            <v>8965.7686291482714</v>
          </cell>
          <cell r="BW484">
            <v>13502.887155882319</v>
          </cell>
          <cell r="BX484">
            <v>13565.585420884521</v>
          </cell>
          <cell r="BY484">
            <v>2087.4824875052454</v>
          </cell>
          <cell r="BZ484">
            <v>10859.222574444757</v>
          </cell>
          <cell r="CA484">
            <v>8716.6768904014752</v>
          </cell>
          <cell r="CB484">
            <v>8100.3020679176543</v>
          </cell>
          <cell r="CC484">
            <v>7522.766188325345</v>
          </cell>
          <cell r="CD484">
            <v>8227.0769063690132</v>
          </cell>
          <cell r="CE484">
            <v>6611.4868960752119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</row>
        <row r="485">
          <cell r="B485" t="str">
            <v>Co 114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3091.6199887688881</v>
          </cell>
          <cell r="BU485">
            <v>328.3792680056722</v>
          </cell>
          <cell r="BV485">
            <v>8882.4352763682909</v>
          </cell>
          <cell r="BW485">
            <v>13634.337135103957</v>
          </cell>
          <cell r="BX485">
            <v>7544.0304774551405</v>
          </cell>
          <cell r="BY485">
            <v>11221.340143047142</v>
          </cell>
          <cell r="BZ485">
            <v>9794.7480973236743</v>
          </cell>
          <cell r="CA485">
            <v>13196.892521284341</v>
          </cell>
          <cell r="CB485">
            <v>9547.8589436916391</v>
          </cell>
          <cell r="CC485">
            <v>3624.9683555799493</v>
          </cell>
          <cell r="CD485">
            <v>4379.3720306717196</v>
          </cell>
          <cell r="CE485">
            <v>4086.0943131508593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</row>
        <row r="486">
          <cell r="B486" t="str">
            <v>Co 117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5095.3665283376331</v>
          </cell>
          <cell r="BU486">
            <v>5080.3172267904774</v>
          </cell>
          <cell r="BV486">
            <v>6168.7222459224449</v>
          </cell>
          <cell r="BW486">
            <v>624.45698827628803</v>
          </cell>
          <cell r="BX486">
            <v>7230.6438131635769</v>
          </cell>
          <cell r="BY486">
            <v>1576.0159232497945</v>
          </cell>
          <cell r="BZ486">
            <v>3072.0597584386533</v>
          </cell>
          <cell r="CA486">
            <v>7891.3395673929263</v>
          </cell>
          <cell r="CB486">
            <v>5535.0724082943416</v>
          </cell>
          <cell r="CC486">
            <v>7015.4626431232236</v>
          </cell>
          <cell r="CD486">
            <v>6883.8286675314521</v>
          </cell>
          <cell r="CE486">
            <v>6704.4743686157954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</row>
        <row r="487">
          <cell r="B487" t="str">
            <v>Co 118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738.68947406682855</v>
          </cell>
          <cell r="BU487">
            <v>3349.0831436657663</v>
          </cell>
          <cell r="BV487">
            <v>13994.187226879387</v>
          </cell>
          <cell r="BW487">
            <v>7680.6374944865966</v>
          </cell>
          <cell r="BX487">
            <v>8744.3109386270571</v>
          </cell>
          <cell r="BY487">
            <v>7863.0898243050106</v>
          </cell>
          <cell r="BZ487">
            <v>16514.673558990809</v>
          </cell>
          <cell r="CA487">
            <v>14615.054422625413</v>
          </cell>
          <cell r="CB487">
            <v>13571.62501666639</v>
          </cell>
          <cell r="CC487">
            <v>6968.0379892157544</v>
          </cell>
          <cell r="CD487">
            <v>8621.2442173366435</v>
          </cell>
          <cell r="CE487">
            <v>9830.471752263682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</row>
        <row r="488">
          <cell r="B488" t="str">
            <v>Co 119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35244.071336269779</v>
          </cell>
          <cell r="BU488">
            <v>76774.293589971901</v>
          </cell>
          <cell r="BV488">
            <v>38254.164401493632</v>
          </cell>
          <cell r="BW488">
            <v>16776.42031979384</v>
          </cell>
          <cell r="BX488">
            <v>36806.354882406376</v>
          </cell>
          <cell r="BY488">
            <v>14478.810897836585</v>
          </cell>
          <cell r="BZ488">
            <v>66426.858997693096</v>
          </cell>
          <cell r="CA488">
            <v>58614.630594137416</v>
          </cell>
          <cell r="CB488">
            <v>43777.60224864215</v>
          </cell>
          <cell r="CC488">
            <v>45260.767860603592</v>
          </cell>
          <cell r="CD488">
            <v>34824.054102332077</v>
          </cell>
          <cell r="CE488">
            <v>35787.867947923769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</row>
        <row r="489">
          <cell r="B489" t="str">
            <v>Co 120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-343.54172817668314</v>
          </cell>
          <cell r="BU489">
            <v>-3443.2630890108821</v>
          </cell>
          <cell r="BV489">
            <v>10957.060475070713</v>
          </cell>
          <cell r="BW489">
            <v>13492.853659706958</v>
          </cell>
          <cell r="BX489">
            <v>14721.933634048097</v>
          </cell>
          <cell r="BY489">
            <v>13518.430434950136</v>
          </cell>
          <cell r="BZ489">
            <v>10357.22363278661</v>
          </cell>
          <cell r="CA489">
            <v>9705.9576183166719</v>
          </cell>
          <cell r="CB489">
            <v>9327.1521470154566</v>
          </cell>
          <cell r="CC489">
            <v>6401.9311210774686</v>
          </cell>
          <cell r="CD489">
            <v>7359.8794231224019</v>
          </cell>
          <cell r="CE489">
            <v>7636.465386691003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</row>
        <row r="490">
          <cell r="B490" t="str">
            <v>Co 121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24472.892124134392</v>
          </cell>
          <cell r="BU490">
            <v>20629.672923311238</v>
          </cell>
          <cell r="BV490">
            <v>15767.011283757616</v>
          </cell>
          <cell r="BW490">
            <v>21818.829844930027</v>
          </cell>
          <cell r="BX490">
            <v>41666.625817467058</v>
          </cell>
          <cell r="BY490">
            <v>14814.702179587097</v>
          </cell>
          <cell r="BZ490">
            <v>19544.031096913255</v>
          </cell>
          <cell r="CA490">
            <v>27732.287789288683</v>
          </cell>
          <cell r="CB490">
            <v>24938.472516485825</v>
          </cell>
          <cell r="CC490">
            <v>16825.41314879815</v>
          </cell>
          <cell r="CD490">
            <v>17149.505959401933</v>
          </cell>
          <cell r="CE490">
            <v>19912.012390146025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</row>
        <row r="491">
          <cell r="B491" t="str">
            <v>Co 122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5480.1730831281384</v>
          </cell>
          <cell r="BU491">
            <v>2907.3656275676949</v>
          </cell>
          <cell r="BV491">
            <v>-508.63949346124718</v>
          </cell>
          <cell r="BW491">
            <v>2622.5528586332366</v>
          </cell>
          <cell r="BX491">
            <v>-2606.9209793165064</v>
          </cell>
          <cell r="BY491">
            <v>3379.6820688730259</v>
          </cell>
          <cell r="BZ491">
            <v>11534.451361769366</v>
          </cell>
          <cell r="CA491">
            <v>14961.024258845699</v>
          </cell>
          <cell r="CB491">
            <v>8666.9304675587846</v>
          </cell>
          <cell r="CC491">
            <v>8997.3508708435584</v>
          </cell>
          <cell r="CD491">
            <v>7157.0776391486233</v>
          </cell>
          <cell r="CE491">
            <v>8755.8092151732217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</row>
        <row r="492">
          <cell r="B492" t="str">
            <v>Co 123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16831.092657518122</v>
          </cell>
          <cell r="BU492">
            <v>8275.7994629027235</v>
          </cell>
          <cell r="BV492">
            <v>16890.858493606414</v>
          </cell>
          <cell r="BW492">
            <v>9600.0492529970525</v>
          </cell>
          <cell r="BX492">
            <v>16347.38185497729</v>
          </cell>
          <cell r="BY492">
            <v>15487.271646787378</v>
          </cell>
          <cell r="BZ492">
            <v>16829.316298872476</v>
          </cell>
          <cell r="CA492">
            <v>20567.148183450292</v>
          </cell>
          <cell r="CB492">
            <v>18035.719881836234</v>
          </cell>
          <cell r="CC492">
            <v>21411.083250813106</v>
          </cell>
          <cell r="CD492">
            <v>18324.832167120701</v>
          </cell>
          <cell r="CE492">
            <v>18364.336027028541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</row>
        <row r="493">
          <cell r="B493" t="str">
            <v>Co 124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2933.0311991817143</v>
          </cell>
          <cell r="BU493">
            <v>2331.9482437666675</v>
          </cell>
          <cell r="BV493">
            <v>3030.6319946720141</v>
          </cell>
          <cell r="BW493">
            <v>2744.8395200961377</v>
          </cell>
          <cell r="BX493">
            <v>6250.485645685354</v>
          </cell>
          <cell r="BY493">
            <v>3861.7742950816391</v>
          </cell>
          <cell r="BZ493">
            <v>5998.4254046804872</v>
          </cell>
          <cell r="CA493">
            <v>405.35121881410669</v>
          </cell>
          <cell r="CB493">
            <v>-418.14841467153747</v>
          </cell>
          <cell r="CC493">
            <v>-1990.597048316502</v>
          </cell>
          <cell r="CD493">
            <v>-524.47606959561745</v>
          </cell>
          <cell r="CE493">
            <v>5070.4523937872164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</row>
        <row r="494">
          <cell r="B494" t="str">
            <v>Co 125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-319.86030735102804</v>
          </cell>
          <cell r="BU494">
            <v>-604.19531216995347</v>
          </cell>
          <cell r="BV494">
            <v>-2258.5995747444517</v>
          </cell>
          <cell r="BW494">
            <v>87.319178573001409</v>
          </cell>
          <cell r="BX494">
            <v>38.073290663390708</v>
          </cell>
          <cell r="BY494">
            <v>420.66779062893329</v>
          </cell>
          <cell r="BZ494">
            <v>873.86048083356809</v>
          </cell>
          <cell r="CA494">
            <v>174.60283493167435</v>
          </cell>
          <cell r="CB494">
            <v>-2820.4244721108944</v>
          </cell>
          <cell r="CC494">
            <v>-2680.2098811821006</v>
          </cell>
          <cell r="CD494">
            <v>-2013.7834391675433</v>
          </cell>
          <cell r="CE494">
            <v>814.24966516385666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</row>
        <row r="495">
          <cell r="B495" t="str">
            <v>Co 126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397.32003042019824</v>
          </cell>
          <cell r="BU495">
            <v>-215.28465299353684</v>
          </cell>
          <cell r="BV495">
            <v>-174.16743683942718</v>
          </cell>
          <cell r="BW495">
            <v>1743.4014728360457</v>
          </cell>
          <cell r="BX495">
            <v>791.71609068572729</v>
          </cell>
          <cell r="BY495">
            <v>611.21266946159767</v>
          </cell>
          <cell r="BZ495">
            <v>593.25349332078895</v>
          </cell>
          <cell r="CA495">
            <v>524.05813603661045</v>
          </cell>
          <cell r="CB495">
            <v>436.37622743893621</v>
          </cell>
          <cell r="CC495">
            <v>275.62603139414614</v>
          </cell>
          <cell r="CD495">
            <v>467.72386920237182</v>
          </cell>
          <cell r="CE495">
            <v>757.93550082680986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</row>
        <row r="496">
          <cell r="B496" t="str">
            <v>Co 127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-2031.6753108219702</v>
          </cell>
          <cell r="BU496">
            <v>-496.00617919659771</v>
          </cell>
          <cell r="BV496">
            <v>169.58237224359118</v>
          </cell>
          <cell r="BW496">
            <v>879.57630061504597</v>
          </cell>
          <cell r="BX496">
            <v>982.68829453503076</v>
          </cell>
          <cell r="BY496">
            <v>-481.15584696524729</v>
          </cell>
          <cell r="BZ496">
            <v>2063.6816116500968</v>
          </cell>
          <cell r="CA496">
            <v>-608.892420011583</v>
          </cell>
          <cell r="CB496">
            <v>381.04755097567522</v>
          </cell>
          <cell r="CC496">
            <v>-149.33708049734923</v>
          </cell>
          <cell r="CD496">
            <v>322.54830793619385</v>
          </cell>
          <cell r="CE496">
            <v>757.10258965760295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</row>
        <row r="497">
          <cell r="B497" t="str">
            <v>Co 128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40317.191673731402</v>
          </cell>
          <cell r="BU497">
            <v>31206.996975452283</v>
          </cell>
          <cell r="BV497">
            <v>19931.42671168565</v>
          </cell>
          <cell r="BW497">
            <v>34582.598111887433</v>
          </cell>
          <cell r="BX497">
            <v>34887.91080579257</v>
          </cell>
          <cell r="BY497">
            <v>42765.819688067822</v>
          </cell>
          <cell r="BZ497">
            <v>43991.779237443887</v>
          </cell>
          <cell r="CA497">
            <v>43782.186029301491</v>
          </cell>
          <cell r="CB497">
            <v>46181.359085617325</v>
          </cell>
          <cell r="CC497">
            <v>35080.983270268</v>
          </cell>
          <cell r="CD497">
            <v>36402.768477992038</v>
          </cell>
          <cell r="CE497">
            <v>7686.5014283351557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</row>
        <row r="498">
          <cell r="B498" t="str">
            <v>Co 129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103.66856598476261</v>
          </cell>
          <cell r="BU498">
            <v>-532.76819686110866</v>
          </cell>
          <cell r="BV498">
            <v>-85.64594003621869</v>
          </cell>
          <cell r="BW498">
            <v>1065.7430248937294</v>
          </cell>
          <cell r="BX498">
            <v>387.23065809693981</v>
          </cell>
          <cell r="BY498">
            <v>1801.4857519935254</v>
          </cell>
          <cell r="BZ498">
            <v>1311.5039427570268</v>
          </cell>
          <cell r="CA498">
            <v>-609.51440499937962</v>
          </cell>
          <cell r="CB498">
            <v>-618.18030654467748</v>
          </cell>
          <cell r="CC498">
            <v>-77.679538699302611</v>
          </cell>
          <cell r="CD498">
            <v>-78.186608625883309</v>
          </cell>
          <cell r="CE498">
            <v>7611.7977842232885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</row>
        <row r="499">
          <cell r="B499" t="str">
            <v>Co 130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10177.995517106519</v>
          </cell>
          <cell r="BU499">
            <v>14813.519669477213</v>
          </cell>
          <cell r="BV499">
            <v>11628.623335868115</v>
          </cell>
          <cell r="BW499">
            <v>8241.8430922835469</v>
          </cell>
          <cell r="BX499">
            <v>6749.82357046385</v>
          </cell>
          <cell r="BY499">
            <v>-4257.8911670363923</v>
          </cell>
          <cell r="BZ499">
            <v>4608.5935558591245</v>
          </cell>
          <cell r="CA499">
            <v>10668.523042677263</v>
          </cell>
          <cell r="CB499">
            <v>9974.2703251825169</v>
          </cell>
          <cell r="CC499">
            <v>9657.2764173698397</v>
          </cell>
          <cell r="CD499">
            <v>9965.3855569812313</v>
          </cell>
          <cell r="CE499">
            <v>8909.9917568215078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</row>
        <row r="500">
          <cell r="B500" t="str">
            <v>Co 131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9467.6869822729968</v>
          </cell>
          <cell r="BU500">
            <v>12043.329741701709</v>
          </cell>
          <cell r="BV500">
            <v>7997.4969040812939</v>
          </cell>
          <cell r="BW500">
            <v>14065.754137273416</v>
          </cell>
          <cell r="BX500">
            <v>13157.909194401012</v>
          </cell>
          <cell r="BY500">
            <v>5263.2514800387653</v>
          </cell>
          <cell r="BZ500">
            <v>29009.527503296638</v>
          </cell>
          <cell r="CA500">
            <v>19605.75752226972</v>
          </cell>
          <cell r="CB500">
            <v>15322.299515069764</v>
          </cell>
          <cell r="CC500">
            <v>10990.709865454039</v>
          </cell>
          <cell r="CD500">
            <v>12484.119740159735</v>
          </cell>
          <cell r="CE500">
            <v>9366.6300898706249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</row>
        <row r="501">
          <cell r="B501" t="str">
            <v>Co 132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1050.9250636171514</v>
          </cell>
          <cell r="BU501">
            <v>655.24708763424132</v>
          </cell>
          <cell r="BV501">
            <v>-150.24010213119391</v>
          </cell>
          <cell r="BW501">
            <v>-1408.2638830798637</v>
          </cell>
          <cell r="BX501">
            <v>72.07719842900724</v>
          </cell>
          <cell r="BY501">
            <v>-1670.681487450287</v>
          </cell>
          <cell r="BZ501">
            <v>2063.411421814114</v>
          </cell>
          <cell r="CA501">
            <v>7043.9256291500969</v>
          </cell>
          <cell r="CB501">
            <v>6781.6990616120784</v>
          </cell>
          <cell r="CC501">
            <v>2626.5764064680798</v>
          </cell>
          <cell r="CD501">
            <v>2547.8366256326372</v>
          </cell>
          <cell r="CE501">
            <v>-592.4245885826117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</row>
        <row r="502">
          <cell r="B502" t="str">
            <v>Co 133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2725.6208710050305</v>
          </cell>
          <cell r="BU502">
            <v>-2905.1817452442137</v>
          </cell>
          <cell r="BV502">
            <v>4390.3444697427303</v>
          </cell>
          <cell r="BW502">
            <v>7086.2236798030972</v>
          </cell>
          <cell r="BX502">
            <v>9420.6534998883199</v>
          </cell>
          <cell r="BY502">
            <v>7955.3074391700102</v>
          </cell>
          <cell r="BZ502">
            <v>8169.973337467095</v>
          </cell>
          <cell r="CA502">
            <v>5250.8332729085087</v>
          </cell>
          <cell r="CB502">
            <v>3575.2334456439212</v>
          </cell>
          <cell r="CC502">
            <v>661.25337415653121</v>
          </cell>
          <cell r="CD502">
            <v>-740.81777996182245</v>
          </cell>
          <cell r="CE502">
            <v>527.60646101084785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</row>
        <row r="503">
          <cell r="B503" t="str">
            <v>Co 134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19401.721243212924</v>
          </cell>
          <cell r="BU503">
            <v>20671.968173468595</v>
          </cell>
          <cell r="BV503">
            <v>14418.769831898069</v>
          </cell>
          <cell r="BW503">
            <v>22622.685028502157</v>
          </cell>
          <cell r="BX503">
            <v>21525.968729394684</v>
          </cell>
          <cell r="BY503">
            <v>15236.412016153043</v>
          </cell>
          <cell r="BZ503">
            <v>21485.472798194874</v>
          </cell>
          <cell r="CA503">
            <v>20639.888080106175</v>
          </cell>
          <cell r="CB503">
            <v>17310.948107460474</v>
          </cell>
          <cell r="CC503">
            <v>18119.717244215415</v>
          </cell>
          <cell r="CD503">
            <v>17250.822994674272</v>
          </cell>
          <cell r="CE503">
            <v>19660.918147923032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</row>
        <row r="504">
          <cell r="B504" t="str">
            <v>Co 135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</row>
        <row r="505">
          <cell r="B505" t="str">
            <v>Co 180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318.1944044501771</v>
          </cell>
          <cell r="BU505">
            <v>322.11973572063562</v>
          </cell>
          <cell r="BV505">
            <v>222.97247933310371</v>
          </cell>
          <cell r="BW505">
            <v>291.29682363004633</v>
          </cell>
          <cell r="BX505">
            <v>293.50207749981382</v>
          </cell>
          <cell r="BY505">
            <v>262.8811673791389</v>
          </cell>
          <cell r="BZ505">
            <v>310.91162239491496</v>
          </cell>
          <cell r="CA505">
            <v>1285.4254600164784</v>
          </cell>
          <cell r="CB505">
            <v>909.5387057913008</v>
          </cell>
          <cell r="CC505">
            <v>1118.0648323991088</v>
          </cell>
          <cell r="CD505">
            <v>1118.4409693010055</v>
          </cell>
          <cell r="CE505">
            <v>1118.2907997465186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</row>
        <row r="506">
          <cell r="B506" t="str">
            <v>Co 450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-15226.669884134448</v>
          </cell>
          <cell r="BU506">
            <v>-7017.5569575270856</v>
          </cell>
          <cell r="BV506">
            <v>3204.9099886121694</v>
          </cell>
          <cell r="BW506">
            <v>-6077.3803530757941</v>
          </cell>
          <cell r="BX506">
            <v>40624.594020348457</v>
          </cell>
          <cell r="BY506">
            <v>40712.812758968357</v>
          </cell>
          <cell r="BZ506">
            <v>84219.701407310407</v>
          </cell>
          <cell r="CA506">
            <v>73508.731327615766</v>
          </cell>
          <cell r="CB506">
            <v>52628.085898294012</v>
          </cell>
          <cell r="CC506">
            <v>4517.0599423131571</v>
          </cell>
          <cell r="CD506">
            <v>-2485.449783071017</v>
          </cell>
          <cell r="CE506">
            <v>2002.1643601125033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</row>
        <row r="507">
          <cell r="B507" t="str">
            <v>Co 451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15683.702647462793</v>
          </cell>
          <cell r="BU507">
            <v>-10641.591549095421</v>
          </cell>
          <cell r="BV507">
            <v>59982.620190037938</v>
          </cell>
          <cell r="BW507">
            <v>48318.690490441513</v>
          </cell>
          <cell r="BX507">
            <v>47923.260978251783</v>
          </cell>
          <cell r="BY507">
            <v>173205.71934280227</v>
          </cell>
          <cell r="BZ507">
            <v>504115.21264155442</v>
          </cell>
          <cell r="CA507">
            <v>451829.34849626961</v>
          </cell>
          <cell r="CB507">
            <v>376927.72178850824</v>
          </cell>
          <cell r="CC507">
            <v>141326.67700479378</v>
          </cell>
          <cell r="CD507">
            <v>168518.20651242798</v>
          </cell>
          <cell r="CE507">
            <v>121642.66762694879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</row>
        <row r="508">
          <cell r="B508" t="str">
            <v>Co 356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92976.566942328209</v>
          </cell>
          <cell r="BU508">
            <v>57176.365735464846</v>
          </cell>
          <cell r="BV508">
            <v>131147.62668857424</v>
          </cell>
          <cell r="BW508">
            <v>121845.68275502374</v>
          </cell>
          <cell r="BX508">
            <v>75225.44049589755</v>
          </cell>
          <cell r="BY508">
            <v>88795.669771274203</v>
          </cell>
          <cell r="BZ508">
            <v>80919.86817088339</v>
          </cell>
          <cell r="CA508">
            <v>126768.99754604482</v>
          </cell>
          <cell r="CB508">
            <v>48731.509267778922</v>
          </cell>
          <cell r="CC508">
            <v>58553.231299694977</v>
          </cell>
          <cell r="CD508">
            <v>67002.791253956966</v>
          </cell>
          <cell r="CE508">
            <v>81557.34098814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</row>
        <row r="509">
          <cell r="B509" t="str">
            <v>Co 357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67688.302888167935</v>
          </cell>
          <cell r="BU509">
            <v>147239.3867425138</v>
          </cell>
          <cell r="BV509">
            <v>194847.38196709822</v>
          </cell>
          <cell r="BW509">
            <v>205954.08100115028</v>
          </cell>
          <cell r="BX509">
            <v>170884.82525121729</v>
          </cell>
          <cell r="BY509">
            <v>282051.24389666243</v>
          </cell>
          <cell r="BZ509">
            <v>210880.42982717464</v>
          </cell>
          <cell r="CA509">
            <v>181435.81681268086</v>
          </cell>
          <cell r="CB509">
            <v>163967.46124124716</v>
          </cell>
          <cell r="CC509">
            <v>180724.38108289771</v>
          </cell>
          <cell r="CD509">
            <v>168019.56951791921</v>
          </cell>
          <cell r="CE509">
            <v>143567.8330698788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</row>
        <row r="510">
          <cell r="B510" t="str">
            <v>Co 332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33596.684636258753</v>
          </cell>
          <cell r="BU510">
            <v>34274.24892953776</v>
          </cell>
          <cell r="BV510">
            <v>31442.829278267505</v>
          </cell>
          <cell r="BW510">
            <v>27512.662558767595</v>
          </cell>
          <cell r="BX510">
            <v>27412.112566636886</v>
          </cell>
          <cell r="BY510">
            <v>28633.975728223115</v>
          </cell>
          <cell r="BZ510">
            <v>30826.73835001704</v>
          </cell>
          <cell r="CA510">
            <v>30931.40234983039</v>
          </cell>
          <cell r="CB510">
            <v>31317.310847195607</v>
          </cell>
          <cell r="CC510">
            <v>29067.216383133149</v>
          </cell>
          <cell r="CD510">
            <v>29011.617397728718</v>
          </cell>
          <cell r="CE510">
            <v>28436.914939843406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</row>
        <row r="511">
          <cell r="B511" t="str">
            <v>Co 286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-1543.5158896744178</v>
          </cell>
          <cell r="BU511">
            <v>16776.073773203516</v>
          </cell>
          <cell r="BV511">
            <v>-935.4472220078751</v>
          </cell>
          <cell r="BW511">
            <v>14589.150551017552</v>
          </cell>
          <cell r="BX511">
            <v>21304.549625418807</v>
          </cell>
          <cell r="BY511">
            <v>-16729.399989943446</v>
          </cell>
          <cell r="BZ511">
            <v>8735.3416422443806</v>
          </cell>
          <cell r="CA511">
            <v>10703.381388978072</v>
          </cell>
          <cell r="CB511">
            <v>13215.809736296964</v>
          </cell>
          <cell r="CC511">
            <v>14330.025871139169</v>
          </cell>
          <cell r="CD511">
            <v>12617.024026448664</v>
          </cell>
          <cell r="CE511">
            <v>14142.606279991374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0</v>
          </cell>
          <cell r="FH511">
            <v>0</v>
          </cell>
          <cell r="FI511">
            <v>0</v>
          </cell>
          <cell r="FJ511">
            <v>0</v>
          </cell>
          <cell r="FK511">
            <v>0</v>
          </cell>
          <cell r="FL511">
            <v>0</v>
          </cell>
          <cell r="FM511">
            <v>0</v>
          </cell>
          <cell r="FN511">
            <v>0</v>
          </cell>
          <cell r="FO511">
            <v>0</v>
          </cell>
          <cell r="FP511">
            <v>0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</row>
        <row r="512">
          <cell r="B512" t="str">
            <v>Co 287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6697.9949910492542</v>
          </cell>
          <cell r="BU512">
            <v>7104.6282556339102</v>
          </cell>
          <cell r="BV512">
            <v>6717.4214117290467</v>
          </cell>
          <cell r="BW512">
            <v>11546.475560221232</v>
          </cell>
          <cell r="BX512">
            <v>883.64529431166739</v>
          </cell>
          <cell r="BY512">
            <v>30011.458864708111</v>
          </cell>
          <cell r="BZ512">
            <v>17978.948819917627</v>
          </cell>
          <cell r="CA512">
            <v>9826.9269198054317</v>
          </cell>
          <cell r="CB512">
            <v>9996.5373327248963</v>
          </cell>
          <cell r="CC512">
            <v>11486.42413931487</v>
          </cell>
          <cell r="CD512">
            <v>9101.654119695886</v>
          </cell>
          <cell r="CE512">
            <v>2476.8382958636066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0</v>
          </cell>
          <cell r="FH512">
            <v>0</v>
          </cell>
          <cell r="FI512">
            <v>0</v>
          </cell>
          <cell r="FJ512">
            <v>0</v>
          </cell>
          <cell r="FK512">
            <v>0</v>
          </cell>
          <cell r="FL512">
            <v>0</v>
          </cell>
          <cell r="FM512">
            <v>0</v>
          </cell>
          <cell r="FN512">
            <v>0</v>
          </cell>
          <cell r="FO512">
            <v>0</v>
          </cell>
          <cell r="FP512">
            <v>0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</row>
        <row r="513">
          <cell r="B513" t="str">
            <v>Co 288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17861.726631919133</v>
          </cell>
          <cell r="BU513">
            <v>14914.156833352965</v>
          </cell>
          <cell r="BV513">
            <v>14786.181203900211</v>
          </cell>
          <cell r="BW513">
            <v>20618.642559505432</v>
          </cell>
          <cell r="BX513">
            <v>5360.3982453503122</v>
          </cell>
          <cell r="BY513">
            <v>50339.204503453439</v>
          </cell>
          <cell r="BZ513">
            <v>10949.601683651632</v>
          </cell>
          <cell r="CA513">
            <v>4936.9265478396264</v>
          </cell>
          <cell r="CB513">
            <v>-3161.2269834397739</v>
          </cell>
          <cell r="CC513">
            <v>-9274.2973667468905</v>
          </cell>
          <cell r="CD513">
            <v>3421.3025648075345</v>
          </cell>
          <cell r="CE513">
            <v>635.30921096423117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</row>
        <row r="514">
          <cell r="B514" t="str">
            <v>Co 333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88083.344045702121</v>
          </cell>
          <cell r="BU514">
            <v>67858.241880928836</v>
          </cell>
          <cell r="BV514">
            <v>85415.005088851642</v>
          </cell>
          <cell r="BW514">
            <v>44947.644639654842</v>
          </cell>
          <cell r="BX514">
            <v>112950.95596802174</v>
          </cell>
          <cell r="BY514">
            <v>86764.822016209975</v>
          </cell>
          <cell r="BZ514">
            <v>137671.50195607985</v>
          </cell>
          <cell r="CA514">
            <v>128810.24892028942</v>
          </cell>
          <cell r="CB514">
            <v>88776.684882906178</v>
          </cell>
          <cell r="CC514">
            <v>70152.348791999801</v>
          </cell>
          <cell r="CD514">
            <v>95622.993000954157</v>
          </cell>
          <cell r="CE514">
            <v>76188.264471527305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0</v>
          </cell>
          <cell r="FH514">
            <v>0</v>
          </cell>
          <cell r="FI514">
            <v>0</v>
          </cell>
          <cell r="FJ514">
            <v>0</v>
          </cell>
          <cell r="FK514">
            <v>0</v>
          </cell>
          <cell r="FL514">
            <v>0</v>
          </cell>
          <cell r="FM514">
            <v>0</v>
          </cell>
          <cell r="FN514">
            <v>0</v>
          </cell>
          <cell r="FO514">
            <v>0</v>
          </cell>
          <cell r="FP514">
            <v>0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</row>
        <row r="515">
          <cell r="B515" t="str">
            <v>Co 315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537.97315156775585</v>
          </cell>
          <cell r="BU515">
            <v>-2971.4892005934198</v>
          </cell>
          <cell r="BV515">
            <v>6733.272768909108</v>
          </cell>
          <cell r="BW515">
            <v>-4568.1670767614487</v>
          </cell>
          <cell r="BX515">
            <v>14716.692521569505</v>
          </cell>
          <cell r="BY515">
            <v>22.437717345161218</v>
          </cell>
          <cell r="BZ515">
            <v>-14392.269909515064</v>
          </cell>
          <cell r="CA515">
            <v>6972.8517825485324</v>
          </cell>
          <cell r="CB515">
            <v>9482.9549239321896</v>
          </cell>
          <cell r="CC515">
            <v>14560.981160498195</v>
          </cell>
          <cell r="CD515">
            <v>9302.4889068867997</v>
          </cell>
          <cell r="CE515">
            <v>7324.763585554756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0</v>
          </cell>
          <cell r="FH515">
            <v>0</v>
          </cell>
          <cell r="FI515">
            <v>0</v>
          </cell>
          <cell r="FJ515">
            <v>0</v>
          </cell>
          <cell r="FK515">
            <v>0</v>
          </cell>
          <cell r="FL515">
            <v>0</v>
          </cell>
          <cell r="FM515">
            <v>0</v>
          </cell>
          <cell r="FN515">
            <v>0</v>
          </cell>
          <cell r="FO515">
            <v>0</v>
          </cell>
          <cell r="FP515">
            <v>0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</row>
        <row r="516">
          <cell r="B516" t="str">
            <v>Co 316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21535.703390676965</v>
          </cell>
          <cell r="BU516">
            <v>21547.992232468838</v>
          </cell>
          <cell r="BV516">
            <v>25443.985512983214</v>
          </cell>
          <cell r="BW516">
            <v>23521.435338402734</v>
          </cell>
          <cell r="BX516">
            <v>36858.384129044745</v>
          </cell>
          <cell r="BY516">
            <v>34220.046896164829</v>
          </cell>
          <cell r="BZ516">
            <v>24919.374635411077</v>
          </cell>
          <cell r="CA516">
            <v>26131.084068269163</v>
          </cell>
          <cell r="CB516">
            <v>28232.931355293498</v>
          </cell>
          <cell r="CC516">
            <v>26736.968946770459</v>
          </cell>
          <cell r="CD516">
            <v>34988.524555541342</v>
          </cell>
          <cell r="CE516">
            <v>20033.285670794998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0</v>
          </cell>
          <cell r="FH516">
            <v>0</v>
          </cell>
          <cell r="FI516">
            <v>0</v>
          </cell>
          <cell r="FJ516">
            <v>0</v>
          </cell>
          <cell r="FK516">
            <v>0</v>
          </cell>
          <cell r="FL516">
            <v>0</v>
          </cell>
          <cell r="FM516">
            <v>0</v>
          </cell>
          <cell r="FN516">
            <v>0</v>
          </cell>
          <cell r="FO516">
            <v>0</v>
          </cell>
          <cell r="FP516">
            <v>0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</row>
        <row r="517">
          <cell r="B517" t="str">
            <v>Co 317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34547.459732116942</v>
          </cell>
          <cell r="BU517">
            <v>21617.10392608415</v>
          </cell>
          <cell r="BV517">
            <v>37235.586729577073</v>
          </cell>
          <cell r="BW517">
            <v>47302.167960706429</v>
          </cell>
          <cell r="BX517">
            <v>56794.423658506639</v>
          </cell>
          <cell r="BY517">
            <v>42643.124706212751</v>
          </cell>
          <cell r="BZ517">
            <v>38931.248698673604</v>
          </cell>
          <cell r="CA517">
            <v>53362.909049693888</v>
          </cell>
          <cell r="CB517">
            <v>40839.895882297656</v>
          </cell>
          <cell r="CC517">
            <v>46682.628048603641</v>
          </cell>
          <cell r="CD517">
            <v>46321.881843231473</v>
          </cell>
          <cell r="CE517">
            <v>45709.906102870285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</row>
        <row r="518">
          <cell r="B518" t="str">
            <v>Co 385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148299.12503816307</v>
          </cell>
          <cell r="BU518">
            <v>161296.49462035173</v>
          </cell>
          <cell r="BV518">
            <v>233952.08381458611</v>
          </cell>
          <cell r="BW518">
            <v>275173.46405480744</v>
          </cell>
          <cell r="BX518">
            <v>286251.54313387687</v>
          </cell>
          <cell r="BY518">
            <v>359849.16373046039</v>
          </cell>
          <cell r="BZ518">
            <v>380055.32396788261</v>
          </cell>
          <cell r="CA518">
            <v>291620.25506256847</v>
          </cell>
          <cell r="CB518">
            <v>298129.5384570196</v>
          </cell>
          <cell r="CC518">
            <v>260979.94972719089</v>
          </cell>
          <cell r="CD518">
            <v>227080.20366283707</v>
          </cell>
          <cell r="CE518">
            <v>204681.57721243953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</row>
        <row r="519">
          <cell r="B519" t="str">
            <v>Co 181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5729.9482669639965</v>
          </cell>
          <cell r="BU519">
            <v>16487.976597151817</v>
          </cell>
          <cell r="BV519">
            <v>6166.7129998623104</v>
          </cell>
          <cell r="BW519">
            <v>3855.1484705658204</v>
          </cell>
          <cell r="BX519">
            <v>6190.9637394683959</v>
          </cell>
          <cell r="BY519">
            <v>1308.3647817784804</v>
          </cell>
          <cell r="BZ519">
            <v>1229.1801293986027</v>
          </cell>
          <cell r="CA519">
            <v>1877.1226445961092</v>
          </cell>
          <cell r="CB519">
            <v>-575.12106586334448</v>
          </cell>
          <cell r="CC519">
            <v>4323.3121393845595</v>
          </cell>
          <cell r="CD519">
            <v>5072.1524868902579</v>
          </cell>
          <cell r="CE519">
            <v>5298.6132737710777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</row>
        <row r="520">
          <cell r="B520" t="str">
            <v>Co 300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16706.604563244859</v>
          </cell>
          <cell r="BU520">
            <v>11848.488589788099</v>
          </cell>
          <cell r="BV520">
            <v>18403.356185545592</v>
          </cell>
          <cell r="BW520">
            <v>10807.264443983324</v>
          </cell>
          <cell r="BX520">
            <v>16522.942853316956</v>
          </cell>
          <cell r="BY520">
            <v>10356.043734868192</v>
          </cell>
          <cell r="BZ520">
            <v>34997.622103877438</v>
          </cell>
          <cell r="CA520">
            <v>31192.218046136106</v>
          </cell>
          <cell r="CB520">
            <v>17426.314128445531</v>
          </cell>
          <cell r="CC520">
            <v>25227.019545680632</v>
          </cell>
          <cell r="CD520">
            <v>24967.885053828104</v>
          </cell>
          <cell r="CE520">
            <v>22640.126239199759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</row>
        <row r="521">
          <cell r="B521" t="str">
            <v>Co 150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88328.442879902897</v>
          </cell>
          <cell r="BU521">
            <v>142773.67873532465</v>
          </cell>
          <cell r="BV521">
            <v>156622.75058582652</v>
          </cell>
          <cell r="BW521">
            <v>115705.62670816664</v>
          </cell>
          <cell r="BX521">
            <v>100997.67171829348</v>
          </cell>
          <cell r="BY521">
            <v>66624.734260257392</v>
          </cell>
          <cell r="BZ521">
            <v>78598.014991126955</v>
          </cell>
          <cell r="CA521">
            <v>109839.12034992139</v>
          </cell>
          <cell r="CB521">
            <v>70578.832719636674</v>
          </cell>
          <cell r="CC521">
            <v>133716.62607921212</v>
          </cell>
          <cell r="CD521">
            <v>118034.44237676276</v>
          </cell>
          <cell r="CE521">
            <v>119177.75942215542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</row>
        <row r="522">
          <cell r="B522" t="str">
            <v>Co 241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13133.640417469367</v>
          </cell>
          <cell r="BU522">
            <v>7406.1852366138482</v>
          </cell>
          <cell r="BV522">
            <v>13536.869413481749</v>
          </cell>
          <cell r="BW522">
            <v>6113.8313869216217</v>
          </cell>
          <cell r="BX522">
            <v>11859.7327603554</v>
          </cell>
          <cell r="BY522">
            <v>25755.805364941254</v>
          </cell>
          <cell r="BZ522">
            <v>25073.656971496632</v>
          </cell>
          <cell r="CA522">
            <v>14592.535230523587</v>
          </cell>
          <cell r="CB522">
            <v>16716.17349919663</v>
          </cell>
          <cell r="CC522">
            <v>16628.533285218538</v>
          </cell>
          <cell r="CD522">
            <v>16295.542538392583</v>
          </cell>
          <cell r="CE522">
            <v>16361.064415335815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-6375</v>
          </cell>
          <cell r="DF522">
            <v>-6375</v>
          </cell>
          <cell r="DG522">
            <v>-6375</v>
          </cell>
          <cell r="DH522">
            <v>-6375</v>
          </cell>
          <cell r="DI522">
            <v>-6375</v>
          </cell>
          <cell r="DJ522">
            <v>-6375</v>
          </cell>
          <cell r="DK522">
            <v>-6375</v>
          </cell>
          <cell r="DL522">
            <v>-6375</v>
          </cell>
          <cell r="DM522">
            <v>-6375</v>
          </cell>
          <cell r="DN522">
            <v>-6375</v>
          </cell>
          <cell r="DO522">
            <v>-6375</v>
          </cell>
          <cell r="DP522">
            <v>-6375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-6375</v>
          </cell>
          <cell r="ED522">
            <v>-6375</v>
          </cell>
          <cell r="EE522">
            <v>-6375</v>
          </cell>
          <cell r="EF522">
            <v>-6375</v>
          </cell>
          <cell r="EG522">
            <v>-6375</v>
          </cell>
          <cell r="EH522">
            <v>-6375</v>
          </cell>
          <cell r="EI522">
            <v>-6375</v>
          </cell>
          <cell r="EJ522">
            <v>-6375</v>
          </cell>
          <cell r="EK522">
            <v>-6375</v>
          </cell>
          <cell r="EL522">
            <v>-6375</v>
          </cell>
          <cell r="EM522">
            <v>-6375</v>
          </cell>
          <cell r="EN522">
            <v>-6375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-6375</v>
          </cell>
          <cell r="FB522">
            <v>-6375</v>
          </cell>
          <cell r="FC522">
            <v>-6375</v>
          </cell>
          <cell r="FD522">
            <v>-6375</v>
          </cell>
          <cell r="FE522">
            <v>-6375</v>
          </cell>
          <cell r="FF522">
            <v>-6375</v>
          </cell>
          <cell r="FG522">
            <v>-6375</v>
          </cell>
          <cell r="FH522">
            <v>-6375</v>
          </cell>
          <cell r="FI522">
            <v>-6375</v>
          </cell>
          <cell r="FJ522">
            <v>-6375</v>
          </cell>
          <cell r="FK522">
            <v>-6375</v>
          </cell>
          <cell r="FL522">
            <v>-6375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</row>
        <row r="523">
          <cell r="B523" t="str">
            <v>Co 242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1790.8550265401118</v>
          </cell>
          <cell r="BU523">
            <v>3404.8324018631529</v>
          </cell>
          <cell r="BV523">
            <v>4792.1464278506955</v>
          </cell>
          <cell r="BW523">
            <v>9795.4225293670006</v>
          </cell>
          <cell r="BX523">
            <v>-451.05512252252356</v>
          </cell>
          <cell r="BY523">
            <v>-1245.647911453525</v>
          </cell>
          <cell r="BZ523">
            <v>17389.923876477562</v>
          </cell>
          <cell r="CA523">
            <v>6693.3367539115416</v>
          </cell>
          <cell r="CB523">
            <v>2422.7481002414697</v>
          </cell>
          <cell r="CC523">
            <v>822.61194511842859</v>
          </cell>
          <cell r="CD523">
            <v>3598.9804298196977</v>
          </cell>
          <cell r="CE523">
            <v>5704.0410702820236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-60.217659240303554</v>
          </cell>
          <cell r="DE523">
            <v>-54.390143829951597</v>
          </cell>
          <cell r="DF523">
            <v>-60.217659240303554</v>
          </cell>
          <cell r="DG523">
            <v>-58.275154103519561</v>
          </cell>
          <cell r="DH523">
            <v>-60.217659240303554</v>
          </cell>
          <cell r="DI523">
            <v>-58.275154103519561</v>
          </cell>
          <cell r="DJ523">
            <v>-60.217659240303554</v>
          </cell>
          <cell r="DK523">
            <v>-60.217659240303554</v>
          </cell>
          <cell r="DL523">
            <v>-58.275154103519561</v>
          </cell>
          <cell r="DM523">
            <v>-60.217659240303554</v>
          </cell>
          <cell r="DN523">
            <v>-58.275154103519561</v>
          </cell>
          <cell r="DO523">
            <v>-60.217659240303554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0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-3077.2432087691882</v>
          </cell>
          <cell r="FM523">
            <v>-2878.711388848596</v>
          </cell>
          <cell r="FN523">
            <v>-3077.2432087691882</v>
          </cell>
          <cell r="FO523">
            <v>-2977.9772988088916</v>
          </cell>
          <cell r="FP523">
            <v>-3077.2432087691882</v>
          </cell>
          <cell r="FQ523">
            <v>-2977.9772988088916</v>
          </cell>
          <cell r="FR523">
            <v>-3077.2432087691882</v>
          </cell>
          <cell r="FS523">
            <v>-3077.2432087691882</v>
          </cell>
          <cell r="FT523">
            <v>-2977.9772988088916</v>
          </cell>
          <cell r="FU523">
            <v>-3077.2432087691882</v>
          </cell>
          <cell r="FV523">
            <v>-2977.9772988088916</v>
          </cell>
          <cell r="FW523">
            <v>-3077.2432087691882</v>
          </cell>
        </row>
        <row r="524">
          <cell r="B524" t="str">
            <v>Co 246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14391.095723802806</v>
          </cell>
          <cell r="BU524">
            <v>8098.2082852931489</v>
          </cell>
          <cell r="BV524">
            <v>24337.493306806995</v>
          </cell>
          <cell r="BW524">
            <v>21672.500574339814</v>
          </cell>
          <cell r="BX524">
            <v>12796.638182325099</v>
          </cell>
          <cell r="BY524">
            <v>15878.64442234196</v>
          </cell>
          <cell r="BZ524">
            <v>22703.639372221085</v>
          </cell>
          <cell r="CA524">
            <v>14698.105069065037</v>
          </cell>
          <cell r="CB524">
            <v>29080.452232966469</v>
          </cell>
          <cell r="CC524">
            <v>30394.059661017658</v>
          </cell>
          <cell r="CD524">
            <v>27752.840411215118</v>
          </cell>
          <cell r="CE524">
            <v>24450.274918550145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0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</row>
        <row r="525">
          <cell r="B525" t="str">
            <v>Co 400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225936.17203217081</v>
          </cell>
          <cell r="BU525">
            <v>193853.68622817367</v>
          </cell>
          <cell r="BV525">
            <v>129961.44025450508</v>
          </cell>
          <cell r="BW525">
            <v>239265.70742577832</v>
          </cell>
          <cell r="BX525">
            <v>236840.59754911019</v>
          </cell>
          <cell r="BY525">
            <v>133785.79698062234</v>
          </cell>
          <cell r="BZ525">
            <v>286052.82211408194</v>
          </cell>
          <cell r="CA525">
            <v>330165.63713579212</v>
          </cell>
          <cell r="CB525">
            <v>247005.49088968162</v>
          </cell>
          <cell r="CC525">
            <v>286937.30684825557</v>
          </cell>
          <cell r="CD525">
            <v>104035.10841338825</v>
          </cell>
          <cell r="CE525">
            <v>-48076.034106796782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</row>
        <row r="526">
          <cell r="B526" t="str">
            <v>Co 401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90361.243874931679</v>
          </cell>
          <cell r="BU526">
            <v>28439.581548536895</v>
          </cell>
          <cell r="BV526">
            <v>60027.283347938413</v>
          </cell>
          <cell r="BW526">
            <v>80479.18225965029</v>
          </cell>
          <cell r="BX526">
            <v>43627.573979435663</v>
          </cell>
          <cell r="BY526">
            <v>99754.541112209961</v>
          </cell>
          <cell r="BZ526">
            <v>76363.723036144482</v>
          </cell>
          <cell r="CA526">
            <v>-77872.157758573827</v>
          </cell>
          <cell r="CB526">
            <v>161473.54106403151</v>
          </cell>
          <cell r="CC526">
            <v>152292.74565090996</v>
          </cell>
          <cell r="CD526">
            <v>128997.93985849223</v>
          </cell>
          <cell r="CE526">
            <v>118516.87658133605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0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</row>
        <row r="527">
          <cell r="B527" t="str">
            <v>Co 248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61645.975323873907</v>
          </cell>
          <cell r="BU527">
            <v>31294.06787309661</v>
          </cell>
          <cell r="BV527">
            <v>47128.039047691462</v>
          </cell>
          <cell r="BW527">
            <v>40852.723382486838</v>
          </cell>
          <cell r="BX527">
            <v>76592.464136788025</v>
          </cell>
          <cell r="BY527">
            <v>15121.677839252945</v>
          </cell>
          <cell r="BZ527">
            <v>30752.979463904412</v>
          </cell>
          <cell r="CA527">
            <v>45305.363837382647</v>
          </cell>
          <cell r="CB527">
            <v>28412.172402466633</v>
          </cell>
          <cell r="CC527">
            <v>40825.749110548823</v>
          </cell>
          <cell r="CD527">
            <v>35393.810428971614</v>
          </cell>
          <cell r="CE527">
            <v>69331.253880385571</v>
          </cell>
          <cell r="CF527">
            <v>-5085.6881497136437</v>
          </cell>
          <cell r="CG527">
            <v>-4593.5247803865177</v>
          </cell>
          <cell r="CH527">
            <v>-5085.6881497136437</v>
          </cell>
          <cell r="CI527">
            <v>-4921.6336932712684</v>
          </cell>
          <cell r="CJ527">
            <v>-5085.6881497136437</v>
          </cell>
          <cell r="CK527">
            <v>-4921.6336932712684</v>
          </cell>
          <cell r="CL527">
            <v>-5085.6881497136437</v>
          </cell>
          <cell r="CM527">
            <v>-5085.6881497136437</v>
          </cell>
          <cell r="CN527">
            <v>-4921.6336932712684</v>
          </cell>
          <cell r="CO527">
            <v>-5085.6881497136437</v>
          </cell>
          <cell r="CP527">
            <v>-4921.6336932712684</v>
          </cell>
          <cell r="CQ527">
            <v>-5085.6881497136437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-6375</v>
          </cell>
          <cell r="DI527">
            <v>-6375</v>
          </cell>
          <cell r="DJ527">
            <v>-6375</v>
          </cell>
          <cell r="DK527">
            <v>-6375</v>
          </cell>
          <cell r="DL527">
            <v>-6375</v>
          </cell>
          <cell r="DM527">
            <v>-6375</v>
          </cell>
          <cell r="DN527">
            <v>-6375</v>
          </cell>
          <cell r="DO527">
            <v>-6375</v>
          </cell>
          <cell r="DP527">
            <v>-6375</v>
          </cell>
          <cell r="DQ527">
            <v>-6375</v>
          </cell>
          <cell r="DR527">
            <v>-6375</v>
          </cell>
          <cell r="DS527">
            <v>-6375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-6375</v>
          </cell>
          <cell r="EG527">
            <v>-6375</v>
          </cell>
          <cell r="EH527">
            <v>-6375</v>
          </cell>
          <cell r="EI527">
            <v>-6375</v>
          </cell>
          <cell r="EJ527">
            <v>-6375</v>
          </cell>
          <cell r="EK527">
            <v>-6375</v>
          </cell>
          <cell r="EL527">
            <v>-6375</v>
          </cell>
          <cell r="EM527">
            <v>-6375</v>
          </cell>
          <cell r="EN527">
            <v>-6375</v>
          </cell>
          <cell r="EO527">
            <v>-6375</v>
          </cell>
          <cell r="EP527">
            <v>-6375</v>
          </cell>
          <cell r="EQ527">
            <v>-6375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-6375</v>
          </cell>
          <cell r="FE527">
            <v>-6375</v>
          </cell>
          <cell r="FF527">
            <v>-6375</v>
          </cell>
          <cell r="FG527">
            <v>-6375</v>
          </cell>
          <cell r="FH527">
            <v>-6375</v>
          </cell>
          <cell r="FI527">
            <v>-6375</v>
          </cell>
          <cell r="FJ527">
            <v>-6375</v>
          </cell>
          <cell r="FK527">
            <v>-6375</v>
          </cell>
          <cell r="FL527">
            <v>-6375</v>
          </cell>
          <cell r="FM527">
            <v>-6375</v>
          </cell>
          <cell r="FN527">
            <v>-6375</v>
          </cell>
          <cell r="FO527">
            <v>-6375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</row>
        <row r="528">
          <cell r="B528" t="str">
            <v>Co 249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38567.917209295956</v>
          </cell>
          <cell r="BU528">
            <v>33997.175631584716</v>
          </cell>
          <cell r="BV528">
            <v>50078.382222066233</v>
          </cell>
          <cell r="BW528">
            <v>53323.272515063414</v>
          </cell>
          <cell r="BX528">
            <v>47581.773453048911</v>
          </cell>
          <cell r="BY528">
            <v>36534.452670599749</v>
          </cell>
          <cell r="BZ528">
            <v>42494.497820310258</v>
          </cell>
          <cell r="CA528">
            <v>20682.051303409899</v>
          </cell>
          <cell r="CB528">
            <v>24947.094494633704</v>
          </cell>
          <cell r="CC528">
            <v>32362.569886878955</v>
          </cell>
          <cell r="CD528">
            <v>29179.69613616378</v>
          </cell>
          <cell r="CE528">
            <v>26617.025341849403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-5100</v>
          </cell>
          <cell r="CZ528">
            <v>-5100</v>
          </cell>
          <cell r="DA528">
            <v>-5100</v>
          </cell>
          <cell r="DB528">
            <v>-5100</v>
          </cell>
          <cell r="DC528">
            <v>-5100</v>
          </cell>
          <cell r="DD528">
            <v>-5100</v>
          </cell>
          <cell r="DE528">
            <v>-5100</v>
          </cell>
          <cell r="DF528">
            <v>-5100</v>
          </cell>
          <cell r="DG528">
            <v>-5100</v>
          </cell>
          <cell r="DH528">
            <v>-5100</v>
          </cell>
          <cell r="DI528">
            <v>-5100</v>
          </cell>
          <cell r="DJ528">
            <v>-5100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-6375</v>
          </cell>
          <cell r="EW528">
            <v>-6375</v>
          </cell>
          <cell r="EX528">
            <v>-6375</v>
          </cell>
          <cell r="EY528">
            <v>-6375</v>
          </cell>
          <cell r="EZ528">
            <v>-6375</v>
          </cell>
          <cell r="FA528">
            <v>-6375</v>
          </cell>
          <cell r="FB528">
            <v>-6375</v>
          </cell>
          <cell r="FC528">
            <v>-6375</v>
          </cell>
          <cell r="FD528">
            <v>-6375</v>
          </cell>
          <cell r="FE528">
            <v>-6375</v>
          </cell>
          <cell r="FF528">
            <v>-6375</v>
          </cell>
          <cell r="FG528">
            <v>-6375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</row>
        <row r="529">
          <cell r="B529" t="str">
            <v>Co 402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3336.1697158422412</v>
          </cell>
          <cell r="BU529">
            <v>1291.6379054945592</v>
          </cell>
          <cell r="BV529">
            <v>2664.073137535358</v>
          </cell>
          <cell r="BW529">
            <v>5293.2811054126387</v>
          </cell>
          <cell r="BX529">
            <v>488.43932710148238</v>
          </cell>
          <cell r="BY529">
            <v>4758.6687008084018</v>
          </cell>
          <cell r="BZ529">
            <v>3861.5925497266389</v>
          </cell>
          <cell r="CA529">
            <v>11281.190238397201</v>
          </cell>
          <cell r="CB529">
            <v>-4336.4970173940037</v>
          </cell>
          <cell r="CC529">
            <v>6160.7901780198508</v>
          </cell>
          <cell r="CD529">
            <v>-4455.4474316054648</v>
          </cell>
          <cell r="CE529">
            <v>7501.9628536788359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0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</row>
        <row r="530">
          <cell r="B530" t="str">
            <v>Co 403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26662.809466583509</v>
          </cell>
          <cell r="BU530">
            <v>15772.118800735036</v>
          </cell>
          <cell r="BV530">
            <v>27226.689217942207</v>
          </cell>
          <cell r="BW530">
            <v>19881.39897212269</v>
          </cell>
          <cell r="BX530">
            <v>-9880.9335859777202</v>
          </cell>
          <cell r="BY530">
            <v>583.23762893593812</v>
          </cell>
          <cell r="BZ530">
            <v>3378.6236715880077</v>
          </cell>
          <cell r="CA530">
            <v>8112.304589418869</v>
          </cell>
          <cell r="CB530">
            <v>19934.416038253577</v>
          </cell>
          <cell r="CC530">
            <v>18286.830685159643</v>
          </cell>
          <cell r="CD530">
            <v>10268.030664576116</v>
          </cell>
          <cell r="CE530">
            <v>22819.38786488444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0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</row>
        <row r="531">
          <cell r="B531" t="str">
            <v>Co 406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-11512.941780378445</v>
          </cell>
          <cell r="BU531">
            <v>37438.056230107162</v>
          </cell>
          <cell r="BV531">
            <v>-71540.663099941637</v>
          </cell>
          <cell r="BW531">
            <v>11536.908966080955</v>
          </cell>
          <cell r="BX531">
            <v>-2862.4813013773964</v>
          </cell>
          <cell r="BY531">
            <v>10927.396180656287</v>
          </cell>
          <cell r="BZ531">
            <v>66515.139762554623</v>
          </cell>
          <cell r="CA531">
            <v>31435.432868243603</v>
          </cell>
          <cell r="CB531">
            <v>11016.816758102621</v>
          </cell>
          <cell r="CC531">
            <v>26415.483062485699</v>
          </cell>
          <cell r="CD531">
            <v>16113.85011367299</v>
          </cell>
          <cell r="CE531">
            <v>17558.190743234969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0</v>
          </cell>
          <cell r="FH531">
            <v>0</v>
          </cell>
          <cell r="FI531">
            <v>0</v>
          </cell>
          <cell r="FJ531">
            <v>0</v>
          </cell>
          <cell r="FK531">
            <v>0</v>
          </cell>
          <cell r="FL531">
            <v>0</v>
          </cell>
          <cell r="FM531">
            <v>0</v>
          </cell>
          <cell r="FN531">
            <v>0</v>
          </cell>
          <cell r="FO531">
            <v>0</v>
          </cell>
          <cell r="FP531">
            <v>0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</row>
        <row r="532">
          <cell r="B532" t="str">
            <v>Co 182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358344.65453289251</v>
          </cell>
          <cell r="BU532">
            <v>332007.50575770857</v>
          </cell>
          <cell r="BV532">
            <v>235813.59258546028</v>
          </cell>
          <cell r="BW532">
            <v>364621.02938709653</v>
          </cell>
          <cell r="BX532">
            <v>347728.79699831246</v>
          </cell>
          <cell r="BY532">
            <v>509508.8588287849</v>
          </cell>
          <cell r="BZ532">
            <v>656076.96768166951</v>
          </cell>
          <cell r="CA532">
            <v>42689.15531317424</v>
          </cell>
          <cell r="CB532">
            <v>350385.62716309563</v>
          </cell>
          <cell r="CC532">
            <v>394630.13041659875</v>
          </cell>
          <cell r="CD532">
            <v>365627.62687591778</v>
          </cell>
          <cell r="CE532">
            <v>280586.01886550779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</row>
        <row r="533">
          <cell r="B533" t="str">
            <v>Co 183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77298.848747326731</v>
          </cell>
          <cell r="BU533">
            <v>73668.425795856776</v>
          </cell>
          <cell r="BV533">
            <v>55203.220535792934</v>
          </cell>
          <cell r="BW533">
            <v>37852.945751149033</v>
          </cell>
          <cell r="BX533">
            <v>87756.116204990889</v>
          </cell>
          <cell r="BY533">
            <v>82270.014090867073</v>
          </cell>
          <cell r="BZ533">
            <v>106916.19702005328</v>
          </cell>
          <cell r="CA533">
            <v>48461.196391395701</v>
          </cell>
          <cell r="CB533">
            <v>29787.987373906886</v>
          </cell>
          <cell r="CC533">
            <v>36469.787843789207</v>
          </cell>
          <cell r="CD533">
            <v>76885.054277408111</v>
          </cell>
          <cell r="CE533">
            <v>51037.789591436216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0</v>
          </cell>
          <cell r="FH533">
            <v>0</v>
          </cell>
          <cell r="FI533">
            <v>0</v>
          </cell>
          <cell r="FJ533">
            <v>0</v>
          </cell>
          <cell r="FK533">
            <v>0</v>
          </cell>
          <cell r="FL533">
            <v>0</v>
          </cell>
          <cell r="FM533">
            <v>0</v>
          </cell>
          <cell r="FN533">
            <v>0</v>
          </cell>
          <cell r="FO533">
            <v>0</v>
          </cell>
          <cell r="FP533">
            <v>0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</row>
        <row r="534">
          <cell r="B534" t="str">
            <v>Co 201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0</v>
          </cell>
          <cell r="FH534">
            <v>0</v>
          </cell>
          <cell r="FI534">
            <v>0</v>
          </cell>
          <cell r="FJ534">
            <v>0</v>
          </cell>
          <cell r="FK534">
            <v>0</v>
          </cell>
          <cell r="FL534">
            <v>0</v>
          </cell>
          <cell r="FM534">
            <v>0</v>
          </cell>
          <cell r="FN534">
            <v>0</v>
          </cell>
          <cell r="FO534">
            <v>0</v>
          </cell>
          <cell r="FP534">
            <v>0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</row>
        <row r="535">
          <cell r="B535" t="str">
            <v>Co 202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10879.451581831094</v>
          </cell>
          <cell r="BU535">
            <v>4056.8092705782346</v>
          </cell>
          <cell r="BV535">
            <v>7937.1682113085008</v>
          </cell>
          <cell r="BW535">
            <v>29865.369589722599</v>
          </cell>
          <cell r="BX535">
            <v>33069.024317742536</v>
          </cell>
          <cell r="BY535">
            <v>44758.173412604665</v>
          </cell>
          <cell r="BZ535">
            <v>67698.166784642846</v>
          </cell>
          <cell r="CA535">
            <v>5968.409693701662</v>
          </cell>
          <cell r="CB535">
            <v>1568.7483249452725</v>
          </cell>
          <cell r="CC535">
            <v>8340.5058642615077</v>
          </cell>
          <cell r="CD535">
            <v>7477.5878087456804</v>
          </cell>
          <cell r="CE535">
            <v>2409.018579576652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</row>
        <row r="536">
          <cell r="B536" t="str">
            <v>Co 187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46414.422264322347</v>
          </cell>
          <cell r="BU536">
            <v>53445.966521473718</v>
          </cell>
          <cell r="BV536">
            <v>42378.80518898186</v>
          </cell>
          <cell r="BW536">
            <v>57696.111884656319</v>
          </cell>
          <cell r="BX536">
            <v>79869.846313424161</v>
          </cell>
          <cell r="BY536">
            <v>55647.488927854356</v>
          </cell>
          <cell r="BZ536">
            <v>67445.493636640851</v>
          </cell>
          <cell r="CA536">
            <v>73537.505276179087</v>
          </cell>
          <cell r="CB536">
            <v>65177.764602374649</v>
          </cell>
          <cell r="CC536">
            <v>41060.434830794038</v>
          </cell>
          <cell r="CD536">
            <v>67475.254030237702</v>
          </cell>
          <cell r="CE536">
            <v>57335.896646160225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</row>
        <row r="537">
          <cell r="B537" t="str">
            <v>Co 188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39875.895155310216</v>
          </cell>
          <cell r="BU537">
            <v>31410.338543748658</v>
          </cell>
          <cell r="BV537">
            <v>12525.386034302632</v>
          </cell>
          <cell r="BW537">
            <v>58541.654942450921</v>
          </cell>
          <cell r="BX537">
            <v>39213.427700967921</v>
          </cell>
          <cell r="BY537">
            <v>10583.600122415402</v>
          </cell>
          <cell r="BZ537">
            <v>106823.39897358985</v>
          </cell>
          <cell r="CA537">
            <v>48180.826177704846</v>
          </cell>
          <cell r="CB537">
            <v>27077.195007507864</v>
          </cell>
          <cell r="CC537">
            <v>35204.432579495435</v>
          </cell>
          <cell r="CD537">
            <v>35373.849532483393</v>
          </cell>
          <cell r="CE537">
            <v>31888.787537488475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0</v>
          </cell>
          <cell r="FH537">
            <v>0</v>
          </cell>
          <cell r="FI537">
            <v>0</v>
          </cell>
          <cell r="FJ537">
            <v>0</v>
          </cell>
          <cell r="FK537">
            <v>0</v>
          </cell>
          <cell r="FL537">
            <v>0</v>
          </cell>
          <cell r="FM537">
            <v>0</v>
          </cell>
          <cell r="FN537">
            <v>0</v>
          </cell>
          <cell r="FO537">
            <v>0</v>
          </cell>
          <cell r="FP537">
            <v>0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</row>
        <row r="538">
          <cell r="B538" t="str">
            <v>Co 250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71172.894069479007</v>
          </cell>
          <cell r="BU538">
            <v>65367.668007143904</v>
          </cell>
          <cell r="BV538">
            <v>64477.009177629938</v>
          </cell>
          <cell r="BW538">
            <v>37098.663246599899</v>
          </cell>
          <cell r="BX538">
            <v>77631.706047472253</v>
          </cell>
          <cell r="BY538">
            <v>71389.81043860942</v>
          </cell>
          <cell r="BZ538">
            <v>54040.816369524255</v>
          </cell>
          <cell r="CA538">
            <v>64967.372662117894</v>
          </cell>
          <cell r="CB538">
            <v>70140.304909253318</v>
          </cell>
          <cell r="CC538">
            <v>67232.412351909239</v>
          </cell>
          <cell r="CD538">
            <v>67894.41719580481</v>
          </cell>
          <cell r="CE538">
            <v>63872.930528184574</v>
          </cell>
          <cell r="CF538">
            <v>-29457.156995307228</v>
          </cell>
          <cell r="CG538">
            <v>-26606.464382858143</v>
          </cell>
          <cell r="CH538">
            <v>-29457.156995307228</v>
          </cell>
          <cell r="CI538">
            <v>-28506.926124490867</v>
          </cell>
          <cell r="CJ538">
            <v>-29457.156995307228</v>
          </cell>
          <cell r="CK538">
            <v>-28506.926124490867</v>
          </cell>
          <cell r="CL538">
            <v>-29457.156995307228</v>
          </cell>
          <cell r="CM538">
            <v>-29457.156995307228</v>
          </cell>
          <cell r="CN538">
            <v>-28506.926124490867</v>
          </cell>
          <cell r="CO538">
            <v>-29457.156995307228</v>
          </cell>
          <cell r="CP538">
            <v>-28506.926124490867</v>
          </cell>
          <cell r="CQ538">
            <v>-29457.156995307228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-6375</v>
          </cell>
          <cell r="EC538">
            <v>-6375</v>
          </cell>
          <cell r="ED538">
            <v>-6375</v>
          </cell>
          <cell r="EE538">
            <v>-6375</v>
          </cell>
          <cell r="EF538">
            <v>-6375</v>
          </cell>
          <cell r="EG538">
            <v>-6375</v>
          </cell>
          <cell r="EH538">
            <v>-6375</v>
          </cell>
          <cell r="EI538">
            <v>-6375</v>
          </cell>
          <cell r="EJ538">
            <v>-6375</v>
          </cell>
          <cell r="EK538">
            <v>-6375</v>
          </cell>
          <cell r="EL538">
            <v>-6375</v>
          </cell>
          <cell r="EM538">
            <v>-6375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-6375</v>
          </cell>
          <cell r="FA538">
            <v>-6375</v>
          </cell>
          <cell r="FB538">
            <v>-6375</v>
          </cell>
          <cell r="FC538">
            <v>-6375</v>
          </cell>
          <cell r="FD538">
            <v>-6375</v>
          </cell>
          <cell r="FE538">
            <v>-6375</v>
          </cell>
          <cell r="FF538">
            <v>-6375</v>
          </cell>
          <cell r="FG538">
            <v>-6375</v>
          </cell>
          <cell r="FH538">
            <v>-6375</v>
          </cell>
          <cell r="FI538">
            <v>-6375</v>
          </cell>
          <cell r="FJ538">
            <v>-6375</v>
          </cell>
          <cell r="FK538">
            <v>-6375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</row>
        <row r="539">
          <cell r="B539" t="str">
            <v>Co 251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257932.44062744349</v>
          </cell>
          <cell r="BU539">
            <v>283089.20181053615</v>
          </cell>
          <cell r="BV539">
            <v>402584.11158639903</v>
          </cell>
          <cell r="BW539">
            <v>405180.21893206192</v>
          </cell>
          <cell r="BX539">
            <v>547584.23376191384</v>
          </cell>
          <cell r="BY539">
            <v>496898.98031958315</v>
          </cell>
          <cell r="BZ539">
            <v>341897.80574003595</v>
          </cell>
          <cell r="CA539">
            <v>377224.79866597493</v>
          </cell>
          <cell r="CB539">
            <v>317236.49709899019</v>
          </cell>
          <cell r="CC539">
            <v>437758.27588533069</v>
          </cell>
          <cell r="CD539">
            <v>294335.58109519898</v>
          </cell>
          <cell r="CE539">
            <v>214476.76092501683</v>
          </cell>
          <cell r="CF539">
            <v>-100699.00978153915</v>
          </cell>
          <cell r="CG539">
            <v>-90953.944318809561</v>
          </cell>
          <cell r="CH539">
            <v>-100699.00978153915</v>
          </cell>
          <cell r="CI539">
            <v>-97450.654627295939</v>
          </cell>
          <cell r="CJ539">
            <v>-100699.00978153915</v>
          </cell>
          <cell r="CK539">
            <v>-97450.654627295939</v>
          </cell>
          <cell r="CL539">
            <v>-100699.00978153915</v>
          </cell>
          <cell r="CM539">
            <v>-100699.00978153915</v>
          </cell>
          <cell r="CN539">
            <v>-97450.654627295939</v>
          </cell>
          <cell r="CO539">
            <v>-100699.00978153915</v>
          </cell>
          <cell r="CP539">
            <v>-97450.654627295939</v>
          </cell>
          <cell r="CQ539">
            <v>-100699.00978153915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-13812.5</v>
          </cell>
          <cell r="DY539">
            <v>-13812.5</v>
          </cell>
          <cell r="DZ539">
            <v>-13812.5</v>
          </cell>
          <cell r="EA539">
            <v>-13812.5</v>
          </cell>
          <cell r="EB539">
            <v>-13812.5</v>
          </cell>
          <cell r="EC539">
            <v>-13812.5</v>
          </cell>
          <cell r="ED539">
            <v>-13812.5</v>
          </cell>
          <cell r="EE539">
            <v>-13812.5</v>
          </cell>
          <cell r="EF539">
            <v>-13812.5</v>
          </cell>
          <cell r="EG539">
            <v>-13812.5</v>
          </cell>
          <cell r="EH539">
            <v>-13812.5</v>
          </cell>
          <cell r="EI539">
            <v>-13812.5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-13812.5</v>
          </cell>
          <cell r="EW539">
            <v>-13812.5</v>
          </cell>
          <cell r="EX539">
            <v>-13812.5</v>
          </cell>
          <cell r="EY539">
            <v>-13812.5</v>
          </cell>
          <cell r="EZ539">
            <v>-13812.5</v>
          </cell>
          <cell r="FA539">
            <v>-13812.5</v>
          </cell>
          <cell r="FB539">
            <v>-13812.5</v>
          </cell>
          <cell r="FC539">
            <v>-13812.5</v>
          </cell>
          <cell r="FD539">
            <v>-13812.5</v>
          </cell>
          <cell r="FE539">
            <v>-13812.5</v>
          </cell>
          <cell r="FF539">
            <v>-13812.5</v>
          </cell>
          <cell r="FG539">
            <v>-13812.5</v>
          </cell>
          <cell r="FH539">
            <v>0</v>
          </cell>
          <cell r="FI539">
            <v>0</v>
          </cell>
          <cell r="FJ539">
            <v>0</v>
          </cell>
          <cell r="FK539">
            <v>0</v>
          </cell>
          <cell r="FL539">
            <v>0</v>
          </cell>
          <cell r="FM539">
            <v>0</v>
          </cell>
          <cell r="FN539">
            <v>0</v>
          </cell>
          <cell r="FO539">
            <v>0</v>
          </cell>
          <cell r="FP539">
            <v>0</v>
          </cell>
          <cell r="FQ539">
            <v>0</v>
          </cell>
          <cell r="FR539">
            <v>0</v>
          </cell>
          <cell r="FS539">
            <v>0</v>
          </cell>
          <cell r="FT539">
            <v>-13812.5</v>
          </cell>
          <cell r="FU539">
            <v>-13812.5</v>
          </cell>
          <cell r="FV539">
            <v>-13812.5</v>
          </cell>
          <cell r="FW539">
            <v>-13812.5</v>
          </cell>
        </row>
        <row r="540">
          <cell r="B540" t="str">
            <v>Co 252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25187.882543679705</v>
          </cell>
          <cell r="BU540">
            <v>59698.047452642786</v>
          </cell>
          <cell r="BV540">
            <v>61949.888946974534</v>
          </cell>
          <cell r="BW540">
            <v>164129.66370696595</v>
          </cell>
          <cell r="BX540">
            <v>144683.61745571441</v>
          </cell>
          <cell r="BY540">
            <v>69208.283112074045</v>
          </cell>
          <cell r="BZ540">
            <v>64363.047841934749</v>
          </cell>
          <cell r="CA540">
            <v>-21011.473036012409</v>
          </cell>
          <cell r="CB540">
            <v>62454.560092960193</v>
          </cell>
          <cell r="CC540">
            <v>102506.52091089962</v>
          </cell>
          <cell r="CD540">
            <v>35251.962204610987</v>
          </cell>
          <cell r="CE540">
            <v>67667.170236732782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-12750</v>
          </cell>
          <cell r="DF540">
            <v>-12750</v>
          </cell>
          <cell r="DG540">
            <v>-12750</v>
          </cell>
          <cell r="DH540">
            <v>-12750</v>
          </cell>
          <cell r="DI540">
            <v>-12750</v>
          </cell>
          <cell r="DJ540">
            <v>-12750</v>
          </cell>
          <cell r="DK540">
            <v>-12750</v>
          </cell>
          <cell r="DL540">
            <v>-12750</v>
          </cell>
          <cell r="DM540">
            <v>-12750</v>
          </cell>
          <cell r="DN540">
            <v>-12750</v>
          </cell>
          <cell r="DO540">
            <v>-12750</v>
          </cell>
          <cell r="DP540">
            <v>-12750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-12750</v>
          </cell>
          <cell r="ED540">
            <v>-12750</v>
          </cell>
          <cell r="EE540">
            <v>-12750</v>
          </cell>
          <cell r="EF540">
            <v>-12750</v>
          </cell>
          <cell r="EG540">
            <v>-12750</v>
          </cell>
          <cell r="EH540">
            <v>-12750</v>
          </cell>
          <cell r="EI540">
            <v>-12750</v>
          </cell>
          <cell r="EJ540">
            <v>-12750</v>
          </cell>
          <cell r="EK540">
            <v>-12750</v>
          </cell>
          <cell r="EL540">
            <v>-12750</v>
          </cell>
          <cell r="EM540">
            <v>-12750</v>
          </cell>
          <cell r="EN540">
            <v>-12750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-12750</v>
          </cell>
          <cell r="FB540">
            <v>-12750</v>
          </cell>
          <cell r="FC540">
            <v>-12750</v>
          </cell>
          <cell r="FD540">
            <v>-12750</v>
          </cell>
          <cell r="FE540">
            <v>-12750</v>
          </cell>
          <cell r="FF540">
            <v>-12750</v>
          </cell>
          <cell r="FG540">
            <v>-12750</v>
          </cell>
          <cell r="FH540">
            <v>-12750</v>
          </cell>
          <cell r="FI540">
            <v>-12750</v>
          </cell>
          <cell r="FJ540">
            <v>-12750</v>
          </cell>
          <cell r="FK540">
            <v>-12750</v>
          </cell>
          <cell r="FL540">
            <v>-12750</v>
          </cell>
          <cell r="FM540">
            <v>0</v>
          </cell>
          <cell r="FN540">
            <v>0</v>
          </cell>
          <cell r="FO540">
            <v>0</v>
          </cell>
          <cell r="FP540">
            <v>0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</row>
        <row r="541">
          <cell r="B541" t="str">
            <v>Co 220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-2869.7261178879562</v>
          </cell>
          <cell r="BU541">
            <v>17252.273003922117</v>
          </cell>
          <cell r="BV541">
            <v>9604.4939695107551</v>
          </cell>
          <cell r="BW541">
            <v>11744.149920386868</v>
          </cell>
          <cell r="BX541">
            <v>-207.44855281065611</v>
          </cell>
          <cell r="BY541">
            <v>11881.521746033934</v>
          </cell>
          <cell r="BZ541">
            <v>20006.967811974573</v>
          </cell>
          <cell r="CA541">
            <v>13987.744707082387</v>
          </cell>
          <cell r="CB541">
            <v>490.07776675996502</v>
          </cell>
          <cell r="CC541">
            <v>15806.350594586678</v>
          </cell>
          <cell r="CD541">
            <v>19072.742919727818</v>
          </cell>
          <cell r="CE541">
            <v>10676.850869508969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0</v>
          </cell>
          <cell r="FH541">
            <v>0</v>
          </cell>
          <cell r="FI541">
            <v>0</v>
          </cell>
          <cell r="FJ541">
            <v>0</v>
          </cell>
          <cell r="FK541">
            <v>0</v>
          </cell>
          <cell r="FL541">
            <v>0</v>
          </cell>
          <cell r="FM541">
            <v>0</v>
          </cell>
          <cell r="FN541">
            <v>0</v>
          </cell>
          <cell r="FO541">
            <v>0</v>
          </cell>
          <cell r="FP541">
            <v>0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</row>
        <row r="542">
          <cell r="B542" t="str">
            <v>Co 900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0</v>
          </cell>
          <cell r="FH542">
            <v>0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</row>
        <row r="543">
          <cell r="B543" t="str">
            <v>Co 254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7217.9904944833452</v>
          </cell>
          <cell r="BU543">
            <v>6257.0722677089616</v>
          </cell>
          <cell r="BV543">
            <v>16975.195654034153</v>
          </cell>
          <cell r="BW543">
            <v>19796.775496723232</v>
          </cell>
          <cell r="BX543">
            <v>33622.44569831733</v>
          </cell>
          <cell r="BY543">
            <v>19994.670209248154</v>
          </cell>
          <cell r="BZ543">
            <v>22113.531692517747</v>
          </cell>
          <cell r="CA543">
            <v>24834.52638178087</v>
          </cell>
          <cell r="CB543">
            <v>7359.2946469559975</v>
          </cell>
          <cell r="CC543">
            <v>10475.978646095709</v>
          </cell>
          <cell r="CD543">
            <v>11879.790717137486</v>
          </cell>
          <cell r="CE543">
            <v>3700.7288345949073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0</v>
          </cell>
          <cell r="FH543">
            <v>0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</row>
        <row r="544">
          <cell r="B544" t="str">
            <v>Co 255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122860.99802803027</v>
          </cell>
          <cell r="BU544">
            <v>55773.334807496751</v>
          </cell>
          <cell r="BV544">
            <v>181934.16348312894</v>
          </cell>
          <cell r="BW544">
            <v>202820.10791986604</v>
          </cell>
          <cell r="BX544">
            <v>308874.0090350681</v>
          </cell>
          <cell r="BY544">
            <v>230183.67625937297</v>
          </cell>
          <cell r="BZ544">
            <v>214263.42863109021</v>
          </cell>
          <cell r="CA544">
            <v>145830.97607157205</v>
          </cell>
          <cell r="CB544">
            <v>239005.43545237381</v>
          </cell>
          <cell r="CC544">
            <v>289239.12394667725</v>
          </cell>
          <cell r="CD544">
            <v>258279.10908770619</v>
          </cell>
          <cell r="CE544">
            <v>223148.31559280696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-6800</v>
          </cell>
          <cell r="DF544">
            <v>-6800</v>
          </cell>
          <cell r="DG544">
            <v>-6800</v>
          </cell>
          <cell r="DH544">
            <v>-6800</v>
          </cell>
          <cell r="DI544">
            <v>-6800</v>
          </cell>
          <cell r="DJ544">
            <v>-6800</v>
          </cell>
          <cell r="DK544">
            <v>-6800</v>
          </cell>
          <cell r="DL544">
            <v>-6800</v>
          </cell>
          <cell r="DM544">
            <v>-6800</v>
          </cell>
          <cell r="DN544">
            <v>-6800</v>
          </cell>
          <cell r="DO544">
            <v>-6800</v>
          </cell>
          <cell r="DP544">
            <v>-6800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-8500</v>
          </cell>
          <cell r="EE544">
            <v>-8500</v>
          </cell>
          <cell r="EF544">
            <v>-8500</v>
          </cell>
          <cell r="EG544">
            <v>-8500</v>
          </cell>
          <cell r="EH544">
            <v>-8500</v>
          </cell>
          <cell r="EI544">
            <v>-8500</v>
          </cell>
          <cell r="EJ544">
            <v>-8500</v>
          </cell>
          <cell r="EK544">
            <v>-8500</v>
          </cell>
          <cell r="EL544">
            <v>-8500</v>
          </cell>
          <cell r="EM544">
            <v>-8500</v>
          </cell>
          <cell r="EN544">
            <v>-8500</v>
          </cell>
          <cell r="EO544">
            <v>-8500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0</v>
          </cell>
          <cell r="FH544">
            <v>0</v>
          </cell>
          <cell r="FI544">
            <v>0</v>
          </cell>
          <cell r="FJ544">
            <v>0</v>
          </cell>
          <cell r="FK544">
            <v>0</v>
          </cell>
          <cell r="FL544">
            <v>0</v>
          </cell>
          <cell r="FM544">
            <v>0</v>
          </cell>
          <cell r="FN544">
            <v>0</v>
          </cell>
          <cell r="FO544">
            <v>0</v>
          </cell>
          <cell r="FP544">
            <v>0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</row>
        <row r="545">
          <cell r="B545" t="str">
            <v>Co 256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-27196.588488000998</v>
          </cell>
          <cell r="BU545">
            <v>-18287.330184697166</v>
          </cell>
          <cell r="BV545">
            <v>-21646.825114222425</v>
          </cell>
          <cell r="BW545">
            <v>-19935.770196600453</v>
          </cell>
          <cell r="BX545">
            <v>-12762.580914138933</v>
          </cell>
          <cell r="BY545">
            <v>-10261.712205329051</v>
          </cell>
          <cell r="BZ545">
            <v>-39662.964003963374</v>
          </cell>
          <cell r="CA545">
            <v>-22636.417331560056</v>
          </cell>
          <cell r="CB545">
            <v>23032.927166347799</v>
          </cell>
          <cell r="CC545">
            <v>22786.132156639898</v>
          </cell>
          <cell r="CD545">
            <v>23660.77587282344</v>
          </cell>
          <cell r="CE545">
            <v>22731.68731238661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-5100</v>
          </cell>
          <cell r="DF545">
            <v>-5100</v>
          </cell>
          <cell r="DG545">
            <v>-5100</v>
          </cell>
          <cell r="DH545">
            <v>-5100</v>
          </cell>
          <cell r="DI545">
            <v>-5100</v>
          </cell>
          <cell r="DJ545">
            <v>-5100</v>
          </cell>
          <cell r="DK545">
            <v>-5100</v>
          </cell>
          <cell r="DL545">
            <v>-5100</v>
          </cell>
          <cell r="DM545">
            <v>-5100</v>
          </cell>
          <cell r="DN545">
            <v>-5100</v>
          </cell>
          <cell r="DO545">
            <v>-5100</v>
          </cell>
          <cell r="DP545">
            <v>-5100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-6375</v>
          </cell>
          <cell r="ED545">
            <v>-6375</v>
          </cell>
          <cell r="EE545">
            <v>-6375</v>
          </cell>
          <cell r="EF545">
            <v>-6375</v>
          </cell>
          <cell r="EG545">
            <v>-6375</v>
          </cell>
          <cell r="EH545">
            <v>-6375</v>
          </cell>
          <cell r="EI545">
            <v>-6375</v>
          </cell>
          <cell r="EJ545">
            <v>-6375</v>
          </cell>
          <cell r="EK545">
            <v>-6375</v>
          </cell>
          <cell r="EL545">
            <v>-6375</v>
          </cell>
          <cell r="EM545">
            <v>-6375</v>
          </cell>
          <cell r="EN545">
            <v>-6375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-45.52760067349471</v>
          </cell>
          <cell r="FA545">
            <v>-6416.1217038341247</v>
          </cell>
          <cell r="FB545">
            <v>-6420.5276006734948</v>
          </cell>
          <cell r="FC545">
            <v>-6419.0589683937042</v>
          </cell>
          <cell r="FD545">
            <v>-6420.5276006734948</v>
          </cell>
          <cell r="FE545">
            <v>-6419.0589683937042</v>
          </cell>
          <cell r="FF545">
            <v>-6420.5276006734948</v>
          </cell>
          <cell r="FG545">
            <v>-6420.5276006734948</v>
          </cell>
          <cell r="FH545">
            <v>-6419.0589683937042</v>
          </cell>
          <cell r="FI545">
            <v>-6420.5276006734948</v>
          </cell>
          <cell r="FJ545">
            <v>-6419.0589683937042</v>
          </cell>
          <cell r="FK545">
            <v>-6420.5276006734948</v>
          </cell>
          <cell r="FL545">
            <v>-14122.715339419516</v>
          </cell>
          <cell r="FM545">
            <v>-7247.8627368763218</v>
          </cell>
          <cell r="FN545">
            <v>-7747.7153394195157</v>
          </cell>
          <cell r="FO545">
            <v>-7497.7890381479183</v>
          </cell>
          <cell r="FP545">
            <v>-7747.7153394195157</v>
          </cell>
          <cell r="FQ545">
            <v>-7497.7890381479183</v>
          </cell>
          <cell r="FR545">
            <v>-7747.7153394195157</v>
          </cell>
          <cell r="FS545">
            <v>-7747.7153394195157</v>
          </cell>
          <cell r="FT545">
            <v>-7497.7890381479183</v>
          </cell>
          <cell r="FU545">
            <v>-7747.7153394195157</v>
          </cell>
          <cell r="FV545">
            <v>-7497.7890381479183</v>
          </cell>
          <cell r="FW545">
            <v>-7747.7153394195157</v>
          </cell>
        </row>
        <row r="546">
          <cell r="B546" t="str">
            <v>Co 257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0</v>
          </cell>
          <cell r="FH546">
            <v>0</v>
          </cell>
          <cell r="FI546">
            <v>0</v>
          </cell>
          <cell r="FJ546">
            <v>0</v>
          </cell>
          <cell r="FK546">
            <v>0</v>
          </cell>
          <cell r="FL546">
            <v>0</v>
          </cell>
          <cell r="FM546">
            <v>0</v>
          </cell>
          <cell r="FN546">
            <v>0</v>
          </cell>
          <cell r="FO546">
            <v>0</v>
          </cell>
          <cell r="FP546">
            <v>0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</row>
        <row r="547">
          <cell r="B547" t="str">
            <v>Co 259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24455.464091049253</v>
          </cell>
          <cell r="BU547">
            <v>38353.991330314973</v>
          </cell>
          <cell r="BV547">
            <v>33686.452325306433</v>
          </cell>
          <cell r="BW547">
            <v>24927.832811339555</v>
          </cell>
          <cell r="BX547">
            <v>764.38407415680558</v>
          </cell>
          <cell r="BY547">
            <v>12949.051964708109</v>
          </cell>
          <cell r="BZ547">
            <v>2604.6549199176225</v>
          </cell>
          <cell r="CA547">
            <v>3552.613478805426</v>
          </cell>
          <cell r="CB547">
            <v>11344.846687723548</v>
          </cell>
          <cell r="CC547">
            <v>21202.062322313519</v>
          </cell>
          <cell r="CD547">
            <v>32891.322095805925</v>
          </cell>
          <cell r="CE547">
            <v>31165.211674472674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-5100</v>
          </cell>
          <cell r="DF547">
            <v>-5100</v>
          </cell>
          <cell r="DG547">
            <v>-5100</v>
          </cell>
          <cell r="DH547">
            <v>-5100</v>
          </cell>
          <cell r="DI547">
            <v>-5100</v>
          </cell>
          <cell r="DJ547">
            <v>-5100</v>
          </cell>
          <cell r="DK547">
            <v>-5100</v>
          </cell>
          <cell r="DL547">
            <v>-5100</v>
          </cell>
          <cell r="DM547">
            <v>-5100</v>
          </cell>
          <cell r="DN547">
            <v>-5100</v>
          </cell>
          <cell r="DO547">
            <v>-5100</v>
          </cell>
          <cell r="DP547">
            <v>-5100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-6375</v>
          </cell>
          <cell r="FE547">
            <v>-6375</v>
          </cell>
          <cell r="FF547">
            <v>-6375</v>
          </cell>
          <cell r="FG547">
            <v>-6375</v>
          </cell>
          <cell r="FH547">
            <v>-6375</v>
          </cell>
          <cell r="FI547">
            <v>-6375</v>
          </cell>
          <cell r="FJ547">
            <v>-6375</v>
          </cell>
          <cell r="FK547">
            <v>-6375</v>
          </cell>
          <cell r="FL547">
            <v>-6375</v>
          </cell>
          <cell r="FM547">
            <v>-6375</v>
          </cell>
          <cell r="FN547">
            <v>-6375</v>
          </cell>
          <cell r="FO547">
            <v>-6375</v>
          </cell>
          <cell r="FP547">
            <v>0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</row>
        <row r="548">
          <cell r="B548" t="str">
            <v>Co 260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4205.1915991681744</v>
          </cell>
          <cell r="BU548">
            <v>555.32785111237899</v>
          </cell>
          <cell r="BV548">
            <v>13737.756662196742</v>
          </cell>
          <cell r="BW548">
            <v>21992.959020151742</v>
          </cell>
          <cell r="BX548">
            <v>57015.446966964475</v>
          </cell>
          <cell r="BY548">
            <v>36021.418678463917</v>
          </cell>
          <cell r="BZ548">
            <v>18667.864999111021</v>
          </cell>
          <cell r="CA548">
            <v>24089.707234320296</v>
          </cell>
          <cell r="CB548">
            <v>19352.816114595553</v>
          </cell>
          <cell r="CC548">
            <v>47213.309246903787</v>
          </cell>
          <cell r="CD548">
            <v>13510.635114945551</v>
          </cell>
          <cell r="CE548">
            <v>19584.594156047962</v>
          </cell>
          <cell r="CF548">
            <v>-2225.0677456538529</v>
          </cell>
          <cell r="CG548">
            <v>-2009.7386089776739</v>
          </cell>
          <cell r="CH548">
            <v>-2225.0677456538529</v>
          </cell>
          <cell r="CI548">
            <v>-2153.2913667617931</v>
          </cell>
          <cell r="CJ548">
            <v>-2225.0677456538529</v>
          </cell>
          <cell r="CK548">
            <v>-2153.2913667617931</v>
          </cell>
          <cell r="CL548">
            <v>-2225.0677456538529</v>
          </cell>
          <cell r="CM548">
            <v>-2225.0677456538529</v>
          </cell>
          <cell r="CN548">
            <v>-2153.2913667617931</v>
          </cell>
          <cell r="CO548">
            <v>-2225.0677456538529</v>
          </cell>
          <cell r="CP548">
            <v>-2153.2913667617931</v>
          </cell>
          <cell r="CQ548">
            <v>-2225.0677456538529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-5100</v>
          </cell>
          <cell r="DJ548">
            <v>-5100</v>
          </cell>
          <cell r="DK548">
            <v>-5100</v>
          </cell>
          <cell r="DL548">
            <v>-5100</v>
          </cell>
          <cell r="DM548">
            <v>-5100</v>
          </cell>
          <cell r="DN548">
            <v>-5100</v>
          </cell>
          <cell r="DO548">
            <v>-5100</v>
          </cell>
          <cell r="DP548">
            <v>-5100</v>
          </cell>
          <cell r="DQ548">
            <v>-5100</v>
          </cell>
          <cell r="DR548">
            <v>-5100</v>
          </cell>
          <cell r="DS548">
            <v>-5100</v>
          </cell>
          <cell r="DT548">
            <v>-5100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-6375</v>
          </cell>
          <cell r="EH548">
            <v>-6375</v>
          </cell>
          <cell r="EI548">
            <v>-6375</v>
          </cell>
          <cell r="EJ548">
            <v>-6375</v>
          </cell>
          <cell r="EK548">
            <v>-6375</v>
          </cell>
          <cell r="EL548">
            <v>-6375</v>
          </cell>
          <cell r="EM548">
            <v>-6375</v>
          </cell>
          <cell r="EN548">
            <v>-6375</v>
          </cell>
          <cell r="EO548">
            <v>-6375</v>
          </cell>
          <cell r="EP548">
            <v>-6375</v>
          </cell>
          <cell r="EQ548">
            <v>-6375</v>
          </cell>
          <cell r="ER548">
            <v>-6375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-6375</v>
          </cell>
          <cell r="FF548">
            <v>-6375</v>
          </cell>
          <cell r="FG548">
            <v>-6375</v>
          </cell>
          <cell r="FH548">
            <v>-6375</v>
          </cell>
          <cell r="FI548">
            <v>-6375</v>
          </cell>
          <cell r="FJ548">
            <v>-6375</v>
          </cell>
          <cell r="FK548">
            <v>-6375</v>
          </cell>
          <cell r="FL548">
            <v>-6375</v>
          </cell>
          <cell r="FM548">
            <v>-6375</v>
          </cell>
          <cell r="FN548">
            <v>-6375</v>
          </cell>
          <cell r="FO548">
            <v>-6375</v>
          </cell>
          <cell r="FP548">
            <v>-6375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</row>
        <row r="549">
          <cell r="B549" t="str">
            <v>Co 262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</row>
        <row r="550">
          <cell r="B550" t="str">
            <v>Co 189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-272.63069999999999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</row>
        <row r="551">
          <cell r="B551" t="str">
            <v>Co 191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7499.099820723517</v>
          </cell>
          <cell r="BU551">
            <v>-833.89563148230081</v>
          </cell>
          <cell r="BV551">
            <v>12720.685290506277</v>
          </cell>
          <cell r="BW551">
            <v>4151.023344743342</v>
          </cell>
          <cell r="BX551">
            <v>3035.410376190157</v>
          </cell>
          <cell r="BY551">
            <v>8796.6623730168794</v>
          </cell>
          <cell r="BZ551">
            <v>10890.814533261684</v>
          </cell>
          <cell r="CA551">
            <v>-1602.9035507687659</v>
          </cell>
          <cell r="CB551">
            <v>2980.4061083781999</v>
          </cell>
          <cell r="CC551">
            <v>2514.2200937215312</v>
          </cell>
          <cell r="CD551">
            <v>-1120.0195028974558</v>
          </cell>
          <cell r="CE551">
            <v>10451.361037275863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0</v>
          </cell>
          <cell r="FH551">
            <v>0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</row>
        <row r="552">
          <cell r="B552" t="str">
            <v>Co 452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-1469.2362424695966</v>
          </cell>
          <cell r="BU552">
            <v>-4142.9147352341224</v>
          </cell>
          <cell r="BV552">
            <v>-1354.1681785428864</v>
          </cell>
          <cell r="BW552">
            <v>-3923.4093665176351</v>
          </cell>
          <cell r="BX552">
            <v>18129.439232454766</v>
          </cell>
          <cell r="BY552">
            <v>20483.456335333853</v>
          </cell>
          <cell r="BZ552">
            <v>25974.002908780174</v>
          </cell>
          <cell r="CA552">
            <v>19058.758893839557</v>
          </cell>
          <cell r="CB552">
            <v>12037.945952077709</v>
          </cell>
          <cell r="CC552">
            <v>766.10100163596871</v>
          </cell>
          <cell r="CD552">
            <v>-8992.6522939482093</v>
          </cell>
          <cell r="CE552">
            <v>-6060.9122566894321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0</v>
          </cell>
          <cell r="FH552">
            <v>0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</row>
        <row r="553">
          <cell r="B553" t="str">
            <v>Co 425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59874.168230168259</v>
          </cell>
          <cell r="BU553">
            <v>65889.941607701301</v>
          </cell>
          <cell r="BV553">
            <v>160625.57208798209</v>
          </cell>
          <cell r="BW553">
            <v>165119.40701918921</v>
          </cell>
          <cell r="BX553">
            <v>199808.99759615812</v>
          </cell>
          <cell r="BY553">
            <v>187189.70857593176</v>
          </cell>
          <cell r="BZ553">
            <v>196308.64281685799</v>
          </cell>
          <cell r="CA553">
            <v>222846.1692718509</v>
          </cell>
          <cell r="CB553">
            <v>202965.35571587645</v>
          </cell>
          <cell r="CC553">
            <v>199370.69523293935</v>
          </cell>
          <cell r="CD553">
            <v>165757.04786736466</v>
          </cell>
          <cell r="CE553">
            <v>166817.2970022434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0</v>
          </cell>
          <cell r="FH553">
            <v>0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</row>
        <row r="554">
          <cell r="B554" t="str">
            <v>Co 453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216180.47089532117</v>
          </cell>
          <cell r="BU554">
            <v>201409.36566195259</v>
          </cell>
          <cell r="BV554">
            <v>193393.79742372001</v>
          </cell>
          <cell r="BW554">
            <v>154013.86276423471</v>
          </cell>
          <cell r="BX554">
            <v>302539.65254137444</v>
          </cell>
          <cell r="BY554">
            <v>256346.35039725094</v>
          </cell>
          <cell r="BZ554">
            <v>270492.91905872605</v>
          </cell>
          <cell r="CA554">
            <v>374921.200747394</v>
          </cell>
          <cell r="CB554">
            <v>299640.04622393078</v>
          </cell>
          <cell r="CC554">
            <v>253096.71220774378</v>
          </cell>
          <cell r="CD554">
            <v>220102.77146908428</v>
          </cell>
          <cell r="CE554">
            <v>180600.81985453243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0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</row>
        <row r="555">
          <cell r="B555" t="str">
            <v>Co 151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7004.1544268251582</v>
          </cell>
          <cell r="BU555">
            <v>-2880.4601028481857</v>
          </cell>
          <cell r="BV555">
            <v>9785.8070862849272</v>
          </cell>
          <cell r="BW555">
            <v>4714.1001705658218</v>
          </cell>
          <cell r="BX555">
            <v>8883.0444596232592</v>
          </cell>
          <cell r="BY555">
            <v>7034.2008817784827</v>
          </cell>
          <cell r="BZ555">
            <v>11951.262629398601</v>
          </cell>
          <cell r="CA555">
            <v>10667.558587596111</v>
          </cell>
          <cell r="CB555">
            <v>20684.107543621794</v>
          </cell>
          <cell r="CC555">
            <v>22428.827345869693</v>
          </cell>
          <cell r="CD555">
            <v>19275.83478237539</v>
          </cell>
          <cell r="CE555">
            <v>16459.129142868023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0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</row>
        <row r="556">
          <cell r="B556" t="str">
            <v>Co 152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-21754.431516016732</v>
          </cell>
          <cell r="BU556">
            <v>-13297.807961247381</v>
          </cell>
          <cell r="BV556">
            <v>-11074.472491003784</v>
          </cell>
          <cell r="BW556">
            <v>-18817.893920006944</v>
          </cell>
          <cell r="BX556">
            <v>-8547.8325530340298</v>
          </cell>
          <cell r="BY556">
            <v>-23518.436751430945</v>
          </cell>
          <cell r="BZ556">
            <v>-12946.591813188039</v>
          </cell>
          <cell r="CA556">
            <v>-13084.192274578323</v>
          </cell>
          <cell r="CB556">
            <v>-8728.8041186054979</v>
          </cell>
          <cell r="CC556">
            <v>-6361.1063027158016</v>
          </cell>
          <cell r="CD556">
            <v>-2341.3118666271912</v>
          </cell>
          <cell r="CE556">
            <v>-4770.2012641774782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0</v>
          </cell>
          <cell r="FF556">
            <v>0</v>
          </cell>
          <cell r="FG556">
            <v>0</v>
          </cell>
          <cell r="FH556">
            <v>0</v>
          </cell>
          <cell r="FI556">
            <v>0</v>
          </cell>
          <cell r="FJ556">
            <v>0</v>
          </cell>
          <cell r="FK556">
            <v>0</v>
          </cell>
          <cell r="FL556">
            <v>0</v>
          </cell>
          <cell r="FM556">
            <v>0</v>
          </cell>
          <cell r="FN556">
            <v>0</v>
          </cell>
          <cell r="FO556">
            <v>0</v>
          </cell>
          <cell r="FP556">
            <v>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</row>
        <row r="557">
          <cell r="B557" t="str">
            <v>Co 345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59667.0824689937</v>
          </cell>
          <cell r="BU557">
            <v>72915.144128251675</v>
          </cell>
          <cell r="BV557">
            <v>83105.72033133579</v>
          </cell>
          <cell r="BW557">
            <v>30407.558477043727</v>
          </cell>
          <cell r="BX557">
            <v>69741.617649862252</v>
          </cell>
          <cell r="BY557">
            <v>68504.792637980892</v>
          </cell>
          <cell r="BZ557">
            <v>78708.74403776144</v>
          </cell>
          <cell r="CA557">
            <v>37868.358683580358</v>
          </cell>
          <cell r="CB557">
            <v>50682.552236007643</v>
          </cell>
          <cell r="CC557">
            <v>75268.92914856461</v>
          </cell>
          <cell r="CD557">
            <v>17192.676716631686</v>
          </cell>
          <cell r="CE557">
            <v>62361.163030029595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0</v>
          </cell>
          <cell r="FF557">
            <v>0</v>
          </cell>
          <cell r="FG557">
            <v>0</v>
          </cell>
          <cell r="FH557">
            <v>0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</row>
        <row r="558">
          <cell r="B558" t="str">
            <v>Co 386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61587.205330245713</v>
          </cell>
          <cell r="BU558">
            <v>51486.623791253645</v>
          </cell>
          <cell r="BV558">
            <v>64371.653396114765</v>
          </cell>
          <cell r="BW558">
            <v>64167.965507123416</v>
          </cell>
          <cell r="BX558">
            <v>95763.775064753194</v>
          </cell>
          <cell r="BY558">
            <v>86991.988409700818</v>
          </cell>
          <cell r="BZ558">
            <v>75497.587029859395</v>
          </cell>
          <cell r="CA558">
            <v>71759.606456377747</v>
          </cell>
          <cell r="CB558">
            <v>61593.039236699675</v>
          </cell>
          <cell r="CC558">
            <v>62013.958042647064</v>
          </cell>
          <cell r="CD558">
            <v>59505.112776623013</v>
          </cell>
          <cell r="CE558">
            <v>58776.20712359326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0</v>
          </cell>
          <cell r="FF558">
            <v>0</v>
          </cell>
          <cell r="FG558">
            <v>0</v>
          </cell>
          <cell r="FH558">
            <v>0</v>
          </cell>
          <cell r="FI558">
            <v>0</v>
          </cell>
          <cell r="FJ558">
            <v>0</v>
          </cell>
          <cell r="FK558">
            <v>0</v>
          </cell>
          <cell r="FL558">
            <v>0</v>
          </cell>
          <cell r="FM558">
            <v>0</v>
          </cell>
          <cell r="FN558">
            <v>0</v>
          </cell>
          <cell r="FO558">
            <v>0</v>
          </cell>
          <cell r="FP558">
            <v>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</row>
        <row r="559">
          <cell r="B559" t="str">
            <v>Co 426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-1252.3152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</row>
        <row r="560">
          <cell r="B560" t="str">
            <v>Co 427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-222.3152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0</v>
          </cell>
          <cell r="FF560">
            <v>0</v>
          </cell>
          <cell r="FG560">
            <v>0</v>
          </cell>
          <cell r="FH560">
            <v>0</v>
          </cell>
          <cell r="FI560">
            <v>0</v>
          </cell>
          <cell r="FJ560">
            <v>0</v>
          </cell>
          <cell r="FK560">
            <v>0</v>
          </cell>
          <cell r="FL560">
            <v>0</v>
          </cell>
          <cell r="FM560">
            <v>0</v>
          </cell>
          <cell r="FN560">
            <v>0</v>
          </cell>
          <cell r="FO560">
            <v>0</v>
          </cell>
          <cell r="FP560">
            <v>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</row>
        <row r="564">
          <cell r="CF564">
            <v>41305</v>
          </cell>
          <cell r="CG564">
            <v>41333</v>
          </cell>
          <cell r="CH564">
            <v>41364</v>
          </cell>
          <cell r="CI564">
            <v>41394</v>
          </cell>
          <cell r="CJ564">
            <v>41425</v>
          </cell>
          <cell r="CK564">
            <v>41455</v>
          </cell>
          <cell r="CL564">
            <v>41486</v>
          </cell>
          <cell r="CM564">
            <v>41517</v>
          </cell>
          <cell r="CN564">
            <v>41547</v>
          </cell>
          <cell r="CO564">
            <v>41578</v>
          </cell>
          <cell r="CP564">
            <v>41608</v>
          </cell>
          <cell r="CQ564">
            <v>41639</v>
          </cell>
          <cell r="CR564">
            <v>41670</v>
          </cell>
          <cell r="CS564">
            <v>41698</v>
          </cell>
          <cell r="CT564">
            <v>41729</v>
          </cell>
          <cell r="CU564">
            <v>41759</v>
          </cell>
          <cell r="CV564">
            <v>41790</v>
          </cell>
          <cell r="CW564">
            <v>41820</v>
          </cell>
          <cell r="CX564">
            <v>41851</v>
          </cell>
          <cell r="CY564">
            <v>41882</v>
          </cell>
          <cell r="CZ564">
            <v>41912</v>
          </cell>
          <cell r="DA564">
            <v>41943</v>
          </cell>
          <cell r="DB564">
            <v>41973</v>
          </cell>
          <cell r="DC564">
            <v>42004</v>
          </cell>
        </row>
        <row r="565">
          <cell r="B565" t="str">
            <v>Co 101</v>
          </cell>
          <cell r="G565" t="str">
            <v>Utilities Inc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</row>
        <row r="566">
          <cell r="B566" t="str">
            <v>Co 102</v>
          </cell>
          <cell r="G566" t="str">
            <v>Water Service Corporation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0</v>
          </cell>
          <cell r="FM566">
            <v>0</v>
          </cell>
          <cell r="FN566">
            <v>0</v>
          </cell>
          <cell r="FO566">
            <v>0</v>
          </cell>
          <cell r="FP566">
            <v>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</row>
        <row r="567">
          <cell r="B567" t="str">
            <v>Co 103</v>
          </cell>
          <cell r="G567" t="str">
            <v>Water Service Disbursement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0</v>
          </cell>
          <cell r="FF567">
            <v>0</v>
          </cell>
          <cell r="FG567">
            <v>0</v>
          </cell>
          <cell r="FH567">
            <v>0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</row>
        <row r="568">
          <cell r="B568" t="str">
            <v>Co 104</v>
          </cell>
          <cell r="G568" t="str">
            <v>UI Consolidating Entries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0</v>
          </cell>
          <cell r="FF568">
            <v>0</v>
          </cell>
          <cell r="FG568">
            <v>0</v>
          </cell>
          <cell r="FH568">
            <v>0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</row>
        <row r="569">
          <cell r="B569" t="str">
            <v>Co 105</v>
          </cell>
          <cell r="G569" t="str">
            <v>Corporate Projects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0</v>
          </cell>
          <cell r="FF569">
            <v>0</v>
          </cell>
          <cell r="FG569">
            <v>0</v>
          </cell>
          <cell r="FH569">
            <v>0</v>
          </cell>
          <cell r="FI569">
            <v>0</v>
          </cell>
          <cell r="FJ569">
            <v>0</v>
          </cell>
          <cell r="FK569">
            <v>0</v>
          </cell>
          <cell r="FL569">
            <v>0</v>
          </cell>
          <cell r="FM569">
            <v>0</v>
          </cell>
          <cell r="FN569">
            <v>0</v>
          </cell>
          <cell r="FO569">
            <v>0</v>
          </cell>
          <cell r="FP569">
            <v>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</row>
        <row r="570">
          <cell r="B570" t="str">
            <v>Co 110</v>
          </cell>
          <cell r="G570" t="str">
            <v>Apple Canyon Utility Co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 t="str">
            <v>FILING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6985.3011604232706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 t="str">
            <v>FILING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7428.3791610751496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0</v>
          </cell>
          <cell r="FG570">
            <v>0</v>
          </cell>
          <cell r="FH570">
            <v>0</v>
          </cell>
          <cell r="FI570">
            <v>0</v>
          </cell>
          <cell r="FJ570">
            <v>0</v>
          </cell>
          <cell r="FK570">
            <v>0</v>
          </cell>
          <cell r="FL570">
            <v>0</v>
          </cell>
          <cell r="FM570">
            <v>0</v>
          </cell>
          <cell r="FN570">
            <v>0</v>
          </cell>
          <cell r="FO570">
            <v>0</v>
          </cell>
          <cell r="FP570">
            <v>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</row>
        <row r="571">
          <cell r="B571" t="str">
            <v>Co 111</v>
          </cell>
          <cell r="G571" t="str">
            <v>Camelot Utilities Inc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19667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0</v>
          </cell>
          <cell r="FH571">
            <v>0</v>
          </cell>
          <cell r="FI571">
            <v>0</v>
          </cell>
          <cell r="FJ571">
            <v>0</v>
          </cell>
          <cell r="FK571">
            <v>0</v>
          </cell>
          <cell r="FL571">
            <v>0</v>
          </cell>
          <cell r="FM571">
            <v>0</v>
          </cell>
          <cell r="FN571">
            <v>0</v>
          </cell>
          <cell r="FO571">
            <v>0</v>
          </cell>
          <cell r="FP571">
            <v>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</row>
        <row r="572">
          <cell r="B572" t="str">
            <v>Co 112</v>
          </cell>
          <cell r="G572" t="str">
            <v>Charmar Water Co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 t="str">
            <v>FILING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4833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0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</row>
        <row r="573">
          <cell r="B573" t="str">
            <v>Co 113</v>
          </cell>
          <cell r="G573" t="str">
            <v>Cherry Hill Water Co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 t="str">
            <v>FILING</v>
          </cell>
          <cell r="BT573">
            <v>0</v>
          </cell>
          <cell r="BU573">
            <v>0</v>
          </cell>
          <cell r="BV573">
            <v>5667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0</v>
          </cell>
          <cell r="FF573">
            <v>0</v>
          </cell>
          <cell r="FG573">
            <v>0</v>
          </cell>
          <cell r="FH573">
            <v>0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</row>
        <row r="574">
          <cell r="B574" t="str">
            <v>Co 114</v>
          </cell>
          <cell r="G574" t="str">
            <v>Clarendon Water Co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 t="str">
            <v>FILING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8250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0</v>
          </cell>
          <cell r="FF574">
            <v>0</v>
          </cell>
          <cell r="FG574">
            <v>0</v>
          </cell>
          <cell r="FH574">
            <v>0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</row>
        <row r="575">
          <cell r="B575" t="str">
            <v>Co 117</v>
          </cell>
          <cell r="G575" t="str">
            <v>Del Mar Water Co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 t="str">
            <v>FILING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6244.3747358325209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0</v>
          </cell>
          <cell r="FF575">
            <v>0</v>
          </cell>
          <cell r="FG575">
            <v>0</v>
          </cell>
          <cell r="FH575">
            <v>0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</row>
        <row r="576">
          <cell r="B576" t="str">
            <v>Co 118</v>
          </cell>
          <cell r="G576" t="str">
            <v>Ferson Creek Utilities Co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 t="str">
            <v>FILING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7333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 t="str">
            <v>FILING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8360.550719792267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 t="str">
            <v>FILING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4799.883722234712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0</v>
          </cell>
          <cell r="FF576">
            <v>0</v>
          </cell>
          <cell r="FG576">
            <v>0</v>
          </cell>
          <cell r="FH576">
            <v>0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</row>
        <row r="577">
          <cell r="B577" t="str">
            <v>Co 119</v>
          </cell>
          <cell r="G577" t="str">
            <v>Galena Territory Utilities</v>
          </cell>
          <cell r="BH577">
            <v>0</v>
          </cell>
          <cell r="BI577">
            <v>21917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 t="str">
            <v>FILING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1269.2590084361582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 t="str">
            <v>FILING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8896.5567055026222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 t="str">
            <v>FILING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12166.910733374738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 t="str">
            <v>FILING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7899.2064559927094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</row>
        <row r="578">
          <cell r="B578" t="str">
            <v>Co 120</v>
          </cell>
          <cell r="G578" t="str">
            <v>Killarney Water Co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 t="str">
            <v>FILING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10417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0</v>
          </cell>
          <cell r="FF578">
            <v>0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</row>
        <row r="579">
          <cell r="B579" t="str">
            <v>Co 121</v>
          </cell>
          <cell r="G579" t="str">
            <v>Lake Holiday Utilities Corp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18500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 t="str">
            <v>FILING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4261.0688746320811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 t="str">
            <v>FILING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5705.1991125951936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0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</row>
        <row r="580">
          <cell r="B580" t="str">
            <v>Co 122</v>
          </cell>
          <cell r="G580" t="str">
            <v>Lake Wildwood Utilities Co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 t="str">
            <v>FILING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6638.6156080987676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 t="str">
            <v>FILING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5769.6576563094104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0</v>
          </cell>
          <cell r="FF580">
            <v>0</v>
          </cell>
          <cell r="FG580">
            <v>0</v>
          </cell>
          <cell r="FH580">
            <v>0</v>
          </cell>
          <cell r="FI580">
            <v>0</v>
          </cell>
          <cell r="FJ580">
            <v>0</v>
          </cell>
          <cell r="FK580">
            <v>0</v>
          </cell>
          <cell r="FL580">
            <v>0</v>
          </cell>
          <cell r="FM580">
            <v>0</v>
          </cell>
          <cell r="FN580">
            <v>0</v>
          </cell>
          <cell r="FO580">
            <v>0</v>
          </cell>
          <cell r="FP580">
            <v>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</row>
        <row r="581">
          <cell r="B581" t="str">
            <v>Co 123</v>
          </cell>
          <cell r="G581" t="str">
            <v>Northern Hills W &amp; S Co</v>
          </cell>
          <cell r="BH581">
            <v>0</v>
          </cell>
          <cell r="BI581">
            <v>16750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0</v>
          </cell>
          <cell r="FF581">
            <v>0</v>
          </cell>
          <cell r="FG581">
            <v>0</v>
          </cell>
          <cell r="FH581">
            <v>0</v>
          </cell>
          <cell r="FI581">
            <v>0</v>
          </cell>
          <cell r="FJ581">
            <v>0</v>
          </cell>
          <cell r="FK581">
            <v>0</v>
          </cell>
          <cell r="FL581">
            <v>0</v>
          </cell>
          <cell r="FM581">
            <v>0</v>
          </cell>
          <cell r="FN581">
            <v>0</v>
          </cell>
          <cell r="FO581">
            <v>0</v>
          </cell>
          <cell r="FP581">
            <v>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</row>
        <row r="582">
          <cell r="B582" t="str">
            <v>Co 124</v>
          </cell>
          <cell r="G582" t="str">
            <v>Lake Marian Water Corp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 t="str">
            <v>FILING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6512.1389479340378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 t="str">
            <v>FILING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4716.3651443917515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0</v>
          </cell>
          <cell r="FF582">
            <v>0</v>
          </cell>
          <cell r="FG582">
            <v>0</v>
          </cell>
          <cell r="FH582">
            <v>0</v>
          </cell>
          <cell r="FI582">
            <v>0</v>
          </cell>
          <cell r="FJ582">
            <v>0</v>
          </cell>
          <cell r="FK582">
            <v>0</v>
          </cell>
          <cell r="FL582">
            <v>0</v>
          </cell>
          <cell r="FM582">
            <v>0</v>
          </cell>
          <cell r="FN582">
            <v>0</v>
          </cell>
          <cell r="FO582">
            <v>0</v>
          </cell>
          <cell r="FP582">
            <v>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</row>
        <row r="583">
          <cell r="B583" t="str">
            <v>Co 125</v>
          </cell>
          <cell r="G583" t="str">
            <v>Wildwood Water Service Co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 t="str">
            <v>FILING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3618.3487534682095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 t="str">
            <v>FILING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4588.1770430998677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0</v>
          </cell>
          <cell r="FF583">
            <v>0</v>
          </cell>
          <cell r="FG583">
            <v>0</v>
          </cell>
          <cell r="FH583">
            <v>0</v>
          </cell>
          <cell r="FI583">
            <v>0</v>
          </cell>
          <cell r="FJ583">
            <v>0</v>
          </cell>
          <cell r="FK583">
            <v>0</v>
          </cell>
          <cell r="FL583">
            <v>0</v>
          </cell>
          <cell r="FM583">
            <v>0</v>
          </cell>
          <cell r="FN583">
            <v>0</v>
          </cell>
          <cell r="FO583">
            <v>0</v>
          </cell>
          <cell r="FP583">
            <v>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</row>
        <row r="584">
          <cell r="B584" t="str">
            <v>Co 126</v>
          </cell>
          <cell r="G584" t="str">
            <v>Valentine Water Service Inc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 t="str">
            <v>FILING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4231.7279300628998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0</v>
          </cell>
          <cell r="FF584">
            <v>0</v>
          </cell>
          <cell r="FG584">
            <v>0</v>
          </cell>
          <cell r="FH584">
            <v>0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</row>
        <row r="585">
          <cell r="B585" t="str">
            <v>Co 127</v>
          </cell>
          <cell r="G585" t="str">
            <v>Walk Up Woods Water Co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 t="str">
            <v>FILING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6938.1795659425261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 t="str">
            <v>FILING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4463.2364310103922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0</v>
          </cell>
          <cell r="FF585">
            <v>0</v>
          </cell>
          <cell r="FG585">
            <v>0</v>
          </cell>
          <cell r="FH585">
            <v>0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</row>
        <row r="586">
          <cell r="B586" t="str">
            <v>Co 128</v>
          </cell>
          <cell r="G586" t="str">
            <v>Whispering Hills Water Co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 t="str">
            <v>FILING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7928.862675568078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 t="str">
            <v>FILING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10908.022983055984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 t="str">
            <v>FILING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6462.8427630167207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0</v>
          </cell>
          <cell r="FF586">
            <v>0</v>
          </cell>
          <cell r="FG586">
            <v>0</v>
          </cell>
          <cell r="FH586">
            <v>0</v>
          </cell>
          <cell r="FI586">
            <v>0</v>
          </cell>
          <cell r="FJ586">
            <v>0</v>
          </cell>
          <cell r="FK586">
            <v>0</v>
          </cell>
          <cell r="FL586">
            <v>0</v>
          </cell>
          <cell r="FM586">
            <v>0</v>
          </cell>
          <cell r="FN586">
            <v>0</v>
          </cell>
          <cell r="FO586">
            <v>0</v>
          </cell>
          <cell r="FP586">
            <v>0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</row>
        <row r="587">
          <cell r="B587" t="str">
            <v>Co 129</v>
          </cell>
          <cell r="G587" t="str">
            <v>Holiday Hills Utilities Inc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 t="str">
            <v>FILING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8851.8279261606876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0</v>
          </cell>
          <cell r="FF587">
            <v>0</v>
          </cell>
          <cell r="FG587">
            <v>0</v>
          </cell>
          <cell r="FH587">
            <v>0</v>
          </cell>
          <cell r="FI587">
            <v>0</v>
          </cell>
          <cell r="FJ587">
            <v>0</v>
          </cell>
          <cell r="FK587">
            <v>0</v>
          </cell>
          <cell r="FL587">
            <v>0</v>
          </cell>
          <cell r="FM587">
            <v>0</v>
          </cell>
          <cell r="FN587">
            <v>0</v>
          </cell>
          <cell r="FO587">
            <v>0</v>
          </cell>
          <cell r="FP587">
            <v>0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</row>
        <row r="588">
          <cell r="B588" t="str">
            <v>Co 130</v>
          </cell>
          <cell r="G588" t="str">
            <v>Medina Utilities Corp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0</v>
          </cell>
          <cell r="FF588">
            <v>0</v>
          </cell>
          <cell r="FG588">
            <v>0</v>
          </cell>
          <cell r="FH588">
            <v>0</v>
          </cell>
          <cell r="FI588">
            <v>0</v>
          </cell>
          <cell r="FJ588">
            <v>0</v>
          </cell>
          <cell r="FK588">
            <v>0</v>
          </cell>
          <cell r="FL588">
            <v>0</v>
          </cell>
          <cell r="FM588">
            <v>0</v>
          </cell>
          <cell r="FN588">
            <v>0</v>
          </cell>
          <cell r="FO588">
            <v>0</v>
          </cell>
          <cell r="FP588">
            <v>0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</row>
        <row r="589">
          <cell r="B589" t="str">
            <v>Co 131</v>
          </cell>
          <cell r="G589" t="str">
            <v>Westlake Utilities Inc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 t="str">
            <v>FILING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4319.9019504840253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0</v>
          </cell>
          <cell r="FF589">
            <v>0</v>
          </cell>
          <cell r="FG589">
            <v>0</v>
          </cell>
          <cell r="FH589">
            <v>0</v>
          </cell>
          <cell r="FI589">
            <v>0</v>
          </cell>
          <cell r="FJ589">
            <v>0</v>
          </cell>
          <cell r="FK589">
            <v>0</v>
          </cell>
          <cell r="FL589">
            <v>0</v>
          </cell>
          <cell r="FM589">
            <v>0</v>
          </cell>
          <cell r="FN589">
            <v>0</v>
          </cell>
          <cell r="FO589">
            <v>0</v>
          </cell>
          <cell r="FP589">
            <v>0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</row>
        <row r="590">
          <cell r="B590" t="str">
            <v>Co 132</v>
          </cell>
          <cell r="G590" t="str">
            <v>Cedar Bluff Utilities Inc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</row>
        <row r="591">
          <cell r="B591" t="str">
            <v>Co 133</v>
          </cell>
          <cell r="G591" t="str">
            <v>Harbor Ridge Utilities Inc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 t="str">
            <v>FILING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6833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 t="str">
            <v>FILING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4493.2500372937375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0</v>
          </cell>
          <cell r="FF591">
            <v>0</v>
          </cell>
          <cell r="FG591">
            <v>0</v>
          </cell>
          <cell r="FH591">
            <v>0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</row>
        <row r="592">
          <cell r="B592" t="str">
            <v>Co 134</v>
          </cell>
          <cell r="G592" t="str">
            <v>Great Northern Utilities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19250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0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</row>
        <row r="593">
          <cell r="B593" t="str">
            <v>Co 135</v>
          </cell>
          <cell r="G593" t="str">
            <v xml:space="preserve">Illinois Cost Center 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0</v>
          </cell>
          <cell r="FL593">
            <v>0</v>
          </cell>
          <cell r="FM593">
            <v>0</v>
          </cell>
          <cell r="FN593">
            <v>0</v>
          </cell>
          <cell r="FO593">
            <v>0</v>
          </cell>
          <cell r="FP593">
            <v>0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</row>
        <row r="594">
          <cell r="B594" t="str">
            <v>Co 180</v>
          </cell>
          <cell r="G594" t="str">
            <v>Hardscrabble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0</v>
          </cell>
          <cell r="FL594">
            <v>0</v>
          </cell>
          <cell r="FM594">
            <v>0</v>
          </cell>
          <cell r="FN594">
            <v>0</v>
          </cell>
          <cell r="FO594">
            <v>0</v>
          </cell>
          <cell r="FP594">
            <v>0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</row>
        <row r="595">
          <cell r="B595" t="str">
            <v>Co 450</v>
          </cell>
          <cell r="G595" t="str">
            <v>Utilities Inc of Nevada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 t="str">
            <v>FILING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3281.5481466268375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 t="str">
            <v>FILING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8732.3560535858305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  <cell r="EJ595" t="str">
            <v>FILING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2012.6800534510294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0</v>
          </cell>
          <cell r="FR595">
            <v>0</v>
          </cell>
          <cell r="FS595">
            <v>0</v>
          </cell>
          <cell r="FT595" t="str">
            <v>FILING</v>
          </cell>
          <cell r="FU595">
            <v>0</v>
          </cell>
          <cell r="FV595">
            <v>0</v>
          </cell>
          <cell r="FW595">
            <v>0</v>
          </cell>
        </row>
        <row r="596">
          <cell r="B596" t="str">
            <v>Co 451</v>
          </cell>
          <cell r="G596" t="str">
            <v>Spring Creek Utilities Co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 t="str">
            <v>FILING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127500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 t="str">
            <v>FILING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60282.616727532353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 t="str">
            <v>FILING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47325.63842422163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 t="str">
            <v>FILING</v>
          </cell>
          <cell r="FD596">
            <v>0</v>
          </cell>
          <cell r="FE596">
            <v>0</v>
          </cell>
          <cell r="FF596">
            <v>0</v>
          </cell>
          <cell r="FG596">
            <v>0</v>
          </cell>
          <cell r="FH596">
            <v>0</v>
          </cell>
          <cell r="FI596">
            <v>0</v>
          </cell>
          <cell r="FJ596">
            <v>0</v>
          </cell>
          <cell r="FK596">
            <v>0</v>
          </cell>
          <cell r="FL596">
            <v>23007.823371191625</v>
          </cell>
          <cell r="FM596">
            <v>0</v>
          </cell>
          <cell r="FN596">
            <v>0</v>
          </cell>
          <cell r="FO596">
            <v>0</v>
          </cell>
          <cell r="FP596">
            <v>0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</row>
        <row r="597">
          <cell r="B597" t="str">
            <v>Co 356</v>
          </cell>
          <cell r="G597" t="str">
            <v>Louisiana Water Service Inc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 t="str">
            <v>FILING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48792.573712162382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 t="str">
            <v>FILING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71591.911962494414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 t="str">
            <v>FILING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57189.276558628044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0</v>
          </cell>
          <cell r="FF597">
            <v>0</v>
          </cell>
          <cell r="FG597">
            <v>0</v>
          </cell>
          <cell r="FH597">
            <v>0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</row>
        <row r="598">
          <cell r="B598" t="str">
            <v>Co 357</v>
          </cell>
          <cell r="G598" t="str">
            <v>Utilities Inc of Louisiana</v>
          </cell>
          <cell r="BH598">
            <v>76417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 t="str">
            <v>FILING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24510.649757357911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 t="str">
            <v>FILING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29766.238507232731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0</v>
          </cell>
          <cell r="FF598">
            <v>0</v>
          </cell>
          <cell r="FG598">
            <v>0</v>
          </cell>
          <cell r="FH598">
            <v>0</v>
          </cell>
          <cell r="FI598">
            <v>0</v>
          </cell>
          <cell r="FJ598">
            <v>0</v>
          </cell>
          <cell r="FK598">
            <v>0</v>
          </cell>
          <cell r="FL598">
            <v>0</v>
          </cell>
          <cell r="FM598">
            <v>0</v>
          </cell>
          <cell r="FN598">
            <v>0</v>
          </cell>
          <cell r="FO598">
            <v>0</v>
          </cell>
          <cell r="FP598">
            <v>0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</row>
        <row r="599">
          <cell r="B599" t="str">
            <v>Co 332</v>
          </cell>
          <cell r="G599" t="str">
            <v>Colchester Public Service Corp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 t="str">
            <v>FILING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0</v>
          </cell>
          <cell r="FG599">
            <v>0</v>
          </cell>
          <cell r="FH599">
            <v>0</v>
          </cell>
          <cell r="FI599">
            <v>0</v>
          </cell>
          <cell r="FJ599">
            <v>0</v>
          </cell>
          <cell r="FK599">
            <v>0</v>
          </cell>
          <cell r="FL599">
            <v>0</v>
          </cell>
          <cell r="FM599">
            <v>0</v>
          </cell>
          <cell r="FN599">
            <v>0</v>
          </cell>
          <cell r="FO599">
            <v>0</v>
          </cell>
          <cell r="FP599">
            <v>0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</row>
        <row r="600">
          <cell r="B600" t="str">
            <v>Co 286</v>
          </cell>
          <cell r="G600" t="str">
            <v xml:space="preserve">Green Ridge Utilities Inc 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FILING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9564.4704012724815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 t="str">
            <v>FILING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5249.3241465719748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 t="str">
            <v>FILING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4755.1437428210411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</row>
        <row r="601">
          <cell r="B601" t="str">
            <v>Co 287</v>
          </cell>
          <cell r="G601" t="str">
            <v>Provinces Utilities Inc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FILING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6625.1576799058312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 t="str">
            <v>FILING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6905.8220100116605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 t="str">
            <v>FILING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7190.1255923560439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0</v>
          </cell>
          <cell r="FF601">
            <v>0</v>
          </cell>
          <cell r="FG601">
            <v>0</v>
          </cell>
          <cell r="FH601">
            <v>0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</row>
        <row r="602">
          <cell r="B602" t="str">
            <v>Co 288</v>
          </cell>
          <cell r="G602" t="str">
            <v>Maryland Water Services Inc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13750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13750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 t="str">
            <v>FILING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15746.271147642386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0</v>
          </cell>
          <cell r="FF602">
            <v>0</v>
          </cell>
          <cell r="FG602">
            <v>0</v>
          </cell>
          <cell r="FH602">
            <v>0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</row>
        <row r="603">
          <cell r="B603" t="str">
            <v>Co 333</v>
          </cell>
          <cell r="G603" t="str">
            <v>Massanutten Public Serv Corp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 t="str">
            <v>FILING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7007.9017503446885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 t="str">
            <v>FILING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16303.204448318298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 t="str">
            <v>FILING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14593.498266414186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0</v>
          </cell>
          <cell r="FF603">
            <v>0</v>
          </cell>
          <cell r="FG603">
            <v>0</v>
          </cell>
          <cell r="FH603">
            <v>0</v>
          </cell>
          <cell r="FI603">
            <v>0</v>
          </cell>
          <cell r="FJ603">
            <v>0</v>
          </cell>
          <cell r="FK603">
            <v>0</v>
          </cell>
          <cell r="FL603">
            <v>0</v>
          </cell>
          <cell r="FM603">
            <v>0</v>
          </cell>
          <cell r="FN603">
            <v>0</v>
          </cell>
          <cell r="FO603">
            <v>0</v>
          </cell>
          <cell r="FP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</row>
        <row r="604">
          <cell r="B604" t="str">
            <v>Co 315</v>
          </cell>
          <cell r="G604" t="str">
            <v>Utilities Inc of Westgate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 t="str">
            <v>FILING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4975.5399744762535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 t="str">
            <v>FILING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5873.0446985442013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</row>
        <row r="605">
          <cell r="B605" t="str">
            <v>Co 316</v>
          </cell>
          <cell r="G605" t="str">
            <v>Utilities Inc of Pennsylvania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 t="str">
            <v>FILING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1847.7608457251117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 t="str">
            <v>FILING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8375.5869157006164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 t="str">
            <v>FILING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5837.0798362585338</v>
          </cell>
          <cell r="FF605">
            <v>0</v>
          </cell>
          <cell r="FG605">
            <v>0</v>
          </cell>
          <cell r="FH605">
            <v>0</v>
          </cell>
          <cell r="FI605">
            <v>0</v>
          </cell>
          <cell r="FJ605">
            <v>0</v>
          </cell>
          <cell r="FK605">
            <v>0</v>
          </cell>
          <cell r="FL605">
            <v>0</v>
          </cell>
          <cell r="FM605">
            <v>0</v>
          </cell>
          <cell r="FN605">
            <v>0</v>
          </cell>
          <cell r="FO605">
            <v>0</v>
          </cell>
          <cell r="FP605">
            <v>0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</row>
        <row r="606">
          <cell r="B606" t="str">
            <v>Co 317</v>
          </cell>
          <cell r="G606" t="str">
            <v>Penn Estates Utilities Inc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 t="str">
            <v>FILING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14297.180549532381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 t="str">
            <v>FILING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23105.283256351995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0</v>
          </cell>
          <cell r="FF606">
            <v>0</v>
          </cell>
          <cell r="FG606">
            <v>0</v>
          </cell>
          <cell r="FH606">
            <v>0</v>
          </cell>
          <cell r="FI606">
            <v>0</v>
          </cell>
          <cell r="FJ606">
            <v>0</v>
          </cell>
          <cell r="FK606">
            <v>0</v>
          </cell>
          <cell r="FL606">
            <v>0</v>
          </cell>
          <cell r="FM606">
            <v>0</v>
          </cell>
          <cell r="FN606">
            <v>0</v>
          </cell>
          <cell r="FO606">
            <v>0</v>
          </cell>
          <cell r="FP606">
            <v>0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</row>
        <row r="607">
          <cell r="B607" t="str">
            <v>Co 385</v>
          </cell>
          <cell r="G607" t="str">
            <v>Utilities Inc of Georgia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 t="str">
            <v>FILING</v>
          </cell>
          <cell r="BN607">
            <v>11500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6825.5833000000002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6826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6697.5838527999995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6941.8879740948496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7192.0238236842079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7451.1970204277686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7719.7096429242774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7997.8984341557161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0</v>
          </cell>
          <cell r="FR607">
            <v>8286.1120847478032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</row>
        <row r="608">
          <cell r="B608" t="str">
            <v>Co 181</v>
          </cell>
          <cell r="G608" t="str">
            <v>Elk River Utilities Inc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 t="str">
            <v>FILING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7531.3593652215914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0</v>
          </cell>
          <cell r="FF608">
            <v>0</v>
          </cell>
          <cell r="FG608">
            <v>0</v>
          </cell>
          <cell r="FH608">
            <v>0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</row>
        <row r="609">
          <cell r="B609" t="str">
            <v>Co 300</v>
          </cell>
          <cell r="G609" t="str">
            <v>Montague Water Co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 t="str">
            <v>FILING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12245.265186057406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 t="str">
            <v>FILING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7747.1973087291135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0</v>
          </cell>
          <cell r="FF609">
            <v>0</v>
          </cell>
          <cell r="FG609">
            <v>0</v>
          </cell>
          <cell r="FH609">
            <v>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</row>
        <row r="610">
          <cell r="B610" t="str">
            <v>Co 150</v>
          </cell>
          <cell r="G610" t="str">
            <v>Twin Lakes Utilities Inc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48833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 t="str">
            <v>FILING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37917</v>
          </cell>
          <cell r="CO610">
            <v>0</v>
          </cell>
          <cell r="CP610">
            <v>0</v>
          </cell>
          <cell r="CQ610">
            <v>0</v>
          </cell>
          <cell r="CR610">
            <v>30607.717376788016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 t="str">
            <v>FILING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16212.342414331972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0</v>
          </cell>
          <cell r="FF610">
            <v>0</v>
          </cell>
          <cell r="FG610">
            <v>0</v>
          </cell>
          <cell r="FH610">
            <v>0</v>
          </cell>
          <cell r="FI610">
            <v>0</v>
          </cell>
          <cell r="FJ610">
            <v>0</v>
          </cell>
          <cell r="FK610">
            <v>0</v>
          </cell>
          <cell r="FL610">
            <v>0</v>
          </cell>
          <cell r="FM610">
            <v>0</v>
          </cell>
          <cell r="FN610">
            <v>0</v>
          </cell>
          <cell r="FO610">
            <v>0</v>
          </cell>
          <cell r="FP610">
            <v>0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</row>
        <row r="611">
          <cell r="B611" t="str">
            <v>Co 241</v>
          </cell>
          <cell r="G611" t="str">
            <v>Tierra Verde Utilities Inc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 t="str">
            <v>FILING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 t="str">
            <v>FILING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9330.8766344722171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 t="str">
            <v>FILING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10782.034085447642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 t="str">
            <v>FILING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6275.3549513512535</v>
          </cell>
          <cell r="FC611">
            <v>0</v>
          </cell>
          <cell r="FD611">
            <v>0</v>
          </cell>
          <cell r="FE611">
            <v>0</v>
          </cell>
          <cell r="FF611">
            <v>0</v>
          </cell>
          <cell r="FG611">
            <v>0</v>
          </cell>
          <cell r="FH611">
            <v>0</v>
          </cell>
          <cell r="FI611">
            <v>0</v>
          </cell>
          <cell r="FJ611">
            <v>0</v>
          </cell>
          <cell r="FK611">
            <v>0</v>
          </cell>
          <cell r="FL611">
            <v>0</v>
          </cell>
          <cell r="FM611">
            <v>0</v>
          </cell>
          <cell r="FN611">
            <v>0</v>
          </cell>
          <cell r="FO611">
            <v>0</v>
          </cell>
          <cell r="FP611">
            <v>0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</row>
        <row r="612">
          <cell r="B612" t="str">
            <v>Co 242</v>
          </cell>
          <cell r="G612" t="str">
            <v>Lake Placid Utilities Inc</v>
          </cell>
          <cell r="BH612">
            <v>0</v>
          </cell>
          <cell r="BI612">
            <v>2104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 t="str">
            <v>FILING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3953.7772215731557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 t="str">
            <v>FILING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5640.6013747258849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 t="str">
            <v>FILING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12260.741998967014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0</v>
          </cell>
          <cell r="FF612">
            <v>0</v>
          </cell>
          <cell r="FG612">
            <v>0</v>
          </cell>
          <cell r="FH612">
            <v>0</v>
          </cell>
          <cell r="FI612">
            <v>0</v>
          </cell>
          <cell r="FJ612">
            <v>0</v>
          </cell>
          <cell r="FK612">
            <v>0</v>
          </cell>
          <cell r="FL612">
            <v>0</v>
          </cell>
          <cell r="FM612">
            <v>0</v>
          </cell>
          <cell r="FN612">
            <v>0</v>
          </cell>
          <cell r="FO612">
            <v>0</v>
          </cell>
          <cell r="FP612">
            <v>0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</row>
        <row r="613">
          <cell r="B613" t="str">
            <v>Co 246</v>
          </cell>
          <cell r="G613" t="str">
            <v>Utilities Inc of Longwood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10091.921976078289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</row>
        <row r="614">
          <cell r="B614" t="str">
            <v>Co 400</v>
          </cell>
          <cell r="G614" t="str">
            <v>Carolina Water Service Inc</v>
          </cell>
          <cell r="BH614" t="str">
            <v>FILING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51500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 t="str">
            <v>FILING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110973.47857610366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 t="str">
            <v>FILING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88662.676003518049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</row>
        <row r="615">
          <cell r="B615" t="str">
            <v>Co 401</v>
          </cell>
          <cell r="G615" t="str">
            <v>Util Serv of South Carolina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 t="str">
            <v>FILING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61219.368918557768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 t="str">
            <v>FILING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44771.163083156527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 t="str">
            <v>FILING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30120.93741928642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0</v>
          </cell>
          <cell r="FH615">
            <v>0</v>
          </cell>
          <cell r="FI615">
            <v>0</v>
          </cell>
          <cell r="FJ615">
            <v>0</v>
          </cell>
          <cell r="FK615">
            <v>0</v>
          </cell>
          <cell r="FL615">
            <v>0</v>
          </cell>
          <cell r="FM615">
            <v>0</v>
          </cell>
          <cell r="FN615">
            <v>0</v>
          </cell>
          <cell r="FO615">
            <v>0</v>
          </cell>
          <cell r="FP615">
            <v>0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</row>
        <row r="616">
          <cell r="B616" t="str">
            <v>Co 248</v>
          </cell>
          <cell r="G616" t="str">
            <v>Cypress Lakes Utilities Inc</v>
          </cell>
          <cell r="BH616">
            <v>19206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 t="str">
            <v>FILING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1377.4230587332713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 t="str">
            <v>FILING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7522.9522253002142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 t="str">
            <v>FILING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6532.799232817204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0</v>
          </cell>
          <cell r="FH616">
            <v>0</v>
          </cell>
          <cell r="FI616">
            <v>0</v>
          </cell>
          <cell r="FJ616">
            <v>0</v>
          </cell>
          <cell r="FK616">
            <v>0</v>
          </cell>
          <cell r="FL616">
            <v>0</v>
          </cell>
          <cell r="FM616">
            <v>0</v>
          </cell>
          <cell r="FN616">
            <v>0</v>
          </cell>
          <cell r="FO616">
            <v>0</v>
          </cell>
          <cell r="FP616">
            <v>0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</row>
        <row r="617">
          <cell r="B617" t="str">
            <v>Co 249</v>
          </cell>
          <cell r="G617" t="str">
            <v>Utilities Inc of Eagle Ridge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 t="str">
            <v>FILING</v>
          </cell>
          <cell r="BN617">
            <v>0</v>
          </cell>
          <cell r="BO617">
            <v>0</v>
          </cell>
          <cell r="BP617">
            <v>10917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2917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 t="str">
            <v>FILING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5881.7630724461887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0</v>
          </cell>
          <cell r="FH617">
            <v>0</v>
          </cell>
          <cell r="FI617">
            <v>0</v>
          </cell>
          <cell r="FJ617">
            <v>0</v>
          </cell>
          <cell r="FK617">
            <v>0</v>
          </cell>
          <cell r="FL617">
            <v>0</v>
          </cell>
          <cell r="FM617">
            <v>0</v>
          </cell>
          <cell r="FN617">
            <v>0</v>
          </cell>
          <cell r="FO617">
            <v>0</v>
          </cell>
          <cell r="FP617">
            <v>0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</row>
        <row r="618">
          <cell r="B618" t="str">
            <v>Co 402</v>
          </cell>
          <cell r="G618" t="str">
            <v>Southland Utilities Inc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 t="str">
            <v>FILING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7383.6206235956779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</row>
        <row r="619">
          <cell r="B619" t="str">
            <v>Co 403</v>
          </cell>
          <cell r="G619" t="str">
            <v>United Utility Company</v>
          </cell>
          <cell r="BH619">
            <v>0</v>
          </cell>
          <cell r="BI619">
            <v>0</v>
          </cell>
          <cell r="BJ619" t="str">
            <v>FILING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15750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 t="str">
            <v>FILING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25518.218272127102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 t="str">
            <v>FILING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13739.730730859312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0</v>
          </cell>
          <cell r="FH619">
            <v>0</v>
          </cell>
          <cell r="FI619">
            <v>0</v>
          </cell>
          <cell r="FJ619">
            <v>0</v>
          </cell>
          <cell r="FK619">
            <v>0</v>
          </cell>
          <cell r="FL619">
            <v>0</v>
          </cell>
          <cell r="FM619">
            <v>0</v>
          </cell>
          <cell r="FN619">
            <v>0</v>
          </cell>
          <cell r="FO619">
            <v>0</v>
          </cell>
          <cell r="FP619">
            <v>0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</row>
        <row r="620">
          <cell r="B620" t="str">
            <v>Co 406</v>
          </cell>
          <cell r="G620" t="str">
            <v>Tega Cay Water Service Inc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 t="str">
            <v>FILING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35433.549288701717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 t="str">
            <v>FILING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27444.582415924073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0</v>
          </cell>
          <cell r="FH620">
            <v>0</v>
          </cell>
          <cell r="FI620">
            <v>0</v>
          </cell>
          <cell r="FJ620">
            <v>0</v>
          </cell>
          <cell r="FK620">
            <v>0</v>
          </cell>
          <cell r="FL620">
            <v>0</v>
          </cell>
          <cell r="FM620">
            <v>0</v>
          </cell>
          <cell r="FN620">
            <v>0</v>
          </cell>
          <cell r="FO620">
            <v>0</v>
          </cell>
          <cell r="FP620">
            <v>0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</row>
        <row r="621">
          <cell r="B621" t="str">
            <v>Co 182</v>
          </cell>
          <cell r="G621" t="str">
            <v>Carolina Water Service Inc of NC</v>
          </cell>
          <cell r="BH621">
            <v>0</v>
          </cell>
          <cell r="BI621">
            <v>143401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 t="str">
            <v>FILING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249381.27567938928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 t="str">
            <v>FILING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242395.06748038979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 t="str">
            <v>FILING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34509.468800459639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 t="str">
            <v>FILING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0</v>
          </cell>
          <cell r="FH621">
            <v>5922.0554635780863</v>
          </cell>
          <cell r="FI621">
            <v>0</v>
          </cell>
          <cell r="FJ621">
            <v>0</v>
          </cell>
          <cell r="FK621">
            <v>0</v>
          </cell>
          <cell r="FL621">
            <v>0</v>
          </cell>
          <cell r="FM621">
            <v>0</v>
          </cell>
          <cell r="FN621">
            <v>0</v>
          </cell>
          <cell r="FO621">
            <v>0</v>
          </cell>
          <cell r="FP621">
            <v>0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</row>
        <row r="622">
          <cell r="B622" t="str">
            <v>Co 183</v>
          </cell>
          <cell r="G622" t="str">
            <v>CWS Systems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32000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 t="str">
            <v>FILING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72847.720460953278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 t="str">
            <v>FILING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104567.78532913524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 t="str">
            <v>FILING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  <cell r="EJ622">
            <v>31445.128693560022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0</v>
          </cell>
          <cell r="FK622">
            <v>0</v>
          </cell>
          <cell r="FL622">
            <v>0</v>
          </cell>
          <cell r="FM622">
            <v>0</v>
          </cell>
          <cell r="FN622">
            <v>0</v>
          </cell>
          <cell r="FO622">
            <v>0</v>
          </cell>
          <cell r="FP622">
            <v>0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</row>
        <row r="623">
          <cell r="B623" t="str">
            <v>Co 201</v>
          </cell>
          <cell r="G623" t="str">
            <v>Cabarrus Woods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0</v>
          </cell>
          <cell r="FN623">
            <v>0</v>
          </cell>
          <cell r="FO623">
            <v>0</v>
          </cell>
          <cell r="FP623">
            <v>0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</row>
        <row r="624">
          <cell r="B624" t="str">
            <v>Co 202</v>
          </cell>
          <cell r="G624" t="str">
            <v>OBVI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</row>
        <row r="625">
          <cell r="B625" t="str">
            <v>Co 187</v>
          </cell>
          <cell r="G625" t="str">
            <v>Carolina Trace Utilities Inc</v>
          </cell>
          <cell r="BH625">
            <v>18583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 t="str">
            <v>FILING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12940.761897338896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 t="str">
            <v>FILING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14558.430838352993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</row>
        <row r="626">
          <cell r="B626" t="str">
            <v>Co 188</v>
          </cell>
          <cell r="G626" t="str">
            <v>Transylvania Utilities Inc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 t="str">
            <v>FILING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18007.903999542486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 t="str">
            <v>FILING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19645.282615288925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0</v>
          </cell>
          <cell r="FH626">
            <v>0</v>
          </cell>
          <cell r="FI626">
            <v>0</v>
          </cell>
          <cell r="FJ626">
            <v>0</v>
          </cell>
          <cell r="FK626">
            <v>0</v>
          </cell>
          <cell r="FL626">
            <v>0</v>
          </cell>
          <cell r="FM626">
            <v>0</v>
          </cell>
          <cell r="FN626">
            <v>0</v>
          </cell>
          <cell r="FO626">
            <v>0</v>
          </cell>
          <cell r="FP626">
            <v>0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</row>
        <row r="627">
          <cell r="B627" t="str">
            <v>Co 250</v>
          </cell>
          <cell r="G627" t="str">
            <v>Mid-County Services Inc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 t="str">
            <v>FILING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10038.848459687437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 t="str">
            <v>FILING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51536.062282291692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 t="str">
            <v>FILING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26162.738201090062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0</v>
          </cell>
          <cell r="FH627">
            <v>0</v>
          </cell>
          <cell r="FI627">
            <v>0</v>
          </cell>
          <cell r="FJ627">
            <v>0</v>
          </cell>
          <cell r="FK627">
            <v>0</v>
          </cell>
          <cell r="FL627">
            <v>0</v>
          </cell>
          <cell r="FM627">
            <v>0</v>
          </cell>
          <cell r="FN627">
            <v>0</v>
          </cell>
          <cell r="FO627">
            <v>0</v>
          </cell>
          <cell r="FP627">
            <v>0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</row>
        <row r="628">
          <cell r="B628" t="str">
            <v>Co 251</v>
          </cell>
          <cell r="G628" t="str">
            <v>Lake Utility Services Inc</v>
          </cell>
          <cell r="BH628">
            <v>0</v>
          </cell>
          <cell r="BI628">
            <v>0</v>
          </cell>
          <cell r="BJ628">
            <v>111073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-27500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 t="str">
            <v>FILING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37090.585617722099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 t="str">
            <v>FILING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229703.07628986423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 t="str">
            <v>FILING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167847.2070942811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0</v>
          </cell>
          <cell r="FH628">
            <v>0</v>
          </cell>
          <cell r="FI628">
            <v>0</v>
          </cell>
          <cell r="FJ628">
            <v>0</v>
          </cell>
          <cell r="FK628">
            <v>0</v>
          </cell>
          <cell r="FL628">
            <v>0</v>
          </cell>
          <cell r="FM628">
            <v>0</v>
          </cell>
          <cell r="FN628">
            <v>0</v>
          </cell>
          <cell r="FO628">
            <v>0</v>
          </cell>
          <cell r="FP628">
            <v>0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</row>
        <row r="629">
          <cell r="B629" t="str">
            <v>Co 252</v>
          </cell>
          <cell r="G629" t="str">
            <v>Utilities Inc of Florida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 t="str">
            <v>FILING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67926.619367604901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 t="str">
            <v>FILING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46293.66024916443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 t="str">
            <v>FILING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24289.458670672597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 t="str">
            <v>FILING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40743.633348598873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0</v>
          </cell>
          <cell r="FH629">
            <v>0</v>
          </cell>
          <cell r="FI629">
            <v>0</v>
          </cell>
          <cell r="FJ629">
            <v>0</v>
          </cell>
          <cell r="FK629">
            <v>0</v>
          </cell>
          <cell r="FL629">
            <v>0</v>
          </cell>
          <cell r="FM629">
            <v>0</v>
          </cell>
          <cell r="FN629">
            <v>0</v>
          </cell>
          <cell r="FO629">
            <v>0</v>
          </cell>
          <cell r="FP629">
            <v>0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</row>
        <row r="630">
          <cell r="B630" t="str">
            <v>Co 220</v>
          </cell>
          <cell r="G630" t="str">
            <v>Tennessee Water Service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0</v>
          </cell>
          <cell r="FH630">
            <v>0</v>
          </cell>
          <cell r="FI630">
            <v>0</v>
          </cell>
          <cell r="FJ630">
            <v>0</v>
          </cell>
          <cell r="FK630">
            <v>0</v>
          </cell>
          <cell r="FL630">
            <v>0</v>
          </cell>
          <cell r="FM630">
            <v>0</v>
          </cell>
          <cell r="FN630">
            <v>0</v>
          </cell>
          <cell r="FO630">
            <v>0</v>
          </cell>
          <cell r="FP630">
            <v>0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</row>
        <row r="631">
          <cell r="B631" t="str">
            <v>Co 900</v>
          </cell>
          <cell r="G631" t="str">
            <v>Biotech Inc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0</v>
          </cell>
          <cell r="FH631">
            <v>0</v>
          </cell>
          <cell r="FI631">
            <v>0</v>
          </cell>
          <cell r="FJ631">
            <v>0</v>
          </cell>
          <cell r="FK631">
            <v>0</v>
          </cell>
          <cell r="FL631">
            <v>0</v>
          </cell>
          <cell r="FM631">
            <v>0</v>
          </cell>
          <cell r="FN631">
            <v>0</v>
          </cell>
          <cell r="FO631">
            <v>0</v>
          </cell>
          <cell r="FP631">
            <v>0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</row>
        <row r="632">
          <cell r="B632" t="str">
            <v>Co 254</v>
          </cell>
          <cell r="G632" t="str">
            <v>ACME Water Supply &amp; Mgmt Co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0</v>
          </cell>
          <cell r="FH632">
            <v>0</v>
          </cell>
          <cell r="FI632">
            <v>0</v>
          </cell>
          <cell r="FJ632">
            <v>0</v>
          </cell>
          <cell r="FK632">
            <v>0</v>
          </cell>
          <cell r="FL632">
            <v>0</v>
          </cell>
          <cell r="FM632">
            <v>0</v>
          </cell>
          <cell r="FN632">
            <v>0</v>
          </cell>
          <cell r="FO632">
            <v>0</v>
          </cell>
          <cell r="FP632">
            <v>0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</row>
        <row r="633">
          <cell r="B633" t="str">
            <v>Co 255</v>
          </cell>
          <cell r="G633" t="str">
            <v>Sanlando Utilities Corp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 t="str">
            <v>FILING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126587.13027824229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 t="str">
            <v>FILING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38216.310414374573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0</v>
          </cell>
          <cell r="FH633">
            <v>0</v>
          </cell>
          <cell r="FI633">
            <v>0</v>
          </cell>
          <cell r="FJ633">
            <v>0</v>
          </cell>
          <cell r="FK633">
            <v>0</v>
          </cell>
          <cell r="FL633">
            <v>0</v>
          </cell>
          <cell r="FM633">
            <v>0</v>
          </cell>
          <cell r="FN633">
            <v>0</v>
          </cell>
          <cell r="FO633">
            <v>0</v>
          </cell>
          <cell r="FP633">
            <v>0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</row>
        <row r="634">
          <cell r="B634" t="str">
            <v>Co 256</v>
          </cell>
          <cell r="G634" t="str">
            <v>Utilities Inc of Sandalhaven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 t="str">
            <v>FILING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50868.486475018319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 t="str">
            <v>FILING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51853.00595558557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 t="str">
            <v>FILING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30441.738014162074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0</v>
          </cell>
          <cell r="FH634">
            <v>0</v>
          </cell>
          <cell r="FI634">
            <v>0</v>
          </cell>
          <cell r="FJ634">
            <v>0</v>
          </cell>
          <cell r="FK634">
            <v>0</v>
          </cell>
          <cell r="FL634">
            <v>0</v>
          </cell>
          <cell r="FM634">
            <v>0</v>
          </cell>
          <cell r="FN634">
            <v>0</v>
          </cell>
          <cell r="FO634">
            <v>0</v>
          </cell>
          <cell r="FP634">
            <v>0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</row>
        <row r="635">
          <cell r="B635" t="str">
            <v>Co 257</v>
          </cell>
          <cell r="G635" t="str">
            <v>Bayside Utility Services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0</v>
          </cell>
          <cell r="FH635">
            <v>0</v>
          </cell>
          <cell r="FI635">
            <v>0</v>
          </cell>
          <cell r="FJ635">
            <v>0</v>
          </cell>
          <cell r="FK635">
            <v>0</v>
          </cell>
          <cell r="FL635">
            <v>0</v>
          </cell>
          <cell r="FM635">
            <v>0</v>
          </cell>
          <cell r="FN635">
            <v>0</v>
          </cell>
          <cell r="FO635">
            <v>0</v>
          </cell>
          <cell r="FP635">
            <v>0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</row>
        <row r="636">
          <cell r="B636" t="str">
            <v>Co 259</v>
          </cell>
          <cell r="G636" t="str">
            <v>Labrador Utilities Inc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 t="str">
            <v>FILING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13217.815866460038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 t="str">
            <v>FILING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5066.0258612496473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0</v>
          </cell>
          <cell r="FH636">
            <v>0</v>
          </cell>
          <cell r="FI636">
            <v>0</v>
          </cell>
          <cell r="FJ636">
            <v>0</v>
          </cell>
          <cell r="FK636">
            <v>0</v>
          </cell>
          <cell r="FL636">
            <v>0</v>
          </cell>
          <cell r="FM636">
            <v>0</v>
          </cell>
          <cell r="FN636">
            <v>0</v>
          </cell>
          <cell r="FO636">
            <v>0</v>
          </cell>
          <cell r="FP636">
            <v>0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</row>
        <row r="637">
          <cell r="B637" t="str">
            <v>Co 260</v>
          </cell>
          <cell r="G637" t="str">
            <v>Utilities Inc of Pennbrooke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 t="str">
            <v>FILING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8537.6216372215677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 t="str">
            <v>FILING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9909.190466904347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 t="str">
            <v>FILING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7785.8279902824906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 t="str">
            <v>FILING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5619.5444743997832</v>
          </cell>
          <cell r="FG637">
            <v>0</v>
          </cell>
          <cell r="FH637">
            <v>0</v>
          </cell>
          <cell r="FI637">
            <v>0</v>
          </cell>
          <cell r="FJ637">
            <v>0</v>
          </cell>
          <cell r="FK637">
            <v>0</v>
          </cell>
          <cell r="FL637">
            <v>0</v>
          </cell>
          <cell r="FM637">
            <v>0</v>
          </cell>
          <cell r="FN637">
            <v>0</v>
          </cell>
          <cell r="FO637">
            <v>0</v>
          </cell>
          <cell r="FP637">
            <v>0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</row>
        <row r="638">
          <cell r="B638" t="str">
            <v>Co 262</v>
          </cell>
          <cell r="G638" t="str">
            <v>Sandy Creek Utility Services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</row>
        <row r="639">
          <cell r="B639" t="str">
            <v>Co 189</v>
          </cell>
          <cell r="G639" t="str">
            <v>North Topsail Utilities Inc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</row>
        <row r="640">
          <cell r="B640" t="str">
            <v>Co 191</v>
          </cell>
          <cell r="G640" t="str">
            <v>Bradfield Farms Water Co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 t="str">
            <v>FILING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12659.061951608475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 t="str">
            <v>FILING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7099.570695343129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 t="str">
            <v>FILING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14580.563247484566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0</v>
          </cell>
          <cell r="FH640">
            <v>0</v>
          </cell>
          <cell r="FI640">
            <v>0</v>
          </cell>
          <cell r="FJ640">
            <v>0</v>
          </cell>
          <cell r="FK640">
            <v>0</v>
          </cell>
          <cell r="FL640">
            <v>0</v>
          </cell>
          <cell r="FM640">
            <v>0</v>
          </cell>
          <cell r="FN640">
            <v>0</v>
          </cell>
          <cell r="FO640">
            <v>0</v>
          </cell>
          <cell r="FP640">
            <v>0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</row>
        <row r="641">
          <cell r="B641" t="str">
            <v>Co 452</v>
          </cell>
          <cell r="G641" t="str">
            <v>Sky Ranch Water Service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 t="str">
            <v>FILING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10695.383226444048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 t="str">
            <v>FILING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2058.7139333507885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 t="str">
            <v>FILING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0</v>
          </cell>
          <cell r="FH641">
            <v>0</v>
          </cell>
          <cell r="FI641">
            <v>2466.0937650980341</v>
          </cell>
          <cell r="FJ641">
            <v>0</v>
          </cell>
          <cell r="FK641">
            <v>0</v>
          </cell>
          <cell r="FL641">
            <v>0</v>
          </cell>
          <cell r="FM641">
            <v>0</v>
          </cell>
          <cell r="FN641">
            <v>0</v>
          </cell>
          <cell r="FO641">
            <v>0</v>
          </cell>
          <cell r="FP641">
            <v>0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</row>
        <row r="642">
          <cell r="B642" t="str">
            <v>Co 425</v>
          </cell>
          <cell r="G642" t="str">
            <v>Bermuda Water Co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79500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 t="str">
            <v>FILING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30162.406811960667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  <cell r="EJ642" t="str">
            <v>FILING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20149.321664278425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0</v>
          </cell>
          <cell r="FH642" t="str">
            <v>FILING</v>
          </cell>
          <cell r="FI642">
            <v>0</v>
          </cell>
          <cell r="FJ642">
            <v>0</v>
          </cell>
          <cell r="FK642">
            <v>0</v>
          </cell>
          <cell r="FL642">
            <v>0</v>
          </cell>
          <cell r="FM642">
            <v>0</v>
          </cell>
          <cell r="FN642">
            <v>0</v>
          </cell>
          <cell r="FO642">
            <v>0</v>
          </cell>
          <cell r="FP642">
            <v>0</v>
          </cell>
          <cell r="FQ642">
            <v>0</v>
          </cell>
          <cell r="FR642">
            <v>0</v>
          </cell>
          <cell r="FS642">
            <v>0</v>
          </cell>
          <cell r="FT642">
            <v>56364.516853642621</v>
          </cell>
          <cell r="FU642">
            <v>0</v>
          </cell>
          <cell r="FV642">
            <v>0</v>
          </cell>
          <cell r="FW642">
            <v>0</v>
          </cell>
        </row>
        <row r="643">
          <cell r="B643" t="str">
            <v>Co 453</v>
          </cell>
          <cell r="G643" t="str">
            <v>Util Inc of Central Nevada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 t="str">
            <v>FILING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50616.266480916325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 t="str">
            <v>FILING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54602.803708494932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 t="str">
            <v>FILING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  <cell r="EJ643">
            <v>126980.16904429076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 t="str">
            <v>FILING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0</v>
          </cell>
          <cell r="FH643">
            <v>58917.165743182704</v>
          </cell>
          <cell r="FI643">
            <v>0</v>
          </cell>
          <cell r="FJ643">
            <v>0</v>
          </cell>
          <cell r="FK643">
            <v>0</v>
          </cell>
          <cell r="FL643">
            <v>0</v>
          </cell>
          <cell r="FM643">
            <v>0</v>
          </cell>
          <cell r="FN643">
            <v>0</v>
          </cell>
          <cell r="FO643">
            <v>0</v>
          </cell>
          <cell r="FP643">
            <v>0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</row>
        <row r="644">
          <cell r="B644" t="str">
            <v>Co 151</v>
          </cell>
          <cell r="G644" t="str">
            <v>WSC Indiana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 t="str">
            <v>FILING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14671.827134818472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 t="str">
            <v>FILING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27504.295394060824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 t="str">
            <v>FILING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11631.080914523078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0</v>
          </cell>
          <cell r="FH644">
            <v>0</v>
          </cell>
          <cell r="FI644">
            <v>0</v>
          </cell>
          <cell r="FJ644">
            <v>0</v>
          </cell>
          <cell r="FK644">
            <v>0</v>
          </cell>
          <cell r="FL644">
            <v>0</v>
          </cell>
          <cell r="FM644">
            <v>0</v>
          </cell>
          <cell r="FN644">
            <v>0</v>
          </cell>
          <cell r="FO644">
            <v>0</v>
          </cell>
          <cell r="FP644">
            <v>0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</row>
        <row r="645">
          <cell r="B645" t="str">
            <v>Co 152</v>
          </cell>
          <cell r="G645" t="str">
            <v>Indiana Water Service Inc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 t="str">
            <v>FILING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18047.194295680027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 t="str">
            <v>FILING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28899.720026169962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 t="str">
            <v>FILING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18151.874281174667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0</v>
          </cell>
          <cell r="FF645">
            <v>0</v>
          </cell>
          <cell r="FG645">
            <v>0</v>
          </cell>
          <cell r="FH645">
            <v>0</v>
          </cell>
          <cell r="FI645">
            <v>0</v>
          </cell>
          <cell r="FJ645">
            <v>0</v>
          </cell>
          <cell r="FK645">
            <v>0</v>
          </cell>
          <cell r="FL645">
            <v>0</v>
          </cell>
          <cell r="FM645">
            <v>0</v>
          </cell>
          <cell r="FN645">
            <v>0</v>
          </cell>
          <cell r="FO645">
            <v>0</v>
          </cell>
          <cell r="FP645">
            <v>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</row>
        <row r="646">
          <cell r="B646" t="str">
            <v>Co 345</v>
          </cell>
          <cell r="G646" t="str">
            <v>Water Serv Corp of Kentucky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18750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 t="str">
            <v>FILING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18590.692179701069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 t="str">
            <v>FILING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20956.401407997619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0</v>
          </cell>
          <cell r="FF646">
            <v>0</v>
          </cell>
          <cell r="FG646">
            <v>0</v>
          </cell>
          <cell r="FH646">
            <v>0</v>
          </cell>
          <cell r="FI646">
            <v>0</v>
          </cell>
          <cell r="FJ646">
            <v>0</v>
          </cell>
          <cell r="FK646">
            <v>0</v>
          </cell>
          <cell r="FL646">
            <v>0</v>
          </cell>
          <cell r="FM646">
            <v>0</v>
          </cell>
          <cell r="FN646">
            <v>0</v>
          </cell>
          <cell r="FO646">
            <v>0</v>
          </cell>
          <cell r="FP646">
            <v>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</row>
        <row r="647">
          <cell r="B647" t="str">
            <v>Co 386</v>
          </cell>
          <cell r="G647" t="str">
            <v>Water Service Co of Georgia</v>
          </cell>
          <cell r="BH647">
            <v>0</v>
          </cell>
          <cell r="BI647">
            <v>0</v>
          </cell>
          <cell r="BJ647" t="str">
            <v>FILING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3730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3730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3947.6348024999988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4173.5178516347632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4412.3655658195667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4664.8820254066559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4931.8498207574303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5214.0959882588313</v>
          </cell>
          <cell r="FD647">
            <v>0</v>
          </cell>
          <cell r="FE647">
            <v>0</v>
          </cell>
          <cell r="FF647">
            <v>0</v>
          </cell>
          <cell r="FG647">
            <v>0</v>
          </cell>
          <cell r="FH647">
            <v>0</v>
          </cell>
          <cell r="FI647">
            <v>0</v>
          </cell>
          <cell r="FJ647">
            <v>0</v>
          </cell>
          <cell r="FK647">
            <v>0</v>
          </cell>
          <cell r="FL647">
            <v>0</v>
          </cell>
          <cell r="FM647">
            <v>0</v>
          </cell>
          <cell r="FN647">
            <v>0</v>
          </cell>
          <cell r="FO647">
            <v>5512.4948980305198</v>
          </cell>
          <cell r="FP647">
            <v>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</row>
        <row r="648">
          <cell r="B648" t="str">
            <v>Co 426</v>
          </cell>
          <cell r="G648" t="str">
            <v xml:space="preserve">Perkins Mountain Water Company 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0</v>
          </cell>
          <cell r="FF648">
            <v>0</v>
          </cell>
          <cell r="FG648">
            <v>0</v>
          </cell>
          <cell r="FH648">
            <v>0</v>
          </cell>
          <cell r="FI648">
            <v>0</v>
          </cell>
          <cell r="FJ648">
            <v>0</v>
          </cell>
          <cell r="FK648">
            <v>0</v>
          </cell>
          <cell r="FL648">
            <v>0</v>
          </cell>
          <cell r="FM648">
            <v>0</v>
          </cell>
          <cell r="FN648">
            <v>0</v>
          </cell>
          <cell r="FO648">
            <v>0</v>
          </cell>
          <cell r="FP648">
            <v>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</row>
        <row r="649">
          <cell r="B649" t="str">
            <v>Co 427</v>
          </cell>
          <cell r="G649" t="str">
            <v xml:space="preserve">Perkins Mountain Utility Company 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0</v>
          </cell>
          <cell r="FF649">
            <v>0</v>
          </cell>
          <cell r="FG649">
            <v>0</v>
          </cell>
          <cell r="FH649">
            <v>0</v>
          </cell>
          <cell r="FI649">
            <v>0</v>
          </cell>
          <cell r="FJ649">
            <v>0</v>
          </cell>
          <cell r="FK649">
            <v>0</v>
          </cell>
          <cell r="FL649">
            <v>0</v>
          </cell>
          <cell r="FM649">
            <v>0</v>
          </cell>
          <cell r="FN649">
            <v>0</v>
          </cell>
          <cell r="FO649">
            <v>0</v>
          </cell>
          <cell r="FP649">
            <v>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</row>
        <row r="741">
          <cell r="B741" t="str">
            <v>Co 101</v>
          </cell>
          <cell r="BH741">
            <v>-125.98</v>
          </cell>
          <cell r="BI741">
            <v>-20936.75</v>
          </cell>
          <cell r="BJ741">
            <v>16408.14</v>
          </cell>
          <cell r="BK741">
            <v>-22030.69</v>
          </cell>
          <cell r="BL741">
            <v>-86718.78</v>
          </cell>
          <cell r="BM741">
            <v>-118.7599999999984</v>
          </cell>
          <cell r="BN741">
            <v>-10165.98</v>
          </cell>
          <cell r="BO741">
            <v>477817.22</v>
          </cell>
          <cell r="BP741">
            <v>25817.14</v>
          </cell>
          <cell r="BQ741">
            <v>42875</v>
          </cell>
          <cell r="BR741">
            <v>-42125</v>
          </cell>
          <cell r="BS741">
            <v>57875</v>
          </cell>
        </row>
        <row r="742">
          <cell r="B742" t="str">
            <v>Co 102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</row>
        <row r="743">
          <cell r="B743" t="str">
            <v>Co 103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</row>
        <row r="744">
          <cell r="B744" t="str">
            <v>Co 104</v>
          </cell>
          <cell r="BH744">
            <v>39536.660000000003</v>
          </cell>
          <cell r="BI744">
            <v>14875.62</v>
          </cell>
          <cell r="BJ744">
            <v>75433.789999999994</v>
          </cell>
          <cell r="BK744">
            <v>25523.89</v>
          </cell>
          <cell r="BL744">
            <v>56929.89</v>
          </cell>
          <cell r="BM744">
            <v>4103.0600000000004</v>
          </cell>
          <cell r="BN744">
            <v>21840.639999999999</v>
          </cell>
          <cell r="BO744">
            <v>19926.380000000005</v>
          </cell>
          <cell r="BP744">
            <v>19865.239999999991</v>
          </cell>
          <cell r="BQ744">
            <v>19948.139999999985</v>
          </cell>
          <cell r="BR744">
            <v>37232.330000000016</v>
          </cell>
          <cell r="BS744">
            <v>66867.699999999953</v>
          </cell>
        </row>
        <row r="745">
          <cell r="B745" t="str">
            <v>Co 105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</row>
        <row r="746">
          <cell r="B746" t="str">
            <v>Co 110</v>
          </cell>
          <cell r="BH746">
            <v>7803.88</v>
          </cell>
          <cell r="BI746">
            <v>3661.1500000000051</v>
          </cell>
          <cell r="BJ746">
            <v>-8913.67</v>
          </cell>
          <cell r="BK746">
            <v>11805.58</v>
          </cell>
          <cell r="BL746">
            <v>-9360.5300000000007</v>
          </cell>
          <cell r="BM746">
            <v>7088.81</v>
          </cell>
          <cell r="BN746">
            <v>20025.240000000002</v>
          </cell>
          <cell r="BO746">
            <v>11570.219800000003</v>
          </cell>
          <cell r="BP746">
            <v>11155.925400000004</v>
          </cell>
          <cell r="BQ746">
            <v>1781.0214656445314</v>
          </cell>
          <cell r="BR746">
            <v>7078.7847492092878</v>
          </cell>
          <cell r="BS746">
            <v>14149.327922675562</v>
          </cell>
        </row>
        <row r="747">
          <cell r="B747" t="str">
            <v>Co 111</v>
          </cell>
          <cell r="BH747">
            <v>6647.41</v>
          </cell>
          <cell r="BI747">
            <v>9512.2800000000007</v>
          </cell>
          <cell r="BJ747">
            <v>7131.9</v>
          </cell>
          <cell r="BK747">
            <v>8544.3799999999992</v>
          </cell>
          <cell r="BL747">
            <v>11333.17</v>
          </cell>
          <cell r="BM747">
            <v>1525.14</v>
          </cell>
          <cell r="BN747">
            <v>6679.08</v>
          </cell>
          <cell r="BO747">
            <v>11881.258500000002</v>
          </cell>
          <cell r="BP747">
            <v>8785.6110299999982</v>
          </cell>
          <cell r="BQ747">
            <v>7349.2340002257506</v>
          </cell>
          <cell r="BR747">
            <v>8763.0476602977997</v>
          </cell>
          <cell r="BS747">
            <v>6002.2491022137947</v>
          </cell>
        </row>
        <row r="748">
          <cell r="B748" t="str">
            <v>Co 112</v>
          </cell>
          <cell r="BH748">
            <v>2766.45</v>
          </cell>
          <cell r="BI748">
            <v>1098.48</v>
          </cell>
          <cell r="BJ748">
            <v>6377.24</v>
          </cell>
          <cell r="BK748">
            <v>941.15</v>
          </cell>
          <cell r="BL748">
            <v>4928.95</v>
          </cell>
          <cell r="BM748">
            <v>2938.25</v>
          </cell>
          <cell r="BN748">
            <v>4361.37</v>
          </cell>
          <cell r="BO748">
            <v>1593.5123999999996</v>
          </cell>
          <cell r="BP748">
            <v>-9.7918000000001939</v>
          </cell>
          <cell r="BQ748">
            <v>1477.1092203912053</v>
          </cell>
          <cell r="BR748">
            <v>2808.6743107414254</v>
          </cell>
          <cell r="BS748">
            <v>1675.1863948070845</v>
          </cell>
        </row>
        <row r="749">
          <cell r="B749" t="str">
            <v>Co 113</v>
          </cell>
          <cell r="BH749">
            <v>3994.16</v>
          </cell>
          <cell r="BI749">
            <v>3019.8</v>
          </cell>
          <cell r="BJ749">
            <v>3304.44</v>
          </cell>
          <cell r="BK749">
            <v>7852.99</v>
          </cell>
          <cell r="BL749">
            <v>7904.47</v>
          </cell>
          <cell r="BM749">
            <v>-3367.83</v>
          </cell>
          <cell r="BN749">
            <v>5141.1000000000004</v>
          </cell>
          <cell r="BO749">
            <v>3062.8248999999996</v>
          </cell>
          <cell r="BP749">
            <v>2441.0160000000005</v>
          </cell>
          <cell r="BQ749">
            <v>1931.1478196558564</v>
          </cell>
          <cell r="BR749">
            <v>2636.2792810433348</v>
          </cell>
          <cell r="BS749">
            <v>2647.9222776818497</v>
          </cell>
        </row>
        <row r="750">
          <cell r="B750" t="str">
            <v>Co 114</v>
          </cell>
          <cell r="BH750">
            <v>3195.1</v>
          </cell>
          <cell r="BI750">
            <v>427.25</v>
          </cell>
          <cell r="BJ750">
            <v>712.09999999999945</v>
          </cell>
          <cell r="BK750">
            <v>5415.88</v>
          </cell>
          <cell r="BL750">
            <v>-591.13</v>
          </cell>
          <cell r="BM750">
            <v>4673.6499999999996</v>
          </cell>
          <cell r="BN750">
            <v>3282.91</v>
          </cell>
          <cell r="BO750">
            <v>4943.9661000000006</v>
          </cell>
          <cell r="BP750">
            <v>1297.3643000000002</v>
          </cell>
          <cell r="BQ750">
            <v>-2865.5047864622393</v>
          </cell>
          <cell r="BR750">
            <v>-2112.1906701376047</v>
          </cell>
          <cell r="BS750">
            <v>-2460.3040272343424</v>
          </cell>
        </row>
        <row r="751">
          <cell r="B751" t="str">
            <v>Co 117</v>
          </cell>
          <cell r="BH751">
            <v>5126.8599999999997</v>
          </cell>
          <cell r="BI751">
            <v>5088.1099999999997</v>
          </cell>
          <cell r="BJ751">
            <v>6150.49</v>
          </cell>
          <cell r="BK751">
            <v>-44.75</v>
          </cell>
          <cell r="BL751">
            <v>6979.29</v>
          </cell>
          <cell r="BM751">
            <v>1741.56</v>
          </cell>
          <cell r="BN751">
            <v>3233.71</v>
          </cell>
          <cell r="BO751">
            <v>7914.1525999999994</v>
          </cell>
          <cell r="BP751">
            <v>5584.7955000000002</v>
          </cell>
          <cell r="BQ751">
            <v>6962.4323867857929</v>
          </cell>
          <cell r="BR751">
            <v>6944.027748120764</v>
          </cell>
          <cell r="BS751">
            <v>6720.4139531499059</v>
          </cell>
        </row>
        <row r="752">
          <cell r="B752" t="str">
            <v>Co 118</v>
          </cell>
          <cell r="BH752">
            <v>1012.78</v>
          </cell>
          <cell r="BI752">
            <v>3554.57</v>
          </cell>
          <cell r="BJ752">
            <v>6879.05</v>
          </cell>
          <cell r="BK752">
            <v>696.36000000000058</v>
          </cell>
          <cell r="BL752">
            <v>1688.19</v>
          </cell>
          <cell r="BM752">
            <v>2507.17</v>
          </cell>
          <cell r="BN752">
            <v>11073.2</v>
          </cell>
          <cell r="BO752">
            <v>7340.8035999999993</v>
          </cell>
          <cell r="BP752">
            <v>6274.0216000000037</v>
          </cell>
          <cell r="BQ752">
            <v>1557.0119518714655</v>
          </cell>
          <cell r="BR752">
            <v>3182.9962514274048</v>
          </cell>
          <cell r="BS752">
            <v>4269.045889288438</v>
          </cell>
        </row>
        <row r="753">
          <cell r="B753" t="str">
            <v>Co 119</v>
          </cell>
          <cell r="BH753">
            <v>14939.06</v>
          </cell>
          <cell r="BI753">
            <v>77336.36</v>
          </cell>
          <cell r="BJ753">
            <v>38938.17</v>
          </cell>
          <cell r="BK753">
            <v>17504.27</v>
          </cell>
          <cell r="BL753">
            <v>37399.89</v>
          </cell>
          <cell r="BM753">
            <v>15521.95</v>
          </cell>
          <cell r="BN753">
            <v>67198.570000000007</v>
          </cell>
          <cell r="BO753">
            <v>58360.129400000013</v>
          </cell>
          <cell r="BP753">
            <v>43692.707600000009</v>
          </cell>
          <cell r="BQ753">
            <v>45818.870557077731</v>
          </cell>
          <cell r="BR753">
            <v>35425.01836177861</v>
          </cell>
          <cell r="BS753">
            <v>35809.35004466799</v>
          </cell>
        </row>
        <row r="754">
          <cell r="B754" t="str">
            <v>Co 120</v>
          </cell>
          <cell r="BH754">
            <v>-268.84999999999945</v>
          </cell>
          <cell r="BI754">
            <v>-3285.21</v>
          </cell>
          <cell r="BJ754">
            <v>597.42999999999995</v>
          </cell>
          <cell r="BK754">
            <v>3054.73</v>
          </cell>
          <cell r="BL754">
            <v>4241.3100000000004</v>
          </cell>
          <cell r="BM754">
            <v>4701.45</v>
          </cell>
          <cell r="BN754">
            <v>1680.76</v>
          </cell>
          <cell r="BO754">
            <v>-697.05639999999948</v>
          </cell>
          <cell r="BP754">
            <v>-1077.3979999999992</v>
          </cell>
          <cell r="BQ754">
            <v>-2206.8679758585185</v>
          </cell>
          <cell r="BR754">
            <v>-1247.2528071677962</v>
          </cell>
          <cell r="BS754">
            <v>-1031.0029673450308</v>
          </cell>
        </row>
        <row r="755">
          <cell r="B755" t="str">
            <v>Co 121</v>
          </cell>
          <cell r="BH755">
            <v>8043.17</v>
          </cell>
          <cell r="BI755">
            <v>3987.01</v>
          </cell>
          <cell r="BJ755">
            <v>-577.51000000000204</v>
          </cell>
          <cell r="BK755">
            <v>5362.5</v>
          </cell>
          <cell r="BL755">
            <v>25039.599999999999</v>
          </cell>
          <cell r="BM755">
            <v>-1732.3</v>
          </cell>
          <cell r="BN755">
            <v>3247.9099999999889</v>
          </cell>
          <cell r="BO755">
            <v>9154.6105000000025</v>
          </cell>
          <cell r="BP755">
            <v>6358.6202000000048</v>
          </cell>
          <cell r="BQ755">
            <v>437.75772714905179</v>
          </cell>
          <cell r="BR755">
            <v>763.75710232080746</v>
          </cell>
          <cell r="BS755">
            <v>1508.1943922833889</v>
          </cell>
        </row>
        <row r="756">
          <cell r="B756" t="str">
            <v>Co 122</v>
          </cell>
          <cell r="BH756">
            <v>5775.13</v>
          </cell>
          <cell r="BI756">
            <v>3110.04</v>
          </cell>
          <cell r="BJ756">
            <v>-20.580000000005384</v>
          </cell>
          <cell r="BK756">
            <v>2810.69</v>
          </cell>
          <cell r="BL756">
            <v>-2035.45</v>
          </cell>
          <cell r="BM756">
            <v>3692.97</v>
          </cell>
          <cell r="BN756">
            <v>11784.01</v>
          </cell>
          <cell r="BO756">
            <v>14681.463399999999</v>
          </cell>
          <cell r="BP756">
            <v>8403.2518999999993</v>
          </cell>
          <cell r="BQ756">
            <v>9092.148892161189</v>
          </cell>
          <cell r="BR756">
            <v>7248.4748266995302</v>
          </cell>
          <cell r="BS756">
            <v>8601.2076816698445</v>
          </cell>
        </row>
        <row r="757">
          <cell r="B757" t="str">
            <v>Co 123</v>
          </cell>
          <cell r="BH757">
            <v>1038.3599999999999</v>
          </cell>
          <cell r="BI757">
            <v>8522.5</v>
          </cell>
          <cell r="BJ757">
            <v>17122.009999999998</v>
          </cell>
          <cell r="BK757">
            <v>9854.43</v>
          </cell>
          <cell r="BL757">
            <v>16551.68</v>
          </cell>
          <cell r="BM757">
            <v>15699.06</v>
          </cell>
          <cell r="BN757">
            <v>17002.68</v>
          </cell>
          <cell r="BO757">
            <v>20553.303599999999</v>
          </cell>
          <cell r="BP757">
            <v>18024.302</v>
          </cell>
          <cell r="BQ757">
            <v>21495.766330340462</v>
          </cell>
          <cell r="BR757">
            <v>18416.517574840829</v>
          </cell>
          <cell r="BS757">
            <v>18393.197443594247</v>
          </cell>
        </row>
        <row r="758">
          <cell r="B758" t="str">
            <v>Co 124</v>
          </cell>
          <cell r="BH758">
            <v>2989.59</v>
          </cell>
          <cell r="BI758">
            <v>2422.08</v>
          </cell>
          <cell r="BJ758">
            <v>3128.14</v>
          </cell>
          <cell r="BK758">
            <v>2812.46</v>
          </cell>
          <cell r="BL758">
            <v>6323.94</v>
          </cell>
          <cell r="BM758">
            <v>3949.63</v>
          </cell>
          <cell r="BN758">
            <v>6096.35</v>
          </cell>
          <cell r="BO758">
            <v>562.92349000000104</v>
          </cell>
          <cell r="BP758">
            <v>-248.23260999999911</v>
          </cell>
          <cell r="BQ758">
            <v>-1746.7762839495554</v>
          </cell>
          <cell r="BR758">
            <v>-288.58902524543009</v>
          </cell>
          <cell r="BS758">
            <v>417.85947602467058</v>
          </cell>
        </row>
        <row r="759">
          <cell r="B759" t="str">
            <v>Co 125</v>
          </cell>
          <cell r="BH759">
            <v>-268.37</v>
          </cell>
          <cell r="BI759">
            <v>-539.32000000000005</v>
          </cell>
          <cell r="BJ759">
            <v>-2203.2199999999998</v>
          </cell>
          <cell r="BK759">
            <v>127.82</v>
          </cell>
          <cell r="BL759">
            <v>79.249999999999545</v>
          </cell>
          <cell r="BM759">
            <v>453.51000000000067</v>
          </cell>
          <cell r="BN759">
            <v>922.75000000000091</v>
          </cell>
          <cell r="BO759">
            <v>182.92360000000053</v>
          </cell>
          <cell r="BP759">
            <v>-2753.3058999999994</v>
          </cell>
          <cell r="BQ759">
            <v>-2562.4932308331499</v>
          </cell>
          <cell r="BR759">
            <v>-1893.4543210515512</v>
          </cell>
          <cell r="BS759">
            <v>-1102.0946408270065</v>
          </cell>
        </row>
        <row r="760">
          <cell r="B760" t="str">
            <v>Co 126</v>
          </cell>
          <cell r="BH760">
            <v>420.88</v>
          </cell>
          <cell r="BI760">
            <v>-176.74</v>
          </cell>
          <cell r="BJ760">
            <v>-142.19999999999999</v>
          </cell>
          <cell r="BK760">
            <v>1736.67</v>
          </cell>
          <cell r="BL760">
            <v>815.19000000000051</v>
          </cell>
          <cell r="BM760">
            <v>664.43</v>
          </cell>
          <cell r="BN760">
            <v>637.45000000000005</v>
          </cell>
          <cell r="BO760">
            <v>536.33290000000011</v>
          </cell>
          <cell r="BP760">
            <v>448.66590000000019</v>
          </cell>
          <cell r="BQ760">
            <v>305.76960358849942</v>
          </cell>
          <cell r="BR760">
            <v>495.84329309919895</v>
          </cell>
          <cell r="BS760">
            <v>774.15832580170877</v>
          </cell>
        </row>
        <row r="761">
          <cell r="B761" t="str">
            <v>Co 127</v>
          </cell>
          <cell r="BH761">
            <v>-1973.89</v>
          </cell>
          <cell r="BI761">
            <v>-449.96000000000095</v>
          </cell>
          <cell r="BJ761">
            <v>205.68</v>
          </cell>
          <cell r="BK761">
            <v>937.41999999999916</v>
          </cell>
          <cell r="BL761">
            <v>1028.32</v>
          </cell>
          <cell r="BM761">
            <v>-403.76</v>
          </cell>
          <cell r="BN761">
            <v>2118.4499999999998</v>
          </cell>
          <cell r="BO761">
            <v>-601.33949999999959</v>
          </cell>
          <cell r="BP761">
            <v>388.29169999999976</v>
          </cell>
          <cell r="BQ761">
            <v>-85.408788337377246</v>
          </cell>
          <cell r="BR761">
            <v>386.17773431916112</v>
          </cell>
          <cell r="BS761">
            <v>782.30110475332367</v>
          </cell>
        </row>
        <row r="762">
          <cell r="B762" t="str">
            <v>Co 128</v>
          </cell>
          <cell r="BH762">
            <v>40862.86</v>
          </cell>
          <cell r="BI762">
            <v>31819.47</v>
          </cell>
          <cell r="BJ762">
            <v>20632.169999999998</v>
          </cell>
          <cell r="BK762">
            <v>35117.5</v>
          </cell>
          <cell r="BL762">
            <v>35476.11</v>
          </cell>
          <cell r="BM762">
            <v>43373.43</v>
          </cell>
          <cell r="BN762">
            <v>44506.13</v>
          </cell>
          <cell r="BO762">
            <v>43586.050799999983</v>
          </cell>
          <cell r="BP762">
            <v>45990.278800000007</v>
          </cell>
          <cell r="BQ762">
            <v>35524.304135304075</v>
          </cell>
          <cell r="BR762">
            <v>36839.506438036566</v>
          </cell>
          <cell r="BS762">
            <v>7762.0167790813066</v>
          </cell>
        </row>
        <row r="763">
          <cell r="B763" t="str">
            <v>Co 129</v>
          </cell>
          <cell r="BH763">
            <v>164.54</v>
          </cell>
          <cell r="BI763">
            <v>-476.42999999999938</v>
          </cell>
          <cell r="BJ763">
            <v>-37.090000000001055</v>
          </cell>
          <cell r="BK763">
            <v>1095.8599999999999</v>
          </cell>
          <cell r="BL763">
            <v>425.59</v>
          </cell>
          <cell r="BM763">
            <v>1847.76</v>
          </cell>
          <cell r="BN763">
            <v>1351.2</v>
          </cell>
          <cell r="BO763">
            <v>-591.97509999999966</v>
          </cell>
          <cell r="BP763">
            <v>-601.64299999999912</v>
          </cell>
          <cell r="BQ763">
            <v>1.6079187587301931</v>
          </cell>
          <cell r="BR763">
            <v>0.71203501745821995</v>
          </cell>
          <cell r="BS763">
            <v>463.39054668722656</v>
          </cell>
        </row>
        <row r="764">
          <cell r="B764" t="str">
            <v>Co 130</v>
          </cell>
          <cell r="BH764">
            <v>10267.09</v>
          </cell>
          <cell r="BI764">
            <v>14854.67</v>
          </cell>
          <cell r="BJ764">
            <v>11735.6</v>
          </cell>
          <cell r="BK764">
            <v>8413.59</v>
          </cell>
          <cell r="BL764">
            <v>6980.42</v>
          </cell>
          <cell r="BM764">
            <v>-3726.17</v>
          </cell>
          <cell r="BN764">
            <v>4902.49</v>
          </cell>
          <cell r="BO764">
            <v>10694.320500000002</v>
          </cell>
          <cell r="BP764">
            <v>9999.6540999999997</v>
          </cell>
          <cell r="BQ764">
            <v>9800.7152826237234</v>
          </cell>
          <cell r="BR764">
            <v>10109.240577983159</v>
          </cell>
          <cell r="BS764">
            <v>9004.8133240923507</v>
          </cell>
        </row>
        <row r="765">
          <cell r="B765" t="str">
            <v>Co 131</v>
          </cell>
          <cell r="BH765">
            <v>9703</v>
          </cell>
          <cell r="BI765">
            <v>12305</v>
          </cell>
          <cell r="BJ765">
            <v>8308</v>
          </cell>
          <cell r="BK765">
            <v>14290</v>
          </cell>
          <cell r="BL765">
            <v>13383</v>
          </cell>
          <cell r="BM765">
            <v>5647</v>
          </cell>
          <cell r="BN765">
            <v>29266</v>
          </cell>
          <cell r="BO765">
            <v>19594</v>
          </cell>
          <cell r="BP765">
            <v>15319</v>
          </cell>
          <cell r="BQ765">
            <v>11240.589087432898</v>
          </cell>
          <cell r="BR765">
            <v>12736.202967755184</v>
          </cell>
          <cell r="BS765">
            <v>9466.5678049810376</v>
          </cell>
        </row>
        <row r="766">
          <cell r="B766" t="str">
            <v>Co 132</v>
          </cell>
          <cell r="BH766">
            <v>1102.42</v>
          </cell>
          <cell r="BI766">
            <v>706.57</v>
          </cell>
          <cell r="BJ766">
            <v>-58.429999999999836</v>
          </cell>
          <cell r="BK766">
            <v>-1287.8399999999999</v>
          </cell>
          <cell r="BL766">
            <v>152.32999999999902</v>
          </cell>
          <cell r="BM766">
            <v>-1546.66</v>
          </cell>
          <cell r="BN766">
            <v>2086.0100000000002</v>
          </cell>
          <cell r="BO766">
            <v>7012.4568000000008</v>
          </cell>
          <cell r="BP766">
            <v>6753.6306999999997</v>
          </cell>
          <cell r="BQ766">
            <v>2627.5883885800422</v>
          </cell>
          <cell r="BR766">
            <v>2547.2068128363117</v>
          </cell>
          <cell r="BS766">
            <v>-521.74398486084601</v>
          </cell>
        </row>
        <row r="767">
          <cell r="B767" t="str">
            <v>Co 133</v>
          </cell>
          <cell r="BH767">
            <v>2628.71</v>
          </cell>
          <cell r="BI767">
            <v>-2671.33</v>
          </cell>
          <cell r="BJ767">
            <v>-2372.2399999999998</v>
          </cell>
          <cell r="BK767">
            <v>407.71000000000095</v>
          </cell>
          <cell r="BL767">
            <v>2464.15</v>
          </cell>
          <cell r="BM767">
            <v>2958.3</v>
          </cell>
          <cell r="BN767">
            <v>2903.19</v>
          </cell>
          <cell r="BO767">
            <v>-1455.4328000000005</v>
          </cell>
          <cell r="BP767">
            <v>-3455.6305000000011</v>
          </cell>
          <cell r="BQ767">
            <v>-4217.4339898080725</v>
          </cell>
          <cell r="BR767">
            <v>-5895.8418524132285</v>
          </cell>
          <cell r="BS767">
            <v>-4461.02343132036</v>
          </cell>
        </row>
        <row r="768">
          <cell r="B768" t="str">
            <v>Co 134</v>
          </cell>
          <cell r="BH768">
            <v>1885.48</v>
          </cell>
          <cell r="BI768">
            <v>3168.55</v>
          </cell>
          <cell r="BJ768">
            <v>-3014.05</v>
          </cell>
          <cell r="BK768">
            <v>5044.96</v>
          </cell>
          <cell r="BL768">
            <v>3954.27</v>
          </cell>
          <cell r="BM768">
            <v>-2178.39</v>
          </cell>
          <cell r="BN768">
            <v>3982.83</v>
          </cell>
          <cell r="BO768">
            <v>1431.585399999999</v>
          </cell>
          <cell r="BP768">
            <v>-1892.7635000000009</v>
          </cell>
          <cell r="BQ768">
            <v>670.63125423928614</v>
          </cell>
          <cell r="BR768">
            <v>-197.54517948243938</v>
          </cell>
          <cell r="BS768">
            <v>501.24645635673915</v>
          </cell>
        </row>
        <row r="769">
          <cell r="B769" t="str">
            <v>Co 135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</row>
        <row r="770">
          <cell r="B770" t="str">
            <v>Co 180</v>
          </cell>
          <cell r="BH770">
            <v>313.47000000000003</v>
          </cell>
          <cell r="BI770">
            <v>317.35000000000002</v>
          </cell>
          <cell r="BJ770">
            <v>221.16</v>
          </cell>
          <cell r="BK770">
            <v>287.32</v>
          </cell>
          <cell r="BL770">
            <v>289.52999999999997</v>
          </cell>
          <cell r="BM770">
            <v>259.87</v>
          </cell>
          <cell r="BN770">
            <v>306.57</v>
          </cell>
          <cell r="BO770">
            <v>1227.4100000000001</v>
          </cell>
          <cell r="BP770">
            <v>851.56999999999982</v>
          </cell>
          <cell r="BQ770">
            <v>1089.5103823810573</v>
          </cell>
          <cell r="BR770">
            <v>1089.4371308276852</v>
          </cell>
          <cell r="BS770">
            <v>1069.6510041998747</v>
          </cell>
        </row>
        <row r="771">
          <cell r="B771" t="str">
            <v>Co 450</v>
          </cell>
          <cell r="BH771">
            <v>-14001.87</v>
          </cell>
          <cell r="BI771">
            <v>-6147.4</v>
          </cell>
          <cell r="BJ771">
            <v>4035.2800000000061</v>
          </cell>
          <cell r="BK771">
            <v>-5146.6499999999942</v>
          </cell>
          <cell r="BL771">
            <v>41422.339999999997</v>
          </cell>
          <cell r="BM771">
            <v>41683.199999999997</v>
          </cell>
          <cell r="BN771">
            <v>85293.83</v>
          </cell>
          <cell r="BO771">
            <v>73764.281499999997</v>
          </cell>
          <cell r="BP771">
            <v>52693.195</v>
          </cell>
          <cell r="BQ771">
            <v>5356.0166581366284</v>
          </cell>
          <cell r="BR771">
            <v>-1677.2813668720555</v>
          </cell>
          <cell r="BS771">
            <v>-438.55981229123427</v>
          </cell>
        </row>
        <row r="772">
          <cell r="B772" t="str">
            <v>Co 451</v>
          </cell>
          <cell r="BH772">
            <v>18173.84</v>
          </cell>
          <cell r="BI772">
            <v>-7939.3300000000163</v>
          </cell>
          <cell r="BJ772">
            <v>45223.16</v>
          </cell>
          <cell r="BK772">
            <v>33669.56</v>
          </cell>
          <cell r="BL772">
            <v>33634.43</v>
          </cell>
          <cell r="BM772">
            <v>159244.54999999999</v>
          </cell>
          <cell r="BN772">
            <v>363351.65</v>
          </cell>
          <cell r="BO772">
            <v>309866.96729999996</v>
          </cell>
          <cell r="BP772">
            <v>254946.62889999995</v>
          </cell>
          <cell r="BQ772">
            <v>20004.630688307981</v>
          </cell>
          <cell r="BR772">
            <v>47054.161739741248</v>
          </cell>
          <cell r="BS772">
            <v>-746.35944001418829</v>
          </cell>
        </row>
        <row r="773">
          <cell r="B773" t="str">
            <v>Co 356</v>
          </cell>
          <cell r="BH773">
            <v>96014.13</v>
          </cell>
          <cell r="BI773">
            <v>59953.61</v>
          </cell>
          <cell r="BJ773">
            <v>132474.16</v>
          </cell>
          <cell r="BK773">
            <v>123032.25</v>
          </cell>
          <cell r="BL773">
            <v>167166.65</v>
          </cell>
          <cell r="BM773">
            <v>90475.15</v>
          </cell>
          <cell r="BN773">
            <v>82550.509999999995</v>
          </cell>
          <cell r="BO773">
            <v>126028.52000000002</v>
          </cell>
          <cell r="BP773">
            <v>47738.199999999953</v>
          </cell>
          <cell r="BQ773">
            <v>59993.76654267963</v>
          </cell>
          <cell r="BR773">
            <v>68322.482859642623</v>
          </cell>
          <cell r="BS773">
            <v>81169.463393127895</v>
          </cell>
        </row>
        <row r="774">
          <cell r="B774" t="str">
            <v>Co 357</v>
          </cell>
          <cell r="BH774">
            <v>70129.990000000005</v>
          </cell>
          <cell r="BI774">
            <v>150301.22</v>
          </cell>
          <cell r="BJ774">
            <v>197343.58</v>
          </cell>
          <cell r="BK774">
            <v>208683.95</v>
          </cell>
          <cell r="BL774">
            <v>274434.43</v>
          </cell>
          <cell r="BM774">
            <v>284979.65000000002</v>
          </cell>
          <cell r="BN774">
            <v>214104.46</v>
          </cell>
          <cell r="BO774">
            <v>180766.16440000001</v>
          </cell>
          <cell r="BP774">
            <v>163312.70800000001</v>
          </cell>
          <cell r="BQ774">
            <v>183681.00913320098</v>
          </cell>
          <cell r="BR774">
            <v>170872.26533138222</v>
          </cell>
          <cell r="BS774">
            <v>144146.55036376041</v>
          </cell>
        </row>
        <row r="775">
          <cell r="B775" t="str">
            <v>Co 332</v>
          </cell>
          <cell r="BH775">
            <v>33743.06</v>
          </cell>
          <cell r="BI775">
            <v>34456.949999999997</v>
          </cell>
          <cell r="BJ775">
            <v>31690.04</v>
          </cell>
          <cell r="BK775">
            <v>27874.45</v>
          </cell>
          <cell r="BL775">
            <v>27776.69</v>
          </cell>
          <cell r="BM775">
            <v>28963.07</v>
          </cell>
          <cell r="BN775">
            <v>31092.07</v>
          </cell>
          <cell r="BO775">
            <v>31069.417199999996</v>
          </cell>
          <cell r="BP775">
            <v>31520.878299999997</v>
          </cell>
          <cell r="BQ775">
            <v>29269.96710897125</v>
          </cell>
          <cell r="BR775">
            <v>29216.096423577736</v>
          </cell>
          <cell r="BS775">
            <v>28628.321609946244</v>
          </cell>
        </row>
        <row r="776">
          <cell r="B776" t="str">
            <v>Co 286</v>
          </cell>
          <cell r="BH776">
            <v>-2170.4699999999998</v>
          </cell>
          <cell r="BI776">
            <v>15976.9</v>
          </cell>
          <cell r="BJ776">
            <v>-1581.14</v>
          </cell>
          <cell r="BK776">
            <v>13731.81</v>
          </cell>
          <cell r="BL776">
            <v>20591.560000000001</v>
          </cell>
          <cell r="BM776">
            <v>-17461.16</v>
          </cell>
          <cell r="BN776">
            <v>7962.76</v>
          </cell>
          <cell r="BO776">
            <v>9649.099299999998</v>
          </cell>
          <cell r="BP776">
            <v>4504.1767</v>
          </cell>
          <cell r="BQ776">
            <v>5740.2281785425366</v>
          </cell>
          <cell r="BR776">
            <v>4063.8452386732388</v>
          </cell>
          <cell r="BS776">
            <v>7567.7006010578843</v>
          </cell>
        </row>
        <row r="777">
          <cell r="B777" t="str">
            <v>Co 287</v>
          </cell>
          <cell r="BH777">
            <v>5417.21</v>
          </cell>
          <cell r="BI777">
            <v>5854.44</v>
          </cell>
          <cell r="BJ777">
            <v>5468.2</v>
          </cell>
          <cell r="BK777">
            <v>10116.57</v>
          </cell>
          <cell r="BL777">
            <v>-525.63999999999942</v>
          </cell>
          <cell r="BM777">
            <v>28687.25</v>
          </cell>
          <cell r="BN777">
            <v>16535.7</v>
          </cell>
          <cell r="BO777">
            <v>8312.1549000000014</v>
          </cell>
          <cell r="BP777">
            <v>4099.1591999999873</v>
          </cell>
          <cell r="BQ777">
            <v>5929.827432046477</v>
          </cell>
          <cell r="BR777">
            <v>3486.7869658246054</v>
          </cell>
          <cell r="BS777">
            <v>-1015.237759710617</v>
          </cell>
        </row>
        <row r="778">
          <cell r="B778" t="str">
            <v>Co 288</v>
          </cell>
          <cell r="BH778">
            <v>9317.31</v>
          </cell>
          <cell r="BI778">
            <v>6570.34</v>
          </cell>
          <cell r="BJ778">
            <v>6527.94</v>
          </cell>
          <cell r="BK778">
            <v>12169.22</v>
          </cell>
          <cell r="BL778">
            <v>-2711.42</v>
          </cell>
          <cell r="BM778">
            <v>42281.87</v>
          </cell>
          <cell r="BN778">
            <v>1885.76</v>
          </cell>
          <cell r="BO778">
            <v>-3485.3549000000057</v>
          </cell>
          <cell r="BP778">
            <v>-11255.651299999998</v>
          </cell>
          <cell r="BQ778">
            <v>-17029.875283373767</v>
          </cell>
          <cell r="BR778">
            <v>-9385.3152024851079</v>
          </cell>
          <cell r="BS778">
            <v>-12633.205559759605</v>
          </cell>
        </row>
        <row r="779">
          <cell r="B779" t="str">
            <v>Co 333</v>
          </cell>
          <cell r="BH779">
            <v>90505.77</v>
          </cell>
          <cell r="BI779">
            <v>70235.63</v>
          </cell>
          <cell r="BJ779">
            <v>88039</v>
          </cell>
          <cell r="BK779">
            <v>47461.919999999998</v>
          </cell>
          <cell r="BL779">
            <v>115019.63</v>
          </cell>
          <cell r="BM779">
            <v>89479.76</v>
          </cell>
          <cell r="BN779">
            <v>140252.26999999999</v>
          </cell>
          <cell r="BO779">
            <v>130154.696</v>
          </cell>
          <cell r="BP779">
            <v>90581.981400000019</v>
          </cell>
          <cell r="BQ779">
            <v>72668.66104026034</v>
          </cell>
          <cell r="BR779">
            <v>98682.321485664404</v>
          </cell>
          <cell r="BS779">
            <v>71966.652555297362</v>
          </cell>
        </row>
        <row r="780">
          <cell r="B780" t="str">
            <v>Co 315</v>
          </cell>
          <cell r="BH780">
            <v>1225.45</v>
          </cell>
          <cell r="BI780">
            <v>-2300.0500000000002</v>
          </cell>
          <cell r="BJ780">
            <v>7348.83</v>
          </cell>
          <cell r="BK780">
            <v>-3967.07</v>
          </cell>
          <cell r="BL780">
            <v>15438.22</v>
          </cell>
          <cell r="BM780">
            <v>757.21000000000276</v>
          </cell>
          <cell r="BN780">
            <v>-13436.78</v>
          </cell>
          <cell r="BO780">
            <v>7848.8064999999988</v>
          </cell>
          <cell r="BP780">
            <v>10010.996500000005</v>
          </cell>
          <cell r="BQ780">
            <v>15212.600270468418</v>
          </cell>
          <cell r="BR780">
            <v>10022.379997453274</v>
          </cell>
          <cell r="BS780">
            <v>7998.0921221062672</v>
          </cell>
        </row>
        <row r="781">
          <cell r="B781" t="str">
            <v>Co 316</v>
          </cell>
          <cell r="BH781">
            <v>22277.29</v>
          </cell>
          <cell r="BI781">
            <v>22331.43</v>
          </cell>
          <cell r="BJ781">
            <v>26145.4</v>
          </cell>
          <cell r="BK781">
            <v>24181.39</v>
          </cell>
          <cell r="BL781">
            <v>37617.360000000001</v>
          </cell>
          <cell r="BM781">
            <v>34722.370000000003</v>
          </cell>
          <cell r="BN781">
            <v>25668.09</v>
          </cell>
          <cell r="BO781">
            <v>26213.2745</v>
          </cell>
          <cell r="BP781">
            <v>28340.970199999996</v>
          </cell>
          <cell r="BQ781">
            <v>27546.218724700338</v>
          </cell>
          <cell r="BR781">
            <v>35677.897638734852</v>
          </cell>
          <cell r="BS781">
            <v>20345.832919191998</v>
          </cell>
        </row>
        <row r="782">
          <cell r="B782" t="str">
            <v>Co 317</v>
          </cell>
          <cell r="BH782">
            <v>35872.92</v>
          </cell>
          <cell r="BI782">
            <v>23193.360000000001</v>
          </cell>
          <cell r="BJ782">
            <v>31537.98</v>
          </cell>
          <cell r="BK782">
            <v>40841.07</v>
          </cell>
          <cell r="BL782">
            <v>50654.15</v>
          </cell>
          <cell r="BM782">
            <v>36511.97</v>
          </cell>
          <cell r="BN782">
            <v>32929.99</v>
          </cell>
          <cell r="BO782">
            <v>46302.656000000017</v>
          </cell>
          <cell r="BP782">
            <v>27968.229999999996</v>
          </cell>
          <cell r="BQ782">
            <v>34649.720318332227</v>
          </cell>
          <cell r="BR782">
            <v>34337.142052166775</v>
          </cell>
          <cell r="BS782">
            <v>33255.899536935525</v>
          </cell>
        </row>
        <row r="783">
          <cell r="B783" t="str">
            <v>Co 385</v>
          </cell>
          <cell r="BH783">
            <v>138673.70000000001</v>
          </cell>
          <cell r="BI783">
            <v>151348.24</v>
          </cell>
          <cell r="BJ783">
            <v>224352.35</v>
          </cell>
          <cell r="BK783">
            <v>265269.32</v>
          </cell>
          <cell r="BL783">
            <v>277245.57</v>
          </cell>
          <cell r="BM783">
            <v>350720.94</v>
          </cell>
          <cell r="BN783">
            <v>374849.7</v>
          </cell>
          <cell r="BO783">
            <v>283963.10599999997</v>
          </cell>
          <cell r="BP783">
            <v>290475.46419999993</v>
          </cell>
          <cell r="BQ783">
            <v>256090.58119137437</v>
          </cell>
          <cell r="BR783">
            <v>222147.27396968578</v>
          </cell>
          <cell r="BS783">
            <v>197922.8863478243</v>
          </cell>
        </row>
        <row r="784">
          <cell r="B784" t="str">
            <v>Co 181</v>
          </cell>
          <cell r="BH784">
            <v>5861.87</v>
          </cell>
          <cell r="BI784">
            <v>16318.51</v>
          </cell>
          <cell r="BJ784">
            <v>6299.52</v>
          </cell>
          <cell r="BK784">
            <v>4053.7</v>
          </cell>
          <cell r="BL784">
            <v>6324.27</v>
          </cell>
          <cell r="BM784">
            <v>1583.71</v>
          </cell>
          <cell r="BN784">
            <v>1503.86</v>
          </cell>
          <cell r="BO784">
            <v>2042.6906999999974</v>
          </cell>
          <cell r="BP784">
            <v>-362.77020000000266</v>
          </cell>
          <cell r="BQ784">
            <v>4508.8442436355617</v>
          </cell>
          <cell r="BR784">
            <v>5236.3475575477532</v>
          </cell>
          <cell r="BS784">
            <v>5389.2518964674309</v>
          </cell>
        </row>
        <row r="785">
          <cell r="B785" t="str">
            <v>Co 300</v>
          </cell>
          <cell r="BH785">
            <v>17166.259999999998</v>
          </cell>
          <cell r="BI785">
            <v>12308.33</v>
          </cell>
          <cell r="BJ785">
            <v>18852.38</v>
          </cell>
          <cell r="BK785">
            <v>11321.52</v>
          </cell>
          <cell r="BL785">
            <v>16869.080000000002</v>
          </cell>
          <cell r="BM785">
            <v>10961.29</v>
          </cell>
          <cell r="BN785">
            <v>34990.32</v>
          </cell>
          <cell r="BO785">
            <v>31181.926300000003</v>
          </cell>
          <cell r="BP785">
            <v>17500.186800000003</v>
          </cell>
          <cell r="BQ785">
            <v>25445.898781233918</v>
          </cell>
          <cell r="BR785">
            <v>25190.262285746565</v>
          </cell>
          <cell r="BS785">
            <v>22800.32149404176</v>
          </cell>
        </row>
        <row r="786">
          <cell r="B786" t="str">
            <v>Co 150</v>
          </cell>
          <cell r="BH786">
            <v>50345.65</v>
          </cell>
          <cell r="BI786">
            <v>103890.83</v>
          </cell>
          <cell r="BJ786">
            <v>117737.22</v>
          </cell>
          <cell r="BK786">
            <v>77003.5</v>
          </cell>
          <cell r="BL786">
            <v>62870.73</v>
          </cell>
          <cell r="BM786">
            <v>29510.22</v>
          </cell>
          <cell r="BN786">
            <v>41763.86</v>
          </cell>
          <cell r="BO786">
            <v>69659.431600000025</v>
          </cell>
          <cell r="BP786">
            <v>71243.604099999997</v>
          </cell>
          <cell r="BQ786">
            <v>135781.403792948</v>
          </cell>
          <cell r="BR786">
            <v>120086.89302495378</v>
          </cell>
          <cell r="BS786">
            <v>120499.77686773412</v>
          </cell>
        </row>
        <row r="787">
          <cell r="B787" t="str">
            <v>Co 241</v>
          </cell>
          <cell r="BH787">
            <v>15664.05</v>
          </cell>
          <cell r="BI787">
            <v>9914.2799999999916</v>
          </cell>
          <cell r="BJ787">
            <v>16043.93</v>
          </cell>
          <cell r="BK787">
            <v>8815.41</v>
          </cell>
          <cell r="BL787">
            <v>14627.27</v>
          </cell>
          <cell r="BM787">
            <v>28044.47</v>
          </cell>
          <cell r="BN787">
            <v>27420.55</v>
          </cell>
          <cell r="BO787">
            <v>12868.507100000003</v>
          </cell>
          <cell r="BP787">
            <v>14983.980600000003</v>
          </cell>
          <cell r="BQ787">
            <v>15449.457893543651</v>
          </cell>
          <cell r="BR787">
            <v>15126.762539700147</v>
          </cell>
          <cell r="BS787">
            <v>14819.086152449425</v>
          </cell>
        </row>
        <row r="788">
          <cell r="B788" t="str">
            <v>Co 242</v>
          </cell>
          <cell r="BH788">
            <v>2991.58</v>
          </cell>
          <cell r="BI788">
            <v>3518.2</v>
          </cell>
          <cell r="BJ788">
            <v>5127.29</v>
          </cell>
          <cell r="BK788">
            <v>9935.9500000000007</v>
          </cell>
          <cell r="BL788">
            <v>-349.92</v>
          </cell>
          <cell r="BM788">
            <v>-974.90999999999804</v>
          </cell>
          <cell r="BN788">
            <v>17061.36</v>
          </cell>
          <cell r="BO788">
            <v>6800.4971999999998</v>
          </cell>
          <cell r="BP788">
            <v>2526.1379999999999</v>
          </cell>
          <cell r="BQ788">
            <v>988.78094795940797</v>
          </cell>
          <cell r="BR788">
            <v>3768.1147803450413</v>
          </cell>
          <cell r="BS788">
            <v>5836.291137571161</v>
          </cell>
        </row>
        <row r="789">
          <cell r="B789" t="str">
            <v>Co 246</v>
          </cell>
          <cell r="BH789">
            <v>15317.74</v>
          </cell>
          <cell r="BI789">
            <v>9189.7199999999939</v>
          </cell>
          <cell r="BJ789">
            <v>25042.68</v>
          </cell>
          <cell r="BK789">
            <v>21372.92</v>
          </cell>
          <cell r="BL789">
            <v>12819.17</v>
          </cell>
          <cell r="BM789">
            <v>15785.53</v>
          </cell>
          <cell r="BN789">
            <v>22401.73</v>
          </cell>
          <cell r="BO789">
            <v>9144.5728999999919</v>
          </cell>
          <cell r="BP789">
            <v>28593.318499999994</v>
          </cell>
          <cell r="BQ789">
            <v>30339.822987918225</v>
          </cell>
          <cell r="BR789">
            <v>27731.384598398014</v>
          </cell>
          <cell r="BS789">
            <v>24168.878946589197</v>
          </cell>
        </row>
        <row r="790">
          <cell r="B790" t="str">
            <v>Co 400</v>
          </cell>
          <cell r="BH790">
            <v>196325.86</v>
          </cell>
          <cell r="BI790">
            <v>163810.35999999999</v>
          </cell>
          <cell r="BJ790">
            <v>100688.87</v>
          </cell>
          <cell r="BK790">
            <v>210208.81</v>
          </cell>
          <cell r="BL790">
            <v>207518.74</v>
          </cell>
          <cell r="BM790">
            <v>106346.08</v>
          </cell>
          <cell r="BN790">
            <v>256803.81</v>
          </cell>
          <cell r="BO790">
            <v>295105.98130000004</v>
          </cell>
          <cell r="BP790">
            <v>212197.78870000009</v>
          </cell>
          <cell r="BQ790">
            <v>258050.99129441136</v>
          </cell>
          <cell r="BR790">
            <v>125792.57993735874</v>
          </cell>
          <cell r="BS790">
            <v>-29061.385799598123</v>
          </cell>
        </row>
        <row r="791">
          <cell r="B791" t="str">
            <v>Co 401</v>
          </cell>
          <cell r="BH791">
            <v>94471.89</v>
          </cell>
          <cell r="BI791">
            <v>32673.08</v>
          </cell>
          <cell r="BJ791">
            <v>64193.369999999937</v>
          </cell>
          <cell r="BK791">
            <v>84152.320000000007</v>
          </cell>
          <cell r="BL791">
            <v>49106.57</v>
          </cell>
          <cell r="BM791">
            <v>104564.66</v>
          </cell>
          <cell r="BN791">
            <v>80786.210000000006</v>
          </cell>
          <cell r="BO791">
            <v>-70420.216799999995</v>
          </cell>
          <cell r="BP791">
            <v>115471.08100000003</v>
          </cell>
          <cell r="BQ791">
            <v>107754.20002255309</v>
          </cell>
          <cell r="BR791">
            <v>85062.443806428404</v>
          </cell>
          <cell r="BS791">
            <v>72380.814894203097</v>
          </cell>
        </row>
        <row r="792">
          <cell r="B792" t="str">
            <v>Co 248</v>
          </cell>
          <cell r="BH792">
            <v>58906.12</v>
          </cell>
          <cell r="BI792">
            <v>28086.86</v>
          </cell>
          <cell r="BJ792">
            <v>44479.360000000001</v>
          </cell>
          <cell r="BK792">
            <v>39652.300000000003</v>
          </cell>
          <cell r="BL792">
            <v>75554.960000000006</v>
          </cell>
          <cell r="BM792">
            <v>14188.5</v>
          </cell>
          <cell r="BN792">
            <v>29975.55</v>
          </cell>
          <cell r="BO792">
            <v>45544.787599999989</v>
          </cell>
          <cell r="BP792">
            <v>28619.532099999997</v>
          </cell>
          <cell r="BQ792">
            <v>41673.127191992047</v>
          </cell>
          <cell r="BR792">
            <v>36246.765058471967</v>
          </cell>
          <cell r="BS792">
            <v>69791.833908529428</v>
          </cell>
        </row>
        <row r="793">
          <cell r="B793" t="str">
            <v>Co 249</v>
          </cell>
          <cell r="BH793">
            <v>26798.77</v>
          </cell>
          <cell r="BI793">
            <v>22636.799999999999</v>
          </cell>
          <cell r="BJ793">
            <v>35384.65</v>
          </cell>
          <cell r="BK793">
            <v>38747.550000000003</v>
          </cell>
          <cell r="BL793">
            <v>32893.440000000002</v>
          </cell>
          <cell r="BM793">
            <v>21858.7</v>
          </cell>
          <cell r="BN793">
            <v>27926.77</v>
          </cell>
          <cell r="BO793">
            <v>8087.156999999992</v>
          </cell>
          <cell r="BP793">
            <v>22386.468000000001</v>
          </cell>
          <cell r="BQ793">
            <v>30478.348732774451</v>
          </cell>
          <cell r="BR793">
            <v>27295.786379954814</v>
          </cell>
          <cell r="BS793">
            <v>24349.668799966807</v>
          </cell>
        </row>
        <row r="794">
          <cell r="B794" t="str">
            <v>Co 402</v>
          </cell>
          <cell r="BH794">
            <v>3436.53</v>
          </cell>
          <cell r="BI794">
            <v>1380.66</v>
          </cell>
          <cell r="BJ794">
            <v>2772.2</v>
          </cell>
          <cell r="BK794">
            <v>5339.16</v>
          </cell>
          <cell r="BL794">
            <v>607.65000000000055</v>
          </cell>
          <cell r="BM794">
            <v>4864.62</v>
          </cell>
          <cell r="BN794">
            <v>3959.14</v>
          </cell>
          <cell r="BO794">
            <v>11332.132399999999</v>
          </cell>
          <cell r="BP794">
            <v>-4295.7861000000003</v>
          </cell>
          <cell r="BQ794">
            <v>6250.7067620707403</v>
          </cell>
          <cell r="BR794">
            <v>-4367.6389854179506</v>
          </cell>
          <cell r="BS794">
            <v>7562.9961172390913</v>
          </cell>
        </row>
        <row r="795">
          <cell r="B795" t="str">
            <v>Co 403</v>
          </cell>
          <cell r="BH795">
            <v>14402.33</v>
          </cell>
          <cell r="BI795">
            <v>3663.640000000014</v>
          </cell>
          <cell r="BJ795">
            <v>27977.34</v>
          </cell>
          <cell r="BK795">
            <v>20758.12</v>
          </cell>
          <cell r="BL795">
            <v>-8183.8199999999852</v>
          </cell>
          <cell r="BM795">
            <v>2027.95</v>
          </cell>
          <cell r="BN795">
            <v>4870.2699999999895</v>
          </cell>
          <cell r="BO795">
            <v>9071.651600000012</v>
          </cell>
          <cell r="BP795">
            <v>20896.677000000011</v>
          </cell>
          <cell r="BQ795">
            <v>19470.281004316494</v>
          </cell>
          <cell r="BR795">
            <v>11679.196007229424</v>
          </cell>
          <cell r="BS795">
            <v>23860.896683655956</v>
          </cell>
        </row>
        <row r="796">
          <cell r="B796" t="str">
            <v>Co 406</v>
          </cell>
          <cell r="BH796">
            <v>-9292.3099999999831</v>
          </cell>
          <cell r="BI796">
            <v>38301.160000000003</v>
          </cell>
          <cell r="BJ796">
            <v>-67234.37</v>
          </cell>
          <cell r="BK796">
            <v>13200.53</v>
          </cell>
          <cell r="BL796">
            <v>-368.05000000000291</v>
          </cell>
          <cell r="BM796">
            <v>12466.3</v>
          </cell>
          <cell r="BN796">
            <v>67396.56</v>
          </cell>
          <cell r="BO796">
            <v>31894.164600000004</v>
          </cell>
          <cell r="BP796">
            <v>11466.627500000002</v>
          </cell>
          <cell r="BQ796">
            <v>27887.961511317</v>
          </cell>
          <cell r="BR796">
            <v>17664.368182296152</v>
          </cell>
          <cell r="BS796">
            <v>18478.494601024708</v>
          </cell>
        </row>
        <row r="797">
          <cell r="B797" t="str">
            <v>Co 182</v>
          </cell>
          <cell r="BH797">
            <v>237424.42</v>
          </cell>
          <cell r="BI797">
            <v>348377.2</v>
          </cell>
          <cell r="BJ797">
            <v>251093.81</v>
          </cell>
          <cell r="BK797">
            <v>377234.22</v>
          </cell>
          <cell r="BL797">
            <v>363972.34</v>
          </cell>
          <cell r="BM797">
            <v>525473.81000000006</v>
          </cell>
          <cell r="BN797">
            <v>670464.56000000006</v>
          </cell>
          <cell r="BO797">
            <v>50810.529999999912</v>
          </cell>
          <cell r="BP797">
            <v>358987.83000000007</v>
          </cell>
          <cell r="BQ797">
            <v>405914.24733366421</v>
          </cell>
          <cell r="BR797">
            <v>377072.14074004965</v>
          </cell>
          <cell r="BS797">
            <v>287060.27902138222</v>
          </cell>
        </row>
        <row r="798">
          <cell r="B798" t="str">
            <v>Co 183</v>
          </cell>
          <cell r="BH798">
            <v>49868.78</v>
          </cell>
          <cell r="BI798">
            <v>46355.18000000008</v>
          </cell>
          <cell r="BJ798">
            <v>28638.75</v>
          </cell>
          <cell r="BK798">
            <v>11009.96</v>
          </cell>
          <cell r="BL798">
            <v>61461.94</v>
          </cell>
          <cell r="BM798">
            <v>55895.58</v>
          </cell>
          <cell r="BN798">
            <v>80448.789999999994</v>
          </cell>
          <cell r="BO798">
            <v>55274.621999999974</v>
          </cell>
          <cell r="BP798">
            <v>31163.802599999937</v>
          </cell>
          <cell r="BQ798">
            <v>41090.905107427039</v>
          </cell>
          <cell r="BR798">
            <v>81184.92162649415</v>
          </cell>
          <cell r="BS798">
            <v>53187.674382985628</v>
          </cell>
        </row>
        <row r="799">
          <cell r="B799" t="str">
            <v>Co 201</v>
          </cell>
          <cell r="BH799">
            <v>127885.06299999998</v>
          </cell>
          <cell r="BI799">
            <v>101566.87689999999</v>
          </cell>
          <cell r="BJ799">
            <v>168104.66159999999</v>
          </cell>
          <cell r="BK799">
            <v>131063.81570000001</v>
          </cell>
          <cell r="BL799">
            <v>151826.4939</v>
          </cell>
          <cell r="BM799">
            <v>166724.86319999993</v>
          </cell>
          <cell r="BN799">
            <v>171240.36419999998</v>
          </cell>
          <cell r="BO799">
            <v>97062.135000000038</v>
          </cell>
          <cell r="BP799">
            <v>112862.6251</v>
          </cell>
          <cell r="BQ799">
            <v>155262.60044383412</v>
          </cell>
          <cell r="BR799">
            <v>98633.972620291664</v>
          </cell>
          <cell r="BS799">
            <v>0</v>
          </cell>
        </row>
        <row r="800">
          <cell r="B800" t="str">
            <v>Co 202</v>
          </cell>
          <cell r="BH800">
            <v>12366.21</v>
          </cell>
          <cell r="BI800">
            <v>5583.26</v>
          </cell>
          <cell r="BJ800">
            <v>8202.08</v>
          </cell>
          <cell r="BK800">
            <v>30196.09</v>
          </cell>
          <cell r="BL800">
            <v>32949.449999999997</v>
          </cell>
          <cell r="BM800">
            <v>45496.639999999999</v>
          </cell>
          <cell r="BN800">
            <v>68205.23</v>
          </cell>
          <cell r="BO800">
            <v>6210.5799999999945</v>
          </cell>
          <cell r="BP800">
            <v>1770.5500000000011</v>
          </cell>
          <cell r="BQ800">
            <v>8587.1266968159453</v>
          </cell>
          <cell r="BR800">
            <v>7685.5417067159578</v>
          </cell>
          <cell r="BS800">
            <v>2690.9041079601557</v>
          </cell>
        </row>
        <row r="801">
          <cell r="B801" t="str">
            <v>Co 187</v>
          </cell>
          <cell r="BH801">
            <v>50259.46</v>
          </cell>
          <cell r="BI801">
            <v>55219.26</v>
          </cell>
          <cell r="BJ801">
            <v>44445.98</v>
          </cell>
          <cell r="BK801">
            <v>59318.29</v>
          </cell>
          <cell r="BL801">
            <v>81192.289999999994</v>
          </cell>
          <cell r="BM801">
            <v>57850.97</v>
          </cell>
          <cell r="BN801">
            <v>69309.179999999993</v>
          </cell>
          <cell r="BO801">
            <v>72320.700899999982</v>
          </cell>
          <cell r="BP801">
            <v>63946.979500000001</v>
          </cell>
          <cell r="BQ801">
            <v>41166.879248187382</v>
          </cell>
          <cell r="BR801">
            <v>66838.523232696665</v>
          </cell>
          <cell r="BS801">
            <v>56111.762938921602</v>
          </cell>
        </row>
        <row r="802">
          <cell r="B802" t="str">
            <v>Co 188</v>
          </cell>
          <cell r="BH802">
            <v>40946.14</v>
          </cell>
          <cell r="BI802">
            <v>32341.01</v>
          </cell>
          <cell r="BJ802">
            <v>14015.02</v>
          </cell>
          <cell r="BK802">
            <v>59291.92</v>
          </cell>
          <cell r="BL802">
            <v>40305.730000000003</v>
          </cell>
          <cell r="BM802">
            <v>12247.8</v>
          </cell>
          <cell r="BN802">
            <v>107784.64</v>
          </cell>
          <cell r="BO802">
            <v>48529.839500000002</v>
          </cell>
          <cell r="BP802">
            <v>27555.35119999999</v>
          </cell>
          <cell r="BQ802">
            <v>36279.824328935945</v>
          </cell>
          <cell r="BR802">
            <v>36531.097687800357</v>
          </cell>
          <cell r="BS802">
            <v>32467.459995001627</v>
          </cell>
        </row>
        <row r="803">
          <cell r="B803" t="str">
            <v>Co 250</v>
          </cell>
          <cell r="BH803">
            <v>73248.05</v>
          </cell>
          <cell r="BI803">
            <v>67614.759999999995</v>
          </cell>
          <cell r="BJ803">
            <v>66501.45</v>
          </cell>
          <cell r="BK803">
            <v>39878.01</v>
          </cell>
          <cell r="BL803">
            <v>79446.73</v>
          </cell>
          <cell r="BM803">
            <v>73343.58</v>
          </cell>
          <cell r="BN803">
            <v>56504.04</v>
          </cell>
          <cell r="BO803">
            <v>64168.981</v>
          </cell>
          <cell r="BP803">
            <v>69260.941100000011</v>
          </cell>
          <cell r="BQ803">
            <v>67325.474854628992</v>
          </cell>
          <cell r="BR803">
            <v>67953.528998192618</v>
          </cell>
          <cell r="BS803">
            <v>63458.623269753385</v>
          </cell>
        </row>
        <row r="804">
          <cell r="B804" t="str">
            <v>Co 251</v>
          </cell>
          <cell r="BH804">
            <v>189099.82</v>
          </cell>
          <cell r="BI804">
            <v>204588.79</v>
          </cell>
          <cell r="BJ804">
            <v>431772.01</v>
          </cell>
          <cell r="BK804">
            <v>433355.85</v>
          </cell>
          <cell r="BL804">
            <v>776571</v>
          </cell>
          <cell r="BM804">
            <v>526815.68000000005</v>
          </cell>
          <cell r="BN804">
            <v>218763.15</v>
          </cell>
          <cell r="BO804">
            <v>376987.65520000004</v>
          </cell>
          <cell r="BP804">
            <v>316894.09149999998</v>
          </cell>
          <cell r="BQ804">
            <v>443424.98656110012</v>
          </cell>
          <cell r="BR804">
            <v>300392.13622187305</v>
          </cell>
          <cell r="BS804">
            <v>209205.54889353423</v>
          </cell>
        </row>
        <row r="805">
          <cell r="B805" t="str">
            <v>Co 252</v>
          </cell>
          <cell r="BH805">
            <v>33081.589999999997</v>
          </cell>
          <cell r="BI805">
            <v>67574.41</v>
          </cell>
          <cell r="BJ805">
            <v>69802.289999999994</v>
          </cell>
          <cell r="BK805">
            <v>169119.47</v>
          </cell>
          <cell r="BL805">
            <v>152360.1</v>
          </cell>
          <cell r="BM805">
            <v>76921.500000000058</v>
          </cell>
          <cell r="BN805">
            <v>71620.91</v>
          </cell>
          <cell r="BO805">
            <v>-19244.185299999983</v>
          </cell>
          <cell r="BP805">
            <v>64109.217300000018</v>
          </cell>
          <cell r="BQ805">
            <v>106646.29449260244</v>
          </cell>
          <cell r="BR805">
            <v>39421.557972930808</v>
          </cell>
          <cell r="BS805">
            <v>70241.08906400553</v>
          </cell>
        </row>
        <row r="806">
          <cell r="B806" t="str">
            <v>Co 220</v>
          </cell>
          <cell r="BH806">
            <v>-3426.42</v>
          </cell>
          <cell r="BI806">
            <v>16657.48</v>
          </cell>
          <cell r="BJ806">
            <v>8829.07</v>
          </cell>
          <cell r="BK806">
            <v>11045.75</v>
          </cell>
          <cell r="BL806">
            <v>-836.81000000000131</v>
          </cell>
          <cell r="BM806">
            <v>11182.27</v>
          </cell>
          <cell r="BN806">
            <v>19655.59</v>
          </cell>
          <cell r="BO806">
            <v>14388.116899999997</v>
          </cell>
          <cell r="BP806">
            <v>771.84939999999915</v>
          </cell>
          <cell r="BQ806">
            <v>16251.886676505626</v>
          </cell>
          <cell r="BR806">
            <v>19419.13889047032</v>
          </cell>
          <cell r="BS806">
            <v>10912.760420999375</v>
          </cell>
        </row>
        <row r="807">
          <cell r="B807" t="str">
            <v>Co 900</v>
          </cell>
          <cell r="BH807">
            <v>-11334.189999999999</v>
          </cell>
          <cell r="BI807">
            <v>-3402.2599999999993</v>
          </cell>
          <cell r="BJ807">
            <v>-2145.9700000000012</v>
          </cell>
          <cell r="BK807">
            <v>4228.03</v>
          </cell>
          <cell r="BL807">
            <v>3042.1900000000005</v>
          </cell>
          <cell r="BM807">
            <v>4821.2300000000005</v>
          </cell>
          <cell r="BN807">
            <v>2494.0499999999997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</row>
        <row r="808">
          <cell r="B808" t="str">
            <v>Co 254</v>
          </cell>
          <cell r="BH808">
            <v>7394.67</v>
          </cell>
          <cell r="BI808">
            <v>6455.73</v>
          </cell>
          <cell r="BJ808">
            <v>17249.16</v>
          </cell>
          <cell r="BK808">
            <v>19965</v>
          </cell>
          <cell r="BL808">
            <v>33610.92</v>
          </cell>
          <cell r="BM808">
            <v>20298.810000000001</v>
          </cell>
          <cell r="BN808">
            <v>22331.26</v>
          </cell>
          <cell r="BO808">
            <v>24747.012739999998</v>
          </cell>
          <cell r="BP808">
            <v>7269.715189999999</v>
          </cell>
          <cell r="BQ808">
            <v>10581.479468771966</v>
          </cell>
          <cell r="BR808">
            <v>11998.063120423089</v>
          </cell>
          <cell r="BS808">
            <v>3688.9374338187936</v>
          </cell>
        </row>
        <row r="809">
          <cell r="B809" t="str">
            <v>Co 255</v>
          </cell>
          <cell r="BH809">
            <v>136881.89000000001</v>
          </cell>
          <cell r="BI809">
            <v>70177.580000000133</v>
          </cell>
          <cell r="BJ809">
            <v>196765.09</v>
          </cell>
          <cell r="BK809">
            <v>215643.36</v>
          </cell>
          <cell r="BL809">
            <v>323904.28000000003</v>
          </cell>
          <cell r="BM809">
            <v>245148.41</v>
          </cell>
          <cell r="BN809">
            <v>227255.89</v>
          </cell>
          <cell r="BO809">
            <v>147666.09649999999</v>
          </cell>
          <cell r="BP809">
            <v>120725.13799999992</v>
          </cell>
          <cell r="BQ809">
            <v>176565.39626822568</v>
          </cell>
          <cell r="BR809">
            <v>145983.5544807557</v>
          </cell>
          <cell r="BS809">
            <v>107267.23302841734</v>
          </cell>
        </row>
        <row r="810">
          <cell r="B810" t="str">
            <v>Co 256</v>
          </cell>
          <cell r="BH810">
            <v>-25550.29</v>
          </cell>
          <cell r="BI810">
            <v>-16821.98</v>
          </cell>
          <cell r="BJ810">
            <v>-19763.580000000002</v>
          </cell>
          <cell r="BK810">
            <v>-18362.349999999999</v>
          </cell>
          <cell r="BL810">
            <v>-11327.56</v>
          </cell>
          <cell r="BM810">
            <v>-9166.6900000000096</v>
          </cell>
          <cell r="BN810">
            <v>-37678.18</v>
          </cell>
          <cell r="BO810">
            <v>-21480.345600000008</v>
          </cell>
          <cell r="BP810">
            <v>-21714.310299999997</v>
          </cell>
          <cell r="BQ810">
            <v>-21665.245502779624</v>
          </cell>
          <cell r="BR810">
            <v>-20793.272620805103</v>
          </cell>
          <cell r="BS810">
            <v>-21880.394358277976</v>
          </cell>
        </row>
        <row r="811">
          <cell r="B811" t="str">
            <v>Co 257</v>
          </cell>
          <cell r="BH811">
            <v>-3316.98</v>
          </cell>
          <cell r="BI811">
            <v>3381.22</v>
          </cell>
          <cell r="BJ811">
            <v>-5727.87</v>
          </cell>
          <cell r="BK811">
            <v>-7425.19</v>
          </cell>
          <cell r="BL811">
            <v>145.33000000000001</v>
          </cell>
          <cell r="BM811">
            <v>-4071.56</v>
          </cell>
          <cell r="BN811">
            <v>-12084.16</v>
          </cell>
          <cell r="BO811">
            <v>-6155.9906999999985</v>
          </cell>
          <cell r="BP811">
            <v>-4458.7684000000008</v>
          </cell>
          <cell r="BQ811">
            <v>0</v>
          </cell>
          <cell r="BR811">
            <v>0</v>
          </cell>
          <cell r="BS811">
            <v>0</v>
          </cell>
        </row>
        <row r="812">
          <cell r="B812" t="str">
            <v>Co 259</v>
          </cell>
          <cell r="BH812">
            <v>25302</v>
          </cell>
          <cell r="BI812">
            <v>38990</v>
          </cell>
          <cell r="BJ812">
            <v>34510</v>
          </cell>
          <cell r="BK812">
            <v>25757</v>
          </cell>
          <cell r="BL812">
            <v>1711</v>
          </cell>
          <cell r="BM812">
            <v>13500</v>
          </cell>
          <cell r="BN812">
            <v>3308</v>
          </cell>
          <cell r="BO812">
            <v>3959</v>
          </cell>
          <cell r="BP812">
            <v>389</v>
          </cell>
          <cell r="BQ812">
            <v>10641.815832046472</v>
          </cell>
          <cell r="BR812">
            <v>22350.355565824604</v>
          </cell>
          <cell r="BS812">
            <v>20381.352940289391</v>
          </cell>
        </row>
        <row r="813">
          <cell r="B813" t="str">
            <v>Co 260</v>
          </cell>
          <cell r="BH813">
            <v>10270.98</v>
          </cell>
          <cell r="BI813">
            <v>6639.4599999999846</v>
          </cell>
          <cell r="BJ813">
            <v>20009.490000000002</v>
          </cell>
          <cell r="BK813">
            <v>28125.7</v>
          </cell>
          <cell r="BL813">
            <v>62726.29</v>
          </cell>
          <cell r="BM813">
            <v>41873.919999999998</v>
          </cell>
          <cell r="BN813">
            <v>24659.13</v>
          </cell>
          <cell r="BO813">
            <v>24307.296339999986</v>
          </cell>
          <cell r="BP813">
            <v>19536.621440000024</v>
          </cell>
          <cell r="BQ813">
            <v>48124.75897363777</v>
          </cell>
          <cell r="BR813">
            <v>14430.111875933449</v>
          </cell>
          <cell r="BS813">
            <v>20056.05231560408</v>
          </cell>
        </row>
        <row r="814">
          <cell r="B814" t="str">
            <v>Co 262</v>
          </cell>
          <cell r="BH814">
            <v>-3228.13</v>
          </cell>
          <cell r="BI814">
            <v>-14318.26</v>
          </cell>
          <cell r="BJ814">
            <v>-15621.57</v>
          </cell>
          <cell r="BK814">
            <v>-12071.42</v>
          </cell>
          <cell r="BL814">
            <v>-2659.64</v>
          </cell>
          <cell r="BM814">
            <v>-16916.669999999998</v>
          </cell>
          <cell r="BN814">
            <v>-15741.53</v>
          </cell>
          <cell r="BO814">
            <v>-19170.127</v>
          </cell>
          <cell r="BP814">
            <v>-17697.368300000002</v>
          </cell>
          <cell r="BQ814">
            <v>0</v>
          </cell>
          <cell r="BR814">
            <v>0</v>
          </cell>
          <cell r="BS814">
            <v>0</v>
          </cell>
        </row>
        <row r="815">
          <cell r="B815" t="str">
            <v>Co 189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-264.69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</row>
        <row r="816">
          <cell r="B816" t="str">
            <v>Co 191</v>
          </cell>
          <cell r="BH816">
            <v>8139.7169999999896</v>
          </cell>
          <cell r="BI816">
            <v>-294.72690000000875</v>
          </cell>
          <cell r="BJ816">
            <v>13320.438399999992</v>
          </cell>
          <cell r="BK816">
            <v>4792.4643000000069</v>
          </cell>
          <cell r="BL816">
            <v>3700.876099999994</v>
          </cell>
          <cell r="BM816">
            <v>9434.8168000000005</v>
          </cell>
          <cell r="BN816">
            <v>11472.715799999998</v>
          </cell>
          <cell r="BO816">
            <v>-1465.6183200000014</v>
          </cell>
          <cell r="BP816">
            <v>2957.9781599999842</v>
          </cell>
          <cell r="BQ816">
            <v>2934.2419028384611</v>
          </cell>
          <cell r="BR816">
            <v>-655.8656587389487</v>
          </cell>
          <cell r="BS816">
            <v>3498.8637864880147</v>
          </cell>
        </row>
        <row r="817">
          <cell r="B817" t="str">
            <v>Co 452</v>
          </cell>
          <cell r="BH817">
            <v>-1199.06</v>
          </cell>
          <cell r="BI817">
            <v>-3924.68</v>
          </cell>
          <cell r="BJ817">
            <v>-1109.81</v>
          </cell>
          <cell r="BK817">
            <v>-3490.5</v>
          </cell>
          <cell r="BL817">
            <v>18417.54</v>
          </cell>
          <cell r="BM817">
            <v>20716.7</v>
          </cell>
          <cell r="BN817">
            <v>26463.06</v>
          </cell>
          <cell r="BO817">
            <v>19388.238599999997</v>
          </cell>
          <cell r="BP817">
            <v>12289.809000000005</v>
          </cell>
          <cell r="BQ817">
            <v>1044.3815782998754</v>
          </cell>
          <cell r="BR817">
            <v>-8762.7503084822347</v>
          </cell>
          <cell r="BS817">
            <v>-5996.1532188345891</v>
          </cell>
        </row>
        <row r="818">
          <cell r="B818" t="str">
            <v>Co 425</v>
          </cell>
          <cell r="BH818">
            <v>66815.62</v>
          </cell>
          <cell r="BI818">
            <v>72545.56</v>
          </cell>
          <cell r="BJ818">
            <v>87905.51</v>
          </cell>
          <cell r="BK818">
            <v>92318.87</v>
          </cell>
          <cell r="BL818">
            <v>127244.23</v>
          </cell>
          <cell r="BM818">
            <v>114615.28</v>
          </cell>
          <cell r="BN818">
            <v>123862.54</v>
          </cell>
          <cell r="BO818">
            <v>148362.73937000005</v>
          </cell>
          <cell r="BP818">
            <v>128358.04232000001</v>
          </cell>
          <cell r="BQ818">
            <v>126766.22943223178</v>
          </cell>
          <cell r="BR818">
            <v>93041.840443162859</v>
          </cell>
          <cell r="BS818">
            <v>87474.003317424183</v>
          </cell>
        </row>
        <row r="819">
          <cell r="B819" t="str">
            <v>Co 453</v>
          </cell>
          <cell r="BH819">
            <v>203390.59</v>
          </cell>
          <cell r="BI819">
            <v>188409.7</v>
          </cell>
          <cell r="BJ819">
            <v>184115.03</v>
          </cell>
          <cell r="BK819">
            <v>143819.19</v>
          </cell>
          <cell r="BL819">
            <v>291629.05</v>
          </cell>
          <cell r="BM819">
            <v>245924.13</v>
          </cell>
          <cell r="BN819">
            <v>260093.02</v>
          </cell>
          <cell r="BO819">
            <v>366107.57429999998</v>
          </cell>
          <cell r="BP819">
            <v>290652.13530000008</v>
          </cell>
          <cell r="BQ819">
            <v>256549.62454462826</v>
          </cell>
          <cell r="BR819">
            <v>223532.53159778187</v>
          </cell>
          <cell r="BS819">
            <v>181862.38430789229</v>
          </cell>
        </row>
        <row r="820">
          <cell r="B820" t="str">
            <v>Co 151</v>
          </cell>
          <cell r="BH820">
            <v>7233.17</v>
          </cell>
          <cell r="BI820">
            <v>-2674.81</v>
          </cell>
          <cell r="BJ820">
            <v>9960.73</v>
          </cell>
          <cell r="BK820">
            <v>4781.24</v>
          </cell>
          <cell r="BL820">
            <v>9105.7199999999993</v>
          </cell>
          <cell r="BM820">
            <v>7209.77</v>
          </cell>
          <cell r="BN820">
            <v>12146.18</v>
          </cell>
          <cell r="BO820">
            <v>10587.1888</v>
          </cell>
          <cell r="BP820">
            <v>14380.1134</v>
          </cell>
          <cell r="BQ820">
            <v>16110.017743635559</v>
          </cell>
          <cell r="BR820">
            <v>12949.357421215855</v>
          </cell>
          <cell r="BS820">
            <v>10186.394296467428</v>
          </cell>
        </row>
        <row r="821">
          <cell r="B821" t="str">
            <v>Co 152</v>
          </cell>
          <cell r="BH821">
            <v>-20848.349999999999</v>
          </cell>
          <cell r="BI821">
            <v>-12386.64</v>
          </cell>
          <cell r="BJ821">
            <v>-10038.620000000001</v>
          </cell>
          <cell r="BK821">
            <v>-17723.63</v>
          </cell>
          <cell r="BL821">
            <v>-7421.23</v>
          </cell>
          <cell r="BM821">
            <v>-22484.19</v>
          </cell>
          <cell r="BN821">
            <v>-11576.23</v>
          </cell>
          <cell r="BO821">
            <v>-12589.152199999997</v>
          </cell>
          <cell r="BP821">
            <v>-17989.672899999998</v>
          </cell>
          <cell r="BQ821">
            <v>-15118.841185410696</v>
          </cell>
          <cell r="BR821">
            <v>-11111.139314356129</v>
          </cell>
          <cell r="BS821">
            <v>-13793.084743464555</v>
          </cell>
        </row>
        <row r="822">
          <cell r="B822" t="str">
            <v>Co 345</v>
          </cell>
          <cell r="BH822">
            <v>48935.5</v>
          </cell>
          <cell r="BI822">
            <v>61657.7</v>
          </cell>
          <cell r="BJ822">
            <v>72400.77</v>
          </cell>
          <cell r="BK822">
            <v>19401.740000000002</v>
          </cell>
          <cell r="BL822">
            <v>58987.5</v>
          </cell>
          <cell r="BM822">
            <v>57767.11</v>
          </cell>
          <cell r="BN822">
            <v>67965.649999999994</v>
          </cell>
          <cell r="BO822">
            <v>25660.043300000019</v>
          </cell>
          <cell r="BP822">
            <v>33062.440300000017</v>
          </cell>
          <cell r="BQ822">
            <v>59400.477792940655</v>
          </cell>
          <cell r="BR822">
            <v>1405.9249457177939</v>
          </cell>
          <cell r="BS822">
            <v>41086.48281028631</v>
          </cell>
        </row>
        <row r="823">
          <cell r="B823" t="str">
            <v>Co 386</v>
          </cell>
          <cell r="BH823">
            <v>58261.93</v>
          </cell>
          <cell r="BI823">
            <v>48282.39</v>
          </cell>
          <cell r="BJ823">
            <v>65270.1</v>
          </cell>
          <cell r="BK823">
            <v>61152.37</v>
          </cell>
          <cell r="BL823">
            <v>92653.21</v>
          </cell>
          <cell r="BM823">
            <v>84250.240000000005</v>
          </cell>
          <cell r="BN823">
            <v>72343.34</v>
          </cell>
          <cell r="BO823">
            <v>68217.092399999994</v>
          </cell>
          <cell r="BP823">
            <v>58041.150100000006</v>
          </cell>
          <cell r="BQ823">
            <v>59018.128397948378</v>
          </cell>
          <cell r="BR823">
            <v>56509.060656993221</v>
          </cell>
          <cell r="BS823">
            <v>55385.149699576235</v>
          </cell>
        </row>
        <row r="824">
          <cell r="B824" t="str">
            <v>Co 426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-1215.8399999999999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</row>
        <row r="825">
          <cell r="B825" t="str">
            <v>Co 427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-215.84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</row>
        <row r="826">
          <cell r="B826" t="str">
            <v>Historical Divestments</v>
          </cell>
          <cell r="BH826">
            <v>40545.949999999997</v>
          </cell>
          <cell r="BI826">
            <v>11624.09</v>
          </cell>
          <cell r="BJ826">
            <v>32848.76</v>
          </cell>
          <cell r="BK826">
            <v>33598.47</v>
          </cell>
          <cell r="BL826">
            <v>59026.35</v>
          </cell>
          <cell r="BM826">
            <v>50584.55</v>
          </cell>
          <cell r="BN826">
            <v>70506.36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hine IS"/>
      <sheetName val="Feeder IS"/>
      <sheetName val="Feeder BS"/>
      <sheetName val="IS"/>
      <sheetName val="BS"/>
      <sheetName val="Acq. LBO"/>
      <sheetName val="Convert"/>
      <sheetName val="Rise WACC"/>
      <sheetName val="Shine WACC"/>
      <sheetName val="Sum P&amp;L"/>
      <sheetName val="SU-Cap"/>
      <sheetName val="Adj Combined IS"/>
      <sheetName val="DCF"/>
      <sheetName val="DCF II"/>
      <sheetName val="LBO"/>
      <sheetName val="PV of Future Price"/>
      <sheetName val="FF"/>
      <sheetName val="Contribution Analysis"/>
      <sheetName val="AVP"/>
      <sheetName val="Summary Financials - Charts"/>
      <sheetName val="Synergies"/>
      <sheetName val="Credit Summary"/>
      <sheetName val="Sensitivities Input"/>
      <sheetName val="Sensitivities Output"/>
      <sheetName val="Cont (not linked)"/>
      <sheetName val="Shine_IS"/>
      <sheetName val="Feeder_IS"/>
      <sheetName val="Feeder_BS"/>
      <sheetName val="Acq__LBO"/>
      <sheetName val="Rise_WACC"/>
      <sheetName val="Shine_WACC"/>
      <sheetName val="Sum_P&amp;L"/>
      <sheetName val="Adj_Combined_IS"/>
      <sheetName val="DCF_II"/>
      <sheetName val="PV_of_Future_Price"/>
      <sheetName val="Contribution_Analysis"/>
      <sheetName val="Summary_Financials_-_Charts"/>
      <sheetName val="Credit_Summary"/>
      <sheetName val="Sensitivities_Input"/>
      <sheetName val="Sensitivities_Output"/>
      <sheetName val="Cont_(not_linked)"/>
    </sheetNames>
    <sheetDataSet>
      <sheetData sheetId="0" refreshError="1">
        <row r="2">
          <cell r="B2" t="str">
            <v>Wachovia Securities M&amp;A / Leveraged Finance</v>
          </cell>
          <cell r="S2" t="str">
            <v>Confidential</v>
          </cell>
          <cell r="BA2" t="str">
            <v>x</v>
          </cell>
        </row>
        <row r="3">
          <cell r="B3" t="str">
            <v>Merger Model</v>
          </cell>
        </row>
        <row r="4">
          <cell r="B4" t="str">
            <v>Shine acquiring Rise</v>
          </cell>
        </row>
        <row r="5">
          <cell r="B5" t="str">
            <v>($ in Millions)</v>
          </cell>
        </row>
        <row r="6">
          <cell r="U6" t="str">
            <v>Tickers</v>
          </cell>
          <cell r="X6" t="str">
            <v>Capital Structure Case</v>
          </cell>
        </row>
        <row r="7">
          <cell r="C7" t="str">
            <v>Transaction Assumptions</v>
          </cell>
          <cell r="U7" t="str">
            <v>Shine</v>
          </cell>
          <cell r="V7" t="str">
            <v>Rise</v>
          </cell>
          <cell r="X7" t="str">
            <v>Multiples</v>
          </cell>
        </row>
        <row r="8">
          <cell r="C8" t="str">
            <v>Transaction Type</v>
          </cell>
          <cell r="E8" t="str">
            <v>Stock</v>
          </cell>
          <cell r="F8" t="str">
            <v>Enter the Acquiring company and expand financials if</v>
          </cell>
          <cell r="K8" t="str">
            <v>Historical Stub Period</v>
          </cell>
          <cell r="L8">
            <v>12</v>
          </cell>
          <cell r="N8" t="str">
            <v>Transaction Tax Rate</v>
          </cell>
          <cell r="Q8">
            <v>0.36</v>
          </cell>
          <cell r="U8" t="str">
            <v>SUMR</v>
          </cell>
          <cell r="V8" t="str">
            <v>RUS</v>
          </cell>
          <cell r="X8" t="str">
            <v>Financing Uses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 t="str">
            <v>Acquiror</v>
          </cell>
          <cell r="E9" t="str">
            <v>Shine</v>
          </cell>
          <cell r="F9" t="str">
            <v>you want to change into a merger analysis.</v>
          </cell>
          <cell r="K9" t="str">
            <v>Closing Date</v>
          </cell>
          <cell r="L9">
            <v>40178</v>
          </cell>
          <cell r="N9" t="str">
            <v>Rise Tax Rate - For DCF</v>
          </cell>
          <cell r="Q9">
            <v>0.15</v>
          </cell>
          <cell r="X9" t="str">
            <v>Revolver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 t="str">
            <v>Target</v>
          </cell>
          <cell r="E10" t="str">
            <v>Rise</v>
          </cell>
          <cell r="K10" t="str">
            <v>Next Fiscal Year End</v>
          </cell>
          <cell r="L10">
            <v>40178</v>
          </cell>
          <cell r="N10" t="str">
            <v>Capital Structure Case</v>
          </cell>
          <cell r="Q10">
            <v>3</v>
          </cell>
          <cell r="R10" t="str">
            <v>Shine &gt; Rise</v>
          </cell>
          <cell r="U10" t="str">
            <v>Pricing Date</v>
          </cell>
          <cell r="X10" t="str">
            <v>Term Loan A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C11" t="str">
            <v>Case</v>
          </cell>
          <cell r="E11" t="str">
            <v>Shine &gt; Rise</v>
          </cell>
          <cell r="K11" t="str">
            <v>Closing Year</v>
          </cell>
          <cell r="L11">
            <v>2009</v>
          </cell>
          <cell r="N11" t="str">
            <v>Financial Performance Case</v>
          </cell>
          <cell r="Q11">
            <v>1</v>
          </cell>
          <cell r="R11" t="str">
            <v>Management Case</v>
          </cell>
          <cell r="U11">
            <v>39954</v>
          </cell>
          <cell r="X11" t="str">
            <v>Term Loan B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x</v>
          </cell>
          <cell r="T12" t="str">
            <v>x</v>
          </cell>
          <cell r="X12" t="str">
            <v>Other Senior Debt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C13" t="str">
            <v>Sources and Uses of Funds</v>
          </cell>
          <cell r="N13" t="str">
            <v>Market Capitalization</v>
          </cell>
          <cell r="U13" t="str">
            <v>Public or Private</v>
          </cell>
          <cell r="X13" t="str">
            <v>Subordinated Debt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str">
            <v>Uses:</v>
          </cell>
          <cell r="Q14" t="str">
            <v>Shine</v>
          </cell>
          <cell r="S14" t="str">
            <v>Rise</v>
          </cell>
          <cell r="X14" t="str">
            <v>Mezzanine Debt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Purchase of Equity</v>
          </cell>
          <cell r="I15">
            <v>61.146687480000004</v>
          </cell>
          <cell r="K15" t="str">
            <v>Include Acquiror</v>
          </cell>
          <cell r="L15" t="str">
            <v>Yes</v>
          </cell>
          <cell r="N15" t="str">
            <v>Stock Price</v>
          </cell>
          <cell r="Q15">
            <v>2.2400000000000002</v>
          </cell>
          <cell r="S15">
            <v>2.81</v>
          </cell>
          <cell r="U15" t="str">
            <v>Public</v>
          </cell>
          <cell r="X15" t="str">
            <v>Management Rollover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Debt Retirement</v>
          </cell>
          <cell r="I16">
            <v>120</v>
          </cell>
          <cell r="K16" t="str">
            <v>Include Target</v>
          </cell>
          <cell r="L16" t="str">
            <v>Yes</v>
          </cell>
          <cell r="N16" t="str">
            <v>Fully Diluted Shares - Trading*</v>
          </cell>
          <cell r="Q16">
            <v>15.404782000000001</v>
          </cell>
          <cell r="S16">
            <v>21.760387003558719</v>
          </cell>
          <cell r="U16" t="str">
            <v>Public:</v>
          </cell>
        </row>
        <row r="17">
          <cell r="C17" t="str">
            <v>Less: Target Excess Cash</v>
          </cell>
          <cell r="I17">
            <v>0</v>
          </cell>
          <cell r="N17" t="str">
            <v>Fully Diluted Shares - Offer</v>
          </cell>
          <cell r="S17">
            <v>21.760387003558719</v>
          </cell>
          <cell r="U17" t="str">
            <v>Offer Price</v>
          </cell>
          <cell r="V17">
            <v>2.81</v>
          </cell>
        </row>
        <row r="18">
          <cell r="C18" t="str">
            <v>Fees and Expenses</v>
          </cell>
          <cell r="I18">
            <v>5.3786671869999996</v>
          </cell>
          <cell r="N18" t="str">
            <v>Market Capitalization</v>
          </cell>
          <cell r="Q18">
            <v>34.506711680000002</v>
          </cell>
          <cell r="S18">
            <v>61.146687480000004</v>
          </cell>
          <cell r="U18" t="str">
            <v>% Premium</v>
          </cell>
          <cell r="V18">
            <v>0</v>
          </cell>
          <cell r="Y18" t="str">
            <v>Case 1</v>
          </cell>
          <cell r="Z18" t="str">
            <v>Case 2</v>
          </cell>
          <cell r="AA18" t="str">
            <v>Case 3</v>
          </cell>
          <cell r="AB18" t="str">
            <v>Case 4</v>
          </cell>
          <cell r="AC18" t="str">
            <v>Case 5</v>
          </cell>
        </row>
        <row r="19">
          <cell r="N19" t="str">
            <v>Cash</v>
          </cell>
          <cell r="Q19">
            <v>3.7899740043333803</v>
          </cell>
          <cell r="S19">
            <v>0</v>
          </cell>
          <cell r="X19" t="str">
            <v>Amount</v>
          </cell>
          <cell r="Y19" t="str">
            <v>Shine Standalone</v>
          </cell>
          <cell r="Z19" t="str">
            <v>Rise Standalone</v>
          </cell>
          <cell r="AA19" t="str">
            <v>Shine &gt; Rise</v>
          </cell>
          <cell r="AB19" t="str">
            <v>Shine &gt; Sunset</v>
          </cell>
          <cell r="AC19" t="str">
            <v>Case 5</v>
          </cell>
        </row>
        <row r="20">
          <cell r="N20" t="str">
            <v>Non-Controlling Interests</v>
          </cell>
          <cell r="Q20">
            <v>0</v>
          </cell>
          <cell r="S20">
            <v>0</v>
          </cell>
          <cell r="U20" t="str">
            <v>Private:</v>
          </cell>
          <cell r="X20" t="str">
            <v>Acquiror Cash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E21" t="str">
            <v>Total Uses:</v>
          </cell>
          <cell r="I21">
            <v>186.52535466699999</v>
          </cell>
          <cell r="K21" t="str">
            <v>EBITDA Multiple</v>
          </cell>
          <cell r="L21" t="str">
            <v>LTM</v>
          </cell>
          <cell r="N21" t="str">
            <v>Preferred Stock</v>
          </cell>
          <cell r="Q21">
            <v>0</v>
          </cell>
          <cell r="S21">
            <v>0</v>
          </cell>
          <cell r="U21" t="str">
            <v>Purchase Multiple</v>
          </cell>
          <cell r="V21">
            <v>0</v>
          </cell>
          <cell r="X21" t="str">
            <v>Revolver</v>
          </cell>
          <cell r="Y21">
            <v>0</v>
          </cell>
          <cell r="Z21">
            <v>0</v>
          </cell>
          <cell r="AA21">
            <v>5.3786671869999907</v>
          </cell>
          <cell r="AB21">
            <v>31.525354666999988</v>
          </cell>
          <cell r="AC21">
            <v>0</v>
          </cell>
        </row>
        <row r="22">
          <cell r="N22" t="str">
            <v>Total Debt</v>
          </cell>
          <cell r="Q22">
            <v>42.24</v>
          </cell>
          <cell r="S22">
            <v>94</v>
          </cell>
          <cell r="U22" t="str">
            <v>LTM EBITDA</v>
          </cell>
          <cell r="V22">
            <v>33.36814692765639</v>
          </cell>
          <cell r="X22" t="str">
            <v>Term Loan A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C23" t="str">
            <v>Sources:</v>
          </cell>
          <cell r="F23" t="str">
            <v>LIBOR</v>
          </cell>
          <cell r="G23">
            <v>0.02</v>
          </cell>
          <cell r="K23" t="str">
            <v>Financing Uses Mult.</v>
          </cell>
          <cell r="L23" t="str">
            <v>%</v>
          </cell>
          <cell r="N23" t="str">
            <v>Enterprise Value</v>
          </cell>
          <cell r="Q23">
            <v>72.956737675666631</v>
          </cell>
          <cell r="S23">
            <v>155.14668748</v>
          </cell>
          <cell r="X23" t="str">
            <v>Term Loan B</v>
          </cell>
          <cell r="Y23">
            <v>42.24</v>
          </cell>
          <cell r="Z23">
            <v>95</v>
          </cell>
          <cell r="AA23">
            <v>120</v>
          </cell>
          <cell r="AB23">
            <v>155</v>
          </cell>
          <cell r="AC23">
            <v>0</v>
          </cell>
        </row>
        <row r="24">
          <cell r="C24" t="str">
            <v>Acquiror Cash</v>
          </cell>
          <cell r="D24" t="str">
            <v>Availability</v>
          </cell>
          <cell r="E24" t="str">
            <v>Unused Fee</v>
          </cell>
          <cell r="F24" t="str">
            <v>Spread</v>
          </cell>
          <cell r="G24" t="str">
            <v>Interest Rate</v>
          </cell>
          <cell r="I24">
            <v>0</v>
          </cell>
          <cell r="K24">
            <v>0</v>
          </cell>
          <cell r="L24">
            <v>0</v>
          </cell>
          <cell r="N24" t="str">
            <v>Offer Price (Equity Value)</v>
          </cell>
          <cell r="S24">
            <v>2.81</v>
          </cell>
          <cell r="X24" t="str">
            <v>Other Senior Debt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C25" t="str">
            <v>Revolver</v>
          </cell>
          <cell r="D25">
            <v>50</v>
          </cell>
          <cell r="E25">
            <v>4.0000000000000001E-3</v>
          </cell>
          <cell r="F25">
            <v>0.05</v>
          </cell>
          <cell r="G25">
            <v>7.0000000000000007E-2</v>
          </cell>
          <cell r="I25">
            <v>5.3786671869999907</v>
          </cell>
          <cell r="K25">
            <v>0.10884333071747666</v>
          </cell>
          <cell r="L25">
            <v>2.88361182671515E-2</v>
          </cell>
          <cell r="N25" t="str">
            <v>Exchange Ratio</v>
          </cell>
          <cell r="S25">
            <v>1.2544642857142856</v>
          </cell>
          <cell r="U25" t="str">
            <v>PF LTM EBITDA</v>
          </cell>
          <cell r="X25" t="str">
            <v>Subordinated Debt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Term Loan A</v>
          </cell>
          <cell r="F26">
            <v>0</v>
          </cell>
          <cell r="G26">
            <v>0.02</v>
          </cell>
          <cell r="I26">
            <v>0</v>
          </cell>
          <cell r="K26">
            <v>0.10884333071747666</v>
          </cell>
          <cell r="L26">
            <v>0</v>
          </cell>
          <cell r="N26" t="str">
            <v>Offer Premium</v>
          </cell>
          <cell r="S26">
            <v>0</v>
          </cell>
          <cell r="U26" t="str">
            <v>Shine EBITDA</v>
          </cell>
          <cell r="V26">
            <v>16.048451696666653</v>
          </cell>
          <cell r="X26" t="str">
            <v>Mezzanine Debt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 t="str">
            <v>Term Loan B</v>
          </cell>
          <cell r="F27">
            <v>0.05</v>
          </cell>
          <cell r="G27">
            <v>7.0000000000000007E-2</v>
          </cell>
          <cell r="I27">
            <v>120</v>
          </cell>
          <cell r="K27">
            <v>2.5371771970822823</v>
          </cell>
          <cell r="L27">
            <v>0.64334417277604761</v>
          </cell>
          <cell r="N27" t="str">
            <v>Shares Issued for Purchase</v>
          </cell>
          <cell r="S27">
            <v>27.297628339285712</v>
          </cell>
          <cell r="U27" t="str">
            <v>Rise EBITDA</v>
          </cell>
          <cell r="V27">
            <v>33.36814692765639</v>
          </cell>
          <cell r="X27" t="str">
            <v>Convertible Debt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C28" t="str">
            <v>Other Senior Debt</v>
          </cell>
          <cell r="E28" t="str">
            <v>Cash or PIK</v>
          </cell>
          <cell r="F28">
            <v>0</v>
          </cell>
          <cell r="G28">
            <v>0.02</v>
          </cell>
          <cell r="I28">
            <v>0</v>
          </cell>
          <cell r="K28">
            <v>2.5371771970822823</v>
          </cell>
          <cell r="L28">
            <v>0</v>
          </cell>
          <cell r="N28" t="str">
            <v>Offer Value - Equity Value</v>
          </cell>
          <cell r="S28">
            <v>61.146687480000004</v>
          </cell>
          <cell r="U28" t="str">
            <v>Synergies</v>
          </cell>
          <cell r="V28">
            <v>12</v>
          </cell>
          <cell r="X28" t="str">
            <v>Common Stock</v>
          </cell>
          <cell r="Y28">
            <v>0</v>
          </cell>
          <cell r="Z28">
            <v>64.025354666999988</v>
          </cell>
          <cell r="AA28">
            <v>61.146687480000004</v>
          </cell>
          <cell r="AB28">
            <v>0</v>
          </cell>
          <cell r="AC28">
            <v>159.02535466699999</v>
          </cell>
        </row>
        <row r="29">
          <cell r="C29" t="str">
            <v>Subordinated Debt</v>
          </cell>
          <cell r="E29" t="str">
            <v>Cash</v>
          </cell>
          <cell r="G29">
            <v>0</v>
          </cell>
          <cell r="I29">
            <v>0</v>
          </cell>
          <cell r="K29">
            <v>2.5371771970822823</v>
          </cell>
          <cell r="L29">
            <v>0</v>
          </cell>
          <cell r="N29" t="str">
            <v>Offer Value - Enterprise Value</v>
          </cell>
          <cell r="S29">
            <v>155.14668748</v>
          </cell>
          <cell r="V29">
            <v>61.416598624323044</v>
          </cell>
          <cell r="X29" t="str">
            <v>Management Rollover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C30" t="str">
            <v>Mezzanine Debt</v>
          </cell>
          <cell r="D30" t="str">
            <v>Strike</v>
          </cell>
          <cell r="E30" t="str">
            <v>Cash</v>
          </cell>
          <cell r="G30">
            <v>0</v>
          </cell>
          <cell r="I30">
            <v>0</v>
          </cell>
          <cell r="K30">
            <v>2.5371771970822823</v>
          </cell>
          <cell r="L30">
            <v>0</v>
          </cell>
          <cell r="N30" t="str">
            <v>* For Acquiror, use fully-diluted shares from research</v>
          </cell>
        </row>
        <row r="31">
          <cell r="C31" t="str">
            <v>Convertible Debt</v>
          </cell>
          <cell r="D31">
            <v>2.2400000000000002</v>
          </cell>
          <cell r="G31">
            <v>0</v>
          </cell>
          <cell r="I31">
            <v>0</v>
          </cell>
          <cell r="K31">
            <v>2.5371771970822823</v>
          </cell>
          <cell r="L31">
            <v>0</v>
          </cell>
          <cell r="N31" t="str">
            <v>Returns Analysis</v>
          </cell>
          <cell r="U31" t="str">
            <v>PF Ownership</v>
          </cell>
          <cell r="X31" t="str">
            <v>Spread/Rate</v>
          </cell>
        </row>
        <row r="32">
          <cell r="C32" t="str">
            <v>Common Stock</v>
          </cell>
          <cell r="E32"/>
          <cell r="I32">
            <v>61.146687480000004</v>
          </cell>
          <cell r="K32">
            <v>3.774548630613189</v>
          </cell>
          <cell r="L32">
            <v>0.3278197089568009</v>
          </cell>
          <cell r="P32" t="str">
            <v>Common Eq.</v>
          </cell>
          <cell r="Q32" t="str">
            <v>Sub Notes</v>
          </cell>
          <cell r="R32" t="str">
            <v>Mezzanine</v>
          </cell>
          <cell r="S32" t="str">
            <v>Preferred Eq.</v>
          </cell>
          <cell r="U32" t="str">
            <v>Shine</v>
          </cell>
          <cell r="V32">
            <v>0.36074736478816005</v>
          </cell>
          <cell r="X32" t="str">
            <v>Revolver</v>
          </cell>
          <cell r="Y32">
            <v>0.04</v>
          </cell>
          <cell r="Z32">
            <v>0.04</v>
          </cell>
          <cell r="AA32">
            <v>0.05</v>
          </cell>
          <cell r="AB32">
            <v>0.05</v>
          </cell>
          <cell r="AC32">
            <v>0</v>
          </cell>
        </row>
        <row r="33">
          <cell r="C33" t="str">
            <v>Management Rollover</v>
          </cell>
          <cell r="E33"/>
          <cell r="I33">
            <v>0</v>
          </cell>
          <cell r="K33">
            <v>3.774548630613189</v>
          </cell>
          <cell r="L33">
            <v>0</v>
          </cell>
          <cell r="N33" t="str">
            <v>IRR - %</v>
          </cell>
          <cell r="P33">
            <v>0.74411727190017696</v>
          </cell>
          <cell r="Q33" t="str">
            <v>n/a</v>
          </cell>
          <cell r="R33" t="str">
            <v>n/a</v>
          </cell>
          <cell r="S33" t="str">
            <v>n/a</v>
          </cell>
          <cell r="U33" t="str">
            <v>Rise</v>
          </cell>
          <cell r="V33">
            <v>0.63925263521183995</v>
          </cell>
          <cell r="X33" t="str">
            <v>Term Loan A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E34" t="str">
            <v>Total Sources:</v>
          </cell>
          <cell r="I34">
            <v>186.52535466699999</v>
          </cell>
          <cell r="K34">
            <v>3.774548630613189</v>
          </cell>
          <cell r="L34">
            <v>1</v>
          </cell>
          <cell r="N34" t="str">
            <v>Nominal Return - $</v>
          </cell>
          <cell r="P34">
            <v>925.70377753512673</v>
          </cell>
          <cell r="Q34">
            <v>0</v>
          </cell>
          <cell r="R34">
            <v>0</v>
          </cell>
          <cell r="S34">
            <v>0</v>
          </cell>
          <cell r="X34" t="str">
            <v>Term Loan B</v>
          </cell>
          <cell r="Y34">
            <v>0.04</v>
          </cell>
          <cell r="Z34">
            <v>0.04</v>
          </cell>
          <cell r="AA34">
            <v>0.05</v>
          </cell>
          <cell r="AB34">
            <v>0.05</v>
          </cell>
          <cell r="AC34">
            <v>0</v>
          </cell>
        </row>
        <row r="35">
          <cell r="C35" t="str">
            <v>* Set amortization on 'Acq LBO' tab</v>
          </cell>
          <cell r="X35" t="str">
            <v>Other Senior Debt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X36" t="str">
            <v>Subordinated Debt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C37" t="str">
            <v>Purchase Price Allocation</v>
          </cell>
          <cell r="K37" t="str">
            <v>Transaction Fees &amp; Expenses</v>
          </cell>
          <cell r="N37" t="str">
            <v>Options / Warrants</v>
          </cell>
          <cell r="U37" t="str">
            <v>Synergies</v>
          </cell>
          <cell r="X37" t="str">
            <v>Mezzanine Debt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 t="str">
            <v>Offer Value - Equity</v>
          </cell>
          <cell r="I38">
            <v>61.146687480000004</v>
          </cell>
          <cell r="K38" t="str">
            <v>Advisory</v>
          </cell>
          <cell r="L38">
            <v>2.3272003122</v>
          </cell>
          <cell r="P38" t="str">
            <v>Rise</v>
          </cell>
          <cell r="U38">
            <v>2009</v>
          </cell>
          <cell r="V38">
            <v>0</v>
          </cell>
        </row>
        <row r="39">
          <cell r="C39" t="str">
            <v>Less: Existing Equity</v>
          </cell>
          <cell r="I39">
            <v>90.649666406500003</v>
          </cell>
          <cell r="K39" t="str">
            <v>Legal</v>
          </cell>
          <cell r="L39">
            <v>1.5514668748</v>
          </cell>
          <cell r="R39" t="str">
            <v>Trading</v>
          </cell>
          <cell r="S39" t="str">
            <v>Offer</v>
          </cell>
          <cell r="U39">
            <v>2010</v>
          </cell>
          <cell r="V39">
            <v>6</v>
          </cell>
          <cell r="X39" t="str">
            <v>Fees</v>
          </cell>
        </row>
        <row r="40">
          <cell r="C40" t="str">
            <v>Plus: Existing Goodwill</v>
          </cell>
          <cell r="I40">
            <v>0</v>
          </cell>
          <cell r="K40" t="str">
            <v>Debt Retirement Fees</v>
          </cell>
          <cell r="L40">
            <v>0</v>
          </cell>
          <cell r="N40" t="str">
            <v>Options</v>
          </cell>
          <cell r="P40" t="str">
            <v>Outstanding</v>
          </cell>
          <cell r="Q40" t="str">
            <v>Strike</v>
          </cell>
          <cell r="R40" t="str">
            <v>Shares</v>
          </cell>
          <cell r="S40" t="str">
            <v>Shares</v>
          </cell>
          <cell r="U40" t="str">
            <v>2011 &amp; Beyond</v>
          </cell>
          <cell r="V40">
            <v>12</v>
          </cell>
          <cell r="X40" t="str">
            <v>Revolver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C41" t="str">
            <v>Excess Purchase Price*</v>
          </cell>
          <cell r="I41">
            <v>-29.502978926499999</v>
          </cell>
          <cell r="K41" t="str">
            <v>Other</v>
          </cell>
          <cell r="L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X41" t="str">
            <v>Term Loan A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 t="str">
            <v>Amort Period (Years)</v>
          </cell>
          <cell r="K42" t="str">
            <v>Total Transaction Fees</v>
          </cell>
          <cell r="L42">
            <v>3.878667187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X42" t="str">
            <v>Term Loan B</v>
          </cell>
          <cell r="Y42">
            <v>0</v>
          </cell>
          <cell r="Z42">
            <v>0</v>
          </cell>
          <cell r="AA42">
            <v>1.2999999999999999E-2</v>
          </cell>
          <cell r="AB42">
            <v>0</v>
          </cell>
          <cell r="AC42">
            <v>0</v>
          </cell>
        </row>
        <row r="43">
          <cell r="C43" t="str">
            <v>Allocation of Excess Purchase Price:</v>
          </cell>
          <cell r="D43" t="str">
            <v>Tax</v>
          </cell>
          <cell r="E43" t="str">
            <v>Book</v>
          </cell>
          <cell r="F43" t="str">
            <v>% Book Value</v>
          </cell>
          <cell r="G43" t="str">
            <v>% Excess PP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X43" t="str">
            <v>Other Senior Debt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 t="str">
            <v>Tangible Fixed Assets Write-up (Write-down)</v>
          </cell>
          <cell r="D44">
            <v>5</v>
          </cell>
          <cell r="E44">
            <v>5</v>
          </cell>
          <cell r="F44">
            <v>0</v>
          </cell>
          <cell r="G44">
            <v>0</v>
          </cell>
          <cell r="I44">
            <v>0</v>
          </cell>
          <cell r="K44" t="str">
            <v>% Paid by Seller at Close</v>
          </cell>
          <cell r="L44">
            <v>0.5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X44" t="str">
            <v>Subordinated Debt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C45" t="str">
            <v>In Process R&amp;D</v>
          </cell>
          <cell r="D45">
            <v>15</v>
          </cell>
          <cell r="E45" t="str">
            <v>n/a</v>
          </cell>
          <cell r="F45">
            <v>0</v>
          </cell>
          <cell r="G45">
            <v>0</v>
          </cell>
          <cell r="I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 t="str">
            <v>Mezzanine Debt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C46" t="str">
            <v>Finite-Life Intangibles</v>
          </cell>
          <cell r="D46">
            <v>15</v>
          </cell>
          <cell r="E46">
            <v>12</v>
          </cell>
          <cell r="K46" t="str">
            <v>Debt Financing Fees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X46" t="str">
            <v>Advisory</v>
          </cell>
          <cell r="Y46">
            <v>0</v>
          </cell>
          <cell r="Z46">
            <v>0</v>
          </cell>
          <cell r="AA46">
            <v>1.4999999999999999E-2</v>
          </cell>
          <cell r="AB46">
            <v>0.04</v>
          </cell>
          <cell r="AC46">
            <v>0</v>
          </cell>
        </row>
        <row r="47">
          <cell r="C47" t="str">
            <v xml:space="preserve">    Group 1</v>
          </cell>
          <cell r="F47">
            <v>0</v>
          </cell>
          <cell r="G47">
            <v>0</v>
          </cell>
          <cell r="I47">
            <v>0</v>
          </cell>
          <cell r="K47" t="str">
            <v>Financing Fees*</v>
          </cell>
          <cell r="L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X47" t="str">
            <v>Legal</v>
          </cell>
          <cell r="Y47">
            <v>0</v>
          </cell>
          <cell r="Z47">
            <v>0</v>
          </cell>
          <cell r="AA47">
            <v>0.01</v>
          </cell>
          <cell r="AB47">
            <v>0.01</v>
          </cell>
          <cell r="AC47">
            <v>0</v>
          </cell>
        </row>
        <row r="48">
          <cell r="C48" t="str">
            <v xml:space="preserve">    Group 2</v>
          </cell>
          <cell r="F48">
            <v>0</v>
          </cell>
          <cell r="G48">
            <v>0</v>
          </cell>
          <cell r="I48">
            <v>0</v>
          </cell>
          <cell r="K48" t="str">
            <v>Amort Prd (Yrs):</v>
          </cell>
          <cell r="L48">
            <v>5</v>
          </cell>
          <cell r="N48" t="str">
            <v>Subtotal Options</v>
          </cell>
          <cell r="R48">
            <v>0</v>
          </cell>
          <cell r="S48">
            <v>0</v>
          </cell>
          <cell r="X48" t="str">
            <v>Other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C49" t="str">
            <v>Indefinite Life Intangibles</v>
          </cell>
          <cell r="D49">
            <v>15</v>
          </cell>
          <cell r="E49" t="str">
            <v>n/a</v>
          </cell>
          <cell r="F49">
            <v>0</v>
          </cell>
          <cell r="G49">
            <v>0</v>
          </cell>
          <cell r="I49">
            <v>0</v>
          </cell>
        </row>
        <row r="50">
          <cell r="C50" t="str">
            <v>New Goodwill</v>
          </cell>
          <cell r="F50">
            <v>-0.31864453581418961</v>
          </cell>
          <cell r="G50">
            <v>1</v>
          </cell>
          <cell r="I50">
            <v>-29.502978926499999</v>
          </cell>
          <cell r="K50" t="str">
            <v>* Amortization included in Interest Expense</v>
          </cell>
          <cell r="N50" t="str">
            <v>Warrants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X50" t="str">
            <v>Equity Ownership</v>
          </cell>
        </row>
        <row r="51">
          <cell r="C51" t="str">
            <v>Total Allocations</v>
          </cell>
          <cell r="I51">
            <v>-29.502978926499999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 t="str">
            <v>Mezzanine Debt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K52" t="str">
            <v>Purchase Price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X52" t="str">
            <v>Management</v>
          </cell>
          <cell r="Y52">
            <v>0</v>
          </cell>
          <cell r="Z52">
            <v>0.05</v>
          </cell>
          <cell r="AA52">
            <v>0</v>
          </cell>
          <cell r="AB52">
            <v>0</v>
          </cell>
          <cell r="AC52">
            <v>0</v>
          </cell>
        </row>
        <row r="53">
          <cell r="C53" t="str">
            <v>Calculation of Goodwill</v>
          </cell>
          <cell r="K53" t="str">
            <v>LTM EBITDA</v>
          </cell>
          <cell r="L53">
            <v>33.36814692765639</v>
          </cell>
          <cell r="N53" t="str">
            <v>Subtotal Warrants</v>
          </cell>
          <cell r="R53">
            <v>0</v>
          </cell>
          <cell r="S53">
            <v>0</v>
          </cell>
          <cell r="X53" t="str">
            <v>Acquiror</v>
          </cell>
          <cell r="Y53">
            <v>1</v>
          </cell>
          <cell r="Z53">
            <v>0.95</v>
          </cell>
          <cell r="AA53">
            <v>1</v>
          </cell>
          <cell r="AB53">
            <v>1</v>
          </cell>
          <cell r="AC53">
            <v>1</v>
          </cell>
        </row>
        <row r="54">
          <cell r="C54" t="str">
            <v>Excess purchase price allocated to goodwill</v>
          </cell>
          <cell r="E54" t="str">
            <v>Applicable Federal Rate</v>
          </cell>
          <cell r="I54">
            <v>-29.502978926499999</v>
          </cell>
          <cell r="K54" t="str">
            <v>Multiple (No Fees)</v>
          </cell>
          <cell r="L54">
            <v>4.6495446036114876</v>
          </cell>
        </row>
        <row r="55">
          <cell r="C55" t="str">
            <v>Plus: Earnout / Contingent Liability</v>
          </cell>
          <cell r="E55">
            <v>8.3000000000000001E-3</v>
          </cell>
          <cell r="I55">
            <v>0</v>
          </cell>
          <cell r="K55" t="str">
            <v>Enterprise Value</v>
          </cell>
          <cell r="L55">
            <v>155.14668748</v>
          </cell>
          <cell r="N55" t="str">
            <v>Convertible Debt</v>
          </cell>
          <cell r="P55">
            <v>0</v>
          </cell>
          <cell r="Q55">
            <v>0</v>
          </cell>
          <cell r="S55">
            <v>0</v>
          </cell>
          <cell r="X55" t="str">
            <v>Total Financing Fees</v>
          </cell>
          <cell r="Y55">
            <v>0</v>
          </cell>
          <cell r="Z55">
            <v>0</v>
          </cell>
          <cell r="AA55">
            <v>1.5</v>
          </cell>
          <cell r="AB55">
            <v>1</v>
          </cell>
          <cell r="AC55">
            <v>0</v>
          </cell>
        </row>
        <row r="56">
          <cell r="C56" t="str">
            <v>Plus: Deferred Taxes**</v>
          </cell>
          <cell r="I56">
            <v>0</v>
          </cell>
          <cell r="K56" t="str">
            <v>Less: Net Debt</v>
          </cell>
          <cell r="L56">
            <v>94</v>
          </cell>
        </row>
        <row r="57">
          <cell r="C57" t="str">
            <v>Total New Goodwill</v>
          </cell>
          <cell r="D57">
            <v>15</v>
          </cell>
          <cell r="E57" t="str">
            <v>n/a</v>
          </cell>
          <cell r="I57">
            <v>-29.502978926499999</v>
          </cell>
          <cell r="K57" t="str">
            <v>Equity Value</v>
          </cell>
          <cell r="L57">
            <v>61.146687479999997</v>
          </cell>
          <cell r="N57" t="str">
            <v>Basic Shares Outstanding</v>
          </cell>
          <cell r="R57">
            <v>0</v>
          </cell>
          <cell r="S57">
            <v>0</v>
          </cell>
          <cell r="X57" t="str">
            <v>Other Inputs</v>
          </cell>
        </row>
        <row r="58">
          <cell r="C58" t="str">
            <v>* If you have negative excess purchase price, full amount is allocated to income (very rare)</v>
          </cell>
          <cell r="X58" t="str">
            <v>Cash Reinvestment Rate</v>
          </cell>
          <cell r="Z58">
            <v>0.02</v>
          </cell>
        </row>
        <row r="59">
          <cell r="C59" t="str">
            <v>** For stock deals, any asset write-up in addition to those listed above will create additional deferred taxes</v>
          </cell>
          <cell r="N59" t="str">
            <v>Total Diluted Shares incl Options/Warrants/Converts</v>
          </cell>
          <cell r="R59">
            <v>21.760387003558719</v>
          </cell>
          <cell r="S59">
            <v>21.760387003558719</v>
          </cell>
          <cell r="X59" t="str">
            <v>Prime Rate</v>
          </cell>
          <cell r="Z59">
            <v>0.08</v>
          </cell>
        </row>
        <row r="60">
          <cell r="A60" t="str">
            <v>x</v>
          </cell>
        </row>
        <row r="61">
          <cell r="N61" t="str">
            <v>Shine Options / Warrants</v>
          </cell>
          <cell r="U61" t="str">
            <v>Current Stock Price</v>
          </cell>
        </row>
        <row r="62">
          <cell r="C62" t="str">
            <v>Rise Earnout Liabilities</v>
          </cell>
          <cell r="N62" t="str">
            <v>Active</v>
          </cell>
          <cell r="O62">
            <v>0</v>
          </cell>
          <cell r="U62" t="str">
            <v>Shine</v>
          </cell>
          <cell r="V62">
            <v>2.2400000000000002</v>
          </cell>
        </row>
        <row r="63">
          <cell r="D63" t="str">
            <v>$ Amount</v>
          </cell>
          <cell r="E63" t="str">
            <v>Probability</v>
          </cell>
          <cell r="F63" t="str">
            <v>Existing Debt</v>
          </cell>
          <cell r="R63" t="str">
            <v>Trading</v>
          </cell>
          <cell r="S63" t="str">
            <v>Offer</v>
          </cell>
          <cell r="U63" t="str">
            <v>Rise</v>
          </cell>
          <cell r="V63">
            <v>2.81</v>
          </cell>
        </row>
        <row r="64">
          <cell r="C64" t="str">
            <v xml:space="preserve">LaJobi </v>
          </cell>
          <cell r="D64">
            <v>15</v>
          </cell>
          <cell r="E64">
            <v>1</v>
          </cell>
          <cell r="F64">
            <v>15</v>
          </cell>
          <cell r="N64" t="str">
            <v>Options</v>
          </cell>
          <cell r="P64" t="str">
            <v>Outstanding</v>
          </cell>
          <cell r="Q64" t="str">
            <v>Strike</v>
          </cell>
          <cell r="R64" t="str">
            <v>Shares</v>
          </cell>
          <cell r="S64" t="str">
            <v>Shares</v>
          </cell>
        </row>
        <row r="65">
          <cell r="C65" t="str">
            <v>CoCaLo</v>
          </cell>
          <cell r="D65">
            <v>4</v>
          </cell>
          <cell r="E65">
            <v>1</v>
          </cell>
          <cell r="F65">
            <v>4</v>
          </cell>
          <cell r="P65">
            <v>0.5</v>
          </cell>
          <cell r="Q65">
            <v>5.25</v>
          </cell>
          <cell r="R65">
            <v>0</v>
          </cell>
          <cell r="S65">
            <v>0</v>
          </cell>
          <cell r="X65" t="str">
            <v>Feeder Income Statement &amp; Balance Sheet Inputs</v>
          </cell>
        </row>
        <row r="66">
          <cell r="E66" t="str">
            <v>Total</v>
          </cell>
          <cell r="F66">
            <v>19</v>
          </cell>
          <cell r="P66">
            <v>0.46600000000000003</v>
          </cell>
          <cell r="Q66">
            <v>5.2</v>
          </cell>
          <cell r="R66">
            <v>0</v>
          </cell>
          <cell r="S66">
            <v>0</v>
          </cell>
          <cell r="X66" t="str">
            <v>Names of Projections (Feeds Labels and Menu)</v>
          </cell>
        </row>
        <row r="67">
          <cell r="P67">
            <v>3.32E-2</v>
          </cell>
          <cell r="Q67">
            <v>5.21</v>
          </cell>
          <cell r="R67">
            <v>0</v>
          </cell>
          <cell r="S67">
            <v>0</v>
          </cell>
          <cell r="W67" t="str">
            <v xml:space="preserve">Do not change order --&gt; </v>
          </cell>
          <cell r="X67" t="str">
            <v>Shine Management</v>
          </cell>
          <cell r="AA67" t="str">
            <v>Acquiror Active Feeder</v>
          </cell>
          <cell r="AB67" t="str">
            <v>Shine Management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X68" t="str">
            <v>Shine 2</v>
          </cell>
          <cell r="AA68" t="str">
            <v>Target Active Feeder</v>
          </cell>
          <cell r="AB68" t="str">
            <v>Rise Management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X69" t="str">
            <v>Rise Management</v>
          </cell>
          <cell r="BA69" t="str">
            <v>x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X70" t="str">
            <v>Sunset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X71" t="str">
            <v>Rise Management Cut</v>
          </cell>
        </row>
        <row r="72">
          <cell r="N72" t="str">
            <v>Subtotal Options</v>
          </cell>
          <cell r="R72">
            <v>0</v>
          </cell>
          <cell r="S72">
            <v>0</v>
          </cell>
        </row>
        <row r="73">
          <cell r="X73" t="str">
            <v>Capital IQ Formulas</v>
          </cell>
        </row>
        <row r="74">
          <cell r="N74" t="str">
            <v>Warrants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  <cell r="S75">
            <v>0</v>
          </cell>
          <cell r="X75" t="str">
            <v>Rise 52-Week Low</v>
          </cell>
          <cell r="Z75">
            <v>0.8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 t="str">
            <v>Rise 52-Week High</v>
          </cell>
          <cell r="Z76">
            <v>13</v>
          </cell>
        </row>
        <row r="77">
          <cell r="N77" t="str">
            <v>Subtotal Warrants</v>
          </cell>
          <cell r="R77">
            <v>0</v>
          </cell>
          <cell r="S77">
            <v>0</v>
          </cell>
          <cell r="X77" t="str">
            <v>Shine 52-Week Low</v>
          </cell>
          <cell r="Z77">
            <v>1.05</v>
          </cell>
        </row>
        <row r="78">
          <cell r="X78" t="str">
            <v>Shine 52-Week High</v>
          </cell>
          <cell r="Z78">
            <v>4.8163999999999998</v>
          </cell>
        </row>
        <row r="79">
          <cell r="N79" t="str">
            <v>Convertible Debt</v>
          </cell>
          <cell r="P79">
            <v>0</v>
          </cell>
          <cell r="Q79">
            <v>0</v>
          </cell>
          <cell r="S79">
            <v>0</v>
          </cell>
        </row>
        <row r="81">
          <cell r="N81" t="str">
            <v>Basic Shares Outstanding</v>
          </cell>
          <cell r="R81">
            <v>15.404782000000001</v>
          </cell>
          <cell r="S81">
            <v>15.404782000000001</v>
          </cell>
        </row>
        <row r="82">
          <cell r="A82" t="str">
            <v>x</v>
          </cell>
          <cell r="X82" t="str">
            <v>Case</v>
          </cell>
          <cell r="AE82" t="str">
            <v>ACTIVE</v>
          </cell>
        </row>
        <row r="83">
          <cell r="N83" t="str">
            <v>Total Diluted Shares incl Options/Warrants/Converts</v>
          </cell>
          <cell r="R83">
            <v>15.404782000000001</v>
          </cell>
          <cell r="S83">
            <v>15.404782000000001</v>
          </cell>
          <cell r="V83" t="str">
            <v>x</v>
          </cell>
          <cell r="Y83" t="str">
            <v>Shine Standalone</v>
          </cell>
          <cell r="Z83" t="str">
            <v>Rise Standalone</v>
          </cell>
          <cell r="AA83" t="str">
            <v>Shine &gt; Rise</v>
          </cell>
          <cell r="AB83" t="str">
            <v>Shine &gt; Rise Cut</v>
          </cell>
          <cell r="AC83" t="str">
            <v>Shine &gt; Sunset</v>
          </cell>
          <cell r="AD83" t="str">
            <v>Sunset Standalone</v>
          </cell>
          <cell r="AG83" t="str">
            <v>x</v>
          </cell>
          <cell r="BA83" t="str">
            <v>x</v>
          </cell>
        </row>
        <row r="84">
          <cell r="X84" t="str">
            <v>Case</v>
          </cell>
          <cell r="Y84">
            <v>1</v>
          </cell>
          <cell r="Z84">
            <v>2</v>
          </cell>
          <cell r="AA84">
            <v>3</v>
          </cell>
          <cell r="AB84">
            <v>4</v>
          </cell>
          <cell r="AC84">
            <v>5</v>
          </cell>
          <cell r="AD84">
            <v>6</v>
          </cell>
          <cell r="AE84">
            <v>3</v>
          </cell>
        </row>
        <row r="85">
          <cell r="N85" t="str">
            <v>Rise Options / Warrants</v>
          </cell>
          <cell r="X85" t="str">
            <v>Acquiror Financials</v>
          </cell>
          <cell r="Y85" t="str">
            <v>Rise Management</v>
          </cell>
          <cell r="Z85" t="str">
            <v>Shine Management</v>
          </cell>
          <cell r="AA85" t="str">
            <v>Shine Management</v>
          </cell>
          <cell r="AB85" t="str">
            <v>Shine Management</v>
          </cell>
          <cell r="AC85" t="str">
            <v>Shine Management</v>
          </cell>
          <cell r="AD85" t="str">
            <v>Shine Management</v>
          </cell>
          <cell r="AE85" t="str">
            <v>Shine Management</v>
          </cell>
        </row>
        <row r="86">
          <cell r="N86" t="str">
            <v>Active</v>
          </cell>
          <cell r="O86">
            <v>1</v>
          </cell>
          <cell r="X86" t="str">
            <v>Acquiror Name</v>
          </cell>
          <cell r="Y86" t="str">
            <v>Rise</v>
          </cell>
          <cell r="Z86" t="str">
            <v>Shine</v>
          </cell>
          <cell r="AA86" t="str">
            <v>Shine</v>
          </cell>
          <cell r="AB86" t="str">
            <v>Shine</v>
          </cell>
          <cell r="AC86" t="str">
            <v>Shine</v>
          </cell>
          <cell r="AD86" t="str">
            <v>Shine</v>
          </cell>
          <cell r="AE86" t="str">
            <v>Shine</v>
          </cell>
        </row>
        <row r="87">
          <cell r="R87" t="str">
            <v>Trading</v>
          </cell>
          <cell r="S87" t="str">
            <v>Offer</v>
          </cell>
          <cell r="X87" t="str">
            <v>Target Financials</v>
          </cell>
          <cell r="Y87" t="str">
            <v>Shine Management</v>
          </cell>
          <cell r="Z87" t="str">
            <v>Rise Management</v>
          </cell>
          <cell r="AA87" t="str">
            <v>Rise Management</v>
          </cell>
          <cell r="AB87" t="str">
            <v>Rise Management Cut</v>
          </cell>
          <cell r="AC87" t="str">
            <v>Sunset</v>
          </cell>
          <cell r="AD87" t="str">
            <v>Sunset</v>
          </cell>
          <cell r="AE87" t="str">
            <v>Rise Management</v>
          </cell>
        </row>
        <row r="88">
          <cell r="N88" t="str">
            <v>Options</v>
          </cell>
          <cell r="P88" t="str">
            <v>Outstanding</v>
          </cell>
          <cell r="Q88" t="str">
            <v>Strike</v>
          </cell>
          <cell r="R88" t="str">
            <v>Shares</v>
          </cell>
          <cell r="S88" t="str">
            <v>Shares</v>
          </cell>
          <cell r="X88" t="str">
            <v>Target Name</v>
          </cell>
          <cell r="Y88" t="str">
            <v>Shine</v>
          </cell>
          <cell r="Z88" t="str">
            <v>Rise</v>
          </cell>
          <cell r="AA88" t="str">
            <v>Rise</v>
          </cell>
          <cell r="AB88" t="str">
            <v>Rise</v>
          </cell>
          <cell r="AC88" t="str">
            <v>Sunset</v>
          </cell>
          <cell r="AD88" t="str">
            <v>Rise</v>
          </cell>
          <cell r="AE88" t="str">
            <v>Rise</v>
          </cell>
        </row>
        <row r="89">
          <cell r="P89">
            <v>4.7450000000000001E-3</v>
          </cell>
          <cell r="Q89">
            <v>23.625</v>
          </cell>
          <cell r="R89">
            <v>0</v>
          </cell>
          <cell r="S89">
            <v>0</v>
          </cell>
          <cell r="X89" t="str">
            <v>Capital Structure</v>
          </cell>
          <cell r="Y89">
            <v>1</v>
          </cell>
          <cell r="Z89">
            <v>2</v>
          </cell>
          <cell r="AA89">
            <v>3</v>
          </cell>
          <cell r="AB89">
            <v>3</v>
          </cell>
          <cell r="AC89">
            <v>4</v>
          </cell>
          <cell r="AD89">
            <v>4</v>
          </cell>
          <cell r="AE89">
            <v>3</v>
          </cell>
        </row>
        <row r="90">
          <cell r="P90">
            <v>1.387E-3</v>
          </cell>
          <cell r="Q90">
            <v>18.375</v>
          </cell>
          <cell r="R90">
            <v>0</v>
          </cell>
          <cell r="S90">
            <v>0</v>
          </cell>
          <cell r="X90" t="str">
            <v>Include Acquiror?</v>
          </cell>
          <cell r="Y90" t="str">
            <v>No</v>
          </cell>
          <cell r="Z90" t="str">
            <v>No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No</v>
          </cell>
          <cell r="AE90" t="str">
            <v>Yes</v>
          </cell>
        </row>
        <row r="91">
          <cell r="P91">
            <v>6.2960000000000004E-3</v>
          </cell>
          <cell r="Q91">
            <v>30.98</v>
          </cell>
          <cell r="R91">
            <v>0</v>
          </cell>
          <cell r="S91">
            <v>0</v>
          </cell>
          <cell r="X91" t="str">
            <v>Include Target?</v>
          </cell>
          <cell r="Y91" t="str">
            <v>Yes</v>
          </cell>
          <cell r="Z91" t="str">
            <v>Yes</v>
          </cell>
          <cell r="AA91" t="str">
            <v>Yes</v>
          </cell>
          <cell r="AB91" t="str">
            <v>Yes</v>
          </cell>
          <cell r="AC91" t="str">
            <v>Yes</v>
          </cell>
          <cell r="AD91" t="str">
            <v>Yes</v>
          </cell>
          <cell r="AE91" t="str">
            <v>Yes</v>
          </cell>
        </row>
        <row r="92">
          <cell r="P92">
            <v>3.8800000000000002E-3</v>
          </cell>
          <cell r="Q92">
            <v>20.75</v>
          </cell>
          <cell r="R92">
            <v>0</v>
          </cell>
          <cell r="S92">
            <v>0</v>
          </cell>
          <cell r="X92" t="str">
            <v>Synergies?</v>
          </cell>
          <cell r="AA92">
            <v>12</v>
          </cell>
          <cell r="AB92">
            <v>12</v>
          </cell>
          <cell r="AC92">
            <v>3</v>
          </cell>
          <cell r="AE92">
            <v>12</v>
          </cell>
        </row>
        <row r="93">
          <cell r="P93">
            <v>1.0233000000000001E-2</v>
          </cell>
          <cell r="Q93">
            <v>34.799999999999997</v>
          </cell>
          <cell r="R93">
            <v>0</v>
          </cell>
          <cell r="S93">
            <v>0</v>
          </cell>
          <cell r="X93" t="str">
            <v>Acquiror Share Price</v>
          </cell>
          <cell r="Y93">
            <v>2.81</v>
          </cell>
          <cell r="Z93">
            <v>2.2400000000000002</v>
          </cell>
          <cell r="AA93">
            <v>2.2400000000000002</v>
          </cell>
          <cell r="AB93">
            <v>2.2400000000000002</v>
          </cell>
          <cell r="AC93">
            <v>2.2400000000000002</v>
          </cell>
          <cell r="AE93">
            <v>2.2400000000000002</v>
          </cell>
        </row>
        <row r="94">
          <cell r="P94">
            <v>0.25</v>
          </cell>
          <cell r="Q94">
            <v>19.53</v>
          </cell>
          <cell r="R94">
            <v>0</v>
          </cell>
          <cell r="S94">
            <v>0</v>
          </cell>
          <cell r="X94" t="str">
            <v>Target Share Price</v>
          </cell>
          <cell r="Y94">
            <v>2.2400000000000002</v>
          </cell>
          <cell r="Z94">
            <v>2.81</v>
          </cell>
          <cell r="AA94">
            <v>2.81</v>
          </cell>
          <cell r="AB94">
            <v>2.81</v>
          </cell>
          <cell r="AE94">
            <v>2.81</v>
          </cell>
        </row>
        <row r="95">
          <cell r="P95">
            <v>0.4</v>
          </cell>
          <cell r="Q95">
            <v>22.21</v>
          </cell>
          <cell r="R95">
            <v>0</v>
          </cell>
          <cell r="S95">
            <v>0</v>
          </cell>
          <cell r="X95" t="str">
            <v>Offer Price per Share</v>
          </cell>
          <cell r="Y95">
            <v>2.2400000000000002</v>
          </cell>
          <cell r="Z95">
            <v>2.81</v>
          </cell>
          <cell r="AA95">
            <v>2.81</v>
          </cell>
          <cell r="AB95">
            <v>2.81</v>
          </cell>
          <cell r="AE95">
            <v>2.81</v>
          </cell>
        </row>
        <row r="96">
          <cell r="P96">
            <v>5.6756000000000001E-2</v>
          </cell>
          <cell r="Q96">
            <v>34.049999999999997</v>
          </cell>
          <cell r="R96">
            <v>0</v>
          </cell>
          <cell r="S96">
            <v>0</v>
          </cell>
          <cell r="X96" t="str">
            <v>Shares for DCF/PV</v>
          </cell>
          <cell r="Y96">
            <v>15.404782000000001</v>
          </cell>
          <cell r="Z96">
            <v>21.760387003558719</v>
          </cell>
          <cell r="AA96">
            <v>42.702410339285713</v>
          </cell>
          <cell r="AB96">
            <v>42.702410339285713</v>
          </cell>
          <cell r="AE96">
            <v>42.702410339285713</v>
          </cell>
        </row>
        <row r="97">
          <cell r="P97">
            <v>0.319882</v>
          </cell>
          <cell r="Q97">
            <v>13.05</v>
          </cell>
          <cell r="R97">
            <v>0</v>
          </cell>
          <cell r="S97">
            <v>0</v>
          </cell>
          <cell r="X97" t="str">
            <v>Min WACC for DCF</v>
          </cell>
          <cell r="Y97">
            <v>0.13</v>
          </cell>
          <cell r="Z97">
            <v>0.13</v>
          </cell>
          <cell r="AA97">
            <v>0.13</v>
          </cell>
          <cell r="AB97">
            <v>0.13</v>
          </cell>
          <cell r="AC97">
            <v>0.13</v>
          </cell>
          <cell r="AD97">
            <v>0.13</v>
          </cell>
          <cell r="AE97">
            <v>0.13</v>
          </cell>
        </row>
        <row r="98">
          <cell r="P98">
            <v>1.4999999999999999E-2</v>
          </cell>
          <cell r="Q98">
            <v>13.06</v>
          </cell>
          <cell r="R98">
            <v>0</v>
          </cell>
          <cell r="S98">
            <v>0</v>
          </cell>
          <cell r="X98" t="str">
            <v>Min Mult for DCF</v>
          </cell>
          <cell r="Y98">
            <v>7</v>
          </cell>
          <cell r="Z98">
            <v>5.5</v>
          </cell>
          <cell r="AA98">
            <v>7</v>
          </cell>
          <cell r="AB98">
            <v>7</v>
          </cell>
          <cell r="AD98">
            <v>7</v>
          </cell>
          <cell r="AE98">
            <v>7</v>
          </cell>
        </row>
        <row r="99">
          <cell r="P99">
            <v>0.01</v>
          </cell>
          <cell r="Q99">
            <v>13.74</v>
          </cell>
          <cell r="R99">
            <v>0</v>
          </cell>
          <cell r="S99">
            <v>0</v>
          </cell>
          <cell r="X99" t="str">
            <v>Min Perp Growth for DCF</v>
          </cell>
          <cell r="Y99">
            <v>0.04</v>
          </cell>
          <cell r="Z99">
            <v>0.03</v>
          </cell>
          <cell r="AA99">
            <v>0.04</v>
          </cell>
          <cell r="AB99">
            <v>0.04</v>
          </cell>
          <cell r="AD99">
            <v>0.04</v>
          </cell>
          <cell r="AE99">
            <v>0.04</v>
          </cell>
        </row>
        <row r="100">
          <cell r="P100">
            <v>0.03</v>
          </cell>
          <cell r="Q100">
            <v>11.61</v>
          </cell>
          <cell r="R100">
            <v>0</v>
          </cell>
          <cell r="S100">
            <v>0</v>
          </cell>
          <cell r="X100" t="str">
            <v>Acquiror Trading Shares</v>
          </cell>
          <cell r="Y100">
            <v>21.760387003558719</v>
          </cell>
          <cell r="Z100">
            <v>15.404782000000001</v>
          </cell>
          <cell r="AA100">
            <v>15.404782000000001</v>
          </cell>
          <cell r="AB100">
            <v>15.404782000000001</v>
          </cell>
          <cell r="AC100">
            <v>15.404782000000001</v>
          </cell>
          <cell r="AE100">
            <v>15.404782000000001</v>
          </cell>
        </row>
        <row r="101">
          <cell r="P101">
            <v>0.02</v>
          </cell>
          <cell r="Q101">
            <v>11.52</v>
          </cell>
          <cell r="R101">
            <v>0</v>
          </cell>
          <cell r="S101">
            <v>0</v>
          </cell>
          <cell r="X101" t="str">
            <v>Target Trading Shares</v>
          </cell>
          <cell r="Y101">
            <v>15.404782000000001</v>
          </cell>
          <cell r="Z101">
            <v>21.760387003558719</v>
          </cell>
          <cell r="AA101">
            <v>21.760387003558719</v>
          </cell>
          <cell r="AB101">
            <v>21.760387003558719</v>
          </cell>
          <cell r="AE101">
            <v>21.760387003558719</v>
          </cell>
        </row>
        <row r="102">
          <cell r="P102">
            <v>2E-3</v>
          </cell>
          <cell r="Q102">
            <v>11.19</v>
          </cell>
          <cell r="R102">
            <v>0</v>
          </cell>
          <cell r="S102">
            <v>0</v>
          </cell>
          <cell r="X102" t="str">
            <v>Target Offer Shares</v>
          </cell>
          <cell r="Y102">
            <v>15.404782000000001</v>
          </cell>
          <cell r="Z102">
            <v>21.760387003558719</v>
          </cell>
          <cell r="AA102">
            <v>21.760387003558719</v>
          </cell>
          <cell r="AB102">
            <v>21.760387003558719</v>
          </cell>
          <cell r="AE102">
            <v>21.760387003558719</v>
          </cell>
        </row>
        <row r="103">
          <cell r="P103">
            <v>0.06</v>
          </cell>
          <cell r="Q103">
            <v>15.05</v>
          </cell>
          <cell r="R103">
            <v>0</v>
          </cell>
          <cell r="S103">
            <v>0</v>
          </cell>
          <cell r="X103" t="str">
            <v>Public or Private</v>
          </cell>
          <cell r="Y103" t="str">
            <v>Public</v>
          </cell>
          <cell r="Z103" t="str">
            <v>Public</v>
          </cell>
          <cell r="AA103" t="str">
            <v>Public</v>
          </cell>
          <cell r="AB103" t="str">
            <v>Public</v>
          </cell>
          <cell r="AC103" t="str">
            <v>Private</v>
          </cell>
          <cell r="AD103" t="str">
            <v>Private</v>
          </cell>
          <cell r="AE103" t="str">
            <v>Public</v>
          </cell>
        </row>
        <row r="104">
          <cell r="P104">
            <v>4.9299999999999997E-2</v>
          </cell>
          <cell r="Q104">
            <v>16.3</v>
          </cell>
          <cell r="R104">
            <v>0</v>
          </cell>
          <cell r="S104">
            <v>0</v>
          </cell>
          <cell r="X104" t="str">
            <v>Purchase Multiple</v>
          </cell>
          <cell r="AC104">
            <v>8</v>
          </cell>
          <cell r="AE104">
            <v>0</v>
          </cell>
        </row>
        <row r="105">
          <cell r="P105">
            <v>1.15E-2</v>
          </cell>
          <cell r="Q105">
            <v>14.9</v>
          </cell>
          <cell r="R105">
            <v>0</v>
          </cell>
          <cell r="S105">
            <v>0</v>
          </cell>
          <cell r="X105" t="str">
            <v>Costs to Achieve Synergies</v>
          </cell>
          <cell r="AA105">
            <v>1.5</v>
          </cell>
          <cell r="AB105">
            <v>1.5</v>
          </cell>
          <cell r="AC105">
            <v>1.5</v>
          </cell>
          <cell r="AE105">
            <v>1.5</v>
          </cell>
        </row>
        <row r="106">
          <cell r="P106">
            <v>0.31440000000000001</v>
          </cell>
          <cell r="Q106">
            <v>16.77</v>
          </cell>
          <cell r="R106">
            <v>0</v>
          </cell>
          <cell r="S106">
            <v>0</v>
          </cell>
          <cell r="X106" t="str">
            <v>Include Rise CF Items (0 = No)</v>
          </cell>
          <cell r="Z106">
            <v>1</v>
          </cell>
          <cell r="AA106">
            <v>1</v>
          </cell>
          <cell r="AB106">
            <v>1</v>
          </cell>
          <cell r="AE106">
            <v>1</v>
          </cell>
        </row>
        <row r="107">
          <cell r="P107">
            <v>0.12</v>
          </cell>
          <cell r="Q107">
            <v>16.05</v>
          </cell>
          <cell r="R107">
            <v>0</v>
          </cell>
          <cell r="S107">
            <v>0</v>
          </cell>
          <cell r="X107" t="str">
            <v>Rise Intangibles Tax Shield (Annual)</v>
          </cell>
          <cell r="Z107">
            <v>15.5</v>
          </cell>
          <cell r="AA107">
            <v>15.5</v>
          </cell>
          <cell r="AB107">
            <v>15.5</v>
          </cell>
          <cell r="AE107">
            <v>15.5</v>
          </cell>
        </row>
        <row r="108">
          <cell r="P108">
            <v>0.1</v>
          </cell>
          <cell r="Q108">
            <v>14.83</v>
          </cell>
          <cell r="R108">
            <v>0</v>
          </cell>
          <cell r="S108">
            <v>0</v>
          </cell>
          <cell r="X108" t="str">
            <v>Acquiror Debt Retirement</v>
          </cell>
          <cell r="AA108">
            <v>45</v>
          </cell>
          <cell r="AB108">
            <v>45</v>
          </cell>
          <cell r="AE108">
            <v>45</v>
          </cell>
        </row>
        <row r="109">
          <cell r="P109">
            <v>5.0999999999999997E-2</v>
          </cell>
          <cell r="Q109">
            <v>13.65</v>
          </cell>
          <cell r="R109">
            <v>0</v>
          </cell>
          <cell r="S109">
            <v>0</v>
          </cell>
          <cell r="X109" t="str">
            <v>Transaction Type</v>
          </cell>
          <cell r="Y109" t="str">
            <v>Stock</v>
          </cell>
          <cell r="Z109" t="str">
            <v>Stock</v>
          </cell>
          <cell r="AA109" t="str">
            <v>Stock</v>
          </cell>
          <cell r="AB109" t="str">
            <v>Stock</v>
          </cell>
          <cell r="AC109" t="str">
            <v>Asset</v>
          </cell>
          <cell r="AD109" t="str">
            <v>Stock</v>
          </cell>
          <cell r="AE109" t="str">
            <v>Stock</v>
          </cell>
        </row>
        <row r="110">
          <cell r="P110">
            <v>0.105</v>
          </cell>
          <cell r="Q110">
            <v>7.28</v>
          </cell>
          <cell r="R110">
            <v>0</v>
          </cell>
          <cell r="S110">
            <v>0</v>
          </cell>
          <cell r="X110" t="str">
            <v>2009 Synergies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</row>
        <row r="111">
          <cell r="P111">
            <v>-0.22070400000000001</v>
          </cell>
          <cell r="Q111">
            <v>20.100000000000001</v>
          </cell>
          <cell r="R111">
            <v>0</v>
          </cell>
          <cell r="S111">
            <v>0</v>
          </cell>
          <cell r="T111" t="str">
            <v>x</v>
          </cell>
          <cell r="V111" t="str">
            <v>x</v>
          </cell>
          <cell r="X111" t="str">
            <v>2010 Synergies</v>
          </cell>
          <cell r="AA111">
            <v>6</v>
          </cell>
          <cell r="AB111">
            <v>6</v>
          </cell>
          <cell r="AC111">
            <v>3</v>
          </cell>
          <cell r="AE111">
            <v>6</v>
          </cell>
        </row>
        <row r="112">
          <cell r="P112">
            <v>0.11799999999999999</v>
          </cell>
          <cell r="Q112">
            <v>6.43</v>
          </cell>
          <cell r="R112">
            <v>0</v>
          </cell>
          <cell r="S112">
            <v>0</v>
          </cell>
          <cell r="X112" t="str">
            <v>2011+ Synergies</v>
          </cell>
          <cell r="AA112">
            <v>12</v>
          </cell>
          <cell r="AB112">
            <v>12</v>
          </cell>
          <cell r="AC112">
            <v>3</v>
          </cell>
          <cell r="AE112">
            <v>12</v>
          </cell>
        </row>
        <row r="113">
          <cell r="P113">
            <v>0.56494299999999997</v>
          </cell>
          <cell r="Q113">
            <v>1.5</v>
          </cell>
          <cell r="R113">
            <v>0.26337200355871887</v>
          </cell>
          <cell r="S113">
            <v>0.26337200355871887</v>
          </cell>
          <cell r="X113" t="str">
            <v>2009 Synergies Cost</v>
          </cell>
          <cell r="AA113">
            <v>0</v>
          </cell>
          <cell r="AB113">
            <v>0</v>
          </cell>
          <cell r="AE113">
            <v>0</v>
          </cell>
        </row>
        <row r="114">
          <cell r="P114">
            <v>1.3899999999999999E-2</v>
          </cell>
          <cell r="Q114">
            <v>6.43</v>
          </cell>
          <cell r="R114">
            <v>0</v>
          </cell>
          <cell r="S114">
            <v>0</v>
          </cell>
          <cell r="X114" t="str">
            <v>2010 Synergies Cost</v>
          </cell>
          <cell r="AA114">
            <v>6</v>
          </cell>
          <cell r="AB114">
            <v>6</v>
          </cell>
          <cell r="AC114">
            <v>3</v>
          </cell>
          <cell r="AE114">
            <v>6</v>
          </cell>
        </row>
        <row r="115"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X115" t="str">
            <v>2011+ Synergies Cost</v>
          </cell>
          <cell r="AA115">
            <v>6</v>
          </cell>
          <cell r="AB115">
            <v>6</v>
          </cell>
          <cell r="AE115">
            <v>6</v>
          </cell>
        </row>
        <row r="116"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X116" t="str">
            <v>52-Week High (for FF)</v>
          </cell>
          <cell r="Y116">
            <v>4.8163999999999998</v>
          </cell>
          <cell r="Z116">
            <v>13</v>
          </cell>
          <cell r="AE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X117" t="str">
            <v>52-Week Low (for FF)</v>
          </cell>
          <cell r="Y117">
            <v>1.05</v>
          </cell>
          <cell r="Z117">
            <v>0.8</v>
          </cell>
          <cell r="AE117">
            <v>0</v>
          </cell>
        </row>
        <row r="118">
          <cell r="N118" t="str">
            <v>Subtotal Options</v>
          </cell>
          <cell r="R118">
            <v>0.26337200355871887</v>
          </cell>
          <cell r="S118">
            <v>0.26337200355871887</v>
          </cell>
          <cell r="X118" t="str">
            <v>DCF Tax Rate</v>
          </cell>
          <cell r="Y118">
            <v>0.15</v>
          </cell>
          <cell r="Z118">
            <v>0.1</v>
          </cell>
          <cell r="AA118">
            <v>0.15</v>
          </cell>
          <cell r="AB118">
            <v>0.15</v>
          </cell>
          <cell r="AE118">
            <v>0.15</v>
          </cell>
        </row>
        <row r="119">
          <cell r="X119" t="str">
            <v>Rise Management Haircut</v>
          </cell>
          <cell r="AB119">
            <v>0.5</v>
          </cell>
          <cell r="AE119">
            <v>0</v>
          </cell>
        </row>
        <row r="120">
          <cell r="N120" t="str">
            <v>Warrants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X120" t="str">
            <v>Earnout Payment (2011)</v>
          </cell>
          <cell r="Z120">
            <v>19</v>
          </cell>
          <cell r="AA120">
            <v>19</v>
          </cell>
          <cell r="AB120">
            <v>19</v>
          </cell>
          <cell r="AE120">
            <v>19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X121" t="str">
            <v>Include Shine SBC in CF?</v>
          </cell>
          <cell r="Y121">
            <v>1</v>
          </cell>
          <cell r="Z121">
            <v>0</v>
          </cell>
          <cell r="AA121">
            <v>1</v>
          </cell>
          <cell r="AB121">
            <v>1</v>
          </cell>
          <cell r="AC121">
            <v>1</v>
          </cell>
          <cell r="AD121">
            <v>0</v>
          </cell>
          <cell r="AE121">
            <v>1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X122" t="str">
            <v>Include Rise SBC in CF?</v>
          </cell>
          <cell r="Y122">
            <v>0</v>
          </cell>
          <cell r="Z122">
            <v>1</v>
          </cell>
          <cell r="AA122">
            <v>1</v>
          </cell>
          <cell r="AB122">
            <v>1</v>
          </cell>
          <cell r="AC122">
            <v>0</v>
          </cell>
          <cell r="AD122">
            <v>0</v>
          </cell>
          <cell r="AE122">
            <v>1</v>
          </cell>
        </row>
        <row r="123">
          <cell r="N123" t="str">
            <v>Subtotal Warrants</v>
          </cell>
          <cell r="R123">
            <v>0</v>
          </cell>
          <cell r="S123">
            <v>0</v>
          </cell>
        </row>
        <row r="125">
          <cell r="N125" t="str">
            <v>Convertible Debt</v>
          </cell>
          <cell r="P125">
            <v>0</v>
          </cell>
          <cell r="Q125">
            <v>0</v>
          </cell>
          <cell r="S125">
            <v>0</v>
          </cell>
        </row>
        <row r="127">
          <cell r="N127" t="str">
            <v>Basic Shares Outstanding</v>
          </cell>
          <cell r="R127">
            <v>21.497015000000001</v>
          </cell>
          <cell r="S127">
            <v>21.497015000000001</v>
          </cell>
        </row>
        <row r="129">
          <cell r="N129" t="str">
            <v>Total Diluted Shares incl Options/Warrants/Converts</v>
          </cell>
          <cell r="R129">
            <v>21.760387003558719</v>
          </cell>
          <cell r="S129">
            <v>21.760387003558719</v>
          </cell>
        </row>
        <row r="133">
          <cell r="AL133" t="str">
            <v>Exchange ratio</v>
          </cell>
        </row>
        <row r="134">
          <cell r="AL134" t="str">
            <v>Ex. Ratio</v>
          </cell>
          <cell r="AM134">
            <v>0.71527570616235547</v>
          </cell>
          <cell r="AN134">
            <v>0.91527570616235554</v>
          </cell>
          <cell r="AO134">
            <v>1.1152757061623555</v>
          </cell>
          <cell r="AP134">
            <v>1.3152757061623555</v>
          </cell>
          <cell r="AQ134">
            <v>1.5152757061623554</v>
          </cell>
        </row>
        <row r="135">
          <cell r="AL135" t="str">
            <v>Price</v>
          </cell>
          <cell r="AM135">
            <v>1.6022175818036763</v>
          </cell>
          <cell r="AN135">
            <v>2.0502175818036767</v>
          </cell>
          <cell r="AO135">
            <v>2.4982175818036767</v>
          </cell>
          <cell r="AP135">
            <v>2.9462175818036767</v>
          </cell>
          <cell r="AQ135">
            <v>3.3942175818036766</v>
          </cell>
        </row>
        <row r="136">
          <cell r="AG136" t="str">
            <v>x</v>
          </cell>
          <cell r="BA136" t="str">
            <v>x</v>
          </cell>
        </row>
        <row r="138">
          <cell r="AL138" t="str">
            <v>Pro Forma Ownership</v>
          </cell>
        </row>
        <row r="140">
          <cell r="AL140">
            <v>0.24640329619367535</v>
          </cell>
          <cell r="AM140">
            <v>1.6022175818036763</v>
          </cell>
          <cell r="AN140">
            <v>2.0502175818036767</v>
          </cell>
          <cell r="AO140">
            <v>2.4982175818036767</v>
          </cell>
          <cell r="AP140">
            <v>2.9462175818036767</v>
          </cell>
          <cell r="AQ140">
            <v>3.3942175818036766</v>
          </cell>
        </row>
        <row r="141">
          <cell r="AL141">
            <v>0.36074736478816005</v>
          </cell>
          <cell r="AM141">
            <v>0.50004397490280672</v>
          </cell>
          <cell r="AN141">
            <v>0.43739669887864185</v>
          </cell>
          <cell r="AO141">
            <v>0.38869910196102936</v>
          </cell>
          <cell r="AP141">
            <v>0.34975868987795877</v>
          </cell>
          <cell r="AQ141">
            <v>0.3179100251353501</v>
          </cell>
        </row>
        <row r="143">
          <cell r="AH143" t="str">
            <v>Accretion / (Dilution):</v>
          </cell>
          <cell r="AK143" t="str">
            <v>Accretion / (Dilution)</v>
          </cell>
        </row>
        <row r="144">
          <cell r="AI144" t="str">
            <v>$</v>
          </cell>
          <cell r="AJ144" t="str">
            <v>%</v>
          </cell>
        </row>
        <row r="145">
          <cell r="AH145">
            <v>2010</v>
          </cell>
          <cell r="AI145">
            <v>0.17292027373564456</v>
          </cell>
          <cell r="AJ145">
            <v>0.24640329619367535</v>
          </cell>
          <cell r="AK145">
            <v>2010</v>
          </cell>
          <cell r="AS145">
            <v>2011</v>
          </cell>
        </row>
        <row r="146">
          <cell r="AH146">
            <v>2011</v>
          </cell>
          <cell r="AI146">
            <v>0.16056884749537215</v>
          </cell>
          <cell r="AJ146">
            <v>0.1335385478723394</v>
          </cell>
        </row>
        <row r="148">
          <cell r="AM148" t="str">
            <v>Implied Shine Ownership</v>
          </cell>
          <cell r="AU148" t="str">
            <v>Implied Shine Ownership</v>
          </cell>
        </row>
        <row r="149">
          <cell r="A149" t="str">
            <v>x</v>
          </cell>
          <cell r="T149" t="str">
            <v>x</v>
          </cell>
          <cell r="AM149">
            <v>0.50004397490280672</v>
          </cell>
          <cell r="AN149">
            <v>0.43739669887864185</v>
          </cell>
          <cell r="AO149">
            <v>0.38869910196102936</v>
          </cell>
          <cell r="AP149">
            <v>0.34975868987795877</v>
          </cell>
          <cell r="AQ149">
            <v>0.3179100251353501</v>
          </cell>
          <cell r="AU149">
            <v>0.50004397490280672</v>
          </cell>
          <cell r="AV149">
            <v>0.43739669887864185</v>
          </cell>
          <cell r="AW149">
            <v>0.38869910196102936</v>
          </cell>
          <cell r="AX149">
            <v>0.34975868987795877</v>
          </cell>
          <cell r="AY149">
            <v>0.3179100251353501</v>
          </cell>
        </row>
        <row r="150">
          <cell r="AM150" t="str">
            <v>Exchange Ratio</v>
          </cell>
          <cell r="AU150" t="str">
            <v>Exchange Ratio</v>
          </cell>
          <cell r="BA150" t="str">
            <v>x</v>
          </cell>
        </row>
        <row r="151">
          <cell r="AM151">
            <v>0.71527570616235547</v>
          </cell>
          <cell r="AN151">
            <v>0.91527570616235554</v>
          </cell>
          <cell r="AO151">
            <v>1.1152757061623555</v>
          </cell>
          <cell r="AP151">
            <v>1.3152757061623555</v>
          </cell>
          <cell r="AQ151">
            <v>1.5152757061623554</v>
          </cell>
          <cell r="AU151">
            <v>0.71527570616235547</v>
          </cell>
          <cell r="AV151">
            <v>0.91527570616235554</v>
          </cell>
          <cell r="AW151">
            <v>1.1152757061623555</v>
          </cell>
          <cell r="AX151">
            <v>1.3152757061623555</v>
          </cell>
          <cell r="AY151">
            <v>1.5152757061623554</v>
          </cell>
        </row>
        <row r="152">
          <cell r="AL152">
            <v>0.24640329619367535</v>
          </cell>
          <cell r="AM152">
            <v>1.6022175818036763</v>
          </cell>
          <cell r="AN152">
            <v>2.0502175818036767</v>
          </cell>
          <cell r="AO152">
            <v>2.4982175818036767</v>
          </cell>
          <cell r="AP152">
            <v>2.9462175818036767</v>
          </cell>
          <cell r="AQ152">
            <v>3.3942175818036766</v>
          </cell>
          <cell r="AT152">
            <v>0.1335385478723394</v>
          </cell>
          <cell r="AU152">
            <v>1.6022175818036763</v>
          </cell>
          <cell r="AV152">
            <v>2.0502175818036767</v>
          </cell>
          <cell r="AW152">
            <v>2.4982175818036767</v>
          </cell>
          <cell r="AX152">
            <v>2.9462175818036767</v>
          </cell>
          <cell r="AY152">
            <v>3.3942175818036766</v>
          </cell>
        </row>
        <row r="153">
          <cell r="AH153" t="str">
            <v>Synergies:</v>
          </cell>
          <cell r="AK153" t="str">
            <v>Synergies</v>
          </cell>
          <cell r="AL153">
            <v>0</v>
          </cell>
          <cell r="AM153">
            <v>0.54208438374981771</v>
          </cell>
          <cell r="AN153">
            <v>0.35126722806330796</v>
          </cell>
          <cell r="AO153">
            <v>0.20241498586399898</v>
          </cell>
          <cell r="AP153">
            <v>8.3055580760091841E-2</v>
          </cell>
          <cell r="AQ153">
            <v>-1.4786242998956735E-2</v>
          </cell>
          <cell r="AS153" t="str">
            <v>Synergies</v>
          </cell>
          <cell r="AT153">
            <v>0</v>
          </cell>
          <cell r="AU153">
            <v>0.35329359228693263</v>
          </cell>
          <cell r="AV153">
            <v>0.18771949770078161</v>
          </cell>
          <cell r="AW153">
            <v>5.8199408821933953E-2</v>
          </cell>
          <cell r="AX153">
            <v>-4.5886638056313649E-2</v>
          </cell>
          <cell r="AY153">
            <v>-0.13136060198217914</v>
          </cell>
        </row>
        <row r="154">
          <cell r="AH154" t="str">
            <v>start</v>
          </cell>
          <cell r="AI154">
            <v>0</v>
          </cell>
          <cell r="AL154">
            <v>3</v>
          </cell>
          <cell r="AM154">
            <v>0.63153448392914313</v>
          </cell>
          <cell r="AN154">
            <v>0.42966609507646292</v>
          </cell>
          <cell r="AO154">
            <v>0.27219303034192244</v>
          </cell>
          <cell r="AP154">
            <v>0.14592088926502425</v>
          </cell>
          <cell r="AQ154">
            <v>4.241252675125054E-2</v>
          </cell>
          <cell r="AT154">
            <v>6</v>
          </cell>
          <cell r="AU154">
            <v>0.45644007436254852</v>
          </cell>
          <cell r="AV154">
            <v>0.27826375288911714</v>
          </cell>
          <cell r="AW154">
            <v>0.13888559079695401</v>
          </cell>
          <cell r="AX154">
            <v>2.6877314405953767E-2</v>
          </cell>
          <cell r="AY154">
            <v>-6.5102270397007111E-2</v>
          </cell>
        </row>
        <row r="155">
          <cell r="AH155" t="str">
            <v>step (2010)</v>
          </cell>
          <cell r="AI155">
            <v>3</v>
          </cell>
          <cell r="AL155">
            <v>6</v>
          </cell>
          <cell r="AM155">
            <v>0.72098458410846311</v>
          </cell>
          <cell r="AN155">
            <v>0.50806496208961771</v>
          </cell>
          <cell r="AO155">
            <v>0.34197107481984607</v>
          </cell>
          <cell r="AP155">
            <v>0.20878619776995683</v>
          </cell>
          <cell r="AQ155">
            <v>9.9611296501457808E-2</v>
          </cell>
          <cell r="AT155">
            <v>12</v>
          </cell>
          <cell r="AU155">
            <v>0.55958655643929078</v>
          </cell>
          <cell r="AV155">
            <v>0.36880800807745301</v>
          </cell>
          <cell r="AW155">
            <v>0.21957177277197407</v>
          </cell>
          <cell r="AX155">
            <v>9.9641266868221182E-2</v>
          </cell>
          <cell r="AY155">
            <v>1.1560611881649206E-3</v>
          </cell>
        </row>
        <row r="156">
          <cell r="AH156" t="str">
            <v>step (2011)</v>
          </cell>
          <cell r="AI156">
            <v>6</v>
          </cell>
          <cell r="AL156">
            <v>9</v>
          </cell>
          <cell r="AM156">
            <v>0.81043468428778376</v>
          </cell>
          <cell r="AN156">
            <v>0.58646382910277273</v>
          </cell>
          <cell r="AO156">
            <v>0.41174911929776975</v>
          </cell>
          <cell r="AP156">
            <v>0.27165150627488927</v>
          </cell>
          <cell r="AQ156">
            <v>0.15681006625166477</v>
          </cell>
          <cell r="AT156">
            <v>18</v>
          </cell>
          <cell r="AU156">
            <v>0.66273303851603316</v>
          </cell>
          <cell r="AV156">
            <v>0.45935226326578871</v>
          </cell>
          <cell r="AW156">
            <v>0.3002579547469939</v>
          </cell>
          <cell r="AX156">
            <v>0.17240521933048841</v>
          </cell>
          <cell r="AY156">
            <v>6.7414392773336759E-2</v>
          </cell>
        </row>
        <row r="157">
          <cell r="AL157">
            <v>12</v>
          </cell>
          <cell r="AM157">
            <v>0.89988478446710318</v>
          </cell>
          <cell r="AN157">
            <v>0.66486269611592752</v>
          </cell>
          <cell r="AO157">
            <v>0.48152716377569355</v>
          </cell>
          <cell r="AP157">
            <v>0.33451681477982165</v>
          </cell>
          <cell r="AQ157">
            <v>0.2140088360018719</v>
          </cell>
          <cell r="AT157">
            <v>24</v>
          </cell>
          <cell r="AU157">
            <v>0.76587952059743492</v>
          </cell>
          <cell r="AV157">
            <v>0.54989651845828125</v>
          </cell>
          <cell r="AW157">
            <v>0.38094413672571908</v>
          </cell>
          <cell r="AX157">
            <v>0.2451691717960966</v>
          </cell>
          <cell r="AY157">
            <v>0.13367272436155078</v>
          </cell>
        </row>
        <row r="158">
          <cell r="AH158" t="str">
            <v>Offer Price per Share:</v>
          </cell>
          <cell r="AK158" t="str">
            <v>Note:</v>
          </cell>
          <cell r="AS158" t="str">
            <v>Note:</v>
          </cell>
        </row>
        <row r="159">
          <cell r="AH159" t="str">
            <v>start</v>
          </cell>
          <cell r="AI159">
            <v>2</v>
          </cell>
        </row>
        <row r="160">
          <cell r="AH160" t="str">
            <v>step</v>
          </cell>
          <cell r="AI160">
            <v>0.5</v>
          </cell>
        </row>
        <row r="162">
          <cell r="AM162" t="str">
            <v>Purchase Price per Share</v>
          </cell>
          <cell r="AU162" t="str">
            <v>Purchase Price per Share</v>
          </cell>
        </row>
        <row r="163">
          <cell r="AL163">
            <v>0.24640329619367535</v>
          </cell>
          <cell r="AM163">
            <v>2</v>
          </cell>
          <cell r="AN163">
            <v>2.5</v>
          </cell>
          <cell r="AO163">
            <v>3</v>
          </cell>
          <cell r="AP163">
            <v>3.5</v>
          </cell>
          <cell r="AQ163">
            <v>4</v>
          </cell>
          <cell r="AT163">
            <v>0.1335385478723394</v>
          </cell>
          <cell r="AU163">
            <v>2</v>
          </cell>
          <cell r="AV163">
            <v>2.5</v>
          </cell>
          <cell r="AW163">
            <v>3</v>
          </cell>
          <cell r="AX163">
            <v>3.5</v>
          </cell>
          <cell r="AY163">
            <v>4</v>
          </cell>
        </row>
        <row r="164">
          <cell r="AH164" t="str">
            <v>Equity Consideration:</v>
          </cell>
          <cell r="AK164" t="str">
            <v>Equity Consideration</v>
          </cell>
          <cell r="AL164">
            <v>0</v>
          </cell>
          <cell r="AS164" t="str">
            <v>Equity Consideration</v>
          </cell>
          <cell r="AT164">
            <v>0</v>
          </cell>
        </row>
        <row r="165">
          <cell r="AH165" t="str">
            <v>start</v>
          </cell>
          <cell r="AI165">
            <v>0</v>
          </cell>
          <cell r="AL165">
            <v>0.25</v>
          </cell>
          <cell r="AT165">
            <v>0.25</v>
          </cell>
        </row>
        <row r="166">
          <cell r="AH166" t="str">
            <v>step</v>
          </cell>
          <cell r="AI166">
            <v>0.25</v>
          </cell>
          <cell r="AL166">
            <v>0.5</v>
          </cell>
          <cell r="AT166">
            <v>0.5</v>
          </cell>
        </row>
        <row r="167">
          <cell r="AH167" t="str">
            <v>Active</v>
          </cell>
          <cell r="AI167" t="str">
            <v>Shine &gt; Rise</v>
          </cell>
          <cell r="AL167">
            <v>0.75</v>
          </cell>
          <cell r="AT167">
            <v>0.75</v>
          </cell>
        </row>
        <row r="168">
          <cell r="AL168">
            <v>1</v>
          </cell>
          <cell r="AT168">
            <v>1</v>
          </cell>
        </row>
        <row r="169">
          <cell r="AK169" t="str">
            <v>Note:</v>
          </cell>
          <cell r="AS169" t="str">
            <v>Note:</v>
          </cell>
        </row>
        <row r="173">
          <cell r="AM173" t="str">
            <v>Implied Sunset Enterprise Value</v>
          </cell>
          <cell r="AU173" t="str">
            <v>Implied Sunset Enterprise Value</v>
          </cell>
        </row>
        <row r="174">
          <cell r="AM174">
            <v>233.57702849359472</v>
          </cell>
          <cell r="AN174">
            <v>250.26110195742294</v>
          </cell>
          <cell r="AO174">
            <v>266.94517542125112</v>
          </cell>
          <cell r="AP174">
            <v>283.62924888507933</v>
          </cell>
          <cell r="AQ174">
            <v>300.31332234890749</v>
          </cell>
          <cell r="AU174">
            <v>233.57702849359472</v>
          </cell>
          <cell r="AV174">
            <v>250.26110195742294</v>
          </cell>
          <cell r="AW174">
            <v>266.94517542125112</v>
          </cell>
          <cell r="AX174">
            <v>283.62924888507933</v>
          </cell>
          <cell r="AY174">
            <v>300.31332234890749</v>
          </cell>
        </row>
        <row r="175">
          <cell r="AH175" t="str">
            <v>Purchase Multiple</v>
          </cell>
          <cell r="AM175" t="str">
            <v>Purchase Multiple of 2009E EBITDA</v>
          </cell>
          <cell r="AU175" t="str">
            <v>Purchase Multiple of 2009E EBITDA</v>
          </cell>
        </row>
        <row r="176">
          <cell r="AH176" t="str">
            <v>start</v>
          </cell>
          <cell r="AI176">
            <v>7</v>
          </cell>
          <cell r="AL176">
            <v>0.24640329619367535</v>
          </cell>
          <cell r="AM176">
            <v>7</v>
          </cell>
          <cell r="AN176">
            <v>7.5</v>
          </cell>
          <cell r="AO176">
            <v>8</v>
          </cell>
          <cell r="AP176">
            <v>8.5</v>
          </cell>
          <cell r="AQ176">
            <v>9</v>
          </cell>
          <cell r="AT176">
            <v>0.1335385478723394</v>
          </cell>
          <cell r="AU176">
            <v>7</v>
          </cell>
          <cell r="AV176">
            <v>7.5</v>
          </cell>
          <cell r="AW176">
            <v>8</v>
          </cell>
          <cell r="AX176">
            <v>8.5</v>
          </cell>
          <cell r="AY176">
            <v>9</v>
          </cell>
        </row>
        <row r="177">
          <cell r="AH177" t="str">
            <v>step</v>
          </cell>
          <cell r="AI177">
            <v>0.5</v>
          </cell>
          <cell r="AK177" t="str">
            <v>Synergies</v>
          </cell>
          <cell r="AL177">
            <v>0</v>
          </cell>
          <cell r="AM177">
            <v>0.11676777533537108</v>
          </cell>
          <cell r="AN177">
            <v>0.11676777533536822</v>
          </cell>
          <cell r="AO177">
            <v>0.11676777533536775</v>
          </cell>
          <cell r="AP177">
            <v>0.11676777533536775</v>
          </cell>
          <cell r="AQ177">
            <v>0.11676777533536775</v>
          </cell>
          <cell r="AS177" t="str">
            <v>Synergies</v>
          </cell>
          <cell r="AT177">
            <v>0</v>
          </cell>
          <cell r="AU177">
            <v>-1.6467651176937843E-2</v>
          </cell>
          <cell r="AV177">
            <v>-1.6467651176770903E-2</v>
          </cell>
          <cell r="AW177">
            <v>-1.6467651176757053E-2</v>
          </cell>
          <cell r="AX177">
            <v>-1.6467651176755947E-2</v>
          </cell>
          <cell r="AY177">
            <v>-1.6467651176755947E-2</v>
          </cell>
        </row>
        <row r="178">
          <cell r="AL178">
            <v>1.5</v>
          </cell>
          <cell r="AM178">
            <v>0.14917665554997792</v>
          </cell>
          <cell r="AN178">
            <v>0.14917665554994738</v>
          </cell>
          <cell r="AO178">
            <v>0.14917665554994486</v>
          </cell>
          <cell r="AP178">
            <v>0.14917665554994469</v>
          </cell>
          <cell r="AQ178">
            <v>0.14917665554994469</v>
          </cell>
          <cell r="AT178">
            <v>3</v>
          </cell>
          <cell r="AU178">
            <v>2.1033898585359586E-2</v>
          </cell>
          <cell r="AV178">
            <v>2.1033898585504734E-2</v>
          </cell>
          <cell r="AW178">
            <v>2.1033898585516735E-2</v>
          </cell>
          <cell r="AX178">
            <v>2.1033898585517657E-2</v>
          </cell>
          <cell r="AY178">
            <v>2.1033898585517845E-2</v>
          </cell>
        </row>
        <row r="179">
          <cell r="AH179" t="str">
            <v>Synergies:</v>
          </cell>
          <cell r="AL179">
            <v>3</v>
          </cell>
          <cell r="AM179">
            <v>0.18158553576455486</v>
          </cell>
          <cell r="AN179">
            <v>0.18158553576452433</v>
          </cell>
          <cell r="AO179">
            <v>0.18158553576452194</v>
          </cell>
          <cell r="AP179">
            <v>0.18158553576452147</v>
          </cell>
          <cell r="AQ179">
            <v>0.18158553576452147</v>
          </cell>
          <cell r="AT179">
            <v>6</v>
          </cell>
          <cell r="AU179">
            <v>5.8535448347633745E-2</v>
          </cell>
          <cell r="AV179">
            <v>5.8535448347778705E-2</v>
          </cell>
          <cell r="AW179">
            <v>5.853544834779071E-2</v>
          </cell>
          <cell r="AX179">
            <v>5.853544834779182E-2</v>
          </cell>
          <cell r="AY179">
            <v>5.853544834779182E-2</v>
          </cell>
        </row>
        <row r="180">
          <cell r="AH180" t="str">
            <v>start</v>
          </cell>
          <cell r="AI180">
            <v>0</v>
          </cell>
          <cell r="AL180">
            <v>4.5</v>
          </cell>
          <cell r="AM180">
            <v>0.21399441597913163</v>
          </cell>
          <cell r="AN180">
            <v>0.21399441597910127</v>
          </cell>
          <cell r="AO180">
            <v>0.21399441597909888</v>
          </cell>
          <cell r="AP180">
            <v>0.21399441597909871</v>
          </cell>
          <cell r="AQ180">
            <v>0.21399441597909841</v>
          </cell>
          <cell r="AT180">
            <v>9</v>
          </cell>
          <cell r="AU180">
            <v>9.603699810990754E-2</v>
          </cell>
          <cell r="AV180">
            <v>9.6036998110052493E-2</v>
          </cell>
          <cell r="AW180">
            <v>9.6036998110064498E-2</v>
          </cell>
          <cell r="AX180">
            <v>9.6036998110065608E-2</v>
          </cell>
          <cell r="AY180">
            <v>9.6036998110065608E-2</v>
          </cell>
        </row>
        <row r="181">
          <cell r="AH181" t="str">
            <v>step - 2010</v>
          </cell>
          <cell r="AI181">
            <v>1.5</v>
          </cell>
          <cell r="AL181">
            <v>6</v>
          </cell>
          <cell r="AM181">
            <v>0.24640329619370857</v>
          </cell>
          <cell r="AN181">
            <v>0.24640329619367821</v>
          </cell>
          <cell r="AO181">
            <v>0.24640329619367582</v>
          </cell>
          <cell r="AP181">
            <v>0.24640329619367535</v>
          </cell>
          <cell r="AQ181">
            <v>0.24640329619367535</v>
          </cell>
          <cell r="AT181">
            <v>12</v>
          </cell>
          <cell r="AU181">
            <v>0.13353854787218133</v>
          </cell>
          <cell r="AV181">
            <v>0.13353854787232647</v>
          </cell>
          <cell r="AW181">
            <v>0.13353854787233829</v>
          </cell>
          <cell r="AX181">
            <v>0.1335385478723394</v>
          </cell>
          <cell r="AY181">
            <v>0.1335385478723394</v>
          </cell>
        </row>
        <row r="182">
          <cell r="AH182" t="str">
            <v>step - 2011</v>
          </cell>
          <cell r="AI182">
            <v>3</v>
          </cell>
          <cell r="AK182" t="str">
            <v>Note:</v>
          </cell>
          <cell r="AS182" t="str">
            <v>Note:</v>
          </cell>
        </row>
        <row r="185">
          <cell r="AK185" t="str">
            <v>Share Price Accretion</v>
          </cell>
        </row>
        <row r="187">
          <cell r="AK187" t="str">
            <v>Shine Stadalone</v>
          </cell>
          <cell r="AS187" t="str">
            <v>Shine Stadalone</v>
          </cell>
        </row>
        <row r="188">
          <cell r="AM188" t="str">
            <v>Offer Price per Share</v>
          </cell>
          <cell r="AU188" t="str">
            <v>Offer Price per Share</v>
          </cell>
        </row>
        <row r="190">
          <cell r="AK190" t="str">
            <v>EV / LTM EBITDA</v>
          </cell>
          <cell r="AL190">
            <v>6</v>
          </cell>
          <cell r="AM190">
            <v>1.4358723045100079</v>
          </cell>
          <cell r="AN190">
            <v>1.4358723045100079</v>
          </cell>
          <cell r="AO190">
            <v>1.4358723045100079</v>
          </cell>
          <cell r="AP190">
            <v>1.4358723045100079</v>
          </cell>
          <cell r="AQ190">
            <v>1.4358723045100079</v>
          </cell>
          <cell r="AS190" t="str">
            <v>EV / LTM EBITDA</v>
          </cell>
          <cell r="AT190">
            <v>6</v>
          </cell>
          <cell r="AU190">
            <v>8.8761032872392569</v>
          </cell>
          <cell r="AV190">
            <v>8.8761032872392569</v>
          </cell>
          <cell r="AW190">
            <v>8.8761032872392569</v>
          </cell>
          <cell r="AX190">
            <v>8.8761032872392569</v>
          </cell>
          <cell r="AY190">
            <v>8.8761032872392569</v>
          </cell>
        </row>
        <row r="191">
          <cell r="AI191" t="str">
            <v>EBITDA Multiple</v>
          </cell>
          <cell r="AL191">
            <v>6.5</v>
          </cell>
          <cell r="AM191">
            <v>2.1609839328099079</v>
          </cell>
          <cell r="AN191">
            <v>2.1609839328099079</v>
          </cell>
          <cell r="AO191">
            <v>2.1609839328099079</v>
          </cell>
          <cell r="AP191">
            <v>2.1609839328099079</v>
          </cell>
          <cell r="AQ191">
            <v>2.1609839328099079</v>
          </cell>
          <cell r="AT191">
            <v>6.5</v>
          </cell>
          <cell r="AU191">
            <v>9.989365017408824</v>
          </cell>
          <cell r="AV191">
            <v>9.989365017408824</v>
          </cell>
          <cell r="AW191">
            <v>9.989365017408824</v>
          </cell>
          <cell r="AX191">
            <v>9.989365017408824</v>
          </cell>
          <cell r="AY191">
            <v>9.989365017408824</v>
          </cell>
        </row>
        <row r="192">
          <cell r="AH192" t="str">
            <v>Linked</v>
          </cell>
          <cell r="AI192">
            <v>6</v>
          </cell>
          <cell r="AL192">
            <v>7</v>
          </cell>
          <cell r="AM192">
            <v>2.886095561109808</v>
          </cell>
          <cell r="AN192">
            <v>2.886095561109808</v>
          </cell>
          <cell r="AO192">
            <v>2.886095561109808</v>
          </cell>
          <cell r="AP192">
            <v>2.886095561109808</v>
          </cell>
          <cell r="AQ192">
            <v>2.886095561109808</v>
          </cell>
          <cell r="AT192">
            <v>7</v>
          </cell>
          <cell r="AU192">
            <v>11.102626747578391</v>
          </cell>
          <cell r="AV192">
            <v>11.102626747578391</v>
          </cell>
          <cell r="AW192">
            <v>11.102626747578391</v>
          </cell>
          <cell r="AX192">
            <v>11.102626747578391</v>
          </cell>
          <cell r="AY192">
            <v>11.102626747578391</v>
          </cell>
        </row>
        <row r="193">
          <cell r="AL193">
            <v>7.5</v>
          </cell>
          <cell r="AM193">
            <v>3.6112071894097082</v>
          </cell>
          <cell r="AN193">
            <v>3.6112071894097082</v>
          </cell>
          <cell r="AO193">
            <v>3.6112071894097082</v>
          </cell>
          <cell r="AP193">
            <v>3.6112071894097082</v>
          </cell>
          <cell r="AQ193">
            <v>3.6112071894097082</v>
          </cell>
          <cell r="AT193">
            <v>7.5</v>
          </cell>
          <cell r="AU193">
            <v>12.215888477747956</v>
          </cell>
          <cell r="AV193">
            <v>12.215888477747956</v>
          </cell>
          <cell r="AW193">
            <v>12.215888477747956</v>
          </cell>
          <cell r="AX193">
            <v>12.215888477747956</v>
          </cell>
          <cell r="AY193">
            <v>12.215888477747956</v>
          </cell>
        </row>
        <row r="194">
          <cell r="AL194">
            <v>8</v>
          </cell>
          <cell r="AM194">
            <v>4.3363188177096088</v>
          </cell>
          <cell r="AN194">
            <v>4.3363188177096088</v>
          </cell>
          <cell r="AO194">
            <v>4.3363188177096088</v>
          </cell>
          <cell r="AP194">
            <v>4.3363188177096088</v>
          </cell>
          <cell r="AQ194">
            <v>4.3363188177096088</v>
          </cell>
          <cell r="AT194">
            <v>8</v>
          </cell>
          <cell r="AU194">
            <v>13.329150207917523</v>
          </cell>
          <cell r="AV194">
            <v>13.329150207917523</v>
          </cell>
          <cell r="AW194">
            <v>13.329150207917523</v>
          </cell>
          <cell r="AX194">
            <v>13.329150207917523</v>
          </cell>
          <cell r="AY194">
            <v>13.329150207917523</v>
          </cell>
        </row>
        <row r="196">
          <cell r="AM196" t="str">
            <v>Offer Price per Share</v>
          </cell>
          <cell r="AU196" t="str">
            <v>Offer Price per Share</v>
          </cell>
        </row>
        <row r="198">
          <cell r="AK198" t="str">
            <v>EV / LTM EBITDA</v>
          </cell>
          <cell r="AL198">
            <v>6</v>
          </cell>
          <cell r="AM198">
            <v>6.2780586294139518</v>
          </cell>
          <cell r="AN198">
            <v>6.2780586294139518</v>
          </cell>
          <cell r="AO198">
            <v>6.2780586294139518</v>
          </cell>
          <cell r="AP198">
            <v>6.2780586294139518</v>
          </cell>
          <cell r="AQ198">
            <v>6.2780586294139518</v>
          </cell>
          <cell r="AS198" t="str">
            <v>EV / LTM EBITDA</v>
          </cell>
          <cell r="AT198">
            <v>6</v>
          </cell>
          <cell r="AU198">
            <v>11.465561883288174</v>
          </cell>
          <cell r="AV198">
            <v>11.465561883288174</v>
          </cell>
          <cell r="AW198">
            <v>11.465561883288174</v>
          </cell>
          <cell r="AX198">
            <v>11.465561883288174</v>
          </cell>
          <cell r="AY198">
            <v>11.465561883288174</v>
          </cell>
        </row>
        <row r="199">
          <cell r="AL199">
            <v>6.5</v>
          </cell>
          <cell r="AM199">
            <v>7.0031702577138519</v>
          </cell>
          <cell r="AN199">
            <v>7.0031702577138519</v>
          </cell>
          <cell r="AO199">
            <v>7.0031702577138519</v>
          </cell>
          <cell r="AP199">
            <v>7.0031702577138519</v>
          </cell>
          <cell r="AQ199">
            <v>7.0031702577138519</v>
          </cell>
          <cell r="AT199">
            <v>6.5</v>
          </cell>
          <cell r="AU199">
            <v>12.578823613457743</v>
          </cell>
          <cell r="AV199">
            <v>12.578823613457743</v>
          </cell>
          <cell r="AW199">
            <v>12.578823613457743</v>
          </cell>
          <cell r="AX199">
            <v>12.578823613457743</v>
          </cell>
          <cell r="AY199">
            <v>12.578823613457743</v>
          </cell>
        </row>
        <row r="200">
          <cell r="AL200">
            <v>7</v>
          </cell>
          <cell r="AM200">
            <v>7.7282818860137521</v>
          </cell>
          <cell r="AN200">
            <v>7.7282818860137521</v>
          </cell>
          <cell r="AO200">
            <v>7.7282818860137521</v>
          </cell>
          <cell r="AP200">
            <v>7.7282818860137521</v>
          </cell>
          <cell r="AQ200">
            <v>7.7282818860137521</v>
          </cell>
          <cell r="AT200">
            <v>7</v>
          </cell>
          <cell r="AU200">
            <v>13.692085343627308</v>
          </cell>
          <cell r="AV200">
            <v>13.692085343627308</v>
          </cell>
          <cell r="AW200">
            <v>13.692085343627308</v>
          </cell>
          <cell r="AX200">
            <v>13.692085343627308</v>
          </cell>
          <cell r="AY200">
            <v>13.692085343627308</v>
          </cell>
        </row>
        <row r="201">
          <cell r="AL201">
            <v>7.5</v>
          </cell>
          <cell r="AM201">
            <v>8.4533935143136514</v>
          </cell>
          <cell r="AN201">
            <v>8.4533935143136514</v>
          </cell>
          <cell r="AO201">
            <v>8.4533935143136514</v>
          </cell>
          <cell r="AP201">
            <v>8.4533935143136514</v>
          </cell>
          <cell r="AQ201">
            <v>8.4533935143136514</v>
          </cell>
          <cell r="AT201">
            <v>7.5</v>
          </cell>
          <cell r="AU201">
            <v>14.805347073796874</v>
          </cell>
          <cell r="AV201">
            <v>14.805347073796874</v>
          </cell>
          <cell r="AW201">
            <v>14.805347073796874</v>
          </cell>
          <cell r="AX201">
            <v>14.805347073796874</v>
          </cell>
          <cell r="AY201">
            <v>14.805347073796874</v>
          </cell>
        </row>
        <row r="202">
          <cell r="AL202">
            <v>8</v>
          </cell>
          <cell r="AM202">
            <v>9.1785051426135524</v>
          </cell>
          <cell r="AN202">
            <v>9.1785051426135524</v>
          </cell>
          <cell r="AO202">
            <v>9.1785051426135524</v>
          </cell>
          <cell r="AP202">
            <v>9.1785051426135524</v>
          </cell>
          <cell r="AQ202">
            <v>9.1785051426135524</v>
          </cell>
          <cell r="AT202">
            <v>8</v>
          </cell>
          <cell r="AU202">
            <v>15.918608803966443</v>
          </cell>
          <cell r="AV202">
            <v>15.918608803966443</v>
          </cell>
          <cell r="AW202">
            <v>15.918608803966443</v>
          </cell>
          <cell r="AX202">
            <v>15.918608803966443</v>
          </cell>
          <cell r="AY202">
            <v>15.918608803966443</v>
          </cell>
        </row>
        <row r="206">
          <cell r="AM206" t="str">
            <v>Implied Shine Ownership</v>
          </cell>
          <cell r="AU206" t="str">
            <v>Implied Shine Ownership</v>
          </cell>
        </row>
        <row r="207">
          <cell r="AM207">
            <v>0.50004397490280672</v>
          </cell>
          <cell r="AN207">
            <v>0.43739669887864185</v>
          </cell>
          <cell r="AO207">
            <v>0.38869910196102936</v>
          </cell>
          <cell r="AP207">
            <v>0.34975868987795877</v>
          </cell>
          <cell r="AQ207">
            <v>0.3179100251353501</v>
          </cell>
          <cell r="AU207">
            <v>0.50004397490280672</v>
          </cell>
          <cell r="AV207">
            <v>0.43739669887864185</v>
          </cell>
          <cell r="AW207">
            <v>0.38869910196102936</v>
          </cell>
          <cell r="AX207">
            <v>0.34975868987795877</v>
          </cell>
          <cell r="AY207">
            <v>0.3179100251353501</v>
          </cell>
        </row>
        <row r="208">
          <cell r="AM208" t="str">
            <v>Exchange Ratio</v>
          </cell>
          <cell r="AU208" t="str">
            <v>Exchange Ratio</v>
          </cell>
        </row>
        <row r="209">
          <cell r="AM209">
            <v>0.71527570616235547</v>
          </cell>
          <cell r="AN209">
            <v>0.91527570616235554</v>
          </cell>
          <cell r="AO209">
            <v>1.1152757061623555</v>
          </cell>
          <cell r="AP209">
            <v>1.3152757061623555</v>
          </cell>
          <cell r="AQ209">
            <v>1.5152757061623554</v>
          </cell>
          <cell r="AU209">
            <v>0.71527570616235547</v>
          </cell>
          <cell r="AV209">
            <v>0.91527570616235554</v>
          </cell>
          <cell r="AW209">
            <v>1.1152757061623555</v>
          </cell>
          <cell r="AX209">
            <v>1.3152757061623555</v>
          </cell>
          <cell r="AY209">
            <v>1.5152757061623554</v>
          </cell>
        </row>
        <row r="210">
          <cell r="AL210">
            <v>9.4599226793311093</v>
          </cell>
          <cell r="AM210">
            <v>1.6022175818036763</v>
          </cell>
          <cell r="AN210">
            <v>2.0502175818036767</v>
          </cell>
          <cell r="AO210">
            <v>2.4982175818036767</v>
          </cell>
          <cell r="AP210">
            <v>2.9462175818036767</v>
          </cell>
          <cell r="AQ210">
            <v>3.3942175818036766</v>
          </cell>
          <cell r="AT210">
            <v>15.558766766047716</v>
          </cell>
          <cell r="AU210">
            <v>1.6022175818036763</v>
          </cell>
          <cell r="AV210">
            <v>2.0502175818036767</v>
          </cell>
          <cell r="AW210">
            <v>2.4982175818036767</v>
          </cell>
          <cell r="AX210">
            <v>2.9462175818036767</v>
          </cell>
          <cell r="AY210">
            <v>3.3942175818036766</v>
          </cell>
        </row>
        <row r="211">
          <cell r="AK211" t="str">
            <v>Synergies</v>
          </cell>
          <cell r="AL211">
            <v>0</v>
          </cell>
          <cell r="AM211">
            <v>11.605707723029226</v>
          </cell>
          <cell r="AN211">
            <v>10.165982360850233</v>
          </cell>
          <cell r="AO211">
            <v>9.0428844531146346</v>
          </cell>
          <cell r="AP211">
            <v>8.1423115348963684</v>
          </cell>
          <cell r="AQ211">
            <v>7.4040898868429332</v>
          </cell>
          <cell r="AS211" t="str">
            <v>Synergies</v>
          </cell>
          <cell r="AT211">
            <v>0</v>
          </cell>
          <cell r="AU211">
            <v>18.517878498645988</v>
          </cell>
          <cell r="AV211">
            <v>16.249306159702243</v>
          </cell>
          <cell r="AW211">
            <v>14.474718826448049</v>
          </cell>
          <cell r="AX211">
            <v>13.048609703473183</v>
          </cell>
          <cell r="AY211">
            <v>11.87750941301748</v>
          </cell>
        </row>
        <row r="212">
          <cell r="AL212">
            <v>3</v>
          </cell>
          <cell r="AM212">
            <v>12.339363879917837</v>
          </cell>
          <cell r="AN212">
            <v>10.808997979189112</v>
          </cell>
          <cell r="AO212">
            <v>9.615193392335927</v>
          </cell>
          <cell r="AP212">
            <v>8.6579232619584534</v>
          </cell>
          <cell r="AQ212">
            <v>7.8732255223487515</v>
          </cell>
          <cell r="AT212">
            <v>6</v>
          </cell>
          <cell r="AU212">
            <v>19.966737966870912</v>
          </cell>
          <cell r="AV212">
            <v>17.521146932045003</v>
          </cell>
          <cell r="AW212">
            <v>15.608086987542803</v>
          </cell>
          <cell r="AX212">
            <v>14.070697314728326</v>
          </cell>
          <cell r="AY212">
            <v>12.808215038041874</v>
          </cell>
        </row>
        <row r="213">
          <cell r="AL213">
            <v>6</v>
          </cell>
          <cell r="AM213">
            <v>13.073020036806287</v>
          </cell>
          <cell r="AN213">
            <v>11.452013597527989</v>
          </cell>
          <cell r="AO213">
            <v>10.187502331557218</v>
          </cell>
          <cell r="AP213">
            <v>9.1735349890205367</v>
          </cell>
          <cell r="AQ213">
            <v>8.3423611578545689</v>
          </cell>
          <cell r="AT213">
            <v>12</v>
          </cell>
          <cell r="AU213">
            <v>21.41559743516132</v>
          </cell>
          <cell r="AV213">
            <v>18.792987704387766</v>
          </cell>
          <cell r="AW213">
            <v>16.741455148637556</v>
          </cell>
          <cell r="AX213">
            <v>15.092784925983471</v>
          </cell>
          <cell r="AY213">
            <v>13.738920663066265</v>
          </cell>
        </row>
        <row r="214">
          <cell r="AL214">
            <v>9</v>
          </cell>
          <cell r="AM214">
            <v>13.806676193694742</v>
          </cell>
          <cell r="AN214">
            <v>12.095029215866866</v>
          </cell>
          <cell r="AO214">
            <v>10.759811270778508</v>
          </cell>
          <cell r="AP214">
            <v>9.6891467160826199</v>
          </cell>
          <cell r="AQ214">
            <v>8.8114967933603872</v>
          </cell>
          <cell r="AT214">
            <v>18</v>
          </cell>
          <cell r="AU214">
            <v>22.864456903451725</v>
          </cell>
          <cell r="AV214">
            <v>20.064828476730529</v>
          </cell>
          <cell r="AW214">
            <v>17.874823309732314</v>
          </cell>
          <cell r="AX214">
            <v>16.114872537238615</v>
          </cell>
          <cell r="AY214">
            <v>14.669626288090656</v>
          </cell>
        </row>
        <row r="215">
          <cell r="AL215">
            <v>12</v>
          </cell>
          <cell r="AM215">
            <v>14.540332350583192</v>
          </cell>
          <cell r="AN215">
            <v>12.738044834205743</v>
          </cell>
          <cell r="AO215">
            <v>11.3321202099998</v>
          </cell>
          <cell r="AP215">
            <v>10.204758443144705</v>
          </cell>
          <cell r="AQ215">
            <v>9.2806324288662072</v>
          </cell>
          <cell r="AT215">
            <v>24</v>
          </cell>
          <cell r="AU215">
            <v>24.313316372015727</v>
          </cell>
          <cell r="AV215">
            <v>21.336669249299561</v>
          </cell>
          <cell r="AW215">
            <v>19.008191471028702</v>
          </cell>
          <cell r="AX215">
            <v>17.136960148675598</v>
          </cell>
          <cell r="AY215">
            <v>15.600331913280629</v>
          </cell>
        </row>
        <row r="216">
          <cell r="AK216" t="str">
            <v>Note: Assumes 7.0x LTM EBITDA multiple</v>
          </cell>
          <cell r="AS216" t="str">
            <v>Note: Assumes 7.0x LTM EBITDA multiple</v>
          </cell>
        </row>
        <row r="218">
          <cell r="AM218" t="str">
            <v>Implied Shine Ownership</v>
          </cell>
          <cell r="AU218" t="str">
            <v>Implied Shine Ownership</v>
          </cell>
        </row>
        <row r="219">
          <cell r="AM219">
            <v>0.50004397490280672</v>
          </cell>
          <cell r="AN219">
            <v>0.43739669887864185</v>
          </cell>
          <cell r="AO219">
            <v>0.38869910196102936</v>
          </cell>
          <cell r="AP219">
            <v>0.34975868987795877</v>
          </cell>
          <cell r="AQ219">
            <v>0.3179100251353501</v>
          </cell>
          <cell r="AU219">
            <v>0.50004397490280672</v>
          </cell>
          <cell r="AV219">
            <v>0.43739669887864185</v>
          </cell>
          <cell r="AW219">
            <v>0.38869910196102936</v>
          </cell>
          <cell r="AX219">
            <v>0.34975868987795877</v>
          </cell>
          <cell r="AY219">
            <v>0.3179100251353501</v>
          </cell>
        </row>
        <row r="220">
          <cell r="AH220" t="str">
            <v>Valuation Multiple</v>
          </cell>
          <cell r="AM220" t="str">
            <v>Exchange Ratio</v>
          </cell>
          <cell r="AU220" t="str">
            <v>Exchange Ratio</v>
          </cell>
        </row>
        <row r="221">
          <cell r="AM221">
            <v>0.71527570616235547</v>
          </cell>
          <cell r="AN221">
            <v>0.91527570616235554</v>
          </cell>
          <cell r="AO221">
            <v>1.1152757061623555</v>
          </cell>
          <cell r="AP221">
            <v>1.3152757061623555</v>
          </cell>
          <cell r="AQ221">
            <v>1.5152757061623554</v>
          </cell>
          <cell r="AU221">
            <v>0.71527570616235547</v>
          </cell>
          <cell r="AV221">
            <v>0.91527570616235554</v>
          </cell>
          <cell r="AW221">
            <v>1.1152757061623555</v>
          </cell>
          <cell r="AX221">
            <v>1.3152757061623555</v>
          </cell>
          <cell r="AY221">
            <v>1.5152757061623554</v>
          </cell>
        </row>
        <row r="222">
          <cell r="AH222" t="str">
            <v>start</v>
          </cell>
          <cell r="AI222">
            <v>6</v>
          </cell>
          <cell r="AL222">
            <v>7.7383692947791305</v>
          </cell>
          <cell r="AM222">
            <v>1.6022175818036763</v>
          </cell>
          <cell r="AN222">
            <v>2.0502175818036767</v>
          </cell>
          <cell r="AO222">
            <v>2.4982175818036767</v>
          </cell>
          <cell r="AP222">
            <v>2.9462175818036767</v>
          </cell>
          <cell r="AQ222">
            <v>3.3942175818036766</v>
          </cell>
          <cell r="AT222">
            <v>13.109794935140748</v>
          </cell>
          <cell r="AU222">
            <v>1.6022175818036763</v>
          </cell>
          <cell r="AV222">
            <v>2.0502175818036767</v>
          </cell>
          <cell r="AW222">
            <v>2.4982175818036767</v>
          </cell>
          <cell r="AX222">
            <v>2.9462175818036767</v>
          </cell>
          <cell r="AY222">
            <v>3.3942175818036766</v>
          </cell>
        </row>
        <row r="223">
          <cell r="AH223" t="str">
            <v>step</v>
          </cell>
          <cell r="AI223">
            <v>0.5</v>
          </cell>
          <cell r="AK223" t="str">
            <v>EV / LTM EBITDA</v>
          </cell>
          <cell r="AL223">
            <v>6</v>
          </cell>
          <cell r="AM223">
            <v>10.697234114975053</v>
          </cell>
          <cell r="AN223">
            <v>9.3697473489269125</v>
          </cell>
          <cell r="AO223">
            <v>8.3342042872706177</v>
          </cell>
          <cell r="AP223">
            <v>7.5038385368288187</v>
          </cell>
          <cell r="AQ223">
            <v>6.8231674213892735</v>
          </cell>
          <cell r="AS223" t="str">
            <v>EV / LTM EBITDA</v>
          </cell>
          <cell r="AT223">
            <v>6</v>
          </cell>
          <cell r="AU223">
            <v>18.047698899501068</v>
          </cell>
          <cell r="AV223">
            <v>15.836572145399929</v>
          </cell>
          <cell r="AW223">
            <v>14.106921535322204</v>
          </cell>
          <cell r="AX223">
            <v>12.716924847997966</v>
          </cell>
          <cell r="AY223">
            <v>11.575479570050206</v>
          </cell>
        </row>
        <row r="224">
          <cell r="AL224">
            <v>6.5</v>
          </cell>
          <cell r="AM224">
            <v>11.885127075890939</v>
          </cell>
          <cell r="AN224">
            <v>10.410880473227451</v>
          </cell>
          <cell r="AO224">
            <v>9.2608533094139176</v>
          </cell>
          <cell r="AP224">
            <v>8.3386867629246773</v>
          </cell>
          <cell r="AQ224">
            <v>7.5827642896219212</v>
          </cell>
          <cell r="AT224">
            <v>6.5</v>
          </cell>
          <cell r="AU224">
            <v>19.73164816735618</v>
          </cell>
          <cell r="AV224">
            <v>17.314779924893852</v>
          </cell>
          <cell r="AW224">
            <v>15.424188341979884</v>
          </cell>
          <cell r="AX224">
            <v>13.904854886990719</v>
          </cell>
          <cell r="AY224">
            <v>12.657200116558236</v>
          </cell>
        </row>
        <row r="225">
          <cell r="AL225">
            <v>7</v>
          </cell>
          <cell r="AM225">
            <v>13.073020036806625</v>
          </cell>
          <cell r="AN225">
            <v>11.452013597527989</v>
          </cell>
          <cell r="AO225">
            <v>10.187502331557218</v>
          </cell>
          <cell r="AP225">
            <v>9.1735349890205367</v>
          </cell>
          <cell r="AQ225">
            <v>8.3423611578545689</v>
          </cell>
          <cell r="AT225">
            <v>7</v>
          </cell>
          <cell r="AU225">
            <v>21.41559743521556</v>
          </cell>
          <cell r="AV225">
            <v>18.792987704387766</v>
          </cell>
          <cell r="AW225">
            <v>16.741455148637556</v>
          </cell>
          <cell r="AX225">
            <v>15.092784925983471</v>
          </cell>
          <cell r="AY225">
            <v>13.738920663066265</v>
          </cell>
        </row>
        <row r="226">
          <cell r="AL226">
            <v>7.5</v>
          </cell>
          <cell r="AM226">
            <v>14.260912997722311</v>
          </cell>
          <cell r="AN226">
            <v>12.493146721828529</v>
          </cell>
          <cell r="AO226">
            <v>11.114151353700516</v>
          </cell>
          <cell r="AP226">
            <v>10.008383215116394</v>
          </cell>
          <cell r="AQ226">
            <v>9.1019580260872175</v>
          </cell>
          <cell r="AT226">
            <v>7.5</v>
          </cell>
          <cell r="AU226">
            <v>23.099546703074939</v>
          </cell>
          <cell r="AV226">
            <v>20.271195483881687</v>
          </cell>
          <cell r="AW226">
            <v>18.058721955295237</v>
          </cell>
          <cell r="AX226">
            <v>16.280714964976223</v>
          </cell>
          <cell r="AY226">
            <v>14.820641209574294</v>
          </cell>
        </row>
        <row r="227">
          <cell r="AL227">
            <v>8</v>
          </cell>
          <cell r="AM227">
            <v>15.448805958637998</v>
          </cell>
          <cell r="AN227">
            <v>13.534279846129067</v>
          </cell>
          <cell r="AO227">
            <v>12.040800375843816</v>
          </cell>
          <cell r="AP227">
            <v>10.843231441212254</v>
          </cell>
          <cell r="AQ227">
            <v>9.8615548943198643</v>
          </cell>
          <cell r="AT227">
            <v>8</v>
          </cell>
          <cell r="AU227">
            <v>24.783495970934318</v>
          </cell>
          <cell r="AV227">
            <v>21.749403263375608</v>
          </cell>
          <cell r="AW227">
            <v>19.375988761952915</v>
          </cell>
          <cell r="AX227">
            <v>17.468645003968977</v>
          </cell>
          <cell r="AY227">
            <v>15.902361756082325</v>
          </cell>
        </row>
        <row r="228">
          <cell r="AK228" t="str">
            <v>Note: Assumes $6.0 million in synergies</v>
          </cell>
          <cell r="AS228" t="str">
            <v>Note: Assumes $12.0 million in synergies</v>
          </cell>
        </row>
        <row r="230">
          <cell r="AM230" t="str">
            <v>Implied Shine Ownership</v>
          </cell>
          <cell r="AU230" t="str">
            <v>Implied Shine Ownership</v>
          </cell>
        </row>
        <row r="231">
          <cell r="AM231">
            <v>0.50004397490280672</v>
          </cell>
          <cell r="AN231">
            <v>0.43739669887864185</v>
          </cell>
          <cell r="AO231">
            <v>0.38869910196102936</v>
          </cell>
          <cell r="AP231">
            <v>0.34975868987795877</v>
          </cell>
          <cell r="AQ231">
            <v>0.3179100251353501</v>
          </cell>
          <cell r="AU231">
            <v>0.50004397490280672</v>
          </cell>
          <cell r="AV231">
            <v>0.43739669887864185</v>
          </cell>
          <cell r="AW231">
            <v>0.38869910196102936</v>
          </cell>
          <cell r="AX231">
            <v>0.34975868987795877</v>
          </cell>
          <cell r="AY231">
            <v>0.3179100251353501</v>
          </cell>
        </row>
        <row r="232">
          <cell r="AM232" t="str">
            <v>Exchange Ratio</v>
          </cell>
          <cell r="AU232" t="str">
            <v>Exchange Ratio</v>
          </cell>
        </row>
        <row r="233">
          <cell r="AM233">
            <v>0.71527570616235547</v>
          </cell>
          <cell r="AN233">
            <v>0.91527570616235554</v>
          </cell>
          <cell r="AO233">
            <v>1.1152757061623555</v>
          </cell>
          <cell r="AP233">
            <v>1.3152757061623555</v>
          </cell>
          <cell r="AQ233">
            <v>1.5152757061623554</v>
          </cell>
          <cell r="AU233">
            <v>0.71527570616235547</v>
          </cell>
          <cell r="AV233">
            <v>0.91527570616235554</v>
          </cell>
          <cell r="AW233">
            <v>1.1152757061623555</v>
          </cell>
          <cell r="AX233">
            <v>1.3152757061623555</v>
          </cell>
          <cell r="AY233">
            <v>1.5152757061623554</v>
          </cell>
        </row>
        <row r="234">
          <cell r="AM234">
            <v>1.6022175818036763</v>
          </cell>
          <cell r="AN234">
            <v>2.0502175818036767</v>
          </cell>
          <cell r="AO234">
            <v>2.4982175818036767</v>
          </cell>
          <cell r="AP234">
            <v>2.9462175818036767</v>
          </cell>
          <cell r="AQ234">
            <v>3.3942175818036766</v>
          </cell>
          <cell r="AU234">
            <v>1.6022175818036763</v>
          </cell>
          <cell r="AV234">
            <v>2.0502175818036767</v>
          </cell>
          <cell r="AW234">
            <v>2.4982175818036767</v>
          </cell>
          <cell r="AX234">
            <v>2.9462175818036767</v>
          </cell>
          <cell r="AY234">
            <v>3.3942175818036766</v>
          </cell>
        </row>
        <row r="235">
          <cell r="AK235" t="str">
            <v>Synergies</v>
          </cell>
          <cell r="AL235">
            <v>0</v>
          </cell>
          <cell r="AM235">
            <v>0.5017189970816982</v>
          </cell>
          <cell r="AN235">
            <v>0.31542592658894941</v>
          </cell>
          <cell r="AO235">
            <v>0.17010282317470615</v>
          </cell>
          <cell r="AP235">
            <v>5.3573310988035416E-2</v>
          </cell>
          <cell r="AQ235">
            <v>-4.1948780330790636E-2</v>
          </cell>
          <cell r="AS235" t="str">
            <v>Synergies</v>
          </cell>
          <cell r="AT235">
            <v>0</v>
          </cell>
          <cell r="AU235">
            <v>0.35245129093975036</v>
          </cell>
          <cell r="AV235">
            <v>0.18676635091711136</v>
          </cell>
          <cell r="AW235">
            <v>5.7159553360876414E-2</v>
          </cell>
          <cell r="AX235">
            <v>-4.6996175089838887E-2</v>
          </cell>
          <cell r="AY235">
            <v>-0.13252736052031588</v>
          </cell>
        </row>
        <row r="236">
          <cell r="AL236">
            <v>3</v>
          </cell>
          <cell r="AM236">
            <v>0.59665033728246697</v>
          </cell>
          <cell r="AN236">
            <v>0.39862884643877727</v>
          </cell>
          <cell r="AO236">
            <v>0.24415666174612638</v>
          </cell>
          <cell r="AP236">
            <v>0.12029082138257907</v>
          </cell>
          <cell r="AQ236">
            <v>1.8754962418918941E-2</v>
          </cell>
          <cell r="AT236">
            <v>6</v>
          </cell>
          <cell r="AU236">
            <v>0.4582685884414246</v>
          </cell>
          <cell r="AV236">
            <v>0.27965510675113125</v>
          </cell>
          <cell r="AW236">
            <v>0.13993497672779687</v>
          </cell>
          <cell r="AX236">
            <v>2.7651885129187814E-2</v>
          </cell>
          <cell r="AY236">
            <v>-6.4553373967743521E-2</v>
          </cell>
        </row>
        <row r="237">
          <cell r="AL237">
            <v>6</v>
          </cell>
          <cell r="AM237">
            <v>0.69158167748321508</v>
          </cell>
          <cell r="AN237">
            <v>0.48183176628860491</v>
          </cell>
          <cell r="AO237">
            <v>0.31821050031754616</v>
          </cell>
          <cell r="AP237">
            <v>0.18700833177712228</v>
          </cell>
          <cell r="AQ237">
            <v>7.9458705168628185E-2</v>
          </cell>
          <cell r="AT237">
            <v>12</v>
          </cell>
          <cell r="AU237">
            <v>0.56408588594788145</v>
          </cell>
          <cell r="AV237">
            <v>0.37254386258515138</v>
          </cell>
          <cell r="AW237">
            <v>0.22271040009471688</v>
          </cell>
          <cell r="AX237">
            <v>0.10229994534821452</v>
          </cell>
          <cell r="AY237">
            <v>3.4206125848283975E-3</v>
          </cell>
        </row>
        <row r="238">
          <cell r="AL238">
            <v>9</v>
          </cell>
          <cell r="AM238">
            <v>0.78651301768396364</v>
          </cell>
          <cell r="AN238">
            <v>0.56503468613843255</v>
          </cell>
          <cell r="AO238">
            <v>0.39226433888896595</v>
          </cell>
          <cell r="AP238">
            <v>0.25372584217166572</v>
          </cell>
          <cell r="AQ238">
            <v>0.14016244791833765</v>
          </cell>
          <cell r="AT238">
            <v>18</v>
          </cell>
          <cell r="AU238">
            <v>0.66990318345433786</v>
          </cell>
          <cell r="AV238">
            <v>0.4654326184191715</v>
          </cell>
          <cell r="AW238">
            <v>0.30548582346163733</v>
          </cell>
          <cell r="AX238">
            <v>0.17694800556724122</v>
          </cell>
          <cell r="AY238">
            <v>7.1394599137400538E-2</v>
          </cell>
        </row>
        <row r="239">
          <cell r="AL239">
            <v>12</v>
          </cell>
          <cell r="AM239">
            <v>0.88144435788471154</v>
          </cell>
          <cell r="AN239">
            <v>0.64823760598826019</v>
          </cell>
          <cell r="AO239">
            <v>0.46631817746038617</v>
          </cell>
          <cell r="AP239">
            <v>0.32044335256620915</v>
          </cell>
          <cell r="AQ239">
            <v>0.20086619066804734</v>
          </cell>
          <cell r="AT239">
            <v>24</v>
          </cell>
          <cell r="AU239">
            <v>0.77572048098077673</v>
          </cell>
          <cell r="AV239">
            <v>0.55832137426971729</v>
          </cell>
          <cell r="AW239">
            <v>0.388261246843284</v>
          </cell>
          <cell r="AX239">
            <v>0.25159606579954841</v>
          </cell>
          <cell r="AY239">
            <v>0.13936858570206567</v>
          </cell>
        </row>
        <row r="240">
          <cell r="AK240" t="str">
            <v>Note: Assumes 7.0x LTM EBITDA multiple</v>
          </cell>
          <cell r="AS240" t="str">
            <v>Note: Assumes 7.0x LTM EBITDA multiple</v>
          </cell>
        </row>
        <row r="242">
          <cell r="AM242" t="str">
            <v>Implied Shine Ownership</v>
          </cell>
          <cell r="AU242" t="str">
            <v>Implied Shine Ownership</v>
          </cell>
        </row>
        <row r="243">
          <cell r="AM243">
            <v>0.50004397490280672</v>
          </cell>
          <cell r="AN243">
            <v>0.43739669887864185</v>
          </cell>
          <cell r="AO243">
            <v>0.38869910196102936</v>
          </cell>
          <cell r="AP243">
            <v>0.34975868987795877</v>
          </cell>
          <cell r="AQ243">
            <v>0.3179100251353501</v>
          </cell>
          <cell r="AU243">
            <v>0.50004397490280672</v>
          </cell>
          <cell r="AV243">
            <v>0.43739669887864185</v>
          </cell>
          <cell r="AW243">
            <v>0.38869910196102936</v>
          </cell>
          <cell r="AX243">
            <v>0.34975868987795877</v>
          </cell>
          <cell r="AY243">
            <v>0.3179100251353501</v>
          </cell>
        </row>
        <row r="244">
          <cell r="AM244" t="str">
            <v>Exchange Ratio</v>
          </cell>
          <cell r="AU244" t="str">
            <v>Exchange Ratio</v>
          </cell>
        </row>
        <row r="245">
          <cell r="AK245" t="str">
            <v>PF EV / LTM EBITDA</v>
          </cell>
          <cell r="AM245">
            <v>0.71527570616235547</v>
          </cell>
          <cell r="AN245">
            <v>0.91527570616235554</v>
          </cell>
          <cell r="AO245">
            <v>1.1152757061623555</v>
          </cell>
          <cell r="AP245">
            <v>1.3152757061623555</v>
          </cell>
          <cell r="AQ245">
            <v>1.5152757061623554</v>
          </cell>
          <cell r="AS245" t="str">
            <v>PF EV / LTM EBITDA</v>
          </cell>
          <cell r="AU245">
            <v>0.71527570616235547</v>
          </cell>
          <cell r="AV245">
            <v>0.91527570616235554</v>
          </cell>
          <cell r="AW245">
            <v>1.1152757061623555</v>
          </cell>
          <cell r="AX245">
            <v>1.3152757061623555</v>
          </cell>
          <cell r="AY245">
            <v>1.5152757061623554</v>
          </cell>
        </row>
        <row r="246">
          <cell r="AM246">
            <v>1.6022175818036763</v>
          </cell>
          <cell r="AN246">
            <v>2.0502175818036767</v>
          </cell>
          <cell r="AO246">
            <v>2.4982175818036767</v>
          </cell>
          <cell r="AP246">
            <v>2.9462175818036767</v>
          </cell>
          <cell r="AQ246">
            <v>3.3942175818036766</v>
          </cell>
          <cell r="AU246">
            <v>1.6022175818036763</v>
          </cell>
          <cell r="AV246">
            <v>2.0502175818036767</v>
          </cell>
          <cell r="AW246">
            <v>2.4982175818036767</v>
          </cell>
          <cell r="AX246">
            <v>2.9462175818036767</v>
          </cell>
          <cell r="AY246">
            <v>3.3942175818036766</v>
          </cell>
        </row>
        <row r="247">
          <cell r="AL247">
            <v>6</v>
          </cell>
          <cell r="AM247">
            <v>0.70390796684446144</v>
          </cell>
          <cell r="AN247">
            <v>0.49245935758353476</v>
          </cell>
          <cell r="AO247">
            <v>0.32751297482683817</v>
          </cell>
          <cell r="AP247">
            <v>0.19524824149807141</v>
          </cell>
          <cell r="AQ247">
            <v>8.6827604543445736E-2</v>
          </cell>
          <cell r="AT247">
            <v>6</v>
          </cell>
          <cell r="AU247">
            <v>0.57407888799647933</v>
          </cell>
          <cell r="AV247">
            <v>0.38122948588178618</v>
          </cell>
          <cell r="AW247">
            <v>0.23037332831319746</v>
          </cell>
          <cell r="AX247">
            <v>0.10914100655928061</v>
          </cell>
          <cell r="AY247">
            <v>9.5867684358534877E-3</v>
          </cell>
        </row>
        <row r="248">
          <cell r="AL248">
            <v>6.5</v>
          </cell>
          <cell r="AM248">
            <v>0.6971066871892353</v>
          </cell>
          <cell r="AN248">
            <v>0.48659536897022804</v>
          </cell>
          <cell r="AO248">
            <v>0.32238014622210187</v>
          </cell>
          <cell r="AP248">
            <v>0.19070170452300239</v>
          </cell>
          <cell r="AQ248">
            <v>8.2761665157241815E-2</v>
          </cell>
          <cell r="AT248">
            <v>6.5</v>
          </cell>
          <cell r="AU248">
            <v>0.56864018239716985</v>
          </cell>
          <cell r="AV248">
            <v>0.37650232302877962</v>
          </cell>
          <cell r="AW248">
            <v>0.22620276871344003</v>
          </cell>
          <cell r="AX248">
            <v>0.10541774924916592</v>
          </cell>
          <cell r="AY248">
            <v>6.2308293294326411E-3</v>
          </cell>
        </row>
        <row r="249">
          <cell r="AL249">
            <v>7</v>
          </cell>
          <cell r="AM249">
            <v>0.69158167748325861</v>
          </cell>
          <cell r="AN249">
            <v>0.48183176628860491</v>
          </cell>
          <cell r="AO249">
            <v>0.31821050031754616</v>
          </cell>
          <cell r="AP249">
            <v>0.18700833177712228</v>
          </cell>
          <cell r="AQ249">
            <v>7.9458705168628185E-2</v>
          </cell>
          <cell r="AT249">
            <v>7</v>
          </cell>
          <cell r="AU249">
            <v>0.56408588595184272</v>
          </cell>
          <cell r="AV249">
            <v>0.37254386258515138</v>
          </cell>
          <cell r="AW249">
            <v>0.22271040009471688</v>
          </cell>
          <cell r="AX249">
            <v>0.10229994534821452</v>
          </cell>
          <cell r="AY249">
            <v>3.4206125848283975E-3</v>
          </cell>
        </row>
        <row r="250">
          <cell r="AL250">
            <v>7.5</v>
          </cell>
          <cell r="AM250">
            <v>0.68700451168813048</v>
          </cell>
          <cell r="AN250">
            <v>0.47788538421576998</v>
          </cell>
          <cell r="AO250">
            <v>0.31475617867328132</v>
          </cell>
          <cell r="AP250">
            <v>0.18394857617473592</v>
          </cell>
          <cell r="AQ250">
            <v>7.6722385001406712E-2</v>
          </cell>
          <cell r="AT250">
            <v>7.5</v>
          </cell>
          <cell r="AU250">
            <v>0.5602164939420764</v>
          </cell>
          <cell r="AV250">
            <v>0.3691807009211221</v>
          </cell>
          <cell r="AW250">
            <v>0.21974323636467274</v>
          </cell>
          <cell r="AX250">
            <v>9.9651016880956345E-2</v>
          </cell>
          <cell r="AY250">
            <v>1.0330143360495203E-3</v>
          </cell>
        </row>
        <row r="251">
          <cell r="AL251">
            <v>8</v>
          </cell>
          <cell r="AM251">
            <v>0.68315054778506079</v>
          </cell>
          <cell r="AN251">
            <v>0.47456253887059652</v>
          </cell>
          <cell r="AO251">
            <v>0.3118476471665661</v>
          </cell>
          <cell r="AP251">
            <v>0.18137226843941989</v>
          </cell>
          <cell r="AQ251">
            <v>7.4418409217322123E-2</v>
          </cell>
          <cell r="AT251">
            <v>8</v>
          </cell>
          <cell r="AU251">
            <v>0.55688831079001133</v>
          </cell>
          <cell r="AV251">
            <v>0.36628794206917781</v>
          </cell>
          <cell r="AW251">
            <v>0.21719108752298721</v>
          </cell>
          <cell r="AX251">
            <v>9.7372591982806345E-2</v>
          </cell>
          <cell r="AY251">
            <v>-1.0206323984838228E-3</v>
          </cell>
        </row>
        <row r="252">
          <cell r="AK252" t="str">
            <v>Note: Assumes $6.0 million in synergies</v>
          </cell>
          <cell r="AS252" t="str">
            <v>Note: Assumes $12.0 million in synergies</v>
          </cell>
        </row>
        <row r="254">
          <cell r="AK254" t="str">
            <v>LBO Analysis - IRR</v>
          </cell>
        </row>
        <row r="255">
          <cell r="AH255" t="str">
            <v>Exit Multiple</v>
          </cell>
        </row>
        <row r="256">
          <cell r="AH256" t="str">
            <v>start</v>
          </cell>
          <cell r="AI256">
            <v>6</v>
          </cell>
        </row>
        <row r="257">
          <cell r="AH257" t="str">
            <v>step</v>
          </cell>
          <cell r="AI257">
            <v>0.5</v>
          </cell>
          <cell r="AM257" t="str">
            <v>Purchase Price per Share</v>
          </cell>
          <cell r="AU257" t="str">
            <v>Purchase Price per Share</v>
          </cell>
        </row>
        <row r="258">
          <cell r="AH258" t="str">
            <v>Active</v>
          </cell>
          <cell r="AI258">
            <v>4.6495446036114876</v>
          </cell>
          <cell r="AL258">
            <v>0.74411727190017696</v>
          </cell>
          <cell r="AM258">
            <v>2</v>
          </cell>
          <cell r="AN258">
            <v>2.5</v>
          </cell>
          <cell r="AO258">
            <v>3</v>
          </cell>
          <cell r="AP258">
            <v>3.5</v>
          </cell>
          <cell r="AQ258">
            <v>4</v>
          </cell>
          <cell r="AT258">
            <v>0.74411727190017696</v>
          </cell>
          <cell r="AU258">
            <v>2</v>
          </cell>
          <cell r="AV258">
            <v>2.5</v>
          </cell>
          <cell r="AW258">
            <v>3</v>
          </cell>
          <cell r="AX258">
            <v>3.5</v>
          </cell>
          <cell r="AY258">
            <v>4</v>
          </cell>
        </row>
        <row r="259">
          <cell r="AK259" t="str">
            <v>Exit 
Multiple</v>
          </cell>
          <cell r="AL259">
            <v>6</v>
          </cell>
          <cell r="AS259" t="str">
            <v>Total
Leverage</v>
          </cell>
          <cell r="AT259">
            <v>4</v>
          </cell>
        </row>
        <row r="260">
          <cell r="AH260" t="str">
            <v>Total Leverage</v>
          </cell>
          <cell r="AL260">
            <v>6.5</v>
          </cell>
          <cell r="AT260">
            <v>4.5</v>
          </cell>
        </row>
        <row r="261">
          <cell r="AH261" t="str">
            <v>start</v>
          </cell>
          <cell r="AI261">
            <v>4</v>
          </cell>
          <cell r="AL261">
            <v>7</v>
          </cell>
          <cell r="AT261">
            <v>5</v>
          </cell>
        </row>
        <row r="262">
          <cell r="AH262" t="str">
            <v>step</v>
          </cell>
          <cell r="AI262">
            <v>0.5</v>
          </cell>
          <cell r="AL262">
            <v>7.5</v>
          </cell>
          <cell r="AT262">
            <v>5.5</v>
          </cell>
        </row>
        <row r="263">
          <cell r="AH263" t="str">
            <v>Active</v>
          </cell>
          <cell r="AL263">
            <v>8</v>
          </cell>
          <cell r="AT263">
            <v>6</v>
          </cell>
        </row>
        <row r="264">
          <cell r="AK264" t="str">
            <v>Note: Assumes total leverage of 0.0x</v>
          </cell>
          <cell r="AS264" t="str">
            <v>Note: Assumes exit mulitple of 4.6x</v>
          </cell>
        </row>
        <row r="270">
          <cell r="AH270" t="str">
            <v>Data Table Inputs:</v>
          </cell>
          <cell r="AM270" t="str">
            <v>Offer Price (# of fully diluted shares - Used for FF)</v>
          </cell>
        </row>
        <row r="271">
          <cell r="AH271" t="str">
            <v>Start</v>
          </cell>
          <cell r="AI271">
            <v>1</v>
          </cell>
        </row>
        <row r="272">
          <cell r="AH272" t="str">
            <v>Step</v>
          </cell>
          <cell r="AI272">
            <v>1.5</v>
          </cell>
          <cell r="AM272">
            <v>1</v>
          </cell>
          <cell r="AN272">
            <v>2.5</v>
          </cell>
          <cell r="AO272">
            <v>4</v>
          </cell>
          <cell r="AP272">
            <v>5.5</v>
          </cell>
          <cell r="AQ272">
            <v>7</v>
          </cell>
          <cell r="AR272">
            <v>8.5</v>
          </cell>
          <cell r="AS272">
            <v>10</v>
          </cell>
          <cell r="AT272">
            <v>11.5</v>
          </cell>
          <cell r="AU272">
            <v>13</v>
          </cell>
          <cell r="AV272">
            <v>14.5</v>
          </cell>
          <cell r="AW272">
            <v>16</v>
          </cell>
          <cell r="AX272">
            <v>17.5</v>
          </cell>
        </row>
        <row r="273">
          <cell r="AL273">
            <v>21.760387003558719</v>
          </cell>
          <cell r="AM273">
            <v>21.497015000000001</v>
          </cell>
          <cell r="AN273">
            <v>21.7229922</v>
          </cell>
          <cell r="AO273">
            <v>21.850104375000001</v>
          </cell>
          <cell r="AP273">
            <v>21.907882636363638</v>
          </cell>
          <cell r="AQ273">
            <v>21.951639214285716</v>
          </cell>
          <cell r="AR273">
            <v>22.009454294117649</v>
          </cell>
          <cell r="AS273">
            <v>22.052864850000002</v>
          </cell>
          <cell r="AT273">
            <v>22.085004826086958</v>
          </cell>
          <cell r="AU273">
            <v>22.115395576923078</v>
          </cell>
          <cell r="AV273">
            <v>22.176745406896554</v>
          </cell>
          <cell r="AW273">
            <v>22.241848024999999</v>
          </cell>
          <cell r="AX273">
            <v>22.326262880000002</v>
          </cell>
        </row>
      </sheetData>
      <sheetData sheetId="1" refreshError="1"/>
      <sheetData sheetId="2" refreshError="1">
        <row r="2">
          <cell r="C2" t="str">
            <v>Acquiror Active</v>
          </cell>
          <cell r="E2">
            <v>1</v>
          </cell>
          <cell r="G2" t="str">
            <v>Shine Management</v>
          </cell>
        </row>
        <row r="3">
          <cell r="C3" t="str">
            <v>Target Active</v>
          </cell>
          <cell r="E3">
            <v>3</v>
          </cell>
          <cell r="G3" t="str">
            <v>Rise Management</v>
          </cell>
        </row>
        <row r="5">
          <cell r="A5" t="str">
            <v>x</v>
          </cell>
          <cell r="B5" t="str">
            <v>Shine Management - Inputs</v>
          </cell>
        </row>
        <row r="7">
          <cell r="C7" t="str">
            <v>Acquiror</v>
          </cell>
          <cell r="D7">
            <v>1</v>
          </cell>
          <cell r="E7" t="str">
            <v>1 - Include</v>
          </cell>
          <cell r="H7">
            <v>2006</v>
          </cell>
          <cell r="I7">
            <v>2007</v>
          </cell>
          <cell r="J7">
            <v>2008</v>
          </cell>
          <cell r="K7" t="str">
            <v>LTM</v>
          </cell>
          <cell r="L7">
            <v>12</v>
          </cell>
          <cell r="M7">
            <v>2009</v>
          </cell>
          <cell r="N7">
            <v>2010</v>
          </cell>
          <cell r="O7">
            <v>2011</v>
          </cell>
          <cell r="P7">
            <v>2012</v>
          </cell>
          <cell r="Q7">
            <v>2013</v>
          </cell>
          <cell r="R7">
            <v>2014</v>
          </cell>
          <cell r="S7">
            <v>2015</v>
          </cell>
          <cell r="T7">
            <v>2016</v>
          </cell>
          <cell r="U7">
            <v>2017</v>
          </cell>
          <cell r="V7">
            <v>2018</v>
          </cell>
          <cell r="W7">
            <v>2019</v>
          </cell>
        </row>
        <row r="8">
          <cell r="C8" t="str">
            <v>Target</v>
          </cell>
          <cell r="D8">
            <v>0</v>
          </cell>
          <cell r="E8" t="str">
            <v>0- Exclude</v>
          </cell>
          <cell r="K8">
            <v>40178</v>
          </cell>
          <cell r="L8">
            <v>40178</v>
          </cell>
          <cell r="M8" t="str">
            <v>Full Year</v>
          </cell>
          <cell r="N8">
            <v>1</v>
          </cell>
          <cell r="O8">
            <v>2</v>
          </cell>
          <cell r="P8">
            <v>3</v>
          </cell>
          <cell r="Q8">
            <v>4</v>
          </cell>
          <cell r="R8">
            <v>5</v>
          </cell>
          <cell r="S8">
            <v>6</v>
          </cell>
          <cell r="T8">
            <v>7</v>
          </cell>
          <cell r="U8">
            <v>8</v>
          </cell>
          <cell r="V8">
            <v>9</v>
          </cell>
          <cell r="W8">
            <v>10</v>
          </cell>
        </row>
        <row r="10">
          <cell r="B10" t="str">
            <v>Total Net Sales</v>
          </cell>
          <cell r="H10">
            <v>0</v>
          </cell>
          <cell r="I10">
            <v>0</v>
          </cell>
          <cell r="J10">
            <v>138.298</v>
          </cell>
          <cell r="K10">
            <v>154.2870125</v>
          </cell>
          <cell r="L10">
            <v>154.2870125</v>
          </cell>
          <cell r="M10">
            <v>154.2870125</v>
          </cell>
          <cell r="N10">
            <v>192.76562187499999</v>
          </cell>
          <cell r="O10">
            <v>234.5</v>
          </cell>
          <cell r="P10">
            <v>269.67500000000001</v>
          </cell>
          <cell r="Q10">
            <v>309.54000000000002</v>
          </cell>
          <cell r="R10">
            <v>340.49400000000003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</row>
        <row r="11">
          <cell r="C11" t="str">
            <v>Cost of Goods Sold (Excluding Depreciation)</v>
          </cell>
          <cell r="H11">
            <v>0</v>
          </cell>
          <cell r="I11">
            <v>0</v>
          </cell>
          <cell r="J11">
            <v>89.344999999999999</v>
          </cell>
          <cell r="K11">
            <v>99.139660000000006</v>
          </cell>
          <cell r="L11">
            <v>99.139660000000006</v>
          </cell>
          <cell r="M11">
            <v>99.139660000000006</v>
          </cell>
          <cell r="N11">
            <v>125.29765421875</v>
          </cell>
          <cell r="O11">
            <v>150.66624999999999</v>
          </cell>
          <cell r="P11">
            <v>172.59200000000001</v>
          </cell>
          <cell r="Q11">
            <v>197.33175</v>
          </cell>
          <cell r="R11">
            <v>217.06492500000002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</row>
        <row r="12">
          <cell r="B12" t="str">
            <v>Gross Profit</v>
          </cell>
          <cell r="H12">
            <v>0</v>
          </cell>
          <cell r="I12">
            <v>0</v>
          </cell>
          <cell r="J12">
            <v>48.953000000000003</v>
          </cell>
          <cell r="K12">
            <v>55.147352499999997</v>
          </cell>
          <cell r="L12">
            <v>55.147352499999997</v>
          </cell>
          <cell r="M12">
            <v>55.147352499999997</v>
          </cell>
          <cell r="N12">
            <v>67.467967656249996</v>
          </cell>
          <cell r="O12">
            <v>83.833750000000009</v>
          </cell>
          <cell r="P12">
            <v>97.082999999999998</v>
          </cell>
          <cell r="Q12">
            <v>112.20825000000002</v>
          </cell>
          <cell r="R12">
            <v>123.42907500000001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</row>
        <row r="13">
          <cell r="C13" t="str">
            <v>Total SG&amp;A (Excluding Amortization)</v>
          </cell>
          <cell r="H13">
            <v>0</v>
          </cell>
          <cell r="I13">
            <v>0</v>
          </cell>
          <cell r="J13">
            <v>35.503999999999998</v>
          </cell>
          <cell r="K13">
            <v>39.098900803333343</v>
          </cell>
          <cell r="L13">
            <v>39.098900803333343</v>
          </cell>
          <cell r="M13">
            <v>39.098900803333343</v>
          </cell>
          <cell r="N13">
            <v>45.127594537</v>
          </cell>
          <cell r="O13">
            <v>49.534641475590007</v>
          </cell>
          <cell r="P13">
            <v>54.634466378881307</v>
          </cell>
          <cell r="Q13">
            <v>60.291776525403009</v>
          </cell>
          <cell r="R13">
            <v>66.320954177943307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</row>
        <row r="14">
          <cell r="B14" t="str">
            <v>Operating EBITDA</v>
          </cell>
          <cell r="H14">
            <v>0</v>
          </cell>
          <cell r="I14">
            <v>0</v>
          </cell>
          <cell r="J14">
            <v>13.449000000000005</v>
          </cell>
          <cell r="K14">
            <v>16.048451696666653</v>
          </cell>
          <cell r="L14">
            <v>16.048451696666653</v>
          </cell>
          <cell r="M14">
            <v>16.048451696666653</v>
          </cell>
          <cell r="N14">
            <v>22.340373119249996</v>
          </cell>
          <cell r="O14">
            <v>34.299108524410002</v>
          </cell>
          <cell r="P14">
            <v>42.448533621118692</v>
          </cell>
          <cell r="Q14">
            <v>51.916473474597012</v>
          </cell>
          <cell r="R14">
            <v>57.108120822056705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</row>
        <row r="15">
          <cell r="C15" t="str">
            <v>Other (Income) Expense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</row>
        <row r="16">
          <cell r="C16" t="str">
            <v>Corporate Overhead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</row>
        <row r="17">
          <cell r="B17" t="str">
            <v>EBITDA</v>
          </cell>
          <cell r="H17">
            <v>0</v>
          </cell>
          <cell r="I17">
            <v>0</v>
          </cell>
          <cell r="J17">
            <v>13.449000000000005</v>
          </cell>
          <cell r="K17">
            <v>16.048451696666653</v>
          </cell>
          <cell r="L17">
            <v>16.048451696666653</v>
          </cell>
          <cell r="M17">
            <v>16.048451696666653</v>
          </cell>
          <cell r="N17">
            <v>22.340373119249996</v>
          </cell>
          <cell r="O17">
            <v>34.299108524410002</v>
          </cell>
          <cell r="P17">
            <v>42.448533621118692</v>
          </cell>
          <cell r="Q17">
            <v>51.916473474597012</v>
          </cell>
          <cell r="R17">
            <v>57.108120822056705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</row>
        <row r="18">
          <cell r="C18" t="str">
            <v>Depreciation</v>
          </cell>
          <cell r="H18">
            <v>0</v>
          </cell>
          <cell r="I18">
            <v>0</v>
          </cell>
          <cell r="J18">
            <v>2.9260000000000002</v>
          </cell>
          <cell r="K18">
            <v>3.5553805999999999</v>
          </cell>
          <cell r="L18">
            <v>3.5553805999999999</v>
          </cell>
          <cell r="M18">
            <v>3.5553805999999999</v>
          </cell>
          <cell r="N18">
            <v>3.9</v>
          </cell>
          <cell r="O18">
            <v>4</v>
          </cell>
          <cell r="P18">
            <v>4.0999999999999996</v>
          </cell>
          <cell r="Q18">
            <v>4.2</v>
          </cell>
          <cell r="R18">
            <v>4.62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C19" t="str">
            <v>Amortization</v>
          </cell>
          <cell r="H19">
            <v>0</v>
          </cell>
          <cell r="I19">
            <v>0</v>
          </cell>
          <cell r="J19">
            <v>0</v>
          </cell>
          <cell r="K19">
            <v>0.432</v>
          </cell>
          <cell r="L19">
            <v>0.432</v>
          </cell>
          <cell r="M19">
            <v>0.432</v>
          </cell>
          <cell r="N19">
            <v>0.5</v>
          </cell>
          <cell r="O19">
            <v>0.5</v>
          </cell>
          <cell r="P19">
            <v>0.5</v>
          </cell>
          <cell r="Q19">
            <v>0.5</v>
          </cell>
          <cell r="R19">
            <v>0.5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EBIT</v>
          </cell>
          <cell r="H20">
            <v>0</v>
          </cell>
          <cell r="I20">
            <v>0</v>
          </cell>
          <cell r="J20">
            <v>10.523000000000005</v>
          </cell>
          <cell r="K20">
            <v>12.061071096666653</v>
          </cell>
          <cell r="L20">
            <v>12.061071096666653</v>
          </cell>
          <cell r="M20">
            <v>12.061071096666653</v>
          </cell>
          <cell r="N20">
            <v>17.940373119249998</v>
          </cell>
          <cell r="O20">
            <v>29.799108524410002</v>
          </cell>
          <cell r="P20">
            <v>37.84853362111869</v>
          </cell>
          <cell r="Q20">
            <v>47.216473474597009</v>
          </cell>
          <cell r="R20">
            <v>51.988120822056707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C21" t="str">
            <v>Interest (Income)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C22" t="str">
            <v>Other (Income)</v>
          </cell>
          <cell r="H22">
            <v>0</v>
          </cell>
          <cell r="I22">
            <v>0</v>
          </cell>
          <cell r="J22">
            <v>0.214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C23" t="str">
            <v>Other Expense (Income)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Interest Expense</v>
          </cell>
          <cell r="H24">
            <v>0</v>
          </cell>
          <cell r="I24">
            <v>0</v>
          </cell>
          <cell r="J24">
            <v>2.2549999999999999</v>
          </cell>
          <cell r="K24">
            <v>1.7943662333333337</v>
          </cell>
          <cell r="L24">
            <v>1.7943662333333337</v>
          </cell>
          <cell r="M24">
            <v>1.7943662333333337</v>
          </cell>
          <cell r="N24">
            <v>2</v>
          </cell>
          <cell r="O24">
            <v>1.8</v>
          </cell>
          <cell r="P24">
            <v>1.7</v>
          </cell>
          <cell r="Q24">
            <v>1.6</v>
          </cell>
          <cell r="R24">
            <v>1.6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 t="str">
            <v>Pre-Tax Income</v>
          </cell>
          <cell r="H25">
            <v>0</v>
          </cell>
          <cell r="I25">
            <v>0</v>
          </cell>
          <cell r="J25">
            <v>8.0540000000000056</v>
          </cell>
          <cell r="K25">
            <v>10.26670486333332</v>
          </cell>
          <cell r="L25">
            <v>10.26670486333332</v>
          </cell>
          <cell r="M25">
            <v>10.26670486333332</v>
          </cell>
          <cell r="N25">
            <v>15.940373119249998</v>
          </cell>
          <cell r="O25">
            <v>27.999108524410001</v>
          </cell>
          <cell r="P25">
            <v>36.148533621118688</v>
          </cell>
          <cell r="Q25">
            <v>45.616473474597008</v>
          </cell>
          <cell r="R25">
            <v>50.388120822056706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C26" t="str">
            <v>Income Taxes Expense</v>
          </cell>
          <cell r="H26">
            <v>0</v>
          </cell>
          <cell r="I26">
            <v>0</v>
          </cell>
          <cell r="J26">
            <v>2.7829999999999999</v>
          </cell>
          <cell r="K26">
            <v>3.0800114589999978</v>
          </cell>
          <cell r="L26">
            <v>3.0800114589999978</v>
          </cell>
          <cell r="M26">
            <v>3.0800114589999978</v>
          </cell>
          <cell r="N26">
            <v>4.7821118667882265</v>
          </cell>
          <cell r="O26">
            <v>8.3997324949759076</v>
          </cell>
          <cell r="P26">
            <v>10.844560026447446</v>
          </cell>
          <cell r="Q26">
            <v>13.684941984720853</v>
          </cell>
          <cell r="R26">
            <v>15.116436182927503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C27" t="str">
            <v>Preferred Dividends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 t="str">
            <v>Consolidated Net Income</v>
          </cell>
          <cell r="H28">
            <v>0</v>
          </cell>
          <cell r="I28">
            <v>0</v>
          </cell>
          <cell r="J28">
            <v>5.2710000000000061</v>
          </cell>
          <cell r="K28">
            <v>7.1866934043333224</v>
          </cell>
          <cell r="L28">
            <v>7.1866934043333224</v>
          </cell>
          <cell r="M28">
            <v>7.1866934043333224</v>
          </cell>
          <cell r="N28">
            <v>11.15826125246177</v>
          </cell>
          <cell r="O28">
            <v>19.599376029434094</v>
          </cell>
          <cell r="P28">
            <v>25.303973594671241</v>
          </cell>
          <cell r="Q28">
            <v>31.931531489876157</v>
          </cell>
          <cell r="R28">
            <v>35.271684639129205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Attributable to Non-Controlling Interests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B30" t="str">
            <v>Net Income Available to Common</v>
          </cell>
          <cell r="H30">
            <v>0</v>
          </cell>
          <cell r="I30">
            <v>0</v>
          </cell>
          <cell r="J30">
            <v>5.2710000000000061</v>
          </cell>
          <cell r="K30">
            <v>7.1866934043333224</v>
          </cell>
          <cell r="L30">
            <v>7.1866934043333224</v>
          </cell>
          <cell r="M30">
            <v>7.1866934043333224</v>
          </cell>
          <cell r="N30">
            <v>11.15826125246177</v>
          </cell>
          <cell r="O30">
            <v>19.599376029434094</v>
          </cell>
          <cell r="P30">
            <v>25.303973594671241</v>
          </cell>
          <cell r="Q30">
            <v>31.931531489876157</v>
          </cell>
          <cell r="R30">
            <v>35.271684639129205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2">
          <cell r="C32" t="str">
            <v>Weighted Average Fully Diluted Shares Outstanding</v>
          </cell>
          <cell r="H32">
            <v>0</v>
          </cell>
          <cell r="I32">
            <v>0</v>
          </cell>
          <cell r="J32">
            <v>15.055999999999999</v>
          </cell>
          <cell r="K32">
            <v>15.5</v>
          </cell>
          <cell r="L32">
            <v>15.5</v>
          </cell>
          <cell r="M32">
            <v>15.5</v>
          </cell>
          <cell r="N32">
            <v>15.9</v>
          </cell>
          <cell r="O32">
            <v>16.3</v>
          </cell>
          <cell r="P32">
            <v>16.7</v>
          </cell>
          <cell r="Q32">
            <v>17.100000000000001</v>
          </cell>
          <cell r="R32">
            <v>17.100000000000001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C33" t="str">
            <v>Earnings per Share</v>
          </cell>
          <cell r="H33" t="str">
            <v>n/a</v>
          </cell>
          <cell r="I33" t="str">
            <v>n/a</v>
          </cell>
          <cell r="J33">
            <v>0.35009298618491008</v>
          </cell>
          <cell r="K33">
            <v>0.46365763898924661</v>
          </cell>
          <cell r="L33">
            <v>0.46365763898924661</v>
          </cell>
          <cell r="M33">
            <v>0.46365763898924661</v>
          </cell>
          <cell r="N33">
            <v>0.70177743726174657</v>
          </cell>
          <cell r="O33">
            <v>1.202415707327245</v>
          </cell>
          <cell r="P33">
            <v>1.5152079996809127</v>
          </cell>
          <cell r="Q33">
            <v>1.8673410227997751</v>
          </cell>
          <cell r="R33">
            <v>2.0626716163233452</v>
          </cell>
          <cell r="S33" t="str">
            <v>n/a</v>
          </cell>
          <cell r="T33" t="str">
            <v>n/a</v>
          </cell>
          <cell r="U33" t="str">
            <v>n/a</v>
          </cell>
          <cell r="V33" t="str">
            <v>n/a</v>
          </cell>
          <cell r="W33" t="str">
            <v>n/a</v>
          </cell>
        </row>
        <row r="34">
          <cell r="C34" t="str">
            <v>Capital Expenditures</v>
          </cell>
          <cell r="H34">
            <v>0</v>
          </cell>
          <cell r="I34">
            <v>0</v>
          </cell>
          <cell r="J34">
            <v>3.86</v>
          </cell>
          <cell r="K34">
            <v>3.25</v>
          </cell>
          <cell r="L34">
            <v>3.25</v>
          </cell>
          <cell r="M34">
            <v>3.25</v>
          </cell>
          <cell r="N34">
            <v>1.5</v>
          </cell>
          <cell r="O34">
            <v>1.8247548322080707</v>
          </cell>
          <cell r="P34">
            <v>2.0984680570392813</v>
          </cell>
          <cell r="Q34">
            <v>2.4086763785146532</v>
          </cell>
          <cell r="R34">
            <v>2.6495440163661188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C35" t="str">
            <v>SBC</v>
          </cell>
          <cell r="M35">
            <v>0.8</v>
          </cell>
          <cell r="N35">
            <v>0.8</v>
          </cell>
          <cell r="O35">
            <v>0.8</v>
          </cell>
          <cell r="P35">
            <v>0.8</v>
          </cell>
          <cell r="Q35">
            <v>0.8</v>
          </cell>
          <cell r="R35">
            <v>0.8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7">
          <cell r="H37">
            <v>2006</v>
          </cell>
          <cell r="I37">
            <v>2007</v>
          </cell>
          <cell r="J37">
            <v>2008</v>
          </cell>
          <cell r="K37" t="str">
            <v>LTM</v>
          </cell>
          <cell r="L37">
            <v>12</v>
          </cell>
          <cell r="M37">
            <v>2009</v>
          </cell>
          <cell r="N37">
            <v>2010</v>
          </cell>
          <cell r="O37">
            <v>2011</v>
          </cell>
          <cell r="P37">
            <v>2012</v>
          </cell>
          <cell r="Q37">
            <v>2013</v>
          </cell>
          <cell r="R37">
            <v>2014</v>
          </cell>
          <cell r="S37">
            <v>2015</v>
          </cell>
          <cell r="T37">
            <v>2016</v>
          </cell>
          <cell r="U37">
            <v>2017</v>
          </cell>
          <cell r="V37">
            <v>2018</v>
          </cell>
          <cell r="W37">
            <v>2019</v>
          </cell>
        </row>
        <row r="38">
          <cell r="K38">
            <v>40178</v>
          </cell>
          <cell r="L38">
            <v>40178</v>
          </cell>
          <cell r="M38" t="str">
            <v>Full Year</v>
          </cell>
          <cell r="N38">
            <v>1</v>
          </cell>
          <cell r="O38">
            <v>2</v>
          </cell>
          <cell r="P38">
            <v>3</v>
          </cell>
          <cell r="Q38">
            <v>4</v>
          </cell>
          <cell r="R38">
            <v>5</v>
          </cell>
          <cell r="S38">
            <v>6</v>
          </cell>
          <cell r="T38">
            <v>7</v>
          </cell>
          <cell r="U38">
            <v>8</v>
          </cell>
          <cell r="V38">
            <v>9</v>
          </cell>
          <cell r="W38">
            <v>10</v>
          </cell>
          <cell r="AB38" t="str">
            <v>FOR SENSITIVITY ANALYSIS</v>
          </cell>
        </row>
        <row r="40">
          <cell r="B40" t="str">
            <v>Total Net Sales Growth Rate</v>
          </cell>
          <cell r="H40" t="str">
            <v xml:space="preserve">n/a </v>
          </cell>
          <cell r="I40" t="str">
            <v xml:space="preserve">n/a </v>
          </cell>
          <cell r="J40" t="str">
            <v xml:space="preserve">n/a </v>
          </cell>
          <cell r="M40">
            <v>0.11561275289592041</v>
          </cell>
          <cell r="N40">
            <v>0.24939629558904053</v>
          </cell>
          <cell r="O40">
            <v>0.21650322147204706</v>
          </cell>
          <cell r="P40">
            <v>0.15000000000000005</v>
          </cell>
          <cell r="Q40">
            <v>0.14782608695652177</v>
          </cell>
          <cell r="R40">
            <v>0.1</v>
          </cell>
          <cell r="S40">
            <v>-1</v>
          </cell>
          <cell r="T40" t="str">
            <v xml:space="preserve">n/a </v>
          </cell>
          <cell r="U40" t="str">
            <v xml:space="preserve">n/a </v>
          </cell>
          <cell r="V40" t="str">
            <v xml:space="preserve">n/a </v>
          </cell>
          <cell r="W40" t="str">
            <v xml:space="preserve">n/a </v>
          </cell>
          <cell r="AB40" t="str">
            <v>Margin Expansion</v>
          </cell>
        </row>
        <row r="41">
          <cell r="C41" t="str">
            <v>Cost of Goods Sold (Excluding Depreciation) (% Sales)</v>
          </cell>
          <cell r="H41">
            <v>0</v>
          </cell>
          <cell r="I41">
            <v>0</v>
          </cell>
          <cell r="J41">
            <v>0.64603248058540252</v>
          </cell>
          <cell r="K41">
            <v>0.64256646359005753</v>
          </cell>
          <cell r="L41">
            <v>0.64256646359005753</v>
          </cell>
          <cell r="M41">
            <v>0.64256646359005753</v>
          </cell>
          <cell r="N41">
            <v>0.65</v>
          </cell>
          <cell r="O41">
            <v>0.64249999999999996</v>
          </cell>
          <cell r="P41">
            <v>0.64</v>
          </cell>
          <cell r="Q41">
            <v>0.63749999999999996</v>
          </cell>
          <cell r="R41">
            <v>0.63749999999999996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AB41" t="str">
            <v>Step</v>
          </cell>
          <cell r="AD41">
            <v>0</v>
          </cell>
          <cell r="AF41">
            <v>0</v>
          </cell>
        </row>
        <row r="42">
          <cell r="B42" t="str">
            <v>Gross Profit Margin</v>
          </cell>
          <cell r="H42">
            <v>0</v>
          </cell>
          <cell r="I42">
            <v>0</v>
          </cell>
          <cell r="J42">
            <v>0.35396751941459748</v>
          </cell>
          <cell r="K42">
            <v>0.35743353640994247</v>
          </cell>
          <cell r="L42">
            <v>0.35743353640994247</v>
          </cell>
          <cell r="M42">
            <v>0.35743353640994247</v>
          </cell>
          <cell r="N42">
            <v>0.35</v>
          </cell>
          <cell r="O42">
            <v>0.35750000000000004</v>
          </cell>
          <cell r="P42">
            <v>0.36</v>
          </cell>
          <cell r="Q42">
            <v>0.36250000000000004</v>
          </cell>
          <cell r="R42">
            <v>0.36249999999999999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Total SG&amp;A (Excluding Amortization) (% Sales)</v>
          </cell>
          <cell r="H43">
            <v>0</v>
          </cell>
          <cell r="I43">
            <v>0</v>
          </cell>
          <cell r="J43">
            <v>0.25672099379600571</v>
          </cell>
          <cell r="K43">
            <v>0.25341666916606698</v>
          </cell>
          <cell r="L43">
            <v>0.25341666916606698</v>
          </cell>
          <cell r="M43">
            <v>0.25341666916606698</v>
          </cell>
          <cell r="N43">
            <v>0.23410603041170513</v>
          </cell>
          <cell r="O43">
            <v>0.21123514488524522</v>
          </cell>
          <cell r="P43">
            <v>0.20259373831048968</v>
          </cell>
          <cell r="Q43">
            <v>0.19477862804614268</v>
          </cell>
          <cell r="R43">
            <v>0.19477862804614268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AB43" t="str">
            <v>Step</v>
          </cell>
          <cell r="AD43">
            <v>0</v>
          </cell>
          <cell r="AF43">
            <v>0</v>
          </cell>
        </row>
        <row r="44">
          <cell r="B44" t="str">
            <v>Operating EBITDA Margin</v>
          </cell>
          <cell r="H44">
            <v>0</v>
          </cell>
          <cell r="I44">
            <v>0</v>
          </cell>
          <cell r="J44">
            <v>9.7246525618591775E-2</v>
          </cell>
          <cell r="K44">
            <v>0.10401686724387546</v>
          </cell>
          <cell r="L44">
            <v>0.10401686724387546</v>
          </cell>
          <cell r="M44">
            <v>0.10401686724387546</v>
          </cell>
          <cell r="N44">
            <v>0.11589396958829486</v>
          </cell>
          <cell r="O44">
            <v>0.14626485511475482</v>
          </cell>
          <cell r="P44">
            <v>0.1574062616895103</v>
          </cell>
          <cell r="Q44">
            <v>0.16772137195385736</v>
          </cell>
          <cell r="R44">
            <v>0.16772137195385733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str">
            <v>Other (Income) Expense (% Sales)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AB45" t="str">
            <v>ADJUST STEP FORMULAS FOR BREAKDOWN BETWEEN COGS AND SG&amp;A</v>
          </cell>
        </row>
        <row r="46">
          <cell r="C46" t="str">
            <v>Corporate Overhead Margin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B47" t="str">
            <v>EBITDA Margin</v>
          </cell>
          <cell r="H47">
            <v>0</v>
          </cell>
          <cell r="I47">
            <v>0</v>
          </cell>
          <cell r="J47">
            <v>9.7246525618591775E-2</v>
          </cell>
          <cell r="K47">
            <v>0.10401686724387546</v>
          </cell>
          <cell r="L47">
            <v>0.10401686724387546</v>
          </cell>
          <cell r="M47">
            <v>0.10401686724387546</v>
          </cell>
          <cell r="N47">
            <v>0.11589396958829486</v>
          </cell>
          <cell r="O47">
            <v>0.14626485511475482</v>
          </cell>
          <cell r="P47">
            <v>0.1574062616895103</v>
          </cell>
          <cell r="Q47">
            <v>0.16772137195385736</v>
          </cell>
          <cell r="R47">
            <v>0.16772137195385733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Depreciation (% Sales)</v>
          </cell>
          <cell r="H48">
            <v>0</v>
          </cell>
          <cell r="I48">
            <v>0</v>
          </cell>
          <cell r="J48">
            <v>2.115721123949732E-2</v>
          </cell>
          <cell r="K48">
            <v>2.3043939618702512E-2</v>
          </cell>
          <cell r="L48">
            <v>2.3043939618702512E-2</v>
          </cell>
          <cell r="M48">
            <v>2.3043939618702512E-2</v>
          </cell>
          <cell r="N48">
            <v>2.0231823299535111E-2</v>
          </cell>
          <cell r="O48">
            <v>1.7057569296375266E-2</v>
          </cell>
          <cell r="P48">
            <v>1.520348567720404E-2</v>
          </cell>
          <cell r="Q48">
            <v>1.3568521031207597E-2</v>
          </cell>
          <cell r="R48">
            <v>1.3568521031207597E-2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Amortization (% Sales)</v>
          </cell>
          <cell r="H49">
            <v>0</v>
          </cell>
          <cell r="I49">
            <v>0</v>
          </cell>
          <cell r="J49">
            <v>0</v>
          </cell>
          <cell r="K49">
            <v>2.7999764400130568E-3</v>
          </cell>
          <cell r="L49">
            <v>2.7999764400130568E-3</v>
          </cell>
          <cell r="M49">
            <v>2.7999764400130568E-3</v>
          </cell>
          <cell r="N49">
            <v>2.5938234999403989E-3</v>
          </cell>
          <cell r="O49">
            <v>2.1321961620469083E-3</v>
          </cell>
          <cell r="P49">
            <v>1.8540836191712246E-3</v>
          </cell>
          <cell r="Q49">
            <v>1.6153001227628093E-3</v>
          </cell>
          <cell r="R49">
            <v>1.6153001227628093E-3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EBIT Margin</v>
          </cell>
          <cell r="H50">
            <v>0</v>
          </cell>
          <cell r="I50">
            <v>0</v>
          </cell>
          <cell r="J50">
            <v>7.6089314379094455E-2</v>
          </cell>
          <cell r="K50">
            <v>7.8172951185159892E-2</v>
          </cell>
          <cell r="L50">
            <v>7.8172951185159892E-2</v>
          </cell>
          <cell r="M50">
            <v>7.8172951185159892E-2</v>
          </cell>
          <cell r="N50">
            <v>9.3068322788819366E-2</v>
          </cell>
          <cell r="O50">
            <v>0.12707508965633263</v>
          </cell>
          <cell r="P50">
            <v>0.14034869239313502</v>
          </cell>
          <cell r="Q50">
            <v>0.15253755079988696</v>
          </cell>
          <cell r="R50">
            <v>0.15268439626559266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Interest (Income) (% Sales)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Other (Income) (% Sales)</v>
          </cell>
          <cell r="H52">
            <v>0</v>
          </cell>
          <cell r="I52">
            <v>0</v>
          </cell>
          <cell r="J52">
            <v>1.5473831870309043E-3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C53" t="str">
            <v>Other Expense (Income) (% Sales)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C54" t="str">
            <v>Interest Expense (% Sales)</v>
          </cell>
          <cell r="H54">
            <v>0</v>
          </cell>
          <cell r="I54">
            <v>0</v>
          </cell>
          <cell r="J54">
            <v>1.6305369564274249E-2</v>
          </cell>
          <cell r="K54">
            <v>1.1630053652982189E-2</v>
          </cell>
          <cell r="L54">
            <v>1.1630053652982189E-2</v>
          </cell>
          <cell r="M54">
            <v>1.1630053652982189E-2</v>
          </cell>
          <cell r="N54">
            <v>1.0375293999761595E-2</v>
          </cell>
          <cell r="O54">
            <v>7.6759061833688701E-3</v>
          </cell>
          <cell r="P54">
            <v>6.3038843051821634E-3</v>
          </cell>
          <cell r="Q54">
            <v>5.16896039284099E-3</v>
          </cell>
          <cell r="R54">
            <v>4.699054902582718E-3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B55" t="str">
            <v>Pre-Tax Income Margin</v>
          </cell>
          <cell r="H55">
            <v>0</v>
          </cell>
          <cell r="I55">
            <v>0</v>
          </cell>
          <cell r="J55">
            <v>5.8236561627789306E-2</v>
          </cell>
          <cell r="K55">
            <v>6.6542897532177694E-2</v>
          </cell>
          <cell r="L55">
            <v>6.6542897532177694E-2</v>
          </cell>
          <cell r="M55">
            <v>6.6542897532177694E-2</v>
          </cell>
          <cell r="N55">
            <v>8.2693028789057765E-2</v>
          </cell>
          <cell r="O55">
            <v>0.11939918347296376</v>
          </cell>
          <cell r="P55">
            <v>0.13404480808795285</v>
          </cell>
          <cell r="Q55">
            <v>0.14736859040704595</v>
          </cell>
          <cell r="R55">
            <v>0.14798534136300992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C56" t="str">
            <v>Income Tax Rate</v>
          </cell>
          <cell r="H56">
            <v>0</v>
          </cell>
          <cell r="I56">
            <v>0</v>
          </cell>
          <cell r="J56">
            <v>0.3455425875341443</v>
          </cell>
          <cell r="K56">
            <v>0.30000000000000016</v>
          </cell>
          <cell r="L56">
            <v>0.30000000000000016</v>
          </cell>
          <cell r="M56">
            <v>0.30000000000000016</v>
          </cell>
          <cell r="N56">
            <v>0.29999999567219837</v>
          </cell>
          <cell r="O56">
            <v>0.29999999777324721</v>
          </cell>
          <cell r="P56">
            <v>0.29999999834327556</v>
          </cell>
          <cell r="Q56">
            <v>0.29999999873602134</v>
          </cell>
          <cell r="R56">
            <v>0.29999999873602134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C57" t="str">
            <v>Preferred Dividends Margin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Consolidated Net Income Margin</v>
          </cell>
          <cell r="H58">
            <v>0</v>
          </cell>
          <cell r="I58">
            <v>0</v>
          </cell>
          <cell r="J58">
            <v>3.8113349433831337E-2</v>
          </cell>
          <cell r="K58">
            <v>4.6580028272524381E-2</v>
          </cell>
          <cell r="L58">
            <v>4.6580028272524381E-2</v>
          </cell>
          <cell r="M58">
            <v>4.6580028272524381E-2</v>
          </cell>
          <cell r="N58">
            <v>5.7885120510219455E-2</v>
          </cell>
          <cell r="O58">
            <v>8.3579428696947095E-2</v>
          </cell>
          <cell r="P58">
            <v>9.3831365883642312E-2</v>
          </cell>
          <cell r="Q58">
            <v>0.10315801347120293</v>
          </cell>
          <cell r="R58">
            <v>0.10358973914115727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C59" t="str">
            <v>Attributable to Non-Controlling Interests (% Sales)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Net Income Available to Common Margin</v>
          </cell>
          <cell r="H60">
            <v>0</v>
          </cell>
          <cell r="I60">
            <v>0</v>
          </cell>
          <cell r="J60">
            <v>3.8113349433831337E-2</v>
          </cell>
          <cell r="K60">
            <v>4.6580028272524381E-2</v>
          </cell>
          <cell r="L60">
            <v>4.6580028272524381E-2</v>
          </cell>
          <cell r="M60">
            <v>4.6580028272524381E-2</v>
          </cell>
          <cell r="N60">
            <v>5.7885120510219455E-2</v>
          </cell>
          <cell r="O60">
            <v>8.3579428696947095E-2</v>
          </cell>
          <cell r="P60">
            <v>9.3831365883642312E-2</v>
          </cell>
          <cell r="Q60">
            <v>0.10315801347120293</v>
          </cell>
          <cell r="R60">
            <v>0.10358973914115727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2">
          <cell r="B62" t="str">
            <v>CAPEX (% of Sales)</v>
          </cell>
          <cell r="J62">
            <v>2.7910743467006029E-2</v>
          </cell>
          <cell r="K62">
            <v>2.1064637569542674E-2</v>
          </cell>
          <cell r="L62">
            <v>2.1064637569542674E-2</v>
          </cell>
          <cell r="M62">
            <v>2.1064637569542674E-2</v>
          </cell>
          <cell r="N62">
            <v>7.781470499821197E-3</v>
          </cell>
          <cell r="O62">
            <v>7.781470499821197E-3</v>
          </cell>
          <cell r="P62">
            <v>7.781470499821197E-3</v>
          </cell>
          <cell r="Q62">
            <v>7.7814704998211961E-3</v>
          </cell>
          <cell r="R62">
            <v>7.781470499821197E-3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</row>
        <row r="65">
          <cell r="A65" t="str">
            <v>x</v>
          </cell>
          <cell r="B65" t="str">
            <v>Shine 2 - Inputs</v>
          </cell>
        </row>
        <row r="67">
          <cell r="C67" t="str">
            <v>Acquiror</v>
          </cell>
          <cell r="D67">
            <v>0</v>
          </cell>
          <cell r="E67" t="str">
            <v>1 - Include</v>
          </cell>
          <cell r="H67">
            <v>2006</v>
          </cell>
          <cell r="I67">
            <v>2007</v>
          </cell>
          <cell r="J67">
            <v>2008</v>
          </cell>
          <cell r="K67" t="str">
            <v>LTM</v>
          </cell>
          <cell r="L67">
            <v>12</v>
          </cell>
          <cell r="M67">
            <v>2009</v>
          </cell>
          <cell r="N67">
            <v>2010</v>
          </cell>
          <cell r="O67">
            <v>2011</v>
          </cell>
          <cell r="P67">
            <v>2012</v>
          </cell>
          <cell r="Q67">
            <v>2013</v>
          </cell>
          <cell r="R67">
            <v>2014</v>
          </cell>
          <cell r="S67">
            <v>2015</v>
          </cell>
          <cell r="T67">
            <v>2016</v>
          </cell>
          <cell r="U67">
            <v>2017</v>
          </cell>
          <cell r="V67">
            <v>2018</v>
          </cell>
          <cell r="W67">
            <v>2019</v>
          </cell>
        </row>
        <row r="68">
          <cell r="C68" t="str">
            <v>Target</v>
          </cell>
          <cell r="D68">
            <v>0</v>
          </cell>
          <cell r="E68" t="str">
            <v>0- Exclude</v>
          </cell>
          <cell r="K68">
            <v>40178</v>
          </cell>
          <cell r="L68">
            <v>40178</v>
          </cell>
          <cell r="M68" t="str">
            <v>Full Year</v>
          </cell>
          <cell r="N68">
            <v>1</v>
          </cell>
          <cell r="O68">
            <v>2</v>
          </cell>
          <cell r="P68">
            <v>3</v>
          </cell>
          <cell r="Q68">
            <v>4</v>
          </cell>
          <cell r="R68">
            <v>5</v>
          </cell>
          <cell r="S68">
            <v>6</v>
          </cell>
          <cell r="T68">
            <v>7</v>
          </cell>
          <cell r="U68">
            <v>8</v>
          </cell>
          <cell r="V68">
            <v>9</v>
          </cell>
          <cell r="W68">
            <v>10</v>
          </cell>
        </row>
        <row r="70">
          <cell r="B70" t="str">
            <v>Total Net Sales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</row>
        <row r="71">
          <cell r="C71" t="str">
            <v>Cost of Goods Sold (Excluding Depreciation)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Gross Profit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C73" t="str">
            <v>Total SG&amp;A (Excluding Amortization)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Operating EBITDA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C75" t="str">
            <v>Other (Income) Expense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</row>
        <row r="76">
          <cell r="C76" t="str">
            <v>Corporate Overhead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</row>
        <row r="77">
          <cell r="B77" t="str">
            <v>EBITDA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</row>
        <row r="78">
          <cell r="C78" t="str">
            <v>Depreciation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C79" t="str">
            <v>Amortization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B80" t="str">
            <v>EBIT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C81" t="str">
            <v>Interest (Income)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C82" t="str">
            <v>Other (Income)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C83" t="str">
            <v>Other Expense (Income)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C84" t="str">
            <v>Interest Expense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B85" t="str">
            <v>Pre-Tax Income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C86" t="str">
            <v>Income Taxes Expense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C87" t="str">
            <v>Preferred Dividends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>Consolidated Net Income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C89" t="str">
            <v>Attributable to Non-Controlling Interests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B90" t="str">
            <v>Net Income Available to Common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2">
          <cell r="C92" t="str">
            <v>Weighted Average Fully Diluted Shares Outstanding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Earnings per Share</v>
          </cell>
          <cell r="H93" t="str">
            <v>n/a</v>
          </cell>
          <cell r="I93" t="str">
            <v>n/a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</row>
        <row r="94">
          <cell r="C94" t="str">
            <v>Capital Expenditures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7">
          <cell r="H97">
            <v>2006</v>
          </cell>
          <cell r="I97">
            <v>2007</v>
          </cell>
          <cell r="J97">
            <v>2008</v>
          </cell>
          <cell r="K97" t="str">
            <v>LTM</v>
          </cell>
          <cell r="L97">
            <v>12</v>
          </cell>
          <cell r="M97">
            <v>2009</v>
          </cell>
          <cell r="N97">
            <v>2010</v>
          </cell>
          <cell r="O97">
            <v>2011</v>
          </cell>
          <cell r="P97">
            <v>2012</v>
          </cell>
          <cell r="Q97">
            <v>2013</v>
          </cell>
          <cell r="R97">
            <v>2014</v>
          </cell>
          <cell r="S97">
            <v>2015</v>
          </cell>
          <cell r="T97">
            <v>2016</v>
          </cell>
          <cell r="U97">
            <v>2017</v>
          </cell>
          <cell r="V97">
            <v>2018</v>
          </cell>
          <cell r="W97">
            <v>2019</v>
          </cell>
        </row>
        <row r="98">
          <cell r="K98">
            <v>40178</v>
          </cell>
          <cell r="L98">
            <v>40178</v>
          </cell>
          <cell r="M98" t="str">
            <v>Full Year</v>
          </cell>
          <cell r="N98">
            <v>1</v>
          </cell>
          <cell r="O98">
            <v>2</v>
          </cell>
          <cell r="P98">
            <v>3</v>
          </cell>
          <cell r="Q98">
            <v>4</v>
          </cell>
          <cell r="R98">
            <v>5</v>
          </cell>
          <cell r="S98">
            <v>6</v>
          </cell>
          <cell r="T98">
            <v>7</v>
          </cell>
          <cell r="U98">
            <v>8</v>
          </cell>
          <cell r="V98">
            <v>9</v>
          </cell>
          <cell r="W98">
            <v>10</v>
          </cell>
          <cell r="AB98" t="str">
            <v>FOR SENSITIVITY ANALYSIS</v>
          </cell>
        </row>
        <row r="100">
          <cell r="B100" t="str">
            <v>Total Net Sales Growth Rate</v>
          </cell>
          <cell r="H100" t="str">
            <v xml:space="preserve">n/a </v>
          </cell>
          <cell r="I100" t="str">
            <v xml:space="preserve">n/a </v>
          </cell>
          <cell r="J100" t="str">
            <v xml:space="preserve">n/a </v>
          </cell>
          <cell r="M100" t="str">
            <v xml:space="preserve">n/a </v>
          </cell>
          <cell r="N100" t="str">
            <v xml:space="preserve">n/a </v>
          </cell>
          <cell r="O100" t="str">
            <v xml:space="preserve">n/a </v>
          </cell>
          <cell r="P100" t="str">
            <v xml:space="preserve">n/a </v>
          </cell>
          <cell r="Q100" t="str">
            <v xml:space="preserve">n/a </v>
          </cell>
          <cell r="R100" t="str">
            <v xml:space="preserve">n/a </v>
          </cell>
          <cell r="S100" t="str">
            <v xml:space="preserve">n/a </v>
          </cell>
          <cell r="T100" t="str">
            <v xml:space="preserve">n/a </v>
          </cell>
          <cell r="U100" t="str">
            <v xml:space="preserve">n/a </v>
          </cell>
          <cell r="V100" t="str">
            <v xml:space="preserve">n/a </v>
          </cell>
          <cell r="W100" t="str">
            <v xml:space="preserve">n/a </v>
          </cell>
          <cell r="AB100" t="str">
            <v>Margin Expansion</v>
          </cell>
        </row>
        <row r="101">
          <cell r="C101" t="str">
            <v>Cost of Goods Sold (Excluding Depreciation) (% Sales)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AB101" t="str">
            <v>Step</v>
          </cell>
          <cell r="AD101">
            <v>0</v>
          </cell>
          <cell r="AF101">
            <v>0</v>
          </cell>
        </row>
        <row r="102">
          <cell r="B102" t="str">
            <v>Gross Profit Margin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C103" t="str">
            <v>Total SG&amp;A (Excluding Amortization) (% Sales)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AB103" t="str">
            <v>Step</v>
          </cell>
          <cell r="AD103">
            <v>0</v>
          </cell>
          <cell r="AF103">
            <v>0</v>
          </cell>
        </row>
        <row r="104">
          <cell r="B104" t="str">
            <v>Operating EBITDA Margin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C105" t="str">
            <v>Other (Income) Expense (% Sales)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AB105" t="str">
            <v>ADJUST STEP FORMULAS FOR BREAKDOWN BETWEEN COGS AND SG&amp;A</v>
          </cell>
        </row>
        <row r="106">
          <cell r="C106" t="str">
            <v>Corporate Overhead Margin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B107" t="str">
            <v>EBITDA Margin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C108" t="str">
            <v>Depreciation (% Sales)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C109" t="str">
            <v>Amortization (% Sales)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B110" t="str">
            <v>EBIT Margin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C111" t="str">
            <v>Interest (Income) (% Sales)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C112" t="str">
            <v>Other (Income) (% Sales)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C113" t="str">
            <v>Other Expense (Income) (% Sales)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C114" t="str">
            <v>Interest Expense (% Sales)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B115" t="str">
            <v>Pre-Tax Income Margin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C116" t="str">
            <v>Income Tax Rate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C117" t="str">
            <v>Preferred Dividends Margin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B118" t="str">
            <v>Consolidated Net Income Margin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C119" t="str">
            <v>Attributable to Non-Controlling Interests (% Sales)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B120" t="str">
            <v>Net Income Available to Common Margin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5">
          <cell r="A125" t="str">
            <v>x</v>
          </cell>
          <cell r="B125" t="str">
            <v>Rise Management - Inputs</v>
          </cell>
        </row>
        <row r="127">
          <cell r="C127" t="str">
            <v>Acquiror</v>
          </cell>
          <cell r="D127">
            <v>0</v>
          </cell>
          <cell r="E127" t="str">
            <v>1 - Include</v>
          </cell>
          <cell r="H127">
            <v>2006</v>
          </cell>
          <cell r="I127">
            <v>2007</v>
          </cell>
          <cell r="J127">
            <v>2008</v>
          </cell>
          <cell r="K127" t="str">
            <v>LTM</v>
          </cell>
          <cell r="L127">
            <v>12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  <cell r="R127">
            <v>2014</v>
          </cell>
          <cell r="S127">
            <v>2015</v>
          </cell>
          <cell r="T127">
            <v>2016</v>
          </cell>
          <cell r="U127">
            <v>2017</v>
          </cell>
          <cell r="V127">
            <v>2018</v>
          </cell>
          <cell r="W127">
            <v>2019</v>
          </cell>
        </row>
        <row r="128">
          <cell r="C128" t="str">
            <v>Target</v>
          </cell>
          <cell r="D128">
            <v>1</v>
          </cell>
          <cell r="E128" t="str">
            <v>0- Exclude</v>
          </cell>
          <cell r="K128">
            <v>40178</v>
          </cell>
          <cell r="L128">
            <v>40178</v>
          </cell>
          <cell r="M128" t="str">
            <v>Full Year</v>
          </cell>
          <cell r="N128">
            <v>1</v>
          </cell>
          <cell r="O128">
            <v>2</v>
          </cell>
          <cell r="P128">
            <v>3</v>
          </cell>
          <cell r="Q128">
            <v>4</v>
          </cell>
          <cell r="R128">
            <v>5</v>
          </cell>
          <cell r="S128">
            <v>6</v>
          </cell>
          <cell r="T128">
            <v>7</v>
          </cell>
          <cell r="U128">
            <v>8</v>
          </cell>
          <cell r="V128">
            <v>9</v>
          </cell>
          <cell r="W128">
            <v>10</v>
          </cell>
        </row>
        <row r="130">
          <cell r="B130" t="str">
            <v>Total Net Sales</v>
          </cell>
          <cell r="H130">
            <v>0</v>
          </cell>
          <cell r="I130">
            <v>0</v>
          </cell>
          <cell r="J130">
            <v>251.838458</v>
          </cell>
          <cell r="K130">
            <v>235.14889500000001</v>
          </cell>
          <cell r="L130">
            <v>235.14889500000001</v>
          </cell>
          <cell r="M130">
            <v>235.14889500000001</v>
          </cell>
          <cell r="N130">
            <v>294.23348765000003</v>
          </cell>
          <cell r="O130">
            <v>359.68500920299999</v>
          </cell>
          <cell r="P130">
            <v>425.53147586785008</v>
          </cell>
          <cell r="Q130">
            <v>495.25530613886156</v>
          </cell>
          <cell r="R130">
            <v>544.78083675274775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</row>
        <row r="131">
          <cell r="C131" t="str">
            <v>Cost of Goods Sold (Excluding Depreciation)</v>
          </cell>
          <cell r="H131">
            <v>0</v>
          </cell>
          <cell r="I131">
            <v>0</v>
          </cell>
          <cell r="J131">
            <v>168.20812699999999</v>
          </cell>
          <cell r="K131">
            <v>153.49574807234362</v>
          </cell>
          <cell r="L131">
            <v>153.49574807234362</v>
          </cell>
          <cell r="M131">
            <v>153.49574807234362</v>
          </cell>
          <cell r="N131">
            <v>193.20954768927143</v>
          </cell>
          <cell r="O131">
            <v>238.18937374543344</v>
          </cell>
          <cell r="P131">
            <v>283.8341480162951</v>
          </cell>
          <cell r="Q131">
            <v>331.17070185384927</v>
          </cell>
          <cell r="R131">
            <v>364.2877720392342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</row>
        <row r="132">
          <cell r="B132" t="str">
            <v>Gross Profit</v>
          </cell>
          <cell r="H132">
            <v>0</v>
          </cell>
          <cell r="I132">
            <v>0</v>
          </cell>
          <cell r="J132">
            <v>83.630331000000012</v>
          </cell>
          <cell r="K132">
            <v>81.653146927656394</v>
          </cell>
          <cell r="L132">
            <v>81.653146927656394</v>
          </cell>
          <cell r="M132">
            <v>81.653146927656394</v>
          </cell>
          <cell r="N132">
            <v>101.0239399607286</v>
          </cell>
          <cell r="O132">
            <v>121.49563545756655</v>
          </cell>
          <cell r="P132">
            <v>141.69732785155497</v>
          </cell>
          <cell r="Q132">
            <v>164.08460428501229</v>
          </cell>
          <cell r="R132">
            <v>180.49306471351355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</row>
        <row r="133">
          <cell r="C133" t="str">
            <v>Total SG&amp;A (Excluding Amortization)</v>
          </cell>
          <cell r="H133">
            <v>0</v>
          </cell>
          <cell r="I133">
            <v>0</v>
          </cell>
          <cell r="J133">
            <v>45.607000000000006</v>
          </cell>
          <cell r="K133">
            <v>42.597000000000001</v>
          </cell>
          <cell r="L133">
            <v>42.597000000000001</v>
          </cell>
          <cell r="M133">
            <v>42.597000000000001</v>
          </cell>
          <cell r="N133">
            <v>49.13864980786272</v>
          </cell>
          <cell r="O133">
            <v>54.990981084714441</v>
          </cell>
          <cell r="P133">
            <v>61.657400245683895</v>
          </cell>
          <cell r="Q133">
            <v>68.815274866811151</v>
          </cell>
          <cell r="R133">
            <v>75.696802353492274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</row>
        <row r="134">
          <cell r="B134" t="str">
            <v>Operating EBITDA</v>
          </cell>
          <cell r="H134">
            <v>0</v>
          </cell>
          <cell r="I134">
            <v>0</v>
          </cell>
          <cell r="J134">
            <v>38.023331000000006</v>
          </cell>
          <cell r="K134">
            <v>39.056146927656393</v>
          </cell>
          <cell r="L134">
            <v>39.056146927656393</v>
          </cell>
          <cell r="M134">
            <v>39.056146927656393</v>
          </cell>
          <cell r="N134">
            <v>51.885290152865878</v>
          </cell>
          <cell r="O134">
            <v>66.504654372852116</v>
          </cell>
          <cell r="P134">
            <v>80.039927605871071</v>
          </cell>
          <cell r="Q134">
            <v>95.269329418201139</v>
          </cell>
          <cell r="R134">
            <v>104.79626236002127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</row>
        <row r="135">
          <cell r="C135" t="str">
            <v>Other (Income) Expense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</row>
        <row r="136">
          <cell r="C136" t="str">
            <v>Corporate Overhead</v>
          </cell>
          <cell r="H136">
            <v>0</v>
          </cell>
          <cell r="I136">
            <v>0</v>
          </cell>
          <cell r="J136">
            <v>6.181</v>
          </cell>
          <cell r="K136">
            <v>5.6879999999999997</v>
          </cell>
          <cell r="L136">
            <v>5.6879999999999997</v>
          </cell>
          <cell r="M136">
            <v>5.6879999999999997</v>
          </cell>
          <cell r="N136">
            <v>5.8586400000000003</v>
          </cell>
          <cell r="O136">
            <v>6.0343992000000002</v>
          </cell>
          <cell r="P136">
            <v>6.2154311760000001</v>
          </cell>
          <cell r="Q136">
            <v>6.4018941112799999</v>
          </cell>
          <cell r="R136">
            <v>6.5939509346184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</row>
        <row r="137">
          <cell r="B137" t="str">
            <v>EBITDA</v>
          </cell>
          <cell r="H137">
            <v>0</v>
          </cell>
          <cell r="I137">
            <v>0</v>
          </cell>
          <cell r="J137">
            <v>31.842331000000005</v>
          </cell>
          <cell r="K137">
            <v>33.36814692765639</v>
          </cell>
          <cell r="L137">
            <v>33.36814692765639</v>
          </cell>
          <cell r="M137">
            <v>33.36814692765639</v>
          </cell>
          <cell r="N137">
            <v>46.026650152865876</v>
          </cell>
          <cell r="O137">
            <v>60.470255172852113</v>
          </cell>
          <cell r="P137">
            <v>73.824496429871076</v>
          </cell>
          <cell r="Q137">
            <v>88.867435306921138</v>
          </cell>
          <cell r="R137">
            <v>98.202311425402868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</row>
        <row r="138">
          <cell r="C138" t="str">
            <v>Depreciation</v>
          </cell>
          <cell r="H138">
            <v>0</v>
          </cell>
          <cell r="I138">
            <v>0</v>
          </cell>
          <cell r="J138">
            <v>0.9640000000000013</v>
          </cell>
          <cell r="K138">
            <v>2.71</v>
          </cell>
          <cell r="L138">
            <v>2.71</v>
          </cell>
          <cell r="M138">
            <v>2.71</v>
          </cell>
          <cell r="N138">
            <v>2.71</v>
          </cell>
          <cell r="O138">
            <v>2.71</v>
          </cell>
          <cell r="P138">
            <v>2.71</v>
          </cell>
          <cell r="Q138">
            <v>2.71</v>
          </cell>
          <cell r="R138">
            <v>2.71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C139" t="str">
            <v>Amortization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B140" t="str">
            <v>EBIT</v>
          </cell>
          <cell r="H140">
            <v>0</v>
          </cell>
          <cell r="I140">
            <v>0</v>
          </cell>
          <cell r="J140">
            <v>30.878331000000003</v>
          </cell>
          <cell r="K140">
            <v>30.658146927656389</v>
          </cell>
          <cell r="L140">
            <v>30.658146927656389</v>
          </cell>
          <cell r="M140">
            <v>30.658146927656389</v>
          </cell>
          <cell r="N140">
            <v>43.316650152865876</v>
          </cell>
          <cell r="O140">
            <v>57.760255172852112</v>
          </cell>
          <cell r="P140">
            <v>71.114496429871082</v>
          </cell>
          <cell r="Q140">
            <v>86.157435306921144</v>
          </cell>
          <cell r="R140">
            <v>95.492311425402875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C141" t="str">
            <v>Interest (Income)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C142" t="str">
            <v>Other (Income)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C143" t="str">
            <v>Other Expense (Income)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C144" t="str">
            <v>Interest Expense</v>
          </cell>
          <cell r="H144">
            <v>0</v>
          </cell>
          <cell r="I144">
            <v>0</v>
          </cell>
          <cell r="J144">
            <v>0</v>
          </cell>
          <cell r="K144">
            <v>5.2588174712566493</v>
          </cell>
          <cell r="L144">
            <v>5.2588174712566493</v>
          </cell>
          <cell r="M144">
            <v>5.2588174712566493</v>
          </cell>
          <cell r="N144">
            <v>4.3705642223201275</v>
          </cell>
          <cell r="O144">
            <v>3.4172977509112306</v>
          </cell>
          <cell r="P144">
            <v>1.6340829430960273</v>
          </cell>
          <cell r="Q144">
            <v>-0.68634577851463918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B145" t="str">
            <v>Pre-Tax Income</v>
          </cell>
          <cell r="H145">
            <v>0</v>
          </cell>
          <cell r="I145">
            <v>0</v>
          </cell>
          <cell r="J145">
            <v>30.878331000000003</v>
          </cell>
          <cell r="K145">
            <v>25.399329456399741</v>
          </cell>
          <cell r="L145">
            <v>25.399329456399741</v>
          </cell>
          <cell r="M145">
            <v>25.399329456399741</v>
          </cell>
          <cell r="N145">
            <v>38.946085930545749</v>
          </cell>
          <cell r="O145">
            <v>54.342957421940881</v>
          </cell>
          <cell r="P145">
            <v>69.480413486775049</v>
          </cell>
          <cell r="Q145">
            <v>86.843781085435779</v>
          </cell>
          <cell r="R145">
            <v>95.492311425402875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C146" t="str">
            <v>Income Taxes Expense</v>
          </cell>
          <cell r="H146">
            <v>0</v>
          </cell>
          <cell r="I146">
            <v>0</v>
          </cell>
          <cell r="J146">
            <v>12.042549090000001</v>
          </cell>
          <cell r="K146">
            <v>9.9057384879958992</v>
          </cell>
          <cell r="L146">
            <v>9.9057384879958992</v>
          </cell>
          <cell r="M146">
            <v>9.9057384879958992</v>
          </cell>
          <cell r="N146">
            <v>15.188973512912842</v>
          </cell>
          <cell r="O146">
            <v>21.193753394556943</v>
          </cell>
          <cell r="P146">
            <v>27.09736125984227</v>
          </cell>
          <cell r="Q146">
            <v>33.869074623319953</v>
          </cell>
          <cell r="R146">
            <v>37.242001455907122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C147" t="str">
            <v>Preferred Dividends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B148" t="str">
            <v>Consolidated Net Income</v>
          </cell>
          <cell r="H148">
            <v>0</v>
          </cell>
          <cell r="I148">
            <v>0</v>
          </cell>
          <cell r="J148">
            <v>18.835781910000001</v>
          </cell>
          <cell r="K148">
            <v>15.493590968403842</v>
          </cell>
          <cell r="L148">
            <v>15.493590968403842</v>
          </cell>
          <cell r="M148">
            <v>15.493590968403842</v>
          </cell>
          <cell r="N148">
            <v>23.757112417632907</v>
          </cell>
          <cell r="O148">
            <v>33.149204027383938</v>
          </cell>
          <cell r="P148">
            <v>42.383052226932776</v>
          </cell>
          <cell r="Q148">
            <v>52.974706462115826</v>
          </cell>
          <cell r="R148">
            <v>58.250309969495753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C149" t="str">
            <v>Attributable to Non-Controlling Interests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B150" t="str">
            <v>Net Income Available to Common</v>
          </cell>
          <cell r="H150">
            <v>0</v>
          </cell>
          <cell r="I150">
            <v>0</v>
          </cell>
          <cell r="J150">
            <v>18.835781910000001</v>
          </cell>
          <cell r="K150">
            <v>15.493590968403842</v>
          </cell>
          <cell r="L150">
            <v>15.493590968403842</v>
          </cell>
          <cell r="M150">
            <v>15.493590968403842</v>
          </cell>
          <cell r="N150">
            <v>23.757112417632907</v>
          </cell>
          <cell r="O150">
            <v>33.149204027383938</v>
          </cell>
          <cell r="P150">
            <v>42.383052226932776</v>
          </cell>
          <cell r="Q150">
            <v>52.974706462115826</v>
          </cell>
          <cell r="R150">
            <v>58.250309969495753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2">
          <cell r="C152" t="str">
            <v>Weighted Average Fully Diluted Shares Outstanding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21.497015000000001</v>
          </cell>
          <cell r="N152">
            <v>21.497015000000001</v>
          </cell>
          <cell r="O152">
            <v>21.497015000000001</v>
          </cell>
          <cell r="P152">
            <v>21.497015000000001</v>
          </cell>
          <cell r="Q152">
            <v>21.497015000000001</v>
          </cell>
          <cell r="R152">
            <v>21.497015000000001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C153" t="str">
            <v>Earnings per Share</v>
          </cell>
          <cell r="H153" t="str">
            <v>n/a</v>
          </cell>
          <cell r="I153" t="str">
            <v>n/a</v>
          </cell>
          <cell r="J153" t="str">
            <v>n/a</v>
          </cell>
          <cell r="K153" t="str">
            <v>n/a</v>
          </cell>
          <cell r="L153" t="str">
            <v>n/a</v>
          </cell>
          <cell r="M153">
            <v>0.72073220251294612</v>
          </cell>
          <cell r="N153">
            <v>1.1051354068289438</v>
          </cell>
          <cell r="O153">
            <v>1.5420375353221802</v>
          </cell>
          <cell r="P153">
            <v>1.9715784831955867</v>
          </cell>
          <cell r="Q153">
            <v>2.4642819694788241</v>
          </cell>
          <cell r="R153">
            <v>2.7096929489743458</v>
          </cell>
          <cell r="S153" t="str">
            <v>n/a</v>
          </cell>
          <cell r="T153" t="str">
            <v>n/a</v>
          </cell>
          <cell r="U153" t="str">
            <v>n/a</v>
          </cell>
          <cell r="V153" t="str">
            <v>n/a</v>
          </cell>
          <cell r="W153" t="str">
            <v>n/a</v>
          </cell>
        </row>
        <row r="154">
          <cell r="C154" t="str">
            <v>Capital Expenditures</v>
          </cell>
          <cell r="H154">
            <v>0</v>
          </cell>
          <cell r="I154">
            <v>0</v>
          </cell>
          <cell r="J154">
            <v>1.2830273885998911</v>
          </cell>
          <cell r="K154">
            <v>1.198</v>
          </cell>
          <cell r="L154">
            <v>1.198</v>
          </cell>
          <cell r="M154">
            <v>1.198</v>
          </cell>
          <cell r="N154">
            <v>1.4990149887997561</v>
          </cell>
          <cell r="O154">
            <v>1.8324672162511926</v>
          </cell>
          <cell r="P154">
            <v>2.1679315486032129</v>
          </cell>
          <cell r="Q154">
            <v>2.5231496697203535</v>
          </cell>
          <cell r="R154">
            <v>2.7754646366923894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C155" t="str">
            <v>SBC</v>
          </cell>
          <cell r="J155">
            <v>0</v>
          </cell>
          <cell r="K155">
            <v>1.198</v>
          </cell>
          <cell r="L155">
            <v>1.198</v>
          </cell>
          <cell r="M155">
            <v>1.198</v>
          </cell>
          <cell r="N155">
            <v>1.4990149887997561</v>
          </cell>
          <cell r="O155">
            <v>1.8324672162511926</v>
          </cell>
          <cell r="P155">
            <v>2.1679315486032129</v>
          </cell>
          <cell r="Q155">
            <v>2.5231496697203535</v>
          </cell>
          <cell r="R155">
            <v>2.5231496697203535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7">
          <cell r="H157">
            <v>2006</v>
          </cell>
          <cell r="I157">
            <v>2007</v>
          </cell>
          <cell r="J157">
            <v>2008</v>
          </cell>
          <cell r="K157" t="str">
            <v>LTM</v>
          </cell>
          <cell r="L157">
            <v>12</v>
          </cell>
          <cell r="M157">
            <v>2009</v>
          </cell>
          <cell r="N157">
            <v>2010</v>
          </cell>
          <cell r="O157">
            <v>2011</v>
          </cell>
          <cell r="P157">
            <v>2012</v>
          </cell>
          <cell r="Q157">
            <v>2013</v>
          </cell>
          <cell r="R157">
            <v>2014</v>
          </cell>
          <cell r="S157">
            <v>2015</v>
          </cell>
          <cell r="T157">
            <v>2016</v>
          </cell>
          <cell r="U157">
            <v>2017</v>
          </cell>
          <cell r="V157">
            <v>2018</v>
          </cell>
          <cell r="W157">
            <v>2019</v>
          </cell>
        </row>
        <row r="158">
          <cell r="K158">
            <v>40178</v>
          </cell>
          <cell r="L158">
            <v>40178</v>
          </cell>
          <cell r="M158" t="str">
            <v>Full Year</v>
          </cell>
          <cell r="N158">
            <v>1</v>
          </cell>
          <cell r="O158">
            <v>2</v>
          </cell>
          <cell r="P158">
            <v>3</v>
          </cell>
          <cell r="Q158">
            <v>4</v>
          </cell>
          <cell r="R158">
            <v>5</v>
          </cell>
          <cell r="S158">
            <v>6</v>
          </cell>
          <cell r="T158">
            <v>7</v>
          </cell>
          <cell r="U158">
            <v>8</v>
          </cell>
          <cell r="V158">
            <v>9</v>
          </cell>
          <cell r="W158">
            <v>10</v>
          </cell>
          <cell r="AB158" t="str">
            <v>FOR SENSITIVITY ANALYSIS</v>
          </cell>
        </row>
        <row r="160">
          <cell r="B160" t="str">
            <v>Total Net Sales Growth Rate</v>
          </cell>
          <cell r="H160" t="str">
            <v xml:space="preserve">n/a </v>
          </cell>
          <cell r="I160" t="str">
            <v xml:space="preserve">n/a </v>
          </cell>
          <cell r="J160" t="str">
            <v xml:space="preserve">n/a </v>
          </cell>
          <cell r="M160">
            <v>-6.6270906884285288E-2</v>
          </cell>
          <cell r="N160">
            <v>0.25126459833034731</v>
          </cell>
          <cell r="O160">
            <v>0.22244756052668146</v>
          </cell>
          <cell r="P160">
            <v>0.18306703081886708</v>
          </cell>
          <cell r="Q160">
            <v>0.16385117018385825</v>
          </cell>
          <cell r="R160">
            <v>0.10000000000000007</v>
          </cell>
          <cell r="S160">
            <v>-1</v>
          </cell>
          <cell r="T160" t="str">
            <v xml:space="preserve">n/a </v>
          </cell>
          <cell r="U160" t="str">
            <v xml:space="preserve">n/a </v>
          </cell>
          <cell r="V160" t="str">
            <v xml:space="preserve">n/a </v>
          </cell>
          <cell r="W160" t="str">
            <v xml:space="preserve">n/a </v>
          </cell>
          <cell r="AB160" t="str">
            <v>Margin Expansion</v>
          </cell>
        </row>
        <row r="161">
          <cell r="C161" t="str">
            <v>Cost of Goods Sold (Excluding Depreciation) (% Sales)</v>
          </cell>
          <cell r="H161">
            <v>0</v>
          </cell>
          <cell r="I161">
            <v>0</v>
          </cell>
          <cell r="J161">
            <v>0.66792073115377792</v>
          </cell>
          <cell r="K161">
            <v>0.65275981021447538</v>
          </cell>
          <cell r="L161">
            <v>0.65275981021447538</v>
          </cell>
          <cell r="M161">
            <v>0.65275981021447538</v>
          </cell>
          <cell r="N161">
            <v>0.65665383377129471</v>
          </cell>
          <cell r="O161">
            <v>0.66221657186442118</v>
          </cell>
          <cell r="P161">
            <v>0.66701093600051464</v>
          </cell>
          <cell r="Q161">
            <v>0.66868683232440596</v>
          </cell>
          <cell r="R161">
            <v>0.66868683232440596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Step</v>
          </cell>
          <cell r="AD161">
            <v>0</v>
          </cell>
          <cell r="AF161">
            <v>0</v>
          </cell>
        </row>
        <row r="162">
          <cell r="B162" t="str">
            <v>Gross Profit Margin</v>
          </cell>
          <cell r="H162">
            <v>0</v>
          </cell>
          <cell r="I162">
            <v>0</v>
          </cell>
          <cell r="J162">
            <v>0.33207926884622208</v>
          </cell>
          <cell r="K162">
            <v>0.34724018978552457</v>
          </cell>
          <cell r="L162">
            <v>0.34724018978552457</v>
          </cell>
          <cell r="M162">
            <v>0.34724018978552457</v>
          </cell>
          <cell r="N162">
            <v>0.34334616622870523</v>
          </cell>
          <cell r="O162">
            <v>0.33778342813557882</v>
          </cell>
          <cell r="P162">
            <v>0.3329890639994853</v>
          </cell>
          <cell r="Q162">
            <v>0.33131316767559404</v>
          </cell>
          <cell r="R162">
            <v>0.33131316767559404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C163" t="str">
            <v>Total SG&amp;A (Excluding Amortization) (% Sales)</v>
          </cell>
          <cell r="H163">
            <v>0</v>
          </cell>
          <cell r="I163">
            <v>0</v>
          </cell>
          <cell r="J163">
            <v>0.18109624861187804</v>
          </cell>
          <cell r="K163">
            <v>0.18114905451713903</v>
          </cell>
          <cell r="L163">
            <v>0.18114905451713903</v>
          </cell>
          <cell r="M163">
            <v>0.18114905451713903</v>
          </cell>
          <cell r="N163">
            <v>0.16700563284052386</v>
          </cell>
          <cell r="O163">
            <v>0.15288649701182982</v>
          </cell>
          <cell r="P163">
            <v>0.14489504006709897</v>
          </cell>
          <cell r="Q163">
            <v>0.13894909153687385</v>
          </cell>
          <cell r="R163">
            <v>0.13894909153687385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Step</v>
          </cell>
          <cell r="AD163">
            <v>0</v>
          </cell>
          <cell r="AF163">
            <v>0</v>
          </cell>
        </row>
        <row r="164">
          <cell r="B164" t="str">
            <v>Operating EBITDA Margin</v>
          </cell>
          <cell r="H164">
            <v>0</v>
          </cell>
          <cell r="I164">
            <v>0</v>
          </cell>
          <cell r="J164">
            <v>0.15098302023434407</v>
          </cell>
          <cell r="K164">
            <v>0.16609113526838556</v>
          </cell>
          <cell r="L164">
            <v>0.16609113526838556</v>
          </cell>
          <cell r="M164">
            <v>0.16609113526838556</v>
          </cell>
          <cell r="N164">
            <v>0.17634053338818137</v>
          </cell>
          <cell r="O164">
            <v>0.184896931123749</v>
          </cell>
          <cell r="P164">
            <v>0.18809402393238633</v>
          </cell>
          <cell r="Q164">
            <v>0.1923640761387202</v>
          </cell>
          <cell r="R164">
            <v>0.19236407613872022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C165" t="str">
            <v>Other (Income) Expense (% Sales)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ADJUST STEP FORMULAS FOR BREAKDOWN BETWEEN COGS AND SG&amp;A</v>
          </cell>
        </row>
        <row r="166">
          <cell r="C166" t="str">
            <v>Corporate Overhead Margin</v>
          </cell>
          <cell r="H166">
            <v>0</v>
          </cell>
          <cell r="I166">
            <v>0</v>
          </cell>
          <cell r="J166">
            <v>2.4543511142368891E-2</v>
          </cell>
          <cell r="K166">
            <v>2.4188929316465636E-2</v>
          </cell>
          <cell r="L166">
            <v>2.4188929316465636E-2</v>
          </cell>
          <cell r="M166">
            <v>2.4188929316465636E-2</v>
          </cell>
          <cell r="N166">
            <v>1.9911533682967577E-2</v>
          </cell>
          <cell r="O166">
            <v>1.6776899358055507E-2</v>
          </cell>
          <cell r="P166">
            <v>1.4606278333051486E-2</v>
          </cell>
          <cell r="Q166">
            <v>1.2926452340694382E-2</v>
          </cell>
          <cell r="R166">
            <v>1.210385991901383E-2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B167" t="str">
            <v>EBITDA Margin</v>
          </cell>
          <cell r="H167">
            <v>0</v>
          </cell>
          <cell r="I167">
            <v>0</v>
          </cell>
          <cell r="J167">
            <v>0.12643950909197516</v>
          </cell>
          <cell r="K167">
            <v>0.14190220595191991</v>
          </cell>
          <cell r="L167">
            <v>0.14190220595191991</v>
          </cell>
          <cell r="M167">
            <v>0.14190220595191991</v>
          </cell>
          <cell r="N167">
            <v>0.15642899970521379</v>
          </cell>
          <cell r="O167">
            <v>0.16812003176569348</v>
          </cell>
          <cell r="P167">
            <v>0.17348774559933486</v>
          </cell>
          <cell r="Q167">
            <v>0.1794376237980258</v>
          </cell>
          <cell r="R167">
            <v>0.18026021621970637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C168" t="str">
            <v>Depreciation (% Sales)</v>
          </cell>
          <cell r="H168">
            <v>0</v>
          </cell>
          <cell r="I168">
            <v>0</v>
          </cell>
          <cell r="J168">
            <v>3.827850629549206E-3</v>
          </cell>
          <cell r="K168">
            <v>1.1524612947894142E-2</v>
          </cell>
          <cell r="L168">
            <v>1.1524612947894142E-2</v>
          </cell>
          <cell r="M168">
            <v>1.1524612947894142E-2</v>
          </cell>
          <cell r="N168">
            <v>9.2103724210468862E-3</v>
          </cell>
          <cell r="O168">
            <v>7.5343701590591533E-3</v>
          </cell>
          <cell r="P168">
            <v>6.3685065704554315E-3</v>
          </cell>
          <cell r="Q168">
            <v>5.4719252199998845E-3</v>
          </cell>
          <cell r="R168">
            <v>4.974477472727167E-3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C169" t="str">
            <v>Amortization (% Sales)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B170" t="str">
            <v>EBIT Margin</v>
          </cell>
          <cell r="H170">
            <v>0</v>
          </cell>
          <cell r="I170">
            <v>0</v>
          </cell>
          <cell r="J170">
            <v>0.12261165846242596</v>
          </cell>
          <cell r="K170">
            <v>0.13037759300402577</v>
          </cell>
          <cell r="L170">
            <v>0.13037759300402577</v>
          </cell>
          <cell r="M170">
            <v>0.13037759300402577</v>
          </cell>
          <cell r="N170">
            <v>0.14721862728416688</v>
          </cell>
          <cell r="O170">
            <v>0.16058566160663434</v>
          </cell>
          <cell r="P170">
            <v>0.16711923902887946</v>
          </cell>
          <cell r="Q170">
            <v>0.17396569857802593</v>
          </cell>
          <cell r="R170">
            <v>0.17528573874697922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C171" t="str">
            <v>Interest (Income) (% Sales)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C172" t="str">
            <v>Other (Income) (% Sales)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C173" t="str">
            <v>Other Expense (Income) (% Sales)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C174" t="str">
            <v>Interest Expense (% Sales)</v>
          </cell>
          <cell r="H174">
            <v>0</v>
          </cell>
          <cell r="I174">
            <v>0</v>
          </cell>
          <cell r="J174">
            <v>0</v>
          </cell>
          <cell r="K174">
            <v>2.23637770921979E-2</v>
          </cell>
          <cell r="L174">
            <v>2.23637770921979E-2</v>
          </cell>
          <cell r="M174">
            <v>2.23637770921979E-2</v>
          </cell>
          <cell r="N174">
            <v>1.485406796224042E-2</v>
          </cell>
          <cell r="O174">
            <v>9.5008067155297176E-3</v>
          </cell>
          <cell r="P174">
            <v>3.8400988781461987E-3</v>
          </cell>
          <cell r="Q174">
            <v>-1.3858423524334719E-3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B175" t="str">
            <v>Pre-Tax Income Margin</v>
          </cell>
          <cell r="H175">
            <v>0</v>
          </cell>
          <cell r="I175">
            <v>0</v>
          </cell>
          <cell r="J175">
            <v>0.12261165846242596</v>
          </cell>
          <cell r="K175">
            <v>0.10801381591182786</v>
          </cell>
          <cell r="L175">
            <v>0.10801381591182786</v>
          </cell>
          <cell r="M175">
            <v>0.10801381591182786</v>
          </cell>
          <cell r="N175">
            <v>0.13236455932192648</v>
          </cell>
          <cell r="O175">
            <v>0.15108485489110463</v>
          </cell>
          <cell r="P175">
            <v>0.16327914015073322</v>
          </cell>
          <cell r="Q175">
            <v>0.1753515409304594</v>
          </cell>
          <cell r="R175">
            <v>0.17528573874697922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C176" t="str">
            <v>Income Tax Rate</v>
          </cell>
          <cell r="H176">
            <v>0</v>
          </cell>
          <cell r="I176">
            <v>0</v>
          </cell>
          <cell r="J176">
            <v>0.39</v>
          </cell>
          <cell r="K176">
            <v>0.39</v>
          </cell>
          <cell r="L176">
            <v>0.39</v>
          </cell>
          <cell r="M176">
            <v>0.39</v>
          </cell>
          <cell r="N176">
            <v>0.39</v>
          </cell>
          <cell r="O176">
            <v>0.39</v>
          </cell>
          <cell r="P176">
            <v>0.39</v>
          </cell>
          <cell r="Q176">
            <v>0.39</v>
          </cell>
          <cell r="R176">
            <v>0.39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C177" t="str">
            <v>Preferred Dividends Margin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B178" t="str">
            <v>Consolidated Net Income Margin</v>
          </cell>
          <cell r="H178">
            <v>0</v>
          </cell>
          <cell r="I178">
            <v>0</v>
          </cell>
          <cell r="J178">
            <v>7.4793111662079831E-2</v>
          </cell>
          <cell r="K178">
            <v>6.5888427706215003E-2</v>
          </cell>
          <cell r="L178">
            <v>6.5888427706215003E-2</v>
          </cell>
          <cell r="M178">
            <v>6.5888427706215003E-2</v>
          </cell>
          <cell r="N178">
            <v>8.0742381186375153E-2</v>
          </cell>
          <cell r="O178">
            <v>9.2161761483573815E-2</v>
          </cell>
          <cell r="P178">
            <v>9.9600275491947263E-2</v>
          </cell>
          <cell r="Q178">
            <v>0.10696443996758023</v>
          </cell>
          <cell r="R178">
            <v>0.10692430063565732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C179" t="str">
            <v>Attributable to Non-Controlling Interests (% Sales)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B180" t="str">
            <v>Net Income Available to Common Margin</v>
          </cell>
          <cell r="H180">
            <v>0</v>
          </cell>
          <cell r="I180">
            <v>0</v>
          </cell>
          <cell r="J180">
            <v>7.4793111662079831E-2</v>
          </cell>
          <cell r="K180">
            <v>6.5888427706215003E-2</v>
          </cell>
          <cell r="L180">
            <v>6.5888427706215003E-2</v>
          </cell>
          <cell r="M180">
            <v>6.5888427706215003E-2</v>
          </cell>
          <cell r="N180">
            <v>8.0742381186375153E-2</v>
          </cell>
          <cell r="O180">
            <v>9.2161761483573815E-2</v>
          </cell>
          <cell r="P180">
            <v>9.9600275491947263E-2</v>
          </cell>
          <cell r="Q180">
            <v>0.10696443996758023</v>
          </cell>
          <cell r="R180">
            <v>0.10692430063565732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5">
          <cell r="A185" t="str">
            <v>x</v>
          </cell>
          <cell r="B185" t="str">
            <v>Rise Management Cut - Inputs</v>
          </cell>
        </row>
        <row r="187">
          <cell r="C187" t="str">
            <v>Acquiror</v>
          </cell>
          <cell r="D187">
            <v>0</v>
          </cell>
          <cell r="E187" t="str">
            <v>1 - Include</v>
          </cell>
          <cell r="H187">
            <v>2006</v>
          </cell>
          <cell r="I187">
            <v>2007</v>
          </cell>
          <cell r="J187">
            <v>2008</v>
          </cell>
          <cell r="K187" t="str">
            <v>LTM</v>
          </cell>
          <cell r="L187">
            <v>12</v>
          </cell>
          <cell r="M187">
            <v>2009</v>
          </cell>
          <cell r="N187">
            <v>2010</v>
          </cell>
          <cell r="O187">
            <v>2011</v>
          </cell>
          <cell r="P187">
            <v>2012</v>
          </cell>
          <cell r="Q187">
            <v>2013</v>
          </cell>
          <cell r="R187">
            <v>2014</v>
          </cell>
          <cell r="S187">
            <v>2015</v>
          </cell>
          <cell r="T187">
            <v>2016</v>
          </cell>
          <cell r="U187">
            <v>2017</v>
          </cell>
          <cell r="V187">
            <v>2018</v>
          </cell>
          <cell r="W187">
            <v>2019</v>
          </cell>
        </row>
        <row r="188">
          <cell r="C188" t="str">
            <v>Target</v>
          </cell>
          <cell r="D188">
            <v>0</v>
          </cell>
          <cell r="E188" t="str">
            <v>0- Exclude</v>
          </cell>
          <cell r="K188">
            <v>40178</v>
          </cell>
          <cell r="L188">
            <v>40178</v>
          </cell>
          <cell r="M188" t="str">
            <v>Full Year</v>
          </cell>
          <cell r="N188">
            <v>1</v>
          </cell>
          <cell r="O188">
            <v>2</v>
          </cell>
          <cell r="P188">
            <v>3</v>
          </cell>
          <cell r="Q188">
            <v>4</v>
          </cell>
          <cell r="R188">
            <v>5</v>
          </cell>
          <cell r="S188">
            <v>6</v>
          </cell>
          <cell r="T188">
            <v>7</v>
          </cell>
          <cell r="U188">
            <v>8</v>
          </cell>
          <cell r="V188">
            <v>9</v>
          </cell>
          <cell r="W188">
            <v>10</v>
          </cell>
        </row>
        <row r="190">
          <cell r="B190" t="str">
            <v>Total Net Sales</v>
          </cell>
          <cell r="H190">
            <v>0</v>
          </cell>
          <cell r="I190">
            <v>0</v>
          </cell>
          <cell r="J190">
            <v>251.838458</v>
          </cell>
          <cell r="K190">
            <v>235.14889500000001</v>
          </cell>
          <cell r="L190">
            <v>235.14889500000001</v>
          </cell>
          <cell r="M190">
            <v>235.14889500000001</v>
          </cell>
          <cell r="N190">
            <v>294.23348765000003</v>
          </cell>
          <cell r="O190">
            <v>359.68500920299994</v>
          </cell>
          <cell r="P190">
            <v>425.53147586785002</v>
          </cell>
          <cell r="Q190">
            <v>495.2553061388615</v>
          </cell>
          <cell r="R190">
            <v>544.78083675274775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</row>
        <row r="191">
          <cell r="C191" t="str">
            <v>Cost of Goods Sold (Excluding Depreciation)</v>
          </cell>
          <cell r="H191">
            <v>0</v>
          </cell>
          <cell r="I191">
            <v>0</v>
          </cell>
          <cell r="J191">
            <v>168.20812699999999</v>
          </cell>
          <cell r="K191">
            <v>153.49574807234362</v>
          </cell>
          <cell r="L191">
            <v>153.49574807234362</v>
          </cell>
          <cell r="M191">
            <v>153.49574807234362</v>
          </cell>
          <cell r="N191">
            <v>193.2095476892714</v>
          </cell>
          <cell r="O191">
            <v>238.18937374543339</v>
          </cell>
          <cell r="P191">
            <v>283.83414801629505</v>
          </cell>
          <cell r="Q191">
            <v>331.17070185384921</v>
          </cell>
          <cell r="R191">
            <v>364.2877720392342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</row>
        <row r="192">
          <cell r="B192" t="str">
            <v>Gross Profit</v>
          </cell>
          <cell r="H192">
            <v>0</v>
          </cell>
          <cell r="I192">
            <v>0</v>
          </cell>
          <cell r="J192">
            <v>83.630331000000012</v>
          </cell>
          <cell r="K192">
            <v>81.653146927656394</v>
          </cell>
          <cell r="L192">
            <v>81.653146927656394</v>
          </cell>
          <cell r="M192">
            <v>81.653146927656394</v>
          </cell>
          <cell r="N192">
            <v>101.02393996072863</v>
          </cell>
          <cell r="O192">
            <v>121.49563545756655</v>
          </cell>
          <cell r="P192">
            <v>141.69732785155497</v>
          </cell>
          <cell r="Q192">
            <v>164.08460428501229</v>
          </cell>
          <cell r="R192">
            <v>180.49306471351355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</row>
        <row r="193">
          <cell r="C193" t="str">
            <v>Total SG&amp;A (Excluding Amortization)</v>
          </cell>
          <cell r="H193">
            <v>0</v>
          </cell>
          <cell r="I193">
            <v>0</v>
          </cell>
          <cell r="J193">
            <v>45.607000000000006</v>
          </cell>
          <cell r="K193">
            <v>42.597000000000001</v>
          </cell>
          <cell r="L193">
            <v>42.597000000000001</v>
          </cell>
          <cell r="M193">
            <v>42.597000000000001</v>
          </cell>
          <cell r="N193">
            <v>49.13864980786272</v>
          </cell>
          <cell r="O193">
            <v>54.990981084714434</v>
          </cell>
          <cell r="P193">
            <v>61.657400245683888</v>
          </cell>
          <cell r="Q193">
            <v>68.815274866811151</v>
          </cell>
          <cell r="R193">
            <v>75.696802353492274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</row>
        <row r="194">
          <cell r="B194" t="str">
            <v>Operating EBITDA</v>
          </cell>
          <cell r="H194">
            <v>0</v>
          </cell>
          <cell r="I194">
            <v>0</v>
          </cell>
          <cell r="J194">
            <v>38.023331000000006</v>
          </cell>
          <cell r="K194">
            <v>39.056146927656393</v>
          </cell>
          <cell r="L194">
            <v>39.056146927656393</v>
          </cell>
          <cell r="M194">
            <v>39.056146927656393</v>
          </cell>
          <cell r="N194">
            <v>51.885290152865906</v>
          </cell>
          <cell r="O194">
            <v>66.504654372852116</v>
          </cell>
          <cell r="P194">
            <v>80.039927605871085</v>
          </cell>
          <cell r="Q194">
            <v>95.269329418201139</v>
          </cell>
          <cell r="R194">
            <v>104.79626236002127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</row>
        <row r="195">
          <cell r="C195" t="str">
            <v>Other (Income) Expense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</row>
        <row r="196">
          <cell r="C196" t="str">
            <v>Corporate Overhead</v>
          </cell>
          <cell r="H196">
            <v>0</v>
          </cell>
          <cell r="I196">
            <v>0</v>
          </cell>
          <cell r="J196">
            <v>6.181</v>
          </cell>
          <cell r="K196">
            <v>5.6879999999999997</v>
          </cell>
          <cell r="L196">
            <v>5.6879999999999997</v>
          </cell>
          <cell r="M196">
            <v>5.6879999999999997</v>
          </cell>
          <cell r="N196">
            <v>5.8586400000000003</v>
          </cell>
          <cell r="O196">
            <v>6.0343991999999984</v>
          </cell>
          <cell r="P196">
            <v>6.2154311759999992</v>
          </cell>
          <cell r="Q196">
            <v>6.401894111279999</v>
          </cell>
          <cell r="R196">
            <v>6.5939509346184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</row>
        <row r="197">
          <cell r="B197" t="str">
            <v>EBITDA</v>
          </cell>
          <cell r="H197">
            <v>0</v>
          </cell>
          <cell r="I197">
            <v>0</v>
          </cell>
          <cell r="J197">
            <v>31.842331000000005</v>
          </cell>
          <cell r="K197">
            <v>33.36814692765639</v>
          </cell>
          <cell r="L197">
            <v>33.36814692765639</v>
          </cell>
          <cell r="M197">
            <v>33.36814692765639</v>
          </cell>
          <cell r="N197">
            <v>46.026650152865905</v>
          </cell>
          <cell r="O197">
            <v>60.47025517285212</v>
          </cell>
          <cell r="P197">
            <v>73.82449642987109</v>
          </cell>
          <cell r="Q197">
            <v>88.867435306921138</v>
          </cell>
          <cell r="R197">
            <v>98.202311425402868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</row>
        <row r="198">
          <cell r="C198" t="str">
            <v>Depreciation</v>
          </cell>
          <cell r="H198">
            <v>0</v>
          </cell>
          <cell r="I198">
            <v>0</v>
          </cell>
          <cell r="J198">
            <v>0.9640000000000013</v>
          </cell>
          <cell r="K198">
            <v>2.71</v>
          </cell>
          <cell r="L198">
            <v>2.71</v>
          </cell>
          <cell r="M198">
            <v>2.71</v>
          </cell>
          <cell r="N198">
            <v>2.71</v>
          </cell>
          <cell r="O198">
            <v>2.7099999999999995</v>
          </cell>
          <cell r="P198">
            <v>2.7099999999999995</v>
          </cell>
          <cell r="Q198">
            <v>2.71</v>
          </cell>
          <cell r="R198">
            <v>2.71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C199" t="str">
            <v>Amortization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B200" t="str">
            <v>EBIT</v>
          </cell>
          <cell r="H200">
            <v>0</v>
          </cell>
          <cell r="I200">
            <v>0</v>
          </cell>
          <cell r="J200">
            <v>30.878331000000003</v>
          </cell>
          <cell r="K200">
            <v>30.658146927656389</v>
          </cell>
          <cell r="L200">
            <v>30.658146927656389</v>
          </cell>
          <cell r="M200">
            <v>30.658146927656389</v>
          </cell>
          <cell r="N200">
            <v>43.316650152865904</v>
          </cell>
          <cell r="O200">
            <v>57.760255172852119</v>
          </cell>
          <cell r="P200">
            <v>71.114496429871096</v>
          </cell>
          <cell r="Q200">
            <v>86.157435306921144</v>
          </cell>
          <cell r="R200">
            <v>95.492311425402875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C201" t="str">
            <v>Interest (Income)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C202" t="str">
            <v>Other (Income)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C203" t="str">
            <v>Other Expense (Income)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C204" t="str">
            <v>Interest Expense</v>
          </cell>
          <cell r="H204">
            <v>0</v>
          </cell>
          <cell r="I204">
            <v>0</v>
          </cell>
          <cell r="J204">
            <v>0</v>
          </cell>
          <cell r="K204">
            <v>5.2588174712566493</v>
          </cell>
          <cell r="L204">
            <v>5.2588174712566493</v>
          </cell>
          <cell r="M204">
            <v>5.2588174712566493</v>
          </cell>
          <cell r="N204">
            <v>4.3705642223201275</v>
          </cell>
          <cell r="O204">
            <v>3.4172977509112301</v>
          </cell>
          <cell r="P204">
            <v>1.6340829430960271</v>
          </cell>
          <cell r="Q204">
            <v>-0.68634577851463918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B205" t="str">
            <v>Pre-Tax Income</v>
          </cell>
          <cell r="H205">
            <v>0</v>
          </cell>
          <cell r="I205">
            <v>0</v>
          </cell>
          <cell r="J205">
            <v>30.878331000000003</v>
          </cell>
          <cell r="K205">
            <v>25.399329456399741</v>
          </cell>
          <cell r="L205">
            <v>25.399329456399741</v>
          </cell>
          <cell r="M205">
            <v>25.399329456399741</v>
          </cell>
          <cell r="N205">
            <v>38.946085930545777</v>
          </cell>
          <cell r="O205">
            <v>54.342957421940888</v>
          </cell>
          <cell r="P205">
            <v>69.480413486775063</v>
          </cell>
          <cell r="Q205">
            <v>86.843781085435779</v>
          </cell>
          <cell r="R205">
            <v>95.492311425402875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C206" t="str">
            <v>Income Taxes Expense</v>
          </cell>
          <cell r="H206">
            <v>0</v>
          </cell>
          <cell r="I206">
            <v>0</v>
          </cell>
          <cell r="J206">
            <v>12.042549090000001</v>
          </cell>
          <cell r="K206">
            <v>9.9057384879958992</v>
          </cell>
          <cell r="L206">
            <v>9.9057384879958992</v>
          </cell>
          <cell r="M206">
            <v>9.9057384879958992</v>
          </cell>
          <cell r="N206">
            <v>15.188973512912854</v>
          </cell>
          <cell r="O206">
            <v>21.193753394556946</v>
          </cell>
          <cell r="P206">
            <v>27.097361259842277</v>
          </cell>
          <cell r="Q206">
            <v>33.869074623319953</v>
          </cell>
          <cell r="R206">
            <v>37.242001455907122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C207" t="str">
            <v>Preferred Dividends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B208" t="str">
            <v>Consolidated Net Income</v>
          </cell>
          <cell r="H208">
            <v>0</v>
          </cell>
          <cell r="I208">
            <v>0</v>
          </cell>
          <cell r="J208">
            <v>18.835781910000001</v>
          </cell>
          <cell r="K208">
            <v>15.493590968403842</v>
          </cell>
          <cell r="L208">
            <v>15.493590968403842</v>
          </cell>
          <cell r="M208">
            <v>15.493590968403842</v>
          </cell>
          <cell r="N208">
            <v>23.757112417632925</v>
          </cell>
          <cell r="O208">
            <v>33.149204027383945</v>
          </cell>
          <cell r="P208">
            <v>42.38305222693279</v>
          </cell>
          <cell r="Q208">
            <v>52.974706462115826</v>
          </cell>
          <cell r="R208">
            <v>58.250309969495753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C209" t="str">
            <v>Attributable to Non-Controlling Interests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B210" t="str">
            <v>Net Income Available to Common</v>
          </cell>
          <cell r="H210">
            <v>0</v>
          </cell>
          <cell r="I210">
            <v>0</v>
          </cell>
          <cell r="J210">
            <v>18.835781910000001</v>
          </cell>
          <cell r="K210">
            <v>15.493590968403842</v>
          </cell>
          <cell r="L210">
            <v>15.493590968403842</v>
          </cell>
          <cell r="M210">
            <v>15.493590968403842</v>
          </cell>
          <cell r="N210">
            <v>23.757112417632925</v>
          </cell>
          <cell r="O210">
            <v>33.149204027383945</v>
          </cell>
          <cell r="P210">
            <v>42.38305222693279</v>
          </cell>
          <cell r="Q210">
            <v>52.974706462115826</v>
          </cell>
          <cell r="R210">
            <v>58.250309969495753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2">
          <cell r="C212" t="str">
            <v>Weighted Average Fully Diluted Shares Outstanding</v>
          </cell>
          <cell r="H212">
            <v>0</v>
          </cell>
          <cell r="I212">
            <v>0</v>
          </cell>
          <cell r="J212">
            <v>0</v>
          </cell>
          <cell r="K212">
            <v>21.497015000000001</v>
          </cell>
          <cell r="L212">
            <v>21.497015000000001</v>
          </cell>
          <cell r="M212">
            <v>21.497015000000001</v>
          </cell>
          <cell r="N212">
            <v>21.497015000000001</v>
          </cell>
          <cell r="O212">
            <v>21.497015000000001</v>
          </cell>
          <cell r="P212">
            <v>21.497015000000001</v>
          </cell>
          <cell r="Q212">
            <v>21.497015000000001</v>
          </cell>
          <cell r="R212">
            <v>21.497015000000001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C213" t="str">
            <v>Earnings per Share</v>
          </cell>
          <cell r="H213" t="str">
            <v>n/a</v>
          </cell>
          <cell r="I213" t="str">
            <v>n/a</v>
          </cell>
          <cell r="J213" t="str">
            <v>n/a</v>
          </cell>
          <cell r="K213">
            <v>0.72073220251294612</v>
          </cell>
          <cell r="L213">
            <v>0.72073220251294612</v>
          </cell>
          <cell r="M213">
            <v>0.72073220251294612</v>
          </cell>
          <cell r="N213">
            <v>1.1051354068289445</v>
          </cell>
          <cell r="O213">
            <v>1.5420375353221805</v>
          </cell>
          <cell r="P213">
            <v>1.9715784831955874</v>
          </cell>
          <cell r="Q213">
            <v>2.4642819694788241</v>
          </cell>
          <cell r="R213">
            <v>2.7096929489743458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</row>
        <row r="214">
          <cell r="C214" t="str">
            <v>Capital Expenditures</v>
          </cell>
          <cell r="H214">
            <v>0</v>
          </cell>
          <cell r="I214">
            <v>0</v>
          </cell>
          <cell r="J214">
            <v>1.2830273885998911</v>
          </cell>
          <cell r="K214">
            <v>1.198</v>
          </cell>
          <cell r="L214">
            <v>1.198</v>
          </cell>
          <cell r="M214">
            <v>1.198</v>
          </cell>
          <cell r="N214">
            <v>1.4990149887997561</v>
          </cell>
          <cell r="O214">
            <v>1.8324672162511924</v>
          </cell>
          <cell r="P214">
            <v>2.1679315486032125</v>
          </cell>
          <cell r="Q214">
            <v>2.5231496697203535</v>
          </cell>
          <cell r="R214">
            <v>2.7754646366923894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7">
          <cell r="H217">
            <v>2006</v>
          </cell>
          <cell r="I217">
            <v>2007</v>
          </cell>
          <cell r="J217">
            <v>2008</v>
          </cell>
          <cell r="K217" t="str">
            <v>LTM</v>
          </cell>
          <cell r="L217">
            <v>12</v>
          </cell>
          <cell r="M217">
            <v>2009</v>
          </cell>
          <cell r="N217">
            <v>2010</v>
          </cell>
          <cell r="O217">
            <v>2011</v>
          </cell>
          <cell r="P217">
            <v>2012</v>
          </cell>
          <cell r="Q217">
            <v>2013</v>
          </cell>
          <cell r="R217">
            <v>2014</v>
          </cell>
          <cell r="S217">
            <v>2015</v>
          </cell>
          <cell r="T217">
            <v>2016</v>
          </cell>
          <cell r="U217">
            <v>2017</v>
          </cell>
          <cell r="V217">
            <v>2018</v>
          </cell>
          <cell r="W217">
            <v>2019</v>
          </cell>
        </row>
        <row r="218">
          <cell r="K218">
            <v>40178</v>
          </cell>
          <cell r="L218">
            <v>40178</v>
          </cell>
          <cell r="M218" t="str">
            <v>Full Year</v>
          </cell>
          <cell r="N218">
            <v>1</v>
          </cell>
          <cell r="O218">
            <v>2</v>
          </cell>
          <cell r="P218">
            <v>3</v>
          </cell>
          <cell r="Q218">
            <v>4</v>
          </cell>
          <cell r="R218">
            <v>5</v>
          </cell>
          <cell r="S218">
            <v>6</v>
          </cell>
          <cell r="T218">
            <v>7</v>
          </cell>
          <cell r="U218">
            <v>8</v>
          </cell>
          <cell r="V218">
            <v>9</v>
          </cell>
          <cell r="W218">
            <v>10</v>
          </cell>
          <cell r="AB218" t="str">
            <v>FOR SENSITIVITY ANALYSIS</v>
          </cell>
        </row>
        <row r="220">
          <cell r="B220" t="str">
            <v>Total Net Sales Growth Rate</v>
          </cell>
          <cell r="H220" t="str">
            <v xml:space="preserve">n/a </v>
          </cell>
          <cell r="I220" t="str">
            <v xml:space="preserve">n/a </v>
          </cell>
          <cell r="J220" t="str">
            <v xml:space="preserve">n/a </v>
          </cell>
          <cell r="M220">
            <v>-6.6270906884285288E-2</v>
          </cell>
          <cell r="N220">
            <v>0.25126459833034731</v>
          </cell>
          <cell r="O220">
            <v>0.22244756052668146</v>
          </cell>
          <cell r="P220">
            <v>0.18306703081886708</v>
          </cell>
          <cell r="Q220">
            <v>0.16385117018385825</v>
          </cell>
          <cell r="R220">
            <v>0.10000000000000007</v>
          </cell>
          <cell r="S220">
            <v>-1</v>
          </cell>
          <cell r="T220" t="str">
            <v xml:space="preserve">n/a </v>
          </cell>
          <cell r="U220" t="str">
            <v xml:space="preserve">n/a </v>
          </cell>
          <cell r="V220" t="str">
            <v xml:space="preserve">n/a </v>
          </cell>
          <cell r="W220" t="str">
            <v xml:space="preserve">n/a </v>
          </cell>
          <cell r="AB220" t="str">
            <v>Margin Expansion</v>
          </cell>
        </row>
        <row r="221">
          <cell r="C221" t="str">
            <v>Cost of Goods Sold (Excluding Depreciation) (% Sales)</v>
          </cell>
          <cell r="H221">
            <v>0</v>
          </cell>
          <cell r="I221">
            <v>0</v>
          </cell>
          <cell r="J221">
            <v>0.66792073115377792</v>
          </cell>
          <cell r="K221">
            <v>0.65275981021447538</v>
          </cell>
          <cell r="L221">
            <v>0.65275981021447538</v>
          </cell>
          <cell r="M221">
            <v>0.65275981021447538</v>
          </cell>
          <cell r="N221">
            <v>0.65665383377129471</v>
          </cell>
          <cell r="O221">
            <v>0.66221657186442118</v>
          </cell>
          <cell r="P221">
            <v>0.66701093600051464</v>
          </cell>
          <cell r="Q221">
            <v>0.66868683232440596</v>
          </cell>
          <cell r="R221">
            <v>0.66868683232440596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B221" t="str">
            <v>Step</v>
          </cell>
          <cell r="AD221">
            <v>0</v>
          </cell>
          <cell r="AF221">
            <v>0</v>
          </cell>
        </row>
        <row r="222">
          <cell r="B222" t="str">
            <v>Gross Profit Margin</v>
          </cell>
          <cell r="H222">
            <v>0</v>
          </cell>
          <cell r="I222">
            <v>0</v>
          </cell>
          <cell r="J222">
            <v>0.33207926884622208</v>
          </cell>
          <cell r="K222">
            <v>0.34724018978552457</v>
          </cell>
          <cell r="L222">
            <v>0.34724018978552457</v>
          </cell>
          <cell r="M222">
            <v>0.34724018978552457</v>
          </cell>
          <cell r="N222">
            <v>0.34334616622870534</v>
          </cell>
          <cell r="O222">
            <v>0.33778342813557888</v>
          </cell>
          <cell r="P222">
            <v>0.33298906399948536</v>
          </cell>
          <cell r="Q222">
            <v>0.33131316767559404</v>
          </cell>
          <cell r="R222">
            <v>0.33131316767559404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C223" t="str">
            <v>Total SG&amp;A (Excluding Amortization) (% Sales)</v>
          </cell>
          <cell r="H223">
            <v>0</v>
          </cell>
          <cell r="I223">
            <v>0</v>
          </cell>
          <cell r="J223">
            <v>0.18109624861187804</v>
          </cell>
          <cell r="K223">
            <v>0.18114905451713903</v>
          </cell>
          <cell r="L223">
            <v>0.18114905451713903</v>
          </cell>
          <cell r="M223">
            <v>0.18114905451713903</v>
          </cell>
          <cell r="N223">
            <v>0.16700563284052386</v>
          </cell>
          <cell r="O223">
            <v>0.15288649701182982</v>
          </cell>
          <cell r="P223">
            <v>0.14489504006709897</v>
          </cell>
          <cell r="Q223">
            <v>0.13894909153687385</v>
          </cell>
          <cell r="R223">
            <v>0.13894909153687385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AB223" t="str">
            <v>Step</v>
          </cell>
          <cell r="AD223">
            <v>0</v>
          </cell>
          <cell r="AF223">
            <v>0</v>
          </cell>
        </row>
        <row r="224">
          <cell r="B224" t="str">
            <v>Operating EBITDA Margin</v>
          </cell>
          <cell r="H224">
            <v>0</v>
          </cell>
          <cell r="I224">
            <v>0</v>
          </cell>
          <cell r="J224">
            <v>0.15098302023434407</v>
          </cell>
          <cell r="K224">
            <v>0.16609113526838556</v>
          </cell>
          <cell r="L224">
            <v>0.16609113526838556</v>
          </cell>
          <cell r="M224">
            <v>0.16609113526838556</v>
          </cell>
          <cell r="N224">
            <v>0.17634053338818145</v>
          </cell>
          <cell r="O224">
            <v>0.18489693112374903</v>
          </cell>
          <cell r="P224">
            <v>0.18809402393238639</v>
          </cell>
          <cell r="Q224">
            <v>0.1923640761387202</v>
          </cell>
          <cell r="R224">
            <v>0.19236407613872022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C225" t="str">
            <v>Other (Income) Expense (% Sales)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AB225" t="str">
            <v>ADJUST STEP FORMULAS FOR BREAKDOWN BETWEEN COGS AND SG&amp;A</v>
          </cell>
        </row>
        <row r="226">
          <cell r="C226" t="str">
            <v>Corporate Overhead Margin</v>
          </cell>
          <cell r="H226">
            <v>0</v>
          </cell>
          <cell r="I226">
            <v>0</v>
          </cell>
          <cell r="J226">
            <v>2.4543511142368891E-2</v>
          </cell>
          <cell r="K226">
            <v>2.4188929316465636E-2</v>
          </cell>
          <cell r="L226">
            <v>2.4188929316465636E-2</v>
          </cell>
          <cell r="M226">
            <v>2.4188929316465636E-2</v>
          </cell>
          <cell r="N226">
            <v>1.9911533682967577E-2</v>
          </cell>
          <cell r="O226">
            <v>1.6776899358055507E-2</v>
          </cell>
          <cell r="P226">
            <v>1.4606278333051486E-2</v>
          </cell>
          <cell r="Q226">
            <v>1.2926452340694382E-2</v>
          </cell>
          <cell r="R226">
            <v>1.210385991901383E-2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B227" t="str">
            <v>EBITDA Margin</v>
          </cell>
          <cell r="H227">
            <v>0</v>
          </cell>
          <cell r="I227">
            <v>0</v>
          </cell>
          <cell r="J227">
            <v>0.12643950909197516</v>
          </cell>
          <cell r="K227">
            <v>0.14190220595191991</v>
          </cell>
          <cell r="L227">
            <v>0.14190220595191991</v>
          </cell>
          <cell r="M227">
            <v>0.14190220595191991</v>
          </cell>
          <cell r="N227">
            <v>0.15642899970521387</v>
          </cell>
          <cell r="O227">
            <v>0.16812003176569354</v>
          </cell>
          <cell r="P227">
            <v>0.17348774559933491</v>
          </cell>
          <cell r="Q227">
            <v>0.17943762379802583</v>
          </cell>
          <cell r="R227">
            <v>0.18026021621970637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C228" t="str">
            <v>Depreciation (% Sales)</v>
          </cell>
          <cell r="H228">
            <v>0</v>
          </cell>
          <cell r="I228">
            <v>0</v>
          </cell>
          <cell r="J228">
            <v>3.827850629549206E-3</v>
          </cell>
          <cell r="K228">
            <v>1.1524612947894142E-2</v>
          </cell>
          <cell r="L228">
            <v>1.1524612947894142E-2</v>
          </cell>
          <cell r="M228">
            <v>1.1524612947894142E-2</v>
          </cell>
          <cell r="N228">
            <v>9.2103724210468862E-3</v>
          </cell>
          <cell r="O228">
            <v>7.5343701590591533E-3</v>
          </cell>
          <cell r="P228">
            <v>6.3685065704554315E-3</v>
          </cell>
          <cell r="Q228">
            <v>5.4719252199998845E-3</v>
          </cell>
          <cell r="R228">
            <v>4.974477472727167E-3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C229" t="str">
            <v>Amortization (% Sales)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B230" t="str">
            <v>EBIT Margin</v>
          </cell>
          <cell r="H230">
            <v>0</v>
          </cell>
          <cell r="I230">
            <v>0</v>
          </cell>
          <cell r="J230">
            <v>0.12261165846242596</v>
          </cell>
          <cell r="K230">
            <v>0.13037759300402577</v>
          </cell>
          <cell r="L230">
            <v>0.13037759300402577</v>
          </cell>
          <cell r="M230">
            <v>0.13037759300402577</v>
          </cell>
          <cell r="N230">
            <v>0.14721862728416699</v>
          </cell>
          <cell r="O230">
            <v>0.16058566160663437</v>
          </cell>
          <cell r="P230">
            <v>0.16711923902887951</v>
          </cell>
          <cell r="Q230">
            <v>0.17396569857802596</v>
          </cell>
          <cell r="R230">
            <v>0.17528573874697922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C231" t="str">
            <v>Interest (Income) (% Sales)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C232" t="str">
            <v>Other (Income) (% Sales)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C233" t="str">
            <v>Other Expense (Income) (% Sales)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C234" t="str">
            <v>Interest Expense (% Sales)</v>
          </cell>
          <cell r="H234">
            <v>0</v>
          </cell>
          <cell r="I234">
            <v>0</v>
          </cell>
          <cell r="J234">
            <v>0</v>
          </cell>
          <cell r="K234">
            <v>2.23637770921979E-2</v>
          </cell>
          <cell r="L234">
            <v>2.23637770921979E-2</v>
          </cell>
          <cell r="M234">
            <v>2.23637770921979E-2</v>
          </cell>
          <cell r="N234">
            <v>1.485406796224042E-2</v>
          </cell>
          <cell r="O234">
            <v>9.5008067155297176E-3</v>
          </cell>
          <cell r="P234">
            <v>3.8400988781461987E-3</v>
          </cell>
          <cell r="Q234">
            <v>-1.3858423524334719E-3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B235" t="str">
            <v>Pre-Tax Income Margin</v>
          </cell>
          <cell r="H235">
            <v>0</v>
          </cell>
          <cell r="I235">
            <v>0</v>
          </cell>
          <cell r="J235">
            <v>0.12261165846242596</v>
          </cell>
          <cell r="K235">
            <v>0.10801381591182786</v>
          </cell>
          <cell r="L235">
            <v>0.10801381591182786</v>
          </cell>
          <cell r="M235">
            <v>0.10801381591182786</v>
          </cell>
          <cell r="N235">
            <v>0.13236455932192656</v>
          </cell>
          <cell r="O235">
            <v>0.15108485489110465</v>
          </cell>
          <cell r="P235">
            <v>0.16327914015073328</v>
          </cell>
          <cell r="Q235">
            <v>0.1753515409304594</v>
          </cell>
          <cell r="R235">
            <v>0.17528573874697922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C236" t="str">
            <v>Income Tax Rate</v>
          </cell>
          <cell r="H236">
            <v>0</v>
          </cell>
          <cell r="I236">
            <v>0</v>
          </cell>
          <cell r="J236">
            <v>0.39</v>
          </cell>
          <cell r="K236">
            <v>0.39</v>
          </cell>
          <cell r="L236">
            <v>0.39</v>
          </cell>
          <cell r="M236">
            <v>0.39</v>
          </cell>
          <cell r="N236">
            <v>0.39</v>
          </cell>
          <cell r="O236">
            <v>0.39</v>
          </cell>
          <cell r="P236">
            <v>0.39</v>
          </cell>
          <cell r="Q236">
            <v>0.39</v>
          </cell>
          <cell r="R236">
            <v>0.39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C237" t="str">
            <v>Preferred Dividends Margin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B238" t="str">
            <v>Consolidated Net Income Margin</v>
          </cell>
          <cell r="H238">
            <v>0</v>
          </cell>
          <cell r="I238">
            <v>0</v>
          </cell>
          <cell r="J238">
            <v>7.4793111662079831E-2</v>
          </cell>
          <cell r="K238">
            <v>6.5888427706215003E-2</v>
          </cell>
          <cell r="L238">
            <v>6.5888427706215003E-2</v>
          </cell>
          <cell r="M238">
            <v>6.5888427706215003E-2</v>
          </cell>
          <cell r="N238">
            <v>8.0742381186375209E-2</v>
          </cell>
          <cell r="O238">
            <v>9.2161761483573842E-2</v>
          </cell>
          <cell r="P238">
            <v>9.9600275491947304E-2</v>
          </cell>
          <cell r="Q238">
            <v>0.10696443996758025</v>
          </cell>
          <cell r="R238">
            <v>0.10692430063565732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C239" t="str">
            <v>Attributable to Non-Controlling Interests (% Sales)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B240" t="str">
            <v>Net Income Available to Common Margin</v>
          </cell>
          <cell r="H240">
            <v>0</v>
          </cell>
          <cell r="I240">
            <v>0</v>
          </cell>
          <cell r="J240">
            <v>7.4793111662079831E-2</v>
          </cell>
          <cell r="K240">
            <v>6.5888427706215003E-2</v>
          </cell>
          <cell r="L240">
            <v>6.5888427706215003E-2</v>
          </cell>
          <cell r="M240">
            <v>6.5888427706215003E-2</v>
          </cell>
          <cell r="N240">
            <v>8.0742381186375209E-2</v>
          </cell>
          <cell r="O240">
            <v>9.2161761483573842E-2</v>
          </cell>
          <cell r="P240">
            <v>9.9600275491947304E-2</v>
          </cell>
          <cell r="Q240">
            <v>0.10696443996758025</v>
          </cell>
          <cell r="R240">
            <v>0.10692430063565732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5">
          <cell r="A245" t="str">
            <v>x</v>
          </cell>
          <cell r="B245" t="str">
            <v>Sunset - Inputs</v>
          </cell>
        </row>
        <row r="247">
          <cell r="C247" t="str">
            <v>Acquiror</v>
          </cell>
          <cell r="D247">
            <v>0</v>
          </cell>
          <cell r="E247" t="str">
            <v>1 - Include</v>
          </cell>
          <cell r="H247">
            <v>2006</v>
          </cell>
          <cell r="I247">
            <v>2007</v>
          </cell>
          <cell r="J247">
            <v>2008</v>
          </cell>
          <cell r="K247" t="str">
            <v>LTM</v>
          </cell>
          <cell r="L247">
            <v>12</v>
          </cell>
          <cell r="M247">
            <v>2009</v>
          </cell>
          <cell r="N247">
            <v>2010</v>
          </cell>
          <cell r="O247">
            <v>2011</v>
          </cell>
          <cell r="P247">
            <v>2012</v>
          </cell>
          <cell r="Q247">
            <v>2013</v>
          </cell>
          <cell r="R247">
            <v>2014</v>
          </cell>
          <cell r="S247">
            <v>2015</v>
          </cell>
          <cell r="T247">
            <v>2016</v>
          </cell>
          <cell r="U247">
            <v>2017</v>
          </cell>
          <cell r="V247">
            <v>2018</v>
          </cell>
          <cell r="W247">
            <v>2019</v>
          </cell>
        </row>
        <row r="248">
          <cell r="C248" t="str">
            <v>Target</v>
          </cell>
          <cell r="D248">
            <v>0</v>
          </cell>
          <cell r="E248" t="str">
            <v>0- Exclude</v>
          </cell>
          <cell r="K248">
            <v>40178</v>
          </cell>
          <cell r="L248">
            <v>40178</v>
          </cell>
          <cell r="M248" t="str">
            <v>Full Year</v>
          </cell>
          <cell r="N248">
            <v>1</v>
          </cell>
          <cell r="O248">
            <v>2</v>
          </cell>
          <cell r="P248">
            <v>3</v>
          </cell>
          <cell r="Q248">
            <v>4</v>
          </cell>
          <cell r="R248">
            <v>5</v>
          </cell>
          <cell r="S248">
            <v>6</v>
          </cell>
          <cell r="T248">
            <v>7</v>
          </cell>
          <cell r="U248">
            <v>8</v>
          </cell>
          <cell r="V248">
            <v>9</v>
          </cell>
          <cell r="W248">
            <v>10</v>
          </cell>
        </row>
        <row r="250">
          <cell r="B250" t="str">
            <v>Total Net Sales</v>
          </cell>
          <cell r="H250">
            <v>0</v>
          </cell>
          <cell r="I250">
            <v>0</v>
          </cell>
          <cell r="J250">
            <v>60.692999999999998</v>
          </cell>
          <cell r="K250">
            <v>35.536000000000001</v>
          </cell>
          <cell r="L250">
            <v>35.536000000000001</v>
          </cell>
          <cell r="M250">
            <v>35.536000000000001</v>
          </cell>
          <cell r="N250">
            <v>47.023520000000005</v>
          </cell>
          <cell r="O250">
            <v>54.924696000000004</v>
          </cell>
          <cell r="P250">
            <v>61.920930800000008</v>
          </cell>
          <cell r="Q250">
            <v>71.016977340000011</v>
          </cell>
          <cell r="R250">
            <v>78.118675074000024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</row>
        <row r="251">
          <cell r="C251" t="str">
            <v>Cost of Goods Sold (Excluding Depreciation)</v>
          </cell>
          <cell r="H251">
            <v>0</v>
          </cell>
          <cell r="I251">
            <v>0</v>
          </cell>
          <cell r="J251">
            <v>47.654000000000003</v>
          </cell>
          <cell r="K251">
            <v>24.830000000000002</v>
          </cell>
          <cell r="L251">
            <v>24.830000000000002</v>
          </cell>
          <cell r="M251">
            <v>24.830000000000002</v>
          </cell>
          <cell r="N251">
            <v>32.414817421557856</v>
          </cell>
          <cell r="O251">
            <v>38.015197194031515</v>
          </cell>
          <cell r="P251">
            <v>42.611716452810448</v>
          </cell>
          <cell r="Q251">
            <v>48.60473909817884</v>
          </cell>
          <cell r="R251">
            <v>53.465213007996731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</row>
        <row r="252">
          <cell r="B252" t="str">
            <v>Gross Profit</v>
          </cell>
          <cell r="H252">
            <v>0</v>
          </cell>
          <cell r="I252">
            <v>0</v>
          </cell>
          <cell r="J252">
            <v>13.038999999999994</v>
          </cell>
          <cell r="K252">
            <v>10.706</v>
          </cell>
          <cell r="L252">
            <v>10.706</v>
          </cell>
          <cell r="M252">
            <v>10.706</v>
          </cell>
          <cell r="N252">
            <v>14.608702578442148</v>
          </cell>
          <cell r="O252">
            <v>16.909498805968489</v>
          </cell>
          <cell r="P252">
            <v>19.30921434718956</v>
          </cell>
          <cell r="Q252">
            <v>22.412238241821171</v>
          </cell>
          <cell r="R252">
            <v>24.653462066003293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</row>
        <row r="253">
          <cell r="C253" t="str">
            <v>Total SG&amp;A (Excluding Amortization)</v>
          </cell>
          <cell r="H253">
            <v>0</v>
          </cell>
          <cell r="I253">
            <v>0</v>
          </cell>
          <cell r="J253">
            <v>11.482000000000001</v>
          </cell>
          <cell r="K253">
            <v>8.1290000000000013</v>
          </cell>
          <cell r="L253">
            <v>8.1290000000000013</v>
          </cell>
          <cell r="M253">
            <v>8.1290000000000013</v>
          </cell>
          <cell r="N253">
            <v>8.8943974161188653</v>
          </cell>
          <cell r="O253">
            <v>9.3786527801981077</v>
          </cell>
          <cell r="P253">
            <v>10.20076948979748</v>
          </cell>
          <cell r="Q253">
            <v>11.376968812622598</v>
          </cell>
          <cell r="R253">
            <v>12.51466569388486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</row>
        <row r="254">
          <cell r="B254" t="str">
            <v>Operating EBITDA</v>
          </cell>
          <cell r="H254">
            <v>0</v>
          </cell>
          <cell r="I254">
            <v>0</v>
          </cell>
          <cell r="J254">
            <v>1.5569999999999933</v>
          </cell>
          <cell r="K254">
            <v>2.5769999999999982</v>
          </cell>
          <cell r="L254">
            <v>2.5769999999999982</v>
          </cell>
          <cell r="M254">
            <v>2.5769999999999982</v>
          </cell>
          <cell r="N254">
            <v>5.7143051623232832</v>
          </cell>
          <cell r="O254">
            <v>7.5308460257703818</v>
          </cell>
          <cell r="P254">
            <v>9.1084448573920795</v>
          </cell>
          <cell r="Q254">
            <v>11.035269429198573</v>
          </cell>
          <cell r="R254">
            <v>12.138796372118433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</row>
        <row r="255">
          <cell r="C255" t="str">
            <v>Other (Income) Expense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</row>
        <row r="256">
          <cell r="C256" t="str">
            <v>Corporate Overhead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</row>
        <row r="257">
          <cell r="B257" t="str">
            <v>EBITDA</v>
          </cell>
          <cell r="H257">
            <v>0</v>
          </cell>
          <cell r="I257">
            <v>0</v>
          </cell>
          <cell r="J257">
            <v>1.5569999999999933</v>
          </cell>
          <cell r="K257">
            <v>2.5769999999999982</v>
          </cell>
          <cell r="L257">
            <v>2.5769999999999982</v>
          </cell>
          <cell r="M257">
            <v>2.5769999999999982</v>
          </cell>
          <cell r="N257">
            <v>5.7143051623232832</v>
          </cell>
          <cell r="O257">
            <v>7.5308460257703818</v>
          </cell>
          <cell r="P257">
            <v>9.1084448573920795</v>
          </cell>
          <cell r="Q257">
            <v>11.035269429198573</v>
          </cell>
          <cell r="R257">
            <v>12.138796372118433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</row>
        <row r="258">
          <cell r="C258" t="str">
            <v>Depreciation</v>
          </cell>
          <cell r="H258">
            <v>0</v>
          </cell>
          <cell r="I258">
            <v>0</v>
          </cell>
          <cell r="J258">
            <v>0.36700000000000044</v>
          </cell>
          <cell r="K258">
            <v>0.56000000000000005</v>
          </cell>
          <cell r="L258">
            <v>0.56000000000000005</v>
          </cell>
          <cell r="M258">
            <v>0.56000000000000005</v>
          </cell>
          <cell r="N258">
            <v>0.56000000000000005</v>
          </cell>
          <cell r="O258">
            <v>0.56000000000000005</v>
          </cell>
          <cell r="P258">
            <v>0.56000000000000005</v>
          </cell>
          <cell r="Q258">
            <v>0.56000000000000005</v>
          </cell>
          <cell r="R258">
            <v>0.56000000000000005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C259" t="str">
            <v>Amortization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B260" t="str">
            <v>EBIT</v>
          </cell>
          <cell r="H260">
            <v>0</v>
          </cell>
          <cell r="I260">
            <v>0</v>
          </cell>
          <cell r="J260">
            <v>1.1899999999999928</v>
          </cell>
          <cell r="K260">
            <v>2.0169999999999981</v>
          </cell>
          <cell r="L260">
            <v>2.0169999999999981</v>
          </cell>
          <cell r="M260">
            <v>2.0169999999999981</v>
          </cell>
          <cell r="N260">
            <v>5.1543051623232827</v>
          </cell>
          <cell r="O260">
            <v>6.9708460257703813</v>
          </cell>
          <cell r="P260">
            <v>8.548444857392079</v>
          </cell>
          <cell r="Q260">
            <v>10.475269429198573</v>
          </cell>
          <cell r="R260">
            <v>11.578796372118433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C261" t="str">
            <v>Interest (Income)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C262" t="str">
            <v>Other (Income)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C263" t="str">
            <v>Other Expense (Income)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C264" t="str">
            <v>Interest Expense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B265" t="str">
            <v>Pre-Tax Income</v>
          </cell>
          <cell r="H265">
            <v>0</v>
          </cell>
          <cell r="I265">
            <v>0</v>
          </cell>
          <cell r="J265">
            <v>1.1899999999999928</v>
          </cell>
          <cell r="K265">
            <v>2.0169999999999981</v>
          </cell>
          <cell r="L265">
            <v>2.0169999999999981</v>
          </cell>
          <cell r="M265">
            <v>2.0169999999999981</v>
          </cell>
          <cell r="N265">
            <v>5.1543051623232827</v>
          </cell>
          <cell r="O265">
            <v>6.9708460257703813</v>
          </cell>
          <cell r="P265">
            <v>8.548444857392079</v>
          </cell>
          <cell r="Q265">
            <v>10.475269429198573</v>
          </cell>
          <cell r="R265">
            <v>11.578796372118433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C266" t="str">
            <v>Income Taxes Expense</v>
          </cell>
          <cell r="H266">
            <v>0</v>
          </cell>
          <cell r="I266">
            <v>0</v>
          </cell>
          <cell r="J266">
            <v>0.46409999999999724</v>
          </cell>
          <cell r="K266">
            <v>0.78662999999999927</v>
          </cell>
          <cell r="L266">
            <v>0.78662999999999927</v>
          </cell>
          <cell r="M266">
            <v>0.78662999999999927</v>
          </cell>
          <cell r="N266">
            <v>2.0101790133060802</v>
          </cell>
          <cell r="O266">
            <v>2.7186299500504489</v>
          </cell>
          <cell r="P266">
            <v>3.3338934943829108</v>
          </cell>
          <cell r="Q266">
            <v>4.0853550773874439</v>
          </cell>
          <cell r="R266">
            <v>4.5157305851261889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C267" t="str">
            <v>Preferred Dividends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B268" t="str">
            <v>Consolidated Net Income</v>
          </cell>
          <cell r="H268">
            <v>0</v>
          </cell>
          <cell r="I268">
            <v>0</v>
          </cell>
          <cell r="J268">
            <v>0.72589999999999555</v>
          </cell>
          <cell r="K268">
            <v>1.2303699999999989</v>
          </cell>
          <cell r="L268">
            <v>1.2303699999999989</v>
          </cell>
          <cell r="M268">
            <v>1.2303699999999989</v>
          </cell>
          <cell r="N268">
            <v>3.1441261490172026</v>
          </cell>
          <cell r="O268">
            <v>4.2522160757199323</v>
          </cell>
          <cell r="P268">
            <v>5.2145513630091678</v>
          </cell>
          <cell r="Q268">
            <v>6.3899143518111288</v>
          </cell>
          <cell r="R268">
            <v>7.0630657869922437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C269" t="str">
            <v>Attributable to Non-Controlling Interests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B270" t="str">
            <v>Net Income Available to Common</v>
          </cell>
          <cell r="H270">
            <v>0</v>
          </cell>
          <cell r="I270">
            <v>0</v>
          </cell>
          <cell r="J270">
            <v>0.72589999999999555</v>
          </cell>
          <cell r="K270">
            <v>1.2303699999999989</v>
          </cell>
          <cell r="L270">
            <v>1.2303699999999989</v>
          </cell>
          <cell r="M270">
            <v>1.2303699999999989</v>
          </cell>
          <cell r="N270">
            <v>3.1441261490172026</v>
          </cell>
          <cell r="O270">
            <v>4.2522160757199323</v>
          </cell>
          <cell r="P270">
            <v>5.2145513630091678</v>
          </cell>
          <cell r="Q270">
            <v>6.3899143518111288</v>
          </cell>
          <cell r="R270">
            <v>7.0630657869922437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2">
          <cell r="C272" t="str">
            <v>Weighted Average Fully Diluted Shares Outstanding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C273" t="str">
            <v>Earnings per Share</v>
          </cell>
          <cell r="H273" t="str">
            <v>n/a</v>
          </cell>
          <cell r="I273" t="str">
            <v>n/a</v>
          </cell>
          <cell r="J273" t="str">
            <v>n/a</v>
          </cell>
          <cell r="K273" t="str">
            <v>n/a</v>
          </cell>
          <cell r="L273" t="str">
            <v>n/a</v>
          </cell>
          <cell r="M273" t="str">
            <v>n/a</v>
          </cell>
          <cell r="N273" t="str">
            <v>n/a</v>
          </cell>
          <cell r="O273" t="str">
            <v>n/a</v>
          </cell>
          <cell r="P273" t="str">
            <v>n/a</v>
          </cell>
          <cell r="Q273" t="str">
            <v>n/a</v>
          </cell>
          <cell r="R273" t="str">
            <v>n/a</v>
          </cell>
          <cell r="S273" t="str">
            <v>n/a</v>
          </cell>
          <cell r="T273" t="str">
            <v>n/a</v>
          </cell>
          <cell r="U273" t="str">
            <v>n/a</v>
          </cell>
          <cell r="V273" t="str">
            <v>n/a</v>
          </cell>
          <cell r="W273" t="str">
            <v>n/a</v>
          </cell>
        </row>
        <row r="274">
          <cell r="C274" t="str">
            <v>Capital Expenditures</v>
          </cell>
          <cell r="H274">
            <v>0</v>
          </cell>
          <cell r="I274">
            <v>0</v>
          </cell>
          <cell r="J274">
            <v>0.30920925229097929</v>
          </cell>
          <cell r="K274">
            <v>0.18104328323550065</v>
          </cell>
          <cell r="L274">
            <v>0.18104328323550065</v>
          </cell>
          <cell r="M274">
            <v>0.18104328323550065</v>
          </cell>
          <cell r="N274">
            <v>0.23956811262072911</v>
          </cell>
          <cell r="O274">
            <v>0.27982179464632401</v>
          </cell>
          <cell r="P274">
            <v>0.31546512305915786</v>
          </cell>
          <cell r="Q274">
            <v>0.36180624558461144</v>
          </cell>
          <cell r="R274">
            <v>0.39798687014307266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7">
          <cell r="H277">
            <v>2006</v>
          </cell>
          <cell r="I277">
            <v>2007</v>
          </cell>
          <cell r="J277">
            <v>2008</v>
          </cell>
          <cell r="K277" t="str">
            <v>LTM</v>
          </cell>
          <cell r="L277">
            <v>12</v>
          </cell>
          <cell r="M277">
            <v>2009</v>
          </cell>
          <cell r="N277">
            <v>2010</v>
          </cell>
          <cell r="O277">
            <v>2011</v>
          </cell>
          <cell r="P277">
            <v>2012</v>
          </cell>
          <cell r="Q277">
            <v>2013</v>
          </cell>
          <cell r="R277">
            <v>2014</v>
          </cell>
          <cell r="S277">
            <v>2015</v>
          </cell>
          <cell r="T277">
            <v>2016</v>
          </cell>
          <cell r="U277">
            <v>2017</v>
          </cell>
          <cell r="V277">
            <v>2018</v>
          </cell>
          <cell r="W277">
            <v>2019</v>
          </cell>
        </row>
        <row r="278">
          <cell r="K278">
            <v>40178</v>
          </cell>
          <cell r="L278">
            <v>40178</v>
          </cell>
          <cell r="M278" t="str">
            <v>Full Year</v>
          </cell>
          <cell r="N278">
            <v>1</v>
          </cell>
          <cell r="O278">
            <v>2</v>
          </cell>
          <cell r="P278">
            <v>3</v>
          </cell>
          <cell r="Q278">
            <v>4</v>
          </cell>
          <cell r="R278">
            <v>5</v>
          </cell>
          <cell r="S278">
            <v>6</v>
          </cell>
          <cell r="T278">
            <v>7</v>
          </cell>
          <cell r="U278">
            <v>8</v>
          </cell>
          <cell r="V278">
            <v>9</v>
          </cell>
          <cell r="W278">
            <v>10</v>
          </cell>
          <cell r="AB278" t="str">
            <v>FOR SENSITIVITY ANALYSIS</v>
          </cell>
        </row>
        <row r="280">
          <cell r="B280" t="str">
            <v>Total Net Sales Growth Rate</v>
          </cell>
          <cell r="H280" t="str">
            <v xml:space="preserve">n/a </v>
          </cell>
          <cell r="I280" t="str">
            <v xml:space="preserve">n/a </v>
          </cell>
          <cell r="J280" t="str">
            <v xml:space="preserve">n/a </v>
          </cell>
          <cell r="M280">
            <v>-0.41449590562338323</v>
          </cell>
          <cell r="N280">
            <v>0.32326429536244944</v>
          </cell>
          <cell r="O280">
            <v>0.16802604313756178</v>
          </cell>
          <cell r="P280">
            <v>0.12737867133575037</v>
          </cell>
          <cell r="Q280">
            <v>0.14689776820990555</v>
          </cell>
          <cell r="R280">
            <v>0.10000000000000016</v>
          </cell>
          <cell r="S280">
            <v>-1</v>
          </cell>
          <cell r="T280" t="str">
            <v xml:space="preserve">n/a </v>
          </cell>
          <cell r="U280" t="str">
            <v xml:space="preserve">n/a </v>
          </cell>
          <cell r="V280" t="str">
            <v xml:space="preserve">n/a </v>
          </cell>
          <cell r="W280" t="str">
            <v xml:space="preserve">n/a </v>
          </cell>
          <cell r="AB280" t="str">
            <v>Margin Expansion</v>
          </cell>
        </row>
        <row r="281">
          <cell r="C281" t="str">
            <v>Cost of Goods Sold (Excluding Depreciation) (% Sales)</v>
          </cell>
          <cell r="H281">
            <v>0</v>
          </cell>
          <cell r="I281">
            <v>0</v>
          </cell>
          <cell r="J281">
            <v>0.78516468126472583</v>
          </cell>
          <cell r="K281">
            <v>0.69872805042773523</v>
          </cell>
          <cell r="L281">
            <v>0.69872805042773523</v>
          </cell>
          <cell r="M281">
            <v>0.69872805042773523</v>
          </cell>
          <cell r="N281">
            <v>0.68933200707981568</v>
          </cell>
          <cell r="O281">
            <v>0.69213304692722399</v>
          </cell>
          <cell r="P281">
            <v>0.68816337064510735</v>
          </cell>
          <cell r="Q281">
            <v>0.68441013569867082</v>
          </cell>
          <cell r="R281">
            <v>0.68441013569867082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B281" t="str">
            <v>Step</v>
          </cell>
          <cell r="AD281">
            <v>0</v>
          </cell>
          <cell r="AF281">
            <v>0</v>
          </cell>
        </row>
        <row r="282">
          <cell r="B282" t="str">
            <v>Gross Profit Margin</v>
          </cell>
          <cell r="H282">
            <v>0</v>
          </cell>
          <cell r="I282">
            <v>0</v>
          </cell>
          <cell r="J282">
            <v>0.21483531873527417</v>
          </cell>
          <cell r="K282">
            <v>0.30127194957226472</v>
          </cell>
          <cell r="L282">
            <v>0.30127194957226472</v>
          </cell>
          <cell r="M282">
            <v>0.30127194957226472</v>
          </cell>
          <cell r="N282">
            <v>0.31066799292018432</v>
          </cell>
          <cell r="O282">
            <v>0.30786695307277601</v>
          </cell>
          <cell r="P282">
            <v>0.31183662935489265</v>
          </cell>
          <cell r="Q282">
            <v>0.31558986430132918</v>
          </cell>
          <cell r="R282">
            <v>0.31558986430132918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C283" t="str">
            <v>Total SG&amp;A (Excluding Amortization) (% Sales)</v>
          </cell>
          <cell r="H283">
            <v>0</v>
          </cell>
          <cell r="I283">
            <v>0</v>
          </cell>
          <cell r="J283">
            <v>0.189181618967591</v>
          </cell>
          <cell r="K283">
            <v>0.22875393966681679</v>
          </cell>
          <cell r="L283">
            <v>0.22875393966681679</v>
          </cell>
          <cell r="M283">
            <v>0.22875393966681679</v>
          </cell>
          <cell r="N283">
            <v>0.18914784380494834</v>
          </cell>
          <cell r="O283">
            <v>0.17075475083554595</v>
          </cell>
          <cell r="P283">
            <v>0.1647386329308454</v>
          </cell>
          <cell r="Q283">
            <v>0.16020069057789324</v>
          </cell>
          <cell r="R283">
            <v>0.16020069057789324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B283" t="str">
            <v>Step</v>
          </cell>
          <cell r="AD283">
            <v>0</v>
          </cell>
          <cell r="AF283">
            <v>0</v>
          </cell>
        </row>
        <row r="284">
          <cell r="B284" t="str">
            <v>Operating EBITDA Margin</v>
          </cell>
          <cell r="H284">
            <v>0</v>
          </cell>
          <cell r="I284">
            <v>0</v>
          </cell>
          <cell r="J284">
            <v>2.5653699767683148E-2</v>
          </cell>
          <cell r="K284">
            <v>7.2518009905447947E-2</v>
          </cell>
          <cell r="L284">
            <v>7.2518009905447947E-2</v>
          </cell>
          <cell r="M284">
            <v>7.2518009905447947E-2</v>
          </cell>
          <cell r="N284">
            <v>0.12152014911523601</v>
          </cell>
          <cell r="O284">
            <v>0.13711220223723006</v>
          </cell>
          <cell r="P284">
            <v>0.14709799642404728</v>
          </cell>
          <cell r="Q284">
            <v>0.15538917372343591</v>
          </cell>
          <cell r="R284">
            <v>0.15538917372343591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C285" t="str">
            <v>Other (Income) Expense (% Sales)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AB285" t="str">
            <v>ADJUST STEP FORMULAS FOR BREAKDOWN BETWEEN COGS AND SG&amp;A</v>
          </cell>
        </row>
        <row r="286">
          <cell r="C286" t="str">
            <v>Corporate Overhead Margin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B287" t="str">
            <v>EBITDA Margin</v>
          </cell>
          <cell r="H287">
            <v>0</v>
          </cell>
          <cell r="I287">
            <v>0</v>
          </cell>
          <cell r="J287">
            <v>2.5653699767683148E-2</v>
          </cell>
          <cell r="K287">
            <v>7.2518009905447947E-2</v>
          </cell>
          <cell r="L287">
            <v>7.2518009905447947E-2</v>
          </cell>
          <cell r="M287">
            <v>7.2518009905447947E-2</v>
          </cell>
          <cell r="N287">
            <v>0.12152014911523601</v>
          </cell>
          <cell r="O287">
            <v>0.13711220223723006</v>
          </cell>
          <cell r="P287">
            <v>0.14709799642404728</v>
          </cell>
          <cell r="Q287">
            <v>0.15538917372343591</v>
          </cell>
          <cell r="R287">
            <v>0.15538917372343591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C288" t="str">
            <v>Depreciation (% Sales)</v>
          </cell>
          <cell r="H288">
            <v>0</v>
          </cell>
          <cell r="I288">
            <v>0</v>
          </cell>
          <cell r="J288">
            <v>6.0468258283492404E-3</v>
          </cell>
          <cell r="K288">
            <v>1.5758667266996849E-2</v>
          </cell>
          <cell r="L288">
            <v>1.5758667266996849E-2</v>
          </cell>
          <cell r="M288">
            <v>1.5758667266996849E-2</v>
          </cell>
          <cell r="N288">
            <v>1.1908934082348577E-2</v>
          </cell>
          <cell r="O288">
            <v>1.0195777870122394E-2</v>
          </cell>
          <cell r="P288">
            <v>9.0437916995911825E-3</v>
          </cell>
          <cell r="Q288">
            <v>7.8854383976235832E-3</v>
          </cell>
          <cell r="R288">
            <v>7.1685803614759845E-3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C289" t="str">
            <v>Amortization (% Sales)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B290" t="str">
            <v>EBIT Margin</v>
          </cell>
          <cell r="H290">
            <v>0</v>
          </cell>
          <cell r="I290">
            <v>0</v>
          </cell>
          <cell r="J290">
            <v>1.960687393933391E-2</v>
          </cell>
          <cell r="K290">
            <v>5.6759342638451095E-2</v>
          </cell>
          <cell r="L290">
            <v>5.6759342638451095E-2</v>
          </cell>
          <cell r="M290">
            <v>5.6759342638451095E-2</v>
          </cell>
          <cell r="N290">
            <v>0.10961121503288741</v>
          </cell>
          <cell r="O290">
            <v>0.12691642436710765</v>
          </cell>
          <cell r="P290">
            <v>0.13805420472445609</v>
          </cell>
          <cell r="Q290">
            <v>0.14750373532581232</v>
          </cell>
          <cell r="R290">
            <v>0.14822059336195992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C291" t="str">
            <v>Interest (Income) (% Sales)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C292" t="str">
            <v>Other (Income) (% Sales)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C293" t="str">
            <v>Other Expense (Income) (% Sales)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C294" t="str">
            <v>Interest Expense (% Sales)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B295" t="str">
            <v>Pre-Tax Income Margin</v>
          </cell>
          <cell r="H295">
            <v>0</v>
          </cell>
          <cell r="I295">
            <v>0</v>
          </cell>
          <cell r="J295">
            <v>1.960687393933391E-2</v>
          </cell>
          <cell r="K295">
            <v>5.6759342638451095E-2</v>
          </cell>
          <cell r="L295">
            <v>5.6759342638451095E-2</v>
          </cell>
          <cell r="M295">
            <v>5.6759342638451095E-2</v>
          </cell>
          <cell r="N295">
            <v>0.10961121503288741</v>
          </cell>
          <cell r="O295">
            <v>0.12691642436710765</v>
          </cell>
          <cell r="P295">
            <v>0.13805420472445609</v>
          </cell>
          <cell r="Q295">
            <v>0.14750373532581232</v>
          </cell>
          <cell r="R295">
            <v>0.14822059336195992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C296" t="str">
            <v>Income Tax Rate</v>
          </cell>
          <cell r="H296">
            <v>0</v>
          </cell>
          <cell r="I296">
            <v>0</v>
          </cell>
          <cell r="J296">
            <v>0.39</v>
          </cell>
          <cell r="K296">
            <v>0.39</v>
          </cell>
          <cell r="L296">
            <v>0.39</v>
          </cell>
          <cell r="M296">
            <v>0.39</v>
          </cell>
          <cell r="N296">
            <v>0.38999999999999996</v>
          </cell>
          <cell r="O296">
            <v>0.39</v>
          </cell>
          <cell r="P296">
            <v>0.39</v>
          </cell>
          <cell r="Q296">
            <v>0.39000000000000007</v>
          </cell>
          <cell r="R296">
            <v>0.39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C297" t="str">
            <v>Preferred Dividends Margin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B298" t="str">
            <v>Consolidated Net Income Margin</v>
          </cell>
          <cell r="H298">
            <v>0</v>
          </cell>
          <cell r="I298">
            <v>0</v>
          </cell>
          <cell r="J298">
            <v>1.1960193102993682E-2</v>
          </cell>
          <cell r="K298">
            <v>3.4623199009455166E-2</v>
          </cell>
          <cell r="L298">
            <v>3.4623199009455166E-2</v>
          </cell>
          <cell r="M298">
            <v>3.4623199009455166E-2</v>
          </cell>
          <cell r="N298">
            <v>6.6862841170061332E-2</v>
          </cell>
          <cell r="O298">
            <v>7.7419018863935665E-2</v>
          </cell>
          <cell r="P298">
            <v>8.4213064881918195E-2</v>
          </cell>
          <cell r="Q298">
            <v>8.9977278548745501E-2</v>
          </cell>
          <cell r="R298">
            <v>9.0414561950795558E-2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C299" t="str">
            <v>Attributable to Non-Controlling Interests (% Sales)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B300" t="str">
            <v>Net Income Available to Common Margin</v>
          </cell>
          <cell r="H300">
            <v>0</v>
          </cell>
          <cell r="I300">
            <v>0</v>
          </cell>
          <cell r="J300">
            <v>1.1960193102993682E-2</v>
          </cell>
          <cell r="K300">
            <v>3.4623199009455166E-2</v>
          </cell>
          <cell r="L300">
            <v>3.4623199009455166E-2</v>
          </cell>
          <cell r="M300">
            <v>3.4623199009455166E-2</v>
          </cell>
          <cell r="N300">
            <v>6.6862841170061332E-2</v>
          </cell>
          <cell r="O300">
            <v>7.7419018863935665E-2</v>
          </cell>
          <cell r="P300">
            <v>8.4213064881918195E-2</v>
          </cell>
          <cell r="Q300">
            <v>8.9977278548745501E-2</v>
          </cell>
          <cell r="R300">
            <v>9.0414561950795558E-2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5">
          <cell r="A305" t="str">
            <v>x</v>
          </cell>
          <cell r="B305" t="str">
            <v>ACQUIROR ACTIVE</v>
          </cell>
        </row>
        <row r="307">
          <cell r="B307" t="str">
            <v>Shine Management</v>
          </cell>
          <cell r="H307">
            <v>2006</v>
          </cell>
          <cell r="I307">
            <v>2007</v>
          </cell>
          <cell r="J307">
            <v>2008</v>
          </cell>
          <cell r="K307" t="str">
            <v>LTM</v>
          </cell>
          <cell r="L307">
            <v>12</v>
          </cell>
          <cell r="M307">
            <v>2009</v>
          </cell>
          <cell r="N307">
            <v>2010</v>
          </cell>
          <cell r="O307">
            <v>2011</v>
          </cell>
          <cell r="P307">
            <v>2012</v>
          </cell>
          <cell r="Q307">
            <v>2013</v>
          </cell>
          <cell r="R307">
            <v>2014</v>
          </cell>
          <cell r="S307">
            <v>2015</v>
          </cell>
          <cell r="T307">
            <v>2016</v>
          </cell>
          <cell r="U307">
            <v>2017</v>
          </cell>
          <cell r="V307">
            <v>2018</v>
          </cell>
          <cell r="W307">
            <v>2019</v>
          </cell>
        </row>
        <row r="308">
          <cell r="K308">
            <v>40178</v>
          </cell>
          <cell r="L308">
            <v>40178</v>
          </cell>
          <cell r="M308" t="str">
            <v>Full Year</v>
          </cell>
          <cell r="N308">
            <v>1</v>
          </cell>
          <cell r="O308">
            <v>2</v>
          </cell>
          <cell r="P308">
            <v>3</v>
          </cell>
          <cell r="Q308">
            <v>4</v>
          </cell>
          <cell r="R308">
            <v>5</v>
          </cell>
          <cell r="S308">
            <v>6</v>
          </cell>
          <cell r="T308">
            <v>7</v>
          </cell>
          <cell r="U308">
            <v>8</v>
          </cell>
          <cell r="V308">
            <v>9</v>
          </cell>
          <cell r="W308">
            <v>10</v>
          </cell>
        </row>
        <row r="310">
          <cell r="B310" t="str">
            <v>Total Net Sales</v>
          </cell>
          <cell r="H310">
            <v>0</v>
          </cell>
          <cell r="I310">
            <v>0</v>
          </cell>
          <cell r="J310">
            <v>138.298</v>
          </cell>
          <cell r="K310">
            <v>154.2870125</v>
          </cell>
          <cell r="L310">
            <v>154.2870125</v>
          </cell>
          <cell r="M310">
            <v>154.2870125</v>
          </cell>
          <cell r="N310">
            <v>192.76562187499999</v>
          </cell>
          <cell r="O310">
            <v>234.5</v>
          </cell>
          <cell r="P310">
            <v>269.67500000000001</v>
          </cell>
          <cell r="Q310">
            <v>309.54000000000002</v>
          </cell>
          <cell r="R310">
            <v>340.49400000000003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C311" t="str">
            <v>Cost of Goods Sold (Excluding Depreciation)</v>
          </cell>
          <cell r="H311">
            <v>0</v>
          </cell>
          <cell r="I311">
            <v>0</v>
          </cell>
          <cell r="J311">
            <v>89.344999999999999</v>
          </cell>
          <cell r="K311">
            <v>99.139660000000006</v>
          </cell>
          <cell r="L311">
            <v>99.139660000000006</v>
          </cell>
          <cell r="M311">
            <v>99.139660000000006</v>
          </cell>
          <cell r="N311">
            <v>125.29765421875</v>
          </cell>
          <cell r="O311">
            <v>150.66624999999999</v>
          </cell>
          <cell r="P311">
            <v>172.59200000000001</v>
          </cell>
          <cell r="Q311">
            <v>197.33175</v>
          </cell>
          <cell r="R311">
            <v>217.06492500000002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B312" t="str">
            <v>Gross Profit</v>
          </cell>
          <cell r="H312">
            <v>0</v>
          </cell>
          <cell r="I312">
            <v>0</v>
          </cell>
          <cell r="J312">
            <v>48.953000000000003</v>
          </cell>
          <cell r="K312">
            <v>55.147352499999997</v>
          </cell>
          <cell r="L312">
            <v>55.147352499999997</v>
          </cell>
          <cell r="M312">
            <v>55.147352499999997</v>
          </cell>
          <cell r="N312">
            <v>67.467967656249996</v>
          </cell>
          <cell r="O312">
            <v>83.833750000000009</v>
          </cell>
          <cell r="P312">
            <v>97.082999999999998</v>
          </cell>
          <cell r="Q312">
            <v>112.20825000000002</v>
          </cell>
          <cell r="R312">
            <v>123.42907500000001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C313" t="str">
            <v>Total SG&amp;A (Excluding Amortization)</v>
          </cell>
          <cell r="H313">
            <v>0</v>
          </cell>
          <cell r="I313">
            <v>0</v>
          </cell>
          <cell r="J313">
            <v>35.503999999999998</v>
          </cell>
          <cell r="K313">
            <v>39.098900803333343</v>
          </cell>
          <cell r="L313">
            <v>39.098900803333343</v>
          </cell>
          <cell r="M313">
            <v>39.098900803333343</v>
          </cell>
          <cell r="N313">
            <v>45.127594537</v>
          </cell>
          <cell r="O313">
            <v>49.534641475590007</v>
          </cell>
          <cell r="P313">
            <v>54.634466378881307</v>
          </cell>
          <cell r="Q313">
            <v>60.291776525403009</v>
          </cell>
          <cell r="R313">
            <v>66.320954177943307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B314" t="str">
            <v>Operating EBITDA</v>
          </cell>
          <cell r="H314">
            <v>0</v>
          </cell>
          <cell r="I314">
            <v>0</v>
          </cell>
          <cell r="J314">
            <v>13.449000000000005</v>
          </cell>
          <cell r="K314">
            <v>16.048451696666653</v>
          </cell>
          <cell r="L314">
            <v>16.048451696666653</v>
          </cell>
          <cell r="M314">
            <v>16.048451696666653</v>
          </cell>
          <cell r="N314">
            <v>22.340373119249996</v>
          </cell>
          <cell r="O314">
            <v>34.299108524410002</v>
          </cell>
          <cell r="P314">
            <v>42.448533621118692</v>
          </cell>
          <cell r="Q314">
            <v>51.916473474597012</v>
          </cell>
          <cell r="R314">
            <v>57.108120822056705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C315" t="str">
            <v>Other (Income) Expense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C316" t="str">
            <v>Corporate Overhead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B317" t="str">
            <v>EBITDA</v>
          </cell>
          <cell r="H317">
            <v>0</v>
          </cell>
          <cell r="I317">
            <v>0</v>
          </cell>
          <cell r="J317">
            <v>13.449000000000005</v>
          </cell>
          <cell r="K317">
            <v>16.048451696666653</v>
          </cell>
          <cell r="L317">
            <v>16.048451696666653</v>
          </cell>
          <cell r="M317">
            <v>16.048451696666653</v>
          </cell>
          <cell r="N317">
            <v>22.340373119249996</v>
          </cell>
          <cell r="O317">
            <v>34.299108524410002</v>
          </cell>
          <cell r="P317">
            <v>42.448533621118692</v>
          </cell>
          <cell r="Q317">
            <v>51.916473474597012</v>
          </cell>
          <cell r="R317">
            <v>57.108120822056705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C318" t="str">
            <v>Depreciation</v>
          </cell>
          <cell r="H318">
            <v>0</v>
          </cell>
          <cell r="I318">
            <v>0</v>
          </cell>
          <cell r="J318">
            <v>2.9260000000000002</v>
          </cell>
          <cell r="K318">
            <v>3.5553805999999999</v>
          </cell>
          <cell r="L318">
            <v>3.5553805999999999</v>
          </cell>
          <cell r="M318">
            <v>3.5553805999999999</v>
          </cell>
          <cell r="N318">
            <v>3.9</v>
          </cell>
          <cell r="O318">
            <v>4</v>
          </cell>
          <cell r="P318">
            <v>4.0999999999999996</v>
          </cell>
          <cell r="Q318">
            <v>4.2</v>
          </cell>
          <cell r="R318">
            <v>4.62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C319" t="str">
            <v>Amortization</v>
          </cell>
          <cell r="H319">
            <v>0</v>
          </cell>
          <cell r="I319">
            <v>0</v>
          </cell>
          <cell r="J319">
            <v>0</v>
          </cell>
          <cell r="K319">
            <v>0.432</v>
          </cell>
          <cell r="L319">
            <v>0.432</v>
          </cell>
          <cell r="M319">
            <v>0.432</v>
          </cell>
          <cell r="N319">
            <v>0.5</v>
          </cell>
          <cell r="O319">
            <v>0.5</v>
          </cell>
          <cell r="P319">
            <v>0.5</v>
          </cell>
          <cell r="Q319">
            <v>0.5</v>
          </cell>
          <cell r="R319">
            <v>0.5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B320" t="str">
            <v>EBIT</v>
          </cell>
          <cell r="H320">
            <v>0</v>
          </cell>
          <cell r="I320">
            <v>0</v>
          </cell>
          <cell r="J320">
            <v>10.523000000000005</v>
          </cell>
          <cell r="K320">
            <v>12.061071096666653</v>
          </cell>
          <cell r="L320">
            <v>12.061071096666653</v>
          </cell>
          <cell r="M320">
            <v>12.061071096666653</v>
          </cell>
          <cell r="N320">
            <v>17.940373119249998</v>
          </cell>
          <cell r="O320">
            <v>29.799108524410002</v>
          </cell>
          <cell r="P320">
            <v>37.84853362111869</v>
          </cell>
          <cell r="Q320">
            <v>47.216473474597009</v>
          </cell>
          <cell r="R320">
            <v>51.988120822056707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C321" t="str">
            <v>Interest (Income)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C322" t="str">
            <v>Other (Income)</v>
          </cell>
          <cell r="H322">
            <v>0</v>
          </cell>
          <cell r="I322">
            <v>0</v>
          </cell>
          <cell r="J322">
            <v>0.214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C323" t="str">
            <v>Other Expense (Income)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C324" t="str">
            <v>Interest Expense</v>
          </cell>
          <cell r="H324">
            <v>0</v>
          </cell>
          <cell r="I324">
            <v>0</v>
          </cell>
          <cell r="J324">
            <v>2.2549999999999999</v>
          </cell>
          <cell r="K324">
            <v>1.7943662333333337</v>
          </cell>
          <cell r="L324">
            <v>1.7943662333333337</v>
          </cell>
          <cell r="M324">
            <v>1.7943662333333337</v>
          </cell>
          <cell r="N324">
            <v>2</v>
          </cell>
          <cell r="O324">
            <v>1.8</v>
          </cell>
          <cell r="P324">
            <v>1.7</v>
          </cell>
          <cell r="Q324">
            <v>1.6</v>
          </cell>
          <cell r="R324">
            <v>1.6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B325" t="str">
            <v>Pre-Tax Income</v>
          </cell>
          <cell r="H325">
            <v>0</v>
          </cell>
          <cell r="I325">
            <v>0</v>
          </cell>
          <cell r="J325">
            <v>8.0540000000000056</v>
          </cell>
          <cell r="K325">
            <v>10.26670486333332</v>
          </cell>
          <cell r="L325">
            <v>10.26670486333332</v>
          </cell>
          <cell r="M325">
            <v>10.26670486333332</v>
          </cell>
          <cell r="N325">
            <v>15.940373119249998</v>
          </cell>
          <cell r="O325">
            <v>27.999108524410001</v>
          </cell>
          <cell r="P325">
            <v>36.148533621118688</v>
          </cell>
          <cell r="Q325">
            <v>45.616473474597008</v>
          </cell>
          <cell r="R325">
            <v>50.388120822056706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C326" t="str">
            <v>Income Taxes Expense</v>
          </cell>
          <cell r="H326">
            <v>0</v>
          </cell>
          <cell r="I326">
            <v>0</v>
          </cell>
          <cell r="J326">
            <v>2.7829999999999999</v>
          </cell>
          <cell r="K326">
            <v>3.0800114589999978</v>
          </cell>
          <cell r="L326">
            <v>3.0800114589999978</v>
          </cell>
          <cell r="M326">
            <v>3.0800114589999978</v>
          </cell>
          <cell r="N326">
            <v>4.7821118667882265</v>
          </cell>
          <cell r="O326">
            <v>8.3997324949759076</v>
          </cell>
          <cell r="P326">
            <v>10.844560026447446</v>
          </cell>
          <cell r="Q326">
            <v>13.684941984720853</v>
          </cell>
          <cell r="R326">
            <v>15.116436182927503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C327" t="str">
            <v>Preferred Dividends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B328" t="str">
            <v>Consolidated Net Income</v>
          </cell>
          <cell r="H328">
            <v>0</v>
          </cell>
          <cell r="I328">
            <v>0</v>
          </cell>
          <cell r="J328">
            <v>5.2710000000000061</v>
          </cell>
          <cell r="K328">
            <v>7.1866934043333224</v>
          </cell>
          <cell r="L328">
            <v>7.1866934043333224</v>
          </cell>
          <cell r="M328">
            <v>7.1866934043333224</v>
          </cell>
          <cell r="N328">
            <v>11.15826125246177</v>
          </cell>
          <cell r="O328">
            <v>19.599376029434094</v>
          </cell>
          <cell r="P328">
            <v>25.303973594671241</v>
          </cell>
          <cell r="Q328">
            <v>31.931531489876157</v>
          </cell>
          <cell r="R328">
            <v>35.271684639129205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C329" t="str">
            <v>Attributable to Non-Controlling Interests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B330" t="str">
            <v>Net Income Available to Common</v>
          </cell>
          <cell r="H330">
            <v>0</v>
          </cell>
          <cell r="I330">
            <v>0</v>
          </cell>
          <cell r="J330">
            <v>5.2710000000000061</v>
          </cell>
          <cell r="K330">
            <v>7.1866934043333224</v>
          </cell>
          <cell r="L330">
            <v>7.1866934043333224</v>
          </cell>
          <cell r="M330">
            <v>7.1866934043333224</v>
          </cell>
          <cell r="N330">
            <v>11.15826125246177</v>
          </cell>
          <cell r="O330">
            <v>19.599376029434094</v>
          </cell>
          <cell r="P330">
            <v>25.303973594671241</v>
          </cell>
          <cell r="Q330">
            <v>31.931531489876157</v>
          </cell>
          <cell r="R330">
            <v>35.271684639129205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2">
          <cell r="C332" t="str">
            <v>Weighted Average Fully Diluted Shares Outstanding</v>
          </cell>
          <cell r="H332">
            <v>0</v>
          </cell>
          <cell r="I332">
            <v>0</v>
          </cell>
          <cell r="J332">
            <v>15.055999999999999</v>
          </cell>
          <cell r="K332">
            <v>15.5</v>
          </cell>
          <cell r="L332">
            <v>15.5</v>
          </cell>
          <cell r="M332">
            <v>15.5</v>
          </cell>
          <cell r="N332">
            <v>15.9</v>
          </cell>
          <cell r="O332">
            <v>16.3</v>
          </cell>
          <cell r="P332">
            <v>16.7</v>
          </cell>
          <cell r="Q332">
            <v>17.100000000000001</v>
          </cell>
          <cell r="R332">
            <v>17.100000000000001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C333" t="str">
            <v>Earnings per Share</v>
          </cell>
          <cell r="H333" t="str">
            <v>n/a</v>
          </cell>
          <cell r="I333" t="str">
            <v>n/a</v>
          </cell>
          <cell r="J333">
            <v>0.35009298618491008</v>
          </cell>
          <cell r="K333">
            <v>0.46365763898924661</v>
          </cell>
          <cell r="L333">
            <v>0.46365763898924661</v>
          </cell>
          <cell r="M333">
            <v>0.46365763898924661</v>
          </cell>
          <cell r="N333">
            <v>0.70177743726174657</v>
          </cell>
          <cell r="O333">
            <v>1.202415707327245</v>
          </cell>
          <cell r="P333">
            <v>1.5152079996809127</v>
          </cell>
          <cell r="Q333">
            <v>1.8673410227997751</v>
          </cell>
          <cell r="R333">
            <v>2.0626716163233452</v>
          </cell>
          <cell r="S333" t="str">
            <v>n/a</v>
          </cell>
          <cell r="T333" t="str">
            <v>n/a</v>
          </cell>
          <cell r="U333" t="str">
            <v>n/a</v>
          </cell>
          <cell r="V333" t="str">
            <v>n/a</v>
          </cell>
          <cell r="W333" t="str">
            <v>n/a</v>
          </cell>
        </row>
        <row r="334">
          <cell r="C334" t="str">
            <v>Capital Expenditures</v>
          </cell>
          <cell r="H334">
            <v>0</v>
          </cell>
          <cell r="I334">
            <v>0</v>
          </cell>
          <cell r="J334">
            <v>3.86</v>
          </cell>
          <cell r="K334">
            <v>3.25</v>
          </cell>
          <cell r="L334">
            <v>3.25</v>
          </cell>
          <cell r="M334">
            <v>3.25</v>
          </cell>
          <cell r="N334">
            <v>1.5</v>
          </cell>
          <cell r="O334">
            <v>1.8247548322080707</v>
          </cell>
          <cell r="P334">
            <v>2.0984680570392813</v>
          </cell>
          <cell r="Q334">
            <v>2.4086763785146532</v>
          </cell>
          <cell r="R334">
            <v>2.6495440163661188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7">
          <cell r="H337">
            <v>2006</v>
          </cell>
          <cell r="I337">
            <v>2007</v>
          </cell>
          <cell r="J337">
            <v>2008</v>
          </cell>
          <cell r="K337" t="str">
            <v>LTM</v>
          </cell>
          <cell r="L337">
            <v>12</v>
          </cell>
          <cell r="M337">
            <v>2009</v>
          </cell>
          <cell r="N337">
            <v>2010</v>
          </cell>
          <cell r="O337">
            <v>2011</v>
          </cell>
          <cell r="P337">
            <v>2012</v>
          </cell>
          <cell r="Q337">
            <v>2013</v>
          </cell>
          <cell r="R337">
            <v>2014</v>
          </cell>
          <cell r="S337">
            <v>2015</v>
          </cell>
          <cell r="T337">
            <v>2016</v>
          </cell>
          <cell r="U337">
            <v>2017</v>
          </cell>
          <cell r="V337">
            <v>2018</v>
          </cell>
          <cell r="W337">
            <v>2019</v>
          </cell>
        </row>
        <row r="338">
          <cell r="K338">
            <v>40178</v>
          </cell>
          <cell r="L338">
            <v>40178</v>
          </cell>
          <cell r="M338" t="str">
            <v>Full Year</v>
          </cell>
          <cell r="N338">
            <v>1</v>
          </cell>
          <cell r="O338">
            <v>2</v>
          </cell>
          <cell r="P338">
            <v>3</v>
          </cell>
          <cell r="Q338">
            <v>4</v>
          </cell>
          <cell r="R338">
            <v>5</v>
          </cell>
          <cell r="S338">
            <v>6</v>
          </cell>
          <cell r="T338">
            <v>7</v>
          </cell>
          <cell r="U338">
            <v>8</v>
          </cell>
          <cell r="V338">
            <v>9</v>
          </cell>
          <cell r="W338">
            <v>10</v>
          </cell>
        </row>
        <row r="340">
          <cell r="B340" t="str">
            <v>Total Net Sales Growth Rate</v>
          </cell>
          <cell r="H340" t="str">
            <v xml:space="preserve">n/a </v>
          </cell>
          <cell r="I340" t="str">
            <v xml:space="preserve">n/a </v>
          </cell>
          <cell r="J340" t="str">
            <v xml:space="preserve">n/a </v>
          </cell>
          <cell r="M340">
            <v>0.11561275289592041</v>
          </cell>
          <cell r="N340">
            <v>0.24939629558904053</v>
          </cell>
          <cell r="O340">
            <v>0.21650322147204706</v>
          </cell>
          <cell r="P340">
            <v>0.15000000000000005</v>
          </cell>
          <cell r="Q340">
            <v>0.14782608695652177</v>
          </cell>
          <cell r="R340">
            <v>0.10000000000000002</v>
          </cell>
          <cell r="S340">
            <v>-1</v>
          </cell>
          <cell r="T340" t="str">
            <v xml:space="preserve">n/a </v>
          </cell>
          <cell r="U340" t="str">
            <v xml:space="preserve">n/a </v>
          </cell>
          <cell r="V340" t="str">
            <v xml:space="preserve">n/a </v>
          </cell>
          <cell r="W340" t="str">
            <v xml:space="preserve">n/a </v>
          </cell>
        </row>
        <row r="341">
          <cell r="C341" t="str">
            <v>Cost of Goods Sold (Excluding Depreciation) (% Sales)</v>
          </cell>
          <cell r="H341">
            <v>0</v>
          </cell>
          <cell r="I341">
            <v>0</v>
          </cell>
          <cell r="J341">
            <v>0.64603248058540252</v>
          </cell>
          <cell r="K341">
            <v>0.64256646359005753</v>
          </cell>
          <cell r="L341">
            <v>0.64256646359005753</v>
          </cell>
          <cell r="M341">
            <v>0.64256646359005753</v>
          </cell>
          <cell r="N341">
            <v>0.65</v>
          </cell>
          <cell r="O341">
            <v>0.64249999999999996</v>
          </cell>
          <cell r="P341">
            <v>0.64</v>
          </cell>
          <cell r="Q341">
            <v>0.63749999999999996</v>
          </cell>
          <cell r="R341">
            <v>0.63749999999999996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B342" t="str">
            <v>Gross Profit Margin</v>
          </cell>
          <cell r="H342">
            <v>0</v>
          </cell>
          <cell r="I342">
            <v>0</v>
          </cell>
          <cell r="J342">
            <v>0.35396751941459748</v>
          </cell>
          <cell r="K342">
            <v>0.35743353640994247</v>
          </cell>
          <cell r="L342">
            <v>0.35743353640994247</v>
          </cell>
          <cell r="M342">
            <v>0.35743353640994247</v>
          </cell>
          <cell r="N342">
            <v>0.35</v>
          </cell>
          <cell r="O342">
            <v>0.35750000000000004</v>
          </cell>
          <cell r="P342">
            <v>0.36</v>
          </cell>
          <cell r="Q342">
            <v>0.36250000000000004</v>
          </cell>
          <cell r="R342">
            <v>0.36249999999999999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C343" t="str">
            <v>Total SG&amp;A (Excluding Amortization) (% Sales)</v>
          </cell>
          <cell r="H343">
            <v>0</v>
          </cell>
          <cell r="I343">
            <v>0</v>
          </cell>
          <cell r="J343">
            <v>0.25672099379600571</v>
          </cell>
          <cell r="K343">
            <v>0.25341666916606698</v>
          </cell>
          <cell r="L343">
            <v>0.25341666916606698</v>
          </cell>
          <cell r="M343">
            <v>0.25341666916606698</v>
          </cell>
          <cell r="N343">
            <v>0.23410603041170513</v>
          </cell>
          <cell r="O343">
            <v>0.21123514488524522</v>
          </cell>
          <cell r="P343">
            <v>0.20259373831048968</v>
          </cell>
          <cell r="Q343">
            <v>0.19477862804614268</v>
          </cell>
          <cell r="R343">
            <v>0.19477862804614265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B344" t="str">
            <v>Operating EBITDA Margin</v>
          </cell>
          <cell r="H344">
            <v>0</v>
          </cell>
          <cell r="I344">
            <v>0</v>
          </cell>
          <cell r="J344">
            <v>9.7246525618591775E-2</v>
          </cell>
          <cell r="K344">
            <v>0.10401686724387546</v>
          </cell>
          <cell r="L344">
            <v>0.10401686724387546</v>
          </cell>
          <cell r="M344">
            <v>0.10401686724387546</v>
          </cell>
          <cell r="N344">
            <v>0.11589396958829486</v>
          </cell>
          <cell r="O344">
            <v>0.14626485511475482</v>
          </cell>
          <cell r="P344">
            <v>0.1574062616895103</v>
          </cell>
          <cell r="Q344">
            <v>0.16772137195385736</v>
          </cell>
          <cell r="R344">
            <v>0.16772137195385733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C345" t="str">
            <v>Other (Income) Expense (% Sales)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C346" t="str">
            <v>Corporate Overhead Margin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B347" t="str">
            <v>EBITDA Margin</v>
          </cell>
          <cell r="H347">
            <v>0</v>
          </cell>
          <cell r="I347">
            <v>0</v>
          </cell>
          <cell r="J347">
            <v>9.7246525618591775E-2</v>
          </cell>
          <cell r="K347">
            <v>0.10401686724387546</v>
          </cell>
          <cell r="L347">
            <v>0.10401686724387546</v>
          </cell>
          <cell r="M347">
            <v>0.10401686724387546</v>
          </cell>
          <cell r="N347">
            <v>0.11589396958829486</v>
          </cell>
          <cell r="O347">
            <v>0.14626485511475482</v>
          </cell>
          <cell r="P347">
            <v>0.1574062616895103</v>
          </cell>
          <cell r="Q347">
            <v>0.16772137195385736</v>
          </cell>
          <cell r="R347">
            <v>0.16772137195385733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C348" t="str">
            <v>Depreciation (% Sales)</v>
          </cell>
          <cell r="H348">
            <v>0</v>
          </cell>
          <cell r="I348">
            <v>0</v>
          </cell>
          <cell r="J348">
            <v>2.115721123949732E-2</v>
          </cell>
          <cell r="K348">
            <v>2.3043939618702512E-2</v>
          </cell>
          <cell r="L348">
            <v>2.3043939618702512E-2</v>
          </cell>
          <cell r="M348">
            <v>2.3043939618702512E-2</v>
          </cell>
          <cell r="N348">
            <v>2.0231823299535111E-2</v>
          </cell>
          <cell r="O348">
            <v>1.7057569296375266E-2</v>
          </cell>
          <cell r="P348">
            <v>1.520348567720404E-2</v>
          </cell>
          <cell r="Q348">
            <v>1.3568521031207597E-2</v>
          </cell>
          <cell r="R348">
            <v>1.3568521031207597E-2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C349" t="str">
            <v>Amortization (% Sales)</v>
          </cell>
          <cell r="H349">
            <v>0</v>
          </cell>
          <cell r="I349">
            <v>0</v>
          </cell>
          <cell r="J349">
            <v>0</v>
          </cell>
          <cell r="K349">
            <v>2.7999764400130568E-3</v>
          </cell>
          <cell r="L349">
            <v>2.7999764400130568E-3</v>
          </cell>
          <cell r="M349">
            <v>2.7999764400130568E-3</v>
          </cell>
          <cell r="N349">
            <v>2.5938234999403989E-3</v>
          </cell>
          <cell r="O349">
            <v>2.1321961620469083E-3</v>
          </cell>
          <cell r="P349">
            <v>1.8540836191712246E-3</v>
          </cell>
          <cell r="Q349">
            <v>1.6153001227628093E-3</v>
          </cell>
          <cell r="R349">
            <v>1.4684546570570992E-3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B350" t="str">
            <v>EBIT Margin</v>
          </cell>
          <cell r="H350">
            <v>0</v>
          </cell>
          <cell r="I350">
            <v>0</v>
          </cell>
          <cell r="J350">
            <v>7.6089314379094455E-2</v>
          </cell>
          <cell r="K350">
            <v>7.8172951185159892E-2</v>
          </cell>
          <cell r="L350">
            <v>7.8172951185159892E-2</v>
          </cell>
          <cell r="M350">
            <v>7.8172951185159892E-2</v>
          </cell>
          <cell r="N350">
            <v>9.3068322788819366E-2</v>
          </cell>
          <cell r="O350">
            <v>0.12707508965633263</v>
          </cell>
          <cell r="P350">
            <v>0.14034869239313502</v>
          </cell>
          <cell r="Q350">
            <v>0.15253755079988696</v>
          </cell>
          <cell r="R350">
            <v>0.15268439626559266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C351" t="str">
            <v>Interest (Income) (% Sales)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C352" t="str">
            <v>Other (Income) (% Sales)</v>
          </cell>
          <cell r="H352">
            <v>0</v>
          </cell>
          <cell r="I352">
            <v>0</v>
          </cell>
          <cell r="J352">
            <v>1.5473831870309043E-3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C353" t="str">
            <v>Other Expense (Income) (% Sales)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C354" t="str">
            <v>Interest Expense (% Sales)</v>
          </cell>
          <cell r="H354">
            <v>0</v>
          </cell>
          <cell r="I354">
            <v>0</v>
          </cell>
          <cell r="J354">
            <v>1.6305369564274249E-2</v>
          </cell>
          <cell r="K354">
            <v>1.1630053652982189E-2</v>
          </cell>
          <cell r="L354">
            <v>1.1630053652982189E-2</v>
          </cell>
          <cell r="M354">
            <v>1.1630053652982189E-2</v>
          </cell>
          <cell r="N354">
            <v>1.0375293999761595E-2</v>
          </cell>
          <cell r="O354">
            <v>7.6759061833688701E-3</v>
          </cell>
          <cell r="P354">
            <v>6.3038843051821634E-3</v>
          </cell>
          <cell r="Q354">
            <v>5.16896039284099E-3</v>
          </cell>
          <cell r="R354">
            <v>4.699054902582718E-3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B355" t="str">
            <v>Pre-Tax Income Margin</v>
          </cell>
          <cell r="H355">
            <v>0</v>
          </cell>
          <cell r="I355">
            <v>0</v>
          </cell>
          <cell r="J355">
            <v>5.8236561627789306E-2</v>
          </cell>
          <cell r="K355">
            <v>6.6542897532177694E-2</v>
          </cell>
          <cell r="L355">
            <v>6.6542897532177694E-2</v>
          </cell>
          <cell r="M355">
            <v>6.6542897532177694E-2</v>
          </cell>
          <cell r="N355">
            <v>8.2693028789057765E-2</v>
          </cell>
          <cell r="O355">
            <v>0.11939918347296376</v>
          </cell>
          <cell r="P355">
            <v>0.13404480808795285</v>
          </cell>
          <cell r="Q355">
            <v>0.14736859040704595</v>
          </cell>
          <cell r="R355">
            <v>0.14798534136300992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C356" t="str">
            <v>Income Tax Rate</v>
          </cell>
          <cell r="H356">
            <v>0</v>
          </cell>
          <cell r="I356">
            <v>0</v>
          </cell>
          <cell r="J356">
            <v>0.3455425875341443</v>
          </cell>
          <cell r="K356">
            <v>0.30000000000000016</v>
          </cell>
          <cell r="L356">
            <v>0.30000000000000016</v>
          </cell>
          <cell r="M356">
            <v>0.30000000000000016</v>
          </cell>
          <cell r="N356">
            <v>0.29999999567219837</v>
          </cell>
          <cell r="O356">
            <v>0.29999999777324721</v>
          </cell>
          <cell r="P356">
            <v>0.29999999834327556</v>
          </cell>
          <cell r="Q356">
            <v>0.29999999873602134</v>
          </cell>
          <cell r="R356">
            <v>0.29999999873602134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C357" t="str">
            <v>Preferred Dividends Margin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B358" t="str">
            <v>Consolidated Net Income Margin</v>
          </cell>
          <cell r="H358">
            <v>0</v>
          </cell>
          <cell r="I358">
            <v>0</v>
          </cell>
          <cell r="J358">
            <v>3.8113349433831337E-2</v>
          </cell>
          <cell r="K358">
            <v>4.6580028272524381E-2</v>
          </cell>
          <cell r="L358">
            <v>4.6580028272524381E-2</v>
          </cell>
          <cell r="M358">
            <v>4.6580028272524381E-2</v>
          </cell>
          <cell r="N358">
            <v>5.7885120510219455E-2</v>
          </cell>
          <cell r="O358">
            <v>8.3579428696947095E-2</v>
          </cell>
          <cell r="P358">
            <v>9.3831365883642312E-2</v>
          </cell>
          <cell r="Q358">
            <v>0.10315801347120293</v>
          </cell>
          <cell r="R358">
            <v>0.10358973914115727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C359" t="str">
            <v>Attributable to Non-Controlling Interests (% Sales)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B360" t="str">
            <v>Net Income Available to Common Margin</v>
          </cell>
          <cell r="H360">
            <v>0</v>
          </cell>
          <cell r="I360">
            <v>0</v>
          </cell>
          <cell r="J360">
            <v>3.8113349433831337E-2</v>
          </cell>
          <cell r="K360">
            <v>4.6580028272524381E-2</v>
          </cell>
          <cell r="L360">
            <v>4.6580028272524381E-2</v>
          </cell>
          <cell r="M360">
            <v>4.6580028272524381E-2</v>
          </cell>
          <cell r="N360">
            <v>5.7885120510219455E-2</v>
          </cell>
          <cell r="O360">
            <v>8.3579428696947095E-2</v>
          </cell>
          <cell r="P360">
            <v>9.3831365883642312E-2</v>
          </cell>
          <cell r="Q360">
            <v>0.10315801347120293</v>
          </cell>
          <cell r="R360">
            <v>0.10358973914115727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5">
          <cell r="A365" t="str">
            <v>x</v>
          </cell>
          <cell r="B365" t="str">
            <v>TARGET ACTIVE</v>
          </cell>
        </row>
        <row r="367">
          <cell r="B367" t="str">
            <v>Rise Management</v>
          </cell>
          <cell r="H367">
            <v>2006</v>
          </cell>
          <cell r="I367">
            <v>2007</v>
          </cell>
          <cell r="J367">
            <v>2008</v>
          </cell>
          <cell r="K367" t="str">
            <v>LTM</v>
          </cell>
          <cell r="L367">
            <v>12</v>
          </cell>
          <cell r="M367">
            <v>2009</v>
          </cell>
          <cell r="N367">
            <v>2010</v>
          </cell>
          <cell r="O367">
            <v>2011</v>
          </cell>
          <cell r="P367">
            <v>2012</v>
          </cell>
          <cell r="Q367">
            <v>2013</v>
          </cell>
          <cell r="R367">
            <v>2014</v>
          </cell>
          <cell r="S367">
            <v>2015</v>
          </cell>
          <cell r="T367">
            <v>2016</v>
          </cell>
          <cell r="U367">
            <v>2017</v>
          </cell>
          <cell r="V367">
            <v>2018</v>
          </cell>
          <cell r="W367">
            <v>2019</v>
          </cell>
        </row>
        <row r="368">
          <cell r="K368">
            <v>40178</v>
          </cell>
          <cell r="L368">
            <v>40178</v>
          </cell>
          <cell r="M368" t="str">
            <v>Full Year</v>
          </cell>
          <cell r="N368">
            <v>1</v>
          </cell>
          <cell r="O368">
            <v>2</v>
          </cell>
          <cell r="P368">
            <v>3</v>
          </cell>
          <cell r="Q368">
            <v>4</v>
          </cell>
          <cell r="R368">
            <v>5</v>
          </cell>
          <cell r="S368">
            <v>6</v>
          </cell>
          <cell r="T368">
            <v>7</v>
          </cell>
          <cell r="U368">
            <v>8</v>
          </cell>
          <cell r="V368">
            <v>9</v>
          </cell>
          <cell r="W368">
            <v>10</v>
          </cell>
        </row>
        <row r="370">
          <cell r="B370" t="str">
            <v>Total Net Sales</v>
          </cell>
          <cell r="H370">
            <v>0</v>
          </cell>
          <cell r="I370">
            <v>0</v>
          </cell>
          <cell r="J370">
            <v>251.838458</v>
          </cell>
          <cell r="K370">
            <v>235.14889500000001</v>
          </cell>
          <cell r="L370">
            <v>235.14889500000001</v>
          </cell>
          <cell r="M370">
            <v>235.14889500000001</v>
          </cell>
          <cell r="N370">
            <v>294.23348765000003</v>
          </cell>
          <cell r="O370">
            <v>359.68500920299999</v>
          </cell>
          <cell r="P370">
            <v>425.53147586785008</v>
          </cell>
          <cell r="Q370">
            <v>495.25530613886156</v>
          </cell>
          <cell r="R370">
            <v>544.78083675274775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C371" t="str">
            <v>Cost of Goods Sold (Excluding Depreciation)</v>
          </cell>
          <cell r="H371">
            <v>0</v>
          </cell>
          <cell r="I371">
            <v>0</v>
          </cell>
          <cell r="J371">
            <v>168.20812699999999</v>
          </cell>
          <cell r="K371">
            <v>153.49574807234362</v>
          </cell>
          <cell r="L371">
            <v>153.49574807234362</v>
          </cell>
          <cell r="M371">
            <v>153.49574807234362</v>
          </cell>
          <cell r="N371">
            <v>193.20954768927143</v>
          </cell>
          <cell r="O371">
            <v>238.18937374543344</v>
          </cell>
          <cell r="P371">
            <v>283.8341480162951</v>
          </cell>
          <cell r="Q371">
            <v>331.17070185384927</v>
          </cell>
          <cell r="R371">
            <v>364.2877720392342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Gross Profit</v>
          </cell>
          <cell r="H372">
            <v>0</v>
          </cell>
          <cell r="I372">
            <v>0</v>
          </cell>
          <cell r="J372">
            <v>83.630331000000012</v>
          </cell>
          <cell r="K372">
            <v>81.653146927656394</v>
          </cell>
          <cell r="L372">
            <v>81.653146927656394</v>
          </cell>
          <cell r="M372">
            <v>81.653146927656394</v>
          </cell>
          <cell r="N372">
            <v>101.0239399607286</v>
          </cell>
          <cell r="O372">
            <v>121.49563545756655</v>
          </cell>
          <cell r="P372">
            <v>141.69732785155497</v>
          </cell>
          <cell r="Q372">
            <v>164.08460428501229</v>
          </cell>
          <cell r="R372">
            <v>180.49306471351355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C373" t="str">
            <v>Total SG&amp;A (Excluding Amortization)</v>
          </cell>
          <cell r="H373">
            <v>0</v>
          </cell>
          <cell r="I373">
            <v>0</v>
          </cell>
          <cell r="J373">
            <v>45.607000000000006</v>
          </cell>
          <cell r="K373">
            <v>42.597000000000001</v>
          </cell>
          <cell r="L373">
            <v>42.597000000000001</v>
          </cell>
          <cell r="M373">
            <v>42.597000000000001</v>
          </cell>
          <cell r="N373">
            <v>49.13864980786272</v>
          </cell>
          <cell r="O373">
            <v>54.990981084714441</v>
          </cell>
          <cell r="P373">
            <v>61.657400245683895</v>
          </cell>
          <cell r="Q373">
            <v>68.815274866811151</v>
          </cell>
          <cell r="R373">
            <v>75.696802353492274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B374" t="str">
            <v>Operating EBITDA</v>
          </cell>
          <cell r="H374">
            <v>0</v>
          </cell>
          <cell r="I374">
            <v>0</v>
          </cell>
          <cell r="J374">
            <v>38.023331000000006</v>
          </cell>
          <cell r="K374">
            <v>39.056146927656393</v>
          </cell>
          <cell r="L374">
            <v>39.056146927656393</v>
          </cell>
          <cell r="M374">
            <v>39.056146927656393</v>
          </cell>
          <cell r="N374">
            <v>51.885290152865878</v>
          </cell>
          <cell r="O374">
            <v>66.504654372852116</v>
          </cell>
          <cell r="P374">
            <v>80.039927605871071</v>
          </cell>
          <cell r="Q374">
            <v>95.269329418201139</v>
          </cell>
          <cell r="R374">
            <v>104.79626236002127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C375" t="str">
            <v>Other (Income) Expense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C376" t="str">
            <v>Corporate Overhead</v>
          </cell>
          <cell r="H376">
            <v>0</v>
          </cell>
          <cell r="I376">
            <v>0</v>
          </cell>
          <cell r="J376">
            <v>6.181</v>
          </cell>
          <cell r="K376">
            <v>5.6879999999999997</v>
          </cell>
          <cell r="L376">
            <v>5.6879999999999997</v>
          </cell>
          <cell r="M376">
            <v>5.6879999999999997</v>
          </cell>
          <cell r="N376">
            <v>5.8586400000000003</v>
          </cell>
          <cell r="O376">
            <v>6.0343992000000002</v>
          </cell>
          <cell r="P376">
            <v>6.2154311760000001</v>
          </cell>
          <cell r="Q376">
            <v>6.4018941112799999</v>
          </cell>
          <cell r="R376">
            <v>6.5939509346184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B377" t="str">
            <v>EBITDA</v>
          </cell>
          <cell r="H377">
            <v>0</v>
          </cell>
          <cell r="I377">
            <v>0</v>
          </cell>
          <cell r="J377">
            <v>31.842331000000005</v>
          </cell>
          <cell r="K377">
            <v>33.36814692765639</v>
          </cell>
          <cell r="L377">
            <v>33.36814692765639</v>
          </cell>
          <cell r="M377">
            <v>33.36814692765639</v>
          </cell>
          <cell r="N377">
            <v>46.026650152865876</v>
          </cell>
          <cell r="O377">
            <v>60.470255172852113</v>
          </cell>
          <cell r="P377">
            <v>73.824496429871076</v>
          </cell>
          <cell r="Q377">
            <v>88.867435306921138</v>
          </cell>
          <cell r="R377">
            <v>98.202311425402868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C378" t="str">
            <v>Depreciation</v>
          </cell>
          <cell r="H378">
            <v>0</v>
          </cell>
          <cell r="I378">
            <v>0</v>
          </cell>
          <cell r="J378">
            <v>0.9640000000000013</v>
          </cell>
          <cell r="K378">
            <v>2.71</v>
          </cell>
          <cell r="L378">
            <v>2.71</v>
          </cell>
          <cell r="M378">
            <v>2.71</v>
          </cell>
          <cell r="N378">
            <v>2.71</v>
          </cell>
          <cell r="O378">
            <v>2.71</v>
          </cell>
          <cell r="P378">
            <v>2.71</v>
          </cell>
          <cell r="Q378">
            <v>2.71</v>
          </cell>
          <cell r="R378">
            <v>2.71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C379" t="str">
            <v>Amortization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B380" t="str">
            <v>EBIT</v>
          </cell>
          <cell r="H380">
            <v>0</v>
          </cell>
          <cell r="I380">
            <v>0</v>
          </cell>
          <cell r="J380">
            <v>30.878331000000003</v>
          </cell>
          <cell r="K380">
            <v>30.658146927656389</v>
          </cell>
          <cell r="L380">
            <v>30.658146927656389</v>
          </cell>
          <cell r="M380">
            <v>30.658146927656389</v>
          </cell>
          <cell r="N380">
            <v>43.316650152865876</v>
          </cell>
          <cell r="O380">
            <v>57.760255172852112</v>
          </cell>
          <cell r="P380">
            <v>71.114496429871082</v>
          </cell>
          <cell r="Q380">
            <v>86.157435306921144</v>
          </cell>
          <cell r="R380">
            <v>95.492311425402875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C381" t="str">
            <v>Interest (Income)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C382" t="str">
            <v>Other (Income)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C383" t="str">
            <v>Other Expense (Income)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C384" t="str">
            <v>Interest Expense</v>
          </cell>
          <cell r="H384">
            <v>0</v>
          </cell>
          <cell r="I384">
            <v>0</v>
          </cell>
          <cell r="J384">
            <v>0</v>
          </cell>
          <cell r="K384">
            <v>5.2588174712566493</v>
          </cell>
          <cell r="L384">
            <v>5.2588174712566493</v>
          </cell>
          <cell r="M384">
            <v>5.2588174712566493</v>
          </cell>
          <cell r="N384">
            <v>4.3705642223201275</v>
          </cell>
          <cell r="O384">
            <v>3.4172977509112306</v>
          </cell>
          <cell r="P384">
            <v>1.6340829430960273</v>
          </cell>
          <cell r="Q384">
            <v>-0.68634577851463918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B385" t="str">
            <v>Pre-Tax Income</v>
          </cell>
          <cell r="H385">
            <v>0</v>
          </cell>
          <cell r="I385">
            <v>0</v>
          </cell>
          <cell r="J385">
            <v>30.878331000000003</v>
          </cell>
          <cell r="K385">
            <v>25.399329456399741</v>
          </cell>
          <cell r="L385">
            <v>25.399329456399741</v>
          </cell>
          <cell r="M385">
            <v>25.399329456399741</v>
          </cell>
          <cell r="N385">
            <v>38.946085930545749</v>
          </cell>
          <cell r="O385">
            <v>54.342957421940881</v>
          </cell>
          <cell r="P385">
            <v>69.480413486775049</v>
          </cell>
          <cell r="Q385">
            <v>86.843781085435779</v>
          </cell>
          <cell r="R385">
            <v>95.492311425402875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C386" t="str">
            <v>Income Taxes Expense</v>
          </cell>
          <cell r="H386">
            <v>0</v>
          </cell>
          <cell r="I386">
            <v>0</v>
          </cell>
          <cell r="J386">
            <v>12.042549090000001</v>
          </cell>
          <cell r="K386">
            <v>9.9057384879958992</v>
          </cell>
          <cell r="L386">
            <v>9.9057384879958992</v>
          </cell>
          <cell r="M386">
            <v>9.9057384879958992</v>
          </cell>
          <cell r="N386">
            <v>15.188973512912842</v>
          </cell>
          <cell r="O386">
            <v>21.193753394556943</v>
          </cell>
          <cell r="P386">
            <v>27.09736125984227</v>
          </cell>
          <cell r="Q386">
            <v>33.869074623319953</v>
          </cell>
          <cell r="R386">
            <v>37.242001455907122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C387" t="str">
            <v>Preferred Dividends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B388" t="str">
            <v>Consolidated Net Income</v>
          </cell>
          <cell r="H388">
            <v>0</v>
          </cell>
          <cell r="I388">
            <v>0</v>
          </cell>
          <cell r="J388">
            <v>18.835781910000001</v>
          </cell>
          <cell r="K388">
            <v>15.493590968403842</v>
          </cell>
          <cell r="L388">
            <v>15.493590968403842</v>
          </cell>
          <cell r="M388">
            <v>15.493590968403842</v>
          </cell>
          <cell r="N388">
            <v>23.757112417632907</v>
          </cell>
          <cell r="O388">
            <v>33.149204027383938</v>
          </cell>
          <cell r="P388">
            <v>42.383052226932776</v>
          </cell>
          <cell r="Q388">
            <v>52.974706462115826</v>
          </cell>
          <cell r="R388">
            <v>58.250309969495753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C389" t="str">
            <v>Attributable to Non-Controlling Interests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B390" t="str">
            <v>Net Income Available to Common</v>
          </cell>
          <cell r="H390">
            <v>0</v>
          </cell>
          <cell r="I390">
            <v>0</v>
          </cell>
          <cell r="J390">
            <v>18.835781910000001</v>
          </cell>
          <cell r="K390">
            <v>15.493590968403842</v>
          </cell>
          <cell r="L390">
            <v>15.493590968403842</v>
          </cell>
          <cell r="M390">
            <v>15.493590968403842</v>
          </cell>
          <cell r="N390">
            <v>23.757112417632907</v>
          </cell>
          <cell r="O390">
            <v>33.149204027383938</v>
          </cell>
          <cell r="P390">
            <v>42.383052226932776</v>
          </cell>
          <cell r="Q390">
            <v>52.974706462115826</v>
          </cell>
          <cell r="R390">
            <v>58.250309969495753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2">
          <cell r="C392" t="str">
            <v>Weighted Average Fully Diluted Shares Outstanding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21.497015000000001</v>
          </cell>
          <cell r="N392">
            <v>21.497015000000001</v>
          </cell>
          <cell r="O392">
            <v>21.497015000000001</v>
          </cell>
          <cell r="P392">
            <v>21.497015000000001</v>
          </cell>
          <cell r="Q392">
            <v>21.497015000000001</v>
          </cell>
          <cell r="R392">
            <v>21.497015000000001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C393" t="str">
            <v>Earnings per Share</v>
          </cell>
          <cell r="H393" t="str">
            <v>n/a</v>
          </cell>
          <cell r="I393" t="str">
            <v>n/a</v>
          </cell>
          <cell r="J393" t="str">
            <v>n/a</v>
          </cell>
          <cell r="K393" t="str">
            <v>n/a</v>
          </cell>
          <cell r="L393" t="str">
            <v>n/a</v>
          </cell>
          <cell r="M393">
            <v>0.72073220251294612</v>
          </cell>
          <cell r="N393">
            <v>1.1051354068289438</v>
          </cell>
          <cell r="O393">
            <v>1.5420375353221802</v>
          </cell>
          <cell r="P393">
            <v>1.9715784831955867</v>
          </cell>
          <cell r="Q393">
            <v>2.4642819694788241</v>
          </cell>
          <cell r="R393">
            <v>2.7096929489743458</v>
          </cell>
          <cell r="S393" t="str">
            <v>n/a</v>
          </cell>
          <cell r="T393" t="str">
            <v>n/a</v>
          </cell>
          <cell r="U393" t="str">
            <v>n/a</v>
          </cell>
          <cell r="V393" t="str">
            <v>n/a</v>
          </cell>
          <cell r="W393" t="str">
            <v>n/a</v>
          </cell>
        </row>
        <row r="394">
          <cell r="C394" t="str">
            <v>Capital Expenditures</v>
          </cell>
          <cell r="H394">
            <v>0</v>
          </cell>
          <cell r="I394">
            <v>0</v>
          </cell>
          <cell r="J394">
            <v>1.2830273885998911</v>
          </cell>
          <cell r="K394">
            <v>1.198</v>
          </cell>
          <cell r="L394">
            <v>1.198</v>
          </cell>
          <cell r="M394">
            <v>1.198</v>
          </cell>
          <cell r="N394">
            <v>1.4990149887997561</v>
          </cell>
          <cell r="O394">
            <v>1.8324672162511926</v>
          </cell>
          <cell r="P394">
            <v>2.1679315486032129</v>
          </cell>
          <cell r="Q394">
            <v>2.5231496697203535</v>
          </cell>
          <cell r="R394">
            <v>2.7754646366923894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7">
          <cell r="H397">
            <v>2006</v>
          </cell>
          <cell r="I397">
            <v>2007</v>
          </cell>
          <cell r="J397">
            <v>2008</v>
          </cell>
          <cell r="K397" t="str">
            <v>LTM</v>
          </cell>
          <cell r="L397">
            <v>12</v>
          </cell>
          <cell r="M397">
            <v>2009</v>
          </cell>
          <cell r="N397">
            <v>2010</v>
          </cell>
          <cell r="O397">
            <v>2011</v>
          </cell>
          <cell r="P397">
            <v>2012</v>
          </cell>
          <cell r="Q397">
            <v>2013</v>
          </cell>
          <cell r="R397">
            <v>2014</v>
          </cell>
          <cell r="S397">
            <v>2015</v>
          </cell>
          <cell r="T397">
            <v>2016</v>
          </cell>
          <cell r="U397">
            <v>2017</v>
          </cell>
          <cell r="V397">
            <v>2018</v>
          </cell>
          <cell r="W397">
            <v>2019</v>
          </cell>
        </row>
        <row r="398">
          <cell r="K398">
            <v>40178</v>
          </cell>
          <cell r="L398">
            <v>40178</v>
          </cell>
          <cell r="M398" t="str">
            <v>Full Year</v>
          </cell>
          <cell r="N398">
            <v>1</v>
          </cell>
          <cell r="O398">
            <v>2</v>
          </cell>
          <cell r="P398">
            <v>3</v>
          </cell>
          <cell r="Q398">
            <v>4</v>
          </cell>
          <cell r="R398">
            <v>5</v>
          </cell>
          <cell r="S398">
            <v>6</v>
          </cell>
          <cell r="T398">
            <v>7</v>
          </cell>
          <cell r="U398">
            <v>8</v>
          </cell>
          <cell r="V398">
            <v>9</v>
          </cell>
          <cell r="W398">
            <v>10</v>
          </cell>
        </row>
        <row r="400">
          <cell r="B400" t="str">
            <v>Total Net Sales Growth Rate</v>
          </cell>
          <cell r="H400" t="str">
            <v xml:space="preserve">n/a </v>
          </cell>
          <cell r="I400" t="str">
            <v xml:space="preserve">n/a </v>
          </cell>
          <cell r="J400" t="str">
            <v xml:space="preserve">n/a </v>
          </cell>
          <cell r="M400">
            <v>-6.6270906884285288E-2</v>
          </cell>
          <cell r="N400">
            <v>0.25126459833034731</v>
          </cell>
          <cell r="O400">
            <v>0.22244756052668146</v>
          </cell>
          <cell r="P400">
            <v>0.18306703081886708</v>
          </cell>
          <cell r="Q400">
            <v>0.16385117018385825</v>
          </cell>
          <cell r="R400">
            <v>0.10000000000000007</v>
          </cell>
          <cell r="S400">
            <v>-1</v>
          </cell>
          <cell r="T400" t="str">
            <v xml:space="preserve">n/a </v>
          </cell>
          <cell r="U400" t="str">
            <v xml:space="preserve">n/a </v>
          </cell>
          <cell r="V400" t="str">
            <v xml:space="preserve">n/a </v>
          </cell>
          <cell r="W400" t="str">
            <v xml:space="preserve">n/a </v>
          </cell>
        </row>
        <row r="401">
          <cell r="C401" t="str">
            <v>Cost of Goods Sold (Excluding Depreciation) (% Sales)</v>
          </cell>
          <cell r="H401">
            <v>0</v>
          </cell>
          <cell r="I401">
            <v>0</v>
          </cell>
          <cell r="J401">
            <v>0.66792073115377792</v>
          </cell>
          <cell r="K401">
            <v>0.65275981021447538</v>
          </cell>
          <cell r="L401">
            <v>0.65275981021447538</v>
          </cell>
          <cell r="M401">
            <v>0.65275981021447538</v>
          </cell>
          <cell r="N401">
            <v>0.65665383377129471</v>
          </cell>
          <cell r="O401">
            <v>0.66221657186442118</v>
          </cell>
          <cell r="P401">
            <v>0.66701093600051464</v>
          </cell>
          <cell r="Q401">
            <v>0.66868683232440596</v>
          </cell>
          <cell r="R401">
            <v>0.66868683232440596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Gross Profit Margin</v>
          </cell>
          <cell r="H402">
            <v>0</v>
          </cell>
          <cell r="I402">
            <v>0</v>
          </cell>
          <cell r="J402">
            <v>0.33207926884622208</v>
          </cell>
          <cell r="K402">
            <v>0.34724018978552457</v>
          </cell>
          <cell r="L402">
            <v>0.34724018978552457</v>
          </cell>
          <cell r="M402">
            <v>0.34724018978552457</v>
          </cell>
          <cell r="N402">
            <v>0.34334616622870523</v>
          </cell>
          <cell r="O402">
            <v>0.33778342813557882</v>
          </cell>
          <cell r="P402">
            <v>0.3329890639994853</v>
          </cell>
          <cell r="Q402">
            <v>0.33131316767559404</v>
          </cell>
          <cell r="R402">
            <v>0.33131316767559404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C403" t="str">
            <v>Total SG&amp;A (Excluding Amortization) (% Sales)</v>
          </cell>
          <cell r="H403">
            <v>0</v>
          </cell>
          <cell r="I403">
            <v>0</v>
          </cell>
          <cell r="J403">
            <v>0.18109624861187804</v>
          </cell>
          <cell r="K403">
            <v>0.18114905451713903</v>
          </cell>
          <cell r="L403">
            <v>0.18114905451713903</v>
          </cell>
          <cell r="M403">
            <v>0.18114905451713903</v>
          </cell>
          <cell r="N403">
            <v>0.16700563284052386</v>
          </cell>
          <cell r="O403">
            <v>0.15288649701182982</v>
          </cell>
          <cell r="P403">
            <v>0.14489504006709897</v>
          </cell>
          <cell r="Q403">
            <v>0.13894909153687385</v>
          </cell>
          <cell r="R403">
            <v>0.13894909153687385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Operating EBITDA Margin</v>
          </cell>
          <cell r="H404">
            <v>0</v>
          </cell>
          <cell r="I404">
            <v>0</v>
          </cell>
          <cell r="J404">
            <v>0.15098302023434407</v>
          </cell>
          <cell r="K404">
            <v>0.16609113526838556</v>
          </cell>
          <cell r="L404">
            <v>0.16609113526838556</v>
          </cell>
          <cell r="M404">
            <v>0.16609113526838556</v>
          </cell>
          <cell r="N404">
            <v>0.17634053338818137</v>
          </cell>
          <cell r="O404">
            <v>0.184896931123749</v>
          </cell>
          <cell r="P404">
            <v>0.18809402393238633</v>
          </cell>
          <cell r="Q404">
            <v>0.1923640761387202</v>
          </cell>
          <cell r="R404">
            <v>0.19236407613872022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C405" t="str">
            <v>Other (Income) Expense (% Sales)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C406" t="str">
            <v>Corporate Overhead Margin</v>
          </cell>
          <cell r="H406">
            <v>0</v>
          </cell>
          <cell r="I406">
            <v>0</v>
          </cell>
          <cell r="J406">
            <v>2.4543511142368891E-2</v>
          </cell>
          <cell r="K406">
            <v>2.4188929316465636E-2</v>
          </cell>
          <cell r="L406">
            <v>2.4188929316465636E-2</v>
          </cell>
          <cell r="M406">
            <v>2.4188929316465636E-2</v>
          </cell>
          <cell r="N406">
            <v>1.9911533682967577E-2</v>
          </cell>
          <cell r="O406">
            <v>1.6776899358055507E-2</v>
          </cell>
          <cell r="P406">
            <v>1.4606278333051486E-2</v>
          </cell>
          <cell r="Q406">
            <v>1.2926452340694382E-2</v>
          </cell>
          <cell r="R406">
            <v>1.210385991901383E-2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EBITDA Margin</v>
          </cell>
          <cell r="H407">
            <v>0</v>
          </cell>
          <cell r="I407">
            <v>0</v>
          </cell>
          <cell r="J407">
            <v>0.12643950909197516</v>
          </cell>
          <cell r="K407">
            <v>0.14190220595191991</v>
          </cell>
          <cell r="L407">
            <v>0.14190220595191991</v>
          </cell>
          <cell r="M407">
            <v>0.14190220595191991</v>
          </cell>
          <cell r="N407">
            <v>0.15642899970521379</v>
          </cell>
          <cell r="O407">
            <v>0.16812003176569348</v>
          </cell>
          <cell r="P407">
            <v>0.17348774559933486</v>
          </cell>
          <cell r="Q407">
            <v>0.1794376237980258</v>
          </cell>
          <cell r="R407">
            <v>0.18026021621970637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C408" t="str">
            <v>Depreciation (% Sales)</v>
          </cell>
          <cell r="H408">
            <v>0</v>
          </cell>
          <cell r="I408">
            <v>0</v>
          </cell>
          <cell r="J408">
            <v>3.827850629549206E-3</v>
          </cell>
          <cell r="K408">
            <v>1.1524612947894142E-2</v>
          </cell>
          <cell r="L408">
            <v>1.1524612947894142E-2</v>
          </cell>
          <cell r="M408">
            <v>1.1524612947894142E-2</v>
          </cell>
          <cell r="N408">
            <v>9.2103724210468862E-3</v>
          </cell>
          <cell r="O408">
            <v>7.5343701590591533E-3</v>
          </cell>
          <cell r="P408">
            <v>6.3685065704554315E-3</v>
          </cell>
          <cell r="Q408">
            <v>5.4719252199998845E-3</v>
          </cell>
          <cell r="R408">
            <v>4.974477472727167E-3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C409" t="str">
            <v>Amortization (% Sales)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</row>
        <row r="410">
          <cell r="B410" t="str">
            <v>EBIT Margin</v>
          </cell>
          <cell r="H410">
            <v>0</v>
          </cell>
          <cell r="I410">
            <v>0</v>
          </cell>
          <cell r="J410">
            <v>0.12261165846242596</v>
          </cell>
          <cell r="K410">
            <v>0.13037759300402577</v>
          </cell>
          <cell r="L410">
            <v>0.13037759300402577</v>
          </cell>
          <cell r="M410">
            <v>0.13037759300402577</v>
          </cell>
          <cell r="N410">
            <v>0.14721862728416688</v>
          </cell>
          <cell r="O410">
            <v>0.16058566160663434</v>
          </cell>
          <cell r="P410">
            <v>0.16711923902887946</v>
          </cell>
          <cell r="Q410">
            <v>0.17396569857802593</v>
          </cell>
          <cell r="R410">
            <v>0.17528573874697922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C411" t="str">
            <v>Interest (Income) (% Sales)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C412" t="str">
            <v>Other (Income) (% Sales)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C413" t="str">
            <v>Other Expense (Income) (% Sales)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C414" t="str">
            <v>Interest Expense (% Sales)</v>
          </cell>
          <cell r="H414">
            <v>0</v>
          </cell>
          <cell r="I414">
            <v>0</v>
          </cell>
          <cell r="J414">
            <v>0</v>
          </cell>
          <cell r="K414">
            <v>2.23637770921979E-2</v>
          </cell>
          <cell r="L414">
            <v>2.23637770921979E-2</v>
          </cell>
          <cell r="M414">
            <v>2.23637770921979E-2</v>
          </cell>
          <cell r="N414">
            <v>1.485406796224042E-2</v>
          </cell>
          <cell r="O414">
            <v>9.5008067155297176E-3</v>
          </cell>
          <cell r="P414">
            <v>3.8400988781461987E-3</v>
          </cell>
          <cell r="Q414">
            <v>-1.3858423524334719E-3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B415" t="str">
            <v>Pre-Tax Income Margin</v>
          </cell>
          <cell r="H415">
            <v>0</v>
          </cell>
          <cell r="I415">
            <v>0</v>
          </cell>
          <cell r="J415">
            <v>0.12261165846242596</v>
          </cell>
          <cell r="K415">
            <v>0.10801381591182786</v>
          </cell>
          <cell r="L415">
            <v>0.10801381591182786</v>
          </cell>
          <cell r="M415">
            <v>0.10801381591182786</v>
          </cell>
          <cell r="N415">
            <v>0.13236455932192648</v>
          </cell>
          <cell r="O415">
            <v>0.15108485489110463</v>
          </cell>
          <cell r="P415">
            <v>0.16327914015073322</v>
          </cell>
          <cell r="Q415">
            <v>0.1753515409304594</v>
          </cell>
          <cell r="R415">
            <v>0.17528573874697922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C416" t="str">
            <v>Income Tax Rate</v>
          </cell>
          <cell r="H416">
            <v>0</v>
          </cell>
          <cell r="I416">
            <v>0</v>
          </cell>
          <cell r="J416">
            <v>0.39</v>
          </cell>
          <cell r="K416">
            <v>0.39</v>
          </cell>
          <cell r="L416">
            <v>0.39</v>
          </cell>
          <cell r="M416">
            <v>0.39</v>
          </cell>
          <cell r="N416">
            <v>0.39</v>
          </cell>
          <cell r="O416">
            <v>0.39</v>
          </cell>
          <cell r="P416">
            <v>0.39</v>
          </cell>
          <cell r="Q416">
            <v>0.39</v>
          </cell>
          <cell r="R416">
            <v>0.39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C417" t="str">
            <v>Preferred Dividends Margin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B418" t="str">
            <v>Consolidated Net Income Margin</v>
          </cell>
          <cell r="H418">
            <v>0</v>
          </cell>
          <cell r="I418">
            <v>0</v>
          </cell>
          <cell r="J418">
            <v>7.4793111662079831E-2</v>
          </cell>
          <cell r="K418">
            <v>6.5888427706215003E-2</v>
          </cell>
          <cell r="L418">
            <v>6.5888427706215003E-2</v>
          </cell>
          <cell r="M418">
            <v>6.5888427706215003E-2</v>
          </cell>
          <cell r="N418">
            <v>8.0742381186375153E-2</v>
          </cell>
          <cell r="O418">
            <v>9.2161761483573815E-2</v>
          </cell>
          <cell r="P418">
            <v>9.9600275491947263E-2</v>
          </cell>
          <cell r="Q418">
            <v>0.10696443996758023</v>
          </cell>
          <cell r="R418">
            <v>0.10692430063565732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C419" t="str">
            <v>Attributable to Non-Controlling Interests (% Sales)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B420" t="str">
            <v>Net Income Available to Common Margin</v>
          </cell>
          <cell r="H420">
            <v>0</v>
          </cell>
          <cell r="I420">
            <v>0</v>
          </cell>
          <cell r="J420">
            <v>7.4793111662079831E-2</v>
          </cell>
          <cell r="K420">
            <v>6.5888427706215003E-2</v>
          </cell>
          <cell r="L420">
            <v>6.5888427706215003E-2</v>
          </cell>
          <cell r="M420">
            <v>6.5888427706215003E-2</v>
          </cell>
          <cell r="N420">
            <v>8.0742381186375153E-2</v>
          </cell>
          <cell r="O420">
            <v>9.2161761483573815E-2</v>
          </cell>
          <cell r="P420">
            <v>9.9600275491947263E-2</v>
          </cell>
          <cell r="Q420">
            <v>0.10696443996758023</v>
          </cell>
          <cell r="R420">
            <v>0.10692430063565732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4">
          <cell r="A424" t="str">
            <v>x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SUMR</v>
          </cell>
          <cell r="F14" t="str">
            <v>#CIQINACTIVE</v>
          </cell>
          <cell r="H14" t="str">
            <v>#CIQINACTIVE</v>
          </cell>
          <cell r="J14" t="e">
            <v>#VALUE!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0.89400000000000002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0.99299999999999999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9" refreshError="1">
        <row r="2">
          <cell r="B2" t="str">
            <v>Date for WACC</v>
          </cell>
          <cell r="D2">
            <v>39954</v>
          </cell>
        </row>
        <row r="5">
          <cell r="B5" t="str">
            <v>Weighted Average Cost of Capital Analysis</v>
          </cell>
        </row>
        <row r="7">
          <cell r="F7" t="str">
            <v>Market</v>
          </cell>
        </row>
        <row r="8">
          <cell r="F8" t="str">
            <v>Value of</v>
          </cell>
          <cell r="P8" t="str">
            <v xml:space="preserve">Debt / </v>
          </cell>
          <cell r="R8" t="str">
            <v>Levered</v>
          </cell>
          <cell r="T8" t="str">
            <v>Unlevered</v>
          </cell>
          <cell r="V8" t="str">
            <v>Relevered</v>
          </cell>
        </row>
        <row r="9">
          <cell r="B9" t="str">
            <v>Company</v>
          </cell>
          <cell r="D9" t="str">
            <v>Ticker</v>
          </cell>
          <cell r="F9" t="str">
            <v>Equity</v>
          </cell>
          <cell r="H9" t="str">
            <v>Total Debt</v>
          </cell>
          <cell r="J9" t="str">
            <v>Tax Rate</v>
          </cell>
          <cell r="L9" t="str">
            <v>% Debt</v>
          </cell>
          <cell r="N9" t="str">
            <v>% Equity</v>
          </cell>
          <cell r="P9" t="str">
            <v>Equity</v>
          </cell>
          <cell r="R9" t="str">
            <v>Beta 1</v>
          </cell>
          <cell r="T9" t="str">
            <v>Beta</v>
          </cell>
          <cell r="V9" t="str">
            <v>Beta</v>
          </cell>
        </row>
        <row r="10">
          <cell r="B10" t="str">
            <v>#CIQINACTIVE</v>
          </cell>
          <cell r="D10" t="str">
            <v>DII.B</v>
          </cell>
          <cell r="F10" t="str">
            <v>#CIQINACTIVE</v>
          </cell>
          <cell r="H10" t="str">
            <v>#CIQINACTIVE</v>
          </cell>
          <cell r="J10" t="e">
            <v>#VALUE!</v>
          </cell>
          <cell r="L10" t="e">
            <v>#VALUE!</v>
          </cell>
          <cell r="N10" t="e">
            <v>#VALUE!</v>
          </cell>
          <cell r="P10" t="e">
            <v>#VALUE!</v>
          </cell>
          <cell r="R10">
            <v>0.96799999999999997</v>
          </cell>
          <cell r="T10" t="e">
            <v>#VALUE!</v>
          </cell>
          <cell r="V10" t="e">
            <v>#VALUE!</v>
          </cell>
        </row>
        <row r="11">
          <cell r="B11" t="str">
            <v>#CIQINACTIVE</v>
          </cell>
          <cell r="D11" t="str">
            <v>JAKK</v>
          </cell>
          <cell r="F11" t="str">
            <v>#CIQINACTIVE</v>
          </cell>
          <cell r="H11" t="str">
            <v>#CIQINACTIVE</v>
          </cell>
          <cell r="J11" t="e">
            <v>#VALUE!</v>
          </cell>
          <cell r="L11" t="e">
            <v>#VALUE!</v>
          </cell>
          <cell r="N11" t="e">
            <v>#VALUE!</v>
          </cell>
          <cell r="P11" t="e">
            <v>#VALUE!</v>
          </cell>
          <cell r="R11">
            <v>0.99299999999999999</v>
          </cell>
          <cell r="T11" t="e">
            <v>#VALUE!</v>
          </cell>
          <cell r="V11" t="e">
            <v>#VALUE!</v>
          </cell>
        </row>
        <row r="12">
          <cell r="B12" t="str">
            <v>#CIQINACTIVE</v>
          </cell>
          <cell r="D12" t="str">
            <v>LF</v>
          </cell>
          <cell r="F12" t="str">
            <v>#CIQINACTIVE</v>
          </cell>
          <cell r="H12" t="str">
            <v>#CIQINACTIVE</v>
          </cell>
          <cell r="J12">
            <v>0.26500000000000001</v>
          </cell>
          <cell r="L12" t="e">
            <v>#VALUE!</v>
          </cell>
          <cell r="N12" t="e">
            <v>#VALUE!</v>
          </cell>
          <cell r="P12" t="e">
            <v>#VALUE!</v>
          </cell>
          <cell r="R12">
            <v>1.5269999999999999</v>
          </cell>
          <cell r="T12" t="e">
            <v>#VALUE!</v>
          </cell>
          <cell r="V12" t="e">
            <v>#VALUE!</v>
          </cell>
        </row>
        <row r="13">
          <cell r="B13" t="str">
            <v>#CIQINACTIVE</v>
          </cell>
          <cell r="D13" t="str">
            <v>RCRC</v>
          </cell>
          <cell r="F13" t="str">
            <v>#CIQINACTIVE</v>
          </cell>
          <cell r="H13" t="str">
            <v>#CIQINACTIVE</v>
          </cell>
          <cell r="J13">
            <v>0.35</v>
          </cell>
          <cell r="L13" t="e">
            <v>#VALUE!</v>
          </cell>
          <cell r="N13" t="e">
            <v>#VALUE!</v>
          </cell>
          <cell r="P13" t="e">
            <v>#VALUE!</v>
          </cell>
          <cell r="R13">
            <v>1.4359999999999999</v>
          </cell>
          <cell r="T13" t="e">
            <v>#VALUE!</v>
          </cell>
          <cell r="V13" t="e">
            <v>#VALUE!</v>
          </cell>
        </row>
        <row r="14">
          <cell r="B14" t="str">
            <v>#CIQINACTIVE</v>
          </cell>
          <cell r="D14" t="str">
            <v>RUS</v>
          </cell>
          <cell r="F14" t="str">
            <v>#CIQINACTIVE</v>
          </cell>
          <cell r="H14" t="str">
            <v>#CIQINACTIVE</v>
          </cell>
          <cell r="J14">
            <v>0.35</v>
          </cell>
          <cell r="L14" t="e">
            <v>#VALUE!</v>
          </cell>
          <cell r="N14" t="e">
            <v>#VALUE!</v>
          </cell>
          <cell r="P14" t="e">
            <v>#VALUE!</v>
          </cell>
          <cell r="R14">
            <v>2.1459999999999999</v>
          </cell>
          <cell r="T14" t="e">
            <v>#VALUE!</v>
          </cell>
          <cell r="V14" t="e">
            <v>#VALUE!</v>
          </cell>
        </row>
        <row r="15">
          <cell r="B15" t="str">
            <v>Company 6</v>
          </cell>
          <cell r="D15" t="str">
            <v>Ticker 6</v>
          </cell>
          <cell r="F15">
            <v>100</v>
          </cell>
          <cell r="H15">
            <v>0</v>
          </cell>
          <cell r="J15">
            <v>0.4</v>
          </cell>
          <cell r="L15">
            <v>0</v>
          </cell>
          <cell r="N15">
            <v>1</v>
          </cell>
          <cell r="P15">
            <v>0</v>
          </cell>
          <cell r="R15">
            <v>1</v>
          </cell>
          <cell r="T15">
            <v>1</v>
          </cell>
          <cell r="V15" t="e">
            <v>#VALUE!</v>
          </cell>
        </row>
        <row r="16">
          <cell r="B16" t="str">
            <v>Company 7</v>
          </cell>
          <cell r="D16" t="str">
            <v>Ticker 7</v>
          </cell>
          <cell r="F16">
            <v>100</v>
          </cell>
          <cell r="H16">
            <v>0</v>
          </cell>
          <cell r="J16">
            <v>0.4</v>
          </cell>
          <cell r="L16">
            <v>0</v>
          </cell>
          <cell r="N16">
            <v>1</v>
          </cell>
          <cell r="P16">
            <v>0</v>
          </cell>
          <cell r="R16">
            <v>1</v>
          </cell>
          <cell r="T16">
            <v>1</v>
          </cell>
          <cell r="V16" t="e">
            <v>#VALUE!</v>
          </cell>
        </row>
        <row r="17">
          <cell r="B17" t="str">
            <v>Company 8</v>
          </cell>
          <cell r="D17" t="str">
            <v>Ticker 8</v>
          </cell>
          <cell r="F17">
            <v>100</v>
          </cell>
          <cell r="H17">
            <v>0</v>
          </cell>
          <cell r="J17">
            <v>0.4</v>
          </cell>
          <cell r="L17">
            <v>0</v>
          </cell>
          <cell r="N17">
            <v>1</v>
          </cell>
          <cell r="P17">
            <v>0</v>
          </cell>
          <cell r="R17">
            <v>1</v>
          </cell>
          <cell r="T17">
            <v>1</v>
          </cell>
          <cell r="V17" t="e">
            <v>#VALUE!</v>
          </cell>
        </row>
        <row r="18">
          <cell r="B18" t="str">
            <v>Company 9</v>
          </cell>
          <cell r="D18" t="str">
            <v>Ticker 9</v>
          </cell>
          <cell r="F18">
            <v>100</v>
          </cell>
          <cell r="H18">
            <v>0</v>
          </cell>
          <cell r="J18">
            <v>0.4</v>
          </cell>
          <cell r="L18">
            <v>0</v>
          </cell>
          <cell r="N18">
            <v>1</v>
          </cell>
          <cell r="P18">
            <v>0</v>
          </cell>
          <cell r="R18">
            <v>1</v>
          </cell>
          <cell r="T18">
            <v>1</v>
          </cell>
          <cell r="V18" t="e">
            <v>#VALUE!</v>
          </cell>
        </row>
        <row r="19">
          <cell r="B19" t="str">
            <v>Company 10</v>
          </cell>
          <cell r="D19" t="str">
            <v>Ticker 10</v>
          </cell>
          <cell r="F19">
            <v>100</v>
          </cell>
          <cell r="H19">
            <v>0</v>
          </cell>
          <cell r="J19">
            <v>0.4</v>
          </cell>
          <cell r="L19">
            <v>0</v>
          </cell>
          <cell r="N19">
            <v>1</v>
          </cell>
          <cell r="P19">
            <v>0</v>
          </cell>
          <cell r="R19">
            <v>1</v>
          </cell>
          <cell r="T19">
            <v>1</v>
          </cell>
          <cell r="V19" t="e">
            <v>#VALUE!</v>
          </cell>
        </row>
        <row r="21">
          <cell r="B21" t="str">
            <v>Median</v>
          </cell>
          <cell r="J21" t="e">
            <v>#VALUE!</v>
          </cell>
          <cell r="L21" t="e">
            <v>#VALUE!</v>
          </cell>
          <cell r="N21" t="e">
            <v>#VALUE!</v>
          </cell>
          <cell r="P21" t="e">
            <v>#VALUE!</v>
          </cell>
          <cell r="R21">
            <v>1.4359999999999999</v>
          </cell>
          <cell r="T21" t="e">
            <v>#VALUE!</v>
          </cell>
          <cell r="V21" t="e">
            <v>#VALUE!</v>
          </cell>
        </row>
        <row r="23">
          <cell r="B23" t="str">
            <v>Cost of Equity</v>
          </cell>
          <cell r="N23" t="str">
            <v>Long-term Capital Structure Estimates 4</v>
          </cell>
        </row>
        <row r="24">
          <cell r="B24" t="str">
            <v>Risk Free Rate 2</v>
          </cell>
          <cell r="H24">
            <v>3.2899999999999999E-2</v>
          </cell>
          <cell r="N24" t="str">
            <v>% Equity</v>
          </cell>
          <cell r="V24" t="e">
            <v>#VALUE!</v>
          </cell>
        </row>
        <row r="25">
          <cell r="B25" t="str">
            <v>Market Risk Premium 3</v>
          </cell>
          <cell r="H25">
            <v>6.4699999999999994E-2</v>
          </cell>
          <cell r="N25" t="str">
            <v>% Debt</v>
          </cell>
          <cell r="V25" t="e">
            <v>#VALUE!</v>
          </cell>
        </row>
        <row r="26">
          <cell r="B26" t="str">
            <v>Comparable Company Median Risk Factor</v>
          </cell>
          <cell r="H26" t="e">
            <v>#VALUE!</v>
          </cell>
          <cell r="N26" t="str">
            <v>Debt / Equity</v>
          </cell>
          <cell r="V26" t="e">
            <v>#VALUE!</v>
          </cell>
        </row>
        <row r="27">
          <cell r="B27" t="str">
            <v>Industry Specific Cost of Equity</v>
          </cell>
          <cell r="H27" t="e">
            <v>#VALUE!</v>
          </cell>
        </row>
        <row r="28">
          <cell r="B28" t="str">
            <v>Small Size Company Premium</v>
          </cell>
          <cell r="H28">
            <v>5.8099999999999999E-2</v>
          </cell>
        </row>
        <row r="29">
          <cell r="B29" t="str">
            <v>Company Specific Cost of Equity</v>
          </cell>
          <cell r="H29" t="e">
            <v>#VALUE!</v>
          </cell>
        </row>
        <row r="30">
          <cell r="N30" t="str">
            <v>Weighted Average Cost of Capital</v>
          </cell>
        </row>
        <row r="31">
          <cell r="B31" t="str">
            <v>Cost of Debt</v>
          </cell>
          <cell r="R31" t="str">
            <v>Weighting</v>
          </cell>
          <cell r="T31" t="str">
            <v>Cost</v>
          </cell>
          <cell r="V31" t="str">
            <v>Wtd. Cost</v>
          </cell>
        </row>
        <row r="32">
          <cell r="B32" t="str">
            <v>Current Company Specific Cost of Debt</v>
          </cell>
          <cell r="H32">
            <v>0.08</v>
          </cell>
          <cell r="N32" t="str">
            <v>Weighted Cost of Equity</v>
          </cell>
          <cell r="R32" t="e">
            <v>#VALUE!</v>
          </cell>
          <cell r="T32" t="e">
            <v>#VALUE!</v>
          </cell>
          <cell r="V32" t="e">
            <v>#VALUE!</v>
          </cell>
        </row>
        <row r="33">
          <cell r="B33" t="str">
            <v>Less: 15.0% Tax Shield</v>
          </cell>
          <cell r="H33">
            <v>1.2E-2</v>
          </cell>
          <cell r="N33" t="str">
            <v>Weighted Cost of Debt</v>
          </cell>
          <cell r="R33" t="e">
            <v>#VALUE!</v>
          </cell>
          <cell r="T33">
            <v>6.8000000000000005E-2</v>
          </cell>
          <cell r="V33" t="e">
            <v>#VALUE!</v>
          </cell>
        </row>
        <row r="34">
          <cell r="B34" t="str">
            <v>Effective Company Specific Cost of Debt</v>
          </cell>
          <cell r="H34">
            <v>6.8000000000000005E-2</v>
          </cell>
          <cell r="N34" t="str">
            <v>WACC</v>
          </cell>
          <cell r="V34" t="e">
            <v>#VALUE!</v>
          </cell>
        </row>
        <row r="37">
          <cell r="B37" t="str">
            <v>Note: Market data as of 5/21/09</v>
          </cell>
        </row>
        <row r="38">
          <cell r="B38" t="str">
            <v>1 Bloomberg 2-Year Adjusted Betas</v>
          </cell>
          <cell r="AB38" t="str">
            <v>IBBOTSON ASSOCIATES 2009 YEARBOOK</v>
          </cell>
        </row>
        <row r="39">
          <cell r="B39" t="str">
            <v>2 Yield on the 10-year U.S. Government Bond</v>
          </cell>
          <cell r="AB39" t="str">
            <v>SMALL SIZE COMPANY PREMIUM</v>
          </cell>
        </row>
        <row r="40">
          <cell r="B40" t="str">
            <v>3 Based on Morningstar, Inc. SBBI 2009 Yearbook</v>
          </cell>
          <cell r="AB40" t="str">
            <v>($ in Millions)</v>
          </cell>
        </row>
        <row r="41">
          <cell r="B41" t="str">
            <v>4 Using median values from set of comparable companies</v>
          </cell>
        </row>
        <row r="43">
          <cell r="AF43" t="str">
            <v>MV</v>
          </cell>
          <cell r="AJ43" t="str">
            <v>VLOOKUP TABLE</v>
          </cell>
          <cell r="AN43" t="str">
            <v xml:space="preserve">VLOOKUP TABLE </v>
          </cell>
        </row>
        <row r="44">
          <cell r="B44" t="str">
            <v>****MEDIAN CALCULATION ASSUMES TEN COMPS.  CHANGE THE FORMULAS IF YOU HAVE A DIFFERENT NUMBER OF COMPS.****</v>
          </cell>
          <cell r="AB44" t="str">
            <v>Decile 1</v>
          </cell>
          <cell r="AF44" t="str">
            <v>Equity 2</v>
          </cell>
          <cell r="AH44" t="str">
            <v>Size Premium</v>
          </cell>
          <cell r="AN44" t="str">
            <v>Decile Group</v>
          </cell>
          <cell r="AP44" t="str">
            <v>MV of Equity 4</v>
          </cell>
          <cell r="AR44" t="str">
            <v>Size Premium</v>
          </cell>
        </row>
        <row r="45">
          <cell r="AB45">
            <v>1</v>
          </cell>
          <cell r="AC45" t="str">
            <v>- Largest</v>
          </cell>
          <cell r="AF45">
            <v>465651.93800000002</v>
          </cell>
          <cell r="AH45">
            <v>-3.5999999999999999E-3</v>
          </cell>
          <cell r="AJ45">
            <v>0</v>
          </cell>
          <cell r="AK45">
            <v>10</v>
          </cell>
          <cell r="AL45">
            <v>5.8099999999999999E-2</v>
          </cell>
          <cell r="AN45" t="str">
            <v>Micro-cap (9 - 10)</v>
          </cell>
          <cell r="AP45">
            <v>0</v>
          </cell>
          <cell r="AR45">
            <v>3.7400000000000003E-2</v>
          </cell>
        </row>
        <row r="46">
          <cell r="AB46">
            <v>2</v>
          </cell>
          <cell r="AF46">
            <v>18503.467000000001</v>
          </cell>
          <cell r="AH46">
            <v>6.1999999999999998E-3</v>
          </cell>
          <cell r="AJ46">
            <v>218.53299999999999</v>
          </cell>
          <cell r="AK46">
            <v>9</v>
          </cell>
          <cell r="AL46">
            <v>2.7099999999999999E-2</v>
          </cell>
          <cell r="AN46" t="str">
            <v>Low-cap (6 - 8)</v>
          </cell>
          <cell r="AP46">
            <v>453.25400000000002</v>
          </cell>
          <cell r="AR46">
            <v>1.7399999999999999E-2</v>
          </cell>
        </row>
        <row r="47">
          <cell r="AB47">
            <v>3</v>
          </cell>
          <cell r="AF47">
            <v>7360.2709999999997</v>
          </cell>
          <cell r="AH47">
            <v>7.4000000000000003E-3</v>
          </cell>
          <cell r="AJ47">
            <v>453.25400000000002</v>
          </cell>
          <cell r="AK47">
            <v>8</v>
          </cell>
          <cell r="AL47">
            <v>2.35E-2</v>
          </cell>
          <cell r="AN47" t="str">
            <v>Mid-cap (3-5)</v>
          </cell>
          <cell r="AP47">
            <v>1848.961</v>
          </cell>
          <cell r="AR47">
            <v>9.4000000000000004E-3</v>
          </cell>
        </row>
        <row r="48">
          <cell r="AB48">
            <v>4</v>
          </cell>
          <cell r="AF48">
            <v>4225.152</v>
          </cell>
          <cell r="AH48">
            <v>9.7000000000000003E-3</v>
          </cell>
          <cell r="AJ48">
            <v>753.44799999999998</v>
          </cell>
          <cell r="AK48">
            <v>7</v>
          </cell>
          <cell r="AL48">
            <v>1.6299999999999999E-2</v>
          </cell>
          <cell r="AN48" t="str">
            <v>Decile 2</v>
          </cell>
          <cell r="AP48">
            <v>7360.2709999999997</v>
          </cell>
          <cell r="AR48">
            <v>6.1999999999999998E-3</v>
          </cell>
        </row>
        <row r="49">
          <cell r="AB49">
            <v>5</v>
          </cell>
          <cell r="AF49">
            <v>2785.538</v>
          </cell>
          <cell r="AH49">
            <v>1.54E-2</v>
          </cell>
          <cell r="AJ49">
            <v>1197.133</v>
          </cell>
          <cell r="AK49">
            <v>6</v>
          </cell>
          <cell r="AL49">
            <v>1.6200000000000003E-2</v>
          </cell>
          <cell r="AN49" t="str">
            <v>Decile 1</v>
          </cell>
          <cell r="AP49">
            <v>18503.467000000001</v>
          </cell>
          <cell r="AR49">
            <v>-3.5999999999999999E-3</v>
          </cell>
        </row>
        <row r="50">
          <cell r="AB50">
            <v>6</v>
          </cell>
          <cell r="AF50">
            <v>1848.961</v>
          </cell>
          <cell r="AH50">
            <v>1.6299999999999999E-2</v>
          </cell>
          <cell r="AJ50">
            <v>1848.961</v>
          </cell>
          <cell r="AK50">
            <v>5</v>
          </cell>
          <cell r="AL50">
            <v>1.54E-2</v>
          </cell>
        </row>
        <row r="51">
          <cell r="AB51">
            <v>7</v>
          </cell>
          <cell r="AF51">
            <v>1197.133</v>
          </cell>
          <cell r="AH51">
            <v>1.6200000000000003E-2</v>
          </cell>
          <cell r="AJ51">
            <v>2785.538</v>
          </cell>
          <cell r="AK51">
            <v>4</v>
          </cell>
          <cell r="AL51">
            <v>9.7000000000000003E-3</v>
          </cell>
        </row>
        <row r="52">
          <cell r="AB52">
            <v>8</v>
          </cell>
          <cell r="AF52">
            <v>753.44799999999998</v>
          </cell>
          <cell r="AH52">
            <v>2.35E-2</v>
          </cell>
          <cell r="AJ52">
            <v>4225.152</v>
          </cell>
          <cell r="AK52">
            <v>3</v>
          </cell>
          <cell r="AL52">
            <v>7.4000000000000003E-3</v>
          </cell>
        </row>
        <row r="53">
          <cell r="AB53">
            <v>9</v>
          </cell>
          <cell r="AF53">
            <v>453.25400000000002</v>
          </cell>
          <cell r="AH53">
            <v>2.7099999999999999E-2</v>
          </cell>
          <cell r="AJ53">
            <v>7360.2709999999997</v>
          </cell>
          <cell r="AK53">
            <v>2</v>
          </cell>
          <cell r="AL53">
            <v>6.1999999999999998E-3</v>
          </cell>
        </row>
        <row r="54">
          <cell r="AB54">
            <v>10</v>
          </cell>
          <cell r="AC54" t="str">
            <v>- Smallest</v>
          </cell>
          <cell r="AF54">
            <v>218.53299999999999</v>
          </cell>
          <cell r="AH54">
            <v>5.8099999999999999E-2</v>
          </cell>
          <cell r="AJ54">
            <v>18503.467000000001</v>
          </cell>
          <cell r="AK54">
            <v>1</v>
          </cell>
          <cell r="AL54">
            <v>-3.5999999999999999E-3</v>
          </cell>
        </row>
        <row r="55">
          <cell r="AJ55">
            <v>465651.93800000002</v>
          </cell>
          <cell r="AK55">
            <v>1</v>
          </cell>
        </row>
        <row r="57">
          <cell r="AB57" t="str">
            <v>Footnotes:</v>
          </cell>
        </row>
        <row r="58">
          <cell r="AB58" t="str">
            <v>1  Decile ranking based on market capitalization</v>
          </cell>
        </row>
        <row r="59">
          <cell r="AB59" t="str">
            <v>2 Largest market capitalization for a given decile</v>
          </cell>
        </row>
        <row r="60">
          <cell r="AB60" t="str">
            <v>3  Size premium based on historical data</v>
          </cell>
        </row>
        <row r="61">
          <cell r="AB61" t="str">
            <v>4  Smallest market capitalization for a given decile group</v>
          </cell>
        </row>
      </sheetData>
      <sheetData sheetId="10" refreshError="1">
        <row r="1">
          <cell r="A1" t="str">
            <v>x</v>
          </cell>
        </row>
        <row r="2">
          <cell r="B2" t="str">
            <v>Summary Financials - Shine</v>
          </cell>
        </row>
        <row r="4">
          <cell r="B4" t="str">
            <v>($ in Millions, except per share data)</v>
          </cell>
          <cell r="D4" t="str">
            <v>For the Years Ended December 31,</v>
          </cell>
          <cell r="I4" t="str">
            <v>LTM</v>
          </cell>
          <cell r="K4" t="str">
            <v>For the Years Ended December 31,</v>
          </cell>
          <cell r="T4" t="str">
            <v>CAGR</v>
          </cell>
        </row>
        <row r="5">
          <cell r="D5">
            <v>2005</v>
          </cell>
          <cell r="E5">
            <v>2006</v>
          </cell>
          <cell r="F5">
            <v>2007</v>
          </cell>
          <cell r="G5" t="str">
            <v>2008 ³</v>
          </cell>
          <cell r="I5">
            <v>40178</v>
          </cell>
          <cell r="K5">
            <v>2009</v>
          </cell>
          <cell r="L5">
            <v>2010</v>
          </cell>
          <cell r="M5">
            <v>2011</v>
          </cell>
          <cell r="N5">
            <v>2012</v>
          </cell>
          <cell r="O5">
            <v>2013</v>
          </cell>
          <cell r="P5">
            <v>2014</v>
          </cell>
          <cell r="R5" t="str">
            <v>'05A - ' ³A</v>
          </cell>
          <cell r="T5" t="str">
            <v>'09E - '14P</v>
          </cell>
        </row>
        <row r="7">
          <cell r="B7" t="str">
            <v>Revenue</v>
          </cell>
          <cell r="D7">
            <v>0</v>
          </cell>
          <cell r="E7">
            <v>0</v>
          </cell>
          <cell r="F7">
            <v>0</v>
          </cell>
          <cell r="G7">
            <v>138.298</v>
          </cell>
          <cell r="I7">
            <v>154.2870125</v>
          </cell>
          <cell r="K7">
            <v>154.2870125</v>
          </cell>
          <cell r="L7">
            <v>192.76562187499999</v>
          </cell>
          <cell r="M7">
            <v>234.5</v>
          </cell>
          <cell r="N7">
            <v>269.67500000000001</v>
          </cell>
          <cell r="O7">
            <v>309.54000000000002</v>
          </cell>
          <cell r="P7">
            <v>340.49400000000003</v>
          </cell>
          <cell r="R7" t="str">
            <v>n/a</v>
          </cell>
          <cell r="T7">
            <v>0.17153702562726192</v>
          </cell>
        </row>
        <row r="8">
          <cell r="B8" t="str">
            <v>% Growth</v>
          </cell>
          <cell r="D8" t="str">
            <v>n/a</v>
          </cell>
          <cell r="E8" t="str">
            <v>n/a</v>
          </cell>
          <cell r="F8" t="str">
            <v>n/a</v>
          </cell>
          <cell r="G8" t="str">
            <v>n/a</v>
          </cell>
          <cell r="I8" t="str">
            <v>n/a</v>
          </cell>
          <cell r="K8">
            <v>0.11561275289592032</v>
          </cell>
          <cell r="L8">
            <v>0.24939629558904053</v>
          </cell>
          <cell r="M8">
            <v>0.21650322147204704</v>
          </cell>
          <cell r="N8">
            <v>0.15000000000000013</v>
          </cell>
          <cell r="O8">
            <v>0.14782608695652177</v>
          </cell>
          <cell r="P8">
            <v>0.10000000000000009</v>
          </cell>
        </row>
        <row r="10">
          <cell r="B10" t="str">
            <v>Gross Profit 1</v>
          </cell>
          <cell r="D10">
            <v>0</v>
          </cell>
          <cell r="E10">
            <v>0</v>
          </cell>
          <cell r="F10">
            <v>0</v>
          </cell>
          <cell r="G10">
            <v>48.953000000000003</v>
          </cell>
          <cell r="I10">
            <v>55.147352499999997</v>
          </cell>
          <cell r="K10">
            <v>55.147352499999997</v>
          </cell>
          <cell r="L10">
            <v>67.467967656249996</v>
          </cell>
          <cell r="M10">
            <v>83.833750000000009</v>
          </cell>
          <cell r="N10">
            <v>97.082999999999998</v>
          </cell>
          <cell r="O10">
            <v>112.20825000000002</v>
          </cell>
          <cell r="P10">
            <v>123.42907500000001</v>
          </cell>
          <cell r="R10" t="str">
            <v>n/a</v>
          </cell>
          <cell r="T10">
            <v>0.17483955824550379</v>
          </cell>
        </row>
        <row r="11">
          <cell r="B11" t="str">
            <v>% Margin</v>
          </cell>
          <cell r="D11" t="e">
            <v>#DIV/0!</v>
          </cell>
          <cell r="E11" t="e">
            <v>#DIV/0!</v>
          </cell>
          <cell r="F11" t="e">
            <v>#DIV/0!</v>
          </cell>
          <cell r="G11">
            <v>0.19438254343186934</v>
          </cell>
          <cell r="I11">
            <v>0.23452099360279791</v>
          </cell>
          <cell r="K11">
            <v>0.23452099360279791</v>
          </cell>
          <cell r="L11">
            <v>0.2293007780831027</v>
          </cell>
          <cell r="M11">
            <v>0.23307546284945585</v>
          </cell>
          <cell r="N11">
            <v>0.22814528537989839</v>
          </cell>
          <cell r="O11">
            <v>0.22656647714651371</v>
          </cell>
          <cell r="P11">
            <v>0.22656647714651365</v>
          </cell>
        </row>
        <row r="13">
          <cell r="B13" t="str">
            <v>EBITDA 2</v>
          </cell>
          <cell r="D13">
            <v>0</v>
          </cell>
          <cell r="E13">
            <v>0</v>
          </cell>
          <cell r="F13">
            <v>0</v>
          </cell>
          <cell r="G13">
            <v>13.449000000000005</v>
          </cell>
          <cell r="I13">
            <v>16.048451696666653</v>
          </cell>
          <cell r="K13">
            <v>16.048451696666653</v>
          </cell>
          <cell r="L13">
            <v>22.340373119249996</v>
          </cell>
          <cell r="M13">
            <v>34.299108524410002</v>
          </cell>
          <cell r="N13">
            <v>42.448533621118692</v>
          </cell>
          <cell r="O13">
            <v>51.916473474597012</v>
          </cell>
          <cell r="P13">
            <v>57.108120822056705</v>
          </cell>
          <cell r="R13" t="str">
            <v>n/a</v>
          </cell>
          <cell r="T13">
            <v>0.28900008517472719</v>
          </cell>
          <cell r="V13" t="str">
            <v>&lt;- Links to "EBITDA" line; NOT "Operating EBITDA"</v>
          </cell>
        </row>
        <row r="14">
          <cell r="B14" t="str">
            <v>% Margin</v>
          </cell>
          <cell r="D14" t="e">
            <v>#DIV/0!</v>
          </cell>
          <cell r="E14" t="e">
            <v>#DIV/0!</v>
          </cell>
          <cell r="F14" t="e">
            <v>#DIV/0!</v>
          </cell>
          <cell r="G14">
            <v>5.3403281241501267E-2</v>
          </cell>
          <cell r="I14">
            <v>6.8248042146515947E-2</v>
          </cell>
          <cell r="K14">
            <v>6.8248042146515947E-2</v>
          </cell>
          <cell r="L14">
            <v>7.5927364004958448E-2</v>
          </cell>
          <cell r="M14">
            <v>9.5358737914629566E-2</v>
          </cell>
          <cell r="N14">
            <v>9.975415692704527E-2</v>
          </cell>
          <cell r="O14">
            <v>0.10482769761590495</v>
          </cell>
          <cell r="P14">
            <v>0.10482769761590492</v>
          </cell>
        </row>
        <row r="16">
          <cell r="B16" t="str">
            <v>EBIT</v>
          </cell>
          <cell r="D16">
            <v>0</v>
          </cell>
          <cell r="E16">
            <v>0</v>
          </cell>
          <cell r="F16">
            <v>0</v>
          </cell>
          <cell r="G16">
            <v>10.523000000000005</v>
          </cell>
          <cell r="I16">
            <v>12.061071096666653</v>
          </cell>
          <cell r="K16">
            <v>12.061071096666653</v>
          </cell>
          <cell r="L16">
            <v>17.940373119249998</v>
          </cell>
          <cell r="M16">
            <v>29.799108524410002</v>
          </cell>
          <cell r="N16">
            <v>37.84853362111869</v>
          </cell>
          <cell r="O16">
            <v>47.216473474597009</v>
          </cell>
          <cell r="P16">
            <v>51.988120822056707</v>
          </cell>
          <cell r="R16" t="str">
            <v>n/a</v>
          </cell>
          <cell r="T16">
            <v>0.33937950276789053</v>
          </cell>
        </row>
        <row r="17">
          <cell r="B17" t="str">
            <v>% Margin</v>
          </cell>
          <cell r="D17" t="e">
            <v>#DIV/0!</v>
          </cell>
          <cell r="E17" t="e">
            <v>#DIV/0!</v>
          </cell>
          <cell r="F17" t="e">
            <v>#DIV/0!</v>
          </cell>
          <cell r="G17">
            <v>4.1784722172973299E-2</v>
          </cell>
          <cell r="I17">
            <v>5.1291208902625944E-2</v>
          </cell>
          <cell r="K17">
            <v>5.1291208902625944E-2</v>
          </cell>
          <cell r="L17">
            <v>6.097325380104468E-2</v>
          </cell>
          <cell r="M17">
            <v>8.2847791156044265E-2</v>
          </cell>
          <cell r="N17">
            <v>8.8944145774242686E-2</v>
          </cell>
          <cell r="O17">
            <v>9.5337642806311046E-2</v>
          </cell>
          <cell r="P17">
            <v>9.542942283348313E-2</v>
          </cell>
        </row>
        <row r="19">
          <cell r="B19" t="str">
            <v>Depreciation &amp; Amortization</v>
          </cell>
          <cell r="D19">
            <v>0</v>
          </cell>
          <cell r="E19">
            <v>0</v>
          </cell>
          <cell r="F19">
            <v>0</v>
          </cell>
          <cell r="G19">
            <v>2.9260000000000002</v>
          </cell>
          <cell r="I19">
            <v>3.9873805999999998</v>
          </cell>
          <cell r="K19">
            <v>3.9873805999999998</v>
          </cell>
          <cell r="L19">
            <v>4.4000000000000004</v>
          </cell>
          <cell r="M19">
            <v>4.5</v>
          </cell>
          <cell r="N19">
            <v>4.5999999999999996</v>
          </cell>
          <cell r="O19">
            <v>4.7</v>
          </cell>
          <cell r="P19">
            <v>5.12</v>
          </cell>
        </row>
        <row r="20">
          <cell r="B20" t="str">
            <v>% of Revenue</v>
          </cell>
          <cell r="D20" t="e">
            <v>#DIV/0!</v>
          </cell>
          <cell r="E20" t="e">
            <v>#DIV/0!</v>
          </cell>
          <cell r="F20" t="e">
            <v>#DIV/0!</v>
          </cell>
          <cell r="G20">
            <v>1.1618559068527969E-2</v>
          </cell>
          <cell r="I20">
            <v>1.6956833243890003E-2</v>
          </cell>
          <cell r="K20">
            <v>2.5843916058715569E-2</v>
          </cell>
          <cell r="L20">
            <v>2.2825646799475512E-2</v>
          </cell>
          <cell r="M20">
            <v>1.9189765458422176E-2</v>
          </cell>
          <cell r="N20">
            <v>1.7057569296375266E-2</v>
          </cell>
          <cell r="O20">
            <v>1.5183821153970408E-2</v>
          </cell>
          <cell r="P20">
            <v>1.5036975688264696E-2</v>
          </cell>
        </row>
        <row r="22">
          <cell r="B22" t="str">
            <v>Capital Expenditures</v>
          </cell>
          <cell r="D22">
            <v>0</v>
          </cell>
          <cell r="E22">
            <v>0</v>
          </cell>
          <cell r="F22">
            <v>0</v>
          </cell>
          <cell r="G22">
            <v>3.86</v>
          </cell>
          <cell r="I22">
            <v>3.25</v>
          </cell>
          <cell r="K22">
            <v>3.25</v>
          </cell>
          <cell r="L22">
            <v>1.5</v>
          </cell>
          <cell r="M22">
            <v>1.8247548322080707</v>
          </cell>
          <cell r="N22">
            <v>2.0984680570392813</v>
          </cell>
          <cell r="O22">
            <v>2.4086763785146532</v>
          </cell>
          <cell r="P22">
            <v>2.6495440163661188</v>
          </cell>
        </row>
        <row r="23">
          <cell r="B23" t="str">
            <v>% of Revenue</v>
          </cell>
          <cell r="D23" t="e">
            <v>#DIV/0!</v>
          </cell>
          <cell r="E23" t="e">
            <v>#DIV/0!</v>
          </cell>
          <cell r="F23" t="e">
            <v>#DIV/0!</v>
          </cell>
          <cell r="G23">
            <v>1.5327285715829787E-2</v>
          </cell>
          <cell r="I23">
            <v>1.3821030288064929E-2</v>
          </cell>
          <cell r="K23">
            <v>2.1064637569542674E-2</v>
          </cell>
          <cell r="L23">
            <v>7.781470499821197E-3</v>
          </cell>
          <cell r="M23">
            <v>7.781470499821197E-3</v>
          </cell>
          <cell r="N23">
            <v>7.781470499821197E-3</v>
          </cell>
          <cell r="O23">
            <v>7.7814704998211961E-3</v>
          </cell>
          <cell r="P23">
            <v>7.781470499821197E-3</v>
          </cell>
        </row>
        <row r="25">
          <cell r="B25" t="str">
            <v>Earnings per Share</v>
          </cell>
          <cell r="D25">
            <v>0</v>
          </cell>
          <cell r="E25" t="str">
            <v>n/a</v>
          </cell>
          <cell r="F25" t="str">
            <v>n/a</v>
          </cell>
          <cell r="G25">
            <v>0.35009298618491008</v>
          </cell>
          <cell r="I25">
            <v>0.46365763898924661</v>
          </cell>
          <cell r="K25">
            <v>0.46365763898924661</v>
          </cell>
          <cell r="L25">
            <v>0.70177743726174657</v>
          </cell>
          <cell r="M25">
            <v>1.202415707327245</v>
          </cell>
          <cell r="N25">
            <v>1.5152079996809127</v>
          </cell>
          <cell r="O25">
            <v>1.8673410227997751</v>
          </cell>
          <cell r="P25">
            <v>2.0626716163233452</v>
          </cell>
          <cell r="R25" t="str">
            <v>n/a</v>
          </cell>
        </row>
        <row r="28">
          <cell r="B28" t="str">
            <v>Source: Company Management for 2008 - 2013 and Wachovia estimates for 2014</v>
          </cell>
        </row>
        <row r="29">
          <cell r="B29" t="str">
            <v>1 Excludes depreciation and amortization expense</v>
          </cell>
        </row>
        <row r="30">
          <cell r="B30" t="str">
            <v>2 Includes stock based compensation expense</v>
          </cell>
        </row>
        <row r="31">
          <cell r="B31" t="str">
            <v>3 Pro forma for acquisitions of Kiddopotamus and Basic Comfort as of January 1, 2008</v>
          </cell>
        </row>
        <row r="34">
          <cell r="A34" t="str">
            <v>x</v>
          </cell>
        </row>
        <row r="35">
          <cell r="B35" t="str">
            <v>Summary Financials - Rise</v>
          </cell>
        </row>
        <row r="37">
          <cell r="B37" t="str">
            <v>($ in Millions, except per share data)</v>
          </cell>
          <cell r="D37" t="str">
            <v>For the Years Ended December 31,</v>
          </cell>
          <cell r="I37" t="str">
            <v>LTM</v>
          </cell>
          <cell r="K37" t="str">
            <v>For the Years Ended December 31,</v>
          </cell>
          <cell r="T37" t="str">
            <v>CAGR</v>
          </cell>
        </row>
        <row r="38">
          <cell r="D38">
            <v>2005</v>
          </cell>
          <cell r="E38">
            <v>2006</v>
          </cell>
          <cell r="F38">
            <v>2007</v>
          </cell>
          <cell r="G38" t="str">
            <v>2008 ³</v>
          </cell>
          <cell r="I38">
            <v>40178</v>
          </cell>
          <cell r="K38">
            <v>2009</v>
          </cell>
          <cell r="L38">
            <v>2010</v>
          </cell>
          <cell r="M38">
            <v>2011</v>
          </cell>
          <cell r="N38">
            <v>2012</v>
          </cell>
          <cell r="O38">
            <v>2013</v>
          </cell>
          <cell r="P38">
            <v>2014</v>
          </cell>
          <cell r="R38" t="str">
            <v>'05A - ' ³A</v>
          </cell>
          <cell r="T38" t="str">
            <v>'09E - '14P</v>
          </cell>
        </row>
        <row r="40">
          <cell r="B40" t="str">
            <v>Revenue</v>
          </cell>
          <cell r="D40">
            <v>0</v>
          </cell>
          <cell r="E40">
            <v>0</v>
          </cell>
          <cell r="F40">
            <v>0</v>
          </cell>
          <cell r="G40">
            <v>251.838458</v>
          </cell>
          <cell r="I40">
            <v>235.14889500000001</v>
          </cell>
          <cell r="K40">
            <v>235.14889500000001</v>
          </cell>
          <cell r="L40">
            <v>294.23348765000003</v>
          </cell>
          <cell r="M40">
            <v>359.68500920299999</v>
          </cell>
          <cell r="N40">
            <v>425.53147586785008</v>
          </cell>
          <cell r="O40">
            <v>495.25530613886156</v>
          </cell>
          <cell r="P40">
            <v>544.78083675274775</v>
          </cell>
          <cell r="R40" t="str">
            <v>n/a</v>
          </cell>
          <cell r="T40">
            <v>0.18297557015565102</v>
          </cell>
        </row>
        <row r="41">
          <cell r="B41" t="str">
            <v>% Growth</v>
          </cell>
          <cell r="D41" t="str">
            <v>n/a</v>
          </cell>
          <cell r="E41" t="str">
            <v>n/a</v>
          </cell>
          <cell r="F41" t="str">
            <v>n/a</v>
          </cell>
          <cell r="G41" t="str">
            <v>n/a</v>
          </cell>
          <cell r="I41" t="str">
            <v>n/a</v>
          </cell>
          <cell r="K41">
            <v>-6.6270906884285274E-2</v>
          </cell>
          <cell r="L41">
            <v>0.25126459833034742</v>
          </cell>
          <cell r="M41">
            <v>0.22244756052668135</v>
          </cell>
          <cell r="N41">
            <v>0.1830670308188671</v>
          </cell>
          <cell r="O41">
            <v>0.16385117018385831</v>
          </cell>
          <cell r="P41">
            <v>0.10000000000000009</v>
          </cell>
        </row>
        <row r="43">
          <cell r="B43" t="str">
            <v>Gross Profit 1</v>
          </cell>
          <cell r="D43">
            <v>0</v>
          </cell>
          <cell r="E43">
            <v>0</v>
          </cell>
          <cell r="F43">
            <v>0</v>
          </cell>
          <cell r="G43">
            <v>83.630331000000012</v>
          </cell>
          <cell r="I43">
            <v>81.653146927656394</v>
          </cell>
          <cell r="K43">
            <v>81.653146927656394</v>
          </cell>
          <cell r="L43">
            <v>101.0239399607286</v>
          </cell>
          <cell r="M43">
            <v>121.49563545756655</v>
          </cell>
          <cell r="N43">
            <v>141.69732785155497</v>
          </cell>
          <cell r="O43">
            <v>164.08460428501229</v>
          </cell>
          <cell r="P43">
            <v>180.49306471351355</v>
          </cell>
          <cell r="R43" t="str">
            <v>n/a</v>
          </cell>
          <cell r="T43">
            <v>0.17191879218485751</v>
          </cell>
        </row>
        <row r="44">
          <cell r="B44" t="str">
            <v>% Margin</v>
          </cell>
          <cell r="D44" t="e">
            <v>#DIV/0!</v>
          </cell>
          <cell r="E44" t="e">
            <v>#DIV/0!</v>
          </cell>
          <cell r="F44" t="e">
            <v>#DIV/0!</v>
          </cell>
          <cell r="G44">
            <v>0.33207926884622208</v>
          </cell>
          <cell r="I44">
            <v>0.34724018978552457</v>
          </cell>
          <cell r="K44">
            <v>0.34724018978552457</v>
          </cell>
          <cell r="L44">
            <v>0.34334616622870523</v>
          </cell>
          <cell r="M44">
            <v>0.33778342813557882</v>
          </cell>
          <cell r="N44">
            <v>0.3329890639994853</v>
          </cell>
          <cell r="O44">
            <v>0.33131316767559404</v>
          </cell>
          <cell r="P44">
            <v>0.33131316767559404</v>
          </cell>
        </row>
        <row r="46">
          <cell r="B46" t="str">
            <v>EBITDA 2</v>
          </cell>
          <cell r="D46">
            <v>0</v>
          </cell>
          <cell r="E46">
            <v>0</v>
          </cell>
          <cell r="F46">
            <v>0</v>
          </cell>
          <cell r="G46">
            <v>31.842331000000005</v>
          </cell>
          <cell r="I46">
            <v>33.36814692765639</v>
          </cell>
          <cell r="K46">
            <v>33.36814692765639</v>
          </cell>
          <cell r="L46">
            <v>46.026650152865876</v>
          </cell>
          <cell r="M46">
            <v>60.470255172852113</v>
          </cell>
          <cell r="N46">
            <v>73.824496429871076</v>
          </cell>
          <cell r="O46">
            <v>88.867435306921138</v>
          </cell>
          <cell r="P46">
            <v>98.202311425402868</v>
          </cell>
          <cell r="R46" t="str">
            <v>n/a</v>
          </cell>
          <cell r="T46">
            <v>0.24096040324370427</v>
          </cell>
          <cell r="V46" t="str">
            <v>&lt;- Links to "EBITDA" line; NOT "Operating EBITDA"</v>
          </cell>
        </row>
        <row r="47">
          <cell r="B47" t="str">
            <v>% Margin</v>
          </cell>
          <cell r="D47" t="e">
            <v>#DIV/0!</v>
          </cell>
          <cell r="E47" t="e">
            <v>#DIV/0!</v>
          </cell>
          <cell r="F47" t="e">
            <v>#DIV/0!</v>
          </cell>
          <cell r="G47">
            <v>0.12643950909197516</v>
          </cell>
          <cell r="I47">
            <v>0.14190220595191991</v>
          </cell>
          <cell r="K47">
            <v>0.14190220595191991</v>
          </cell>
          <cell r="L47">
            <v>0.15642899970521379</v>
          </cell>
          <cell r="M47">
            <v>0.16812003176569348</v>
          </cell>
          <cell r="N47">
            <v>0.17348774559933486</v>
          </cell>
          <cell r="O47">
            <v>0.1794376237980258</v>
          </cell>
          <cell r="P47">
            <v>0.18026021621970637</v>
          </cell>
        </row>
        <row r="49">
          <cell r="B49" t="str">
            <v>EBIT</v>
          </cell>
          <cell r="D49">
            <v>0</v>
          </cell>
          <cell r="E49">
            <v>0</v>
          </cell>
          <cell r="F49">
            <v>0</v>
          </cell>
          <cell r="G49">
            <v>30.878331000000003</v>
          </cell>
          <cell r="I49">
            <v>30.658146927656389</v>
          </cell>
          <cell r="K49">
            <v>30.658146927656389</v>
          </cell>
          <cell r="L49">
            <v>43.316650152865876</v>
          </cell>
          <cell r="M49">
            <v>57.760255172852112</v>
          </cell>
          <cell r="N49">
            <v>71.114496429871082</v>
          </cell>
          <cell r="O49">
            <v>86.157435306921144</v>
          </cell>
          <cell r="P49">
            <v>95.492311425402875</v>
          </cell>
          <cell r="R49" t="str">
            <v>n/a</v>
          </cell>
          <cell r="T49">
            <v>0.25511783509364938</v>
          </cell>
        </row>
        <row r="50">
          <cell r="B50" t="str">
            <v>% Margin</v>
          </cell>
          <cell r="D50" t="e">
            <v>#DIV/0!</v>
          </cell>
          <cell r="E50" t="e">
            <v>#DIV/0!</v>
          </cell>
          <cell r="F50" t="e">
            <v>#DIV/0!</v>
          </cell>
          <cell r="G50">
            <v>0.12261165846242596</v>
          </cell>
          <cell r="I50">
            <v>0.13037759300402577</v>
          </cell>
          <cell r="K50">
            <v>0.13037759300402577</v>
          </cell>
          <cell r="L50">
            <v>0.14721862728416688</v>
          </cell>
          <cell r="M50">
            <v>0.16058566160663434</v>
          </cell>
          <cell r="N50">
            <v>0.16711923902887946</v>
          </cell>
          <cell r="O50">
            <v>0.17396569857802593</v>
          </cell>
          <cell r="P50">
            <v>0.17528573874697922</v>
          </cell>
        </row>
        <row r="52">
          <cell r="B52" t="str">
            <v>Depreciation &amp; Amortization</v>
          </cell>
          <cell r="D52">
            <v>0</v>
          </cell>
          <cell r="E52">
            <v>0</v>
          </cell>
          <cell r="F52">
            <v>0</v>
          </cell>
          <cell r="G52">
            <v>0.9640000000000013</v>
          </cell>
          <cell r="I52">
            <v>2.71</v>
          </cell>
          <cell r="K52">
            <v>2.71</v>
          </cell>
          <cell r="L52">
            <v>2.71</v>
          </cell>
          <cell r="M52">
            <v>2.71</v>
          </cell>
          <cell r="N52">
            <v>2.71</v>
          </cell>
          <cell r="O52">
            <v>2.71</v>
          </cell>
          <cell r="P52">
            <v>2.71</v>
          </cell>
        </row>
        <row r="53">
          <cell r="B53" t="str">
            <v>% of Revenue</v>
          </cell>
          <cell r="D53" t="e">
            <v>#DIV/0!</v>
          </cell>
          <cell r="E53" t="e">
            <v>#DIV/0!</v>
          </cell>
          <cell r="F53" t="e">
            <v>#DIV/0!</v>
          </cell>
          <cell r="G53">
            <v>3.827850629549206E-3</v>
          </cell>
          <cell r="I53">
            <v>1.1524612947894142E-2</v>
          </cell>
          <cell r="K53">
            <v>1.1524612947894142E-2</v>
          </cell>
          <cell r="L53">
            <v>9.2103724210468862E-3</v>
          </cell>
          <cell r="M53">
            <v>7.5343701590591533E-3</v>
          </cell>
          <cell r="N53">
            <v>6.3685065704554315E-3</v>
          </cell>
          <cell r="O53">
            <v>5.4719252199998845E-3</v>
          </cell>
          <cell r="P53">
            <v>4.974477472727167E-3</v>
          </cell>
        </row>
        <row r="55">
          <cell r="B55" t="str">
            <v>Capital Expenditures</v>
          </cell>
          <cell r="D55">
            <v>0</v>
          </cell>
          <cell r="E55">
            <v>0</v>
          </cell>
          <cell r="F55">
            <v>0</v>
          </cell>
          <cell r="G55">
            <v>1.2830273885998911</v>
          </cell>
          <cell r="I55">
            <v>1.198</v>
          </cell>
          <cell r="K55">
            <v>1.198</v>
          </cell>
          <cell r="L55">
            <v>1.4990149887997561</v>
          </cell>
          <cell r="M55">
            <v>1.8324672162511926</v>
          </cell>
          <cell r="N55">
            <v>2.1679315486032129</v>
          </cell>
          <cell r="O55">
            <v>2.5231496697203535</v>
          </cell>
          <cell r="P55">
            <v>2.7754646366923894</v>
          </cell>
        </row>
        <row r="56">
          <cell r="B56" t="str">
            <v>% of Revenue</v>
          </cell>
          <cell r="D56" t="e">
            <v>#DIV/0!</v>
          </cell>
          <cell r="E56" t="e">
            <v>#DIV/0!</v>
          </cell>
          <cell r="F56" t="e">
            <v>#DIV/0!</v>
          </cell>
          <cell r="G56">
            <v>5.0946443954159341E-3</v>
          </cell>
          <cell r="I56">
            <v>5.0946443954159341E-3</v>
          </cell>
          <cell r="K56">
            <v>5.0946443954159341E-3</v>
          </cell>
          <cell r="L56">
            <v>5.0946443954159341E-3</v>
          </cell>
          <cell r="M56">
            <v>5.0946443954159341E-3</v>
          </cell>
          <cell r="N56">
            <v>5.0946443954159332E-3</v>
          </cell>
          <cell r="O56">
            <v>5.0946443954159341E-3</v>
          </cell>
          <cell r="P56">
            <v>5.0946443954159341E-3</v>
          </cell>
        </row>
        <row r="58">
          <cell r="B58" t="str">
            <v>Earnings per Share</v>
          </cell>
          <cell r="D58">
            <v>0</v>
          </cell>
          <cell r="E58" t="str">
            <v>n/a</v>
          </cell>
          <cell r="F58" t="str">
            <v>n/a</v>
          </cell>
          <cell r="G58" t="str">
            <v>n/a</v>
          </cell>
          <cell r="I58" t="str">
            <v>n/a</v>
          </cell>
          <cell r="K58">
            <v>0.72073220251294612</v>
          </cell>
          <cell r="L58">
            <v>1.1051354068289438</v>
          </cell>
          <cell r="M58">
            <v>1.5420375353221802</v>
          </cell>
          <cell r="N58">
            <v>1.9715784831955867</v>
          </cell>
          <cell r="O58">
            <v>2.4642819694788241</v>
          </cell>
          <cell r="P58">
            <v>2.7096929489743458</v>
          </cell>
          <cell r="R58" t="str">
            <v>n/a</v>
          </cell>
        </row>
        <row r="61">
          <cell r="B61" t="str">
            <v>Source: Company Management for 2008 - 2013 and Wachovia estimates for 2014</v>
          </cell>
        </row>
        <row r="62">
          <cell r="B62" t="str">
            <v>1 Excludes depreciation and amortization expense</v>
          </cell>
        </row>
        <row r="63">
          <cell r="B63" t="str">
            <v>2 Includes stock based compensation expense; Assumes corporate overhead expense of $6.2 million and $5.7 million in 2008 and 2009, respectively and growth of 3% thereafter</v>
          </cell>
        </row>
        <row r="64">
          <cell r="B64" t="str">
            <v>3 Pro forma for acquisitions of CoCaLo and LaJobi as of January 1, 2008</v>
          </cell>
        </row>
        <row r="66">
          <cell r="A66" t="str">
            <v>x</v>
          </cell>
        </row>
        <row r="67">
          <cell r="B67" t="str">
            <v>Summary Financials - ProForma Combined</v>
          </cell>
        </row>
        <row r="69">
          <cell r="B69" t="str">
            <v>($ in Millions, except per share data)</v>
          </cell>
          <cell r="D69" t="str">
            <v>For the Years Ended December 31,</v>
          </cell>
          <cell r="I69" t="str">
            <v>LTM</v>
          </cell>
          <cell r="K69" t="str">
            <v>For the Years Ended December 31,</v>
          </cell>
          <cell r="T69" t="str">
            <v>CAGR</v>
          </cell>
        </row>
        <row r="70">
          <cell r="D70">
            <v>2005</v>
          </cell>
          <cell r="E70">
            <v>2006</v>
          </cell>
          <cell r="F70">
            <v>2007</v>
          </cell>
          <cell r="G70" t="str">
            <v>2008 ³</v>
          </cell>
          <cell r="I70">
            <v>40178</v>
          </cell>
          <cell r="K70">
            <v>2009</v>
          </cell>
          <cell r="L70">
            <v>2010</v>
          </cell>
          <cell r="M70">
            <v>2011</v>
          </cell>
          <cell r="N70">
            <v>2012</v>
          </cell>
          <cell r="O70">
            <v>2013</v>
          </cell>
          <cell r="P70">
            <v>2014</v>
          </cell>
          <cell r="R70" t="str">
            <v>'05A - ' ³A</v>
          </cell>
          <cell r="T70" t="str">
            <v>'09E - '14P</v>
          </cell>
        </row>
        <row r="72">
          <cell r="B72" t="str">
            <v>Revenue</v>
          </cell>
          <cell r="D72">
            <v>0</v>
          </cell>
          <cell r="E72">
            <v>0</v>
          </cell>
          <cell r="F72">
            <v>0</v>
          </cell>
          <cell r="G72">
            <v>390.136458</v>
          </cell>
          <cell r="I72">
            <v>389.43590749999998</v>
          </cell>
          <cell r="K72">
            <v>389.43590749999998</v>
          </cell>
          <cell r="L72">
            <v>486.99910952499999</v>
          </cell>
          <cell r="M72">
            <v>594.18500920299994</v>
          </cell>
          <cell r="N72">
            <v>695.20647586784992</v>
          </cell>
          <cell r="O72">
            <v>804.79530613886152</v>
          </cell>
          <cell r="P72">
            <v>885.27483675274777</v>
          </cell>
          <cell r="R72" t="str">
            <v>n/a</v>
          </cell>
          <cell r="T72">
            <v>0.17849684840419577</v>
          </cell>
        </row>
        <row r="73">
          <cell r="B73" t="str">
            <v>% Growth</v>
          </cell>
          <cell r="D73" t="str">
            <v>n/a</v>
          </cell>
          <cell r="E73" t="str">
            <v>n/a</v>
          </cell>
          <cell r="F73" t="str">
            <v>n/a</v>
          </cell>
          <cell r="G73" t="str">
            <v>n/a</v>
          </cell>
          <cell r="I73" t="str">
            <v>n/a</v>
          </cell>
          <cell r="K73">
            <v>-1.795655047445055E-3</v>
          </cell>
          <cell r="L73">
            <v>0.25052441273664527</v>
          </cell>
          <cell r="M73">
            <v>0.22009465229319392</v>
          </cell>
          <cell r="N73">
            <v>0.17001685518851017</v>
          </cell>
          <cell r="O73">
            <v>0.15763493879168511</v>
          </cell>
          <cell r="P73">
            <v>0.10000000000000009</v>
          </cell>
        </row>
        <row r="75">
          <cell r="B75" t="str">
            <v>Gross Profit 1</v>
          </cell>
          <cell r="D75">
            <v>0</v>
          </cell>
          <cell r="E75">
            <v>0</v>
          </cell>
          <cell r="F75">
            <v>0</v>
          </cell>
          <cell r="G75">
            <v>132.58333099999999</v>
          </cell>
          <cell r="I75">
            <v>136.80049942765635</v>
          </cell>
          <cell r="K75">
            <v>136.80049942765632</v>
          </cell>
          <cell r="L75">
            <v>168.49190761697855</v>
          </cell>
          <cell r="M75">
            <v>205.3293854575665</v>
          </cell>
          <cell r="N75">
            <v>238.78032785155489</v>
          </cell>
          <cell r="O75">
            <v>276.29285428501225</v>
          </cell>
          <cell r="P75">
            <v>303.9221397135135</v>
          </cell>
          <cell r="R75" t="str">
            <v>n/a</v>
          </cell>
          <cell r="T75">
            <v>0.17309971977510896</v>
          </cell>
        </row>
        <row r="76">
          <cell r="B76" t="str">
            <v>% Margin</v>
          </cell>
          <cell r="D76" t="e">
            <v>#DIV/0!</v>
          </cell>
          <cell r="E76" t="e">
            <v>#DIV/0!</v>
          </cell>
          <cell r="F76" t="e">
            <v>#DIV/0!</v>
          </cell>
          <cell r="G76">
            <v>0.5264618122780913</v>
          </cell>
          <cell r="I76">
            <v>0.58176118338832228</v>
          </cell>
          <cell r="K76">
            <v>0.58176118338832217</v>
          </cell>
          <cell r="L76">
            <v>0.57264694431180774</v>
          </cell>
          <cell r="M76">
            <v>0.57085889098503451</v>
          </cell>
          <cell r="N76">
            <v>0.56113434937938356</v>
          </cell>
          <cell r="O76">
            <v>0.55787964482210761</v>
          </cell>
          <cell r="P76">
            <v>0.55787964482210761</v>
          </cell>
        </row>
        <row r="78">
          <cell r="B78" t="str">
            <v>EBITDA 2</v>
          </cell>
          <cell r="D78">
            <v>0</v>
          </cell>
          <cell r="E78">
            <v>0</v>
          </cell>
          <cell r="F78">
            <v>0</v>
          </cell>
          <cell r="G78">
            <v>45.291330999999985</v>
          </cell>
          <cell r="I78">
            <v>49.416598624323001</v>
          </cell>
          <cell r="K78">
            <v>49.416598624322972</v>
          </cell>
          <cell r="L78">
            <v>74.367023272115844</v>
          </cell>
          <cell r="M78">
            <v>106.76936369726207</v>
          </cell>
          <cell r="N78">
            <v>128.27303005098969</v>
          </cell>
          <cell r="O78">
            <v>152.78390878151814</v>
          </cell>
          <cell r="P78">
            <v>167.31043224745954</v>
          </cell>
          <cell r="R78" t="str">
            <v>n/a</v>
          </cell>
          <cell r="T78">
            <v>0.27623318878340664</v>
          </cell>
          <cell r="V78" t="str">
            <v>&lt;- Links to "EBITDA" line; NOT "Operating EBITDA"</v>
          </cell>
        </row>
        <row r="79">
          <cell r="B79" t="str">
            <v>% Margin</v>
          </cell>
          <cell r="D79" t="e">
            <v>#DIV/0!</v>
          </cell>
          <cell r="E79" t="e">
            <v>#DIV/0!</v>
          </cell>
          <cell r="F79" t="e">
            <v>#DIV/0!</v>
          </cell>
          <cell r="G79">
            <v>0.17984279033347633</v>
          </cell>
          <cell r="I79">
            <v>0.21015024809843566</v>
          </cell>
          <cell r="K79">
            <v>0.21015024809843555</v>
          </cell>
          <cell r="L79">
            <v>0.25274833217005455</v>
          </cell>
          <cell r="M79">
            <v>0.29684129436988377</v>
          </cell>
          <cell r="N79">
            <v>0.30144193162064753</v>
          </cell>
          <cell r="O79">
            <v>0.30849524858736194</v>
          </cell>
          <cell r="P79">
            <v>0.30711512035691235</v>
          </cell>
        </row>
        <row r="81">
          <cell r="B81" t="str">
            <v>EBIT</v>
          </cell>
          <cell r="D81">
            <v>0</v>
          </cell>
          <cell r="E81">
            <v>0</v>
          </cell>
          <cell r="F81">
            <v>0</v>
          </cell>
          <cell r="G81">
            <v>41.401330999999985</v>
          </cell>
          <cell r="I81">
            <v>42.719218024322998</v>
          </cell>
          <cell r="K81">
            <v>42.71921802432297</v>
          </cell>
          <cell r="L81">
            <v>67.257023272115845</v>
          </cell>
          <cell r="M81">
            <v>99.559363697262071</v>
          </cell>
          <cell r="N81">
            <v>120.96303005098969</v>
          </cell>
          <cell r="O81">
            <v>145.37390878151814</v>
          </cell>
          <cell r="P81">
            <v>159.48043224745953</v>
          </cell>
          <cell r="R81" t="str">
            <v>n/a</v>
          </cell>
          <cell r="T81">
            <v>0.3014180382215379</v>
          </cell>
        </row>
        <row r="82">
          <cell r="B82" t="str">
            <v>% Margin</v>
          </cell>
          <cell r="D82" t="e">
            <v>#DIV/0!</v>
          </cell>
          <cell r="E82" t="e">
            <v>#DIV/0!</v>
          </cell>
          <cell r="F82" t="e">
            <v>#DIV/0!</v>
          </cell>
          <cell r="G82">
            <v>0.16439638063539916</v>
          </cell>
          <cell r="I82">
            <v>0.18166880190665152</v>
          </cell>
          <cell r="K82">
            <v>0.18166880190665138</v>
          </cell>
          <cell r="L82">
            <v>0.22858384954509389</v>
          </cell>
          <cell r="M82">
            <v>0.27679597745223933</v>
          </cell>
          <cell r="N82">
            <v>0.28426341389738952</v>
          </cell>
          <cell r="O82">
            <v>0.29353326855776818</v>
          </cell>
          <cell r="P82">
            <v>0.29274236810176335</v>
          </cell>
        </row>
        <row r="84">
          <cell r="B84" t="str">
            <v>Depreciation &amp; Amortization</v>
          </cell>
          <cell r="D84">
            <v>0</v>
          </cell>
          <cell r="E84">
            <v>0</v>
          </cell>
          <cell r="F84">
            <v>0</v>
          </cell>
          <cell r="G84">
            <v>3.8900000000000015</v>
          </cell>
          <cell r="I84">
            <v>6.6973806000000007</v>
          </cell>
          <cell r="K84">
            <v>6.6973806000000007</v>
          </cell>
          <cell r="L84">
            <v>7.1099999999999994</v>
          </cell>
          <cell r="M84">
            <v>7.21</v>
          </cell>
          <cell r="N84">
            <v>7.31</v>
          </cell>
          <cell r="O84">
            <v>7.41</v>
          </cell>
          <cell r="P84">
            <v>7.83</v>
          </cell>
        </row>
        <row r="85">
          <cell r="B85" t="str">
            <v>% of Revenue</v>
          </cell>
          <cell r="D85" t="e">
            <v>#DIV/0!</v>
          </cell>
          <cell r="E85" t="e">
            <v>#DIV/0!</v>
          </cell>
          <cell r="F85" t="e">
            <v>#DIV/0!</v>
          </cell>
          <cell r="G85">
            <v>1.5446409698077175E-2</v>
          </cell>
          <cell r="I85">
            <v>1.7197645289038995E-2</v>
          </cell>
          <cell r="K85">
            <v>1.7197645289038995E-2</v>
          </cell>
          <cell r="L85">
            <v>1.4599616017644913E-2</v>
          </cell>
          <cell r="M85">
            <v>1.2134267758910668E-2</v>
          </cell>
          <cell r="N85">
            <v>1.0514861776675308E-2</v>
          </cell>
          <cell r="O85">
            <v>9.2073101613262386E-3</v>
          </cell>
          <cell r="P85">
            <v>8.8447109021205297E-3</v>
          </cell>
        </row>
        <row r="87">
          <cell r="B87" t="str">
            <v>Capital Expenditures</v>
          </cell>
          <cell r="D87">
            <v>0</v>
          </cell>
          <cell r="E87">
            <v>0</v>
          </cell>
          <cell r="F87">
            <v>0</v>
          </cell>
          <cell r="G87">
            <v>5.1430273885998909</v>
          </cell>
          <cell r="I87">
            <v>4.4480000000000004</v>
          </cell>
          <cell r="K87">
            <v>4.4480000000000004</v>
          </cell>
          <cell r="L87">
            <v>2.9990149887997561</v>
          </cell>
          <cell r="M87">
            <v>3.6572220484592632</v>
          </cell>
          <cell r="N87">
            <v>4.2663996056424942</v>
          </cell>
          <cell r="O87">
            <v>4.9318260482350063</v>
          </cell>
          <cell r="P87">
            <v>5.4250086530585087</v>
          </cell>
        </row>
        <row r="88">
          <cell r="B88" t="str">
            <v>% of Revenue</v>
          </cell>
          <cell r="D88" t="e">
            <v>#DIV/0!</v>
          </cell>
          <cell r="E88" t="e">
            <v>#DIV/0!</v>
          </cell>
          <cell r="F88" t="e">
            <v>#DIV/0!</v>
          </cell>
          <cell r="G88">
            <v>2.0421930111245722E-2</v>
          </cell>
          <cell r="I88">
            <v>1.1421648374835596E-2</v>
          </cell>
          <cell r="K88">
            <v>1.1421648374835596E-2</v>
          </cell>
          <cell r="L88">
            <v>6.1581529209054995E-3</v>
          </cell>
          <cell r="M88">
            <v>6.1550224118996476E-3</v>
          </cell>
          <cell r="N88">
            <v>6.1368812773451254E-3</v>
          </cell>
          <cell r="O88">
            <v>6.128050214279028E-3</v>
          </cell>
          <cell r="P88">
            <v>6.1280502142790289E-3</v>
          </cell>
        </row>
        <row r="90">
          <cell r="B90" t="str">
            <v>Earnings per Share</v>
          </cell>
          <cell r="D90" t="str">
            <v>n/a</v>
          </cell>
          <cell r="E90" t="str">
            <v>n/a</v>
          </cell>
          <cell r="F90" t="str">
            <v>n/a</v>
          </cell>
          <cell r="I90" t="str">
            <v>n/a</v>
          </cell>
          <cell r="K90">
            <v>0.51250188951344067</v>
          </cell>
          <cell r="L90">
            <v>0.7570714964299825</v>
          </cell>
          <cell r="M90">
            <v>1.2749063692360909</v>
          </cell>
          <cell r="N90">
            <v>1.7076216249474765</v>
          </cell>
          <cell r="O90">
            <v>2.0995972211044056</v>
          </cell>
          <cell r="P90">
            <v>2.338142862372417</v>
          </cell>
          <cell r="R90" t="str">
            <v>n/a</v>
          </cell>
        </row>
        <row r="93">
          <cell r="B93" t="str">
            <v>Source: Company Management for 2008 - 2013 and Wachovia estimates for 2014</v>
          </cell>
        </row>
        <row r="94">
          <cell r="B94" t="str">
            <v>Note: Includes annual synergies of $0.0 million in 2009, $6.0 million in 2010, and $12.0 million 2011 and each year thereafter</v>
          </cell>
        </row>
        <row r="95">
          <cell r="B95" t="str">
            <v>1 Excludes depreciation and amortization expense</v>
          </cell>
        </row>
        <row r="96">
          <cell r="B96" t="str">
            <v>2 Includes stock based compensation expense</v>
          </cell>
        </row>
        <row r="99">
          <cell r="A99" t="str">
            <v>x</v>
          </cell>
        </row>
        <row r="101">
          <cell r="A101" t="str">
            <v>x</v>
          </cell>
        </row>
        <row r="102">
          <cell r="B102" t="str">
            <v>Summary Financials - Sunset</v>
          </cell>
        </row>
        <row r="104">
          <cell r="B104" t="str">
            <v>($ in Millions)</v>
          </cell>
          <cell r="D104" t="str">
            <v>For the Years Ended December 31,</v>
          </cell>
          <cell r="I104" t="str">
            <v>LTM</v>
          </cell>
          <cell r="K104" t="str">
            <v>For the Years Ended December 31,</v>
          </cell>
          <cell r="T104" t="str">
            <v>CAGR</v>
          </cell>
        </row>
        <row r="105">
          <cell r="D105">
            <v>2005</v>
          </cell>
          <cell r="E105">
            <v>2006</v>
          </cell>
          <cell r="F105">
            <v>2007</v>
          </cell>
          <cell r="G105">
            <v>2008</v>
          </cell>
          <cell r="I105">
            <v>40178</v>
          </cell>
          <cell r="K105">
            <v>2009</v>
          </cell>
          <cell r="L105">
            <v>2010</v>
          </cell>
          <cell r="M105">
            <v>2011</v>
          </cell>
          <cell r="N105">
            <v>2012</v>
          </cell>
          <cell r="O105">
            <v>2013</v>
          </cell>
          <cell r="P105">
            <v>2014</v>
          </cell>
          <cell r="R105" t="str">
            <v>'05A - ' ³A</v>
          </cell>
          <cell r="S105">
            <v>0</v>
          </cell>
          <cell r="T105" t="str">
            <v>'09E - '14P</v>
          </cell>
        </row>
        <row r="107">
          <cell r="B107" t="str">
            <v>Revenue</v>
          </cell>
          <cell r="D107">
            <v>0</v>
          </cell>
          <cell r="E107">
            <v>0</v>
          </cell>
          <cell r="F107">
            <v>0</v>
          </cell>
          <cell r="G107">
            <v>60.692999999999998</v>
          </cell>
          <cell r="I107">
            <v>35.536000000000001</v>
          </cell>
          <cell r="K107">
            <v>35.536000000000001</v>
          </cell>
          <cell r="L107">
            <v>47.023520000000005</v>
          </cell>
          <cell r="M107">
            <v>54.924696000000004</v>
          </cell>
          <cell r="N107">
            <v>61.920930800000008</v>
          </cell>
          <cell r="O107">
            <v>71.016977340000011</v>
          </cell>
          <cell r="P107">
            <v>78.118675074000024</v>
          </cell>
          <cell r="R107" t="str">
            <v>n/a</v>
          </cell>
          <cell r="T107">
            <v>0.17062357359272706</v>
          </cell>
        </row>
        <row r="108">
          <cell r="B108" t="str">
            <v>% Growth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I108" t="str">
            <v>n/a</v>
          </cell>
          <cell r="K108">
            <v>-0.41449590562338323</v>
          </cell>
          <cell r="L108">
            <v>0.32326429536244938</v>
          </cell>
          <cell r="M108">
            <v>0.16802604313756175</v>
          </cell>
          <cell r="N108">
            <v>0.12737867133575032</v>
          </cell>
          <cell r="O108">
            <v>0.14689776820990552</v>
          </cell>
          <cell r="P108">
            <v>0.10000000000000009</v>
          </cell>
        </row>
        <row r="110">
          <cell r="B110" t="str">
            <v>Gross Profit 1</v>
          </cell>
          <cell r="D110">
            <v>0</v>
          </cell>
          <cell r="E110">
            <v>0</v>
          </cell>
          <cell r="F110">
            <v>0</v>
          </cell>
          <cell r="G110">
            <v>13.038999999999994</v>
          </cell>
          <cell r="I110">
            <v>10.706</v>
          </cell>
          <cell r="K110">
            <v>10.706</v>
          </cell>
          <cell r="L110">
            <v>14.608702578442148</v>
          </cell>
          <cell r="M110">
            <v>16.909498805968489</v>
          </cell>
          <cell r="N110">
            <v>19.30921434718956</v>
          </cell>
          <cell r="O110">
            <v>22.412238241821171</v>
          </cell>
          <cell r="P110">
            <v>24.653462066003293</v>
          </cell>
          <cell r="R110" t="str">
            <v>n/a</v>
          </cell>
          <cell r="T110">
            <v>0.18154464248730395</v>
          </cell>
        </row>
        <row r="111">
          <cell r="B111" t="str">
            <v>% Margin</v>
          </cell>
          <cell r="D111" t="e">
            <v>#DIV/0!</v>
          </cell>
          <cell r="E111" t="e">
            <v>#DIV/0!</v>
          </cell>
          <cell r="F111" t="e">
            <v>#DIV/0!</v>
          </cell>
          <cell r="G111">
            <v>0.21483531873527417</v>
          </cell>
          <cell r="I111">
            <v>0.30127194957226472</v>
          </cell>
          <cell r="K111">
            <v>0.30127194957226472</v>
          </cell>
          <cell r="L111">
            <v>0.31066799292018432</v>
          </cell>
          <cell r="M111">
            <v>0.30786695307277601</v>
          </cell>
          <cell r="N111">
            <v>0.31183662935489265</v>
          </cell>
          <cell r="O111">
            <v>0.31558986430132918</v>
          </cell>
          <cell r="P111">
            <v>0.31558986430132918</v>
          </cell>
        </row>
        <row r="113">
          <cell r="B113" t="str">
            <v>EBITDA 2</v>
          </cell>
          <cell r="D113">
            <v>0</v>
          </cell>
          <cell r="E113">
            <v>0</v>
          </cell>
          <cell r="F113">
            <v>0</v>
          </cell>
          <cell r="G113">
            <v>1.5569999999999933</v>
          </cell>
          <cell r="I113">
            <v>2.5769999999999982</v>
          </cell>
          <cell r="K113">
            <v>2.5769999999999982</v>
          </cell>
          <cell r="L113">
            <v>5.7143051623232832</v>
          </cell>
          <cell r="M113">
            <v>7.5308460257703818</v>
          </cell>
          <cell r="N113">
            <v>9.1084448573920795</v>
          </cell>
          <cell r="O113">
            <v>11.035269429198573</v>
          </cell>
          <cell r="P113">
            <v>12.138796372118433</v>
          </cell>
          <cell r="R113" t="str">
            <v>n/a</v>
          </cell>
          <cell r="T113">
            <v>0.36336531655097604</v>
          </cell>
          <cell r="V113" t="str">
            <v>&lt;- Links to "EBITDA" line; NOT "Operating EBITDA"</v>
          </cell>
        </row>
        <row r="114">
          <cell r="B114" t="str">
            <v>% Margin</v>
          </cell>
          <cell r="D114" t="e">
            <v>#DIV/0!</v>
          </cell>
          <cell r="E114" t="e">
            <v>#DIV/0!</v>
          </cell>
          <cell r="F114" t="e">
            <v>#DIV/0!</v>
          </cell>
          <cell r="G114">
            <v>2.5653699767683148E-2</v>
          </cell>
          <cell r="I114">
            <v>7.2518009905447947E-2</v>
          </cell>
          <cell r="K114" t="str">
            <v xml:space="preserve"> </v>
          </cell>
          <cell r="L114">
            <v>0.12152014911523601</v>
          </cell>
          <cell r="M114">
            <v>0.13711220223723006</v>
          </cell>
          <cell r="N114">
            <v>0.14709799642404728</v>
          </cell>
          <cell r="O114">
            <v>0.15538917372343591</v>
          </cell>
          <cell r="P114">
            <v>0.15538917372343591</v>
          </cell>
        </row>
        <row r="116">
          <cell r="B116" t="str">
            <v>EBIT</v>
          </cell>
          <cell r="D116">
            <v>0</v>
          </cell>
          <cell r="E116">
            <v>0</v>
          </cell>
          <cell r="F116">
            <v>0</v>
          </cell>
          <cell r="G116">
            <v>1.1899999999999928</v>
          </cell>
          <cell r="I116">
            <v>2.0169999999999981</v>
          </cell>
          <cell r="K116">
            <v>2.0169999999999981</v>
          </cell>
          <cell r="L116">
            <v>5.1543051623232827</v>
          </cell>
          <cell r="M116">
            <v>6.9708460257703813</v>
          </cell>
          <cell r="N116">
            <v>8.548444857392079</v>
          </cell>
          <cell r="O116">
            <v>10.475269429198573</v>
          </cell>
          <cell r="P116">
            <v>11.578796372118433</v>
          </cell>
          <cell r="R116" t="str">
            <v>n/a</v>
          </cell>
          <cell r="T116">
            <v>0.4183764231681093</v>
          </cell>
        </row>
        <row r="117">
          <cell r="B117" t="str">
            <v>% Margin</v>
          </cell>
          <cell r="D117" t="e">
            <v>#DIV/0!</v>
          </cell>
          <cell r="E117" t="e">
            <v>#DIV/0!</v>
          </cell>
          <cell r="F117" t="e">
            <v>#DIV/0!</v>
          </cell>
          <cell r="G117">
            <v>1.960687393933391E-2</v>
          </cell>
          <cell r="I117">
            <v>5.6759342638451095E-2</v>
          </cell>
          <cell r="K117">
            <v>5.6759342638451095E-2</v>
          </cell>
          <cell r="L117">
            <v>0.10961121503288741</v>
          </cell>
          <cell r="M117">
            <v>0.12691642436710765</v>
          </cell>
          <cell r="N117">
            <v>0.13805420472445609</v>
          </cell>
          <cell r="O117">
            <v>0.14750373532581232</v>
          </cell>
          <cell r="P117">
            <v>0.14822059336195992</v>
          </cell>
        </row>
        <row r="119">
          <cell r="B119" t="str">
            <v>Depreciation &amp; Amortization</v>
          </cell>
          <cell r="D119">
            <v>0</v>
          </cell>
          <cell r="E119">
            <v>0</v>
          </cell>
          <cell r="F119">
            <v>0</v>
          </cell>
          <cell r="G119">
            <v>0.36700000000000044</v>
          </cell>
          <cell r="I119">
            <v>0.56000000000000005</v>
          </cell>
          <cell r="K119">
            <v>0.56000000000000005</v>
          </cell>
          <cell r="L119">
            <v>0.56000000000000005</v>
          </cell>
          <cell r="M119">
            <v>0.56000000000000005</v>
          </cell>
          <cell r="N119">
            <v>0.56000000000000005</v>
          </cell>
          <cell r="O119">
            <v>0.56000000000000005</v>
          </cell>
          <cell r="P119">
            <v>0.56000000000000005</v>
          </cell>
        </row>
        <row r="120">
          <cell r="B120" t="str">
            <v>% of Revenue</v>
          </cell>
          <cell r="D120" t="e">
            <v>#DIV/0!</v>
          </cell>
          <cell r="E120" t="e">
            <v>#DIV/0!</v>
          </cell>
          <cell r="F120" t="e">
            <v>#DIV/0!</v>
          </cell>
          <cell r="G120">
            <v>6.0468258283492404E-3</v>
          </cell>
          <cell r="I120">
            <v>1.5758667266996849E-2</v>
          </cell>
          <cell r="K120">
            <v>1.5758667266996849E-2</v>
          </cell>
          <cell r="L120">
            <v>1.1908934082348577E-2</v>
          </cell>
          <cell r="M120">
            <v>1.0195777870122394E-2</v>
          </cell>
          <cell r="N120">
            <v>9.0437916995911825E-3</v>
          </cell>
          <cell r="O120">
            <v>7.8854383976235832E-3</v>
          </cell>
          <cell r="P120">
            <v>7.1685803614759845E-3</v>
          </cell>
        </row>
        <row r="122">
          <cell r="B122" t="str">
            <v>Capital Expenditures</v>
          </cell>
          <cell r="D122">
            <v>0</v>
          </cell>
          <cell r="E122">
            <v>0</v>
          </cell>
          <cell r="F122">
            <v>0</v>
          </cell>
          <cell r="G122">
            <v>0.30920925229097929</v>
          </cell>
          <cell r="I122">
            <v>0.18104328323550065</v>
          </cell>
          <cell r="K122">
            <v>0.18104328323550065</v>
          </cell>
          <cell r="L122">
            <v>0.23956811262072911</v>
          </cell>
          <cell r="M122">
            <v>0.27982179464632401</v>
          </cell>
          <cell r="N122">
            <v>0.31546512305915786</v>
          </cell>
          <cell r="O122">
            <v>0.36180624558461144</v>
          </cell>
          <cell r="P122">
            <v>0.39798687014307266</v>
          </cell>
        </row>
        <row r="123">
          <cell r="B123" t="str">
            <v>% of Revenue</v>
          </cell>
          <cell r="D123" t="e">
            <v>#DIV/0!</v>
          </cell>
          <cell r="E123" t="e">
            <v>#DIV/0!</v>
          </cell>
          <cell r="F123" t="e">
            <v>#DIV/0!</v>
          </cell>
          <cell r="G123">
            <v>5.0946443954159341E-3</v>
          </cell>
          <cell r="I123">
            <v>5.0946443954159341E-3</v>
          </cell>
          <cell r="K123">
            <v>5.0946443954159341E-3</v>
          </cell>
          <cell r="L123">
            <v>5.0946443954159341E-3</v>
          </cell>
          <cell r="M123">
            <v>5.0946443954159341E-3</v>
          </cell>
          <cell r="N123">
            <v>5.0946443954159332E-3</v>
          </cell>
          <cell r="O123">
            <v>5.0946443954159341E-3</v>
          </cell>
          <cell r="P123">
            <v>5.0946443954159341E-3</v>
          </cell>
        </row>
        <row r="125">
          <cell r="B125" t="str">
            <v>Earnings per Share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n/a</v>
          </cell>
          <cell r="T125" t="str">
            <v>n/a</v>
          </cell>
        </row>
        <row r="128">
          <cell r="B128" t="str">
            <v>Source: Company Management for 2008 - 2013 and Wachovia estimates for 2014 and capital expenditures</v>
          </cell>
        </row>
        <row r="129">
          <cell r="B129" t="str">
            <v>1 Excludes depreciation and amortization expense</v>
          </cell>
        </row>
        <row r="130">
          <cell r="B130" t="str">
            <v>2 Excludes allocation of corporate overhead</v>
          </cell>
        </row>
        <row r="132">
          <cell r="A132" t="str">
            <v>x</v>
          </cell>
        </row>
      </sheetData>
      <sheetData sheetId="11" refreshError="1">
        <row r="1">
          <cell r="B1" t="str">
            <v>Wachovia Securities M&amp;A / Leveraged Finance</v>
          </cell>
          <cell r="AB1" t="str">
            <v>Confidential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B6" t="str">
            <v>PRO FORMA CAPITALIZATION AND SOURCES &amp; USES</v>
          </cell>
        </row>
        <row r="8">
          <cell r="A8" t="str">
            <v>x</v>
          </cell>
          <cell r="C8" t="str">
            <v>Sources &amp; Uses</v>
          </cell>
        </row>
        <row r="9">
          <cell r="C9" t="str">
            <v>($ in Millions)</v>
          </cell>
        </row>
        <row r="10">
          <cell r="C10" t="str">
            <v>Sources</v>
          </cell>
          <cell r="H10" t="str">
            <v>Uses</v>
          </cell>
        </row>
        <row r="12">
          <cell r="C12" t="str">
            <v>Revolver</v>
          </cell>
          <cell r="F12">
            <v>5.3786671869999907</v>
          </cell>
          <cell r="H12" t="str">
            <v>Purchase of Equity</v>
          </cell>
          <cell r="K12">
            <v>61.146687480000004</v>
          </cell>
        </row>
        <row r="13">
          <cell r="C13" t="str">
            <v>Term Loan B</v>
          </cell>
          <cell r="F13">
            <v>120</v>
          </cell>
          <cell r="H13" t="str">
            <v>Debt Retirement</v>
          </cell>
          <cell r="K13">
            <v>120</v>
          </cell>
        </row>
        <row r="14">
          <cell r="C14" t="str">
            <v>Common Stock</v>
          </cell>
          <cell r="F14">
            <v>61.146687480000004</v>
          </cell>
          <cell r="H14" t="str">
            <v>Less: Target Excess Cash</v>
          </cell>
          <cell r="K14">
            <v>0</v>
          </cell>
        </row>
        <row r="15">
          <cell r="C15"/>
          <cell r="F15"/>
          <cell r="H15" t="str">
            <v>Fees and Expenses</v>
          </cell>
          <cell r="K15">
            <v>5.3786671869999996</v>
          </cell>
        </row>
        <row r="16">
          <cell r="C16"/>
          <cell r="F16"/>
        </row>
        <row r="17">
          <cell r="C17" t="str">
            <v>Total Sources</v>
          </cell>
          <cell r="F17">
            <v>186.52535466699999</v>
          </cell>
          <cell r="H17" t="str">
            <v>Total Uses</v>
          </cell>
          <cell r="K17">
            <v>186.52535466699999</v>
          </cell>
        </row>
        <row r="20">
          <cell r="B20" t="str">
            <v>DO NOT DELETE - USED FOR S&amp;U</v>
          </cell>
        </row>
        <row r="21">
          <cell r="B21">
            <v>0</v>
          </cell>
          <cell r="C21" t="str">
            <v>Acquiror Cash</v>
          </cell>
          <cell r="E21">
            <v>0</v>
          </cell>
          <cell r="F21">
            <v>1</v>
          </cell>
          <cell r="G21">
            <v>2</v>
          </cell>
        </row>
        <row r="22">
          <cell r="B22">
            <v>5.3786671869999907</v>
          </cell>
          <cell r="C22" t="str">
            <v>Revolver</v>
          </cell>
          <cell r="E22">
            <v>1</v>
          </cell>
          <cell r="F22">
            <v>2</v>
          </cell>
          <cell r="G22">
            <v>4</v>
          </cell>
        </row>
        <row r="23">
          <cell r="B23">
            <v>0</v>
          </cell>
          <cell r="C23" t="str">
            <v>Term Loan A</v>
          </cell>
          <cell r="E23">
            <v>1</v>
          </cell>
          <cell r="F23">
            <v>3</v>
          </cell>
          <cell r="G23">
            <v>9</v>
          </cell>
        </row>
        <row r="24">
          <cell r="B24">
            <v>120</v>
          </cell>
          <cell r="C24" t="str">
            <v>Term Loan B</v>
          </cell>
          <cell r="E24">
            <v>2</v>
          </cell>
          <cell r="F24">
            <v>4</v>
          </cell>
          <cell r="G24"/>
        </row>
        <row r="25">
          <cell r="B25">
            <v>0</v>
          </cell>
          <cell r="C25" t="str">
            <v>Other Senior Debt</v>
          </cell>
          <cell r="E25">
            <v>2</v>
          </cell>
          <cell r="F25">
            <v>5</v>
          </cell>
          <cell r="G25"/>
        </row>
        <row r="26">
          <cell r="B26">
            <v>0</v>
          </cell>
          <cell r="C26" t="str">
            <v>Subordinated Debt</v>
          </cell>
          <cell r="E26">
            <v>2</v>
          </cell>
          <cell r="F26">
            <v>6</v>
          </cell>
          <cell r="G26"/>
        </row>
        <row r="27">
          <cell r="B27">
            <v>0</v>
          </cell>
          <cell r="C27" t="str">
            <v>Mezzanine Debt</v>
          </cell>
          <cell r="E27">
            <v>2</v>
          </cell>
          <cell r="F27">
            <v>7</v>
          </cell>
          <cell r="G27"/>
        </row>
        <row r="28">
          <cell r="B28">
            <v>0</v>
          </cell>
          <cell r="C28" t="str">
            <v>Convertible Debt</v>
          </cell>
          <cell r="E28">
            <v>2</v>
          </cell>
          <cell r="F28">
            <v>8</v>
          </cell>
          <cell r="G28"/>
        </row>
        <row r="29">
          <cell r="B29">
            <v>61.146687480000004</v>
          </cell>
          <cell r="C29" t="str">
            <v>Common Stock</v>
          </cell>
          <cell r="E29">
            <v>3</v>
          </cell>
          <cell r="F29">
            <v>9</v>
          </cell>
          <cell r="G29"/>
        </row>
        <row r="30">
          <cell r="B30">
            <v>0</v>
          </cell>
          <cell r="C30" t="str">
            <v>Management Rollover</v>
          </cell>
          <cell r="E30">
            <v>3</v>
          </cell>
          <cell r="F30">
            <v>10</v>
          </cell>
          <cell r="G30"/>
        </row>
        <row r="34">
          <cell r="A34" t="str">
            <v>x</v>
          </cell>
          <cell r="M34" t="str">
            <v>Capitalization Table</v>
          </cell>
        </row>
        <row r="35">
          <cell r="M35" t="str">
            <v>($ in Millions)</v>
          </cell>
          <cell r="P35" t="str">
            <v>Pro Forma</v>
          </cell>
          <cell r="T35" t="str">
            <v>Cumulative</v>
          </cell>
          <cell r="V35" t="str">
            <v>Cumulative</v>
          </cell>
        </row>
        <row r="36">
          <cell r="P36" t="str">
            <v>Capitalization</v>
          </cell>
          <cell r="T36" t="str">
            <v>Multiple of</v>
          </cell>
          <cell r="V36" t="str">
            <v>Multiple of</v>
          </cell>
        </row>
        <row r="37">
          <cell r="P37" t="str">
            <v>$</v>
          </cell>
          <cell r="R37" t="str">
            <v>%</v>
          </cell>
          <cell r="T37" t="str">
            <v>EBITDA 1</v>
          </cell>
          <cell r="V37" t="str">
            <v>EBITDA 1</v>
          </cell>
        </row>
        <row r="39">
          <cell r="M39" t="str">
            <v>Cash</v>
          </cell>
          <cell r="P39">
            <v>7.5753075978333806</v>
          </cell>
        </row>
        <row r="41">
          <cell r="M41" t="str">
            <v>Revolver</v>
          </cell>
          <cell r="P41">
            <v>5.3786671869999907</v>
          </cell>
          <cell r="R41">
            <v>2.1178936179287094E-2</v>
          </cell>
          <cell r="T41">
            <v>0.10884333071747666</v>
          </cell>
          <cell r="V41">
            <v>9.7058775177862142E-2</v>
          </cell>
        </row>
        <row r="42">
          <cell r="M42" t="str">
            <v>Term Loan A</v>
          </cell>
          <cell r="P42">
            <v>0</v>
          </cell>
          <cell r="R42">
            <v>0</v>
          </cell>
          <cell r="T42">
            <v>0.10884333071747666</v>
          </cell>
          <cell r="V42">
            <v>4.2857939981451407E-4</v>
          </cell>
        </row>
        <row r="43">
          <cell r="M43" t="str">
            <v>Term Loan B</v>
          </cell>
          <cell r="P43">
            <v>117.24000000000001</v>
          </cell>
          <cell r="R43">
            <v>0.46164196283811149</v>
          </cell>
          <cell r="T43">
            <v>2.481325518155892</v>
          </cell>
          <cell r="V43">
            <v>2.2126703953494036</v>
          </cell>
        </row>
        <row r="44">
          <cell r="M44" t="str">
            <v>Other Senior Debt</v>
          </cell>
          <cell r="P44">
            <v>0</v>
          </cell>
          <cell r="R44">
            <v>0</v>
          </cell>
          <cell r="T44">
            <v>2.481325518155892</v>
          </cell>
          <cell r="V44">
            <v>9.770419503938756E-3</v>
          </cell>
        </row>
        <row r="45">
          <cell r="M45" t="str">
            <v>Convertible Debt</v>
          </cell>
          <cell r="P45">
            <v>0</v>
          </cell>
          <cell r="R45">
            <v>0</v>
          </cell>
          <cell r="T45">
            <v>2.481325518155892</v>
          </cell>
          <cell r="V45">
            <v>9.770419503938756E-3</v>
          </cell>
        </row>
        <row r="46">
          <cell r="M46" t="str">
            <v>Existing Tranche</v>
          </cell>
          <cell r="P46">
            <v>0</v>
          </cell>
          <cell r="R46">
            <v>0</v>
          </cell>
          <cell r="T46">
            <v>2.481325518155892</v>
          </cell>
          <cell r="V46">
            <v>9.770419503938756E-3</v>
          </cell>
        </row>
        <row r="47">
          <cell r="M47" t="str">
            <v>Existing Tranche</v>
          </cell>
          <cell r="P47">
            <v>0</v>
          </cell>
          <cell r="R47">
            <v>0</v>
          </cell>
          <cell r="T47">
            <v>2.481325518155892</v>
          </cell>
          <cell r="V47">
            <v>9.770419503938756E-3</v>
          </cell>
        </row>
        <row r="48">
          <cell r="M48" t="str">
            <v>Total Senior Debt</v>
          </cell>
          <cell r="P48">
            <v>122.618667187</v>
          </cell>
          <cell r="R48">
            <v>0.48282089901739861</v>
          </cell>
          <cell r="T48">
            <v>2.481325518155892</v>
          </cell>
          <cell r="V48">
            <v>8.7125682738218944E-3</v>
          </cell>
        </row>
        <row r="50">
          <cell r="M50" t="str">
            <v>Subordinated Debt</v>
          </cell>
          <cell r="P50">
            <v>0</v>
          </cell>
          <cell r="R50">
            <v>0</v>
          </cell>
          <cell r="T50">
            <v>2.481325518155892</v>
          </cell>
          <cell r="V50">
            <v>9.7704195039387577E-3</v>
          </cell>
        </row>
        <row r="51">
          <cell r="M51" t="str">
            <v>Existing Tranche</v>
          </cell>
          <cell r="P51">
            <v>0</v>
          </cell>
          <cell r="R51">
            <v>0</v>
          </cell>
          <cell r="T51">
            <v>2.481325518155892</v>
          </cell>
          <cell r="V51">
            <v>9.7704195039387577E-3</v>
          </cell>
        </row>
        <row r="52">
          <cell r="M52" t="str">
            <v>Total Debt</v>
          </cell>
          <cell r="P52">
            <v>122.618667187</v>
          </cell>
          <cell r="R52">
            <v>0.48282089901739861</v>
          </cell>
          <cell r="T52">
            <v>2.481325518155892</v>
          </cell>
          <cell r="V52">
            <v>2.2126703953494036</v>
          </cell>
        </row>
        <row r="54">
          <cell r="M54" t="str">
            <v>Total Equity</v>
          </cell>
          <cell r="P54">
            <v>131.34438088433339</v>
          </cell>
          <cell r="R54">
            <v>0.51717910098260145</v>
          </cell>
        </row>
        <row r="56">
          <cell r="M56" t="str">
            <v>Total Capitalization</v>
          </cell>
          <cell r="P56">
            <v>253.96304807133339</v>
          </cell>
          <cell r="R56">
            <v>1</v>
          </cell>
        </row>
        <row r="59">
          <cell r="M59">
            <v>1</v>
          </cell>
          <cell r="N59" t="str">
            <v>Pro Forma 2009E EBITDA:</v>
          </cell>
          <cell r="T59">
            <v>49.416598624323001</v>
          </cell>
        </row>
        <row r="60">
          <cell r="M60">
            <v>2</v>
          </cell>
          <cell r="N60" t="str">
            <v>Pro Forma 2009E EBITDA with $6.0 million synergies:</v>
          </cell>
          <cell r="V60">
            <v>55.416598624323001</v>
          </cell>
        </row>
        <row r="63">
          <cell r="A63" t="str">
            <v>x</v>
          </cell>
          <cell r="M63" t="str">
            <v>Select EBITDA Metric:</v>
          </cell>
          <cell r="O63" t="str">
            <v>(E or P)</v>
          </cell>
          <cell r="T63" t="str">
            <v>2009E EBITDA</v>
          </cell>
          <cell r="V63" t="str">
            <v>2009E EBITDA with $6.0 million synergies</v>
          </cell>
        </row>
        <row r="65">
          <cell r="N65">
            <v>40178</v>
          </cell>
          <cell r="R65" t="str">
            <v>2009E EBITDA</v>
          </cell>
          <cell r="T65">
            <v>49.416598624323001</v>
          </cell>
          <cell r="U65" t="str">
            <v>Excluding synergies</v>
          </cell>
        </row>
        <row r="66">
          <cell r="N66">
            <v>2008</v>
          </cell>
          <cell r="R66" t="str">
            <v>2008 EBITDA</v>
          </cell>
          <cell r="T66">
            <v>45.291330999999985</v>
          </cell>
          <cell r="U66" t="str">
            <v>Excluding synergies</v>
          </cell>
        </row>
        <row r="67">
          <cell r="N67">
            <v>2009</v>
          </cell>
          <cell r="O67" t="str">
            <v>E</v>
          </cell>
          <cell r="R67" t="str">
            <v>2009E EBITDA with $6.0 million synergies</v>
          </cell>
          <cell r="T67">
            <v>55.416598624323001</v>
          </cell>
          <cell r="U67" t="str">
            <v>Including synergies</v>
          </cell>
        </row>
        <row r="68">
          <cell r="N68">
            <v>2010</v>
          </cell>
          <cell r="O68" t="str">
            <v>P</v>
          </cell>
          <cell r="R68" t="str">
            <v>2010P EBITDA</v>
          </cell>
          <cell r="T68">
            <v>74.367023272115844</v>
          </cell>
          <cell r="U68" t="str">
            <v>Including synergies</v>
          </cell>
        </row>
        <row r="70">
          <cell r="N70" t="str">
            <v>Synergies to be included</v>
          </cell>
          <cell r="T70">
            <v>6</v>
          </cell>
        </row>
        <row r="82">
          <cell r="A82" t="str">
            <v>x</v>
          </cell>
        </row>
      </sheetData>
      <sheetData sheetId="12" refreshError="1">
        <row r="1">
          <cell r="B1" t="str">
            <v>Wachovia Securities M&amp;A / Leveraged Finance</v>
          </cell>
        </row>
        <row r="2">
          <cell r="B2" t="str">
            <v>Merger Model</v>
          </cell>
        </row>
        <row r="3">
          <cell r="B3" t="str">
            <v>Shine acquiring Rise</v>
          </cell>
        </row>
        <row r="4">
          <cell r="B4" t="str">
            <v>($ in Millions)</v>
          </cell>
        </row>
        <row r="6">
          <cell r="E6" t="str">
            <v>2009: Actual or Pro Forma</v>
          </cell>
          <cell r="G6" t="str">
            <v>P</v>
          </cell>
          <cell r="I6" t="str">
            <v>Pro Forma</v>
          </cell>
          <cell r="K6" t="str">
            <v>Include Deal Fees and Restructuring Costs? (0 = No  1 = Yes)</v>
          </cell>
          <cell r="V6">
            <v>0</v>
          </cell>
        </row>
        <row r="8">
          <cell r="B8" t="str">
            <v>BASIC EPS METHOD</v>
          </cell>
        </row>
        <row r="9">
          <cell r="G9" t="str">
            <v>Pro Forma Fiscal Year Ending 2009</v>
          </cell>
          <cell r="R9" t="str">
            <v>Fiscal Year Ending 2010</v>
          </cell>
          <cell r="AB9" t="str">
            <v>Fiscal Year Ending 2011</v>
          </cell>
        </row>
        <row r="10">
          <cell r="G10" t="str">
            <v>Shine</v>
          </cell>
          <cell r="I10" t="str">
            <v>Rise</v>
          </cell>
          <cell r="K10" t="str">
            <v>Acq. Adj.</v>
          </cell>
          <cell r="N10" t="str">
            <v>Combined</v>
          </cell>
          <cell r="R10" t="str">
            <v>Shine</v>
          </cell>
          <cell r="T10" t="str">
            <v>Rise</v>
          </cell>
          <cell r="V10" t="str">
            <v>Acq. Adj.</v>
          </cell>
          <cell r="Y10" t="str">
            <v>Combined</v>
          </cell>
          <cell r="AB10" t="str">
            <v>Shine</v>
          </cell>
          <cell r="AD10" t="str">
            <v>Rise</v>
          </cell>
          <cell r="AF10" t="str">
            <v>Acq. Adj.</v>
          </cell>
          <cell r="AI10" t="str">
            <v>Combined</v>
          </cell>
        </row>
        <row r="11">
          <cell r="B11" t="str">
            <v>Total Net Sales</v>
          </cell>
          <cell r="G11">
            <v>154.2870125</v>
          </cell>
          <cell r="I11">
            <v>235.14889500000001</v>
          </cell>
          <cell r="K11">
            <v>0</v>
          </cell>
          <cell r="N11">
            <v>389.43590749999998</v>
          </cell>
          <cell r="R11">
            <v>192.76562187499999</v>
          </cell>
          <cell r="T11">
            <v>294.23348765000003</v>
          </cell>
          <cell r="V11">
            <v>0</v>
          </cell>
          <cell r="Y11">
            <v>486.99910952499999</v>
          </cell>
          <cell r="AB11">
            <v>234.5</v>
          </cell>
          <cell r="AD11">
            <v>359.68500920299999</v>
          </cell>
          <cell r="AF11">
            <v>0</v>
          </cell>
          <cell r="AI11">
            <v>594.18500920299994</v>
          </cell>
        </row>
        <row r="12">
          <cell r="C12" t="str">
            <v>Cost of Goods Sold (Excluding Depreciation)</v>
          </cell>
          <cell r="G12">
            <v>99.139660000000006</v>
          </cell>
          <cell r="I12">
            <v>153.49574807234362</v>
          </cell>
          <cell r="K12">
            <v>0</v>
          </cell>
          <cell r="N12">
            <v>252.63540807234367</v>
          </cell>
          <cell r="R12">
            <v>125.29765421875</v>
          </cell>
          <cell r="T12">
            <v>193.20954768927143</v>
          </cell>
          <cell r="V12">
            <v>0</v>
          </cell>
          <cell r="Y12">
            <v>318.50720190802144</v>
          </cell>
          <cell r="AB12">
            <v>150.66624999999999</v>
          </cell>
          <cell r="AD12">
            <v>238.18937374543344</v>
          </cell>
          <cell r="AF12">
            <v>0</v>
          </cell>
          <cell r="AI12">
            <v>388.85562374543343</v>
          </cell>
        </row>
        <row r="13">
          <cell r="B13" t="str">
            <v>Gross Profit</v>
          </cell>
          <cell r="G13">
            <v>55.147352499999997</v>
          </cell>
          <cell r="I13">
            <v>81.653146927656394</v>
          </cell>
          <cell r="K13">
            <v>0</v>
          </cell>
          <cell r="N13">
            <v>136.80049942765632</v>
          </cell>
          <cell r="R13">
            <v>67.467967656249996</v>
          </cell>
          <cell r="T13">
            <v>101.0239399607286</v>
          </cell>
          <cell r="V13">
            <v>0</v>
          </cell>
          <cell r="Y13">
            <v>168.49190761697855</v>
          </cell>
          <cell r="AB13">
            <v>83.833750000000009</v>
          </cell>
          <cell r="AD13">
            <v>121.49563545756655</v>
          </cell>
          <cell r="AF13">
            <v>0</v>
          </cell>
          <cell r="AI13">
            <v>205.3293854575665</v>
          </cell>
        </row>
        <row r="14">
          <cell r="C14" t="str">
            <v>Total SG&amp;A (Excluding Amortization)</v>
          </cell>
          <cell r="G14">
            <v>39.098900803333343</v>
          </cell>
          <cell r="I14">
            <v>42.597000000000001</v>
          </cell>
          <cell r="K14">
            <v>0</v>
          </cell>
          <cell r="N14">
            <v>81.695900803333345</v>
          </cell>
          <cell r="R14">
            <v>45.127594537</v>
          </cell>
          <cell r="T14">
            <v>49.13864980786272</v>
          </cell>
          <cell r="V14">
            <v>-6</v>
          </cell>
          <cell r="Y14">
            <v>88.266244344862713</v>
          </cell>
          <cell r="AB14">
            <v>49.534641475590007</v>
          </cell>
          <cell r="AD14">
            <v>54.990981084714441</v>
          </cell>
          <cell r="AF14">
            <v>-12</v>
          </cell>
          <cell r="AI14">
            <v>92.525622560304441</v>
          </cell>
        </row>
        <row r="15">
          <cell r="B15" t="str">
            <v>Operating EBITDA</v>
          </cell>
          <cell r="G15">
            <v>16.048451696666653</v>
          </cell>
          <cell r="I15">
            <v>39.056146927656393</v>
          </cell>
          <cell r="K15">
            <v>-7.1054273576010019E-14</v>
          </cell>
          <cell r="N15">
            <v>55.104598624322975</v>
          </cell>
          <cell r="R15">
            <v>22.340373119249996</v>
          </cell>
          <cell r="T15">
            <v>51.885290152865878</v>
          </cell>
          <cell r="V15">
            <v>5.9999999999999716</v>
          </cell>
          <cell r="Y15">
            <v>80.225663272115838</v>
          </cell>
          <cell r="AB15">
            <v>34.299108524410002</v>
          </cell>
          <cell r="AD15">
            <v>66.504654372852116</v>
          </cell>
          <cell r="AF15">
            <v>11.999999999999943</v>
          </cell>
          <cell r="AI15">
            <v>112.80376289726206</v>
          </cell>
        </row>
        <row r="16">
          <cell r="C16" t="str">
            <v>Other (Income) Expense</v>
          </cell>
          <cell r="G16">
            <v>0</v>
          </cell>
          <cell r="I16">
            <v>0</v>
          </cell>
          <cell r="K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Y16">
            <v>0</v>
          </cell>
          <cell r="AB16">
            <v>0</v>
          </cell>
          <cell r="AD16">
            <v>0</v>
          </cell>
          <cell r="AF16">
            <v>0</v>
          </cell>
          <cell r="AI16">
            <v>0</v>
          </cell>
        </row>
        <row r="17">
          <cell r="C17" t="str">
            <v>Corporate Overhead</v>
          </cell>
          <cell r="G17">
            <v>0</v>
          </cell>
          <cell r="I17">
            <v>5.6879999999999997</v>
          </cell>
          <cell r="K17">
            <v>0</v>
          </cell>
          <cell r="N17">
            <v>5.6879999999999997</v>
          </cell>
          <cell r="R17">
            <v>0</v>
          </cell>
          <cell r="T17">
            <v>5.8586400000000003</v>
          </cell>
          <cell r="V17">
            <v>0</v>
          </cell>
          <cell r="Y17">
            <v>5.8586400000000003</v>
          </cell>
          <cell r="AB17">
            <v>0</v>
          </cell>
          <cell r="AD17">
            <v>6.0343992000000002</v>
          </cell>
          <cell r="AF17">
            <v>0</v>
          </cell>
          <cell r="AI17">
            <v>6.0343991999999993</v>
          </cell>
        </row>
        <row r="18">
          <cell r="B18" t="str">
            <v>EBITDA 1</v>
          </cell>
          <cell r="G18">
            <v>16.048451696666653</v>
          </cell>
          <cell r="I18">
            <v>33.36814692765639</v>
          </cell>
          <cell r="K18">
            <v>-7.1054273576010019E-14</v>
          </cell>
          <cell r="N18">
            <v>49.416598624322972</v>
          </cell>
          <cell r="R18">
            <v>22.340373119249996</v>
          </cell>
          <cell r="T18">
            <v>46.026650152865876</v>
          </cell>
          <cell r="V18">
            <v>5.9999999999999716</v>
          </cell>
          <cell r="Y18">
            <v>74.367023272115844</v>
          </cell>
          <cell r="AB18">
            <v>34.299108524410002</v>
          </cell>
          <cell r="AD18">
            <v>60.470255172852113</v>
          </cell>
          <cell r="AF18">
            <v>11.999999999999943</v>
          </cell>
          <cell r="AI18">
            <v>106.76936369726207</v>
          </cell>
        </row>
        <row r="19">
          <cell r="C19" t="str">
            <v>Depreciation &amp; Amortization</v>
          </cell>
          <cell r="G19">
            <v>3.9873805999999998</v>
          </cell>
          <cell r="I19">
            <v>2.71</v>
          </cell>
          <cell r="K19">
            <v>0</v>
          </cell>
          <cell r="N19">
            <v>6.6973806000000007</v>
          </cell>
          <cell r="R19">
            <v>4.4000000000000004</v>
          </cell>
          <cell r="T19">
            <v>2.71</v>
          </cell>
          <cell r="V19">
            <v>0</v>
          </cell>
          <cell r="Y19">
            <v>7.1099999999999994</v>
          </cell>
          <cell r="AB19">
            <v>4.5</v>
          </cell>
          <cell r="AD19">
            <v>2.71</v>
          </cell>
          <cell r="AF19">
            <v>0</v>
          </cell>
          <cell r="AI19">
            <v>7.21</v>
          </cell>
        </row>
        <row r="20">
          <cell r="B20" t="str">
            <v>EBIT</v>
          </cell>
          <cell r="G20">
            <v>12.061071096666653</v>
          </cell>
          <cell r="I20">
            <v>30.658146927656389</v>
          </cell>
          <cell r="K20">
            <v>-7.1054273576010019E-14</v>
          </cell>
          <cell r="N20">
            <v>42.71921802432297</v>
          </cell>
          <cell r="R20">
            <v>17.940373119249998</v>
          </cell>
          <cell r="T20">
            <v>43.316650152865876</v>
          </cell>
          <cell r="V20">
            <v>5.9999999999999716</v>
          </cell>
          <cell r="Y20">
            <v>67.257023272115845</v>
          </cell>
          <cell r="AB20">
            <v>29.799108524410002</v>
          </cell>
          <cell r="AD20">
            <v>57.760255172852112</v>
          </cell>
          <cell r="AF20">
            <v>11.999999999999957</v>
          </cell>
          <cell r="AI20">
            <v>99.559363697262071</v>
          </cell>
        </row>
        <row r="21">
          <cell r="C21" t="str">
            <v>Interest (Income)</v>
          </cell>
          <cell r="G21">
            <v>0</v>
          </cell>
          <cell r="I21">
            <v>0</v>
          </cell>
          <cell r="K21">
            <v>0</v>
          </cell>
          <cell r="N21">
            <v>0</v>
          </cell>
          <cell r="R21">
            <v>0</v>
          </cell>
          <cell r="T21">
            <v>0</v>
          </cell>
          <cell r="V21">
            <v>-0.11271948008666761</v>
          </cell>
          <cell r="Y21">
            <v>-0.11271948008666761</v>
          </cell>
          <cell r="AB21">
            <v>0</v>
          </cell>
          <cell r="AD21">
            <v>0</v>
          </cell>
          <cell r="AF21">
            <v>-0.11271948008666764</v>
          </cell>
          <cell r="AI21">
            <v>-0.11271948008666764</v>
          </cell>
        </row>
        <row r="22">
          <cell r="C22" t="str">
            <v xml:space="preserve">Other (Income) </v>
          </cell>
          <cell r="G22">
            <v>0</v>
          </cell>
          <cell r="I22">
            <v>0</v>
          </cell>
          <cell r="K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</row>
        <row r="23">
          <cell r="C23" t="str">
            <v>Other Expense</v>
          </cell>
          <cell r="G23">
            <v>0</v>
          </cell>
          <cell r="I23">
            <v>0</v>
          </cell>
          <cell r="K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</row>
        <row r="24">
          <cell r="C24" t="str">
            <v>Deal Fees</v>
          </cell>
          <cell r="G24">
            <v>0</v>
          </cell>
          <cell r="I24">
            <v>0</v>
          </cell>
          <cell r="K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Y24">
            <v>0</v>
          </cell>
          <cell r="AB24">
            <v>0</v>
          </cell>
          <cell r="AD24">
            <v>0</v>
          </cell>
          <cell r="AF24">
            <v>0</v>
          </cell>
          <cell r="AI24">
            <v>0</v>
          </cell>
        </row>
        <row r="25">
          <cell r="C25" t="str">
            <v>Restructuring Costs</v>
          </cell>
          <cell r="G25">
            <v>0</v>
          </cell>
          <cell r="I25">
            <v>0</v>
          </cell>
          <cell r="K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Y25">
            <v>0</v>
          </cell>
          <cell r="AB25">
            <v>0</v>
          </cell>
          <cell r="AD25">
            <v>0</v>
          </cell>
          <cell r="AF25">
            <v>0</v>
          </cell>
          <cell r="AI25">
            <v>0</v>
          </cell>
        </row>
        <row r="26">
          <cell r="C26" t="str">
            <v>Interest Expense</v>
          </cell>
          <cell r="G26">
            <v>1.7943662333333337</v>
          </cell>
          <cell r="I26">
            <v>5.2588174712566493</v>
          </cell>
          <cell r="K26">
            <v>1.3943696469550169</v>
          </cell>
          <cell r="N26">
            <v>8.4475533515450003</v>
          </cell>
          <cell r="R26">
            <v>2</v>
          </cell>
          <cell r="T26">
            <v>4.3705642223201275</v>
          </cell>
          <cell r="V26">
            <v>1.9603244222429312</v>
          </cell>
          <cell r="Y26">
            <v>8.3308886445630588</v>
          </cell>
          <cell r="AB26">
            <v>1.8</v>
          </cell>
          <cell r="AD26">
            <v>3.4172977509112306</v>
          </cell>
          <cell r="AF26">
            <v>1.6065134680886741</v>
          </cell>
          <cell r="AI26">
            <v>6.8238112189999045</v>
          </cell>
        </row>
        <row r="27">
          <cell r="B27" t="str">
            <v>Pre-Tax Income</v>
          </cell>
          <cell r="G27">
            <v>10.26670486333332</v>
          </cell>
          <cell r="I27">
            <v>25.399329456399741</v>
          </cell>
          <cell r="K27">
            <v>-1.3943696469550844</v>
          </cell>
          <cell r="N27">
            <v>34.271664672777973</v>
          </cell>
          <cell r="R27">
            <v>15.940373119249998</v>
          </cell>
          <cell r="T27">
            <v>38.946085930545749</v>
          </cell>
          <cell r="V27">
            <v>4.1523950578437052</v>
          </cell>
          <cell r="Y27">
            <v>59.038854107639452</v>
          </cell>
          <cell r="AB27">
            <v>27.999108524410001</v>
          </cell>
          <cell r="AD27">
            <v>54.342957421940881</v>
          </cell>
          <cell r="AF27">
            <v>10.506206011997946</v>
          </cell>
          <cell r="AI27">
            <v>92.848271958348832</v>
          </cell>
        </row>
        <row r="28">
          <cell r="C28" t="str">
            <v>Income Taxes Expense</v>
          </cell>
          <cell r="G28">
            <v>3.0800114589999978</v>
          </cell>
          <cell r="I28">
            <v>9.9057384879958992</v>
          </cell>
          <cell r="K28">
            <v>-0.64795066479582708</v>
          </cell>
          <cell r="N28">
            <v>12.33779928220007</v>
          </cell>
          <cell r="R28">
            <v>4.7821118667882265</v>
          </cell>
          <cell r="T28">
            <v>15.188973512912842</v>
          </cell>
          <cell r="V28">
            <v>1.2829020990491316</v>
          </cell>
          <cell r="Y28">
            <v>21.253987478750201</v>
          </cell>
          <cell r="AB28">
            <v>8.3997324949759076</v>
          </cell>
          <cell r="AD28">
            <v>21.193753394556943</v>
          </cell>
          <cell r="AF28">
            <v>3.8318920154727252</v>
          </cell>
          <cell r="AI28">
            <v>33.425377905005575</v>
          </cell>
        </row>
        <row r="29">
          <cell r="C29" t="str">
            <v>Preferred Dividends</v>
          </cell>
          <cell r="G29">
            <v>0</v>
          </cell>
          <cell r="I29">
            <v>0</v>
          </cell>
          <cell r="K29">
            <v>0</v>
          </cell>
          <cell r="N29">
            <v>0</v>
          </cell>
          <cell r="R29">
            <v>0</v>
          </cell>
          <cell r="T29">
            <v>0</v>
          </cell>
          <cell r="V29">
            <v>0</v>
          </cell>
          <cell r="Y29">
            <v>0</v>
          </cell>
          <cell r="AB29">
            <v>0</v>
          </cell>
          <cell r="AD29">
            <v>0</v>
          </cell>
          <cell r="AF29">
            <v>0</v>
          </cell>
          <cell r="AI29">
            <v>0</v>
          </cell>
        </row>
        <row r="30">
          <cell r="B30" t="str">
            <v>Consolidated Net Income</v>
          </cell>
          <cell r="G30">
            <v>7.1866934043333224</v>
          </cell>
          <cell r="I30">
            <v>15.493590968403842</v>
          </cell>
          <cell r="K30">
            <v>-0.74641898215925906</v>
          </cell>
          <cell r="N30">
            <v>21.933865390577903</v>
          </cell>
          <cell r="R30">
            <v>11.15826125246177</v>
          </cell>
          <cell r="T30">
            <v>23.757112417632907</v>
          </cell>
          <cell r="V30">
            <v>2.8694929587945666</v>
          </cell>
          <cell r="Y30">
            <v>37.784866628889247</v>
          </cell>
          <cell r="AB30">
            <v>19.599376029434094</v>
          </cell>
          <cell r="AD30">
            <v>33.149204027383938</v>
          </cell>
          <cell r="AF30">
            <v>6.6743139965252283</v>
          </cell>
          <cell r="AI30">
            <v>59.422894053343256</v>
          </cell>
        </row>
        <row r="31">
          <cell r="C31" t="str">
            <v>Attributable to Non-Controlling Interests</v>
          </cell>
          <cell r="G31">
            <v>0</v>
          </cell>
          <cell r="I31">
            <v>0</v>
          </cell>
          <cell r="K31">
            <v>0</v>
          </cell>
          <cell r="N31">
            <v>0</v>
          </cell>
          <cell r="R31">
            <v>0</v>
          </cell>
          <cell r="T31">
            <v>0</v>
          </cell>
          <cell r="V31">
            <v>0</v>
          </cell>
          <cell r="Y31">
            <v>0</v>
          </cell>
          <cell r="AB31">
            <v>0</v>
          </cell>
          <cell r="AD31">
            <v>0</v>
          </cell>
          <cell r="AF31">
            <v>0</v>
          </cell>
          <cell r="AI31">
            <v>0</v>
          </cell>
        </row>
        <row r="32">
          <cell r="B32" t="str">
            <v>Net Income Available to Common</v>
          </cell>
          <cell r="G32">
            <v>7.1866934043333224</v>
          </cell>
          <cell r="I32">
            <v>15.493590968403842</v>
          </cell>
          <cell r="K32">
            <v>-0.74641898215925906</v>
          </cell>
          <cell r="N32">
            <v>21.933865390577903</v>
          </cell>
          <cell r="R32">
            <v>11.15826125246177</v>
          </cell>
          <cell r="T32">
            <v>23.757112417632907</v>
          </cell>
          <cell r="V32">
            <v>2.8694929587945666</v>
          </cell>
          <cell r="Y32">
            <v>37.784866628889247</v>
          </cell>
          <cell r="AB32">
            <v>19.599376029434094</v>
          </cell>
          <cell r="AD32">
            <v>33.149204027383938</v>
          </cell>
          <cell r="AF32">
            <v>6.6743139965252283</v>
          </cell>
          <cell r="AI32">
            <v>59.422894053343256</v>
          </cell>
        </row>
        <row r="34">
          <cell r="B34" t="str">
            <v>Weighted Average Fully Diluted Shares Outstanding</v>
          </cell>
          <cell r="G34">
            <v>15.5</v>
          </cell>
          <cell r="I34">
            <v>21.497015000000001</v>
          </cell>
          <cell r="K34">
            <v>27.297628339285712</v>
          </cell>
          <cell r="N34">
            <v>42.797628339285708</v>
          </cell>
          <cell r="R34">
            <v>15.9</v>
          </cell>
          <cell r="T34">
            <v>21.497015000000001</v>
          </cell>
          <cell r="V34">
            <v>27.297628339285712</v>
          </cell>
          <cell r="Y34">
            <v>43.197628339285714</v>
          </cell>
          <cell r="AB34">
            <v>16.3</v>
          </cell>
          <cell r="AD34">
            <v>21.497015000000001</v>
          </cell>
          <cell r="AF34">
            <v>27.297628339285712</v>
          </cell>
          <cell r="AI34">
            <v>43.597628339285713</v>
          </cell>
        </row>
        <row r="36">
          <cell r="B36" t="str">
            <v>Earnings per Share</v>
          </cell>
          <cell r="G36">
            <v>0.46365763898924661</v>
          </cell>
          <cell r="I36">
            <v>0.72073220251294612</v>
          </cell>
          <cell r="N36">
            <v>0.51250188951344067</v>
          </cell>
          <cell r="R36">
            <v>0.70177743726174657</v>
          </cell>
          <cell r="T36">
            <v>1.1051354068289438</v>
          </cell>
          <cell r="Y36">
            <v>0.87469771099739113</v>
          </cell>
          <cell r="AB36">
            <v>1.202415707327245</v>
          </cell>
          <cell r="AD36">
            <v>1.5420375353221802</v>
          </cell>
          <cell r="AI36">
            <v>1.3629845548226172</v>
          </cell>
        </row>
        <row r="38">
          <cell r="I38" t="str">
            <v>Accretion (Dilution) - $</v>
          </cell>
          <cell r="N38">
            <v>4.8844250524194055E-2</v>
          </cell>
          <cell r="T38" t="str">
            <v>Accretion (Dilution) - $</v>
          </cell>
          <cell r="Y38">
            <v>0.17292027373564456</v>
          </cell>
          <cell r="AD38" t="str">
            <v>Accretion (Dilution) - $</v>
          </cell>
          <cell r="AI38">
            <v>0.16056884749537215</v>
          </cell>
        </row>
        <row r="40">
          <cell r="I40" t="str">
            <v>Accretion (Dilution) - %</v>
          </cell>
          <cell r="N40">
            <v>0.10534551017141093</v>
          </cell>
          <cell r="T40" t="str">
            <v>Accretion (Dilution) - %</v>
          </cell>
          <cell r="Y40">
            <v>0.24640329619367535</v>
          </cell>
          <cell r="AD40" t="str">
            <v>Accretion (Dilution) - %</v>
          </cell>
          <cell r="AI40">
            <v>0.1335385478723394</v>
          </cell>
        </row>
        <row r="44">
          <cell r="B44" t="str">
            <v>Source: Rise and Shine Management</v>
          </cell>
        </row>
        <row r="45">
          <cell r="B45" t="str">
            <v>Notes: Assumes $6.0 million and $12.0 million in annual cost synergies in 2010 and 2011, respectively; Excludes transaction fees and synergy implementation costs</v>
          </cell>
        </row>
        <row r="46">
          <cell r="B46" t="str">
            <v>Assumes Shine is the acquiror with no positive impact from the revaluation of Rise's assets</v>
          </cell>
        </row>
        <row r="47">
          <cell r="B47" t="str">
            <v>1 Includes stock based compensation expense</v>
          </cell>
        </row>
        <row r="51">
          <cell r="B51" t="str">
            <v>Note:  Acquiror net income statement is pro forma for acquisitions entered on "Income Statement" tab.</v>
          </cell>
        </row>
        <row r="53">
          <cell r="A53" t="str">
            <v>x</v>
          </cell>
          <cell r="B53" t="str">
            <v xml:space="preserve"> "IF CONVERTED" METHOD</v>
          </cell>
        </row>
        <row r="54">
          <cell r="G54" t="str">
            <v>Pro Forma Fiscal Year Ending 2009</v>
          </cell>
          <cell r="R54" t="str">
            <v>Fiscal Year Ending 2010</v>
          </cell>
          <cell r="AB54" t="str">
            <v>Fiscal Year Ending 2011</v>
          </cell>
        </row>
        <row r="55">
          <cell r="G55" t="str">
            <v>Shine</v>
          </cell>
          <cell r="I55" t="str">
            <v>Rise</v>
          </cell>
          <cell r="K55" t="str">
            <v>Acq. Adj.</v>
          </cell>
          <cell r="N55" t="str">
            <v>Combined</v>
          </cell>
          <cell r="R55" t="str">
            <v>Shine</v>
          </cell>
          <cell r="T55" t="str">
            <v>Rise</v>
          </cell>
          <cell r="V55" t="str">
            <v>Acq. Adj.</v>
          </cell>
          <cell r="Y55" t="str">
            <v>Combined</v>
          </cell>
          <cell r="AB55" t="str">
            <v>Shine</v>
          </cell>
          <cell r="AD55" t="str">
            <v>Rise</v>
          </cell>
          <cell r="AF55" t="str">
            <v>Acq. Adj.</v>
          </cell>
          <cell r="AI55" t="str">
            <v>Combined</v>
          </cell>
        </row>
        <row r="56">
          <cell r="B56" t="str">
            <v>Total Net Sales</v>
          </cell>
          <cell r="G56">
            <v>154.2870125</v>
          </cell>
          <cell r="I56">
            <v>235.14889500000001</v>
          </cell>
          <cell r="K56">
            <v>0</v>
          </cell>
          <cell r="N56">
            <v>389.43590749999998</v>
          </cell>
          <cell r="R56">
            <v>192.76562187499999</v>
          </cell>
          <cell r="T56">
            <v>294.23348765000003</v>
          </cell>
          <cell r="V56">
            <v>0</v>
          </cell>
          <cell r="Y56">
            <v>486.99910952499999</v>
          </cell>
          <cell r="AB56">
            <v>234.5</v>
          </cell>
          <cell r="AD56">
            <v>359.68500920299999</v>
          </cell>
          <cell r="AF56">
            <v>0</v>
          </cell>
          <cell r="AI56">
            <v>594.18500920299994</v>
          </cell>
        </row>
        <row r="57">
          <cell r="C57" t="str">
            <v>Cost of Goods Sold (Excluding Depreciation)</v>
          </cell>
          <cell r="G57">
            <v>99.139660000000006</v>
          </cell>
          <cell r="I57">
            <v>153.49574807234362</v>
          </cell>
          <cell r="K57">
            <v>0</v>
          </cell>
          <cell r="N57">
            <v>252.63540807234367</v>
          </cell>
          <cell r="R57">
            <v>125.29765421875</v>
          </cell>
          <cell r="T57">
            <v>193.20954768927143</v>
          </cell>
          <cell r="V57">
            <v>0</v>
          </cell>
          <cell r="Y57">
            <v>318.50720190802144</v>
          </cell>
          <cell r="AB57">
            <v>150.66624999999999</v>
          </cell>
          <cell r="AD57">
            <v>238.18937374543344</v>
          </cell>
          <cell r="AF57">
            <v>0</v>
          </cell>
          <cell r="AI57">
            <v>388.85562374543343</v>
          </cell>
        </row>
        <row r="58">
          <cell r="B58" t="str">
            <v>Gross Profit</v>
          </cell>
          <cell r="G58">
            <v>55.147352499999997</v>
          </cell>
          <cell r="I58">
            <v>81.653146927656394</v>
          </cell>
          <cell r="K58">
            <v>0</v>
          </cell>
          <cell r="N58">
            <v>136.80049942765632</v>
          </cell>
          <cell r="R58">
            <v>67.467967656249996</v>
          </cell>
          <cell r="T58">
            <v>101.0239399607286</v>
          </cell>
          <cell r="V58">
            <v>0</v>
          </cell>
          <cell r="Y58">
            <v>168.49190761697855</v>
          </cell>
          <cell r="AB58">
            <v>83.833750000000009</v>
          </cell>
          <cell r="AD58">
            <v>121.49563545756655</v>
          </cell>
          <cell r="AF58">
            <v>0</v>
          </cell>
          <cell r="AI58">
            <v>205.3293854575665</v>
          </cell>
        </row>
        <row r="59">
          <cell r="C59" t="str">
            <v>Total SG&amp;A (Excluding Amortization)</v>
          </cell>
          <cell r="G59">
            <v>39.098900803333343</v>
          </cell>
          <cell r="I59">
            <v>42.597000000000001</v>
          </cell>
          <cell r="K59">
            <v>0</v>
          </cell>
          <cell r="N59">
            <v>81.695900803333345</v>
          </cell>
          <cell r="R59">
            <v>45.127594537</v>
          </cell>
          <cell r="T59">
            <v>49.13864980786272</v>
          </cell>
          <cell r="V59">
            <v>-6</v>
          </cell>
          <cell r="Y59">
            <v>88.266244344862713</v>
          </cell>
          <cell r="AB59">
            <v>49.534641475590007</v>
          </cell>
          <cell r="AD59">
            <v>54.990981084714441</v>
          </cell>
          <cell r="AF59">
            <v>-12</v>
          </cell>
          <cell r="AI59">
            <v>92.525622560304441</v>
          </cell>
        </row>
        <row r="60">
          <cell r="B60" t="str">
            <v>Operating EBITDA</v>
          </cell>
          <cell r="G60">
            <v>16.048451696666653</v>
          </cell>
          <cell r="I60">
            <v>39.056146927656393</v>
          </cell>
          <cell r="K60">
            <v>-7.1054273576010019E-14</v>
          </cell>
          <cell r="N60">
            <v>55.104598624322975</v>
          </cell>
          <cell r="R60">
            <v>22.340373119249996</v>
          </cell>
          <cell r="T60">
            <v>51.885290152865878</v>
          </cell>
          <cell r="V60">
            <v>5.9999999999999716</v>
          </cell>
          <cell r="Y60">
            <v>80.225663272115838</v>
          </cell>
          <cell r="AB60">
            <v>34.299108524410002</v>
          </cell>
          <cell r="AD60">
            <v>66.504654372852116</v>
          </cell>
          <cell r="AF60">
            <v>11.999999999999943</v>
          </cell>
          <cell r="AI60">
            <v>112.80376289726206</v>
          </cell>
        </row>
        <row r="61">
          <cell r="C61" t="str">
            <v>Other (Income) Expense</v>
          </cell>
          <cell r="G61">
            <v>0</v>
          </cell>
          <cell r="I61">
            <v>0</v>
          </cell>
          <cell r="K61">
            <v>0</v>
          </cell>
          <cell r="N61">
            <v>0</v>
          </cell>
          <cell r="R61">
            <v>0</v>
          </cell>
          <cell r="T61">
            <v>0</v>
          </cell>
          <cell r="V61">
            <v>0</v>
          </cell>
          <cell r="Y61">
            <v>0</v>
          </cell>
          <cell r="AB61">
            <v>0</v>
          </cell>
          <cell r="AD61">
            <v>0</v>
          </cell>
          <cell r="AF61">
            <v>0</v>
          </cell>
          <cell r="AI61">
            <v>0</v>
          </cell>
        </row>
        <row r="62">
          <cell r="C62" t="str">
            <v>Corporate Overhead</v>
          </cell>
          <cell r="G62">
            <v>0</v>
          </cell>
          <cell r="I62">
            <v>5.6879999999999997</v>
          </cell>
          <cell r="K62">
            <v>0</v>
          </cell>
          <cell r="N62">
            <v>5.6879999999999997</v>
          </cell>
          <cell r="R62">
            <v>0</v>
          </cell>
          <cell r="T62">
            <v>5.8586400000000003</v>
          </cell>
          <cell r="V62">
            <v>0</v>
          </cell>
          <cell r="Y62">
            <v>5.8586400000000003</v>
          </cell>
          <cell r="AB62">
            <v>0</v>
          </cell>
          <cell r="AD62">
            <v>6.0343992000000002</v>
          </cell>
          <cell r="AF62">
            <v>0</v>
          </cell>
          <cell r="AI62">
            <v>6.0343991999999993</v>
          </cell>
        </row>
        <row r="63">
          <cell r="B63" t="str">
            <v>EBITDA</v>
          </cell>
          <cell r="G63">
            <v>16.048451696666653</v>
          </cell>
          <cell r="I63">
            <v>33.36814692765639</v>
          </cell>
          <cell r="K63">
            <v>-7.1054273576010019E-14</v>
          </cell>
          <cell r="N63">
            <v>49.416598624322972</v>
          </cell>
          <cell r="R63">
            <v>22.340373119249996</v>
          </cell>
          <cell r="T63">
            <v>46.026650152865876</v>
          </cell>
          <cell r="V63">
            <v>5.9999999999999716</v>
          </cell>
          <cell r="Y63">
            <v>74.367023272115844</v>
          </cell>
          <cell r="AB63">
            <v>34.299108524410002</v>
          </cell>
          <cell r="AD63">
            <v>60.470255172852113</v>
          </cell>
          <cell r="AF63">
            <v>11.999999999999943</v>
          </cell>
          <cell r="AI63">
            <v>106.76936369726207</v>
          </cell>
        </row>
        <row r="64">
          <cell r="C64" t="str">
            <v>Depreciation &amp; Amortization</v>
          </cell>
          <cell r="G64">
            <v>3.9873805999999998</v>
          </cell>
          <cell r="I64">
            <v>2.71</v>
          </cell>
          <cell r="K64">
            <v>0</v>
          </cell>
          <cell r="N64">
            <v>6.6973806000000007</v>
          </cell>
          <cell r="R64">
            <v>4.4000000000000004</v>
          </cell>
          <cell r="T64">
            <v>2.71</v>
          </cell>
          <cell r="V64">
            <v>0</v>
          </cell>
          <cell r="Y64">
            <v>7.1099999999999994</v>
          </cell>
          <cell r="AB64">
            <v>4.5</v>
          </cell>
          <cell r="AD64">
            <v>2.71</v>
          </cell>
          <cell r="AF64">
            <v>0</v>
          </cell>
          <cell r="AI64">
            <v>7.21</v>
          </cell>
        </row>
        <row r="65">
          <cell r="B65" t="str">
            <v>EBIT</v>
          </cell>
          <cell r="G65">
            <v>12.061071096666653</v>
          </cell>
          <cell r="I65">
            <v>30.658146927656389</v>
          </cell>
          <cell r="K65">
            <v>-7.1054273576010019E-14</v>
          </cell>
          <cell r="N65">
            <v>42.71921802432297</v>
          </cell>
          <cell r="R65">
            <v>17.940373119249998</v>
          </cell>
          <cell r="T65">
            <v>43.316650152865876</v>
          </cell>
          <cell r="V65">
            <v>5.9999999999999716</v>
          </cell>
          <cell r="Y65">
            <v>67.257023272115845</v>
          </cell>
          <cell r="AB65">
            <v>29.799108524410002</v>
          </cell>
          <cell r="AD65">
            <v>57.760255172852112</v>
          </cell>
          <cell r="AF65">
            <v>11.999999999999957</v>
          </cell>
          <cell r="AI65">
            <v>99.559363697262071</v>
          </cell>
        </row>
        <row r="66">
          <cell r="C66" t="str">
            <v>Interest (Income)</v>
          </cell>
          <cell r="G66">
            <v>0</v>
          </cell>
          <cell r="I66">
            <v>0</v>
          </cell>
          <cell r="K66">
            <v>0</v>
          </cell>
          <cell r="N66">
            <v>0</v>
          </cell>
          <cell r="R66">
            <v>0</v>
          </cell>
          <cell r="T66">
            <v>0</v>
          </cell>
          <cell r="V66">
            <v>-0.11271948008666761</v>
          </cell>
          <cell r="Y66">
            <v>-0.11271948008666761</v>
          </cell>
          <cell r="AB66">
            <v>0</v>
          </cell>
          <cell r="AD66">
            <v>0</v>
          </cell>
          <cell r="AF66">
            <v>-0.11271948008666764</v>
          </cell>
          <cell r="AI66">
            <v>-0.11271948008666764</v>
          </cell>
        </row>
        <row r="67">
          <cell r="C67" t="str">
            <v xml:space="preserve">Other (Income) </v>
          </cell>
          <cell r="G67">
            <v>0</v>
          </cell>
          <cell r="I67">
            <v>0</v>
          </cell>
          <cell r="K67">
            <v>0</v>
          </cell>
          <cell r="N67">
            <v>0</v>
          </cell>
          <cell r="R67">
            <v>0</v>
          </cell>
          <cell r="T67">
            <v>0</v>
          </cell>
          <cell r="V67">
            <v>0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</row>
        <row r="68">
          <cell r="C68" t="str">
            <v>Other Expense</v>
          </cell>
          <cell r="G68">
            <v>0</v>
          </cell>
          <cell r="I68">
            <v>0</v>
          </cell>
          <cell r="K68">
            <v>0</v>
          </cell>
          <cell r="N68">
            <v>0</v>
          </cell>
          <cell r="R68">
            <v>0</v>
          </cell>
          <cell r="T68">
            <v>0</v>
          </cell>
          <cell r="V68">
            <v>0</v>
          </cell>
          <cell r="Y68">
            <v>0</v>
          </cell>
          <cell r="AB68">
            <v>0</v>
          </cell>
          <cell r="AD68">
            <v>0</v>
          </cell>
          <cell r="AF68">
            <v>0</v>
          </cell>
          <cell r="AI68">
            <v>0</v>
          </cell>
        </row>
        <row r="69">
          <cell r="C69" t="str">
            <v>Deal Fees</v>
          </cell>
          <cell r="G69">
            <v>0</v>
          </cell>
          <cell r="I69">
            <v>0</v>
          </cell>
          <cell r="K69">
            <v>0</v>
          </cell>
          <cell r="N69">
            <v>0</v>
          </cell>
          <cell r="R69">
            <v>0</v>
          </cell>
          <cell r="T69">
            <v>0</v>
          </cell>
          <cell r="V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</row>
        <row r="70">
          <cell r="C70" t="str">
            <v>Restructuring Costs</v>
          </cell>
          <cell r="G70">
            <v>0</v>
          </cell>
          <cell r="I70">
            <v>0</v>
          </cell>
          <cell r="K70">
            <v>0</v>
          </cell>
          <cell r="N70">
            <v>0</v>
          </cell>
          <cell r="R70">
            <v>0</v>
          </cell>
          <cell r="T70">
            <v>0</v>
          </cell>
          <cell r="V70">
            <v>0</v>
          </cell>
          <cell r="Y70">
            <v>0</v>
          </cell>
          <cell r="AB70">
            <v>0</v>
          </cell>
          <cell r="AD70">
            <v>0</v>
          </cell>
          <cell r="AF70">
            <v>0</v>
          </cell>
          <cell r="AI70">
            <v>0</v>
          </cell>
        </row>
        <row r="71">
          <cell r="C71" t="str">
            <v>Interest Expense</v>
          </cell>
          <cell r="G71">
            <v>1.7943662333333337</v>
          </cell>
          <cell r="I71">
            <v>5.2588174712566493</v>
          </cell>
          <cell r="K71">
            <v>1.3943696469550169</v>
          </cell>
          <cell r="N71">
            <v>8.4475533515450003</v>
          </cell>
          <cell r="R71">
            <v>2</v>
          </cell>
          <cell r="T71">
            <v>4.3705642223201275</v>
          </cell>
          <cell r="V71">
            <v>1.9603244222429312</v>
          </cell>
          <cell r="Y71">
            <v>8.3308886445630588</v>
          </cell>
          <cell r="AB71">
            <v>1.8</v>
          </cell>
          <cell r="AD71">
            <v>3.4172977509112306</v>
          </cell>
          <cell r="AF71">
            <v>1.6065134680886741</v>
          </cell>
          <cell r="AI71">
            <v>6.8238112189999045</v>
          </cell>
        </row>
        <row r="72">
          <cell r="B72" t="str">
            <v>Pre-Tax Income</v>
          </cell>
          <cell r="G72">
            <v>10.26670486333332</v>
          </cell>
          <cell r="I72">
            <v>25.399329456399741</v>
          </cell>
          <cell r="K72">
            <v>-1.3943696469550844</v>
          </cell>
          <cell r="N72">
            <v>34.271664672777973</v>
          </cell>
          <cell r="R72">
            <v>15.940373119249998</v>
          </cell>
          <cell r="T72">
            <v>38.946085930545749</v>
          </cell>
          <cell r="V72">
            <v>4.1523950578437052</v>
          </cell>
          <cell r="Y72">
            <v>59.038854107639452</v>
          </cell>
          <cell r="AB72">
            <v>27.999108524410001</v>
          </cell>
          <cell r="AD72">
            <v>54.342957421940881</v>
          </cell>
          <cell r="AF72">
            <v>10.506206011997946</v>
          </cell>
          <cell r="AI72">
            <v>92.848271958348832</v>
          </cell>
        </row>
        <row r="73">
          <cell r="C73" t="str">
            <v>Income Taxes Expense</v>
          </cell>
          <cell r="G73">
            <v>3.0800114589999978</v>
          </cell>
          <cell r="I73">
            <v>9.9057384879958992</v>
          </cell>
          <cell r="K73">
            <v>-0.64795066479582708</v>
          </cell>
          <cell r="N73">
            <v>12.33779928220007</v>
          </cell>
          <cell r="R73">
            <v>4.7821118667882265</v>
          </cell>
          <cell r="T73">
            <v>15.188973512912842</v>
          </cell>
          <cell r="V73">
            <v>1.2829020990491316</v>
          </cell>
          <cell r="Y73">
            <v>21.253987478750201</v>
          </cell>
          <cell r="AB73">
            <v>8.3997324949759076</v>
          </cell>
          <cell r="AD73">
            <v>21.193753394556943</v>
          </cell>
          <cell r="AF73">
            <v>3.8318920154727252</v>
          </cell>
          <cell r="AI73">
            <v>33.425377905005575</v>
          </cell>
        </row>
        <row r="74">
          <cell r="C74" t="str">
            <v>Preferred Dividends</v>
          </cell>
          <cell r="G74">
            <v>0</v>
          </cell>
          <cell r="I74">
            <v>30.658146927656389</v>
          </cell>
          <cell r="K74">
            <v>-30.658146927656389</v>
          </cell>
          <cell r="N74">
            <v>0</v>
          </cell>
          <cell r="R74">
            <v>0</v>
          </cell>
          <cell r="T74">
            <v>0</v>
          </cell>
          <cell r="V74">
            <v>0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</row>
        <row r="75">
          <cell r="B75" t="str">
            <v>Consolidated Net Income</v>
          </cell>
          <cell r="G75">
            <v>7.1866934043333224</v>
          </cell>
          <cell r="I75">
            <v>-15.164555959252546</v>
          </cell>
          <cell r="K75">
            <v>29.911727945497127</v>
          </cell>
          <cell r="N75">
            <v>21.933865390577903</v>
          </cell>
          <cell r="R75">
            <v>11.15826125246177</v>
          </cell>
          <cell r="T75">
            <v>23.757112417632907</v>
          </cell>
          <cell r="V75">
            <v>2.8694929587945666</v>
          </cell>
          <cell r="Y75">
            <v>37.784866628889247</v>
          </cell>
          <cell r="AB75">
            <v>19.599376029434094</v>
          </cell>
          <cell r="AD75">
            <v>33.149204027383938</v>
          </cell>
          <cell r="AF75">
            <v>6.6743139965252283</v>
          </cell>
          <cell r="AI75">
            <v>59.422894053343256</v>
          </cell>
        </row>
        <row r="76">
          <cell r="C76" t="str">
            <v>Attributable to Non-Controlling Interests</v>
          </cell>
          <cell r="G76">
            <v>0</v>
          </cell>
          <cell r="I76">
            <v>0</v>
          </cell>
          <cell r="K76">
            <v>0</v>
          </cell>
          <cell r="N76">
            <v>0</v>
          </cell>
          <cell r="R76">
            <v>0</v>
          </cell>
          <cell r="T76">
            <v>0</v>
          </cell>
          <cell r="V76">
            <v>0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</row>
        <row r="77">
          <cell r="B77" t="str">
            <v>Net Income Available to Common</v>
          </cell>
          <cell r="G77">
            <v>7.1866934043333224</v>
          </cell>
          <cell r="I77">
            <v>-15.164555959252546</v>
          </cell>
          <cell r="K77">
            <v>29.911727945497127</v>
          </cell>
          <cell r="N77">
            <v>21.933865390577903</v>
          </cell>
          <cell r="R77">
            <v>11.15826125246177</v>
          </cell>
          <cell r="T77">
            <v>23.757112417632907</v>
          </cell>
          <cell r="V77">
            <v>2.8694929587945666</v>
          </cell>
          <cell r="Y77">
            <v>37.784866628889247</v>
          </cell>
          <cell r="AB77">
            <v>19.599376029434094</v>
          </cell>
          <cell r="AD77">
            <v>33.149204027383938</v>
          </cell>
          <cell r="AF77">
            <v>6.6743139965252283</v>
          </cell>
          <cell r="AI77">
            <v>59.422894053343256</v>
          </cell>
        </row>
        <row r="79">
          <cell r="B79" t="str">
            <v>Existing Convertible Debt Shares</v>
          </cell>
          <cell r="N79">
            <v>0</v>
          </cell>
          <cell r="Y79">
            <v>0</v>
          </cell>
          <cell r="AI79">
            <v>0</v>
          </cell>
        </row>
        <row r="80">
          <cell r="B80" t="str">
            <v>New Convertible Debt Shares</v>
          </cell>
          <cell r="N80">
            <v>0</v>
          </cell>
          <cell r="Y80">
            <v>0</v>
          </cell>
          <cell r="AI80">
            <v>0</v>
          </cell>
        </row>
        <row r="81">
          <cell r="B81" t="str">
            <v>Fully Diluted Shares Outstanding - excluding Convts</v>
          </cell>
          <cell r="G81">
            <v>15.5</v>
          </cell>
          <cell r="I81">
            <v>21.497015000000001</v>
          </cell>
          <cell r="K81">
            <v>27.297628339285712</v>
          </cell>
          <cell r="N81">
            <v>42.797628339285708</v>
          </cell>
          <cell r="R81">
            <v>15.9</v>
          </cell>
          <cell r="T81">
            <v>21.497015000000001</v>
          </cell>
          <cell r="V81">
            <v>27.297628339285712</v>
          </cell>
          <cell r="Y81">
            <v>43.197628339285714</v>
          </cell>
          <cell r="AB81">
            <v>16.3</v>
          </cell>
          <cell r="AD81">
            <v>21.497015000000001</v>
          </cell>
          <cell r="AF81">
            <v>27.297628339285712</v>
          </cell>
          <cell r="AI81">
            <v>43.597628339285713</v>
          </cell>
        </row>
        <row r="82">
          <cell r="B82" t="str">
            <v>Total Shares</v>
          </cell>
          <cell r="G82">
            <v>15.5</v>
          </cell>
          <cell r="N82">
            <v>42.797628339285708</v>
          </cell>
          <cell r="R82">
            <v>15.9</v>
          </cell>
          <cell r="Y82">
            <v>43.197628339285714</v>
          </cell>
          <cell r="AB82">
            <v>16.3</v>
          </cell>
          <cell r="AI82">
            <v>43.597628339285713</v>
          </cell>
        </row>
        <row r="84">
          <cell r="B84" t="str">
            <v>Earnings per Share</v>
          </cell>
          <cell r="G84">
            <v>0.46365763898924661</v>
          </cell>
          <cell r="I84">
            <v>-0.70542612354564316</v>
          </cell>
          <cell r="N84">
            <v>0.51250188951344067</v>
          </cell>
          <cell r="R84">
            <v>0.70177743726174657</v>
          </cell>
          <cell r="T84">
            <v>1.1051354068289438</v>
          </cell>
          <cell r="Y84">
            <v>0.87469771099739113</v>
          </cell>
          <cell r="AB84">
            <v>1.202415707327245</v>
          </cell>
          <cell r="AD84">
            <v>1.5420375353221802</v>
          </cell>
          <cell r="AI84">
            <v>1.3629845548226172</v>
          </cell>
        </row>
        <row r="86">
          <cell r="I86" t="str">
            <v>Accretion (Dilution) - $</v>
          </cell>
          <cell r="N86">
            <v>4.8844250524194055E-2</v>
          </cell>
          <cell r="T86" t="str">
            <v>Accretion (Dilution) - $</v>
          </cell>
          <cell r="Y86">
            <v>0.17292027373564456</v>
          </cell>
          <cell r="AD86" t="str">
            <v>Accretion (Dilution) - $</v>
          </cell>
          <cell r="AI86">
            <v>0.16056884749537215</v>
          </cell>
        </row>
        <row r="88">
          <cell r="I88" t="str">
            <v>Accretion (Dilution) - %</v>
          </cell>
          <cell r="N88">
            <v>0.10534551017141093</v>
          </cell>
          <cell r="T88" t="str">
            <v>Accretion (Dilution) - %</v>
          </cell>
          <cell r="Y88">
            <v>0.24640329619367535</v>
          </cell>
          <cell r="AD88" t="str">
            <v>Accretion (Dilution) - %</v>
          </cell>
          <cell r="AI88">
            <v>0.1335385478723394</v>
          </cell>
        </row>
        <row r="95">
          <cell r="A95" t="str">
            <v>x</v>
          </cell>
          <cell r="E95" t="str">
            <v>Convert New Convertible Debt?</v>
          </cell>
          <cell r="G95" t="str">
            <v>N</v>
          </cell>
        </row>
      </sheetData>
      <sheetData sheetId="13" refreshError="1"/>
      <sheetData sheetId="14" refreshError="1"/>
      <sheetData sheetId="15" refreshError="1"/>
      <sheetData sheetId="16" refreshError="1">
        <row r="2">
          <cell r="A2" t="str">
            <v>x</v>
          </cell>
          <cell r="C2" t="str">
            <v>Inputs</v>
          </cell>
          <cell r="J2" t="str">
            <v>Standalone EPS Metrics</v>
          </cell>
        </row>
        <row r="4">
          <cell r="C4" t="str">
            <v>Discount Period to</v>
          </cell>
          <cell r="E4">
            <v>40178</v>
          </cell>
          <cell r="J4" t="str">
            <v>Consensus</v>
          </cell>
          <cell r="L4">
            <v>1</v>
          </cell>
        </row>
        <row r="5">
          <cell r="C5" t="str">
            <v>P/E Multiple Range</v>
          </cell>
          <cell r="J5">
            <v>2009</v>
          </cell>
          <cell r="L5">
            <v>0.72073220251294612</v>
          </cell>
        </row>
        <row r="6">
          <cell r="D6" t="str">
            <v>Start</v>
          </cell>
          <cell r="E6">
            <v>10</v>
          </cell>
          <cell r="J6">
            <v>2010</v>
          </cell>
          <cell r="L6">
            <v>1.1051354068289438</v>
          </cell>
        </row>
        <row r="7">
          <cell r="D7" t="str">
            <v>Step</v>
          </cell>
          <cell r="E7">
            <v>2</v>
          </cell>
          <cell r="J7">
            <v>2011</v>
          </cell>
          <cell r="L7">
            <v>1.5420375353221802</v>
          </cell>
        </row>
        <row r="8">
          <cell r="C8" t="str">
            <v>LT Growth Rate</v>
          </cell>
          <cell r="E8">
            <v>0.15</v>
          </cell>
          <cell r="J8">
            <v>2012</v>
          </cell>
          <cell r="L8">
            <v>1.9715784831955867</v>
          </cell>
        </row>
        <row r="9">
          <cell r="C9" t="str">
            <v>EBITDA Multiple Range</v>
          </cell>
        </row>
        <row r="10">
          <cell r="D10" t="str">
            <v>Start</v>
          </cell>
          <cell r="E10">
            <v>6</v>
          </cell>
        </row>
        <row r="11">
          <cell r="D11" t="str">
            <v>Step</v>
          </cell>
          <cell r="E11">
            <v>1</v>
          </cell>
          <cell r="J11" t="str">
            <v>Standalone EBITDA Metrics</v>
          </cell>
          <cell r="N11" t="str">
            <v>PF Combined EBITDA Metrics</v>
          </cell>
        </row>
        <row r="12">
          <cell r="J12" t="str">
            <v>Current LTM</v>
          </cell>
          <cell r="L12">
            <v>33.36814692765639</v>
          </cell>
          <cell r="N12" t="str">
            <v>Current LTM</v>
          </cell>
          <cell r="P12">
            <v>49.416598624322972</v>
          </cell>
        </row>
        <row r="13">
          <cell r="C13" t="str">
            <v>Use Current Debt (No =  Each Yr. Status Quo Debt)?</v>
          </cell>
          <cell r="F13" t="str">
            <v>Y</v>
          </cell>
          <cell r="J13">
            <v>2009</v>
          </cell>
          <cell r="L13">
            <v>33.36814692765639</v>
          </cell>
          <cell r="N13">
            <v>2009</v>
          </cell>
          <cell r="P13">
            <v>49.416598624322972</v>
          </cell>
        </row>
        <row r="14">
          <cell r="J14">
            <v>2010</v>
          </cell>
          <cell r="L14">
            <v>46.026650152865876</v>
          </cell>
          <cell r="N14">
            <v>2010</v>
          </cell>
          <cell r="P14">
            <v>74.367023272115844</v>
          </cell>
        </row>
        <row r="15">
          <cell r="C15" t="str">
            <v>Link below to model Status Quo Net Debt</v>
          </cell>
          <cell r="J15">
            <v>2011</v>
          </cell>
          <cell r="L15">
            <v>60.470255172852113</v>
          </cell>
          <cell r="N15">
            <v>2011</v>
          </cell>
          <cell r="P15">
            <v>106.76936369726207</v>
          </cell>
        </row>
        <row r="16">
          <cell r="D16">
            <v>2009</v>
          </cell>
          <cell r="J16">
            <v>2012</v>
          </cell>
          <cell r="L16">
            <v>73.824496429871076</v>
          </cell>
          <cell r="N16">
            <v>2012</v>
          </cell>
          <cell r="P16">
            <v>128.27303005098969</v>
          </cell>
        </row>
        <row r="17">
          <cell r="D17">
            <v>2010</v>
          </cell>
        </row>
        <row r="18">
          <cell r="D18">
            <v>2011</v>
          </cell>
        </row>
        <row r="20">
          <cell r="C20" t="str">
            <v>Reference</v>
          </cell>
          <cell r="M20" t="str">
            <v>PF Combined Debt Metrics</v>
          </cell>
        </row>
        <row r="21">
          <cell r="C21" t="str">
            <v>Cost of Equity</v>
          </cell>
          <cell r="E21">
            <v>0.16</v>
          </cell>
          <cell r="N21" t="str">
            <v>Cost of Equity</v>
          </cell>
          <cell r="P21">
            <v>0.16</v>
          </cell>
        </row>
        <row r="22">
          <cell r="C22" t="str">
            <v>Offer Price</v>
          </cell>
          <cell r="E22">
            <v>2.81</v>
          </cell>
        </row>
        <row r="23">
          <cell r="C23" t="str">
            <v>Shares Outstanding</v>
          </cell>
          <cell r="E23">
            <v>21.760387003558719</v>
          </cell>
          <cell r="N23" t="str">
            <v>PF Shares Out. (2009 &amp; 2010)</v>
          </cell>
          <cell r="P23">
            <v>43.197628339285714</v>
          </cell>
        </row>
        <row r="24">
          <cell r="C24" t="str">
            <v>Current Net Debt</v>
          </cell>
          <cell r="E24">
            <v>92.153999999999996</v>
          </cell>
          <cell r="N24" t="str">
            <v>PF Shares Out. (2011)</v>
          </cell>
          <cell r="P24">
            <v>43.597628339285713</v>
          </cell>
        </row>
        <row r="25">
          <cell r="N25" t="str">
            <v>PF 2009E Net Debt</v>
          </cell>
          <cell r="P25">
            <v>134.04335958916661</v>
          </cell>
        </row>
        <row r="27">
          <cell r="A27" t="str">
            <v>x</v>
          </cell>
          <cell r="C27" t="str">
            <v>Present Value of Future Share Price Analysis - P/E Driver</v>
          </cell>
        </row>
        <row r="29">
          <cell r="H29" t="str">
            <v>Fiscal Year Ending December 31,</v>
          </cell>
          <cell r="Y29" t="str">
            <v xml:space="preserve"> </v>
          </cell>
          <cell r="AC29" t="str">
            <v xml:space="preserve"> </v>
          </cell>
        </row>
        <row r="30">
          <cell r="F30" t="str">
            <v>Current 1</v>
          </cell>
          <cell r="H30">
            <v>2009</v>
          </cell>
          <cell r="N30">
            <v>2010</v>
          </cell>
          <cell r="T30">
            <v>2011</v>
          </cell>
          <cell r="Y30" t="str">
            <v xml:space="preserve"> </v>
          </cell>
        </row>
        <row r="32">
          <cell r="C32" t="str">
            <v>Forward P/E</v>
          </cell>
          <cell r="F32">
            <v>2.81</v>
          </cell>
          <cell r="H32">
            <v>10</v>
          </cell>
          <cell r="J32">
            <v>12</v>
          </cell>
          <cell r="L32">
            <v>14</v>
          </cell>
          <cell r="N32">
            <v>10</v>
          </cell>
          <cell r="P32">
            <v>12</v>
          </cell>
          <cell r="R32">
            <v>14</v>
          </cell>
          <cell r="T32">
            <v>10</v>
          </cell>
          <cell r="V32">
            <v>12</v>
          </cell>
          <cell r="X32">
            <v>14</v>
          </cell>
        </row>
        <row r="33">
          <cell r="C33" t="str">
            <v>Long Term Growth Rate</v>
          </cell>
          <cell r="F33">
            <v>0.15</v>
          </cell>
          <cell r="H33">
            <v>0.15</v>
          </cell>
          <cell r="J33">
            <v>0.15</v>
          </cell>
          <cell r="L33">
            <v>0.15</v>
          </cell>
          <cell r="N33">
            <v>0.15</v>
          </cell>
          <cell r="P33">
            <v>0.15</v>
          </cell>
          <cell r="R33">
            <v>0.15</v>
          </cell>
          <cell r="T33">
            <v>0.15</v>
          </cell>
          <cell r="V33">
            <v>0.15</v>
          </cell>
          <cell r="X33">
            <v>0.15</v>
          </cell>
        </row>
        <row r="34">
          <cell r="C34" t="str">
            <v>Forward PEG</v>
          </cell>
          <cell r="F34">
            <v>0.18733333333333335</v>
          </cell>
          <cell r="H34">
            <v>0.66666666666666674</v>
          </cell>
          <cell r="J34">
            <v>0.8</v>
          </cell>
          <cell r="L34">
            <v>0.93333333333333346</v>
          </cell>
          <cell r="N34">
            <v>0.66666666666666674</v>
          </cell>
          <cell r="P34">
            <v>0.8</v>
          </cell>
          <cell r="R34">
            <v>0.93333333333333346</v>
          </cell>
          <cell r="T34">
            <v>0.66666666666666674</v>
          </cell>
          <cell r="V34">
            <v>0.8</v>
          </cell>
          <cell r="X34">
            <v>0.93333333333333346</v>
          </cell>
        </row>
        <row r="36">
          <cell r="C36" t="str">
            <v>Forward EPS</v>
          </cell>
          <cell r="F36">
            <v>1</v>
          </cell>
          <cell r="H36">
            <v>1.1051354068289438</v>
          </cell>
          <cell r="J36">
            <v>1.1051354068289438</v>
          </cell>
          <cell r="L36">
            <v>1.1051354068289438</v>
          </cell>
          <cell r="N36">
            <v>1.5420375353221802</v>
          </cell>
          <cell r="P36">
            <v>1.5420375353221802</v>
          </cell>
          <cell r="R36">
            <v>1.5420375353221802</v>
          </cell>
          <cell r="T36">
            <v>1.9715784831955867</v>
          </cell>
          <cell r="V36">
            <v>1.9715784831955867</v>
          </cell>
          <cell r="X36">
            <v>1.9715784831955867</v>
          </cell>
        </row>
        <row r="37">
          <cell r="C37" t="str">
            <v>Implied Fiscal Year-End Share Price 2</v>
          </cell>
          <cell r="F37">
            <v>2.81</v>
          </cell>
          <cell r="H37">
            <v>11.051354068289438</v>
          </cell>
          <cell r="J37">
            <v>13.261624881947327</v>
          </cell>
          <cell r="L37">
            <v>15.471895695605214</v>
          </cell>
          <cell r="N37">
            <v>15.420375353221802</v>
          </cell>
          <cell r="P37">
            <v>18.504450423866164</v>
          </cell>
          <cell r="R37">
            <v>21.588525494510524</v>
          </cell>
          <cell r="T37">
            <v>19.715784831955865</v>
          </cell>
          <cell r="V37">
            <v>23.65894179834704</v>
          </cell>
          <cell r="X37">
            <v>27.602098764738216</v>
          </cell>
        </row>
        <row r="38">
          <cell r="C38" t="str">
            <v>FD Shares Outstanding</v>
          </cell>
          <cell r="F38">
            <v>21.760387003558719</v>
          </cell>
          <cell r="H38">
            <v>21.760387003558719</v>
          </cell>
          <cell r="J38">
            <v>21.760387003558719</v>
          </cell>
          <cell r="L38">
            <v>21.760387003558719</v>
          </cell>
          <cell r="N38">
            <v>21.760387003558719</v>
          </cell>
          <cell r="P38">
            <v>21.760387003558719</v>
          </cell>
          <cell r="R38">
            <v>21.760387003558719</v>
          </cell>
          <cell r="T38">
            <v>21.760387003558719</v>
          </cell>
          <cell r="V38">
            <v>21.760387003558719</v>
          </cell>
          <cell r="X38">
            <v>21.760387003558719</v>
          </cell>
        </row>
        <row r="39">
          <cell r="C39" t="str">
            <v>Net Debt</v>
          </cell>
          <cell r="F39">
            <v>92.153999999999996</v>
          </cell>
          <cell r="H39">
            <v>92.153999999999996</v>
          </cell>
          <cell r="J39">
            <v>92.153999999999996</v>
          </cell>
          <cell r="L39">
            <v>92.153999999999996</v>
          </cell>
          <cell r="N39">
            <v>92.153999999999996</v>
          </cell>
          <cell r="P39">
            <v>92.153999999999996</v>
          </cell>
          <cell r="R39">
            <v>92.153999999999996</v>
          </cell>
          <cell r="T39">
            <v>92.153999999999996</v>
          </cell>
          <cell r="V39">
            <v>92.153999999999996</v>
          </cell>
          <cell r="X39">
            <v>92.153999999999996</v>
          </cell>
        </row>
        <row r="40">
          <cell r="C40" t="str">
            <v>Enterprise Value</v>
          </cell>
          <cell r="F40">
            <v>153.30068747999999</v>
          </cell>
          <cell r="H40">
            <v>332.63574143933124</v>
          </cell>
          <cell r="J40">
            <v>380.73208972719755</v>
          </cell>
          <cell r="L40">
            <v>428.8284380150638</v>
          </cell>
          <cell r="N40">
            <v>427.70733542624487</v>
          </cell>
          <cell r="P40">
            <v>494.81800251149389</v>
          </cell>
          <cell r="R40">
            <v>561.92866959674279</v>
          </cell>
          <cell r="T40">
            <v>521.17710802225247</v>
          </cell>
          <cell r="V40">
            <v>606.9817296267031</v>
          </cell>
          <cell r="X40">
            <v>692.78635123115362</v>
          </cell>
        </row>
        <row r="41">
          <cell r="C41" t="str">
            <v>LTM EBITDA</v>
          </cell>
          <cell r="F41">
            <v>33.36814692765639</v>
          </cell>
          <cell r="H41">
            <v>33.36814692765639</v>
          </cell>
          <cell r="J41">
            <v>33.36814692765639</v>
          </cell>
          <cell r="L41">
            <v>33.36814692765639</v>
          </cell>
          <cell r="N41">
            <v>46.026650152865876</v>
          </cell>
          <cell r="P41">
            <v>46.026650152865876</v>
          </cell>
          <cell r="R41">
            <v>46.026650152865876</v>
          </cell>
          <cell r="T41">
            <v>60.470255172852113</v>
          </cell>
          <cell r="V41">
            <v>60.470255172852113</v>
          </cell>
          <cell r="X41">
            <v>60.470255172852113</v>
          </cell>
        </row>
        <row r="42">
          <cell r="C42" t="str">
            <v>Implied EV / LTM EBITDA</v>
          </cell>
          <cell r="F42">
            <v>4.5942223825722968</v>
          </cell>
          <cell r="H42">
            <v>9.968660895688938</v>
          </cell>
          <cell r="J42">
            <v>11.410045950488094</v>
          </cell>
          <cell r="L42">
            <v>12.85143100528725</v>
          </cell>
          <cell r="N42">
            <v>9.2926018731696338</v>
          </cell>
          <cell r="P42">
            <v>10.750684676553281</v>
          </cell>
          <cell r="R42">
            <v>12.208767479936924</v>
          </cell>
          <cell r="T42">
            <v>8.6187350546559784</v>
          </cell>
          <cell r="V42">
            <v>10.037690892682146</v>
          </cell>
          <cell r="X42">
            <v>11.456646730708313</v>
          </cell>
        </row>
        <row r="45">
          <cell r="C45" t="str">
            <v>Present Value of Future Share Price 3</v>
          </cell>
          <cell r="H45">
            <v>11.051354068289438</v>
          </cell>
          <cell r="J45">
            <v>13.261624881947327</v>
          </cell>
          <cell r="L45">
            <v>15.471895695605214</v>
          </cell>
          <cell r="N45">
            <v>13.293427028639485</v>
          </cell>
          <cell r="P45">
            <v>15.952112434367384</v>
          </cell>
          <cell r="R45">
            <v>18.61079784009528</v>
          </cell>
          <cell r="T45">
            <v>14.652039857279926</v>
          </cell>
          <cell r="V45">
            <v>17.582447828735912</v>
          </cell>
          <cell r="X45">
            <v>20.512855800191897</v>
          </cell>
        </row>
        <row r="48">
          <cell r="C48" t="str">
            <v>Note: Share prices are discounted to 12/31/2009</v>
          </cell>
        </row>
        <row r="49">
          <cell r="C49" t="str">
            <v>1</v>
          </cell>
          <cell r="D49" t="str">
            <v>Current EPS based on consensus First Call estimates for FY 2008.  Current Forward PEG assumes a 15.0% long term growth rate based on pro forma strategic plan</v>
          </cell>
        </row>
        <row r="50">
          <cell r="C50" t="str">
            <v>2</v>
          </cell>
          <cell r="D50" t="str">
            <v>Calculated as Forward P/E times the forward EPS</v>
          </cell>
        </row>
        <row r="51">
          <cell r="C51" t="str">
            <v>3</v>
          </cell>
          <cell r="D51" t="str">
            <v>Implied future share prices discounted using estimated cost of equity of 16.0%</v>
          </cell>
        </row>
        <row r="54">
          <cell r="F54" t="str">
            <v>Discount Period</v>
          </cell>
          <cell r="H54">
            <v>0</v>
          </cell>
          <cell r="J54">
            <v>0</v>
          </cell>
          <cell r="L54">
            <v>0</v>
          </cell>
          <cell r="N54">
            <v>1</v>
          </cell>
          <cell r="P54">
            <v>1</v>
          </cell>
          <cell r="R54">
            <v>1</v>
          </cell>
          <cell r="T54">
            <v>2</v>
          </cell>
          <cell r="V54">
            <v>2</v>
          </cell>
          <cell r="X54">
            <v>2</v>
          </cell>
        </row>
        <row r="58">
          <cell r="C58" t="str">
            <v>Standalone</v>
          </cell>
          <cell r="AI58" t="str">
            <v>For Shine</v>
          </cell>
          <cell r="AS58" t="str">
            <v>For Rise</v>
          </cell>
        </row>
        <row r="60">
          <cell r="A60" t="str">
            <v>x</v>
          </cell>
          <cell r="C60" t="str">
            <v>Present Value of Future Share Price Analysis - EBITDA Multiple Driver</v>
          </cell>
        </row>
        <row r="61">
          <cell r="AE61" t="str">
            <v>Price @</v>
          </cell>
          <cell r="AF61" t="str">
            <v>Price @</v>
          </cell>
          <cell r="AG61" t="str">
            <v>Price @</v>
          </cell>
        </row>
        <row r="62">
          <cell r="H62" t="str">
            <v>Fiscal Year Ending December 31,</v>
          </cell>
          <cell r="AE62" t="str">
            <v>Rise @ 6.0x LTM EBITDA</v>
          </cell>
          <cell r="AF62" t="str">
            <v>Rise @ 7.0x LTM EBITDA</v>
          </cell>
          <cell r="AG62" t="str">
            <v>Rise @ 8.0x LTM EBITDA</v>
          </cell>
        </row>
        <row r="63">
          <cell r="F63" t="str">
            <v>Current</v>
          </cell>
          <cell r="H63" t="str">
            <v>2009E</v>
          </cell>
          <cell r="N63">
            <v>2010</v>
          </cell>
          <cell r="T63">
            <v>2011</v>
          </cell>
          <cell r="AD63" t="str">
            <v>2009E</v>
          </cell>
          <cell r="AE63">
            <v>3.0406408657139656</v>
          </cell>
          <cell r="AF63">
            <v>4.574076227971049</v>
          </cell>
          <cell r="AG63">
            <v>6.1075115902281327</v>
          </cell>
        </row>
        <row r="64">
          <cell r="AD64">
            <v>2010</v>
          </cell>
          <cell r="AE64">
            <v>7.5475202718430534</v>
          </cell>
          <cell r="AF64">
            <v>9.6626779730980257</v>
          </cell>
          <cell r="AG64">
            <v>11.777835674353001</v>
          </cell>
        </row>
        <row r="65">
          <cell r="C65" t="str">
            <v>EV / LTM EBITDA</v>
          </cell>
          <cell r="F65">
            <v>4.5942223825722968</v>
          </cell>
          <cell r="H65">
            <v>6</v>
          </cell>
          <cell r="J65">
            <v>7</v>
          </cell>
          <cell r="L65">
            <v>8</v>
          </cell>
          <cell r="N65">
            <v>6</v>
          </cell>
          <cell r="P65">
            <v>7</v>
          </cell>
          <cell r="R65">
            <v>8</v>
          </cell>
          <cell r="T65">
            <v>6</v>
          </cell>
          <cell r="V65">
            <v>7</v>
          </cell>
          <cell r="X65">
            <v>8</v>
          </cell>
          <cell r="AD65">
            <v>2011</v>
          </cell>
          <cell r="AE65">
            <v>13.499820384261305</v>
          </cell>
          <cell r="AF65">
            <v>16.278734893592539</v>
          </cell>
          <cell r="AG65">
            <v>19.057649402923772</v>
          </cell>
        </row>
        <row r="66">
          <cell r="C66" t="str">
            <v>LTM EBITDA 1</v>
          </cell>
          <cell r="F66">
            <v>33.36814692765639</v>
          </cell>
          <cell r="H66">
            <v>33.36814692765639</v>
          </cell>
          <cell r="J66">
            <v>33.36814692765639</v>
          </cell>
          <cell r="L66">
            <v>33.36814692765639</v>
          </cell>
          <cell r="N66">
            <v>46.026650152865876</v>
          </cell>
          <cell r="P66">
            <v>46.026650152865876</v>
          </cell>
          <cell r="R66">
            <v>46.026650152865876</v>
          </cell>
          <cell r="T66">
            <v>60.470255172852113</v>
          </cell>
          <cell r="V66">
            <v>60.470255172852113</v>
          </cell>
          <cell r="X66">
            <v>60.470255172852113</v>
          </cell>
        </row>
        <row r="67">
          <cell r="C67" t="str">
            <v>Enterprise Value</v>
          </cell>
          <cell r="F67">
            <v>153.30068747999999</v>
          </cell>
          <cell r="H67">
            <v>200.20888156593833</v>
          </cell>
          <cell r="J67">
            <v>233.57702849359472</v>
          </cell>
          <cell r="L67">
            <v>266.94517542125112</v>
          </cell>
          <cell r="N67">
            <v>276.15990091719527</v>
          </cell>
          <cell r="P67">
            <v>322.18655107006111</v>
          </cell>
          <cell r="R67">
            <v>368.21320122292701</v>
          </cell>
          <cell r="T67">
            <v>362.82153103711266</v>
          </cell>
          <cell r="V67">
            <v>423.29178620996481</v>
          </cell>
          <cell r="X67">
            <v>483.7620413828169</v>
          </cell>
        </row>
        <row r="68">
          <cell r="C68" t="str">
            <v>Net Debt</v>
          </cell>
          <cell r="F68">
            <v>92.153999999999996</v>
          </cell>
          <cell r="H68">
            <v>134.04335958916661</v>
          </cell>
          <cell r="J68">
            <v>134.04335958916661</v>
          </cell>
          <cell r="L68">
            <v>134.04335958916661</v>
          </cell>
          <cell r="N68">
            <v>111.92293888468571</v>
          </cell>
          <cell r="P68">
            <v>111.92293888468571</v>
          </cell>
          <cell r="R68">
            <v>111.92293888468571</v>
          </cell>
          <cell r="T68">
            <v>69.060214997055866</v>
          </cell>
          <cell r="V68">
            <v>69.060214997055866</v>
          </cell>
          <cell r="X68">
            <v>69.060214997055866</v>
          </cell>
        </row>
        <row r="69">
          <cell r="C69" t="str">
            <v>Equity Value</v>
          </cell>
          <cell r="F69">
            <v>61.146687480000004</v>
          </cell>
          <cell r="H69">
            <v>66.165521976771714</v>
          </cell>
          <cell r="J69">
            <v>99.533668904428112</v>
          </cell>
          <cell r="L69">
            <v>132.90181583208451</v>
          </cell>
          <cell r="N69">
            <v>164.23696203250955</v>
          </cell>
          <cell r="P69">
            <v>210.26361218537539</v>
          </cell>
          <cell r="R69">
            <v>256.29026233824129</v>
          </cell>
          <cell r="T69">
            <v>293.76131604005678</v>
          </cell>
          <cell r="V69">
            <v>354.23157121290893</v>
          </cell>
          <cell r="X69">
            <v>414.70182638576102</v>
          </cell>
        </row>
        <row r="70">
          <cell r="C70" t="str">
            <v>Fully Diluted Shares Outstanding</v>
          </cell>
          <cell r="F70">
            <v>21.760387003558719</v>
          </cell>
          <cell r="H70">
            <v>21.760387003558719</v>
          </cell>
          <cell r="J70">
            <v>21.760387003558719</v>
          </cell>
          <cell r="L70">
            <v>21.760387003558719</v>
          </cell>
          <cell r="N70">
            <v>21.760387003558719</v>
          </cell>
          <cell r="P70">
            <v>21.760387003558719</v>
          </cell>
          <cell r="R70">
            <v>21.760387003558719</v>
          </cell>
          <cell r="T70">
            <v>21.760387003558719</v>
          </cell>
          <cell r="V70">
            <v>21.760387003558719</v>
          </cell>
          <cell r="X70">
            <v>21.760387003558719</v>
          </cell>
        </row>
        <row r="72">
          <cell r="C72" t="str">
            <v>Implied Fiscal Year-End Share Price 2</v>
          </cell>
          <cell r="F72">
            <v>2.81</v>
          </cell>
          <cell r="H72">
            <v>3.0406408657139656</v>
          </cell>
          <cell r="J72">
            <v>4.574076227971049</v>
          </cell>
          <cell r="L72">
            <v>6.1075115902281327</v>
          </cell>
          <cell r="N72">
            <v>7.5475202718430534</v>
          </cell>
          <cell r="P72">
            <v>9.6626779730980257</v>
          </cell>
          <cell r="R72">
            <v>11.777835674353001</v>
          </cell>
          <cell r="T72">
            <v>13.499820384261305</v>
          </cell>
          <cell r="V72">
            <v>16.278734893592539</v>
          </cell>
          <cell r="X72">
            <v>19.057649402923772</v>
          </cell>
        </row>
        <row r="74">
          <cell r="C74" t="str">
            <v>EPS</v>
          </cell>
          <cell r="F74">
            <v>1</v>
          </cell>
          <cell r="H74">
            <v>0.72073220251294612</v>
          </cell>
          <cell r="J74">
            <v>0.72073220251294612</v>
          </cell>
          <cell r="L74">
            <v>0.72073220251294612</v>
          </cell>
          <cell r="N74">
            <v>1.1051354068289438</v>
          </cell>
          <cell r="P74">
            <v>1.1051354068289438</v>
          </cell>
          <cell r="R74">
            <v>1.1051354068289438</v>
          </cell>
          <cell r="T74">
            <v>1.5420375353221802</v>
          </cell>
          <cell r="V74">
            <v>1.5420375353221802</v>
          </cell>
          <cell r="X74">
            <v>1.5420375353221802</v>
          </cell>
        </row>
        <row r="75">
          <cell r="C75" t="str">
            <v>Implied Forward P/E</v>
          </cell>
          <cell r="F75">
            <v>2.81</v>
          </cell>
          <cell r="H75">
            <v>4.2188219911810423</v>
          </cell>
          <cell r="J75">
            <v>6.3464296614232207</v>
          </cell>
          <cell r="L75">
            <v>8.4740373316654001</v>
          </cell>
          <cell r="N75">
            <v>6.8294982001343847</v>
          </cell>
          <cell r="P75">
            <v>8.7434335316646354</v>
          </cell>
          <cell r="R75">
            <v>10.657368863194888</v>
          </cell>
          <cell r="T75">
            <v>8.7545342282740002</v>
          </cell>
          <cell r="V75">
            <v>10.556639848712502</v>
          </cell>
          <cell r="X75">
            <v>12.358745469151001</v>
          </cell>
        </row>
        <row r="76">
          <cell r="C76" t="str">
            <v>Long Term Growth Rate</v>
          </cell>
          <cell r="F76">
            <v>0.15</v>
          </cell>
          <cell r="H76">
            <v>0.15</v>
          </cell>
          <cell r="J76">
            <v>0.15</v>
          </cell>
          <cell r="L76">
            <v>0.15</v>
          </cell>
          <cell r="N76">
            <v>0.15</v>
          </cell>
          <cell r="P76">
            <v>0.15</v>
          </cell>
          <cell r="R76">
            <v>0.15</v>
          </cell>
          <cell r="T76">
            <v>0.15</v>
          </cell>
          <cell r="V76">
            <v>0.15</v>
          </cell>
          <cell r="X76">
            <v>0.15</v>
          </cell>
        </row>
        <row r="77">
          <cell r="C77" t="str">
            <v>Forward PEG</v>
          </cell>
          <cell r="F77">
            <v>0.18733333333333335</v>
          </cell>
          <cell r="H77">
            <v>0.28125479941206949</v>
          </cell>
          <cell r="J77">
            <v>0.42309531076154805</v>
          </cell>
          <cell r="L77">
            <v>0.56493582211102666</v>
          </cell>
          <cell r="N77">
            <v>0.45529988000895899</v>
          </cell>
          <cell r="P77">
            <v>0.58289556877764237</v>
          </cell>
          <cell r="R77">
            <v>0.71049125754632581</v>
          </cell>
          <cell r="T77">
            <v>0.58363561521826668</v>
          </cell>
          <cell r="V77">
            <v>0.70377598991416679</v>
          </cell>
          <cell r="X77">
            <v>0.82391636461006679</v>
          </cell>
        </row>
        <row r="80">
          <cell r="C80" t="str">
            <v>Present Value of Future Share Price 3</v>
          </cell>
          <cell r="H80">
            <v>3.0406408657139656</v>
          </cell>
          <cell r="J80">
            <v>4.574076227971049</v>
          </cell>
          <cell r="L80">
            <v>6.1075115902281327</v>
          </cell>
          <cell r="N80">
            <v>6.5064829929681496</v>
          </cell>
          <cell r="P80">
            <v>8.3298948043948506</v>
          </cell>
          <cell r="R80">
            <v>10.153306615821554</v>
          </cell>
          <cell r="T80">
            <v>10.032565683904062</v>
          </cell>
          <cell r="V80">
            <v>12.097751853145466</v>
          </cell>
          <cell r="X80">
            <v>14.162938022386871</v>
          </cell>
        </row>
        <row r="83">
          <cell r="C83" t="str">
            <v>Source: Rise Management</v>
          </cell>
        </row>
        <row r="84">
          <cell r="C84" t="str">
            <v>Note: Share prices are discounted to 12/31/2009</v>
          </cell>
        </row>
        <row r="85">
          <cell r="C85">
            <v>1</v>
          </cell>
          <cell r="D85" t="str">
            <v>Includes stock based compensation expense</v>
          </cell>
        </row>
        <row r="86">
          <cell r="C86">
            <v>2</v>
          </cell>
          <cell r="D86" t="str">
            <v>Calculated as EV / LTM EBITDA multiple times LTM EBITDA minus net debt, divided by fully diluted shares outstanding</v>
          </cell>
        </row>
        <row r="87">
          <cell r="C87">
            <v>3</v>
          </cell>
          <cell r="D87" t="str">
            <v>Implied future share prices discounted using estimated cost of equity of 16.0%</v>
          </cell>
        </row>
        <row r="91">
          <cell r="F91" t="str">
            <v>Discount Period</v>
          </cell>
          <cell r="H91">
            <v>0</v>
          </cell>
          <cell r="J91">
            <v>0</v>
          </cell>
          <cell r="L91">
            <v>0</v>
          </cell>
          <cell r="N91">
            <v>1</v>
          </cell>
          <cell r="P91">
            <v>1</v>
          </cell>
          <cell r="R91">
            <v>1</v>
          </cell>
          <cell r="T91">
            <v>2</v>
          </cell>
          <cell r="V91">
            <v>2</v>
          </cell>
          <cell r="X91">
            <v>2</v>
          </cell>
        </row>
        <row r="98">
          <cell r="C98" t="str">
            <v>PF Combined</v>
          </cell>
        </row>
        <row r="99">
          <cell r="A99" t="str">
            <v>x</v>
          </cell>
        </row>
        <row r="100">
          <cell r="C100" t="str">
            <v>Present Value of Future Share Price Analysis - EBITDA Multiple Driver</v>
          </cell>
        </row>
        <row r="102">
          <cell r="H102" t="str">
            <v>Fiscal Year Ending December 31,</v>
          </cell>
          <cell r="AF102" t="str">
            <v>Shine Standalone @ 7.0x LTM EBITDA</v>
          </cell>
          <cell r="AG102" t="str">
            <v>PF Combined @ 7.0x LTM EBITDA</v>
          </cell>
        </row>
        <row r="103">
          <cell r="F103" t="str">
            <v>Current</v>
          </cell>
          <cell r="H103" t="str">
            <v>2009E</v>
          </cell>
          <cell r="N103">
            <v>2010</v>
          </cell>
          <cell r="T103">
            <v>2011</v>
          </cell>
        </row>
        <row r="105">
          <cell r="C105" t="str">
            <v>EV / LTM EBITDA</v>
          </cell>
          <cell r="F105" t="e">
            <v>#DIV/0!</v>
          </cell>
          <cell r="H105">
            <v>6</v>
          </cell>
          <cell r="J105">
            <v>7</v>
          </cell>
          <cell r="L105">
            <v>8</v>
          </cell>
          <cell r="N105">
            <v>6</v>
          </cell>
          <cell r="P105">
            <v>7</v>
          </cell>
          <cell r="R105">
            <v>8</v>
          </cell>
          <cell r="T105">
            <v>6</v>
          </cell>
          <cell r="V105">
            <v>7</v>
          </cell>
          <cell r="X105">
            <v>8</v>
          </cell>
          <cell r="AD105" t="str">
            <v>2009E</v>
          </cell>
          <cell r="AF105">
            <v>4.7965064277443163</v>
          </cell>
          <cell r="AG105">
            <v>4.9047329431372564</v>
          </cell>
        </row>
        <row r="106">
          <cell r="C106" t="str">
            <v>LTM EBITDA 1,2</v>
          </cell>
          <cell r="F106">
            <v>0</v>
          </cell>
          <cell r="H106">
            <v>49.416598624322972</v>
          </cell>
          <cell r="J106">
            <v>49.416598624322972</v>
          </cell>
          <cell r="L106">
            <v>49.416598624322972</v>
          </cell>
          <cell r="N106">
            <v>74.367023272115844</v>
          </cell>
          <cell r="P106">
            <v>74.367023272115844</v>
          </cell>
          <cell r="R106">
            <v>74.367023272115844</v>
          </cell>
          <cell r="T106">
            <v>106.76936369726207</v>
          </cell>
          <cell r="V106">
            <v>106.76936369726207</v>
          </cell>
          <cell r="X106">
            <v>106.76936369726207</v>
          </cell>
          <cell r="AD106">
            <v>2010</v>
          </cell>
          <cell r="AF106">
            <v>7.7282818860137521</v>
          </cell>
          <cell r="AG106">
            <v>9.4599226793311093</v>
          </cell>
        </row>
        <row r="107">
          <cell r="C107" t="str">
            <v>Enterprise Value</v>
          </cell>
          <cell r="F107">
            <v>0</v>
          </cell>
          <cell r="H107">
            <v>296.49959174593783</v>
          </cell>
          <cell r="J107">
            <v>345.91619037026078</v>
          </cell>
          <cell r="L107">
            <v>395.33278899458378</v>
          </cell>
          <cell r="N107">
            <v>446.20213963269509</v>
          </cell>
          <cell r="P107">
            <v>520.56916290481092</v>
          </cell>
          <cell r="R107">
            <v>594.93618617692675</v>
          </cell>
          <cell r="T107">
            <v>640.61618218357239</v>
          </cell>
          <cell r="V107">
            <v>747.38554588083446</v>
          </cell>
          <cell r="X107">
            <v>854.15490957809652</v>
          </cell>
          <cell r="AD107">
            <v>2011</v>
          </cell>
          <cell r="AF107">
            <v>13.692085343627308</v>
          </cell>
          <cell r="AG107">
            <v>15.558766766047716</v>
          </cell>
        </row>
        <row r="108">
          <cell r="C108" t="str">
            <v>Net Debt</v>
          </cell>
          <cell r="F108">
            <v>0</v>
          </cell>
          <cell r="H108">
            <v>134.04335958916661</v>
          </cell>
          <cell r="J108">
            <v>134.04335958916661</v>
          </cell>
          <cell r="L108">
            <v>134.04335958916661</v>
          </cell>
          <cell r="N108">
            <v>111.92293888468571</v>
          </cell>
          <cell r="P108">
            <v>111.92293888468571</v>
          </cell>
          <cell r="R108">
            <v>111.92293888468571</v>
          </cell>
          <cell r="T108">
            <v>69.060214997055866</v>
          </cell>
          <cell r="V108">
            <v>69.060214997055866</v>
          </cell>
          <cell r="X108">
            <v>69.060214997055866</v>
          </cell>
        </row>
        <row r="109">
          <cell r="C109" t="str">
            <v>Equity Value</v>
          </cell>
          <cell r="F109">
            <v>0</v>
          </cell>
          <cell r="H109">
            <v>162.45623215677122</v>
          </cell>
          <cell r="J109">
            <v>211.87283078109417</v>
          </cell>
          <cell r="L109">
            <v>261.2894294054172</v>
          </cell>
          <cell r="N109">
            <v>334.27920074800937</v>
          </cell>
          <cell r="P109">
            <v>408.6462240201252</v>
          </cell>
          <cell r="R109">
            <v>483.01324729224103</v>
          </cell>
          <cell r="T109">
            <v>571.55596718651657</v>
          </cell>
          <cell r="V109">
            <v>678.32533088377863</v>
          </cell>
          <cell r="X109">
            <v>785.0946945810407</v>
          </cell>
        </row>
        <row r="110">
          <cell r="C110" t="str">
            <v>Fully Diluted Shares Outstanding</v>
          </cell>
          <cell r="F110">
            <v>0</v>
          </cell>
          <cell r="H110">
            <v>43.197628339285714</v>
          </cell>
          <cell r="J110">
            <v>43.197628339285714</v>
          </cell>
          <cell r="L110">
            <v>43.197628339285714</v>
          </cell>
          <cell r="N110">
            <v>43.197628339285714</v>
          </cell>
          <cell r="P110">
            <v>43.197628339285714</v>
          </cell>
          <cell r="R110">
            <v>43.197628339285714</v>
          </cell>
          <cell r="T110">
            <v>43.597628339285713</v>
          </cell>
          <cell r="V110">
            <v>43.597628339285713</v>
          </cell>
          <cell r="X110">
            <v>43.597628339285713</v>
          </cell>
        </row>
        <row r="112">
          <cell r="C112" t="str">
            <v>PF Combined Implied FYE Share Price  3</v>
          </cell>
          <cell r="F112">
            <v>0</v>
          </cell>
          <cell r="H112">
            <v>3.7607673940059065</v>
          </cell>
          <cell r="J112">
            <v>4.9047329431372564</v>
          </cell>
          <cell r="L112">
            <v>6.048698492268608</v>
          </cell>
          <cell r="N112">
            <v>7.7383692947791305</v>
          </cell>
          <cell r="P112">
            <v>9.4599226793311093</v>
          </cell>
          <cell r="R112">
            <v>11.181476063883089</v>
          </cell>
          <cell r="T112">
            <v>13.109794935140748</v>
          </cell>
          <cell r="V112">
            <v>15.558766766047716</v>
          </cell>
          <cell r="X112">
            <v>18.007738596954685</v>
          </cell>
        </row>
        <row r="113">
          <cell r="C113" t="str">
            <v>Shine Standalone Implied FYE Share Price  3</v>
          </cell>
          <cell r="H113">
            <v>3.754722668865635</v>
          </cell>
          <cell r="J113">
            <v>4.7965064277443163</v>
          </cell>
          <cell r="L113">
            <v>5.8382901866229977</v>
          </cell>
          <cell r="N113">
            <v>6.2780586294139518</v>
          </cell>
          <cell r="P113">
            <v>7.7282818860137521</v>
          </cell>
          <cell r="R113">
            <v>9.1785051426135524</v>
          </cell>
          <cell r="T113">
            <v>11.465561883288176</v>
          </cell>
          <cell r="V113">
            <v>13.692085343627308</v>
          </cell>
          <cell r="X113">
            <v>15.918608803966444</v>
          </cell>
        </row>
        <row r="114">
          <cell r="C114" t="str">
            <v>EPS</v>
          </cell>
          <cell r="F114">
            <v>21.760387003558719</v>
          </cell>
          <cell r="H114">
            <v>92.153999999999996</v>
          </cell>
          <cell r="J114">
            <v>92.153999999999996</v>
          </cell>
          <cell r="L114">
            <v>92.153999999999996</v>
          </cell>
          <cell r="N114">
            <v>428.8284380150638</v>
          </cell>
          <cell r="P114">
            <v>428.8284380150638</v>
          </cell>
          <cell r="R114">
            <v>428.8284380150638</v>
          </cell>
          <cell r="T114">
            <v>33.36814692765639</v>
          </cell>
          <cell r="V114">
            <v>33.36814692765639</v>
          </cell>
          <cell r="X114">
            <v>33.36814692765639</v>
          </cell>
        </row>
        <row r="115">
          <cell r="C115" t="str">
            <v>Implied Forward P/E</v>
          </cell>
          <cell r="F115">
            <v>0</v>
          </cell>
          <cell r="H115">
            <v>4.080959474364549E-2</v>
          </cell>
          <cell r="J115">
            <v>5.3223223551199697E-2</v>
          </cell>
          <cell r="L115">
            <v>6.5636852358753911E-2</v>
          </cell>
          <cell r="N115">
            <v>1.8045373414594529E-2</v>
          </cell>
          <cell r="P115">
            <v>2.2059923831354682E-2</v>
          </cell>
          <cell r="R115">
            <v>2.6074474248114834E-2</v>
          </cell>
          <cell r="T115">
            <v>0.39288351743245914</v>
          </cell>
          <cell r="V115">
            <v>0.46627602065466228</v>
          </cell>
          <cell r="X115">
            <v>0.53966852387686537</v>
          </cell>
        </row>
        <row r="116">
          <cell r="C116" t="str">
            <v>Long Term Growth Rate</v>
          </cell>
          <cell r="F116">
            <v>0.15</v>
          </cell>
          <cell r="H116">
            <v>0.15</v>
          </cell>
          <cell r="J116">
            <v>0.15</v>
          </cell>
          <cell r="L116">
            <v>0.15</v>
          </cell>
          <cell r="N116">
            <v>0.15</v>
          </cell>
          <cell r="P116">
            <v>0.15</v>
          </cell>
          <cell r="R116">
            <v>0.15</v>
          </cell>
          <cell r="T116">
            <v>0.15</v>
          </cell>
          <cell r="V116">
            <v>0.15</v>
          </cell>
          <cell r="X116">
            <v>0.15</v>
          </cell>
        </row>
        <row r="117">
          <cell r="C117" t="str">
            <v>Forward PEG</v>
          </cell>
          <cell r="F117">
            <v>0.18733333333333335</v>
          </cell>
          <cell r="H117">
            <v>0.28125479941206949</v>
          </cell>
          <cell r="J117">
            <v>0.42309531076154805</v>
          </cell>
          <cell r="L117">
            <v>0.56493582211102666</v>
          </cell>
          <cell r="N117">
            <v>0.45529988000895899</v>
          </cell>
          <cell r="P117">
            <v>0.58289556877764237</v>
          </cell>
          <cell r="R117">
            <v>0.71049125754632581</v>
          </cell>
          <cell r="T117">
            <v>0.58363561521826668</v>
          </cell>
          <cell r="V117">
            <v>0.70377598991416679</v>
          </cell>
          <cell r="X117">
            <v>0.82391636461006679</v>
          </cell>
        </row>
        <row r="120">
          <cell r="C120" t="str">
            <v>Present Value of Future Share Price 3</v>
          </cell>
          <cell r="H120">
            <v>3.7607673940059065</v>
          </cell>
          <cell r="J120">
            <v>4.9047329431372564</v>
          </cell>
          <cell r="L120">
            <v>6.048698492268608</v>
          </cell>
          <cell r="N120">
            <v>6.6710080127406304</v>
          </cell>
          <cell r="P120">
            <v>8.1551057580440602</v>
          </cell>
          <cell r="R120">
            <v>9.6392035033474919</v>
          </cell>
          <cell r="T120">
            <v>9.7427132395516853</v>
          </cell>
          <cell r="V120">
            <v>11.562698250629992</v>
          </cell>
          <cell r="X120">
            <v>13.382683261708298</v>
          </cell>
        </row>
        <row r="121">
          <cell r="C121" t="str">
            <v>% Accretion (Dilution)</v>
          </cell>
          <cell r="H121">
            <v>1.6098992318114291E-3</v>
          </cell>
          <cell r="J121">
            <v>2.2563613126197035E-2</v>
          </cell>
          <cell r="L121">
            <v>3.6039370932213766E-2</v>
          </cell>
          <cell r="N121">
            <v>0.232605452029921</v>
          </cell>
          <cell r="P121">
            <v>0.22406542862407641</v>
          </cell>
          <cell r="R121">
            <v>0.21822408879744848</v>
          </cell>
          <cell r="T121">
            <v>0.14340623412875653</v>
          </cell>
          <cell r="V121">
            <v>0.13633287958500895</v>
          </cell>
          <cell r="X121">
            <v>0.13123821426327731</v>
          </cell>
        </row>
        <row r="124">
          <cell r="C124" t="str">
            <v>Source: Rise and Shine Management</v>
          </cell>
        </row>
        <row r="125">
          <cell r="C125" t="str">
            <v>Note: Assumes an exchange ratio of 1.2545; Net debt includes full payout of earnouts of $15 million to LaJobi and $4 million to CoCaLo</v>
          </cell>
        </row>
        <row r="126">
          <cell r="C126">
            <v>1</v>
          </cell>
          <cell r="D126" t="str">
            <v>Includes stock based compensation expense</v>
          </cell>
        </row>
        <row r="127">
          <cell r="C127">
            <v>2</v>
          </cell>
          <cell r="D127" t="str">
            <v>Note: Assumes $6.0 million and $12.0 million in annual cost synergies in 2010 and 2011, respectively</v>
          </cell>
        </row>
        <row r="128">
          <cell r="C128">
            <v>3</v>
          </cell>
          <cell r="D128" t="str">
            <v>Calculated as EV / LTM EBITDA multiple times LTM EBITDA minus net debt, divided by fully diluted shares outstanding</v>
          </cell>
        </row>
        <row r="130">
          <cell r="D130" t="str">
            <v>Implied future share prices discounted using estimated cost of equity of 16.0%</v>
          </cell>
        </row>
        <row r="134">
          <cell r="F134" t="str">
            <v>Discount Period</v>
          </cell>
          <cell r="H134">
            <v>0</v>
          </cell>
          <cell r="J134">
            <v>0</v>
          </cell>
          <cell r="L134">
            <v>0</v>
          </cell>
          <cell r="N134">
            <v>1</v>
          </cell>
          <cell r="P134">
            <v>1</v>
          </cell>
          <cell r="R134">
            <v>1</v>
          </cell>
          <cell r="T134">
            <v>2</v>
          </cell>
          <cell r="V134">
            <v>2</v>
          </cell>
          <cell r="X134">
            <v>2</v>
          </cell>
        </row>
        <row r="139">
          <cell r="A139" t="str">
            <v>x</v>
          </cell>
        </row>
      </sheetData>
      <sheetData sheetId="17" refreshError="1"/>
      <sheetData sheetId="18" refreshError="1">
        <row r="1">
          <cell r="AT1" t="str">
            <v>x</v>
          </cell>
          <cell r="BH1" t="str">
            <v>x</v>
          </cell>
        </row>
        <row r="2">
          <cell r="B2" t="str">
            <v>Contribution Analysis</v>
          </cell>
        </row>
        <row r="4">
          <cell r="B4" t="str">
            <v>($ in Millions)</v>
          </cell>
          <cell r="L4" t="str">
            <v>% Contribution</v>
          </cell>
          <cell r="P4" t="str">
            <v>% of Combined Equity Value</v>
          </cell>
          <cell r="T4" t="str">
            <v>Implied</v>
          </cell>
        </row>
        <row r="5">
          <cell r="F5" t="str">
            <v>Shine</v>
          </cell>
          <cell r="H5" t="str">
            <v>Rise</v>
          </cell>
          <cell r="J5" t="str">
            <v>Total</v>
          </cell>
          <cell r="L5" t="str">
            <v>Shine</v>
          </cell>
          <cell r="N5" t="str">
            <v>Rise</v>
          </cell>
          <cell r="P5" t="str">
            <v>Shine</v>
          </cell>
          <cell r="R5" t="str">
            <v>Rise</v>
          </cell>
          <cell r="T5" t="str">
            <v>Exchange Ratio</v>
          </cell>
        </row>
        <row r="7">
          <cell r="B7" t="str">
            <v>Revenue</v>
          </cell>
          <cell r="D7">
            <v>2008</v>
          </cell>
          <cell r="F7">
            <v>138.298</v>
          </cell>
          <cell r="H7">
            <v>251.838458</v>
          </cell>
          <cell r="J7">
            <v>390.136458</v>
          </cell>
          <cell r="L7">
            <v>0.35448622440715344</v>
          </cell>
          <cell r="N7">
            <v>0.64551377559284651</v>
          </cell>
          <cell r="P7">
            <v>0.44336632398360187</v>
          </cell>
          <cell r="R7">
            <v>0.55663367601639802</v>
          </cell>
          <cell r="T7">
            <v>0.88878295298095267</v>
          </cell>
        </row>
        <row r="8">
          <cell r="D8">
            <v>2009</v>
          </cell>
          <cell r="F8">
            <v>154.2870125</v>
          </cell>
          <cell r="H8">
            <v>235.14889500000001</v>
          </cell>
          <cell r="J8">
            <v>389.43590749999998</v>
          </cell>
          <cell r="L8">
            <v>0.39618075664992453</v>
          </cell>
          <cell r="N8">
            <v>0.60381924335007553</v>
          </cell>
          <cell r="P8">
            <v>0.54279473633861819</v>
          </cell>
          <cell r="R8">
            <v>0.45720526366138181</v>
          </cell>
          <cell r="T8">
            <v>0.59629962470817965</v>
          </cell>
        </row>
        <row r="9">
          <cell r="D9">
            <v>2010</v>
          </cell>
          <cell r="F9">
            <v>192.76562187499999</v>
          </cell>
          <cell r="H9">
            <v>294.23348765000003</v>
          </cell>
          <cell r="J9">
            <v>486.99910952499999</v>
          </cell>
          <cell r="L9">
            <v>0.39582335594620716</v>
          </cell>
          <cell r="N9">
            <v>0.6041766440537929</v>
          </cell>
          <cell r="P9">
            <v>0.54194244749800302</v>
          </cell>
          <cell r="R9">
            <v>0.45805755250199715</v>
          </cell>
          <cell r="T9">
            <v>0.59835072524411348</v>
          </cell>
        </row>
        <row r="10">
          <cell r="J10" t="str">
            <v>Average</v>
          </cell>
          <cell r="L10">
            <v>0.38216344566776167</v>
          </cell>
          <cell r="N10">
            <v>0.61783655433223827</v>
          </cell>
          <cell r="P10">
            <v>0.50936783594007429</v>
          </cell>
          <cell r="R10">
            <v>0.49063216405992566</v>
          </cell>
          <cell r="T10">
            <v>0.69447776764441527</v>
          </cell>
        </row>
        <row r="12">
          <cell r="B12" t="str">
            <v>EBITDA</v>
          </cell>
          <cell r="D12">
            <v>2008</v>
          </cell>
          <cell r="F12">
            <v>13.449000000000005</v>
          </cell>
          <cell r="H12">
            <v>31.842331000000005</v>
          </cell>
          <cell r="J12">
            <v>45.291331000000014</v>
          </cell>
          <cell r="L12">
            <v>0.29694424303847466</v>
          </cell>
          <cell r="N12">
            <v>0.70305575696152522</v>
          </cell>
          <cell r="P12">
            <v>0.30614670444364123</v>
          </cell>
          <cell r="R12">
            <v>0.69385329555635866</v>
          </cell>
          <cell r="T12">
            <v>1.6044530326938942</v>
          </cell>
        </row>
        <row r="13">
          <cell r="D13">
            <v>2009</v>
          </cell>
          <cell r="F13">
            <v>16.048451696666653</v>
          </cell>
          <cell r="H13">
            <v>33.36814692765639</v>
          </cell>
          <cell r="J13">
            <v>49.416598624323044</v>
          </cell>
          <cell r="L13">
            <v>0.32475832298112767</v>
          </cell>
          <cell r="N13">
            <v>0.67524167701887228</v>
          </cell>
          <cell r="P13">
            <v>0.37247458153100138</v>
          </cell>
          <cell r="R13">
            <v>0.62752541846899845</v>
          </cell>
          <cell r="T13">
            <v>1.1926791385379372</v>
          </cell>
        </row>
        <row r="14">
          <cell r="D14">
            <v>2010</v>
          </cell>
          <cell r="F14">
            <v>22.340373119249996</v>
          </cell>
          <cell r="H14">
            <v>46.026650152865876</v>
          </cell>
          <cell r="J14">
            <v>68.367023272115873</v>
          </cell>
          <cell r="L14">
            <v>0.32677118367916019</v>
          </cell>
          <cell r="N14">
            <v>0.67322881632083975</v>
          </cell>
          <cell r="P14">
            <v>0.37727462443187554</v>
          </cell>
          <cell r="R14">
            <v>0.62272537556812424</v>
          </cell>
          <cell r="T14">
            <v>1.1684978285486811</v>
          </cell>
        </row>
        <row r="15">
          <cell r="J15" t="str">
            <v>Average</v>
          </cell>
          <cell r="L15">
            <v>0.31615791656625419</v>
          </cell>
          <cell r="N15">
            <v>0.68384208343374586</v>
          </cell>
          <cell r="P15">
            <v>0.35196530346883942</v>
          </cell>
          <cell r="R15">
            <v>0.64803469653116041</v>
          </cell>
          <cell r="T15">
            <v>1.3218766665935042</v>
          </cell>
        </row>
        <row r="17">
          <cell r="B17" t="str">
            <v>EBIT</v>
          </cell>
          <cell r="D17">
            <v>2008</v>
          </cell>
          <cell r="F17">
            <v>10.523000000000005</v>
          </cell>
          <cell r="H17">
            <v>30.878331000000003</v>
          </cell>
          <cell r="J17">
            <v>41.401331000000006</v>
          </cell>
          <cell r="L17">
            <v>0.25417057243884267</v>
          </cell>
          <cell r="N17">
            <v>0.74582942756115733</v>
          </cell>
          <cell r="P17">
            <v>0.20414488479125231</v>
          </cell>
          <cell r="R17">
            <v>0.79585511520874763</v>
          </cell>
          <cell r="T17">
            <v>2.7598434736211037</v>
          </cell>
        </row>
        <row r="18">
          <cell r="D18">
            <v>2009</v>
          </cell>
          <cell r="F18">
            <v>12.061071096666653</v>
          </cell>
          <cell r="H18">
            <v>30.658146927656389</v>
          </cell>
          <cell r="J18">
            <v>42.719218024323041</v>
          </cell>
          <cell r="L18">
            <v>0.28233361129877055</v>
          </cell>
          <cell r="N18">
            <v>0.71766638870122956</v>
          </cell>
          <cell r="P18">
            <v>0.27130491970016429</v>
          </cell>
          <cell r="R18">
            <v>0.72869508029983598</v>
          </cell>
          <cell r="T18">
            <v>1.9014158517534929</v>
          </cell>
        </row>
        <row r="19">
          <cell r="D19">
            <v>2010</v>
          </cell>
          <cell r="F19">
            <v>17.940373119249998</v>
          </cell>
          <cell r="H19">
            <v>43.316650152865876</v>
          </cell>
          <cell r="J19">
            <v>61.257023272115873</v>
          </cell>
          <cell r="L19">
            <v>0.29287046873883005</v>
          </cell>
          <cell r="N19">
            <v>0.70712953126116995</v>
          </cell>
          <cell r="P19">
            <v>0.29643202750355979</v>
          </cell>
          <cell r="R19">
            <v>0.70356797249644021</v>
          </cell>
          <cell r="T19">
            <v>1.680234426965227</v>
          </cell>
        </row>
        <row r="20">
          <cell r="J20" t="str">
            <v>Average</v>
          </cell>
          <cell r="L20">
            <v>0.27645821749214777</v>
          </cell>
          <cell r="N20">
            <v>0.72354178250785228</v>
          </cell>
          <cell r="P20">
            <v>0.25729394399832545</v>
          </cell>
          <cell r="R20">
            <v>0.74270605600167461</v>
          </cell>
          <cell r="T20">
            <v>2.1138312507799415</v>
          </cell>
        </row>
        <row r="22">
          <cell r="B22" t="str">
            <v>Net Income</v>
          </cell>
          <cell r="D22">
            <v>2008</v>
          </cell>
          <cell r="F22">
            <v>5.2710000000000061</v>
          </cell>
          <cell r="H22">
            <v>18.835781910000001</v>
          </cell>
          <cell r="J22">
            <v>24.106781910000009</v>
          </cell>
          <cell r="L22">
            <v>0.218652162685119</v>
          </cell>
          <cell r="N22">
            <v>0.78134783731488089</v>
          </cell>
          <cell r="P22">
            <v>0.11944459194170332</v>
          </cell>
          <cell r="R22">
            <v>0.88055540805829635</v>
          </cell>
          <cell r="T22">
            <v>5.2189019721145691</v>
          </cell>
        </row>
        <row r="23">
          <cell r="D23">
            <v>2009</v>
          </cell>
          <cell r="F23">
            <v>7.1866934043333224</v>
          </cell>
          <cell r="H23">
            <v>15.493590968403842</v>
          </cell>
          <cell r="J23">
            <v>22.680284372737162</v>
          </cell>
          <cell r="L23">
            <v>0.3168696338292869</v>
          </cell>
          <cell r="N23">
            <v>0.68313036617071321</v>
          </cell>
          <cell r="P23">
            <v>0.35366252643076085</v>
          </cell>
          <cell r="R23">
            <v>0.64633747356923943</v>
          </cell>
          <cell r="T23">
            <v>1.2937764248003145</v>
          </cell>
        </row>
        <row r="24">
          <cell r="D24">
            <v>2010</v>
          </cell>
          <cell r="F24">
            <v>11.15826125246177</v>
          </cell>
          <cell r="H24">
            <v>23.757112417632907</v>
          </cell>
          <cell r="J24">
            <v>34.915373670094681</v>
          </cell>
          <cell r="L24">
            <v>0.31958017570978819</v>
          </cell>
          <cell r="N24">
            <v>0.68041982429021175</v>
          </cell>
          <cell r="P24">
            <v>0.36012632063357858</v>
          </cell>
          <cell r="R24">
            <v>0.63987367936642126</v>
          </cell>
          <cell r="T24">
            <v>1.257848465204527</v>
          </cell>
        </row>
        <row r="25">
          <cell r="J25" t="str">
            <v>Average</v>
          </cell>
          <cell r="L25">
            <v>0.28503399074139807</v>
          </cell>
          <cell r="N25">
            <v>0.71496600925860199</v>
          </cell>
          <cell r="P25">
            <v>0.27774447966868093</v>
          </cell>
          <cell r="R25">
            <v>0.72225552033131901</v>
          </cell>
          <cell r="T25">
            <v>2.5901756207064701</v>
          </cell>
        </row>
        <row r="27">
          <cell r="B27" t="str">
            <v>Equity Market Value</v>
          </cell>
          <cell r="F27">
            <v>34.506711680000002</v>
          </cell>
          <cell r="H27">
            <v>61.146687480000004</v>
          </cell>
          <cell r="J27">
            <v>95.653399160000006</v>
          </cell>
          <cell r="L27">
            <v>0.36074736478816005</v>
          </cell>
          <cell r="N27">
            <v>0.63925263521183995</v>
          </cell>
          <cell r="P27">
            <v>0.36074736478816005</v>
          </cell>
          <cell r="R27">
            <v>0.63925263521183995</v>
          </cell>
          <cell r="T27">
            <v>1.2544642857142856</v>
          </cell>
        </row>
        <row r="29">
          <cell r="H29" t="str">
            <v>Consolidated Average</v>
          </cell>
          <cell r="L29">
            <v>0.31847600586083424</v>
          </cell>
          <cell r="N29">
            <v>0.68152399413916576</v>
          </cell>
          <cell r="P29">
            <v>0.34998938877045538</v>
          </cell>
          <cell r="R29">
            <v>0.65001061122954451</v>
          </cell>
          <cell r="T29">
            <v>1.6473498617605598</v>
          </cell>
        </row>
        <row r="32">
          <cell r="B32" t="str">
            <v>Other Assumptions</v>
          </cell>
          <cell r="F32" t="str">
            <v>Shine</v>
          </cell>
          <cell r="H32" t="str">
            <v>Rise</v>
          </cell>
          <cell r="J32" t="str">
            <v>Total</v>
          </cell>
        </row>
        <row r="33">
          <cell r="B33" t="str">
            <v>Net Debt</v>
          </cell>
          <cell r="F33">
            <v>38.450025995666621</v>
          </cell>
          <cell r="H33">
            <v>94</v>
          </cell>
          <cell r="J33">
            <v>132.45002599566664</v>
          </cell>
        </row>
        <row r="34">
          <cell r="B34" t="str">
            <v>Equity Value</v>
          </cell>
          <cell r="F34">
            <v>34.506711680000002</v>
          </cell>
          <cell r="H34">
            <v>61.146687480000004</v>
          </cell>
          <cell r="J34">
            <v>95.653399160000006</v>
          </cell>
        </row>
        <row r="35">
          <cell r="B35" t="str">
            <v>Enterprise Value</v>
          </cell>
          <cell r="F35">
            <v>72.956737675666631</v>
          </cell>
          <cell r="H35">
            <v>155.14668748</v>
          </cell>
          <cell r="J35">
            <v>228.10342515566663</v>
          </cell>
        </row>
        <row r="36">
          <cell r="B36" t="str">
            <v>Fully Diluted Shares Outstanding</v>
          </cell>
          <cell r="F36">
            <v>15.404782000000001</v>
          </cell>
          <cell r="H36">
            <v>21.760387003558719</v>
          </cell>
        </row>
        <row r="37">
          <cell r="B37" t="str">
            <v>Share Price</v>
          </cell>
          <cell r="F37">
            <v>2.2400000000000002</v>
          </cell>
          <cell r="H37">
            <v>2.81</v>
          </cell>
        </row>
        <row r="40">
          <cell r="B40" t="str">
            <v>Calculation Steps (Based on 2009P EBITDA)</v>
          </cell>
        </row>
        <row r="42">
          <cell r="B42" t="str">
            <v>Combined Enterprise Value</v>
          </cell>
          <cell r="H42">
            <v>228.10342515566663</v>
          </cell>
        </row>
        <row r="43">
          <cell r="B43" t="str">
            <v>% Contributed by Shine</v>
          </cell>
          <cell r="H43">
            <v>0.32475832298112767</v>
          </cell>
        </row>
        <row r="44">
          <cell r="B44" t="str">
            <v>Shine Enterprise Value based on EBITDA Contribution</v>
          </cell>
          <cell r="H44">
            <v>74.078485819805465</v>
          </cell>
        </row>
        <row r="46">
          <cell r="B46" t="str">
            <v>Shine Net Debt of $38.5</v>
          </cell>
          <cell r="H46">
            <v>38.450025995666621</v>
          </cell>
        </row>
        <row r="47">
          <cell r="B47" t="str">
            <v>Implied Shine Equity Value</v>
          </cell>
          <cell r="H47">
            <v>35.628459824138844</v>
          </cell>
        </row>
        <row r="49">
          <cell r="B49" t="str">
            <v>Combined Equity Value</v>
          </cell>
          <cell r="H49">
            <v>95.653399160000006</v>
          </cell>
        </row>
        <row r="50">
          <cell r="B50" t="str">
            <v>Shine Equity Value as a % of Combined Equity Value</v>
          </cell>
          <cell r="H50">
            <v>0.37247458153100138</v>
          </cell>
        </row>
        <row r="52">
          <cell r="B52" t="str">
            <v>Fully Diluted Shine Share Count</v>
          </cell>
          <cell r="H52">
            <v>15.404782000000001</v>
          </cell>
        </row>
        <row r="53">
          <cell r="B53" t="str">
            <v>Pro Forma Share Count to Yield 37.2% Shine Ownership</v>
          </cell>
          <cell r="H53">
            <v>41.357941625656537</v>
          </cell>
        </row>
        <row r="54">
          <cell r="B54" t="str">
            <v>Implied Shares Issued</v>
          </cell>
          <cell r="H54">
            <v>25.953159625656536</v>
          </cell>
        </row>
        <row r="56">
          <cell r="B56" t="str">
            <v>Fully Diluted Rise Share Count</v>
          </cell>
          <cell r="H56">
            <v>21.760387003558719</v>
          </cell>
        </row>
        <row r="58">
          <cell r="B58" t="str">
            <v>Implied Exchange Ratio</v>
          </cell>
          <cell r="H58">
            <v>1.1926791385379372</v>
          </cell>
        </row>
        <row r="61">
          <cell r="B61" t="str">
            <v>Alternative Calculation Steps (Based on 2009P EBITDA)</v>
          </cell>
        </row>
        <row r="63">
          <cell r="B63" t="str">
            <v>Combined Enterprise Value</v>
          </cell>
          <cell r="H63">
            <v>228.10342515566663</v>
          </cell>
        </row>
        <row r="64">
          <cell r="B64" t="str">
            <v>% Contributed by Rise</v>
          </cell>
          <cell r="H64">
            <v>0.67524167701887228</v>
          </cell>
        </row>
        <row r="65">
          <cell r="B65" t="str">
            <v>Enterprise Value based on EBITDA Contribution</v>
          </cell>
          <cell r="H65">
            <v>154.02493933586115</v>
          </cell>
        </row>
        <row r="67">
          <cell r="B67" t="str">
            <v>Rise Net Debt of $094.0</v>
          </cell>
          <cell r="H67">
            <v>94</v>
          </cell>
        </row>
        <row r="68">
          <cell r="B68" t="str">
            <v>Implied Rise Equity Value</v>
          </cell>
          <cell r="H68">
            <v>60.024939335861148</v>
          </cell>
        </row>
        <row r="70">
          <cell r="B70" t="str">
            <v>Combined Equity Value</v>
          </cell>
          <cell r="H70">
            <v>95.653399160000006</v>
          </cell>
        </row>
        <row r="71">
          <cell r="B71" t="str">
            <v>Rise Equity Value as a % of Combined Equity Value</v>
          </cell>
          <cell r="H71">
            <v>0.62752541846899845</v>
          </cell>
        </row>
        <row r="73">
          <cell r="B73" t="str">
            <v>Fully Diluted Shine Share Count</v>
          </cell>
          <cell r="H73">
            <v>15.404782000000001</v>
          </cell>
        </row>
        <row r="74">
          <cell r="B74" t="str">
            <v>Implied Shine Share Price (Based on Equity Value of $155.1 mm)</v>
          </cell>
          <cell r="H74">
            <v>2.3128181771179133</v>
          </cell>
        </row>
        <row r="76">
          <cell r="B76" t="str">
            <v>Implied Shares Issued (Based on Shine Price of $2.31)</v>
          </cell>
          <cell r="H76">
            <v>25.953159625656525</v>
          </cell>
        </row>
        <row r="77">
          <cell r="B77" t="str">
            <v>Pro Forma Combined Share Count</v>
          </cell>
          <cell r="H77">
            <v>41.357941625656522</v>
          </cell>
        </row>
        <row r="79">
          <cell r="B79" t="str">
            <v>Fully Diluted Rise Share Count</v>
          </cell>
          <cell r="H79">
            <v>21.760387003558719</v>
          </cell>
        </row>
        <row r="81">
          <cell r="B81" t="str">
            <v>Implied Exchange Ratio</v>
          </cell>
          <cell r="H81">
            <v>1.1926791385379367</v>
          </cell>
        </row>
        <row r="83">
          <cell r="B83" t="str">
            <v>Implied Shine Ownership</v>
          </cell>
          <cell r="H83">
            <v>0.37247458153100149</v>
          </cell>
        </row>
        <row r="84">
          <cell r="B84" t="str">
            <v>Implied Rise Ownership</v>
          </cell>
          <cell r="H84">
            <v>0.62752541846899856</v>
          </cell>
        </row>
        <row r="86">
          <cell r="A86" t="str">
            <v>x</v>
          </cell>
          <cell r="U86" t="str">
            <v>x</v>
          </cell>
          <cell r="AT86" t="str">
            <v>x</v>
          </cell>
          <cell r="BH86" t="str">
            <v>x</v>
          </cell>
        </row>
        <row r="88">
          <cell r="AC88" t="str">
            <v>Implied Enterprise Value of Combined Firm</v>
          </cell>
        </row>
        <row r="90">
          <cell r="V90" t="str">
            <v>Multiple</v>
          </cell>
          <cell r="Y90" t="str">
            <v>($ in Millions)</v>
          </cell>
          <cell r="AC90" t="str">
            <v>EV / EBITDA Multiple</v>
          </cell>
          <cell r="AI90" t="str">
            <v>EV / EBITDA Multiple</v>
          </cell>
          <cell r="AO90" t="str">
            <v>EV / EBITDA Multiple</v>
          </cell>
        </row>
        <row r="91">
          <cell r="V91" t="str">
            <v>Start</v>
          </cell>
          <cell r="W91">
            <v>6</v>
          </cell>
          <cell r="AC91">
            <v>6</v>
          </cell>
          <cell r="AE91">
            <v>6.5</v>
          </cell>
          <cell r="AG91">
            <v>7</v>
          </cell>
          <cell r="AI91">
            <v>6</v>
          </cell>
          <cell r="AK91">
            <v>6.5</v>
          </cell>
          <cell r="AM91">
            <v>7</v>
          </cell>
          <cell r="AO91">
            <v>6</v>
          </cell>
          <cell r="AQ91">
            <v>6.5</v>
          </cell>
          <cell r="AS91">
            <v>7</v>
          </cell>
        </row>
        <row r="92">
          <cell r="V92" t="str">
            <v>Step</v>
          </cell>
          <cell r="W92">
            <v>0.5</v>
          </cell>
          <cell r="Y92" t="str">
            <v>2008A EBITDA</v>
          </cell>
        </row>
        <row r="93">
          <cell r="Y93" t="str">
            <v>Shine</v>
          </cell>
          <cell r="AA93">
            <v>13.449000000000005</v>
          </cell>
          <cell r="AC93">
            <v>80.694000000000031</v>
          </cell>
          <cell r="AE93">
            <v>87.418500000000037</v>
          </cell>
          <cell r="AG93">
            <v>94.143000000000029</v>
          </cell>
        </row>
        <row r="94">
          <cell r="Y94" t="str">
            <v>Rise</v>
          </cell>
          <cell r="AA94">
            <v>31.842331000000005</v>
          </cell>
          <cell r="AC94">
            <v>191.05398600000004</v>
          </cell>
          <cell r="AE94">
            <v>206.97515150000004</v>
          </cell>
          <cell r="AG94">
            <v>222.89631700000004</v>
          </cell>
        </row>
        <row r="95">
          <cell r="Y95" t="str">
            <v>Total</v>
          </cell>
          <cell r="AA95">
            <v>45.291331000000014</v>
          </cell>
          <cell r="AC95">
            <v>271.74798600000008</v>
          </cell>
          <cell r="AE95">
            <v>294.39365150000009</v>
          </cell>
          <cell r="AG95">
            <v>317.0393170000001</v>
          </cell>
        </row>
        <row r="97">
          <cell r="Y97" t="str">
            <v>2009P EBITDA</v>
          </cell>
        </row>
        <row r="98">
          <cell r="Y98" t="str">
            <v>Shine</v>
          </cell>
          <cell r="AA98">
            <v>16.048451696666653</v>
          </cell>
          <cell r="AI98">
            <v>96.29071017999992</v>
          </cell>
          <cell r="AK98">
            <v>104.31493602833325</v>
          </cell>
          <cell r="AM98">
            <v>112.33916187666657</v>
          </cell>
        </row>
        <row r="99">
          <cell r="Y99" t="str">
            <v>Rise</v>
          </cell>
          <cell r="AA99">
            <v>33.36814692765639</v>
          </cell>
          <cell r="AI99">
            <v>200.20888156593833</v>
          </cell>
          <cell r="AK99">
            <v>216.89295502976654</v>
          </cell>
          <cell r="AM99">
            <v>233.57702849359472</v>
          </cell>
        </row>
        <row r="100">
          <cell r="Y100" t="str">
            <v>Total</v>
          </cell>
          <cell r="AA100">
            <v>49.416598624323044</v>
          </cell>
          <cell r="AI100">
            <v>296.49959174593823</v>
          </cell>
          <cell r="AK100">
            <v>321.20789105809979</v>
          </cell>
          <cell r="AM100">
            <v>345.91619037026129</v>
          </cell>
        </row>
        <row r="102">
          <cell r="Y102" t="str">
            <v>2010P EBITDA</v>
          </cell>
        </row>
        <row r="103">
          <cell r="Y103" t="str">
            <v>Shine</v>
          </cell>
          <cell r="AA103">
            <v>22.340373119249996</v>
          </cell>
          <cell r="AO103">
            <v>134.04223871549999</v>
          </cell>
          <cell r="AQ103">
            <v>145.21242527512499</v>
          </cell>
          <cell r="AS103">
            <v>156.38261183474998</v>
          </cell>
        </row>
        <row r="104">
          <cell r="Y104" t="str">
            <v>Rise</v>
          </cell>
          <cell r="AA104">
            <v>46.026650152865876</v>
          </cell>
          <cell r="AO104">
            <v>276.15990091719527</v>
          </cell>
          <cell r="AQ104">
            <v>299.17322599362819</v>
          </cell>
          <cell r="AS104">
            <v>322.18655107006111</v>
          </cell>
        </row>
        <row r="105">
          <cell r="Y105" t="str">
            <v>Total</v>
          </cell>
          <cell r="AA105">
            <v>68.367023272115873</v>
          </cell>
          <cell r="AO105">
            <v>410.20213963269526</v>
          </cell>
          <cell r="AQ105">
            <v>444.38565126875318</v>
          </cell>
          <cell r="AS105">
            <v>478.56916290481109</v>
          </cell>
        </row>
        <row r="107">
          <cell r="AC107" t="str">
            <v>Implied % of Combined Equity Value 1</v>
          </cell>
        </row>
        <row r="109">
          <cell r="Y109" t="str">
            <v>($ in Millions)</v>
          </cell>
          <cell r="AC109" t="str">
            <v>EV / EBITDA Multiple</v>
          </cell>
          <cell r="AI109" t="str">
            <v>EV / EBITDA Multiple</v>
          </cell>
          <cell r="AO109" t="str">
            <v>EV / EBITDA Multiple</v>
          </cell>
        </row>
        <row r="110">
          <cell r="AC110">
            <v>6</v>
          </cell>
          <cell r="AE110">
            <v>6.5</v>
          </cell>
          <cell r="AG110">
            <v>7</v>
          </cell>
          <cell r="AI110">
            <v>6</v>
          </cell>
          <cell r="AK110">
            <v>6.5</v>
          </cell>
          <cell r="AM110">
            <v>7</v>
          </cell>
          <cell r="AO110">
            <v>6</v>
          </cell>
          <cell r="AQ110">
            <v>6.5</v>
          </cell>
          <cell r="AS110">
            <v>7</v>
          </cell>
        </row>
        <row r="111">
          <cell r="Y111" t="str">
            <v>Net Debt</v>
          </cell>
        </row>
        <row r="112">
          <cell r="Y112" t="str">
            <v>Shine</v>
          </cell>
          <cell r="AA112">
            <v>38.450025995666621</v>
          </cell>
        </row>
        <row r="113">
          <cell r="Y113" t="str">
            <v>Rise</v>
          </cell>
          <cell r="AA113">
            <v>94</v>
          </cell>
        </row>
        <row r="114">
          <cell r="Y114" t="str">
            <v>Total</v>
          </cell>
          <cell r="AA114">
            <v>132.45002599566664</v>
          </cell>
        </row>
        <row r="116">
          <cell r="Y116" t="str">
            <v>Implied Equity Value of Combined Firm 1</v>
          </cell>
          <cell r="AC116">
            <v>139.29796000433345</v>
          </cell>
          <cell r="AE116">
            <v>161.94362550433345</v>
          </cell>
          <cell r="AG116">
            <v>184.58929100433346</v>
          </cell>
          <cell r="AI116">
            <v>164.0495657502716</v>
          </cell>
          <cell r="AK116">
            <v>188.75786506243315</v>
          </cell>
          <cell r="AM116">
            <v>213.46616437459465</v>
          </cell>
          <cell r="AO116">
            <v>277.75211363702863</v>
          </cell>
          <cell r="AQ116">
            <v>311.93562527308654</v>
          </cell>
          <cell r="AS116">
            <v>346.11913690914446</v>
          </cell>
        </row>
        <row r="118">
          <cell r="Y118" t="str">
            <v>2008A EBITDA</v>
          </cell>
        </row>
        <row r="119">
          <cell r="Y119" t="str">
            <v>Shine</v>
          </cell>
          <cell r="AA119">
            <v>0.29694424303847466</v>
          </cell>
          <cell r="AC119">
            <v>0.30326340746856045</v>
          </cell>
          <cell r="AE119">
            <v>0.30237975623821678</v>
          </cell>
          <cell r="AG119">
            <v>0.30171292007956174</v>
          </cell>
          <cell r="AI119">
            <v>0.30230997936345144</v>
          </cell>
          <cell r="AK119">
            <v>0.30160760746968257</v>
          </cell>
          <cell r="AM119">
            <v>0.30106783197643028</v>
          </cell>
          <cell r="AO119">
            <v>0.30011342401253277</v>
          </cell>
          <cell r="AQ119">
            <v>0.29976612884671561</v>
          </cell>
          <cell r="AS119">
            <v>0.29948743299873964</v>
          </cell>
        </row>
        <row r="120">
          <cell r="Y120" t="str">
            <v>Rise</v>
          </cell>
          <cell r="AA120">
            <v>0.70305575696152522</v>
          </cell>
          <cell r="AC120">
            <v>0.69673659253143938</v>
          </cell>
          <cell r="AE120">
            <v>0.697620243761783</v>
          </cell>
          <cell r="AG120">
            <v>0.69828707992043815</v>
          </cell>
          <cell r="AI120">
            <v>0.6976900206365485</v>
          </cell>
          <cell r="AK120">
            <v>0.69839239253031737</v>
          </cell>
          <cell r="AM120">
            <v>0.69893216802356961</v>
          </cell>
          <cell r="AO120">
            <v>0.69988657598746706</v>
          </cell>
          <cell r="AQ120">
            <v>0.70023387115328417</v>
          </cell>
          <cell r="AS120">
            <v>0.7005125670012603</v>
          </cell>
        </row>
        <row r="122">
          <cell r="Y122" t="str">
            <v>2009P EBITDA</v>
          </cell>
        </row>
        <row r="123">
          <cell r="Y123" t="str">
            <v>Shine</v>
          </cell>
          <cell r="AA123">
            <v>0.32475832298112767</v>
          </cell>
          <cell r="AC123">
            <v>0.35752421794004058</v>
          </cell>
          <cell r="AE123">
            <v>0.35294234264401153</v>
          </cell>
          <cell r="AG123">
            <v>0.34948468874513988</v>
          </cell>
          <cell r="AI123">
            <v>0.35258053820381735</v>
          </cell>
          <cell r="AK123">
            <v>0.34893862574087325</v>
          </cell>
          <cell r="AM123">
            <v>0.34613980205002337</v>
          </cell>
          <cell r="AO123">
            <v>0.34119104158667329</v>
          </cell>
          <cell r="AQ123">
            <v>0.33939025968761016</v>
          </cell>
          <cell r="AS123">
            <v>0.33794517640463811</v>
          </cell>
        </row>
        <row r="124">
          <cell r="Y124" t="str">
            <v>Rise</v>
          </cell>
          <cell r="AA124">
            <v>0.67524167701887228</v>
          </cell>
          <cell r="AC124">
            <v>0.64247578205995948</v>
          </cell>
          <cell r="AE124">
            <v>0.64705765735598852</v>
          </cell>
          <cell r="AG124">
            <v>0.65051531125486006</v>
          </cell>
          <cell r="AI124">
            <v>0.64741946179618259</v>
          </cell>
          <cell r="AK124">
            <v>0.6510613742591268</v>
          </cell>
          <cell r="AM124">
            <v>0.65386019794997674</v>
          </cell>
          <cell r="AO124">
            <v>0.65880895841332654</v>
          </cell>
          <cell r="AQ124">
            <v>0.66060974031238973</v>
          </cell>
          <cell r="AS124">
            <v>0.66205482359536183</v>
          </cell>
        </row>
        <row r="126">
          <cell r="Y126" t="str">
            <v>2010P EBITDA</v>
          </cell>
        </row>
        <row r="127">
          <cell r="Y127" t="str">
            <v>Shine</v>
          </cell>
          <cell r="AA127">
            <v>0.32677118367916019</v>
          </cell>
          <cell r="AC127">
            <v>0.36145098643522799</v>
          </cell>
          <cell r="AE127">
            <v>0.356601476549463</v>
          </cell>
          <cell r="AG127">
            <v>0.35294185561244962</v>
          </cell>
          <cell r="AI127">
            <v>0.35621853853913432</v>
          </cell>
          <cell r="AK127">
            <v>0.35236389620361619</v>
          </cell>
          <cell r="AM127">
            <v>0.34940158879008765</v>
          </cell>
          <cell r="AO127">
            <v>0.34416376339355231</v>
          </cell>
          <cell r="AQ127">
            <v>0.3422577949728966</v>
          </cell>
          <cell r="AS127">
            <v>0.3407283020876144</v>
          </cell>
        </row>
        <row r="128">
          <cell r="Y128" t="str">
            <v>Rise</v>
          </cell>
          <cell r="AA128">
            <v>0.67322881632083975</v>
          </cell>
          <cell r="AC128">
            <v>0.63854901356477189</v>
          </cell>
          <cell r="AE128">
            <v>0.64339852345053705</v>
          </cell>
          <cell r="AG128">
            <v>0.64705814438755027</v>
          </cell>
          <cell r="AI128">
            <v>0.64378146146086557</v>
          </cell>
          <cell r="AK128">
            <v>0.64763610379638381</v>
          </cell>
          <cell r="AM128">
            <v>0.65059841120991235</v>
          </cell>
          <cell r="AO128">
            <v>0.65583623660644774</v>
          </cell>
          <cell r="AQ128">
            <v>0.65774220502710345</v>
          </cell>
          <cell r="AS128">
            <v>0.6592716979123856</v>
          </cell>
        </row>
        <row r="131">
          <cell r="Y131" t="str">
            <v>Shine - Average Equity %</v>
          </cell>
          <cell r="AC131">
            <v>0.34074620394794303</v>
          </cell>
          <cell r="AE131">
            <v>0.33730785847723044</v>
          </cell>
          <cell r="AG131">
            <v>0.33471315481238378</v>
          </cell>
          <cell r="AI131">
            <v>0.33703635203546772</v>
          </cell>
          <cell r="AK131">
            <v>0.33430337647139069</v>
          </cell>
          <cell r="AM131">
            <v>0.33220307427218043</v>
          </cell>
          <cell r="AO131">
            <v>0.32848940966425277</v>
          </cell>
          <cell r="AQ131">
            <v>0.32713806116907412</v>
          </cell>
          <cell r="AS131">
            <v>0.32605363716366403</v>
          </cell>
        </row>
        <row r="132">
          <cell r="Y132" t="str">
            <v>Rise - Average Equity %</v>
          </cell>
          <cell r="AC132">
            <v>0.65925379605205692</v>
          </cell>
          <cell r="AE132">
            <v>0.66269214152276945</v>
          </cell>
          <cell r="AG132">
            <v>0.66528684518761616</v>
          </cell>
          <cell r="AI132">
            <v>0.66296364796453222</v>
          </cell>
          <cell r="AK132">
            <v>0.66569662352860925</v>
          </cell>
          <cell r="AM132">
            <v>0.66779692572781946</v>
          </cell>
          <cell r="AO132">
            <v>0.671510590335747</v>
          </cell>
          <cell r="AQ132">
            <v>0.67286193883092571</v>
          </cell>
          <cell r="AS132">
            <v>0.67394636283633591</v>
          </cell>
        </row>
        <row r="135">
          <cell r="Y135" t="str">
            <v>¹ Based on pro forma net debt of $38.5 and $94.0 for Shine and Rise, respectively.  Net debt based on current capital structure</v>
          </cell>
        </row>
        <row r="137">
          <cell r="A137" t="str">
            <v>x</v>
          </cell>
          <cell r="U137" t="str">
            <v>x</v>
          </cell>
          <cell r="AT137" t="str">
            <v>x</v>
          </cell>
          <cell r="AV137" t="str">
            <v>* Delete entire row to remove from chart</v>
          </cell>
          <cell r="BN137" t="str">
            <v>x</v>
          </cell>
        </row>
        <row r="138">
          <cell r="AW138" t="str">
            <v>Shine</v>
          </cell>
          <cell r="AY138" t="str">
            <v>Rise</v>
          </cell>
        </row>
        <row r="139">
          <cell r="AV139" t="str">
            <v>2008A Revenue</v>
          </cell>
          <cell r="AW139">
            <v>138.298</v>
          </cell>
          <cell r="AY139">
            <v>251.838458</v>
          </cell>
        </row>
        <row r="140">
          <cell r="AV140" t="str">
            <v>2009P Revenue</v>
          </cell>
          <cell r="AW140">
            <v>154.2870125</v>
          </cell>
          <cell r="AY140">
            <v>235.14889500000001</v>
          </cell>
        </row>
        <row r="141">
          <cell r="AV141" t="str">
            <v>2010P Revenue</v>
          </cell>
          <cell r="AW141">
            <v>192.76562187499999</v>
          </cell>
          <cell r="AY141">
            <v>294.23348765000003</v>
          </cell>
        </row>
        <row r="143">
          <cell r="AV143" t="str">
            <v>2008A EBITDA</v>
          </cell>
          <cell r="AW143">
            <v>13.449000000000005</v>
          </cell>
          <cell r="AY143">
            <v>31.842331000000005</v>
          </cell>
        </row>
        <row r="144">
          <cell r="AV144" t="str">
            <v>2009P EBITDA</v>
          </cell>
          <cell r="AW144">
            <v>16.048451696666653</v>
          </cell>
          <cell r="AY144">
            <v>33.36814692765639</v>
          </cell>
        </row>
        <row r="145">
          <cell r="AV145" t="str">
            <v>2010P EBITDA</v>
          </cell>
          <cell r="AW145">
            <v>22.340373119249996</v>
          </cell>
          <cell r="AY145">
            <v>46.026650152865876</v>
          </cell>
        </row>
        <row r="147">
          <cell r="AV147" t="str">
            <v>2008A EBIT</v>
          </cell>
          <cell r="AW147">
            <v>10.523000000000005</v>
          </cell>
          <cell r="AY147">
            <v>30.878331000000003</v>
          </cell>
        </row>
        <row r="148">
          <cell r="AV148" t="str">
            <v>2009P EBIT</v>
          </cell>
          <cell r="AW148">
            <v>12.061071096666653</v>
          </cell>
          <cell r="AY148">
            <v>30.658146927656389</v>
          </cell>
        </row>
        <row r="149">
          <cell r="AV149" t="str">
            <v>2010P EBIT</v>
          </cell>
          <cell r="AW149">
            <v>17.940373119249998</v>
          </cell>
          <cell r="AY149">
            <v>43.316650152865876</v>
          </cell>
        </row>
        <row r="150">
          <cell r="BO150" t="str">
            <v>x</v>
          </cell>
        </row>
        <row r="151">
          <cell r="AV151" t="str">
            <v>2008A Net Income</v>
          </cell>
          <cell r="AW151">
            <v>5.2710000000000061</v>
          </cell>
          <cell r="AY151">
            <v>18.835781910000001</v>
          </cell>
        </row>
        <row r="152">
          <cell r="AV152" t="str">
            <v>2009P Net Income</v>
          </cell>
          <cell r="AW152">
            <v>7.1866934043333224</v>
          </cell>
          <cell r="AY152">
            <v>15.493590968403842</v>
          </cell>
        </row>
        <row r="153">
          <cell r="AV153" t="str">
            <v>2010P Net Income</v>
          </cell>
          <cell r="AW153">
            <v>11.15826125246177</v>
          </cell>
          <cell r="AY153">
            <v>23.757112417632907</v>
          </cell>
        </row>
        <row r="155">
          <cell r="AV155" t="str">
            <v>Equity Market Value</v>
          </cell>
          <cell r="AW155">
            <v>34.506711680000002</v>
          </cell>
          <cell r="AY155">
            <v>61.146687480000004</v>
          </cell>
        </row>
        <row r="156">
          <cell r="BH156" t="str">
            <v>Implied Contribution</v>
          </cell>
        </row>
        <row r="157">
          <cell r="BH157" t="str">
            <v>Shine</v>
          </cell>
          <cell r="BJ157" t="str">
            <v>Rise</v>
          </cell>
        </row>
        <row r="159">
          <cell r="BH159">
            <v>0.35448622440715344</v>
          </cell>
          <cell r="BJ159">
            <v>0.64551377559284651</v>
          </cell>
        </row>
        <row r="160">
          <cell r="BH160">
            <v>0.39618075664992453</v>
          </cell>
          <cell r="BJ160">
            <v>0.60381924335007553</v>
          </cell>
        </row>
        <row r="161">
          <cell r="BH161">
            <v>0.39582335594620716</v>
          </cell>
          <cell r="BJ161">
            <v>0.6041766440537929</v>
          </cell>
        </row>
        <row r="162">
          <cell r="BG162" t="str">
            <v>Average</v>
          </cell>
          <cell r="BH162">
            <v>0.38216344566776167</v>
          </cell>
          <cell r="BJ162">
            <v>0.61783655433223827</v>
          </cell>
        </row>
        <row r="164">
          <cell r="BH164">
            <v>0.29694424303847466</v>
          </cell>
          <cell r="BJ164">
            <v>0.70305575696152522</v>
          </cell>
        </row>
        <row r="165">
          <cell r="BH165">
            <v>0.32475832298112767</v>
          </cell>
          <cell r="BJ165">
            <v>0.67524167701887228</v>
          </cell>
        </row>
        <row r="166">
          <cell r="BH166">
            <v>0.32677118367916019</v>
          </cell>
          <cell r="BJ166">
            <v>0.67322881632083975</v>
          </cell>
        </row>
        <row r="167">
          <cell r="BG167" t="str">
            <v>Average</v>
          </cell>
          <cell r="BH167">
            <v>0.31615791656625419</v>
          </cell>
          <cell r="BJ167">
            <v>0.68384208343374586</v>
          </cell>
        </row>
        <row r="169">
          <cell r="BH169">
            <v>0.25417057243884267</v>
          </cell>
          <cell r="BJ169">
            <v>0.74582942756115733</v>
          </cell>
        </row>
        <row r="170">
          <cell r="BH170">
            <v>0.28233361129877055</v>
          </cell>
          <cell r="BJ170">
            <v>0.71766638870122956</v>
          </cell>
        </row>
        <row r="171">
          <cell r="BH171">
            <v>0.29287046873883005</v>
          </cell>
          <cell r="BJ171">
            <v>0.70712953126116995</v>
          </cell>
        </row>
        <row r="172">
          <cell r="BG172" t="str">
            <v>Average</v>
          </cell>
          <cell r="BH172">
            <v>0.27645821749214777</v>
          </cell>
          <cell r="BJ172">
            <v>0.72354178250785228</v>
          </cell>
        </row>
        <row r="174">
          <cell r="BH174">
            <v>0.218652162685119</v>
          </cell>
          <cell r="BJ174">
            <v>0.78134783731488089</v>
          </cell>
        </row>
        <row r="175">
          <cell r="BH175">
            <v>0.3168696338292869</v>
          </cell>
          <cell r="BJ175">
            <v>0.68313036617071321</v>
          </cell>
        </row>
        <row r="176">
          <cell r="BH176">
            <v>0.31958017570978819</v>
          </cell>
          <cell r="BJ176">
            <v>0.68041982429021175</v>
          </cell>
        </row>
        <row r="177">
          <cell r="BG177" t="str">
            <v>Average</v>
          </cell>
          <cell r="BH177">
            <v>0.28503399074139807</v>
          </cell>
          <cell r="BJ177">
            <v>0.71496600925860199</v>
          </cell>
        </row>
        <row r="179">
          <cell r="BH179">
            <v>0.36074736478816005</v>
          </cell>
          <cell r="BJ179">
            <v>0.63925263521183995</v>
          </cell>
        </row>
        <row r="184">
          <cell r="A184" t="str">
            <v>x</v>
          </cell>
          <cell r="U184" t="str">
            <v>x</v>
          </cell>
          <cell r="AT184" t="str">
            <v>x</v>
          </cell>
          <cell r="BV184" t="str">
            <v>Implied Contribution</v>
          </cell>
          <cell r="BY184" t="str">
            <v>% of Combined Equity Value 4</v>
          </cell>
        </row>
        <row r="185">
          <cell r="BR185" t="str">
            <v>Shine</v>
          </cell>
          <cell r="BS185" t="str">
            <v>Rise</v>
          </cell>
          <cell r="BV185" t="str">
            <v>Shine</v>
          </cell>
          <cell r="BW185" t="str">
            <v>Rise</v>
          </cell>
          <cell r="BY185" t="str">
            <v>Shine</v>
          </cell>
          <cell r="BZ185" t="str">
            <v>Rise</v>
          </cell>
        </row>
        <row r="186">
          <cell r="BQ186" t="str">
            <v>2008A Revenue</v>
          </cell>
          <cell r="BR186">
            <v>138.298</v>
          </cell>
          <cell r="BS186">
            <v>251.838458</v>
          </cell>
          <cell r="BV186">
            <v>0.35448622440715344</v>
          </cell>
          <cell r="BW186">
            <v>0.64551377559284651</v>
          </cell>
          <cell r="BY186">
            <v>0.44336632398360187</v>
          </cell>
          <cell r="BZ186">
            <v>0.55663367601639802</v>
          </cell>
        </row>
        <row r="187">
          <cell r="BQ187" t="str">
            <v>2009P Revenue</v>
          </cell>
          <cell r="BR187">
            <v>154.2870125</v>
          </cell>
          <cell r="BS187">
            <v>235.14889500000001</v>
          </cell>
          <cell r="BV187">
            <v>0.39618075664992453</v>
          </cell>
          <cell r="BW187">
            <v>0.60381924335007553</v>
          </cell>
          <cell r="BY187">
            <v>0.54279473633861819</v>
          </cell>
          <cell r="BZ187">
            <v>0.45720526366138181</v>
          </cell>
        </row>
        <row r="188">
          <cell r="BQ188" t="str">
            <v>2010P Revenue</v>
          </cell>
          <cell r="BR188">
            <v>192.76562187499999</v>
          </cell>
          <cell r="BS188">
            <v>294.23348765000003</v>
          </cell>
          <cell r="BV188">
            <v>0.39582335594620716</v>
          </cell>
          <cell r="BW188">
            <v>0.6041766440537929</v>
          </cell>
          <cell r="BY188">
            <v>0.54194244749800302</v>
          </cell>
          <cell r="BZ188">
            <v>0.45805755250199715</v>
          </cell>
        </row>
        <row r="190">
          <cell r="BQ190" t="str">
            <v>2008A EBITDA</v>
          </cell>
          <cell r="BR190">
            <v>13.449000000000005</v>
          </cell>
          <cell r="BS190">
            <v>31.842331000000005</v>
          </cell>
          <cell r="BV190">
            <v>0.29694424303847466</v>
          </cell>
          <cell r="BW190">
            <v>0.70305575696152522</v>
          </cell>
          <cell r="BY190">
            <v>0.30614670444364123</v>
          </cell>
          <cell r="BZ190">
            <v>0.69385329555635866</v>
          </cell>
        </row>
        <row r="191">
          <cell r="BQ191" t="str">
            <v>2009P EBITDA</v>
          </cell>
          <cell r="BR191">
            <v>16.048451696666653</v>
          </cell>
          <cell r="BS191">
            <v>33.36814692765639</v>
          </cell>
          <cell r="BV191">
            <v>0.32475832298112767</v>
          </cell>
          <cell r="BW191">
            <v>0.67524167701887228</v>
          </cell>
          <cell r="BY191">
            <v>0.37247458153100138</v>
          </cell>
          <cell r="BZ191">
            <v>0.62752541846899845</v>
          </cell>
        </row>
        <row r="192">
          <cell r="BQ192" t="str">
            <v>2010P EBITDA</v>
          </cell>
          <cell r="BR192">
            <v>22.340373119249996</v>
          </cell>
          <cell r="BS192">
            <v>46.026650152865876</v>
          </cell>
          <cell r="BV192">
            <v>0.32677118367916019</v>
          </cell>
          <cell r="BW192">
            <v>0.67322881632083975</v>
          </cell>
          <cell r="BY192">
            <v>0.37727462443187554</v>
          </cell>
          <cell r="BZ192">
            <v>0.62272537556812424</v>
          </cell>
        </row>
        <row r="194">
          <cell r="BQ194" t="str">
            <v>2008A EBIT</v>
          </cell>
          <cell r="BR194">
            <v>10.523000000000005</v>
          </cell>
          <cell r="BS194">
            <v>30.878331000000003</v>
          </cell>
          <cell r="BV194">
            <v>0.25417057243884267</v>
          </cell>
          <cell r="BW194">
            <v>0.74582942756115733</v>
          </cell>
          <cell r="BY194">
            <v>0.20414488479125231</v>
          </cell>
          <cell r="BZ194">
            <v>0.79585511520874763</v>
          </cell>
        </row>
        <row r="195">
          <cell r="BQ195" t="str">
            <v>2009P EBIT</v>
          </cell>
          <cell r="BR195">
            <v>12.061071096666653</v>
          </cell>
          <cell r="BS195">
            <v>30.658146927656389</v>
          </cell>
          <cell r="BV195">
            <v>0.28233361129877055</v>
          </cell>
          <cell r="BW195">
            <v>0.71766638870122956</v>
          </cell>
          <cell r="BY195">
            <v>0.27130491970016429</v>
          </cell>
          <cell r="BZ195">
            <v>0.72869508029983598</v>
          </cell>
        </row>
        <row r="196">
          <cell r="BQ196" t="str">
            <v>2010P EBIT</v>
          </cell>
          <cell r="BR196">
            <v>17.940373119249998</v>
          </cell>
          <cell r="BS196">
            <v>43.316650152865876</v>
          </cell>
          <cell r="BV196">
            <v>0.29287046873883005</v>
          </cell>
          <cell r="BW196">
            <v>0.70712953126116995</v>
          </cell>
          <cell r="BY196">
            <v>0.29643202750355979</v>
          </cell>
          <cell r="BZ196">
            <v>0.70356797249644021</v>
          </cell>
        </row>
        <row r="198">
          <cell r="BQ198" t="str">
            <v>DCF Equity Value</v>
          </cell>
          <cell r="BR198">
            <v>158.92362968547752</v>
          </cell>
          <cell r="BS198">
            <v>339.44138261600636</v>
          </cell>
          <cell r="BV198">
            <v>0.31889002189691701</v>
          </cell>
          <cell r="BW198">
            <v>0.68110997810308294</v>
          </cell>
          <cell r="BY198">
            <v>0.31889002189691701</v>
          </cell>
          <cell r="BZ198">
            <v>0.68110997810308294</v>
          </cell>
        </row>
        <row r="200">
          <cell r="BQ200" t="str">
            <v>Equity Market Value</v>
          </cell>
          <cell r="BR200">
            <v>34.506711680000002</v>
          </cell>
          <cell r="BS200">
            <v>61.146687480000004</v>
          </cell>
          <cell r="BV200">
            <v>0.36074736478816005</v>
          </cell>
          <cell r="BW200">
            <v>0.63925263521183995</v>
          </cell>
          <cell r="BY200">
            <v>0.36074736478816005</v>
          </cell>
          <cell r="BZ200">
            <v>0.63925263521183995</v>
          </cell>
        </row>
        <row r="201">
          <cell r="BT201" t="str">
            <v>Median</v>
          </cell>
          <cell r="BV201">
            <v>0.32475832298112767</v>
          </cell>
          <cell r="BW201">
            <v>0.67524167701887228</v>
          </cell>
          <cell r="BY201">
            <v>0.36074736478816005</v>
          </cell>
          <cell r="BZ201">
            <v>0.63925263521183995</v>
          </cell>
        </row>
        <row r="203">
          <cell r="BT203" t="str">
            <v>Shine 1</v>
          </cell>
          <cell r="BV203" t="str">
            <v>Rise 2</v>
          </cell>
          <cell r="BX203" t="str">
            <v>% Contribution</v>
          </cell>
          <cell r="CD203" t="str">
            <v>% of Combined Equity Value 5</v>
          </cell>
        </row>
        <row r="205">
          <cell r="BQ205" t="str">
            <v>2008A Revenue</v>
          </cell>
          <cell r="BT205">
            <v>138.298</v>
          </cell>
          <cell r="BV205">
            <v>251.838458</v>
          </cell>
        </row>
        <row r="206">
          <cell r="BQ206" t="str">
            <v>2009P Revenue</v>
          </cell>
          <cell r="BT206">
            <v>154.2870125</v>
          </cell>
          <cell r="BV206">
            <v>235.14889500000001</v>
          </cell>
        </row>
        <row r="207">
          <cell r="BQ207" t="str">
            <v>2010P Revenue</v>
          </cell>
          <cell r="BT207">
            <v>192.76562187499999</v>
          </cell>
          <cell r="BV207">
            <v>294.23348765000003</v>
          </cell>
        </row>
        <row r="209">
          <cell r="BQ209" t="str">
            <v>2008A EBITDA</v>
          </cell>
          <cell r="BT209">
            <v>13.449000000000005</v>
          </cell>
          <cell r="BV209">
            <v>31.842331000000005</v>
          </cell>
        </row>
        <row r="210">
          <cell r="BQ210" t="str">
            <v>2009P EBITDA</v>
          </cell>
          <cell r="BT210">
            <v>16.048451696666653</v>
          </cell>
          <cell r="BV210">
            <v>33.36814692765639</v>
          </cell>
        </row>
        <row r="211">
          <cell r="BQ211" t="str">
            <v>2010P EBITDA</v>
          </cell>
          <cell r="BT211">
            <v>22.340373119249996</v>
          </cell>
          <cell r="BV211">
            <v>46.026650152865876</v>
          </cell>
        </row>
        <row r="213">
          <cell r="BQ213" t="str">
            <v>2008A EBITDA - CAPEX</v>
          </cell>
          <cell r="BT213">
            <v>10.523000000000005</v>
          </cell>
          <cell r="BV213">
            <v>30.878331000000003</v>
          </cell>
        </row>
        <row r="214">
          <cell r="BQ214" t="str">
            <v>2009P EBITDA - CAPEX</v>
          </cell>
          <cell r="BT214">
            <v>12.061071096666653</v>
          </cell>
          <cell r="BV214">
            <v>30.658146927656389</v>
          </cell>
        </row>
        <row r="215">
          <cell r="BQ215" t="str">
            <v>2010P EBITDA - CAPEX</v>
          </cell>
          <cell r="BT215">
            <v>17.940373119249998</v>
          </cell>
          <cell r="BV215">
            <v>43.316650152865876</v>
          </cell>
        </row>
        <row r="217">
          <cell r="BQ217" t="str">
            <v>DCF Equity Value 3</v>
          </cell>
          <cell r="BT217">
            <v>158.92362968547752</v>
          </cell>
          <cell r="BV217">
            <v>339.44138261600636</v>
          </cell>
        </row>
        <row r="219">
          <cell r="BQ219" t="str">
            <v>Equity Market Value 4</v>
          </cell>
          <cell r="BT219">
            <v>34.506711680000002</v>
          </cell>
          <cell r="BV219">
            <v>61.146687480000004</v>
          </cell>
        </row>
        <row r="225">
          <cell r="BQ225" t="str">
            <v>Source: Company filings, Rise Management and Shine Management</v>
          </cell>
        </row>
        <row r="226">
          <cell r="BQ226" t="str">
            <v>Notes: Assumes 2009E Net Debt of $94.0 million and $38.5 million for Rise and Shine, respectively</v>
          </cell>
        </row>
        <row r="227">
          <cell r="BQ227" t="str">
            <v>Net debt for Rise includes full payout of earnouts of $15.0 million to LaJobi and $4.0 million to CoCaLo</v>
          </cell>
        </row>
        <row r="228">
          <cell r="BQ228" t="str">
            <v>1 Pro forma for acquisitions of Basic Comfort and Kiddopotamus as of January 1, 2008</v>
          </cell>
        </row>
        <row r="229">
          <cell r="BQ229" t="str">
            <v>2 Pro forma for acquisitions of CoCaLo and LaJobi as of January 1, 2008 and for the sale of the Gift business</v>
          </cell>
        </row>
        <row r="230">
          <cell r="BQ230" t="str">
            <v>3 Based on Rise and Shine Management projections</v>
          </cell>
        </row>
        <row r="231">
          <cell r="BQ231" t="str">
            <v>4 Based on market cap as of 5/21/09</v>
          </cell>
        </row>
        <row r="232">
          <cell r="BQ232" t="str">
            <v>5 % Combined equity value is calculated as combined enterprise value times % contribution minus company specific net debt, all divided by combined equity market value</v>
          </cell>
        </row>
      </sheetData>
      <sheetData sheetId="19" refreshError="1">
        <row r="2">
          <cell r="E2" t="str">
            <v>Purchase Price</v>
          </cell>
          <cell r="F2">
            <v>2.81</v>
          </cell>
          <cell r="Q2" t="str">
            <v>Revenue</v>
          </cell>
          <cell r="R2" t="str">
            <v>EBITDA</v>
          </cell>
          <cell r="S2" t="str">
            <v>Adjusted EBITDA</v>
          </cell>
          <cell r="T2" t="str">
            <v>Earnings</v>
          </cell>
          <cell r="V2" t="str">
            <v># of Days</v>
          </cell>
          <cell r="W2" t="str">
            <v>VWAP</v>
          </cell>
          <cell r="X2" t="str">
            <v>Average Price</v>
          </cell>
        </row>
        <row r="3">
          <cell r="E3" t="str">
            <v>Start</v>
          </cell>
          <cell r="F3">
            <v>1.25</v>
          </cell>
          <cell r="P3" t="str">
            <v>FY2008A</v>
          </cell>
          <cell r="Q3">
            <v>251.838458</v>
          </cell>
          <cell r="R3">
            <v>31.842331000000005</v>
          </cell>
          <cell r="T3" t="str">
            <v>n/a</v>
          </cell>
          <cell r="V3">
            <v>30</v>
          </cell>
          <cell r="W3">
            <v>2.1810713258805312</v>
          </cell>
          <cell r="X3">
            <v>2.0504347826086957</v>
          </cell>
        </row>
        <row r="4">
          <cell r="E4" t="str">
            <v>Price Increments:</v>
          </cell>
          <cell r="F4">
            <v>0.1</v>
          </cell>
          <cell r="P4" t="str">
            <v>FY2009E</v>
          </cell>
          <cell r="Q4">
            <v>235.14889500000001</v>
          </cell>
          <cell r="R4">
            <v>33.36814692765639</v>
          </cell>
          <cell r="T4">
            <v>0.72073220251294612</v>
          </cell>
          <cell r="V4">
            <v>60</v>
          </cell>
          <cell r="W4">
            <v>1.9267060232942173</v>
          </cell>
          <cell r="X4">
            <v>1.7795454545454548</v>
          </cell>
        </row>
        <row r="5">
          <cell r="E5" t="str">
            <v>Fully Diluted Share Count - Rise</v>
          </cell>
          <cell r="F5">
            <v>21.760387003558719</v>
          </cell>
          <cell r="P5" t="str">
            <v>FY2010P</v>
          </cell>
          <cell r="Q5">
            <v>294.23348765000003</v>
          </cell>
          <cell r="R5">
            <v>46.026650152865876</v>
          </cell>
          <cell r="T5">
            <v>1.1051354068289438</v>
          </cell>
          <cell r="V5">
            <v>90</v>
          </cell>
          <cell r="W5">
            <v>1.7867650057444369</v>
          </cell>
          <cell r="X5">
            <v>1.62109375</v>
          </cell>
        </row>
        <row r="6">
          <cell r="E6" t="str">
            <v>Net Debt</v>
          </cell>
          <cell r="F6">
            <v>94</v>
          </cell>
          <cell r="P6" t="str">
            <v>FY2011P</v>
          </cell>
          <cell r="Q6">
            <v>359.68500920299999</v>
          </cell>
          <cell r="R6">
            <v>60.470255172852113</v>
          </cell>
          <cell r="T6">
            <v>1.5420375353221802</v>
          </cell>
          <cell r="V6">
            <v>180</v>
          </cell>
          <cell r="W6">
            <v>2.2022094197329323</v>
          </cell>
          <cell r="X6">
            <v>1.9490322580645172</v>
          </cell>
        </row>
        <row r="7">
          <cell r="E7" t="str">
            <v>Minority Interest</v>
          </cell>
          <cell r="F7">
            <v>0</v>
          </cell>
          <cell r="P7" t="str">
            <v>FY2012P</v>
          </cell>
          <cell r="Q7">
            <v>425.53147586785008</v>
          </cell>
          <cell r="R7">
            <v>73.824496429871076</v>
          </cell>
          <cell r="T7">
            <v>1.9715784831955867</v>
          </cell>
          <cell r="V7">
            <v>365</v>
          </cell>
          <cell r="W7">
            <v>4.4461296515076212</v>
          </cell>
          <cell r="X7">
            <v>4.687707509881422</v>
          </cell>
        </row>
        <row r="8">
          <cell r="E8" t="str">
            <v>52-Week High</v>
          </cell>
          <cell r="F8">
            <v>13</v>
          </cell>
        </row>
        <row r="9">
          <cell r="E9" t="str">
            <v>52-Week Low</v>
          </cell>
          <cell r="F9">
            <v>0.8</v>
          </cell>
        </row>
        <row r="10">
          <cell r="E10" t="str">
            <v>Current Rise Share Price</v>
          </cell>
          <cell r="F10">
            <v>2.81</v>
          </cell>
        </row>
        <row r="11">
          <cell r="E11" t="str">
            <v>Current Shine Share Price</v>
          </cell>
          <cell r="F11">
            <v>2.2400000000000002</v>
          </cell>
        </row>
        <row r="12">
          <cell r="E12" t="str">
            <v>Fully Diluted Share Count - Shine</v>
          </cell>
          <cell r="F12">
            <v>15.404782000000001</v>
          </cell>
        </row>
        <row r="14">
          <cell r="D14" t="str">
            <v>Analysis at Various Prices - Rise</v>
          </cell>
        </row>
        <row r="16">
          <cell r="D16" t="str">
            <v>($ in Millions, except per share data)</v>
          </cell>
          <cell r="N16" t="str">
            <v>Current</v>
          </cell>
        </row>
        <row r="18">
          <cell r="D18" t="str">
            <v>Purchase Price Per Share</v>
          </cell>
          <cell r="F18">
            <v>1.25</v>
          </cell>
          <cell r="G18">
            <v>1.35</v>
          </cell>
          <cell r="H18">
            <v>1.4500000000000002</v>
          </cell>
          <cell r="I18">
            <v>1.5500000000000003</v>
          </cell>
          <cell r="J18">
            <v>1.6500000000000004</v>
          </cell>
          <cell r="K18">
            <v>1.7500000000000004</v>
          </cell>
          <cell r="L18">
            <v>1.8500000000000005</v>
          </cell>
          <cell r="M18">
            <v>1.9500000000000006</v>
          </cell>
          <cell r="N18">
            <v>2.81</v>
          </cell>
        </row>
        <row r="20">
          <cell r="D20" t="str">
            <v>Implied Exchange Ratio</v>
          </cell>
          <cell r="F20">
            <v>0.55803571428571419</v>
          </cell>
          <cell r="G20">
            <v>0.6026785714285714</v>
          </cell>
          <cell r="H20">
            <v>0.6473214285714286</v>
          </cell>
          <cell r="I20">
            <v>0.69196428571428581</v>
          </cell>
          <cell r="J20">
            <v>0.7366071428571429</v>
          </cell>
          <cell r="K20">
            <v>0.78125000000000011</v>
          </cell>
          <cell r="L20">
            <v>0.82589285714285732</v>
          </cell>
          <cell r="M20">
            <v>0.87053571428571452</v>
          </cell>
          <cell r="N20">
            <v>1.2544642857142856</v>
          </cell>
        </row>
        <row r="21">
          <cell r="D21" t="str">
            <v>Current Rise Fully Diluted Shares Outstanding</v>
          </cell>
          <cell r="F21">
            <v>21.760387003558719</v>
          </cell>
          <cell r="G21">
            <v>21.760387003558719</v>
          </cell>
          <cell r="H21">
            <v>21.760387003558719</v>
          </cell>
          <cell r="I21">
            <v>21.760387003558719</v>
          </cell>
          <cell r="J21">
            <v>21.760387003558719</v>
          </cell>
          <cell r="K21">
            <v>21.760387003558719</v>
          </cell>
          <cell r="L21">
            <v>21.760387003558719</v>
          </cell>
          <cell r="M21">
            <v>21.760387003558719</v>
          </cell>
          <cell r="N21">
            <v>21.760387003558719</v>
          </cell>
        </row>
        <row r="22">
          <cell r="D22" t="str">
            <v>New Shares Issued</v>
          </cell>
          <cell r="F22">
            <v>12.143073104664461</v>
          </cell>
          <cell r="G22">
            <v>13.114518953037621</v>
          </cell>
          <cell r="H22">
            <v>14.085964801410778</v>
          </cell>
          <cell r="I22">
            <v>15.057410649783938</v>
          </cell>
          <cell r="J22">
            <v>16.028856498157094</v>
          </cell>
          <cell r="K22">
            <v>17.000302346530251</v>
          </cell>
          <cell r="L22">
            <v>17.971748194903409</v>
          </cell>
          <cell r="M22">
            <v>18.94319404327657</v>
          </cell>
          <cell r="N22">
            <v>27.297628339285712</v>
          </cell>
        </row>
        <row r="24">
          <cell r="D24" t="str">
            <v>Shine % Ownership of Combined Company</v>
          </cell>
          <cell r="F24">
            <v>0.55920077775462196</v>
          </cell>
          <cell r="G24">
            <v>0.54015286087716052</v>
          </cell>
          <cell r="H24">
            <v>0.52235984743740249</v>
          </cell>
          <cell r="I24">
            <v>0.50570168001709048</v>
          </cell>
          <cell r="J24">
            <v>0.49007314253178674</v>
          </cell>
          <cell r="K24">
            <v>0.47538163564908159</v>
          </cell>
          <cell r="L24">
            <v>0.46154534069429148</v>
          </cell>
          <cell r="M24">
            <v>0.44849169513192905</v>
          </cell>
          <cell r="N24">
            <v>0.36074736478816005</v>
          </cell>
        </row>
        <row r="25">
          <cell r="D25" t="str">
            <v>Rise % Ownership of Combined Company</v>
          </cell>
          <cell r="F25">
            <v>0.44079922224537804</v>
          </cell>
          <cell r="G25">
            <v>0.45984713912283948</v>
          </cell>
          <cell r="H25">
            <v>0.47764015256259751</v>
          </cell>
          <cell r="I25">
            <v>0.49429831998290952</v>
          </cell>
          <cell r="J25">
            <v>0.5099268574682132</v>
          </cell>
          <cell r="K25">
            <v>0.52461836435091835</v>
          </cell>
          <cell r="L25">
            <v>0.53845465930570846</v>
          </cell>
          <cell r="M25">
            <v>0.5515083048680709</v>
          </cell>
          <cell r="N25">
            <v>0.63925263521183995</v>
          </cell>
        </row>
        <row r="27">
          <cell r="D27" t="str">
            <v>Implied Purchase Price Premium:</v>
          </cell>
        </row>
        <row r="28">
          <cell r="B28">
            <v>2.81</v>
          </cell>
          <cell r="D28" t="str">
            <v>Current ($2.81)</v>
          </cell>
          <cell r="F28">
            <v>-0.55516014234875444</v>
          </cell>
          <cell r="G28">
            <v>-0.5195729537366548</v>
          </cell>
          <cell r="H28">
            <v>-0.48398576512455516</v>
          </cell>
          <cell r="I28">
            <v>-0.4483985765124554</v>
          </cell>
          <cell r="J28">
            <v>-0.41281138790035576</v>
          </cell>
          <cell r="K28">
            <v>-0.37722419928825612</v>
          </cell>
          <cell r="L28">
            <v>-0.34163701067615637</v>
          </cell>
          <cell r="M28">
            <v>-0.30604982206405673</v>
          </cell>
          <cell r="N28">
            <v>0</v>
          </cell>
        </row>
        <row r="29">
          <cell r="B29">
            <v>13</v>
          </cell>
          <cell r="D29" t="str">
            <v>52-Week High ($13.00)</v>
          </cell>
          <cell r="F29">
            <v>-0.90384615384615385</v>
          </cell>
          <cell r="G29">
            <v>-0.89615384615384619</v>
          </cell>
          <cell r="H29">
            <v>-0.88846153846153841</v>
          </cell>
          <cell r="I29">
            <v>-0.88076923076923075</v>
          </cell>
          <cell r="J29">
            <v>-0.87307692307692308</v>
          </cell>
          <cell r="K29">
            <v>-0.86538461538461542</v>
          </cell>
          <cell r="L29">
            <v>-0.85769230769230764</v>
          </cell>
          <cell r="M29">
            <v>-0.85</v>
          </cell>
          <cell r="N29">
            <v>-0.78384615384615386</v>
          </cell>
        </row>
        <row r="30">
          <cell r="B30">
            <v>0.8</v>
          </cell>
          <cell r="D30" t="str">
            <v>52-Week Low ($.80)</v>
          </cell>
          <cell r="F30">
            <v>0.5625</v>
          </cell>
          <cell r="G30">
            <v>0.6875</v>
          </cell>
          <cell r="H30">
            <v>0.81250000000000022</v>
          </cell>
          <cell r="I30">
            <v>0.93750000000000022</v>
          </cell>
          <cell r="J30">
            <v>1.0625000000000004</v>
          </cell>
          <cell r="K30">
            <v>1.1875000000000004</v>
          </cell>
          <cell r="L30">
            <v>1.3125000000000004</v>
          </cell>
          <cell r="M30">
            <v>1.4375000000000004</v>
          </cell>
          <cell r="N30">
            <v>2.5124999999999997</v>
          </cell>
        </row>
        <row r="31">
          <cell r="B31">
            <v>2.1810713258805312</v>
          </cell>
          <cell r="D31" t="str">
            <v>30-Day VWAP ($2.18)</v>
          </cell>
          <cell r="F31">
            <v>-0.42688715166370994</v>
          </cell>
          <cell r="G31">
            <v>-0.38103812379680668</v>
          </cell>
          <cell r="H31">
            <v>-0.33518909592990342</v>
          </cell>
          <cell r="I31">
            <v>-0.28934006806300017</v>
          </cell>
          <cell r="J31">
            <v>-0.24349104019609691</v>
          </cell>
          <cell r="K31">
            <v>-0.19764201232919365</v>
          </cell>
          <cell r="L31">
            <v>-0.15179298446229039</v>
          </cell>
          <cell r="M31">
            <v>-0.10594395659538713</v>
          </cell>
          <cell r="N31">
            <v>0.28835768305998011</v>
          </cell>
        </row>
        <row r="32">
          <cell r="B32">
            <v>1.9267060232942173</v>
          </cell>
          <cell r="D32" t="str">
            <v>60-Day VWAP ($1.93)</v>
          </cell>
          <cell r="F32">
            <v>-0.3512243254096481</v>
          </cell>
          <cell r="G32">
            <v>-0.29932227144241996</v>
          </cell>
          <cell r="H32">
            <v>-0.24742021747519172</v>
          </cell>
          <cell r="I32">
            <v>-0.19551816350796358</v>
          </cell>
          <cell r="J32">
            <v>-0.14361610954073534</v>
          </cell>
          <cell r="K32">
            <v>-9.1714055573507203E-2</v>
          </cell>
          <cell r="L32">
            <v>-3.9812001606278957E-2</v>
          </cell>
          <cell r="M32">
            <v>1.2090052360949288E-2</v>
          </cell>
          <cell r="N32">
            <v>0.45844771647911098</v>
          </cell>
        </row>
        <row r="33">
          <cell r="B33">
            <v>1.7867650057444369</v>
          </cell>
          <cell r="D33" t="str">
            <v>90-Day VWAP ($1.79)</v>
          </cell>
          <cell r="F33">
            <v>-0.30041164004149468</v>
          </cell>
          <cell r="G33">
            <v>-0.24444457124481411</v>
          </cell>
          <cell r="H33">
            <v>-0.18847750244813366</v>
          </cell>
          <cell r="I33">
            <v>-0.13251043365145321</v>
          </cell>
          <cell r="J33">
            <v>-7.6543364854772755E-2</v>
          </cell>
          <cell r="K33">
            <v>-2.0576296058092192E-2</v>
          </cell>
          <cell r="L33">
            <v>3.5390772738588261E-2</v>
          </cell>
          <cell r="M33">
            <v>9.1357841535268713E-2</v>
          </cell>
          <cell r="N33">
            <v>0.57267463318672007</v>
          </cell>
        </row>
        <row r="34">
          <cell r="B34">
            <v>2.2022094197329323</v>
          </cell>
          <cell r="D34" t="str">
            <v>180-Day VWAP ($2.20)</v>
          </cell>
          <cell r="F34">
            <v>-0.43238822393576415</v>
          </cell>
          <cell r="G34">
            <v>-0.38697928185062525</v>
          </cell>
          <cell r="H34">
            <v>-0.34157033976548634</v>
          </cell>
          <cell r="I34">
            <v>-0.29616139768034744</v>
          </cell>
          <cell r="J34">
            <v>-0.25075245559520842</v>
          </cell>
          <cell r="K34">
            <v>-0.20534351351006952</v>
          </cell>
          <cell r="L34">
            <v>-0.15993457142493062</v>
          </cell>
          <cell r="M34">
            <v>-0.11452562933979171</v>
          </cell>
          <cell r="N34">
            <v>0.2759912725924023</v>
          </cell>
        </row>
        <row r="35">
          <cell r="B35">
            <v>4.4461296515076212</v>
          </cell>
          <cell r="D35" t="str">
            <v>365-Day VWAP ($4.45)</v>
          </cell>
          <cell r="F35">
            <v>-0.71885660158917264</v>
          </cell>
          <cell r="G35">
            <v>-0.69636512971630649</v>
          </cell>
          <cell r="H35">
            <v>-0.67387365784344033</v>
          </cell>
          <cell r="I35">
            <v>-0.65138218597057407</v>
          </cell>
          <cell r="J35">
            <v>-0.6288907140977078</v>
          </cell>
          <cell r="K35">
            <v>-0.60639924222484165</v>
          </cell>
          <cell r="L35">
            <v>-0.5839077703519755</v>
          </cell>
          <cell r="M35">
            <v>-0.56141629847910923</v>
          </cell>
          <cell r="N35">
            <v>-0.36798964037246018</v>
          </cell>
        </row>
        <row r="37">
          <cell r="B37">
            <v>2.0504347826086957</v>
          </cell>
          <cell r="D37" t="str">
            <v>30-Day Average ($2.05)</v>
          </cell>
          <cell r="F37">
            <v>-0.39037319762510603</v>
          </cell>
          <cell r="G37">
            <v>-0.34160305343511443</v>
          </cell>
          <cell r="H37">
            <v>-0.29283290924512295</v>
          </cell>
          <cell r="I37">
            <v>-0.24406276505513136</v>
          </cell>
          <cell r="J37">
            <v>-0.19529262086513977</v>
          </cell>
          <cell r="K37">
            <v>-0.14652247667514828</v>
          </cell>
          <cell r="L37">
            <v>-9.775233248515669E-2</v>
          </cell>
          <cell r="M37">
            <v>-4.8982188295165097E-2</v>
          </cell>
          <cell r="N37">
            <v>0.37044105173876174</v>
          </cell>
        </row>
        <row r="38">
          <cell r="B38">
            <v>1.7795454545454548</v>
          </cell>
          <cell r="D38" t="str">
            <v>60-Day Average ($1.78)</v>
          </cell>
          <cell r="F38">
            <v>-0.29757343550447002</v>
          </cell>
          <cell r="G38">
            <v>-0.24137931034482762</v>
          </cell>
          <cell r="H38">
            <v>-0.18518518518518523</v>
          </cell>
          <cell r="I38">
            <v>-0.12899106002554273</v>
          </cell>
          <cell r="J38">
            <v>-7.2796934865900331E-2</v>
          </cell>
          <cell r="K38">
            <v>-1.6602809706257826E-2</v>
          </cell>
          <cell r="L38">
            <v>3.9591315453384679E-2</v>
          </cell>
          <cell r="M38">
            <v>9.5785440613026962E-2</v>
          </cell>
          <cell r="N38">
            <v>0.57905491698595135</v>
          </cell>
        </row>
        <row r="39">
          <cell r="B39">
            <v>1.62109375</v>
          </cell>
          <cell r="D39" t="str">
            <v>90-Day Average ($1.62)</v>
          </cell>
          <cell r="F39">
            <v>-0.22891566265060237</v>
          </cell>
          <cell r="G39">
            <v>-0.16722891566265052</v>
          </cell>
          <cell r="H39">
            <v>-0.10554216867469868</v>
          </cell>
          <cell r="I39">
            <v>-4.3855421686746832E-2</v>
          </cell>
          <cell r="J39">
            <v>1.7831325301205014E-2</v>
          </cell>
          <cell r="K39">
            <v>7.951807228915686E-2</v>
          </cell>
          <cell r="L39">
            <v>0.14120481927710871</v>
          </cell>
          <cell r="M39">
            <v>0.20289156626506055</v>
          </cell>
          <cell r="N39">
            <v>0.73339759036144581</v>
          </cell>
        </row>
        <row r="40">
          <cell r="B40">
            <v>1.9490322580645172</v>
          </cell>
          <cell r="D40" t="str">
            <v>180-Day Average ($1.95)</v>
          </cell>
          <cell r="F40">
            <v>-0.35865607414763356</v>
          </cell>
          <cell r="G40">
            <v>-0.30734856007944422</v>
          </cell>
          <cell r="H40">
            <v>-0.25604104601125488</v>
          </cell>
          <cell r="I40">
            <v>-0.20473353194306554</v>
          </cell>
          <cell r="J40">
            <v>-0.1534260178748762</v>
          </cell>
          <cell r="K40">
            <v>-0.10211850380668674</v>
          </cell>
          <cell r="L40">
            <v>-5.0810989738497403E-2</v>
          </cell>
          <cell r="M40">
            <v>4.965243296919386E-4</v>
          </cell>
          <cell r="N40">
            <v>0.44174114531611974</v>
          </cell>
        </row>
        <row r="41">
          <cell r="B41">
            <v>4.687707509881422</v>
          </cell>
          <cell r="D41" t="str">
            <v>365-Day Average ($4.69)</v>
          </cell>
          <cell r="F41">
            <v>-0.73334513781735078</v>
          </cell>
          <cell r="G41">
            <v>-0.71201274884273891</v>
          </cell>
          <cell r="H41">
            <v>-0.69068035986812704</v>
          </cell>
          <cell r="I41">
            <v>-0.66934797089351505</v>
          </cell>
          <cell r="J41">
            <v>-0.64801558191890307</v>
          </cell>
          <cell r="K41">
            <v>-0.62668319294429109</v>
          </cell>
          <cell r="L41">
            <v>-0.60535080396967911</v>
          </cell>
          <cell r="M41">
            <v>-0.58401841499506713</v>
          </cell>
          <cell r="N41">
            <v>-0.40055986981340475</v>
          </cell>
        </row>
        <row r="43">
          <cell r="B43">
            <v>21.760387003558719</v>
          </cell>
          <cell r="D43" t="str">
            <v>Fully Diluted Share Count 1</v>
          </cell>
          <cell r="F43">
            <v>21.760387003558719</v>
          </cell>
          <cell r="G43">
            <v>21.760387003558719</v>
          </cell>
          <cell r="H43">
            <v>21.760387003558719</v>
          </cell>
          <cell r="I43">
            <v>21.760387003558719</v>
          </cell>
          <cell r="J43">
            <v>21.760387003558719</v>
          </cell>
          <cell r="K43">
            <v>21.760387003558719</v>
          </cell>
          <cell r="L43">
            <v>21.760387003558719</v>
          </cell>
          <cell r="M43">
            <v>21.760387003558719</v>
          </cell>
          <cell r="N43">
            <v>21.760387003558719</v>
          </cell>
        </row>
        <row r="44">
          <cell r="D44" t="str">
            <v>Equity Value</v>
          </cell>
          <cell r="F44">
            <v>27.200483754448399</v>
          </cell>
          <cell r="G44">
            <v>29.376522454804274</v>
          </cell>
          <cell r="H44">
            <v>31.552561155160145</v>
          </cell>
          <cell r="I44">
            <v>33.728599855516023</v>
          </cell>
          <cell r="J44">
            <v>35.904638555871891</v>
          </cell>
          <cell r="K44">
            <v>38.080677256227766</v>
          </cell>
          <cell r="L44">
            <v>40.256715956583641</v>
          </cell>
          <cell r="M44">
            <v>42.432754656939515</v>
          </cell>
          <cell r="N44">
            <v>61.146687480000004</v>
          </cell>
        </row>
        <row r="45">
          <cell r="B45">
            <v>94</v>
          </cell>
          <cell r="D45" t="str">
            <v>Plus: Net Debt</v>
          </cell>
          <cell r="F45">
            <v>94</v>
          </cell>
          <cell r="G45">
            <v>94</v>
          </cell>
          <cell r="H45">
            <v>94</v>
          </cell>
          <cell r="I45">
            <v>94</v>
          </cell>
          <cell r="J45">
            <v>94</v>
          </cell>
          <cell r="K45">
            <v>94</v>
          </cell>
          <cell r="L45">
            <v>94</v>
          </cell>
          <cell r="M45">
            <v>94</v>
          </cell>
          <cell r="N45">
            <v>94</v>
          </cell>
        </row>
        <row r="46">
          <cell r="B46">
            <v>0</v>
          </cell>
          <cell r="D46" t="str">
            <v>Plus: Minority Interest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 t="str">
            <v>Total Enterprise Value</v>
          </cell>
          <cell r="F47">
            <v>121.2004837544484</v>
          </cell>
          <cell r="G47">
            <v>123.37652245480427</v>
          </cell>
          <cell r="H47">
            <v>125.55256115516015</v>
          </cell>
          <cell r="I47">
            <v>127.72859985551602</v>
          </cell>
          <cell r="J47">
            <v>129.90463855587188</v>
          </cell>
          <cell r="K47">
            <v>132.08067725622777</v>
          </cell>
          <cell r="L47">
            <v>134.25671595658363</v>
          </cell>
          <cell r="M47">
            <v>136.43275465693952</v>
          </cell>
          <cell r="N47">
            <v>155.14668748</v>
          </cell>
        </row>
        <row r="49">
          <cell r="D49" t="str">
            <v>Revenue Multiple</v>
          </cell>
        </row>
        <row r="50">
          <cell r="B50">
            <v>251.838458</v>
          </cell>
          <cell r="D50" t="str">
            <v>FY2008A ($251.8 million)</v>
          </cell>
          <cell r="F50">
            <v>0.48126280917129977</v>
          </cell>
          <cell r="G50">
            <v>0.4899034223549934</v>
          </cell>
          <cell r="H50">
            <v>0.49854403553868704</v>
          </cell>
          <cell r="I50">
            <v>0.50718464872238067</v>
          </cell>
          <cell r="J50">
            <v>0.51582526190607425</v>
          </cell>
          <cell r="K50">
            <v>0.52446587508976794</v>
          </cell>
          <cell r="L50">
            <v>0.53310648827346152</v>
          </cell>
          <cell r="M50">
            <v>0.54174710145715521</v>
          </cell>
          <cell r="N50">
            <v>0.61605637483692022</v>
          </cell>
        </row>
        <row r="51">
          <cell r="B51">
            <v>235.14889500000001</v>
          </cell>
          <cell r="D51" t="str">
            <v>FY2009E ($235.1 million)</v>
          </cell>
          <cell r="F51">
            <v>0.51542017135333928</v>
          </cell>
          <cell r="G51">
            <v>0.52467404728737621</v>
          </cell>
          <cell r="H51">
            <v>0.53392792322141314</v>
          </cell>
          <cell r="I51">
            <v>0.54318179915545006</v>
          </cell>
          <cell r="J51">
            <v>0.55243567508948688</v>
          </cell>
          <cell r="K51">
            <v>0.56168955102352391</v>
          </cell>
          <cell r="L51">
            <v>0.57094342695756073</v>
          </cell>
          <cell r="M51">
            <v>0.58019730289159777</v>
          </cell>
          <cell r="N51">
            <v>0.65978063592431502</v>
          </cell>
        </row>
        <row r="52">
          <cell r="B52">
            <v>294.23348765000003</v>
          </cell>
          <cell r="D52" t="str">
            <v>FY2010P ($294.2 million)</v>
          </cell>
          <cell r="F52">
            <v>0.41191940700720026</v>
          </cell>
          <cell r="G52">
            <v>0.41931502576472368</v>
          </cell>
          <cell r="H52">
            <v>0.42671064452224711</v>
          </cell>
          <cell r="I52">
            <v>0.43410626327977053</v>
          </cell>
          <cell r="J52">
            <v>0.4415018820372939</v>
          </cell>
          <cell r="K52">
            <v>0.44889750079481738</v>
          </cell>
          <cell r="L52">
            <v>0.45629311955234075</v>
          </cell>
          <cell r="M52">
            <v>0.46368873830986418</v>
          </cell>
          <cell r="N52">
            <v>0.52729105962456546</v>
          </cell>
        </row>
        <row r="53">
          <cell r="B53">
            <v>359.68500920299999</v>
          </cell>
          <cell r="D53" t="str">
            <v>FY2011P ($359.7)</v>
          </cell>
          <cell r="F53">
            <v>0.33696284430370838</v>
          </cell>
          <cell r="G53">
            <v>0.34301268970921361</v>
          </cell>
          <cell r="H53">
            <v>0.3490625351147188</v>
          </cell>
          <cell r="I53">
            <v>0.35511238052022404</v>
          </cell>
          <cell r="J53">
            <v>0.36116222592572922</v>
          </cell>
          <cell r="K53">
            <v>0.36721207133123451</v>
          </cell>
          <cell r="L53">
            <v>0.3732619167367397</v>
          </cell>
          <cell r="M53">
            <v>0.37931176214224493</v>
          </cell>
          <cell r="N53">
            <v>0.43134043262958977</v>
          </cell>
        </row>
        <row r="54">
          <cell r="B54">
            <v>425.53147586785008</v>
          </cell>
          <cell r="D54" t="str">
            <v>FY2012P ($425.5)</v>
          </cell>
          <cell r="F54">
            <v>0.28482143067622928</v>
          </cell>
          <cell r="G54">
            <v>0.28993512689791995</v>
          </cell>
          <cell r="H54">
            <v>0.29504882311961061</v>
          </cell>
          <cell r="I54">
            <v>0.30016251934130128</v>
          </cell>
          <cell r="J54">
            <v>0.30527621556299189</v>
          </cell>
          <cell r="K54">
            <v>0.31038991178468262</v>
          </cell>
          <cell r="L54">
            <v>0.31550360800637323</v>
          </cell>
          <cell r="M54">
            <v>0.32061730422806389</v>
          </cell>
          <cell r="N54">
            <v>0.36459509173460347</v>
          </cell>
        </row>
        <row r="56">
          <cell r="D56" t="str">
            <v>EBITDA Multiple</v>
          </cell>
        </row>
        <row r="57">
          <cell r="B57">
            <v>31.842331000000005</v>
          </cell>
          <cell r="D57" t="str">
            <v>FY2008A ($31.8 million)</v>
          </cell>
          <cell r="F57">
            <v>3.8062692004064771</v>
          </cell>
          <cell r="G57">
            <v>3.8746071214071689</v>
          </cell>
          <cell r="H57">
            <v>3.9429450424078603</v>
          </cell>
          <cell r="I57">
            <v>4.0112829634085525</v>
          </cell>
          <cell r="J57">
            <v>4.079620884409243</v>
          </cell>
          <cell r="K57">
            <v>4.1479588054099352</v>
          </cell>
          <cell r="L57">
            <v>4.2162967264106266</v>
          </cell>
          <cell r="M57">
            <v>4.2846346474113188</v>
          </cell>
          <cell r="N57">
            <v>4.8723407680172652</v>
          </cell>
        </row>
        <row r="58">
          <cell r="B58">
            <v>33.36814692765639</v>
          </cell>
          <cell r="D58" t="str">
            <v>FY2009E ($33.4 million)</v>
          </cell>
          <cell r="F58">
            <v>3.6322209925896209</v>
          </cell>
          <cell r="G58">
            <v>3.6974340445782019</v>
          </cell>
          <cell r="H58">
            <v>3.7626470965667833</v>
          </cell>
          <cell r="I58">
            <v>3.8278601485553647</v>
          </cell>
          <cell r="J58">
            <v>3.8930732005439457</v>
          </cell>
          <cell r="K58">
            <v>3.9582862525325271</v>
          </cell>
          <cell r="L58">
            <v>4.023499304521108</v>
          </cell>
          <cell r="M58">
            <v>4.0887123565096894</v>
          </cell>
          <cell r="N58">
            <v>4.6495446036114876</v>
          </cell>
        </row>
        <row r="59">
          <cell r="B59">
            <v>46.026650152865876</v>
          </cell>
          <cell r="D59" t="str">
            <v>FY2010P ($46.0 million)</v>
          </cell>
          <cell r="F59">
            <v>2.6332675385219573</v>
          </cell>
          <cell r="G59">
            <v>2.6805453372131223</v>
          </cell>
          <cell r="H59">
            <v>2.7278231359042877</v>
          </cell>
          <cell r="I59">
            <v>2.7751009345954527</v>
          </cell>
          <cell r="J59">
            <v>2.8223787332866173</v>
          </cell>
          <cell r="K59">
            <v>2.8696565319777827</v>
          </cell>
          <cell r="L59">
            <v>2.9169343306689473</v>
          </cell>
          <cell r="M59">
            <v>2.9642121293601127</v>
          </cell>
          <cell r="N59">
            <v>3.3708011981041315</v>
          </cell>
        </row>
        <row r="60">
          <cell r="B60">
            <v>60.470255172852113</v>
          </cell>
          <cell r="D60" t="str">
            <v>FY2011P ($60.5)</v>
          </cell>
          <cell r="F60">
            <v>2.0042991948355611</v>
          </cell>
          <cell r="G60">
            <v>2.0402844688208575</v>
          </cell>
          <cell r="H60">
            <v>2.0762697428061538</v>
          </cell>
          <cell r="I60">
            <v>2.1122550167914502</v>
          </cell>
          <cell r="J60">
            <v>2.1482402907767466</v>
          </cell>
          <cell r="K60">
            <v>2.1842255647620434</v>
          </cell>
          <cell r="L60">
            <v>2.2202108387473394</v>
          </cell>
          <cell r="M60">
            <v>2.2561961127326362</v>
          </cell>
          <cell r="N60">
            <v>2.5656694690061852</v>
          </cell>
        </row>
        <row r="61">
          <cell r="B61">
            <v>73.824496429871076</v>
          </cell>
          <cell r="D61" t="str">
            <v>FY2012P ($73.8)</v>
          </cell>
          <cell r="F61">
            <v>1.6417380356882179</v>
          </cell>
          <cell r="G61">
            <v>1.6712138710218594</v>
          </cell>
          <cell r="H61">
            <v>1.7006897063555007</v>
          </cell>
          <cell r="I61">
            <v>1.7301655416891422</v>
          </cell>
          <cell r="J61">
            <v>1.7596413770227832</v>
          </cell>
          <cell r="K61">
            <v>1.7891172123564247</v>
          </cell>
          <cell r="L61">
            <v>1.818593047690066</v>
          </cell>
          <cell r="M61">
            <v>1.8480688830237075</v>
          </cell>
          <cell r="N61">
            <v>2.1015610668930225</v>
          </cell>
        </row>
        <row r="63">
          <cell r="D63" t="str">
            <v>Adjusted EBITDA Multiple</v>
          </cell>
        </row>
        <row r="64">
          <cell r="B64">
            <v>0</v>
          </cell>
          <cell r="D64" t="str">
            <v>FY2008A ($0.0)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</row>
        <row r="65">
          <cell r="B65">
            <v>0</v>
          </cell>
          <cell r="D65" t="str">
            <v>FY2009E ($0.0)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</row>
        <row r="66">
          <cell r="B66">
            <v>0</v>
          </cell>
          <cell r="D66" t="str">
            <v>FY2010P ($0.0)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</row>
        <row r="67">
          <cell r="B67">
            <v>0</v>
          </cell>
          <cell r="D67" t="str">
            <v>FY2011P ($0.0)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  <cell r="N67" t="e">
            <v>#DIV/0!</v>
          </cell>
        </row>
        <row r="68">
          <cell r="B68">
            <v>0</v>
          </cell>
          <cell r="D68" t="str">
            <v>FY2012P ($0.0)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  <cell r="N68" t="e">
            <v>#DIV/0!</v>
          </cell>
        </row>
        <row r="70">
          <cell r="D70" t="str">
            <v>P/E Multiple</v>
          </cell>
        </row>
        <row r="71">
          <cell r="B71" t="str">
            <v>n/a</v>
          </cell>
          <cell r="D71" t="str">
            <v>FY2008A (n/a)</v>
          </cell>
          <cell r="F71" t="e">
            <v>#VALUE!</v>
          </cell>
          <cell r="G71" t="e">
            <v>#VALUE!</v>
          </cell>
          <cell r="H71" t="e">
            <v>#VALUE!</v>
          </cell>
          <cell r="I71" t="e">
            <v>#VALUE!</v>
          </cell>
          <cell r="J71" t="e">
            <v>#VALUE!</v>
          </cell>
          <cell r="K71" t="e">
            <v>#VALUE!</v>
          </cell>
          <cell r="L71" t="e">
            <v>#VALUE!</v>
          </cell>
          <cell r="M71" t="e">
            <v>#VALUE!</v>
          </cell>
          <cell r="N71" t="e">
            <v>#VALUE!</v>
          </cell>
        </row>
        <row r="72">
          <cell r="B72">
            <v>0.72073220251294612</v>
          </cell>
          <cell r="D72" t="str">
            <v>FY2009E ($0.72)</v>
          </cell>
          <cell r="F72">
            <v>1.7343473701350911</v>
          </cell>
          <cell r="G72">
            <v>1.8730951597458985</v>
          </cell>
          <cell r="H72">
            <v>2.0118429493567058</v>
          </cell>
          <cell r="I72">
            <v>2.1505907389675132</v>
          </cell>
          <cell r="J72">
            <v>2.2893385285783205</v>
          </cell>
          <cell r="K72">
            <v>2.4280863181891283</v>
          </cell>
          <cell r="L72">
            <v>2.5668341077999357</v>
          </cell>
          <cell r="M72">
            <v>2.7055818974107431</v>
          </cell>
          <cell r="N72">
            <v>3.8988128880636848</v>
          </cell>
        </row>
        <row r="73">
          <cell r="B73">
            <v>1.1051354068289438</v>
          </cell>
          <cell r="D73" t="str">
            <v>FY2010P ($1.11)</v>
          </cell>
          <cell r="F73">
            <v>1.1310831163999424</v>
          </cell>
          <cell r="G73">
            <v>1.221569765711938</v>
          </cell>
          <cell r="H73">
            <v>1.3120564150239333</v>
          </cell>
          <cell r="I73">
            <v>1.4025430643359289</v>
          </cell>
          <cell r="J73">
            <v>1.4930297136479243</v>
          </cell>
          <cell r="K73">
            <v>1.5835163629599198</v>
          </cell>
          <cell r="L73">
            <v>1.6740030122719152</v>
          </cell>
          <cell r="M73">
            <v>1.7644896615839107</v>
          </cell>
          <cell r="N73">
            <v>2.5426748456670705</v>
          </cell>
        </row>
        <row r="74">
          <cell r="B74">
            <v>1.5420375353221802</v>
          </cell>
          <cell r="D74" t="str">
            <v>FY2011P ($1.54)</v>
          </cell>
          <cell r="F74">
            <v>0.81061580627402541</v>
          </cell>
          <cell r="G74">
            <v>0.87546507077594748</v>
          </cell>
          <cell r="H74">
            <v>0.94031433527786956</v>
          </cell>
          <cell r="I74">
            <v>1.0051635997797916</v>
          </cell>
          <cell r="J74">
            <v>1.0700128642817137</v>
          </cell>
          <cell r="K74">
            <v>1.1348621287836358</v>
          </cell>
          <cell r="L74">
            <v>1.1997113932855579</v>
          </cell>
          <cell r="M74">
            <v>1.2645606577874799</v>
          </cell>
          <cell r="N74">
            <v>1.8222643325040091</v>
          </cell>
        </row>
        <row r="75">
          <cell r="B75">
            <v>1.9715784831955867</v>
          </cell>
          <cell r="D75" t="str">
            <v>FY2012P ($1.97)</v>
          </cell>
          <cell r="F75">
            <v>0.63400975951713923</v>
          </cell>
          <cell r="G75">
            <v>0.68473054027851044</v>
          </cell>
          <cell r="H75">
            <v>0.73545132103988153</v>
          </cell>
          <cell r="I75">
            <v>0.78617210180125274</v>
          </cell>
          <cell r="J75">
            <v>0.83689288256262395</v>
          </cell>
          <cell r="K75">
            <v>0.88761366332399516</v>
          </cell>
          <cell r="L75">
            <v>0.93833444408536626</v>
          </cell>
          <cell r="M75">
            <v>0.98905522484673747</v>
          </cell>
          <cell r="N75">
            <v>1.4252539393945289</v>
          </cell>
        </row>
        <row r="78">
          <cell r="D78" t="str">
            <v>Source: Rise Management, company filings and Capital IQ</v>
          </cell>
        </row>
        <row r="79">
          <cell r="D79" t="str">
            <v>¹ Based on fully diluted share count of 21.760</v>
          </cell>
        </row>
      </sheetData>
      <sheetData sheetId="20" refreshError="1"/>
      <sheetData sheetId="21" refreshError="1">
        <row r="3">
          <cell r="B3" t="str">
            <v>($ in Millions)</v>
          </cell>
        </row>
        <row r="5">
          <cell r="B5" t="str">
            <v>Cost Synergy Opportunities</v>
          </cell>
        </row>
        <row r="7">
          <cell r="B7" t="str">
            <v>Corporate Overhead</v>
          </cell>
          <cell r="E7" t="str">
            <v>$</v>
          </cell>
          <cell r="G7" t="str">
            <v>Additional Information</v>
          </cell>
        </row>
        <row r="8">
          <cell r="C8" t="str">
            <v>Rise personnel costs</v>
          </cell>
          <cell r="E8">
            <v>2.69</v>
          </cell>
          <cell r="G8" t="str">
            <v>8 employees in 2009, includes performance bonuses</v>
          </cell>
        </row>
        <row r="9">
          <cell r="C9" t="str">
            <v>Rise public company cost</v>
          </cell>
          <cell r="E9">
            <v>2.218</v>
          </cell>
          <cell r="G9" t="str">
            <v>Legal, accounting and Board compensation</v>
          </cell>
        </row>
        <row r="10">
          <cell r="C10" t="str">
            <v>Rise legal and subsidiary costs</v>
          </cell>
          <cell r="E10">
            <v>0.35399999999999998</v>
          </cell>
          <cell r="G10" t="str">
            <v>Day to day operations and subsidiary travel costs</v>
          </cell>
        </row>
        <row r="11">
          <cell r="C11" t="str">
            <v>Other</v>
          </cell>
          <cell r="E11">
            <v>0.42899999999999999</v>
          </cell>
          <cell r="G11" t="str">
            <v>MIS, outsourced and occupancy costs</v>
          </cell>
        </row>
        <row r="12">
          <cell r="B12" t="str">
            <v>Total Corporate Overhead</v>
          </cell>
          <cell r="E12">
            <v>5.6909999999999998</v>
          </cell>
        </row>
        <row r="14">
          <cell r="B14" t="str">
            <v>Soft Goods Division</v>
          </cell>
        </row>
        <row r="15">
          <cell r="C15" t="str">
            <v>Kidsline and CoCaLo back office consolidation</v>
          </cell>
          <cell r="E15" t="str">
            <v>TBD</v>
          </cell>
        </row>
        <row r="16">
          <cell r="C16" t="str">
            <v>Consolidation of CoCaLo warehouse into Shine CA facility</v>
          </cell>
          <cell r="E16" t="str">
            <v>TBD</v>
          </cell>
          <cell r="G16" t="str">
            <v>Based on existing capacity with no growth at CoCaLo</v>
          </cell>
        </row>
        <row r="17">
          <cell r="B17" t="str">
            <v>Total Soft Goods Division</v>
          </cell>
          <cell r="E17" t="str">
            <v>TBD</v>
          </cell>
        </row>
        <row r="19">
          <cell r="B19" t="str">
            <v>Hardlines Division</v>
          </cell>
        </row>
        <row r="20">
          <cell r="C20" t="str">
            <v>Freight savings</v>
          </cell>
          <cell r="E20">
            <v>0.3</v>
          </cell>
          <cell r="G20" t="str">
            <v>Move Sunset distribution from MI to CA</v>
          </cell>
        </row>
        <row r="21">
          <cell r="C21" t="str">
            <v>Warehouse consolidation</v>
          </cell>
          <cell r="E21">
            <v>1.5</v>
          </cell>
        </row>
        <row r="22">
          <cell r="C22" t="str">
            <v>Operating cost savings (mainly from Sunset)</v>
          </cell>
          <cell r="E22">
            <v>5</v>
          </cell>
          <cell r="G22" t="str">
            <v>Consolidating operations and sales force in RI, reduced G&amp;A</v>
          </cell>
        </row>
        <row r="23">
          <cell r="B23" t="str">
            <v>Total Hardlines Division</v>
          </cell>
          <cell r="E23">
            <v>6.8</v>
          </cell>
        </row>
        <row r="25">
          <cell r="B25" t="str">
            <v>Total Estimated Cost Synergies</v>
          </cell>
          <cell r="E25">
            <v>12.491</v>
          </cell>
        </row>
        <row r="27">
          <cell r="B27" t="str">
            <v>Revenue Synergy Opportunities</v>
          </cell>
        </row>
        <row r="29">
          <cell r="G29" t="str">
            <v>Additional Information</v>
          </cell>
        </row>
        <row r="30">
          <cell r="B30" t="str">
            <v>Soft Goods Division</v>
          </cell>
        </row>
        <row r="31">
          <cell r="C31" t="str">
            <v>International expansion</v>
          </cell>
          <cell r="G31" t="str">
            <v>CoCaLo currently has no international sales</v>
          </cell>
        </row>
        <row r="33">
          <cell r="B33" t="str">
            <v>Hardlines Division</v>
          </cell>
        </row>
        <row r="34">
          <cell r="C34" t="str">
            <v>International expansion</v>
          </cell>
          <cell r="G34" t="str">
            <v>LaJobi has no international sales outside Canada</v>
          </cell>
        </row>
        <row r="35">
          <cell r="C35" t="str">
            <v>Growth through the Sunset branding (feeding, sleep positioners, etc.)</v>
          </cell>
          <cell r="G35" t="str">
            <v>MAM distribution agreement non-compete expires in December</v>
          </cell>
        </row>
        <row r="36">
          <cell r="C36" t="str">
            <v>Increased penetration through key accounts</v>
          </cell>
        </row>
        <row r="37">
          <cell r="C37" t="str">
            <v>New product development</v>
          </cell>
        </row>
        <row r="40">
          <cell r="B40" t="str">
            <v>Source: Rise and Shine Management</v>
          </cell>
        </row>
        <row r="46">
          <cell r="I46" t="str">
            <v>Full Year</v>
          </cell>
          <cell r="J46">
            <v>12</v>
          </cell>
        </row>
        <row r="47">
          <cell r="I47" t="str">
            <v>Implementation Cost</v>
          </cell>
          <cell r="J47">
            <v>1</v>
          </cell>
        </row>
        <row r="49">
          <cell r="J49" t="str">
            <v>Year 1</v>
          </cell>
          <cell r="K49" t="str">
            <v>Year 2</v>
          </cell>
          <cell r="L49" t="str">
            <v>Year 3</v>
          </cell>
          <cell r="M49" t="str">
            <v>Year 4</v>
          </cell>
          <cell r="N49" t="str">
            <v>Year 5</v>
          </cell>
        </row>
        <row r="50">
          <cell r="I50" t="str">
            <v>Pre-Tax Synergies</v>
          </cell>
          <cell r="J50">
            <v>6</v>
          </cell>
          <cell r="K50">
            <v>12</v>
          </cell>
          <cell r="L50">
            <v>12</v>
          </cell>
          <cell r="M50">
            <v>12</v>
          </cell>
          <cell r="N50">
            <v>12</v>
          </cell>
        </row>
        <row r="51">
          <cell r="I51" t="str">
            <v>% of Full-Year Synergies</v>
          </cell>
          <cell r="J51">
            <v>0.5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</row>
        <row r="53">
          <cell r="I53" t="str">
            <v>Synergies Implementation Cost 1</v>
          </cell>
          <cell r="J53">
            <v>6</v>
          </cell>
          <cell r="K53">
            <v>6</v>
          </cell>
          <cell r="L53">
            <v>0</v>
          </cell>
          <cell r="M53">
            <v>0</v>
          </cell>
          <cell r="N53">
            <v>0</v>
          </cell>
        </row>
        <row r="54">
          <cell r="I54" t="str">
            <v>Assumed Tax Rate</v>
          </cell>
          <cell r="J54">
            <v>0.36</v>
          </cell>
          <cell r="K54">
            <v>0.36</v>
          </cell>
          <cell r="L54">
            <v>0.36</v>
          </cell>
          <cell r="M54">
            <v>0.36</v>
          </cell>
          <cell r="N54">
            <v>0.36</v>
          </cell>
        </row>
        <row r="55">
          <cell r="I55" t="str">
            <v>After-Tax Savings / (Costs)</v>
          </cell>
          <cell r="J55">
            <v>0</v>
          </cell>
          <cell r="K55">
            <v>3.84</v>
          </cell>
          <cell r="L55">
            <v>7.68</v>
          </cell>
          <cell r="M55">
            <v>7.68</v>
          </cell>
          <cell r="N55">
            <v>7.68</v>
          </cell>
        </row>
        <row r="58">
          <cell r="I58" t="str">
            <v>1  Assumes an implementation cost of $1.00 for every initial dollar in synergies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es Kilbane" refreshedDate="44699.52264988426" createdVersion="7" refreshedVersion="7" minRefreshableVersion="3" recordCount="2334" xr:uid="{E622AB75-5140-40FB-AF4A-A15D1A8214A5}">
  <cacheSource type="worksheet">
    <worksheetSource ref="A1:C2335" sheet="Middlesboro Phase 2 meters"/>
  </cacheSource>
  <cacheFields count="3">
    <cacheField name=" Meter # " numFmtId="0">
      <sharedItems containsMixedTypes="1" containsNumber="1" containsInteger="1" minValue="37941" maxValue="50299444"/>
    </cacheField>
    <cacheField name="Meter Size" numFmtId="0">
      <sharedItems count="4">
        <s v="5/8&quot;"/>
        <s v="2&quot;"/>
        <s v="1&quot;"/>
        <s v="1 1/2&quot;"/>
      </sharedItems>
    </cacheField>
    <cacheField name="Last Test Date" numFmtId="14">
      <sharedItems containsSemiMixedTypes="0" containsNonDate="0" containsDate="1" containsString="0" minDate="2014-01-09T00:00:00" maxDate="2019-01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mes Kilbane" refreshedDate="44699.531359606481" createdVersion="7" refreshedVersion="7" minRefreshableVersion="3" recordCount="2336" xr:uid="{1412B0B8-0B76-4462-A33D-C6D4CD306518}">
  <cacheSource type="worksheet">
    <worksheetSource ref="A1:C2337" sheet="Middlesboro Phase 3 Meters"/>
  </cacheSource>
  <cacheFields count="3">
    <cacheField name=" Meter # " numFmtId="0">
      <sharedItems containsMixedTypes="1" containsNumber="1" containsInteger="1" minValue="36193" maxValue="61199165"/>
    </cacheField>
    <cacheField name="Meter Size" numFmtId="0">
      <sharedItems count="7">
        <s v="5/8&quot;"/>
        <s v="2&quot;"/>
        <s v="1&quot;"/>
        <s v="1 1/2&quot;"/>
        <s v="4&quot;"/>
        <s v="6&quot;"/>
        <s v="3&quot;"/>
      </sharedItems>
    </cacheField>
    <cacheField name="Last Test Date" numFmtId="14">
      <sharedItems containsSemiMixedTypes="0" containsNonDate="0" containsDate="1" containsString="0" minDate="2017-12-06T00:00:00" maxDate="2022-05-0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4">
  <r>
    <n v="49370"/>
    <x v="0"/>
    <d v="2014-01-09T00:00:00"/>
  </r>
  <r>
    <n v="49373"/>
    <x v="0"/>
    <d v="2014-01-20T00:00:00"/>
  </r>
  <r>
    <n v="49380"/>
    <x v="0"/>
    <d v="2014-02-06T00:00:00"/>
  </r>
  <r>
    <n v="49388"/>
    <x v="0"/>
    <d v="2014-02-24T00:00:00"/>
  </r>
  <r>
    <n v="49390"/>
    <x v="0"/>
    <d v="2014-02-24T00:00:00"/>
  </r>
  <r>
    <n v="49387"/>
    <x v="0"/>
    <d v="2014-02-25T00:00:00"/>
  </r>
  <r>
    <n v="49389"/>
    <x v="0"/>
    <d v="2014-02-25T00:00:00"/>
  </r>
  <r>
    <n v="49391"/>
    <x v="0"/>
    <d v="2014-02-25T00:00:00"/>
  </r>
  <r>
    <n v="49392"/>
    <x v="0"/>
    <d v="2014-02-25T00:00:00"/>
  </r>
  <r>
    <n v="49329"/>
    <x v="0"/>
    <d v="2014-03-11T00:00:00"/>
  </r>
  <r>
    <n v="49377"/>
    <x v="0"/>
    <d v="2014-03-13T00:00:00"/>
  </r>
  <r>
    <n v="49375"/>
    <x v="0"/>
    <d v="2014-03-18T00:00:00"/>
  </r>
  <r>
    <n v="49398"/>
    <x v="0"/>
    <d v="2014-03-18T00:00:00"/>
  </r>
  <r>
    <n v="49394"/>
    <x v="0"/>
    <d v="2014-03-19T00:00:00"/>
  </r>
  <r>
    <n v="49404"/>
    <x v="0"/>
    <d v="2014-03-21T00:00:00"/>
  </r>
  <r>
    <n v="49400"/>
    <x v="0"/>
    <d v="2014-03-21T00:00:00"/>
  </r>
  <r>
    <n v="49402"/>
    <x v="0"/>
    <d v="2014-03-21T00:00:00"/>
  </r>
  <r>
    <n v="49409"/>
    <x v="0"/>
    <d v="2014-03-21T00:00:00"/>
  </r>
  <r>
    <n v="49405"/>
    <x v="0"/>
    <d v="2014-03-21T00:00:00"/>
  </r>
  <r>
    <n v="49406"/>
    <x v="0"/>
    <d v="2014-03-21T00:00:00"/>
  </r>
  <r>
    <n v="49408"/>
    <x v="0"/>
    <d v="2014-03-21T00:00:00"/>
  </r>
  <r>
    <n v="49407"/>
    <x v="0"/>
    <d v="2014-03-21T00:00:00"/>
  </r>
  <r>
    <n v="49410"/>
    <x v="0"/>
    <d v="2014-03-21T00:00:00"/>
  </r>
  <r>
    <n v="49414"/>
    <x v="0"/>
    <d v="2014-03-24T00:00:00"/>
  </r>
  <r>
    <n v="49412"/>
    <x v="0"/>
    <d v="2014-03-24T00:00:00"/>
  </r>
  <r>
    <n v="49399"/>
    <x v="0"/>
    <d v="2014-03-24T00:00:00"/>
  </r>
  <r>
    <n v="49397"/>
    <x v="0"/>
    <d v="2014-03-31T00:00:00"/>
  </r>
  <r>
    <n v="49395"/>
    <x v="0"/>
    <d v="2014-03-31T00:00:00"/>
  </r>
  <r>
    <n v="49547"/>
    <x v="0"/>
    <d v="2014-03-31T00:00:00"/>
  </r>
  <r>
    <n v="49548"/>
    <x v="0"/>
    <d v="2014-03-31T00:00:00"/>
  </r>
  <r>
    <n v="49544"/>
    <x v="0"/>
    <d v="2014-03-31T00:00:00"/>
  </r>
  <r>
    <n v="49546"/>
    <x v="0"/>
    <d v="2014-03-31T00:00:00"/>
  </r>
  <r>
    <n v="49396"/>
    <x v="0"/>
    <d v="2014-03-31T00:00:00"/>
  </r>
  <r>
    <n v="49401"/>
    <x v="0"/>
    <d v="2014-03-31T00:00:00"/>
  </r>
  <r>
    <n v="49381"/>
    <x v="0"/>
    <d v="2014-04-01T00:00:00"/>
  </r>
  <r>
    <n v="49382"/>
    <x v="0"/>
    <d v="2014-04-01T00:00:00"/>
  </r>
  <r>
    <n v="49384"/>
    <x v="0"/>
    <d v="2014-04-01T00:00:00"/>
  </r>
  <r>
    <n v="49549"/>
    <x v="0"/>
    <d v="2014-04-01T00:00:00"/>
  </r>
  <r>
    <n v="49550"/>
    <x v="0"/>
    <d v="2014-04-01T00:00:00"/>
  </r>
  <r>
    <n v="49551"/>
    <x v="0"/>
    <d v="2014-04-01T00:00:00"/>
  </r>
  <r>
    <n v="49552"/>
    <x v="0"/>
    <d v="2014-04-01T00:00:00"/>
  </r>
  <r>
    <n v="49553"/>
    <x v="0"/>
    <d v="2014-04-01T00:00:00"/>
  </r>
  <r>
    <n v="49554"/>
    <x v="0"/>
    <d v="2014-04-01T00:00:00"/>
  </r>
  <r>
    <n v="49385"/>
    <x v="0"/>
    <d v="2014-04-04T00:00:00"/>
  </r>
  <r>
    <n v="49386"/>
    <x v="0"/>
    <d v="2014-04-04T00:00:00"/>
  </r>
  <r>
    <n v="49411"/>
    <x v="0"/>
    <d v="2014-04-04T00:00:00"/>
  </r>
  <r>
    <n v="49555"/>
    <x v="0"/>
    <d v="2014-04-04T00:00:00"/>
  </r>
  <r>
    <n v="49557"/>
    <x v="0"/>
    <d v="2014-04-04T00:00:00"/>
  </r>
  <r>
    <n v="49558"/>
    <x v="0"/>
    <d v="2014-04-04T00:00:00"/>
  </r>
  <r>
    <n v="49559"/>
    <x v="0"/>
    <d v="2014-04-04T00:00:00"/>
  </r>
  <r>
    <n v="49560"/>
    <x v="0"/>
    <d v="2014-04-04T00:00:00"/>
  </r>
  <r>
    <n v="49561"/>
    <x v="0"/>
    <d v="2014-04-04T00:00:00"/>
  </r>
  <r>
    <n v="49562"/>
    <x v="0"/>
    <d v="2014-04-04T00:00:00"/>
  </r>
  <r>
    <n v="49566"/>
    <x v="0"/>
    <d v="2014-04-04T00:00:00"/>
  </r>
  <r>
    <n v="49364"/>
    <x v="0"/>
    <d v="2014-04-08T00:00:00"/>
  </r>
  <r>
    <n v="49564"/>
    <x v="0"/>
    <d v="2014-04-14T00:00:00"/>
  </r>
  <r>
    <n v="49413"/>
    <x v="0"/>
    <d v="2014-04-14T00:00:00"/>
  </r>
  <r>
    <n v="49510"/>
    <x v="0"/>
    <d v="2014-04-16T00:00:00"/>
  </r>
  <r>
    <n v="49507"/>
    <x v="0"/>
    <d v="2014-04-16T00:00:00"/>
  </r>
  <r>
    <n v="49508"/>
    <x v="0"/>
    <d v="2014-04-16T00:00:00"/>
  </r>
  <r>
    <n v="49416"/>
    <x v="0"/>
    <d v="2014-04-16T00:00:00"/>
  </r>
  <r>
    <n v="49512"/>
    <x v="0"/>
    <d v="2014-04-16T00:00:00"/>
  </r>
  <r>
    <n v="49511"/>
    <x v="0"/>
    <d v="2014-04-16T00:00:00"/>
  </r>
  <r>
    <n v="49509"/>
    <x v="0"/>
    <d v="2014-04-16T00:00:00"/>
  </r>
  <r>
    <n v="49504"/>
    <x v="0"/>
    <d v="2014-04-16T00:00:00"/>
  </r>
  <r>
    <n v="49502"/>
    <x v="0"/>
    <d v="2014-04-16T00:00:00"/>
  </r>
  <r>
    <n v="49506"/>
    <x v="0"/>
    <d v="2014-04-16T00:00:00"/>
  </r>
  <r>
    <n v="49501"/>
    <x v="0"/>
    <d v="2014-04-16T00:00:00"/>
  </r>
  <r>
    <n v="49505"/>
    <x v="0"/>
    <d v="2014-04-16T00:00:00"/>
  </r>
  <r>
    <n v="49503"/>
    <x v="0"/>
    <d v="2014-04-16T00:00:00"/>
  </r>
  <r>
    <n v="49418"/>
    <x v="0"/>
    <d v="2014-04-28T00:00:00"/>
  </r>
  <r>
    <n v="49419"/>
    <x v="0"/>
    <d v="2014-04-28T00:00:00"/>
  </r>
  <r>
    <n v="49420"/>
    <x v="0"/>
    <d v="2014-04-28T00:00:00"/>
  </r>
  <r>
    <n v="49421"/>
    <x v="0"/>
    <d v="2014-04-28T00:00:00"/>
  </r>
  <r>
    <n v="49422"/>
    <x v="0"/>
    <d v="2014-04-29T00:00:00"/>
  </r>
  <r>
    <n v="49425"/>
    <x v="0"/>
    <d v="2014-05-01T00:00:00"/>
  </r>
  <r>
    <n v="49424"/>
    <x v="0"/>
    <d v="2014-05-01T00:00:00"/>
  </r>
  <r>
    <n v="49427"/>
    <x v="0"/>
    <d v="2014-05-01T00:00:00"/>
  </r>
  <r>
    <n v="49429"/>
    <x v="0"/>
    <d v="2014-05-01T00:00:00"/>
  </r>
  <r>
    <n v="49437"/>
    <x v="0"/>
    <d v="2014-05-05T00:00:00"/>
  </r>
  <r>
    <n v="49935"/>
    <x v="0"/>
    <d v="2014-05-05T00:00:00"/>
  </r>
  <r>
    <n v="49435"/>
    <x v="0"/>
    <d v="2014-05-05T00:00:00"/>
  </r>
  <r>
    <n v="49434"/>
    <x v="0"/>
    <d v="2014-05-05T00:00:00"/>
  </r>
  <r>
    <n v="49436"/>
    <x v="0"/>
    <d v="2014-05-05T00:00:00"/>
  </r>
  <r>
    <n v="49438"/>
    <x v="0"/>
    <d v="2014-05-07T00:00:00"/>
  </r>
  <r>
    <n v="49439"/>
    <x v="0"/>
    <d v="2014-05-07T00:00:00"/>
  </r>
  <r>
    <n v="49441"/>
    <x v="0"/>
    <d v="2014-05-07T00:00:00"/>
  </r>
  <r>
    <n v="49445"/>
    <x v="0"/>
    <d v="2014-05-07T00:00:00"/>
  </r>
  <r>
    <n v="49442"/>
    <x v="0"/>
    <d v="2014-05-07T00:00:00"/>
  </r>
  <r>
    <n v="49444"/>
    <x v="0"/>
    <d v="2014-05-07T00:00:00"/>
  </r>
  <r>
    <n v="49446"/>
    <x v="0"/>
    <d v="2014-05-07T00:00:00"/>
  </r>
  <r>
    <n v="49433"/>
    <x v="0"/>
    <d v="2014-05-07T00:00:00"/>
  </r>
  <r>
    <n v="49431"/>
    <x v="0"/>
    <d v="2014-05-07T00:00:00"/>
  </r>
  <r>
    <n v="49469"/>
    <x v="0"/>
    <d v="2014-05-08T00:00:00"/>
  </r>
  <r>
    <n v="49465"/>
    <x v="0"/>
    <d v="2014-05-08T00:00:00"/>
  </r>
  <r>
    <n v="49467"/>
    <x v="0"/>
    <d v="2014-05-08T00:00:00"/>
  </r>
  <r>
    <n v="49470"/>
    <x v="0"/>
    <d v="2014-05-08T00:00:00"/>
  </r>
  <r>
    <n v="49468"/>
    <x v="0"/>
    <d v="2014-05-08T00:00:00"/>
  </r>
  <r>
    <n v="49466"/>
    <x v="0"/>
    <d v="2014-05-08T00:00:00"/>
  </r>
  <r>
    <n v="49487"/>
    <x v="0"/>
    <d v="2014-05-08T00:00:00"/>
  </r>
  <r>
    <n v="49485"/>
    <x v="0"/>
    <d v="2014-05-08T00:00:00"/>
  </r>
  <r>
    <n v="49483"/>
    <x v="0"/>
    <d v="2014-05-08T00:00:00"/>
  </r>
  <r>
    <n v="49484"/>
    <x v="0"/>
    <d v="2014-05-08T00:00:00"/>
  </r>
  <r>
    <n v="49488"/>
    <x v="0"/>
    <d v="2014-05-08T00:00:00"/>
  </r>
  <r>
    <n v="49486"/>
    <x v="0"/>
    <d v="2014-05-08T00:00:00"/>
  </r>
  <r>
    <n v="49495"/>
    <x v="0"/>
    <d v="2014-05-08T00:00:00"/>
  </r>
  <r>
    <n v="49497"/>
    <x v="0"/>
    <d v="2014-05-08T00:00:00"/>
  </r>
  <r>
    <n v="49496"/>
    <x v="0"/>
    <d v="2014-05-08T00:00:00"/>
  </r>
  <r>
    <n v="49498"/>
    <x v="0"/>
    <d v="2014-05-08T00:00:00"/>
  </r>
  <r>
    <n v="49499"/>
    <x v="0"/>
    <d v="2014-05-08T00:00:00"/>
  </r>
  <r>
    <n v="49500"/>
    <x v="0"/>
    <d v="2014-05-08T00:00:00"/>
  </r>
  <r>
    <n v="49490"/>
    <x v="0"/>
    <d v="2014-05-08T00:00:00"/>
  </r>
  <r>
    <n v="49492"/>
    <x v="0"/>
    <d v="2014-05-08T00:00:00"/>
  </r>
  <r>
    <n v="49489"/>
    <x v="0"/>
    <d v="2014-05-08T00:00:00"/>
  </r>
  <r>
    <n v="49448"/>
    <x v="0"/>
    <d v="2014-05-08T00:00:00"/>
  </r>
  <r>
    <n v="49516"/>
    <x v="0"/>
    <d v="2014-05-08T00:00:00"/>
  </r>
  <r>
    <n v="49322"/>
    <x v="0"/>
    <d v="2014-05-08T00:00:00"/>
  </r>
  <r>
    <n v="49463"/>
    <x v="0"/>
    <d v="2014-05-08T00:00:00"/>
  </r>
  <r>
    <n v="49461"/>
    <x v="0"/>
    <d v="2014-05-08T00:00:00"/>
  </r>
  <r>
    <n v="49459"/>
    <x v="0"/>
    <d v="2014-05-08T00:00:00"/>
  </r>
  <r>
    <n v="49460"/>
    <x v="0"/>
    <d v="2014-05-08T00:00:00"/>
  </r>
  <r>
    <n v="49449"/>
    <x v="0"/>
    <d v="2014-05-08T00:00:00"/>
  </r>
  <r>
    <n v="49447"/>
    <x v="0"/>
    <d v="2014-05-08T00:00:00"/>
  </r>
  <r>
    <n v="49452"/>
    <x v="0"/>
    <d v="2014-05-08T00:00:00"/>
  </r>
  <r>
    <n v="49451"/>
    <x v="0"/>
    <d v="2014-05-08T00:00:00"/>
  </r>
  <r>
    <n v="49450"/>
    <x v="0"/>
    <d v="2014-05-08T00:00:00"/>
  </r>
  <r>
    <n v="49464"/>
    <x v="0"/>
    <d v="2014-05-08T00:00:00"/>
  </r>
  <r>
    <n v="49462"/>
    <x v="0"/>
    <d v="2014-05-08T00:00:00"/>
  </r>
  <r>
    <n v="49518"/>
    <x v="0"/>
    <d v="2014-05-09T00:00:00"/>
  </r>
  <r>
    <n v="49458"/>
    <x v="0"/>
    <d v="2014-05-12T00:00:00"/>
  </r>
  <r>
    <n v="49455"/>
    <x v="0"/>
    <d v="2014-05-12T00:00:00"/>
  </r>
  <r>
    <n v="49456"/>
    <x v="0"/>
    <d v="2014-05-12T00:00:00"/>
  </r>
  <r>
    <n v="49457"/>
    <x v="0"/>
    <d v="2014-05-12T00:00:00"/>
  </r>
  <r>
    <n v="49515"/>
    <x v="0"/>
    <d v="2014-05-12T00:00:00"/>
  </r>
  <r>
    <n v="49514"/>
    <x v="0"/>
    <d v="2014-05-12T00:00:00"/>
  </r>
  <r>
    <n v="49513"/>
    <x v="0"/>
    <d v="2014-05-12T00:00:00"/>
  </r>
  <r>
    <n v="49523"/>
    <x v="0"/>
    <d v="2014-05-14T00:00:00"/>
  </r>
  <r>
    <n v="49478"/>
    <x v="0"/>
    <d v="2014-05-14T00:00:00"/>
  </r>
  <r>
    <n v="49477"/>
    <x v="0"/>
    <d v="2014-05-14T00:00:00"/>
  </r>
  <r>
    <n v="49480"/>
    <x v="0"/>
    <d v="2014-05-14T00:00:00"/>
  </r>
  <r>
    <n v="49481"/>
    <x v="0"/>
    <d v="2014-05-14T00:00:00"/>
  </r>
  <r>
    <n v="49482"/>
    <x v="0"/>
    <d v="2014-05-14T00:00:00"/>
  </r>
  <r>
    <n v="49474"/>
    <x v="0"/>
    <d v="2014-05-14T00:00:00"/>
  </r>
  <r>
    <n v="49475"/>
    <x v="0"/>
    <d v="2014-05-14T00:00:00"/>
  </r>
  <r>
    <n v="49471"/>
    <x v="0"/>
    <d v="2014-05-14T00:00:00"/>
  </r>
  <r>
    <n v="49472"/>
    <x v="0"/>
    <d v="2014-05-14T00:00:00"/>
  </r>
  <r>
    <n v="49491"/>
    <x v="0"/>
    <d v="2014-05-19T00:00:00"/>
  </r>
  <r>
    <n v="49520"/>
    <x v="0"/>
    <d v="2014-05-19T00:00:00"/>
  </r>
  <r>
    <n v="49521"/>
    <x v="0"/>
    <d v="2014-05-19T00:00:00"/>
  </r>
  <r>
    <n v="49522"/>
    <x v="0"/>
    <d v="2014-05-19T00:00:00"/>
  </r>
  <r>
    <n v="49526"/>
    <x v="0"/>
    <d v="2014-05-19T00:00:00"/>
  </r>
  <r>
    <n v="49527"/>
    <x v="0"/>
    <d v="2014-05-19T00:00:00"/>
  </r>
  <r>
    <n v="49530"/>
    <x v="0"/>
    <d v="2014-05-19T00:00:00"/>
  </r>
  <r>
    <n v="49533"/>
    <x v="0"/>
    <d v="2014-05-19T00:00:00"/>
  </r>
  <r>
    <n v="49594"/>
    <x v="0"/>
    <d v="2014-05-21T00:00:00"/>
  </r>
  <r>
    <n v="49573"/>
    <x v="0"/>
    <d v="2014-05-21T00:00:00"/>
  </r>
  <r>
    <n v="49576"/>
    <x v="0"/>
    <d v="2014-05-21T00:00:00"/>
  </r>
  <r>
    <n v="49592"/>
    <x v="0"/>
    <d v="2014-05-21T00:00:00"/>
  </r>
  <r>
    <n v="49536"/>
    <x v="0"/>
    <d v="2014-05-21T00:00:00"/>
  </r>
  <r>
    <n v="49574"/>
    <x v="0"/>
    <d v="2014-05-21T00:00:00"/>
  </r>
  <r>
    <n v="49577"/>
    <x v="0"/>
    <d v="2014-05-21T00:00:00"/>
  </r>
  <r>
    <n v="49578"/>
    <x v="0"/>
    <d v="2014-05-21T00:00:00"/>
  </r>
  <r>
    <n v="49593"/>
    <x v="0"/>
    <d v="2014-05-21T00:00:00"/>
  </r>
  <r>
    <n v="49575"/>
    <x v="0"/>
    <d v="2014-05-21T00:00:00"/>
  </r>
  <r>
    <n v="49596"/>
    <x v="0"/>
    <d v="2014-05-21T00:00:00"/>
  </r>
  <r>
    <n v="49595"/>
    <x v="0"/>
    <d v="2014-05-21T00:00:00"/>
  </r>
  <r>
    <n v="49601"/>
    <x v="0"/>
    <d v="2014-05-21T00:00:00"/>
  </r>
  <r>
    <n v="49600"/>
    <x v="0"/>
    <d v="2014-05-21T00:00:00"/>
  </r>
  <r>
    <n v="49602"/>
    <x v="0"/>
    <d v="2014-05-21T00:00:00"/>
  </r>
  <r>
    <n v="49586"/>
    <x v="0"/>
    <d v="2014-05-21T00:00:00"/>
  </r>
  <r>
    <n v="49589"/>
    <x v="0"/>
    <d v="2014-05-21T00:00:00"/>
  </r>
  <r>
    <n v="49590"/>
    <x v="0"/>
    <d v="2014-05-21T00:00:00"/>
  </r>
  <r>
    <n v="49588"/>
    <x v="0"/>
    <d v="2014-05-21T00:00:00"/>
  </r>
  <r>
    <n v="49585"/>
    <x v="0"/>
    <d v="2014-05-21T00:00:00"/>
  </r>
  <r>
    <n v="49531"/>
    <x v="0"/>
    <d v="2014-05-21T00:00:00"/>
  </r>
  <r>
    <n v="49579"/>
    <x v="0"/>
    <d v="2014-05-21T00:00:00"/>
  </r>
  <r>
    <n v="49532"/>
    <x v="0"/>
    <d v="2014-05-21T00:00:00"/>
  </r>
  <r>
    <n v="49584"/>
    <x v="0"/>
    <d v="2014-05-21T00:00:00"/>
  </r>
  <r>
    <n v="49534"/>
    <x v="0"/>
    <d v="2014-05-21T00:00:00"/>
  </r>
  <r>
    <n v="49580"/>
    <x v="0"/>
    <d v="2014-05-21T00:00:00"/>
  </r>
  <r>
    <n v="49582"/>
    <x v="0"/>
    <d v="2014-05-21T00:00:00"/>
  </r>
  <r>
    <n v="49583"/>
    <x v="0"/>
    <d v="2014-05-21T00:00:00"/>
  </r>
  <r>
    <n v="49603"/>
    <x v="0"/>
    <d v="2014-05-22T00:00:00"/>
  </r>
  <r>
    <n v="49604"/>
    <x v="0"/>
    <d v="2014-05-22T00:00:00"/>
  </r>
  <r>
    <n v="49605"/>
    <x v="0"/>
    <d v="2014-05-22T00:00:00"/>
  </r>
  <r>
    <n v="49606"/>
    <x v="0"/>
    <d v="2014-05-22T00:00:00"/>
  </r>
  <r>
    <n v="49607"/>
    <x v="0"/>
    <d v="2014-05-22T00:00:00"/>
  </r>
  <r>
    <n v="49608"/>
    <x v="0"/>
    <d v="2014-05-22T00:00:00"/>
  </r>
  <r>
    <n v="49611"/>
    <x v="0"/>
    <d v="2014-05-22T00:00:00"/>
  </r>
  <r>
    <n v="49609"/>
    <x v="0"/>
    <d v="2014-05-23T00:00:00"/>
  </r>
  <r>
    <n v="49597"/>
    <x v="0"/>
    <d v="2014-05-23T00:00:00"/>
  </r>
  <r>
    <n v="49598"/>
    <x v="0"/>
    <d v="2014-05-23T00:00:00"/>
  </r>
  <r>
    <n v="49599"/>
    <x v="0"/>
    <d v="2014-05-23T00:00:00"/>
  </r>
  <r>
    <n v="49610"/>
    <x v="0"/>
    <d v="2014-05-23T00:00:00"/>
  </r>
  <r>
    <n v="49612"/>
    <x v="0"/>
    <d v="2014-05-23T00:00:00"/>
  </r>
  <r>
    <n v="49614"/>
    <x v="0"/>
    <d v="2014-05-23T00:00:00"/>
  </r>
  <r>
    <n v="49615"/>
    <x v="0"/>
    <d v="2014-05-28T00:00:00"/>
  </r>
  <r>
    <n v="49616"/>
    <x v="0"/>
    <d v="2014-05-28T00:00:00"/>
  </r>
  <r>
    <n v="49617"/>
    <x v="0"/>
    <d v="2014-05-28T00:00:00"/>
  </r>
  <r>
    <n v="49618"/>
    <x v="0"/>
    <d v="2014-05-28T00:00:00"/>
  </r>
  <r>
    <n v="49619"/>
    <x v="0"/>
    <d v="2014-05-28T00:00:00"/>
  </r>
  <r>
    <n v="49620"/>
    <x v="0"/>
    <d v="2014-05-28T00:00:00"/>
  </r>
  <r>
    <n v="49621"/>
    <x v="0"/>
    <d v="2014-05-28T00:00:00"/>
  </r>
  <r>
    <n v="49622"/>
    <x v="0"/>
    <d v="2014-05-28T00:00:00"/>
  </r>
  <r>
    <n v="49623"/>
    <x v="0"/>
    <d v="2014-05-28T00:00:00"/>
  </r>
  <r>
    <n v="49624"/>
    <x v="0"/>
    <d v="2014-05-28T00:00:00"/>
  </r>
  <r>
    <n v="49625"/>
    <x v="0"/>
    <d v="2014-05-28T00:00:00"/>
  </r>
  <r>
    <n v="49626"/>
    <x v="0"/>
    <d v="2014-05-28T00:00:00"/>
  </r>
  <r>
    <n v="49632"/>
    <x v="0"/>
    <d v="2014-05-28T00:00:00"/>
  </r>
  <r>
    <n v="49629"/>
    <x v="0"/>
    <d v="2014-06-03T00:00:00"/>
  </r>
  <r>
    <n v="49638"/>
    <x v="0"/>
    <d v="2014-06-04T00:00:00"/>
  </r>
  <r>
    <n v="49641"/>
    <x v="0"/>
    <d v="2014-06-04T00:00:00"/>
  </r>
  <r>
    <n v="49642"/>
    <x v="0"/>
    <d v="2014-06-04T00:00:00"/>
  </r>
  <r>
    <n v="49648"/>
    <x v="0"/>
    <d v="2014-06-04T00:00:00"/>
  </r>
  <r>
    <n v="49628"/>
    <x v="0"/>
    <d v="2014-06-05T00:00:00"/>
  </r>
  <r>
    <n v="49630"/>
    <x v="0"/>
    <d v="2014-06-05T00:00:00"/>
  </r>
  <r>
    <n v="49643"/>
    <x v="0"/>
    <d v="2014-06-05T00:00:00"/>
  </r>
  <r>
    <n v="49646"/>
    <x v="0"/>
    <d v="2014-06-05T00:00:00"/>
  </r>
  <r>
    <n v="49647"/>
    <x v="0"/>
    <d v="2014-06-05T00:00:00"/>
  </r>
  <r>
    <n v="49649"/>
    <x v="0"/>
    <d v="2014-06-09T00:00:00"/>
  </r>
  <r>
    <n v="49650"/>
    <x v="0"/>
    <d v="2014-06-09T00:00:00"/>
  </r>
  <r>
    <n v="49651"/>
    <x v="0"/>
    <d v="2014-06-09T00:00:00"/>
  </r>
  <r>
    <n v="49653"/>
    <x v="0"/>
    <d v="2014-06-09T00:00:00"/>
  </r>
  <r>
    <n v="49655"/>
    <x v="0"/>
    <d v="2014-06-09T00:00:00"/>
  </r>
  <r>
    <n v="49656"/>
    <x v="0"/>
    <d v="2014-06-09T00:00:00"/>
  </r>
  <r>
    <n v="49657"/>
    <x v="0"/>
    <d v="2014-06-09T00:00:00"/>
  </r>
  <r>
    <n v="49659"/>
    <x v="0"/>
    <d v="2014-06-09T00:00:00"/>
  </r>
  <r>
    <n v="49660"/>
    <x v="0"/>
    <d v="2014-06-09T00:00:00"/>
  </r>
  <r>
    <n v="49668"/>
    <x v="0"/>
    <d v="2014-06-16T00:00:00"/>
  </r>
  <r>
    <n v="49661"/>
    <x v="0"/>
    <d v="2014-06-16T00:00:00"/>
  </r>
  <r>
    <n v="49663"/>
    <x v="0"/>
    <d v="2014-06-16T00:00:00"/>
  </r>
  <r>
    <n v="49664"/>
    <x v="0"/>
    <d v="2014-06-16T00:00:00"/>
  </r>
  <r>
    <n v="49666"/>
    <x v="0"/>
    <d v="2014-06-16T00:00:00"/>
  </r>
  <r>
    <n v="49665"/>
    <x v="0"/>
    <d v="2014-06-16T00:00:00"/>
  </r>
  <r>
    <n v="49662"/>
    <x v="0"/>
    <d v="2014-06-20T00:00:00"/>
  </r>
  <r>
    <n v="49667"/>
    <x v="0"/>
    <d v="2014-06-20T00:00:00"/>
  </r>
  <r>
    <n v="49670"/>
    <x v="0"/>
    <d v="2014-06-20T00:00:00"/>
  </r>
  <r>
    <n v="49672"/>
    <x v="0"/>
    <d v="2014-06-20T00:00:00"/>
  </r>
  <r>
    <n v="49673"/>
    <x v="0"/>
    <d v="2014-06-20T00:00:00"/>
  </r>
  <r>
    <n v="49674"/>
    <x v="0"/>
    <d v="2014-06-20T00:00:00"/>
  </r>
  <r>
    <n v="49675"/>
    <x v="0"/>
    <d v="2014-06-20T00:00:00"/>
  </r>
  <r>
    <n v="49676"/>
    <x v="0"/>
    <d v="2014-06-20T00:00:00"/>
  </r>
  <r>
    <n v="49677"/>
    <x v="0"/>
    <d v="2014-06-20T00:00:00"/>
  </r>
  <r>
    <n v="49678"/>
    <x v="0"/>
    <d v="2014-06-20T00:00:00"/>
  </r>
  <r>
    <n v="49707"/>
    <x v="0"/>
    <d v="2014-06-20T00:00:00"/>
  </r>
  <r>
    <n v="49704"/>
    <x v="0"/>
    <d v="2014-06-20T00:00:00"/>
  </r>
  <r>
    <n v="49705"/>
    <x v="0"/>
    <d v="2014-06-20T00:00:00"/>
  </r>
  <r>
    <n v="49633"/>
    <x v="0"/>
    <d v="2014-06-23T00:00:00"/>
  </r>
  <r>
    <n v="49634"/>
    <x v="0"/>
    <d v="2014-06-23T00:00:00"/>
  </r>
  <r>
    <n v="49635"/>
    <x v="0"/>
    <d v="2014-06-23T00:00:00"/>
  </r>
  <r>
    <n v="49636"/>
    <x v="0"/>
    <d v="2014-06-23T00:00:00"/>
  </r>
  <r>
    <n v="49685"/>
    <x v="0"/>
    <d v="2014-06-23T00:00:00"/>
  </r>
  <r>
    <n v="49686"/>
    <x v="0"/>
    <d v="2014-06-23T00:00:00"/>
  </r>
  <r>
    <n v="49688"/>
    <x v="0"/>
    <d v="2014-06-23T00:00:00"/>
  </r>
  <r>
    <n v="49687"/>
    <x v="0"/>
    <d v="2014-06-23T00:00:00"/>
  </r>
  <r>
    <n v="49689"/>
    <x v="0"/>
    <d v="2014-06-23T00:00:00"/>
  </r>
  <r>
    <n v="49690"/>
    <x v="0"/>
    <d v="2014-06-23T00:00:00"/>
  </r>
  <r>
    <n v="49691"/>
    <x v="0"/>
    <d v="2014-06-23T00:00:00"/>
  </r>
  <r>
    <n v="49692"/>
    <x v="0"/>
    <d v="2014-06-23T00:00:00"/>
  </r>
  <r>
    <n v="49693"/>
    <x v="0"/>
    <d v="2014-06-23T00:00:00"/>
  </r>
  <r>
    <n v="49694"/>
    <x v="0"/>
    <d v="2014-06-23T00:00:00"/>
  </r>
  <r>
    <n v="49695"/>
    <x v="0"/>
    <d v="2014-06-23T00:00:00"/>
  </r>
  <r>
    <n v="49696"/>
    <x v="0"/>
    <d v="2014-06-23T00:00:00"/>
  </r>
  <r>
    <n v="49697"/>
    <x v="0"/>
    <d v="2014-06-23T00:00:00"/>
  </r>
  <r>
    <n v="49698"/>
    <x v="0"/>
    <d v="2014-06-23T00:00:00"/>
  </r>
  <r>
    <n v="43212"/>
    <x v="1"/>
    <d v="2014-02-20T00:00:00"/>
  </r>
  <r>
    <n v="46295"/>
    <x v="1"/>
    <d v="2014-02-20T00:00:00"/>
  </r>
  <r>
    <n v="46296"/>
    <x v="1"/>
    <d v="2014-02-20T00:00:00"/>
  </r>
  <r>
    <n v="45415"/>
    <x v="1"/>
    <d v="2014-02-20T00:00:00"/>
  </r>
  <r>
    <n v="43209"/>
    <x v="1"/>
    <d v="2014-02-20T00:00:00"/>
  </r>
  <r>
    <n v="47533"/>
    <x v="2"/>
    <d v="2014-02-21T00:00:00"/>
  </r>
  <r>
    <n v="49063"/>
    <x v="2"/>
    <d v="2014-02-21T00:00:00"/>
  </r>
  <r>
    <n v="49062"/>
    <x v="2"/>
    <d v="2014-02-21T00:00:00"/>
  </r>
  <r>
    <n v="48147"/>
    <x v="2"/>
    <d v="2014-02-21T00:00:00"/>
  </r>
  <r>
    <n v="49699"/>
    <x v="0"/>
    <d v="2014-06-23T00:00:00"/>
  </r>
  <r>
    <n v="49700"/>
    <x v="0"/>
    <d v="2014-06-23T00:00:00"/>
  </r>
  <r>
    <n v="49701"/>
    <x v="0"/>
    <d v="2014-06-23T00:00:00"/>
  </r>
  <r>
    <n v="49702"/>
    <x v="0"/>
    <d v="2014-06-23T00:00:00"/>
  </r>
  <r>
    <n v="49708"/>
    <x v="0"/>
    <d v="2014-06-23T00:00:00"/>
  </r>
  <r>
    <n v="49710"/>
    <x v="0"/>
    <d v="2014-06-23T00:00:00"/>
  </r>
  <r>
    <n v="43437"/>
    <x v="1"/>
    <d v="2014-03-05T00:00:00"/>
  </r>
  <r>
    <n v="49680"/>
    <x v="0"/>
    <d v="2014-06-25T00:00:00"/>
  </r>
  <r>
    <n v="49681"/>
    <x v="0"/>
    <d v="2014-06-25T00:00:00"/>
  </r>
  <r>
    <n v="49682"/>
    <x v="0"/>
    <d v="2014-06-25T00:00:00"/>
  </r>
  <r>
    <n v="49683"/>
    <x v="0"/>
    <d v="2014-06-25T00:00:00"/>
  </r>
  <r>
    <n v="49684"/>
    <x v="0"/>
    <d v="2014-06-25T00:00:00"/>
  </r>
  <r>
    <n v="49679"/>
    <x v="0"/>
    <d v="2014-06-25T00:00:00"/>
  </r>
  <r>
    <n v="49711"/>
    <x v="0"/>
    <d v="2014-07-02T00:00:00"/>
  </r>
  <r>
    <n v="49712"/>
    <x v="0"/>
    <d v="2014-07-02T00:00:00"/>
  </r>
  <r>
    <n v="49713"/>
    <x v="0"/>
    <d v="2014-07-02T00:00:00"/>
  </r>
  <r>
    <n v="49714"/>
    <x v="0"/>
    <d v="2014-07-02T00:00:00"/>
  </r>
  <r>
    <n v="49715"/>
    <x v="0"/>
    <d v="2014-07-02T00:00:00"/>
  </r>
  <r>
    <n v="49716"/>
    <x v="0"/>
    <d v="2014-07-02T00:00:00"/>
  </r>
  <r>
    <n v="49669"/>
    <x v="0"/>
    <d v="2014-07-03T00:00:00"/>
  </r>
  <r>
    <n v="49645"/>
    <x v="0"/>
    <d v="2014-07-09T00:00:00"/>
  </r>
  <r>
    <n v="49703"/>
    <x v="0"/>
    <d v="2014-07-09T00:00:00"/>
  </r>
  <r>
    <n v="49717"/>
    <x v="0"/>
    <d v="2014-07-09T00:00:00"/>
  </r>
  <r>
    <n v="49718"/>
    <x v="0"/>
    <d v="2014-07-09T00:00:00"/>
  </r>
  <r>
    <n v="49719"/>
    <x v="0"/>
    <d v="2014-07-09T00:00:00"/>
  </r>
  <r>
    <n v="49720"/>
    <x v="0"/>
    <d v="2014-07-09T00:00:00"/>
  </r>
  <r>
    <n v="49739"/>
    <x v="0"/>
    <d v="2014-07-15T00:00:00"/>
  </r>
  <r>
    <n v="49744"/>
    <x v="0"/>
    <d v="2014-07-15T00:00:00"/>
  </r>
  <r>
    <n v="49671"/>
    <x v="0"/>
    <d v="2014-07-15T00:00:00"/>
  </r>
  <r>
    <n v="49723"/>
    <x v="0"/>
    <d v="2014-07-15T00:00:00"/>
  </r>
  <r>
    <n v="49724"/>
    <x v="0"/>
    <d v="2014-07-15T00:00:00"/>
  </r>
  <r>
    <n v="49728"/>
    <x v="0"/>
    <d v="2014-07-15T00:00:00"/>
  </r>
  <r>
    <n v="49731"/>
    <x v="0"/>
    <d v="2014-07-15T00:00:00"/>
  </r>
  <r>
    <n v="49732"/>
    <x v="0"/>
    <d v="2014-07-15T00:00:00"/>
  </r>
  <r>
    <n v="49733"/>
    <x v="0"/>
    <d v="2014-07-15T00:00:00"/>
  </r>
  <r>
    <n v="49736"/>
    <x v="0"/>
    <d v="2014-07-15T00:00:00"/>
  </r>
  <r>
    <n v="49737"/>
    <x v="0"/>
    <d v="2014-07-15T00:00:00"/>
  </r>
  <r>
    <n v="49738"/>
    <x v="0"/>
    <d v="2014-07-15T00:00:00"/>
  </r>
  <r>
    <n v="49751"/>
    <x v="0"/>
    <d v="2014-07-16T00:00:00"/>
  </r>
  <r>
    <n v="49752"/>
    <x v="0"/>
    <d v="2014-07-16T00:00:00"/>
  </r>
  <r>
    <n v="49753"/>
    <x v="0"/>
    <d v="2014-07-16T00:00:00"/>
  </r>
  <r>
    <n v="46928"/>
    <x v="2"/>
    <d v="2014-04-01T00:00:00"/>
  </r>
  <r>
    <n v="49754"/>
    <x v="0"/>
    <d v="2014-07-16T00:00:00"/>
  </r>
  <r>
    <n v="49755"/>
    <x v="0"/>
    <d v="2014-07-16T00:00:00"/>
  </r>
  <r>
    <n v="49757"/>
    <x v="0"/>
    <d v="2014-07-16T00:00:00"/>
  </r>
  <r>
    <n v="49758"/>
    <x v="0"/>
    <d v="2014-07-16T00:00:00"/>
  </r>
  <r>
    <n v="49761"/>
    <x v="0"/>
    <d v="2014-07-16T00:00:00"/>
  </r>
  <r>
    <n v="49762"/>
    <x v="0"/>
    <d v="2014-07-16T00:00:00"/>
  </r>
  <r>
    <n v="49763"/>
    <x v="0"/>
    <d v="2014-07-16T00:00:00"/>
  </r>
  <r>
    <n v="49764"/>
    <x v="0"/>
    <d v="2014-07-16T00:00:00"/>
  </r>
  <r>
    <n v="49765"/>
    <x v="0"/>
    <d v="2014-07-16T00:00:00"/>
  </r>
  <r>
    <n v="49766"/>
    <x v="0"/>
    <d v="2014-07-16T00:00:00"/>
  </r>
  <r>
    <n v="49768"/>
    <x v="0"/>
    <d v="2014-07-16T00:00:00"/>
  </r>
  <r>
    <n v="49769"/>
    <x v="0"/>
    <d v="2014-07-16T00:00:00"/>
  </r>
  <r>
    <n v="49770"/>
    <x v="0"/>
    <d v="2014-07-16T00:00:00"/>
  </r>
  <r>
    <n v="49772"/>
    <x v="0"/>
    <d v="2014-07-16T00:00:00"/>
  </r>
  <r>
    <n v="49773"/>
    <x v="0"/>
    <d v="2014-07-16T00:00:00"/>
  </r>
  <r>
    <n v="49774"/>
    <x v="0"/>
    <d v="2014-07-16T00:00:00"/>
  </r>
  <r>
    <n v="49780"/>
    <x v="0"/>
    <d v="2014-07-22T00:00:00"/>
  </r>
  <r>
    <n v="49776"/>
    <x v="0"/>
    <d v="2014-07-22T00:00:00"/>
  </r>
  <r>
    <n v="49785"/>
    <x v="0"/>
    <d v="2014-07-22T00:00:00"/>
  </r>
  <r>
    <n v="49789"/>
    <x v="0"/>
    <d v="2014-07-22T00:00:00"/>
  </r>
  <r>
    <n v="49790"/>
    <x v="0"/>
    <d v="2014-07-22T00:00:00"/>
  </r>
  <r>
    <n v="49788"/>
    <x v="0"/>
    <d v="2014-07-22T00:00:00"/>
  </r>
  <r>
    <n v="49782"/>
    <x v="0"/>
    <d v="2014-07-22T00:00:00"/>
  </r>
  <r>
    <n v="49778"/>
    <x v="0"/>
    <d v="2014-07-22T00:00:00"/>
  </r>
  <r>
    <n v="49779"/>
    <x v="0"/>
    <d v="2014-07-22T00:00:00"/>
  </r>
  <r>
    <n v="49777"/>
    <x v="0"/>
    <d v="2014-07-22T00:00:00"/>
  </r>
  <r>
    <n v="49787"/>
    <x v="0"/>
    <d v="2014-07-22T00:00:00"/>
  </r>
  <r>
    <n v="49791"/>
    <x v="0"/>
    <d v="2014-07-23T00:00:00"/>
  </r>
  <r>
    <n v="43026"/>
    <x v="1"/>
    <d v="2014-04-16T00:00:00"/>
  </r>
  <r>
    <n v="43023"/>
    <x v="1"/>
    <d v="2014-04-17T00:00:00"/>
  </r>
  <r>
    <n v="49567"/>
    <x v="2"/>
    <d v="2014-04-23T00:00:00"/>
  </r>
  <r>
    <n v="49568"/>
    <x v="2"/>
    <d v="2014-04-23T00:00:00"/>
  </r>
  <r>
    <n v="49569"/>
    <x v="2"/>
    <d v="2014-04-23T00:00:00"/>
  </r>
  <r>
    <n v="49572"/>
    <x v="2"/>
    <d v="2014-04-24T00:00:00"/>
  </r>
  <r>
    <n v="49571"/>
    <x v="2"/>
    <d v="2014-04-24T00:00:00"/>
  </r>
  <r>
    <n v="49792"/>
    <x v="0"/>
    <d v="2014-07-23T00:00:00"/>
  </r>
  <r>
    <n v="49793"/>
    <x v="0"/>
    <d v="2014-07-23T00:00:00"/>
  </r>
  <r>
    <n v="49794"/>
    <x v="0"/>
    <d v="2014-07-23T00:00:00"/>
  </r>
  <r>
    <n v="49795"/>
    <x v="0"/>
    <d v="2014-07-23T00:00:00"/>
  </r>
  <r>
    <n v="49796"/>
    <x v="0"/>
    <d v="2014-07-23T00:00:00"/>
  </r>
  <r>
    <n v="49797"/>
    <x v="0"/>
    <d v="2014-07-23T00:00:00"/>
  </r>
  <r>
    <n v="49798"/>
    <x v="0"/>
    <d v="2014-07-23T00:00:00"/>
  </r>
  <r>
    <n v="49799"/>
    <x v="0"/>
    <d v="2014-07-23T00:00:00"/>
  </r>
  <r>
    <n v="49801"/>
    <x v="0"/>
    <d v="2014-07-23T00:00:00"/>
  </r>
  <r>
    <n v="49802"/>
    <x v="0"/>
    <d v="2014-07-23T00:00:00"/>
  </r>
  <r>
    <n v="49803"/>
    <x v="0"/>
    <d v="2014-07-23T00:00:00"/>
  </r>
  <r>
    <n v="49805"/>
    <x v="0"/>
    <d v="2014-07-23T00:00:00"/>
  </r>
  <r>
    <n v="49807"/>
    <x v="0"/>
    <d v="2014-07-23T00:00:00"/>
  </r>
  <r>
    <n v="49808"/>
    <x v="0"/>
    <d v="2014-07-23T00:00:00"/>
  </r>
  <r>
    <n v="49810"/>
    <x v="0"/>
    <d v="2014-07-23T00:00:00"/>
  </r>
  <r>
    <n v="49811"/>
    <x v="0"/>
    <d v="2014-07-23T00:00:00"/>
  </r>
  <r>
    <n v="49812"/>
    <x v="0"/>
    <d v="2014-07-23T00:00:00"/>
  </r>
  <r>
    <n v="49813"/>
    <x v="0"/>
    <d v="2014-07-23T00:00:00"/>
  </r>
  <r>
    <n v="49816"/>
    <x v="0"/>
    <d v="2014-07-24T00:00:00"/>
  </r>
  <r>
    <n v="49818"/>
    <x v="0"/>
    <d v="2014-07-24T00:00:00"/>
  </r>
  <r>
    <n v="49819"/>
    <x v="0"/>
    <d v="2014-07-24T00:00:00"/>
  </r>
  <r>
    <n v="49820"/>
    <x v="0"/>
    <d v="2014-07-24T00:00:00"/>
  </r>
  <r>
    <n v="49821"/>
    <x v="0"/>
    <d v="2014-07-24T00:00:00"/>
  </r>
  <r>
    <n v="49784"/>
    <x v="0"/>
    <d v="2014-07-24T00:00:00"/>
  </r>
  <r>
    <n v="49815"/>
    <x v="0"/>
    <d v="2014-07-24T00:00:00"/>
  </r>
  <r>
    <n v="49817"/>
    <x v="0"/>
    <d v="2014-07-24T00:00:00"/>
  </r>
  <r>
    <n v="49826"/>
    <x v="0"/>
    <d v="2014-07-28T00:00:00"/>
  </r>
  <r>
    <n v="49827"/>
    <x v="0"/>
    <d v="2014-07-28T00:00:00"/>
  </r>
  <r>
    <n v="49830"/>
    <x v="0"/>
    <d v="2014-07-28T00:00:00"/>
  </r>
  <r>
    <n v="49832"/>
    <x v="0"/>
    <d v="2014-07-28T00:00:00"/>
  </r>
  <r>
    <n v="49833"/>
    <x v="0"/>
    <d v="2014-07-29T00:00:00"/>
  </r>
  <r>
    <n v="49834"/>
    <x v="0"/>
    <d v="2014-07-29T00:00:00"/>
  </r>
  <r>
    <n v="49835"/>
    <x v="0"/>
    <d v="2014-07-29T00:00:00"/>
  </r>
  <r>
    <n v="49836"/>
    <x v="0"/>
    <d v="2014-07-29T00:00:00"/>
  </r>
  <r>
    <n v="49837"/>
    <x v="0"/>
    <d v="2014-07-29T00:00:00"/>
  </r>
  <r>
    <n v="49838"/>
    <x v="0"/>
    <d v="2014-07-29T00:00:00"/>
  </r>
  <r>
    <n v="49823"/>
    <x v="0"/>
    <d v="2014-08-06T00:00:00"/>
  </r>
  <r>
    <n v="49539"/>
    <x v="0"/>
    <d v="2014-08-13T00:00:00"/>
  </r>
  <r>
    <n v="49858"/>
    <x v="0"/>
    <d v="2014-08-14T00:00:00"/>
  </r>
  <r>
    <n v="49851"/>
    <x v="0"/>
    <d v="2014-08-14T00:00:00"/>
  </r>
  <r>
    <n v="49854"/>
    <x v="0"/>
    <d v="2014-08-14T00:00:00"/>
  </r>
  <r>
    <n v="49855"/>
    <x v="0"/>
    <d v="2014-08-14T00:00:00"/>
  </r>
  <r>
    <n v="49852"/>
    <x v="0"/>
    <d v="2014-08-14T00:00:00"/>
  </r>
  <r>
    <n v="49853"/>
    <x v="0"/>
    <d v="2014-08-14T00:00:00"/>
  </r>
  <r>
    <n v="49856"/>
    <x v="0"/>
    <d v="2014-08-18T00:00:00"/>
  </r>
  <r>
    <n v="49857"/>
    <x v="0"/>
    <d v="2014-08-18T00:00:00"/>
  </r>
  <r>
    <n v="49863"/>
    <x v="0"/>
    <d v="2014-08-18T00:00:00"/>
  </r>
  <r>
    <n v="49862"/>
    <x v="0"/>
    <d v="2014-08-18T00:00:00"/>
  </r>
  <r>
    <n v="49859"/>
    <x v="0"/>
    <d v="2014-08-18T00:00:00"/>
  </r>
  <r>
    <n v="49867"/>
    <x v="0"/>
    <d v="2014-08-18T00:00:00"/>
  </r>
  <r>
    <n v="49864"/>
    <x v="0"/>
    <d v="2014-08-18T00:00:00"/>
  </r>
  <r>
    <n v="49727"/>
    <x v="0"/>
    <d v="2014-08-18T00:00:00"/>
  </r>
  <r>
    <n v="49866"/>
    <x v="0"/>
    <d v="2014-08-18T00:00:00"/>
  </r>
  <r>
    <n v="49860"/>
    <x v="0"/>
    <d v="2014-08-20T00:00:00"/>
  </r>
  <r>
    <n v="49828"/>
    <x v="0"/>
    <d v="2014-08-20T00:00:00"/>
  </r>
  <r>
    <n v="49540"/>
    <x v="0"/>
    <d v="2014-08-22T00:00:00"/>
  </r>
  <r>
    <n v="49735"/>
    <x v="0"/>
    <d v="2014-08-25T00:00:00"/>
  </r>
  <r>
    <n v="49875"/>
    <x v="0"/>
    <d v="2014-08-25T00:00:00"/>
  </r>
  <r>
    <n v="49879"/>
    <x v="0"/>
    <d v="2014-08-25T00:00:00"/>
  </r>
  <r>
    <n v="49874"/>
    <x v="0"/>
    <d v="2014-08-25T00:00:00"/>
  </r>
  <r>
    <n v="49876"/>
    <x v="0"/>
    <d v="2014-08-25T00:00:00"/>
  </r>
  <r>
    <n v="49781"/>
    <x v="0"/>
    <d v="2014-08-25T00:00:00"/>
  </r>
  <r>
    <n v="49742"/>
    <x v="0"/>
    <d v="2014-08-25T00:00:00"/>
  </r>
  <r>
    <n v="49844"/>
    <x v="0"/>
    <d v="2014-08-25T00:00:00"/>
  </r>
  <r>
    <n v="49869"/>
    <x v="0"/>
    <d v="2014-08-25T00:00:00"/>
  </r>
  <r>
    <n v="49871"/>
    <x v="0"/>
    <d v="2014-08-25T00:00:00"/>
  </r>
  <r>
    <n v="49873"/>
    <x v="0"/>
    <d v="2014-08-25T00:00:00"/>
  </r>
  <r>
    <n v="49538"/>
    <x v="0"/>
    <d v="2014-08-26T00:00:00"/>
  </r>
  <r>
    <n v="49882"/>
    <x v="0"/>
    <d v="2014-08-26T00:00:00"/>
  </r>
  <r>
    <n v="49893"/>
    <x v="0"/>
    <d v="2014-08-26T00:00:00"/>
  </r>
  <r>
    <n v="49897"/>
    <x v="0"/>
    <d v="2014-08-26T00:00:00"/>
  </r>
  <r>
    <n v="49878"/>
    <x v="0"/>
    <d v="2014-08-26T00:00:00"/>
  </r>
  <r>
    <n v="49892"/>
    <x v="0"/>
    <d v="2014-08-26T00:00:00"/>
  </r>
  <r>
    <n v="49894"/>
    <x v="0"/>
    <d v="2014-08-26T00:00:00"/>
  </r>
  <r>
    <n v="49884"/>
    <x v="0"/>
    <d v="2014-08-26T00:00:00"/>
  </r>
  <r>
    <n v="49895"/>
    <x v="0"/>
    <d v="2014-08-26T00:00:00"/>
  </r>
  <r>
    <n v="49885"/>
    <x v="0"/>
    <d v="2014-08-26T00:00:00"/>
  </r>
  <r>
    <n v="49880"/>
    <x v="0"/>
    <d v="2014-08-26T00:00:00"/>
  </r>
  <r>
    <n v="49883"/>
    <x v="0"/>
    <d v="2014-08-26T00:00:00"/>
  </r>
  <r>
    <n v="49541"/>
    <x v="0"/>
    <d v="2014-09-03T00:00:00"/>
  </r>
  <r>
    <n v="49524"/>
    <x v="0"/>
    <d v="2014-09-04T00:00:00"/>
  </r>
  <r>
    <n v="49887"/>
    <x v="0"/>
    <d v="2014-09-12T00:00:00"/>
  </r>
  <r>
    <n v="49722"/>
    <x v="0"/>
    <d v="2014-09-15T00:00:00"/>
  </r>
  <r>
    <n v="49899"/>
    <x v="0"/>
    <d v="2014-09-22T00:00:00"/>
  </r>
  <r>
    <n v="49903"/>
    <x v="0"/>
    <d v="2014-09-23T00:00:00"/>
  </r>
  <r>
    <n v="49891"/>
    <x v="0"/>
    <d v="2014-09-23T00:00:00"/>
  </r>
  <r>
    <n v="49909"/>
    <x v="0"/>
    <d v="2014-09-23T00:00:00"/>
  </r>
  <r>
    <n v="49898"/>
    <x v="0"/>
    <d v="2014-09-23T00:00:00"/>
  </r>
  <r>
    <n v="49904"/>
    <x v="0"/>
    <d v="2014-09-23T00:00:00"/>
  </r>
  <r>
    <n v="49907"/>
    <x v="0"/>
    <d v="2014-09-23T00:00:00"/>
  </r>
  <r>
    <n v="49908"/>
    <x v="0"/>
    <d v="2014-09-23T00:00:00"/>
  </r>
  <r>
    <n v="49906"/>
    <x v="0"/>
    <d v="2014-09-23T00:00:00"/>
  </r>
  <r>
    <n v="49901"/>
    <x v="0"/>
    <d v="2014-09-23T00:00:00"/>
  </r>
  <r>
    <n v="49902"/>
    <x v="0"/>
    <d v="2014-09-23T00:00:00"/>
  </r>
  <r>
    <n v="49905"/>
    <x v="0"/>
    <d v="2014-09-23T00:00:00"/>
  </r>
  <r>
    <n v="49914"/>
    <x v="0"/>
    <d v="2014-09-24T00:00:00"/>
  </r>
  <r>
    <n v="49913"/>
    <x v="0"/>
    <d v="2014-09-24T00:00:00"/>
  </r>
  <r>
    <n v="49912"/>
    <x v="0"/>
    <d v="2014-09-24T00:00:00"/>
  </r>
  <r>
    <n v="49915"/>
    <x v="0"/>
    <d v="2014-09-24T00:00:00"/>
  </r>
  <r>
    <n v="49927"/>
    <x v="0"/>
    <d v="2014-09-25T00:00:00"/>
  </r>
  <r>
    <n v="49924"/>
    <x v="0"/>
    <d v="2014-09-25T00:00:00"/>
  </r>
  <r>
    <n v="49926"/>
    <x v="0"/>
    <d v="2014-09-25T00:00:00"/>
  </r>
  <r>
    <n v="49925"/>
    <x v="0"/>
    <d v="2014-09-25T00:00:00"/>
  </r>
  <r>
    <n v="49923"/>
    <x v="0"/>
    <d v="2014-09-25T00:00:00"/>
  </r>
  <r>
    <n v="49928"/>
    <x v="0"/>
    <d v="2014-09-25T00:00:00"/>
  </r>
  <r>
    <n v="49929"/>
    <x v="0"/>
    <d v="2014-09-25T00:00:00"/>
  </r>
  <r>
    <n v="49930"/>
    <x v="0"/>
    <d v="2014-09-25T00:00:00"/>
  </r>
  <r>
    <n v="49931"/>
    <x v="0"/>
    <d v="2014-09-25T00:00:00"/>
  </r>
  <r>
    <n v="49933"/>
    <x v="0"/>
    <d v="2014-09-25T00:00:00"/>
  </r>
  <r>
    <n v="49932"/>
    <x v="0"/>
    <d v="2014-09-25T00:00:00"/>
  </r>
  <r>
    <n v="49934"/>
    <x v="0"/>
    <d v="2014-09-25T00:00:00"/>
  </r>
  <r>
    <n v="49537"/>
    <x v="0"/>
    <d v="2014-10-02T00:00:00"/>
  </r>
  <r>
    <n v="49938"/>
    <x v="0"/>
    <d v="2014-10-09T00:00:00"/>
  </r>
  <r>
    <n v="49942"/>
    <x v="0"/>
    <d v="2014-10-22T00:00:00"/>
  </r>
  <r>
    <n v="49940"/>
    <x v="0"/>
    <d v="2014-10-22T00:00:00"/>
  </r>
  <r>
    <n v="49979"/>
    <x v="0"/>
    <d v="2014-10-24T00:00:00"/>
  </r>
  <r>
    <n v="49973"/>
    <x v="0"/>
    <d v="2014-10-24T00:00:00"/>
  </r>
  <r>
    <n v="49980"/>
    <x v="0"/>
    <d v="2014-10-24T00:00:00"/>
  </r>
  <r>
    <n v="49972"/>
    <x v="0"/>
    <d v="2014-10-24T00:00:00"/>
  </r>
  <r>
    <n v="49939"/>
    <x v="0"/>
    <d v="2014-10-24T00:00:00"/>
  </r>
  <r>
    <n v="49978"/>
    <x v="0"/>
    <d v="2014-10-24T00:00:00"/>
  </r>
  <r>
    <n v="49974"/>
    <x v="0"/>
    <d v="2014-10-24T00:00:00"/>
  </r>
  <r>
    <n v="49936"/>
    <x v="0"/>
    <d v="2014-10-24T00:00:00"/>
  </r>
  <r>
    <n v="49977"/>
    <x v="0"/>
    <d v="2014-10-24T00:00:00"/>
  </r>
  <r>
    <n v="49983"/>
    <x v="0"/>
    <d v="2014-10-24T00:00:00"/>
  </r>
  <r>
    <n v="49981"/>
    <x v="0"/>
    <d v="2014-10-24T00:00:00"/>
  </r>
  <r>
    <n v="49943"/>
    <x v="0"/>
    <d v="2014-10-24T00:00:00"/>
  </r>
  <r>
    <n v="49975"/>
    <x v="0"/>
    <d v="2014-10-24T00:00:00"/>
  </r>
  <r>
    <n v="49946"/>
    <x v="0"/>
    <d v="2014-10-27T00:00:00"/>
  </r>
  <r>
    <n v="49945"/>
    <x v="0"/>
    <d v="2014-10-27T00:00:00"/>
  </r>
  <r>
    <n v="49842"/>
    <x v="0"/>
    <d v="2014-10-28T00:00:00"/>
  </r>
  <r>
    <n v="49987"/>
    <x v="0"/>
    <d v="2014-10-31T00:00:00"/>
  </r>
  <r>
    <n v="49944"/>
    <x v="0"/>
    <d v="2014-11-21T00:00:00"/>
  </r>
  <r>
    <n v="49989"/>
    <x v="0"/>
    <d v="2014-12-02T00:00:00"/>
  </r>
  <r>
    <n v="49951"/>
    <x v="0"/>
    <d v="2014-12-10T00:00:00"/>
  </r>
  <r>
    <n v="49947"/>
    <x v="0"/>
    <d v="2015-01-10T00:00:00"/>
  </r>
  <r>
    <n v="49941"/>
    <x v="0"/>
    <d v="2015-02-04T00:00:00"/>
  </r>
  <r>
    <n v="49971"/>
    <x v="0"/>
    <d v="2015-02-10T00:00:00"/>
  </r>
  <r>
    <n v="49542"/>
    <x v="0"/>
    <d v="2015-02-11T00:00:00"/>
  </r>
  <r>
    <n v="50076"/>
    <x v="0"/>
    <d v="2015-03-16T00:00:00"/>
  </r>
  <r>
    <n v="50089"/>
    <x v="0"/>
    <d v="2015-03-17T00:00:00"/>
  </r>
  <r>
    <n v="50083"/>
    <x v="0"/>
    <d v="2015-03-17T00:00:00"/>
  </r>
  <r>
    <n v="50075"/>
    <x v="0"/>
    <d v="2015-03-18T00:00:00"/>
  </r>
  <r>
    <n v="50112"/>
    <x v="0"/>
    <d v="2015-03-20T00:00:00"/>
  </r>
  <r>
    <n v="50109"/>
    <x v="0"/>
    <d v="2015-03-20T00:00:00"/>
  </r>
  <r>
    <n v="49955"/>
    <x v="0"/>
    <d v="2015-03-23T00:00:00"/>
  </r>
  <r>
    <n v="49956"/>
    <x v="0"/>
    <d v="2015-03-23T00:00:00"/>
  </r>
  <r>
    <n v="49958"/>
    <x v="0"/>
    <d v="2015-03-23T00:00:00"/>
  </r>
  <r>
    <n v="49960"/>
    <x v="0"/>
    <d v="2015-03-23T00:00:00"/>
  </r>
  <r>
    <n v="49961"/>
    <x v="0"/>
    <d v="2015-03-23T00:00:00"/>
  </r>
  <r>
    <n v="49962"/>
    <x v="0"/>
    <d v="2015-03-23T00:00:00"/>
  </r>
  <r>
    <n v="49963"/>
    <x v="0"/>
    <d v="2015-03-23T00:00:00"/>
  </r>
  <r>
    <n v="49964"/>
    <x v="0"/>
    <d v="2015-03-23T00:00:00"/>
  </r>
  <r>
    <n v="49953"/>
    <x v="0"/>
    <d v="2015-03-25T00:00:00"/>
  </r>
  <r>
    <n v="50018"/>
    <x v="0"/>
    <d v="2015-03-25T00:00:00"/>
  </r>
  <r>
    <n v="50019"/>
    <x v="0"/>
    <d v="2015-03-25T00:00:00"/>
  </r>
  <r>
    <n v="50015"/>
    <x v="0"/>
    <d v="2015-03-25T00:00:00"/>
  </r>
  <r>
    <n v="50020"/>
    <x v="0"/>
    <d v="2015-03-25T00:00:00"/>
  </r>
  <r>
    <n v="43207"/>
    <x v="1"/>
    <d v="2014-06-13T00:00:00"/>
  </r>
  <r>
    <n v="50016"/>
    <x v="0"/>
    <d v="2015-03-25T00:00:00"/>
  </r>
  <r>
    <n v="50017"/>
    <x v="0"/>
    <d v="2015-03-25T00:00:00"/>
  </r>
  <r>
    <n v="50069"/>
    <x v="0"/>
    <d v="2015-03-25T00:00:00"/>
  </r>
  <r>
    <n v="50068"/>
    <x v="0"/>
    <d v="2015-03-25T00:00:00"/>
  </r>
  <r>
    <n v="50067"/>
    <x v="0"/>
    <d v="2015-03-25T00:00:00"/>
  </r>
  <r>
    <n v="49957"/>
    <x v="0"/>
    <d v="2015-03-25T00:00:00"/>
  </r>
  <r>
    <n v="43027"/>
    <x v="1"/>
    <d v="2014-06-18T00:00:00"/>
  </r>
  <r>
    <n v="49954"/>
    <x v="0"/>
    <d v="2015-03-25T00:00:00"/>
  </r>
  <r>
    <n v="49840"/>
    <x v="0"/>
    <d v="2015-03-25T00:00:00"/>
  </r>
  <r>
    <n v="49965"/>
    <x v="0"/>
    <d v="2015-04-02T00:00:00"/>
  </r>
  <r>
    <n v="50128"/>
    <x v="0"/>
    <d v="2015-04-08T00:00:00"/>
  </r>
  <r>
    <n v="49950"/>
    <x v="0"/>
    <d v="2015-04-08T00:00:00"/>
  </r>
  <r>
    <n v="49994"/>
    <x v="0"/>
    <d v="2015-04-08T00:00:00"/>
  </r>
  <r>
    <n v="49990"/>
    <x v="0"/>
    <d v="2015-04-08T00:00:00"/>
  </r>
  <r>
    <n v="49992"/>
    <x v="0"/>
    <d v="2015-04-08T00:00:00"/>
  </r>
  <r>
    <n v="49995"/>
    <x v="0"/>
    <d v="2015-04-08T00:00:00"/>
  </r>
  <r>
    <n v="49988"/>
    <x v="0"/>
    <d v="2015-04-08T00:00:00"/>
  </r>
  <r>
    <n v="49640"/>
    <x v="0"/>
    <d v="2015-04-08T00:00:00"/>
  </r>
  <r>
    <n v="49993"/>
    <x v="0"/>
    <d v="2015-04-08T00:00:00"/>
  </r>
  <r>
    <n v="49968"/>
    <x v="0"/>
    <d v="2015-04-16T00:00:00"/>
  </r>
  <r>
    <n v="49747"/>
    <x v="2"/>
    <d v="2014-06-20T00:00:00"/>
  </r>
  <r>
    <n v="49746"/>
    <x v="2"/>
    <d v="2014-06-20T00:00:00"/>
  </r>
  <r>
    <n v="49847"/>
    <x v="0"/>
    <d v="2015-04-17T00:00:00"/>
  </r>
  <r>
    <n v="49969"/>
    <x v="0"/>
    <d v="2015-04-24T00:00:00"/>
  </r>
  <r>
    <n v="49996"/>
    <x v="0"/>
    <d v="2015-04-27T00:00:00"/>
  </r>
  <r>
    <n v="49997"/>
    <x v="0"/>
    <d v="2015-04-27T00:00:00"/>
  </r>
  <r>
    <n v="49998"/>
    <x v="0"/>
    <d v="2015-04-27T00:00:00"/>
  </r>
  <r>
    <n v="49999"/>
    <x v="0"/>
    <d v="2015-04-27T00:00:00"/>
  </r>
  <r>
    <n v="50009"/>
    <x v="0"/>
    <d v="2015-04-27T00:00:00"/>
  </r>
  <r>
    <n v="50127"/>
    <x v="0"/>
    <d v="2015-04-28T00:00:00"/>
  </r>
  <r>
    <n v="50010"/>
    <x v="0"/>
    <d v="2015-04-28T00:00:00"/>
  </r>
  <r>
    <n v="50011"/>
    <x v="0"/>
    <d v="2015-04-28T00:00:00"/>
  </r>
  <r>
    <n v="50012"/>
    <x v="0"/>
    <d v="2015-04-28T00:00:00"/>
  </r>
  <r>
    <n v="50014"/>
    <x v="0"/>
    <d v="2015-04-28T00:00:00"/>
  </r>
  <r>
    <n v="49848"/>
    <x v="0"/>
    <d v="2015-04-29T00:00:00"/>
  </r>
  <r>
    <n v="49845"/>
    <x v="0"/>
    <d v="2015-05-01T00:00:00"/>
  </r>
  <r>
    <n v="49846"/>
    <x v="0"/>
    <d v="2015-05-01T00:00:00"/>
  </r>
  <r>
    <n v="49970"/>
    <x v="0"/>
    <d v="2015-05-04T00:00:00"/>
  </r>
  <r>
    <n v="50002"/>
    <x v="0"/>
    <d v="2015-05-04T00:00:00"/>
  </r>
  <r>
    <n v="50097"/>
    <x v="0"/>
    <d v="2015-05-04T00:00:00"/>
  </r>
  <r>
    <n v="50098"/>
    <x v="0"/>
    <d v="2015-05-04T00:00:00"/>
  </r>
  <r>
    <n v="50099"/>
    <x v="0"/>
    <d v="2015-05-04T00:00:00"/>
  </r>
  <r>
    <n v="50100"/>
    <x v="0"/>
    <d v="2015-05-04T00:00:00"/>
  </r>
  <r>
    <n v="50101"/>
    <x v="0"/>
    <d v="2015-05-04T00:00:00"/>
  </r>
  <r>
    <n v="50102"/>
    <x v="0"/>
    <d v="2015-05-04T00:00:00"/>
  </r>
  <r>
    <n v="50103"/>
    <x v="0"/>
    <d v="2015-05-04T00:00:00"/>
  </r>
  <r>
    <n v="50104"/>
    <x v="0"/>
    <d v="2015-05-04T00:00:00"/>
  </r>
  <r>
    <n v="50105"/>
    <x v="0"/>
    <d v="2015-05-04T00:00:00"/>
  </r>
  <r>
    <n v="50106"/>
    <x v="0"/>
    <d v="2015-05-04T00:00:00"/>
  </r>
  <r>
    <n v="50107"/>
    <x v="0"/>
    <d v="2015-05-04T00:00:00"/>
  </r>
  <r>
    <n v="50108"/>
    <x v="0"/>
    <d v="2015-05-04T00:00:00"/>
  </r>
  <r>
    <n v="50115"/>
    <x v="0"/>
    <d v="2015-05-04T00:00:00"/>
  </r>
  <r>
    <n v="50116"/>
    <x v="0"/>
    <d v="2015-05-04T00:00:00"/>
  </r>
  <r>
    <n v="50117"/>
    <x v="0"/>
    <d v="2015-05-04T00:00:00"/>
  </r>
  <r>
    <n v="50118"/>
    <x v="0"/>
    <d v="2015-05-04T00:00:00"/>
  </r>
  <r>
    <n v="50119"/>
    <x v="0"/>
    <d v="2015-05-04T00:00:00"/>
  </r>
  <r>
    <n v="50120"/>
    <x v="0"/>
    <d v="2015-05-04T00:00:00"/>
  </r>
  <r>
    <n v="50026"/>
    <x v="0"/>
    <d v="2015-05-12T00:00:00"/>
  </r>
  <r>
    <n v="50024"/>
    <x v="0"/>
    <d v="2015-05-12T00:00:00"/>
  </r>
  <r>
    <n v="50023"/>
    <x v="0"/>
    <d v="2015-05-12T00:00:00"/>
  </r>
  <r>
    <n v="50022"/>
    <x v="0"/>
    <d v="2015-05-12T00:00:00"/>
  </r>
  <r>
    <n v="50003"/>
    <x v="0"/>
    <d v="2015-05-12T00:00:00"/>
  </r>
  <r>
    <n v="50007"/>
    <x v="0"/>
    <d v="2015-05-12T00:00:00"/>
  </r>
  <r>
    <n v="50004"/>
    <x v="0"/>
    <d v="2015-05-12T00:00:00"/>
  </r>
  <r>
    <n v="50005"/>
    <x v="0"/>
    <d v="2015-05-12T00:00:00"/>
  </r>
  <r>
    <n v="50006"/>
    <x v="0"/>
    <d v="2015-05-12T00:00:00"/>
  </r>
  <r>
    <n v="50036"/>
    <x v="0"/>
    <d v="2015-05-12T00:00:00"/>
  </r>
  <r>
    <n v="50066"/>
    <x v="0"/>
    <d v="2015-05-21T00:00:00"/>
  </r>
  <r>
    <n v="50063"/>
    <x v="0"/>
    <d v="2015-05-21T00:00:00"/>
  </r>
  <r>
    <n v="49948"/>
    <x v="0"/>
    <d v="2015-05-21T00:00:00"/>
  </r>
  <r>
    <n v="50122"/>
    <x v="0"/>
    <d v="2015-05-21T00:00:00"/>
  </r>
  <r>
    <n v="50125"/>
    <x v="0"/>
    <d v="2015-05-21T00:00:00"/>
  </r>
  <r>
    <n v="50121"/>
    <x v="0"/>
    <d v="2015-05-21T00:00:00"/>
  </r>
  <r>
    <n v="50123"/>
    <x v="0"/>
    <d v="2015-05-21T00:00:00"/>
  </r>
  <r>
    <n v="50056"/>
    <x v="0"/>
    <d v="2015-05-21T00:00:00"/>
  </r>
  <r>
    <n v="50053"/>
    <x v="0"/>
    <d v="2015-05-21T00:00:00"/>
  </r>
  <r>
    <n v="50070"/>
    <x v="0"/>
    <d v="2015-05-21T00:00:00"/>
  </r>
  <r>
    <n v="50058"/>
    <x v="0"/>
    <d v="2015-05-21T00:00:00"/>
  </r>
  <r>
    <n v="50055"/>
    <x v="0"/>
    <d v="2015-05-21T00:00:00"/>
  </r>
  <r>
    <n v="50057"/>
    <x v="0"/>
    <d v="2015-05-21T00:00:00"/>
  </r>
  <r>
    <n v="50054"/>
    <x v="0"/>
    <d v="2015-05-21T00:00:00"/>
  </r>
  <r>
    <n v="50031"/>
    <x v="0"/>
    <d v="2015-05-21T00:00:00"/>
  </r>
  <r>
    <n v="50032"/>
    <x v="0"/>
    <d v="2015-05-21T00:00:00"/>
  </r>
  <r>
    <n v="50029"/>
    <x v="0"/>
    <d v="2015-05-21T00:00:00"/>
  </r>
  <r>
    <n v="50030"/>
    <x v="0"/>
    <d v="2015-05-21T00:00:00"/>
  </r>
  <r>
    <n v="49740"/>
    <x v="0"/>
    <d v="2015-05-21T00:00:00"/>
  </r>
  <r>
    <n v="50028"/>
    <x v="0"/>
    <d v="2015-05-21T00:00:00"/>
  </r>
  <r>
    <n v="50027"/>
    <x v="0"/>
    <d v="2015-05-21T00:00:00"/>
  </r>
  <r>
    <n v="50085"/>
    <x v="0"/>
    <d v="2015-05-22T00:00:00"/>
  </r>
  <r>
    <n v="50086"/>
    <x v="0"/>
    <d v="2015-05-22T00:00:00"/>
  </r>
  <r>
    <n v="50087"/>
    <x v="0"/>
    <d v="2015-05-22T00:00:00"/>
  </r>
  <r>
    <n v="50088"/>
    <x v="0"/>
    <d v="2015-05-22T00:00:00"/>
  </r>
  <r>
    <n v="50064"/>
    <x v="0"/>
    <d v="2015-05-22T00:00:00"/>
  </r>
  <r>
    <n v="50052"/>
    <x v="0"/>
    <d v="2015-05-22T00:00:00"/>
  </r>
  <r>
    <n v="50084"/>
    <x v="0"/>
    <d v="2015-05-22T00:00:00"/>
  </r>
  <r>
    <n v="50090"/>
    <x v="0"/>
    <d v="2015-05-22T00:00:00"/>
  </r>
  <r>
    <n v="50065"/>
    <x v="0"/>
    <d v="2015-05-22T00:00:00"/>
  </r>
  <r>
    <n v="50037"/>
    <x v="0"/>
    <d v="2015-05-22T00:00:00"/>
  </r>
  <r>
    <n v="50035"/>
    <x v="0"/>
    <d v="2015-05-22T00:00:00"/>
  </r>
  <r>
    <n v="50033"/>
    <x v="0"/>
    <d v="2015-05-22T00:00:00"/>
  </r>
  <r>
    <n v="50039"/>
    <x v="0"/>
    <d v="2015-05-22T00:00:00"/>
  </r>
  <r>
    <n v="50038"/>
    <x v="0"/>
    <d v="2015-05-22T00:00:00"/>
  </r>
  <r>
    <n v="50034"/>
    <x v="0"/>
    <d v="2015-06-01T00:00:00"/>
  </r>
  <r>
    <n v="50040"/>
    <x v="0"/>
    <d v="2015-06-01T00:00:00"/>
  </r>
  <r>
    <n v="50041"/>
    <x v="0"/>
    <d v="2015-06-01T00:00:00"/>
  </r>
  <r>
    <n v="50042"/>
    <x v="0"/>
    <d v="2015-06-01T00:00:00"/>
  </r>
  <r>
    <n v="50049"/>
    <x v="0"/>
    <d v="2015-06-01T00:00:00"/>
  </r>
  <r>
    <n v="50050"/>
    <x v="0"/>
    <d v="2015-06-01T00:00:00"/>
  </r>
  <r>
    <n v="50071"/>
    <x v="0"/>
    <d v="2015-06-01T00:00:00"/>
  </r>
  <r>
    <n v="50072"/>
    <x v="0"/>
    <d v="2015-06-01T00:00:00"/>
  </r>
  <r>
    <n v="50113"/>
    <x v="0"/>
    <d v="2015-06-01T00:00:00"/>
  </r>
  <r>
    <n v="50114"/>
    <x v="0"/>
    <d v="2015-06-01T00:00:00"/>
  </r>
  <r>
    <n v="49850"/>
    <x v="0"/>
    <d v="2015-06-03T00:00:00"/>
  </r>
  <r>
    <n v="50043"/>
    <x v="0"/>
    <d v="2015-06-03T00:00:00"/>
  </r>
  <r>
    <n v="50045"/>
    <x v="0"/>
    <d v="2015-06-03T00:00:00"/>
  </r>
  <r>
    <n v="50046"/>
    <x v="0"/>
    <d v="2015-06-03T00:00:00"/>
  </r>
  <r>
    <n v="50047"/>
    <x v="0"/>
    <d v="2015-06-03T00:00:00"/>
  </r>
  <r>
    <n v="50048"/>
    <x v="0"/>
    <d v="2015-06-03T00:00:00"/>
  </r>
  <r>
    <n v="50060"/>
    <x v="0"/>
    <d v="2015-06-03T00:00:00"/>
  </r>
  <r>
    <n v="50061"/>
    <x v="0"/>
    <d v="2015-06-03T00:00:00"/>
  </r>
  <r>
    <n v="50074"/>
    <x v="0"/>
    <d v="2015-06-03T00:00:00"/>
  </r>
  <r>
    <n v="50077"/>
    <x v="0"/>
    <d v="2015-06-03T00:00:00"/>
  </r>
  <r>
    <n v="50078"/>
    <x v="0"/>
    <d v="2015-06-03T00:00:00"/>
  </r>
  <r>
    <n v="50079"/>
    <x v="0"/>
    <d v="2015-06-03T00:00:00"/>
  </r>
  <r>
    <n v="50080"/>
    <x v="0"/>
    <d v="2015-06-03T00:00:00"/>
  </r>
  <r>
    <n v="50081"/>
    <x v="0"/>
    <d v="2015-06-08T00:00:00"/>
  </r>
  <r>
    <n v="50092"/>
    <x v="0"/>
    <d v="2015-06-08T00:00:00"/>
  </r>
  <r>
    <n v="50096"/>
    <x v="0"/>
    <d v="2015-06-08T00:00:00"/>
  </r>
  <r>
    <n v="50133"/>
    <x v="0"/>
    <d v="2015-06-08T00:00:00"/>
  </r>
  <r>
    <n v="50059"/>
    <x v="0"/>
    <d v="2015-06-09T00:00:00"/>
  </r>
  <r>
    <n v="49849"/>
    <x v="0"/>
    <d v="2015-06-12T00:00:00"/>
  </r>
  <r>
    <n v="50135"/>
    <x v="0"/>
    <d v="2015-06-12T00:00:00"/>
  </r>
  <r>
    <n v="50145"/>
    <x v="0"/>
    <d v="2015-06-15T00:00:00"/>
  </r>
  <r>
    <n v="50138"/>
    <x v="0"/>
    <d v="2015-06-17T00:00:00"/>
  </r>
  <r>
    <n v="50134"/>
    <x v="0"/>
    <d v="2015-06-17T00:00:00"/>
  </r>
  <r>
    <n v="50130"/>
    <x v="0"/>
    <d v="2015-06-18T00:00:00"/>
  </r>
  <r>
    <n v="50132"/>
    <x v="0"/>
    <d v="2015-06-18T00:00:00"/>
  </r>
  <r>
    <n v="50136"/>
    <x v="0"/>
    <d v="2015-06-18T00:00:00"/>
  </r>
  <r>
    <n v="50137"/>
    <x v="0"/>
    <d v="2015-06-18T00:00:00"/>
  </r>
  <r>
    <n v="50129"/>
    <x v="0"/>
    <d v="2015-06-18T00:00:00"/>
  </r>
  <r>
    <n v="50139"/>
    <x v="0"/>
    <d v="2015-06-18T00:00:00"/>
  </r>
  <r>
    <n v="50140"/>
    <x v="0"/>
    <d v="2015-06-18T00:00:00"/>
  </r>
  <r>
    <n v="50141"/>
    <x v="0"/>
    <d v="2015-06-18T00:00:00"/>
  </r>
  <r>
    <n v="50144"/>
    <x v="0"/>
    <d v="2015-06-18T00:00:00"/>
  </r>
  <r>
    <n v="50142"/>
    <x v="0"/>
    <d v="2015-06-18T00:00:00"/>
  </r>
  <r>
    <n v="50155"/>
    <x v="0"/>
    <d v="2015-06-25T00:00:00"/>
  </r>
  <r>
    <n v="50157"/>
    <x v="0"/>
    <d v="2015-06-26T00:00:00"/>
  </r>
  <r>
    <n v="50167"/>
    <x v="0"/>
    <d v="2015-07-08T00:00:00"/>
  </r>
  <r>
    <n v="50165"/>
    <x v="0"/>
    <d v="2015-07-08T00:00:00"/>
  </r>
  <r>
    <n v="50164"/>
    <x v="0"/>
    <d v="2015-07-08T00:00:00"/>
  </r>
  <r>
    <n v="50162"/>
    <x v="0"/>
    <d v="2015-07-08T00:00:00"/>
  </r>
  <r>
    <n v="50158"/>
    <x v="0"/>
    <d v="2015-07-09T00:00:00"/>
  </r>
  <r>
    <n v="50168"/>
    <x v="0"/>
    <d v="2015-07-09T00:00:00"/>
  </r>
  <r>
    <n v="50166"/>
    <x v="0"/>
    <d v="2015-07-09T00:00:00"/>
  </r>
  <r>
    <n v="50169"/>
    <x v="0"/>
    <d v="2015-07-09T00:00:00"/>
  </r>
  <r>
    <n v="50161"/>
    <x v="0"/>
    <d v="2015-07-09T00:00:00"/>
  </r>
  <r>
    <n v="50170"/>
    <x v="0"/>
    <d v="2015-07-09T00:00:00"/>
  </r>
  <r>
    <n v="50171"/>
    <x v="0"/>
    <d v="2015-07-09T00:00:00"/>
  </r>
  <r>
    <n v="50182"/>
    <x v="0"/>
    <d v="2015-07-09T00:00:00"/>
  </r>
  <r>
    <n v="50174"/>
    <x v="0"/>
    <d v="2015-07-09T00:00:00"/>
  </r>
  <r>
    <n v="50173"/>
    <x v="0"/>
    <d v="2015-07-09T00:00:00"/>
  </r>
  <r>
    <n v="50175"/>
    <x v="0"/>
    <d v="2015-07-09T00:00:00"/>
  </r>
  <r>
    <n v="50172"/>
    <x v="0"/>
    <d v="2015-07-09T00:00:00"/>
  </r>
  <r>
    <n v="50177"/>
    <x v="0"/>
    <d v="2015-07-09T00:00:00"/>
  </r>
  <r>
    <n v="50160"/>
    <x v="0"/>
    <d v="2015-07-09T00:00:00"/>
  </r>
  <r>
    <n v="50051"/>
    <x v="0"/>
    <d v="2015-07-10T00:00:00"/>
  </r>
  <r>
    <n v="49967"/>
    <x v="0"/>
    <d v="2015-07-14T00:00:00"/>
  </r>
  <r>
    <n v="50181"/>
    <x v="0"/>
    <d v="2015-07-20T00:00:00"/>
  </r>
  <r>
    <n v="50203"/>
    <x v="0"/>
    <d v="2015-07-21T00:00:00"/>
  </r>
  <r>
    <n v="50183"/>
    <x v="0"/>
    <d v="2015-07-21T00:00:00"/>
  </r>
  <r>
    <n v="50180"/>
    <x v="0"/>
    <d v="2015-07-22T00:00:00"/>
  </r>
  <r>
    <n v="50189"/>
    <x v="0"/>
    <d v="2015-07-23T00:00:00"/>
  </r>
  <r>
    <n v="50187"/>
    <x v="0"/>
    <d v="2015-07-23T00:00:00"/>
  </r>
  <r>
    <n v="50194"/>
    <x v="0"/>
    <d v="2015-07-24T00:00:00"/>
  </r>
  <r>
    <n v="50191"/>
    <x v="0"/>
    <d v="2015-07-24T00:00:00"/>
  </r>
  <r>
    <n v="50192"/>
    <x v="0"/>
    <d v="2015-07-24T00:00:00"/>
  </r>
  <r>
    <n v="50201"/>
    <x v="0"/>
    <d v="2015-07-24T00:00:00"/>
  </r>
  <r>
    <n v="50200"/>
    <x v="0"/>
    <d v="2015-07-24T00:00:00"/>
  </r>
  <r>
    <n v="50197"/>
    <x v="0"/>
    <d v="2015-07-24T00:00:00"/>
  </r>
  <r>
    <n v="50199"/>
    <x v="0"/>
    <d v="2015-07-24T00:00:00"/>
  </r>
  <r>
    <n v="50198"/>
    <x v="0"/>
    <d v="2015-07-24T00:00:00"/>
  </r>
  <r>
    <n v="50207"/>
    <x v="0"/>
    <d v="2015-07-24T00:00:00"/>
  </r>
  <r>
    <n v="50208"/>
    <x v="0"/>
    <d v="2015-07-24T00:00:00"/>
  </r>
  <r>
    <n v="50209"/>
    <x v="0"/>
    <d v="2015-07-24T00:00:00"/>
  </r>
  <r>
    <n v="50210"/>
    <x v="0"/>
    <d v="2015-07-24T00:00:00"/>
  </r>
  <r>
    <n v="50211"/>
    <x v="0"/>
    <d v="2015-07-24T00:00:00"/>
  </r>
  <r>
    <n v="50188"/>
    <x v="0"/>
    <d v="2015-07-24T00:00:00"/>
  </r>
  <r>
    <n v="49920"/>
    <x v="2"/>
    <d v="2014-08-26T00:00:00"/>
  </r>
  <r>
    <n v="50212"/>
    <x v="0"/>
    <d v="2015-07-27T00:00:00"/>
  </r>
  <r>
    <n v="50213"/>
    <x v="0"/>
    <d v="2015-07-27T00:00:00"/>
  </r>
  <r>
    <n v="50214"/>
    <x v="0"/>
    <d v="2015-07-27T00:00:00"/>
  </r>
  <r>
    <n v="50215"/>
    <x v="0"/>
    <d v="2015-07-27T00:00:00"/>
  </r>
  <r>
    <n v="50217"/>
    <x v="0"/>
    <d v="2015-07-27T00:00:00"/>
  </r>
  <r>
    <n v="50218"/>
    <x v="0"/>
    <d v="2015-07-27T00:00:00"/>
  </r>
  <r>
    <n v="50219"/>
    <x v="0"/>
    <d v="2015-07-27T00:00:00"/>
  </r>
  <r>
    <n v="50220"/>
    <x v="0"/>
    <d v="2015-07-27T00:00:00"/>
  </r>
  <r>
    <n v="50221"/>
    <x v="0"/>
    <d v="2015-07-27T00:00:00"/>
  </r>
  <r>
    <n v="50222"/>
    <x v="0"/>
    <d v="2015-07-27T00:00:00"/>
  </r>
  <r>
    <n v="50223"/>
    <x v="0"/>
    <d v="2015-07-27T00:00:00"/>
  </r>
  <r>
    <n v="50205"/>
    <x v="0"/>
    <d v="2015-07-27T00:00:00"/>
  </r>
  <r>
    <n v="50202"/>
    <x v="0"/>
    <d v="2015-07-27T00:00:00"/>
  </r>
  <r>
    <n v="50204"/>
    <x v="0"/>
    <d v="2015-07-29T00:00:00"/>
  </r>
  <r>
    <n v="50225"/>
    <x v="0"/>
    <d v="2015-07-29T00:00:00"/>
  </r>
  <r>
    <n v="50224"/>
    <x v="0"/>
    <d v="2015-07-29T00:00:00"/>
  </r>
  <r>
    <n v="50226"/>
    <x v="0"/>
    <d v="2015-07-29T00:00:00"/>
  </r>
  <r>
    <n v="50227"/>
    <x v="0"/>
    <d v="2015-07-29T00:00:00"/>
  </r>
  <r>
    <n v="50229"/>
    <x v="0"/>
    <d v="2015-07-29T00:00:00"/>
  </r>
  <r>
    <n v="50233"/>
    <x v="0"/>
    <d v="2015-08-03T00:00:00"/>
  </r>
  <r>
    <n v="50184"/>
    <x v="0"/>
    <d v="2015-08-04T00:00:00"/>
  </r>
  <r>
    <n v="49378"/>
    <x v="0"/>
    <d v="2015-08-04T00:00:00"/>
  </r>
  <r>
    <n v="50232"/>
    <x v="0"/>
    <d v="2015-08-04T00:00:00"/>
  </r>
  <r>
    <n v="50234"/>
    <x v="0"/>
    <d v="2015-08-04T00:00:00"/>
  </r>
  <r>
    <n v="50235"/>
    <x v="0"/>
    <d v="2015-08-04T00:00:00"/>
  </r>
  <r>
    <n v="50186"/>
    <x v="0"/>
    <d v="2015-08-04T00:00:00"/>
  </r>
  <r>
    <n v="50185"/>
    <x v="0"/>
    <d v="2015-08-05T00:00:00"/>
  </r>
  <r>
    <n v="50236"/>
    <x v="0"/>
    <d v="2015-08-05T00:00:00"/>
  </r>
  <r>
    <n v="50179"/>
    <x v="0"/>
    <d v="2015-08-05T00:00:00"/>
  </r>
  <r>
    <n v="50231"/>
    <x v="0"/>
    <d v="2015-08-05T00:00:00"/>
  </r>
  <r>
    <n v="50240"/>
    <x v="0"/>
    <d v="2015-08-06T00:00:00"/>
  </r>
  <r>
    <n v="50239"/>
    <x v="0"/>
    <d v="2015-08-07T00:00:00"/>
  </r>
  <r>
    <n v="50238"/>
    <x v="0"/>
    <d v="2015-08-10T00:00:00"/>
  </r>
  <r>
    <n v="50242"/>
    <x v="0"/>
    <d v="2015-08-10T00:00:00"/>
  </r>
  <r>
    <n v="50243"/>
    <x v="0"/>
    <d v="2015-08-10T00:00:00"/>
  </r>
  <r>
    <n v="50245"/>
    <x v="0"/>
    <d v="2015-08-10T00:00:00"/>
  </r>
  <r>
    <n v="50246"/>
    <x v="0"/>
    <d v="2015-08-10T00:00:00"/>
  </r>
  <r>
    <n v="50247"/>
    <x v="0"/>
    <d v="2015-08-10T00:00:00"/>
  </r>
  <r>
    <n v="50237"/>
    <x v="0"/>
    <d v="2015-08-10T00:00:00"/>
  </r>
  <r>
    <n v="50250"/>
    <x v="0"/>
    <d v="2015-08-10T00:00:00"/>
  </r>
  <r>
    <n v="50262"/>
    <x v="0"/>
    <d v="2015-08-12T00:00:00"/>
  </r>
  <r>
    <n v="50261"/>
    <x v="0"/>
    <d v="2015-08-12T00:00:00"/>
  </r>
  <r>
    <n v="50260"/>
    <x v="0"/>
    <d v="2015-08-12T00:00:00"/>
  </r>
  <r>
    <n v="50256"/>
    <x v="0"/>
    <d v="2015-08-12T00:00:00"/>
  </r>
  <r>
    <n v="50252"/>
    <x v="0"/>
    <d v="2015-08-12T00:00:00"/>
  </r>
  <r>
    <n v="50257"/>
    <x v="0"/>
    <d v="2015-08-13T00:00:00"/>
  </r>
  <r>
    <n v="50258"/>
    <x v="0"/>
    <d v="2015-08-13T00:00:00"/>
  </r>
  <r>
    <n v="50259"/>
    <x v="0"/>
    <d v="2015-08-13T00:00:00"/>
  </r>
  <r>
    <n v="50263"/>
    <x v="0"/>
    <d v="2015-08-13T00:00:00"/>
  </r>
  <r>
    <n v="50264"/>
    <x v="0"/>
    <d v="2015-08-13T00:00:00"/>
  </r>
  <r>
    <n v="50265"/>
    <x v="0"/>
    <d v="2015-08-13T00:00:00"/>
  </r>
  <r>
    <n v="50266"/>
    <x v="0"/>
    <d v="2015-08-19T00:00:00"/>
  </r>
  <r>
    <n v="50267"/>
    <x v="0"/>
    <d v="2015-08-19T00:00:00"/>
  </r>
  <r>
    <n v="49750"/>
    <x v="2"/>
    <d v="2014-11-20T00:00:00"/>
  </r>
  <r>
    <n v="50268"/>
    <x v="0"/>
    <d v="2015-08-19T00:00:00"/>
  </r>
  <r>
    <n v="50269"/>
    <x v="0"/>
    <d v="2015-08-19T00:00:00"/>
  </r>
  <r>
    <n v="50270"/>
    <x v="0"/>
    <d v="2015-08-19T00:00:00"/>
  </r>
  <r>
    <n v="50271"/>
    <x v="0"/>
    <d v="2015-08-19T00:00:00"/>
  </r>
  <r>
    <n v="49917"/>
    <x v="2"/>
    <d v="2015-01-21T00:00:00"/>
  </r>
  <r>
    <n v="49916"/>
    <x v="2"/>
    <d v="2015-01-21T00:00:00"/>
  </r>
  <r>
    <n v="49918"/>
    <x v="2"/>
    <d v="2015-01-21T00:00:00"/>
  </r>
  <r>
    <n v="49749"/>
    <x v="2"/>
    <d v="2015-01-21T00:00:00"/>
  </r>
  <r>
    <n v="49919"/>
    <x v="2"/>
    <d v="2015-01-21T00:00:00"/>
  </r>
  <r>
    <n v="50272"/>
    <x v="0"/>
    <d v="2015-08-19T00:00:00"/>
  </r>
  <r>
    <n v="50276"/>
    <x v="0"/>
    <d v="2015-08-19T00:00:00"/>
  </r>
  <r>
    <n v="50273"/>
    <x v="0"/>
    <d v="2015-08-19T00:00:00"/>
  </r>
  <r>
    <n v="50274"/>
    <x v="0"/>
    <d v="2015-08-19T00:00:00"/>
  </r>
  <r>
    <n v="50275"/>
    <x v="0"/>
    <d v="2015-08-19T00:00:00"/>
  </r>
  <r>
    <n v="50277"/>
    <x v="0"/>
    <d v="2015-08-19T00:00:00"/>
  </r>
  <r>
    <n v="50287"/>
    <x v="0"/>
    <d v="2015-08-20T00:00:00"/>
  </r>
  <r>
    <n v="50286"/>
    <x v="0"/>
    <d v="2015-08-20T00:00:00"/>
  </r>
  <r>
    <n v="50285"/>
    <x v="0"/>
    <d v="2015-08-20T00:00:00"/>
  </r>
  <r>
    <n v="50284"/>
    <x v="0"/>
    <d v="2015-08-20T00:00:00"/>
  </r>
  <r>
    <n v="50278"/>
    <x v="0"/>
    <d v="2015-08-20T00:00:00"/>
  </r>
  <r>
    <n v="50279"/>
    <x v="0"/>
    <d v="2015-08-20T00:00:00"/>
  </r>
  <r>
    <n v="50280"/>
    <x v="0"/>
    <d v="2015-08-20T00:00:00"/>
  </r>
  <r>
    <n v="50282"/>
    <x v="0"/>
    <d v="2015-08-20T00:00:00"/>
  </r>
  <r>
    <n v="50281"/>
    <x v="0"/>
    <d v="2015-08-20T00:00:00"/>
  </r>
  <r>
    <n v="50283"/>
    <x v="0"/>
    <d v="2015-08-20T00:00:00"/>
  </r>
  <r>
    <n v="50304"/>
    <x v="0"/>
    <d v="2015-08-20T00:00:00"/>
  </r>
  <r>
    <n v="50303"/>
    <x v="0"/>
    <d v="2015-08-20T00:00:00"/>
  </r>
  <r>
    <n v="50306"/>
    <x v="0"/>
    <d v="2015-08-20T00:00:00"/>
  </r>
  <r>
    <n v="50302"/>
    <x v="0"/>
    <d v="2015-08-20T00:00:00"/>
  </r>
  <r>
    <n v="50307"/>
    <x v="0"/>
    <d v="2015-08-20T00:00:00"/>
  </r>
  <r>
    <n v="50305"/>
    <x v="0"/>
    <d v="2015-08-20T00:00:00"/>
  </r>
  <r>
    <n v="50288"/>
    <x v="0"/>
    <d v="2015-08-20T00:00:00"/>
  </r>
  <r>
    <n v="50293"/>
    <x v="0"/>
    <d v="2015-08-25T00:00:00"/>
  </r>
  <r>
    <n v="50291"/>
    <x v="0"/>
    <d v="2015-08-25T00:00:00"/>
  </r>
  <r>
    <n v="50292"/>
    <x v="0"/>
    <d v="2015-08-25T00:00:00"/>
  </r>
  <r>
    <n v="50294"/>
    <x v="0"/>
    <d v="2015-08-25T00:00:00"/>
  </r>
  <r>
    <n v="50295"/>
    <x v="0"/>
    <d v="2015-08-25T00:00:00"/>
  </r>
  <r>
    <n v="50290"/>
    <x v="0"/>
    <d v="2015-08-25T00:00:00"/>
  </r>
  <r>
    <n v="50309"/>
    <x v="0"/>
    <d v="2015-08-25T00:00:00"/>
  </r>
  <r>
    <n v="50308"/>
    <x v="0"/>
    <d v="2015-08-25T00:00:00"/>
  </r>
  <r>
    <n v="50310"/>
    <x v="0"/>
    <d v="2015-08-25T00:00:00"/>
  </r>
  <r>
    <n v="50312"/>
    <x v="0"/>
    <d v="2015-08-25T00:00:00"/>
  </r>
  <r>
    <n v="50314"/>
    <x v="0"/>
    <d v="2015-08-31T00:00:00"/>
  </r>
  <r>
    <n v="50381"/>
    <x v="0"/>
    <d v="2015-08-31T00:00:00"/>
  </r>
  <r>
    <n v="50318"/>
    <x v="0"/>
    <d v="2015-08-31T00:00:00"/>
  </r>
  <r>
    <n v="50317"/>
    <x v="0"/>
    <d v="2015-08-31T00:00:00"/>
  </r>
  <r>
    <n v="50319"/>
    <x v="0"/>
    <d v="2015-08-31T00:00:00"/>
  </r>
  <r>
    <n v="50315"/>
    <x v="0"/>
    <d v="2015-08-31T00:00:00"/>
  </r>
  <r>
    <n v="50379"/>
    <x v="0"/>
    <d v="2015-09-02T00:00:00"/>
  </r>
  <r>
    <n v="50380"/>
    <x v="0"/>
    <d v="2015-09-02T00:00:00"/>
  </r>
  <r>
    <n v="50385"/>
    <x v="0"/>
    <d v="2015-09-02T00:00:00"/>
  </r>
  <r>
    <n v="50384"/>
    <x v="0"/>
    <d v="2015-09-02T00:00:00"/>
  </r>
  <r>
    <n v="50383"/>
    <x v="0"/>
    <d v="2015-09-02T00:00:00"/>
  </r>
  <r>
    <n v="50377"/>
    <x v="0"/>
    <d v="2015-09-04T00:00:00"/>
  </r>
  <r>
    <n v="50296"/>
    <x v="0"/>
    <d v="2015-09-08T00:00:00"/>
  </r>
  <r>
    <n v="50241"/>
    <x v="0"/>
    <d v="2015-09-16T00:00:00"/>
  </r>
  <r>
    <n v="50249"/>
    <x v="0"/>
    <d v="2015-09-18T00:00:00"/>
  </r>
  <r>
    <n v="50378"/>
    <x v="0"/>
    <d v="2015-09-21T00:00:00"/>
  </r>
  <r>
    <n v="50393"/>
    <x v="0"/>
    <d v="2015-09-21T00:00:00"/>
  </r>
  <r>
    <n v="50389"/>
    <x v="0"/>
    <d v="2015-09-21T00:00:00"/>
  </r>
  <r>
    <n v="50391"/>
    <x v="0"/>
    <d v="2015-10-06T00:00:00"/>
  </r>
  <r>
    <n v="50388"/>
    <x v="0"/>
    <d v="2015-10-06T00:00:00"/>
  </r>
  <r>
    <n v="50387"/>
    <x v="0"/>
    <d v="2015-10-09T00:00:00"/>
  </r>
  <r>
    <n v="50374"/>
    <x v="0"/>
    <d v="2015-10-14T00:00:00"/>
  </r>
  <r>
    <n v="50320"/>
    <x v="0"/>
    <d v="2015-10-14T00:00:00"/>
  </r>
  <r>
    <n v="50321"/>
    <x v="0"/>
    <d v="2015-10-14T00:00:00"/>
  </r>
  <r>
    <n v="50322"/>
    <x v="0"/>
    <d v="2015-10-14T00:00:00"/>
  </r>
  <r>
    <n v="50323"/>
    <x v="0"/>
    <d v="2015-10-14T00:00:00"/>
  </r>
  <r>
    <n v="50324"/>
    <x v="0"/>
    <d v="2015-10-14T00:00:00"/>
  </r>
  <r>
    <n v="50325"/>
    <x v="0"/>
    <d v="2015-10-14T00:00:00"/>
  </r>
  <r>
    <n v="50338"/>
    <x v="0"/>
    <d v="2015-10-14T00:00:00"/>
  </r>
  <r>
    <n v="50339"/>
    <x v="0"/>
    <d v="2015-10-14T00:00:00"/>
  </r>
  <r>
    <n v="50340"/>
    <x v="0"/>
    <d v="2015-10-14T00:00:00"/>
  </r>
  <r>
    <n v="50341"/>
    <x v="0"/>
    <d v="2015-10-14T00:00:00"/>
  </r>
  <r>
    <n v="50342"/>
    <x v="0"/>
    <d v="2015-10-14T00:00:00"/>
  </r>
  <r>
    <n v="50367"/>
    <x v="0"/>
    <d v="2015-10-15T00:00:00"/>
  </r>
  <r>
    <n v="50366"/>
    <x v="0"/>
    <d v="2015-10-15T00:00:00"/>
  </r>
  <r>
    <n v="50365"/>
    <x v="0"/>
    <d v="2015-10-15T00:00:00"/>
  </r>
  <r>
    <n v="50364"/>
    <x v="0"/>
    <d v="2015-10-15T00:00:00"/>
  </r>
  <r>
    <n v="50363"/>
    <x v="0"/>
    <d v="2015-10-15T00:00:00"/>
  </r>
  <r>
    <n v="50362"/>
    <x v="0"/>
    <d v="2015-10-15T00:00:00"/>
  </r>
  <r>
    <n v="50356"/>
    <x v="0"/>
    <d v="2015-10-15T00:00:00"/>
  </r>
  <r>
    <n v="50357"/>
    <x v="0"/>
    <d v="2015-10-15T00:00:00"/>
  </r>
  <r>
    <n v="50359"/>
    <x v="0"/>
    <d v="2015-10-15T00:00:00"/>
  </r>
  <r>
    <n v="50360"/>
    <x v="0"/>
    <d v="2015-10-15T00:00:00"/>
  </r>
  <r>
    <n v="50328"/>
    <x v="0"/>
    <d v="2015-10-15T00:00:00"/>
  </r>
  <r>
    <n v="50329"/>
    <x v="0"/>
    <d v="2015-10-15T00:00:00"/>
  </r>
  <r>
    <n v="50361"/>
    <x v="0"/>
    <d v="2015-10-16T00:00:00"/>
  </r>
  <r>
    <n v="50344"/>
    <x v="0"/>
    <d v="2015-10-19T00:00:00"/>
  </r>
  <r>
    <n v="50345"/>
    <x v="0"/>
    <d v="2015-10-19T00:00:00"/>
  </r>
  <r>
    <n v="50348"/>
    <x v="0"/>
    <d v="2015-10-19T00:00:00"/>
  </r>
  <r>
    <n v="50336"/>
    <x v="0"/>
    <d v="2015-10-19T00:00:00"/>
  </r>
  <r>
    <n v="50337"/>
    <x v="0"/>
    <d v="2015-10-19T00:00:00"/>
  </r>
  <r>
    <n v="50346"/>
    <x v="0"/>
    <d v="2015-10-19T00:00:00"/>
  </r>
  <r>
    <n v="50347"/>
    <x v="0"/>
    <d v="2015-10-19T00:00:00"/>
  </r>
  <r>
    <n v="50147"/>
    <x v="2"/>
    <d v="2015-05-19T00:00:00"/>
  </r>
  <r>
    <n v="50148"/>
    <x v="2"/>
    <d v="2015-05-19T00:00:00"/>
  </r>
  <r>
    <n v="50146"/>
    <x v="2"/>
    <d v="2015-05-19T00:00:00"/>
  </r>
  <r>
    <n v="50150"/>
    <x v="2"/>
    <d v="2015-05-20T00:00:00"/>
  </r>
  <r>
    <n v="50149"/>
    <x v="2"/>
    <d v="2015-05-20T00:00:00"/>
  </r>
  <r>
    <n v="50152"/>
    <x v="2"/>
    <d v="2015-05-20T00:00:00"/>
  </r>
  <r>
    <n v="50349"/>
    <x v="0"/>
    <d v="2015-10-19T00:00:00"/>
  </r>
  <r>
    <n v="50334"/>
    <x v="0"/>
    <d v="2015-10-19T00:00:00"/>
  </r>
  <r>
    <n v="50332"/>
    <x v="0"/>
    <d v="2015-10-19T00:00:00"/>
  </r>
  <r>
    <n v="50333"/>
    <x v="0"/>
    <d v="2015-10-19T00:00:00"/>
  </r>
  <r>
    <n v="50335"/>
    <x v="0"/>
    <d v="2015-10-19T00:00:00"/>
  </r>
  <r>
    <n v="49911"/>
    <x v="0"/>
    <d v="2015-10-19T00:00:00"/>
  </r>
  <r>
    <n v="50376"/>
    <x v="0"/>
    <d v="2015-10-19T00:00:00"/>
  </r>
  <r>
    <n v="50397"/>
    <x v="0"/>
    <d v="2015-10-19T00:00:00"/>
  </r>
  <r>
    <n v="48091"/>
    <x v="0"/>
    <d v="2015-10-20T00:00:00"/>
  </r>
  <r>
    <n v="50369"/>
    <x v="0"/>
    <d v="2015-10-21T00:00:00"/>
  </r>
  <r>
    <n v="50355"/>
    <x v="0"/>
    <d v="2015-10-21T00:00:00"/>
  </r>
  <r>
    <n v="50354"/>
    <x v="0"/>
    <d v="2015-10-21T00:00:00"/>
  </r>
  <r>
    <n v="50373"/>
    <x v="0"/>
    <d v="2015-10-21T00:00:00"/>
  </r>
  <r>
    <n v="50350"/>
    <x v="0"/>
    <d v="2015-10-21T00:00:00"/>
  </r>
  <r>
    <n v="50353"/>
    <x v="0"/>
    <d v="2015-10-21T00:00:00"/>
  </r>
  <r>
    <n v="50372"/>
    <x v="0"/>
    <d v="2015-10-21T00:00:00"/>
  </r>
  <r>
    <n v="50352"/>
    <x v="0"/>
    <d v="2015-10-21T00:00:00"/>
  </r>
  <r>
    <n v="50386"/>
    <x v="0"/>
    <d v="2015-10-22T00:00:00"/>
  </r>
  <r>
    <n v="50399"/>
    <x v="0"/>
    <d v="2015-10-22T00:00:00"/>
  </r>
  <r>
    <n v="50401"/>
    <x v="0"/>
    <d v="2015-10-22T00:00:00"/>
  </r>
  <r>
    <n v="50153"/>
    <x v="2"/>
    <d v="2015-05-21T00:00:00"/>
  </r>
  <r>
    <n v="50154"/>
    <x v="2"/>
    <d v="2015-05-21T00:00:00"/>
  </r>
  <r>
    <n v="50402"/>
    <x v="0"/>
    <d v="2015-10-22T00:00:00"/>
  </r>
  <r>
    <n v="50403"/>
    <x v="0"/>
    <d v="2015-10-22T00:00:00"/>
  </r>
  <r>
    <n v="50441"/>
    <x v="0"/>
    <d v="2015-10-22T00:00:00"/>
  </r>
  <r>
    <n v="50327"/>
    <x v="0"/>
    <d v="2015-10-22T00:00:00"/>
  </r>
  <r>
    <n v="50326"/>
    <x v="0"/>
    <d v="2015-10-22T00:00:00"/>
  </r>
  <r>
    <n v="50442"/>
    <x v="0"/>
    <d v="2015-10-22T00:00:00"/>
  </r>
  <r>
    <n v="50330"/>
    <x v="0"/>
    <d v="2015-10-22T00:00:00"/>
  </r>
  <r>
    <n v="50331"/>
    <x v="0"/>
    <d v="2015-10-22T00:00:00"/>
  </r>
  <r>
    <n v="50440"/>
    <x v="0"/>
    <d v="2015-10-22T00:00:00"/>
  </r>
  <r>
    <n v="50445"/>
    <x v="0"/>
    <d v="2015-10-22T00:00:00"/>
  </r>
  <r>
    <n v="50444"/>
    <x v="0"/>
    <d v="2015-10-22T00:00:00"/>
  </r>
  <r>
    <n v="50443"/>
    <x v="0"/>
    <d v="2015-10-22T00:00:00"/>
  </r>
  <r>
    <n v="50404"/>
    <x v="0"/>
    <d v="2015-10-23T00:00:00"/>
  </r>
  <r>
    <n v="50405"/>
    <x v="0"/>
    <d v="2015-10-23T00:00:00"/>
  </r>
  <r>
    <n v="50406"/>
    <x v="0"/>
    <d v="2015-10-23T00:00:00"/>
  </r>
  <r>
    <n v="50407"/>
    <x v="0"/>
    <d v="2015-10-23T00:00:00"/>
  </r>
  <r>
    <n v="50408"/>
    <x v="0"/>
    <d v="2015-10-23T00:00:00"/>
  </r>
  <r>
    <n v="50409"/>
    <x v="0"/>
    <d v="2015-10-23T00:00:00"/>
  </r>
  <r>
    <n v="50446"/>
    <x v="0"/>
    <d v="2015-10-23T00:00:00"/>
  </r>
  <r>
    <n v="50447"/>
    <x v="0"/>
    <d v="2015-10-23T00:00:00"/>
  </r>
  <r>
    <n v="50448"/>
    <x v="0"/>
    <d v="2015-10-23T00:00:00"/>
  </r>
  <r>
    <n v="50449"/>
    <x v="0"/>
    <d v="2015-10-23T00:00:00"/>
  </r>
  <r>
    <n v="50450"/>
    <x v="0"/>
    <d v="2015-10-23T00:00:00"/>
  </r>
  <r>
    <n v="50451"/>
    <x v="0"/>
    <d v="2015-10-23T00:00:00"/>
  </r>
  <r>
    <n v="50412"/>
    <x v="0"/>
    <d v="2015-10-26T00:00:00"/>
  </r>
  <r>
    <n v="50411"/>
    <x v="0"/>
    <d v="2015-10-26T00:00:00"/>
  </r>
  <r>
    <n v="50410"/>
    <x v="0"/>
    <d v="2015-10-26T00:00:00"/>
  </r>
  <r>
    <s v="50413KY"/>
    <x v="0"/>
    <d v="2015-10-27T00:00:00"/>
  </r>
  <r>
    <n v="50423"/>
    <x v="0"/>
    <d v="2015-10-29T00:00:00"/>
  </r>
  <r>
    <n v="50470"/>
    <x v="0"/>
    <d v="2015-10-29T00:00:00"/>
  </r>
  <r>
    <n v="50471"/>
    <x v="0"/>
    <d v="2015-10-29T00:00:00"/>
  </r>
  <r>
    <n v="50480"/>
    <x v="0"/>
    <d v="2015-10-29T00:00:00"/>
  </r>
  <r>
    <n v="50479"/>
    <x v="0"/>
    <d v="2015-10-29T00:00:00"/>
  </r>
  <r>
    <n v="50481"/>
    <x v="0"/>
    <d v="2015-10-29T00:00:00"/>
  </r>
  <r>
    <n v="50478"/>
    <x v="0"/>
    <d v="2015-10-29T00:00:00"/>
  </r>
  <r>
    <n v="50477"/>
    <x v="0"/>
    <d v="2015-10-29T00:00:00"/>
  </r>
  <r>
    <n v="50476"/>
    <x v="0"/>
    <d v="2015-10-29T00:00:00"/>
  </r>
  <r>
    <n v="50415"/>
    <x v="0"/>
    <d v="2015-10-29T00:00:00"/>
  </r>
  <r>
    <n v="50472"/>
    <x v="0"/>
    <d v="2015-10-29T00:00:00"/>
  </r>
  <r>
    <n v="50473"/>
    <x v="0"/>
    <d v="2015-10-29T00:00:00"/>
  </r>
  <r>
    <n v="50474"/>
    <x v="0"/>
    <d v="2015-10-29T00:00:00"/>
  </r>
  <r>
    <n v="50418"/>
    <x v="0"/>
    <d v="2015-10-29T00:00:00"/>
  </r>
  <r>
    <n v="50417"/>
    <x v="0"/>
    <d v="2015-10-29T00:00:00"/>
  </r>
  <r>
    <n v="50416"/>
    <x v="0"/>
    <d v="2015-10-29T00:00:00"/>
  </r>
  <r>
    <n v="50419"/>
    <x v="0"/>
    <d v="2015-10-29T00:00:00"/>
  </r>
  <r>
    <n v="50420"/>
    <x v="0"/>
    <d v="2015-10-29T00:00:00"/>
  </r>
  <r>
    <n v="50421"/>
    <x v="0"/>
    <d v="2015-10-29T00:00:00"/>
  </r>
  <r>
    <n v="50395"/>
    <x v="0"/>
    <d v="2015-10-29T00:00:00"/>
  </r>
  <r>
    <n v="50422"/>
    <x v="0"/>
    <d v="2015-10-29T00:00:00"/>
  </r>
  <r>
    <n v="50425"/>
    <x v="0"/>
    <d v="2015-10-29T00:00:00"/>
  </r>
  <r>
    <n v="50426"/>
    <x v="0"/>
    <d v="2015-10-29T00:00:00"/>
  </r>
  <r>
    <n v="50427"/>
    <x v="0"/>
    <d v="2015-11-02T00:00:00"/>
  </r>
  <r>
    <n v="50428"/>
    <x v="0"/>
    <d v="2015-11-02T00:00:00"/>
  </r>
  <r>
    <n v="50429"/>
    <x v="0"/>
    <d v="2015-11-02T00:00:00"/>
  </r>
  <r>
    <n v="50433"/>
    <x v="0"/>
    <d v="2015-11-02T00:00:00"/>
  </r>
  <r>
    <n v="50430"/>
    <x v="0"/>
    <d v="2015-11-02T00:00:00"/>
  </r>
  <r>
    <n v="50432"/>
    <x v="0"/>
    <d v="2015-11-02T00:00:00"/>
  </r>
  <r>
    <n v="50431"/>
    <x v="0"/>
    <d v="2015-11-02T00:00:00"/>
  </r>
  <r>
    <n v="50400"/>
    <x v="0"/>
    <d v="2015-11-03T00:00:00"/>
  </r>
  <r>
    <n v="50482"/>
    <x v="0"/>
    <d v="2015-11-03T00:00:00"/>
  </r>
  <r>
    <n v="50485"/>
    <x v="0"/>
    <d v="2015-11-03T00:00:00"/>
  </r>
  <r>
    <n v="50483"/>
    <x v="0"/>
    <d v="2015-11-03T00:00:00"/>
  </r>
  <r>
    <n v="50434"/>
    <x v="0"/>
    <d v="2015-11-03T00:00:00"/>
  </r>
  <r>
    <n v="50439"/>
    <x v="0"/>
    <d v="2015-11-03T00:00:00"/>
  </r>
  <r>
    <n v="50437"/>
    <x v="0"/>
    <d v="2015-11-03T00:00:00"/>
  </r>
  <r>
    <n v="50486"/>
    <x v="0"/>
    <d v="2015-11-03T00:00:00"/>
  </r>
  <r>
    <n v="50487"/>
    <x v="0"/>
    <d v="2015-11-03T00:00:00"/>
  </r>
  <r>
    <n v="50493"/>
    <x v="0"/>
    <d v="2015-11-05T00:00:00"/>
  </r>
  <r>
    <n v="50507"/>
    <x v="0"/>
    <d v="2015-11-09T00:00:00"/>
  </r>
  <r>
    <n v="50506"/>
    <x v="0"/>
    <d v="2015-11-09T00:00:00"/>
  </r>
  <r>
    <n v="50508"/>
    <x v="0"/>
    <d v="2015-11-09T00:00:00"/>
  </r>
  <r>
    <n v="50498"/>
    <x v="0"/>
    <d v="2015-11-10T00:00:00"/>
  </r>
  <r>
    <n v="50499"/>
    <x v="0"/>
    <d v="2015-11-10T00:00:00"/>
  </r>
  <r>
    <n v="50496"/>
    <x v="0"/>
    <d v="2015-11-10T00:00:00"/>
  </r>
  <r>
    <n v="50510"/>
    <x v="0"/>
    <d v="2015-11-10T00:00:00"/>
  </r>
  <r>
    <n v="50509"/>
    <x v="0"/>
    <d v="2015-11-10T00:00:00"/>
  </r>
  <r>
    <n v="50511"/>
    <x v="0"/>
    <d v="2015-11-10T00:00:00"/>
  </r>
  <r>
    <n v="50495"/>
    <x v="0"/>
    <d v="2015-11-10T00:00:00"/>
  </r>
  <r>
    <n v="50503"/>
    <x v="0"/>
    <d v="2015-11-11T00:00:00"/>
  </r>
  <r>
    <n v="50500"/>
    <x v="0"/>
    <d v="2015-11-11T00:00:00"/>
  </r>
  <r>
    <n v="43024"/>
    <x v="1"/>
    <d v="2015-07-15T00:00:00"/>
  </r>
  <r>
    <n v="43210"/>
    <x v="1"/>
    <d v="2015-07-17T00:00:00"/>
  </r>
  <r>
    <n v="43439"/>
    <x v="1"/>
    <d v="2015-07-17T00:00:00"/>
  </r>
  <r>
    <n v="50502"/>
    <x v="0"/>
    <d v="2015-11-11T00:00:00"/>
  </r>
  <r>
    <n v="50501"/>
    <x v="0"/>
    <d v="2015-11-11T00:00:00"/>
  </r>
  <r>
    <n v="50497"/>
    <x v="0"/>
    <d v="2015-11-11T00:00:00"/>
  </r>
  <r>
    <n v="43445"/>
    <x v="1"/>
    <d v="2015-07-21T00:00:00"/>
  </r>
  <r>
    <n v="43440"/>
    <x v="1"/>
    <d v="2015-07-21T00:00:00"/>
  </r>
  <r>
    <n v="50504"/>
    <x v="0"/>
    <d v="2015-11-11T00:00:00"/>
  </r>
  <r>
    <n v="43438"/>
    <x v="1"/>
    <d v="2015-07-22T00:00:00"/>
  </r>
  <r>
    <n v="50457"/>
    <x v="0"/>
    <d v="2015-11-11T00:00:00"/>
  </r>
  <r>
    <n v="50453"/>
    <x v="0"/>
    <d v="2015-11-11T00:00:00"/>
  </r>
  <r>
    <n v="50454"/>
    <x v="0"/>
    <d v="2015-11-11T00:00:00"/>
  </r>
  <r>
    <n v="50455"/>
    <x v="0"/>
    <d v="2015-11-11T00:00:00"/>
  </r>
  <r>
    <n v="50452"/>
    <x v="0"/>
    <d v="2015-11-11T00:00:00"/>
  </r>
  <r>
    <n v="50456"/>
    <x v="0"/>
    <d v="2015-11-11T00:00:00"/>
  </r>
  <r>
    <n v="50251"/>
    <x v="0"/>
    <d v="2015-11-13T00:00:00"/>
  </r>
  <r>
    <n v="50491"/>
    <x v="0"/>
    <d v="2015-11-13T00:00:00"/>
  </r>
  <r>
    <n v="50489"/>
    <x v="0"/>
    <d v="2015-11-18T00:00:00"/>
  </r>
  <r>
    <n v="50461"/>
    <x v="0"/>
    <d v="2015-11-18T00:00:00"/>
  </r>
  <r>
    <n v="50459"/>
    <x v="0"/>
    <d v="2015-11-18T00:00:00"/>
  </r>
  <r>
    <n v="50460"/>
    <x v="0"/>
    <d v="2015-11-18T00:00:00"/>
  </r>
  <r>
    <n v="50490"/>
    <x v="0"/>
    <d v="2015-11-18T00:00:00"/>
  </r>
  <r>
    <n v="50492"/>
    <x v="0"/>
    <d v="2015-11-18T00:00:00"/>
  </r>
  <r>
    <n v="50301"/>
    <x v="0"/>
    <d v="2015-12-01T00:00:00"/>
  </r>
  <r>
    <n v="50488"/>
    <x v="0"/>
    <d v="2015-12-02T00:00:00"/>
  </r>
  <r>
    <n v="50253"/>
    <x v="0"/>
    <d v="2015-12-03T00:00:00"/>
  </r>
  <r>
    <n v="50248"/>
    <x v="0"/>
    <d v="2015-12-10T00:00:00"/>
  </r>
  <r>
    <n v="50524"/>
    <x v="0"/>
    <d v="2015-12-11T00:00:00"/>
  </r>
  <r>
    <n v="50462"/>
    <x v="0"/>
    <d v="2015-12-11T00:00:00"/>
  </r>
  <r>
    <n v="50469"/>
    <x v="0"/>
    <d v="2015-12-11T00:00:00"/>
  </r>
  <r>
    <n v="50467"/>
    <x v="0"/>
    <d v="2015-12-11T00:00:00"/>
  </r>
  <r>
    <n v="50468"/>
    <x v="0"/>
    <d v="2015-12-11T00:00:00"/>
  </r>
  <r>
    <n v="50464"/>
    <x v="0"/>
    <d v="2015-12-11T00:00:00"/>
  </r>
  <r>
    <n v="50465"/>
    <x v="0"/>
    <d v="2015-12-11T00:00:00"/>
  </r>
  <r>
    <n v="50520"/>
    <x v="0"/>
    <d v="2015-12-11T00:00:00"/>
  </r>
  <r>
    <n v="50514"/>
    <x v="0"/>
    <d v="2015-12-11T00:00:00"/>
  </r>
  <r>
    <n v="50517"/>
    <x v="0"/>
    <d v="2015-12-11T00:00:00"/>
  </r>
  <r>
    <n v="50513"/>
    <x v="0"/>
    <d v="2015-12-11T00:00:00"/>
  </r>
  <r>
    <n v="50522"/>
    <x v="0"/>
    <d v="2015-12-11T00:00:00"/>
  </r>
  <r>
    <n v="50516"/>
    <x v="0"/>
    <d v="2015-12-11T00:00:00"/>
  </r>
  <r>
    <n v="50518"/>
    <x v="0"/>
    <d v="2015-12-11T00:00:00"/>
  </r>
  <r>
    <n v="50521"/>
    <x v="0"/>
    <d v="2015-12-11T00:00:00"/>
  </r>
  <r>
    <n v="50519"/>
    <x v="0"/>
    <d v="2015-12-11T00:00:00"/>
  </r>
  <r>
    <n v="50512"/>
    <x v="0"/>
    <d v="2015-12-11T00:00:00"/>
  </r>
  <r>
    <n v="43667"/>
    <x v="1"/>
    <d v="2015-07-29T00:00:00"/>
  </r>
  <r>
    <n v="43025"/>
    <x v="1"/>
    <d v="2015-07-30T00:00:00"/>
  </r>
  <r>
    <n v="50300"/>
    <x v="0"/>
    <d v="2015-12-17T00:00:00"/>
  </r>
  <r>
    <n v="50527"/>
    <x v="0"/>
    <d v="2015-12-18T00:00:00"/>
  </r>
  <r>
    <n v="50525"/>
    <x v="0"/>
    <d v="2015-12-18T00:00:00"/>
  </r>
  <r>
    <n v="50526"/>
    <x v="0"/>
    <d v="2015-12-18T00:00:00"/>
  </r>
  <r>
    <n v="50529"/>
    <x v="0"/>
    <d v="2015-12-18T00:00:00"/>
  </r>
  <r>
    <n v="50531"/>
    <x v="0"/>
    <d v="2015-12-22T00:00:00"/>
  </r>
  <r>
    <n v="50536"/>
    <x v="0"/>
    <d v="2015-12-30T00:00:00"/>
  </r>
  <r>
    <n v="50528"/>
    <x v="0"/>
    <d v="2016-01-04T00:00:00"/>
  </r>
  <r>
    <n v="50535"/>
    <x v="0"/>
    <d v="2016-01-04T00:00:00"/>
  </r>
  <r>
    <n v="50538"/>
    <x v="0"/>
    <d v="2016-01-07T00:00:00"/>
  </r>
  <r>
    <n v="50351"/>
    <x v="0"/>
    <d v="2016-01-07T00:00:00"/>
  </r>
  <r>
    <n v="50543"/>
    <x v="0"/>
    <d v="2016-02-05T00:00:00"/>
  </r>
  <r>
    <n v="50544"/>
    <x v="0"/>
    <d v="2016-02-10T00:00:00"/>
  </r>
  <r>
    <n v="50534"/>
    <x v="0"/>
    <d v="2016-02-15T00:00:00"/>
  </r>
  <r>
    <n v="50545"/>
    <x v="0"/>
    <d v="2016-02-24T00:00:00"/>
  </r>
  <r>
    <n v="49922"/>
    <x v="0"/>
    <d v="2016-03-02T00:00:00"/>
  </r>
  <r>
    <n v="50542"/>
    <x v="0"/>
    <d v="2016-03-08T00:00:00"/>
  </r>
  <r>
    <n v="50540"/>
    <x v="0"/>
    <d v="2016-03-21T00:00:00"/>
  </r>
  <r>
    <n v="50548"/>
    <x v="0"/>
    <d v="2016-03-22T00:00:00"/>
  </r>
  <r>
    <n v="50547"/>
    <x v="0"/>
    <d v="2016-03-22T00:00:00"/>
  </r>
  <r>
    <n v="50561"/>
    <x v="0"/>
    <d v="2016-03-23T00:00:00"/>
  </r>
  <r>
    <n v="50562"/>
    <x v="0"/>
    <d v="2016-03-23T00:00:00"/>
  </r>
  <r>
    <n v="50564"/>
    <x v="0"/>
    <d v="2016-03-23T00:00:00"/>
  </r>
  <r>
    <n v="50563"/>
    <x v="0"/>
    <d v="2016-03-23T00:00:00"/>
  </r>
  <r>
    <n v="50565"/>
    <x v="0"/>
    <d v="2016-03-23T00:00:00"/>
  </r>
  <r>
    <n v="50566"/>
    <x v="0"/>
    <d v="2016-03-23T00:00:00"/>
  </r>
  <r>
    <n v="50555"/>
    <x v="0"/>
    <d v="2016-03-23T00:00:00"/>
  </r>
  <r>
    <n v="50575"/>
    <x v="0"/>
    <d v="2016-03-23T00:00:00"/>
  </r>
  <r>
    <n v="50578"/>
    <x v="0"/>
    <d v="2016-03-23T00:00:00"/>
  </r>
  <r>
    <n v="50574"/>
    <x v="0"/>
    <d v="2016-03-23T00:00:00"/>
  </r>
  <r>
    <n v="50553"/>
    <x v="0"/>
    <d v="2016-03-23T00:00:00"/>
  </r>
  <r>
    <n v="50554"/>
    <x v="0"/>
    <d v="2016-03-23T00:00:00"/>
  </r>
  <r>
    <n v="50550"/>
    <x v="0"/>
    <d v="2016-03-23T00:00:00"/>
  </r>
  <r>
    <n v="50551"/>
    <x v="0"/>
    <d v="2016-03-23T00:00:00"/>
  </r>
  <r>
    <n v="50552"/>
    <x v="0"/>
    <d v="2016-03-23T00:00:00"/>
  </r>
  <r>
    <n v="50549"/>
    <x v="0"/>
    <d v="2016-03-23T00:00:00"/>
  </r>
  <r>
    <n v="50557"/>
    <x v="0"/>
    <d v="2016-03-23T00:00:00"/>
  </r>
  <r>
    <n v="50559"/>
    <x v="0"/>
    <d v="2016-03-23T00:00:00"/>
  </r>
  <r>
    <n v="50560"/>
    <x v="0"/>
    <d v="2016-03-23T00:00:00"/>
  </r>
  <r>
    <n v="50558"/>
    <x v="0"/>
    <d v="2016-03-23T00:00:00"/>
  </r>
  <r>
    <n v="50573"/>
    <x v="0"/>
    <d v="2016-03-23T00:00:00"/>
  </r>
  <r>
    <n v="50577"/>
    <x v="0"/>
    <d v="2016-03-23T00:00:00"/>
  </r>
  <r>
    <n v="50556"/>
    <x v="0"/>
    <d v="2016-03-23T00:00:00"/>
  </r>
  <r>
    <n v="50533"/>
    <x v="0"/>
    <d v="2016-03-23T00:00:00"/>
  </r>
  <r>
    <n v="50614"/>
    <x v="0"/>
    <d v="2016-03-24T00:00:00"/>
  </r>
  <r>
    <n v="50616"/>
    <x v="0"/>
    <d v="2016-03-24T00:00:00"/>
  </r>
  <r>
    <n v="50613"/>
    <x v="0"/>
    <d v="2016-03-24T00:00:00"/>
  </r>
  <r>
    <n v="50612"/>
    <x v="0"/>
    <d v="2016-03-24T00:00:00"/>
  </r>
  <r>
    <n v="50615"/>
    <x v="0"/>
    <d v="2016-03-24T00:00:00"/>
  </r>
  <r>
    <n v="50617"/>
    <x v="0"/>
    <d v="2016-03-24T00:00:00"/>
  </r>
  <r>
    <n v="50618"/>
    <x v="0"/>
    <d v="2016-03-24T00:00:00"/>
  </r>
  <r>
    <n v="50576"/>
    <x v="0"/>
    <d v="2016-03-24T00:00:00"/>
  </r>
  <r>
    <n v="50610"/>
    <x v="0"/>
    <d v="2016-03-24T00:00:00"/>
  </r>
  <r>
    <n v="50569"/>
    <x v="0"/>
    <d v="2016-03-24T00:00:00"/>
  </r>
  <r>
    <n v="50570"/>
    <x v="0"/>
    <d v="2016-03-24T00:00:00"/>
  </r>
  <r>
    <n v="50571"/>
    <x v="0"/>
    <d v="2016-03-24T00:00:00"/>
  </r>
  <r>
    <n v="50572"/>
    <x v="0"/>
    <d v="2016-03-24T00:00:00"/>
  </r>
  <r>
    <n v="50583"/>
    <x v="0"/>
    <d v="2016-03-24T00:00:00"/>
  </r>
  <r>
    <n v="50579"/>
    <x v="0"/>
    <d v="2016-03-24T00:00:00"/>
  </r>
  <r>
    <n v="50537"/>
    <x v="0"/>
    <d v="2016-03-24T00:00:00"/>
  </r>
  <r>
    <n v="50620"/>
    <x v="0"/>
    <d v="2016-03-25T00:00:00"/>
  </r>
  <r>
    <n v="50590"/>
    <x v="0"/>
    <d v="2016-03-25T00:00:00"/>
  </r>
  <r>
    <n v="50588"/>
    <x v="0"/>
    <d v="2016-03-25T00:00:00"/>
  </r>
  <r>
    <n v="50621"/>
    <x v="0"/>
    <d v="2016-03-25T00:00:00"/>
  </r>
  <r>
    <n v="50624"/>
    <x v="0"/>
    <d v="2016-03-25T00:00:00"/>
  </r>
  <r>
    <n v="50587"/>
    <x v="0"/>
    <d v="2016-03-25T00:00:00"/>
  </r>
  <r>
    <n v="50586"/>
    <x v="0"/>
    <d v="2016-03-25T00:00:00"/>
  </r>
  <r>
    <n v="50585"/>
    <x v="0"/>
    <d v="2016-03-25T00:00:00"/>
  </r>
  <r>
    <n v="50584"/>
    <x v="0"/>
    <d v="2016-03-25T00:00:00"/>
  </r>
  <r>
    <n v="50580"/>
    <x v="0"/>
    <d v="2016-03-25T00:00:00"/>
  </r>
  <r>
    <n v="50581"/>
    <x v="0"/>
    <d v="2016-03-28T00:00:00"/>
  </r>
  <r>
    <n v="50582"/>
    <x v="0"/>
    <d v="2016-03-28T00:00:00"/>
  </r>
  <r>
    <n v="50596"/>
    <x v="0"/>
    <d v="2016-03-28T00:00:00"/>
  </r>
  <r>
    <n v="50594"/>
    <x v="0"/>
    <d v="2016-03-28T00:00:00"/>
  </r>
  <r>
    <n v="50591"/>
    <x v="0"/>
    <d v="2016-03-28T00:00:00"/>
  </r>
  <r>
    <n v="50592"/>
    <x v="0"/>
    <d v="2016-03-28T00:00:00"/>
  </r>
  <r>
    <n v="50593"/>
    <x v="0"/>
    <d v="2016-03-28T00:00:00"/>
  </r>
  <r>
    <n v="50595"/>
    <x v="0"/>
    <d v="2016-03-28T00:00:00"/>
  </r>
  <r>
    <n v="50541"/>
    <x v="0"/>
    <d v="2016-04-04T00:00:00"/>
  </r>
  <r>
    <n v="50546"/>
    <x v="0"/>
    <d v="2016-04-04T00:00:00"/>
  </r>
  <r>
    <n v="50589"/>
    <x v="0"/>
    <d v="2016-04-05T00:00:00"/>
  </r>
  <r>
    <n v="50523"/>
    <x v="0"/>
    <d v="2016-04-05T00:00:00"/>
  </r>
  <r>
    <n v="50602"/>
    <x v="0"/>
    <d v="2016-04-12T00:00:00"/>
  </r>
  <r>
    <n v="50605"/>
    <x v="0"/>
    <d v="2016-04-12T00:00:00"/>
  </r>
  <r>
    <n v="50603"/>
    <x v="0"/>
    <d v="2016-04-12T00:00:00"/>
  </r>
  <r>
    <n v="50604"/>
    <x v="0"/>
    <d v="2016-04-12T00:00:00"/>
  </r>
  <r>
    <n v="50606"/>
    <x v="0"/>
    <d v="2016-04-12T00:00:00"/>
  </r>
  <r>
    <n v="50608"/>
    <x v="0"/>
    <d v="2016-04-12T00:00:00"/>
  </r>
  <r>
    <n v="50734"/>
    <x v="0"/>
    <d v="2016-04-12T00:00:00"/>
  </r>
  <r>
    <n v="50607"/>
    <x v="0"/>
    <d v="2016-04-12T00:00:00"/>
  </r>
  <r>
    <n v="50732"/>
    <x v="0"/>
    <d v="2016-04-12T00:00:00"/>
  </r>
  <r>
    <n v="50733"/>
    <x v="0"/>
    <d v="2016-04-12T00:00:00"/>
  </r>
  <r>
    <n v="50597"/>
    <x v="0"/>
    <d v="2016-04-12T00:00:00"/>
  </r>
  <r>
    <n v="50601"/>
    <x v="0"/>
    <d v="2016-04-12T00:00:00"/>
  </r>
  <r>
    <n v="50598"/>
    <x v="0"/>
    <d v="2016-04-12T00:00:00"/>
  </r>
  <r>
    <n v="50600"/>
    <x v="0"/>
    <d v="2016-04-12T00:00:00"/>
  </r>
  <r>
    <n v="50743"/>
    <x v="0"/>
    <d v="2016-04-12T00:00:00"/>
  </r>
  <r>
    <n v="50744"/>
    <x v="0"/>
    <d v="2016-04-12T00:00:00"/>
  </r>
  <r>
    <n v="50740"/>
    <x v="0"/>
    <d v="2016-04-12T00:00:00"/>
  </r>
  <r>
    <n v="50739"/>
    <x v="0"/>
    <d v="2016-04-12T00:00:00"/>
  </r>
  <r>
    <n v="50742"/>
    <x v="0"/>
    <d v="2016-04-12T00:00:00"/>
  </r>
  <r>
    <n v="50741"/>
    <x v="0"/>
    <d v="2016-04-12T00:00:00"/>
  </r>
  <r>
    <n v="50736"/>
    <x v="0"/>
    <d v="2016-04-12T00:00:00"/>
  </r>
  <r>
    <n v="50738"/>
    <x v="0"/>
    <d v="2016-04-12T00:00:00"/>
  </r>
  <r>
    <n v="50735"/>
    <x v="0"/>
    <d v="2016-04-12T00:00:00"/>
  </r>
  <r>
    <n v="50737"/>
    <x v="0"/>
    <d v="2016-04-12T00:00:00"/>
  </r>
  <r>
    <n v="50757"/>
    <x v="0"/>
    <d v="2016-04-13T00:00:00"/>
  </r>
  <r>
    <n v="50756"/>
    <x v="0"/>
    <d v="2016-04-13T00:00:00"/>
  </r>
  <r>
    <n v="50622"/>
    <x v="0"/>
    <d v="2016-04-13T00:00:00"/>
  </r>
  <r>
    <n v="50619"/>
    <x v="0"/>
    <d v="2016-04-13T00:00:00"/>
  </r>
  <r>
    <n v="50728"/>
    <x v="0"/>
    <d v="2016-04-13T00:00:00"/>
  </r>
  <r>
    <n v="50731"/>
    <x v="0"/>
    <d v="2016-04-13T00:00:00"/>
  </r>
  <r>
    <n v="50727"/>
    <x v="0"/>
    <d v="2016-04-13T00:00:00"/>
  </r>
  <r>
    <n v="50729"/>
    <x v="0"/>
    <d v="2016-04-13T00:00:00"/>
  </r>
  <r>
    <n v="50730"/>
    <x v="0"/>
    <d v="2016-04-13T00:00:00"/>
  </r>
  <r>
    <n v="50726"/>
    <x v="0"/>
    <d v="2016-04-13T00:00:00"/>
  </r>
  <r>
    <n v="49748"/>
    <x v="0"/>
    <d v="2016-04-18T00:00:00"/>
  </r>
  <r>
    <n v="50370"/>
    <x v="0"/>
    <d v="2016-04-22T00:00:00"/>
  </r>
  <r>
    <n v="50745"/>
    <x v="0"/>
    <d v="2016-04-22T00:00:00"/>
  </r>
  <r>
    <n v="50746"/>
    <x v="0"/>
    <d v="2016-04-22T00:00:00"/>
  </r>
  <r>
    <n v="50748"/>
    <x v="0"/>
    <d v="2016-04-22T00:00:00"/>
  </r>
  <r>
    <n v="50749"/>
    <x v="0"/>
    <d v="2016-04-22T00:00:00"/>
  </r>
  <r>
    <n v="50750"/>
    <x v="0"/>
    <d v="2016-04-22T00:00:00"/>
  </r>
  <r>
    <n v="50751"/>
    <x v="0"/>
    <d v="2016-04-22T00:00:00"/>
  </r>
  <r>
    <n v="50752"/>
    <x v="0"/>
    <d v="2016-04-22T00:00:00"/>
  </r>
  <r>
    <n v="50753"/>
    <x v="0"/>
    <d v="2016-04-22T00:00:00"/>
  </r>
  <r>
    <n v="50754"/>
    <x v="0"/>
    <d v="2016-04-22T00:00:00"/>
  </r>
  <r>
    <n v="50755"/>
    <x v="0"/>
    <d v="2016-04-22T00:00:00"/>
  </r>
  <r>
    <n v="50747"/>
    <x v="0"/>
    <d v="2016-04-22T00:00:00"/>
  </r>
  <r>
    <n v="50630"/>
    <x v="0"/>
    <d v="2016-04-25T00:00:00"/>
  </r>
  <r>
    <n v="50625"/>
    <x v="0"/>
    <d v="2016-04-25T00:00:00"/>
  </r>
  <r>
    <n v="50626"/>
    <x v="0"/>
    <d v="2016-04-25T00:00:00"/>
  </r>
  <r>
    <n v="50627"/>
    <x v="0"/>
    <d v="2016-04-25T00:00:00"/>
  </r>
  <r>
    <n v="50628"/>
    <x v="0"/>
    <d v="2016-04-25T00:00:00"/>
  </r>
  <r>
    <n v="50629"/>
    <x v="0"/>
    <d v="2016-04-25T00:00:00"/>
  </r>
  <r>
    <n v="50631"/>
    <x v="0"/>
    <d v="2016-04-25T00:00:00"/>
  </r>
  <r>
    <n v="50632"/>
    <x v="0"/>
    <d v="2016-04-25T00:00:00"/>
  </r>
  <r>
    <n v="50633"/>
    <x v="0"/>
    <d v="2016-04-25T00:00:00"/>
  </r>
  <r>
    <n v="50634"/>
    <x v="0"/>
    <d v="2016-04-25T00:00:00"/>
  </r>
  <r>
    <n v="50635"/>
    <x v="0"/>
    <d v="2016-04-25T00:00:00"/>
  </r>
  <r>
    <n v="50636"/>
    <x v="0"/>
    <d v="2016-04-25T00:00:00"/>
  </r>
  <r>
    <n v="50637"/>
    <x v="0"/>
    <d v="2016-04-25T00:00:00"/>
  </r>
  <r>
    <n v="50638"/>
    <x v="0"/>
    <d v="2016-04-25T00:00:00"/>
  </r>
  <r>
    <n v="50639"/>
    <x v="0"/>
    <d v="2016-04-25T00:00:00"/>
  </r>
  <r>
    <n v="50640"/>
    <x v="0"/>
    <d v="2016-04-25T00:00:00"/>
  </r>
  <r>
    <n v="50641"/>
    <x v="0"/>
    <d v="2016-04-25T00:00:00"/>
  </r>
  <r>
    <n v="50642"/>
    <x v="0"/>
    <d v="2016-04-25T00:00:00"/>
  </r>
  <r>
    <n v="50643"/>
    <x v="0"/>
    <d v="2016-04-25T00:00:00"/>
  </r>
  <r>
    <n v="50644"/>
    <x v="0"/>
    <d v="2016-04-25T00:00:00"/>
  </r>
  <r>
    <n v="50645"/>
    <x v="0"/>
    <d v="2016-04-25T00:00:00"/>
  </r>
  <r>
    <n v="50646"/>
    <x v="0"/>
    <d v="2016-04-25T00:00:00"/>
  </r>
  <r>
    <n v="50649"/>
    <x v="0"/>
    <d v="2016-04-25T00:00:00"/>
  </r>
  <r>
    <n v="50650"/>
    <x v="0"/>
    <d v="2016-04-25T00:00:00"/>
  </r>
  <r>
    <n v="50651"/>
    <x v="0"/>
    <d v="2016-04-25T00:00:00"/>
  </r>
  <r>
    <n v="50652"/>
    <x v="0"/>
    <d v="2016-04-25T00:00:00"/>
  </r>
  <r>
    <n v="50653"/>
    <x v="0"/>
    <d v="2016-04-25T00:00:00"/>
  </r>
  <r>
    <n v="50654"/>
    <x v="0"/>
    <d v="2016-04-25T00:00:00"/>
  </r>
  <r>
    <n v="50655"/>
    <x v="0"/>
    <d v="2016-04-25T00:00:00"/>
  </r>
  <r>
    <n v="50656"/>
    <x v="0"/>
    <d v="2016-04-25T00:00:00"/>
  </r>
  <r>
    <n v="50657"/>
    <x v="0"/>
    <d v="2016-04-25T00:00:00"/>
  </r>
  <r>
    <n v="50658"/>
    <x v="0"/>
    <d v="2016-04-25T00:00:00"/>
  </r>
  <r>
    <n v="50762"/>
    <x v="0"/>
    <d v="2016-04-25T00:00:00"/>
  </r>
  <r>
    <n v="50763"/>
    <x v="0"/>
    <d v="2016-04-25T00:00:00"/>
  </r>
  <r>
    <n v="50647"/>
    <x v="0"/>
    <d v="2016-04-27T00:00:00"/>
  </r>
  <r>
    <n v="50648"/>
    <x v="0"/>
    <d v="2016-04-27T00:00:00"/>
  </r>
  <r>
    <n v="50669"/>
    <x v="0"/>
    <d v="2016-04-27T00:00:00"/>
  </r>
  <r>
    <n v="50660"/>
    <x v="0"/>
    <d v="2016-04-27T00:00:00"/>
  </r>
  <r>
    <n v="50671"/>
    <x v="0"/>
    <d v="2016-04-27T00:00:00"/>
  </r>
  <r>
    <n v="50672"/>
    <x v="0"/>
    <d v="2016-04-27T00:00:00"/>
  </r>
  <r>
    <n v="50673"/>
    <x v="0"/>
    <d v="2016-04-27T00:00:00"/>
  </r>
  <r>
    <n v="50662"/>
    <x v="0"/>
    <d v="2016-04-27T00:00:00"/>
  </r>
  <r>
    <n v="50659"/>
    <x v="0"/>
    <d v="2016-04-27T00:00:00"/>
  </r>
  <r>
    <n v="50681"/>
    <x v="0"/>
    <d v="2016-04-27T00:00:00"/>
  </r>
  <r>
    <n v="50685"/>
    <x v="0"/>
    <d v="2016-04-27T00:00:00"/>
  </r>
  <r>
    <n v="50684"/>
    <x v="0"/>
    <d v="2016-04-27T00:00:00"/>
  </r>
  <r>
    <n v="50682"/>
    <x v="0"/>
    <d v="2016-04-27T00:00:00"/>
  </r>
  <r>
    <n v="50683"/>
    <x v="0"/>
    <d v="2016-04-27T00:00:00"/>
  </r>
  <r>
    <n v="50686"/>
    <x v="0"/>
    <d v="2016-04-27T00:00:00"/>
  </r>
  <r>
    <n v="50663"/>
    <x v="0"/>
    <d v="2016-04-27T00:00:00"/>
  </r>
  <r>
    <n v="50665"/>
    <x v="0"/>
    <d v="2016-04-27T00:00:00"/>
  </r>
  <r>
    <n v="50664"/>
    <x v="0"/>
    <d v="2016-04-27T00:00:00"/>
  </r>
  <r>
    <n v="50666"/>
    <x v="0"/>
    <d v="2016-04-27T00:00:00"/>
  </r>
  <r>
    <n v="50667"/>
    <x v="0"/>
    <d v="2016-04-27T00:00:00"/>
  </r>
  <r>
    <n v="50670"/>
    <x v="0"/>
    <d v="2016-04-27T00:00:00"/>
  </r>
  <r>
    <n v="50661"/>
    <x v="0"/>
    <d v="2016-04-27T00:00:00"/>
  </r>
  <r>
    <n v="50691"/>
    <x v="0"/>
    <d v="2016-04-27T00:00:00"/>
  </r>
  <r>
    <n v="50690"/>
    <x v="0"/>
    <d v="2016-04-27T00:00:00"/>
  </r>
  <r>
    <n v="50688"/>
    <x v="0"/>
    <d v="2016-04-27T00:00:00"/>
  </r>
  <r>
    <n v="50689"/>
    <x v="0"/>
    <d v="2016-04-27T00:00:00"/>
  </r>
  <r>
    <n v="50687"/>
    <x v="0"/>
    <d v="2016-04-27T00:00:00"/>
  </r>
  <r>
    <n v="50668"/>
    <x v="0"/>
    <d v="2016-04-27T00:00:00"/>
  </r>
  <r>
    <n v="50676"/>
    <x v="0"/>
    <d v="2016-04-27T00:00:00"/>
  </r>
  <r>
    <n v="50675"/>
    <x v="0"/>
    <d v="2016-04-27T00:00:00"/>
  </r>
  <r>
    <n v="50674"/>
    <x v="0"/>
    <d v="2016-04-27T00:00:00"/>
  </r>
  <r>
    <n v="50677"/>
    <x v="0"/>
    <d v="2016-04-27T00:00:00"/>
  </r>
  <r>
    <n v="50680"/>
    <x v="0"/>
    <d v="2016-04-27T00:00:00"/>
  </r>
  <r>
    <n v="50678"/>
    <x v="0"/>
    <d v="2016-04-27T00:00:00"/>
  </r>
  <r>
    <n v="50679"/>
    <x v="0"/>
    <d v="2016-04-27T00:00:00"/>
  </r>
  <r>
    <n v="50694"/>
    <x v="0"/>
    <d v="2016-05-02T00:00:00"/>
  </r>
  <r>
    <n v="50697"/>
    <x v="0"/>
    <d v="2016-05-02T00:00:00"/>
  </r>
  <r>
    <n v="50693"/>
    <x v="0"/>
    <d v="2016-05-03T00:00:00"/>
  </r>
  <r>
    <n v="50695"/>
    <x v="0"/>
    <d v="2016-05-05T00:00:00"/>
  </r>
  <r>
    <n v="50706"/>
    <x v="0"/>
    <d v="2016-05-17T00:00:00"/>
  </r>
  <r>
    <n v="50707"/>
    <x v="0"/>
    <d v="2016-05-17T00:00:00"/>
  </r>
  <r>
    <n v="50696"/>
    <x v="0"/>
    <d v="2016-05-17T00:00:00"/>
  </r>
  <r>
    <n v="50698"/>
    <x v="0"/>
    <d v="2016-05-17T00:00:00"/>
  </r>
  <r>
    <n v="50700"/>
    <x v="0"/>
    <d v="2016-05-17T00:00:00"/>
  </r>
  <r>
    <n v="50701"/>
    <x v="0"/>
    <d v="2016-05-17T00:00:00"/>
  </r>
  <r>
    <n v="50702"/>
    <x v="0"/>
    <d v="2016-05-17T00:00:00"/>
  </r>
  <r>
    <n v="50703"/>
    <x v="0"/>
    <d v="2016-05-17T00:00:00"/>
  </r>
  <r>
    <n v="50704"/>
    <x v="0"/>
    <d v="2016-05-17T00:00:00"/>
  </r>
  <r>
    <n v="50705"/>
    <x v="0"/>
    <d v="2016-05-17T00:00:00"/>
  </r>
  <r>
    <n v="50111"/>
    <x v="0"/>
    <d v="2016-05-17T00:00:00"/>
  </r>
  <r>
    <n v="50458"/>
    <x v="0"/>
    <d v="2016-05-20T00:00:00"/>
  </r>
  <r>
    <n v="50708"/>
    <x v="0"/>
    <d v="2016-05-20T00:00:00"/>
  </r>
  <r>
    <n v="50709"/>
    <x v="0"/>
    <d v="2016-05-23T00:00:00"/>
  </r>
  <r>
    <n v="50723"/>
    <x v="0"/>
    <d v="2016-05-23T00:00:00"/>
  </r>
  <r>
    <n v="50724"/>
    <x v="0"/>
    <d v="2016-05-23T00:00:00"/>
  </r>
  <r>
    <n v="50722"/>
    <x v="0"/>
    <d v="2016-05-23T00:00:00"/>
  </r>
  <r>
    <n v="50758"/>
    <x v="0"/>
    <d v="2016-05-23T00:00:00"/>
  </r>
  <r>
    <n v="50764"/>
    <x v="0"/>
    <d v="2016-05-23T00:00:00"/>
  </r>
  <r>
    <n v="50760"/>
    <x v="0"/>
    <d v="2016-05-23T00:00:00"/>
  </r>
  <r>
    <n v="50713"/>
    <x v="0"/>
    <d v="2016-05-23T00:00:00"/>
  </r>
  <r>
    <n v="50712"/>
    <x v="0"/>
    <d v="2016-05-23T00:00:00"/>
  </r>
  <r>
    <n v="50714"/>
    <x v="0"/>
    <d v="2016-05-23T00:00:00"/>
  </r>
  <r>
    <n v="50759"/>
    <x v="0"/>
    <d v="2016-05-23T00:00:00"/>
  </r>
  <r>
    <n v="50761"/>
    <x v="0"/>
    <d v="2016-05-23T00:00:00"/>
  </r>
  <r>
    <n v="50719"/>
    <x v="0"/>
    <d v="2016-05-23T00:00:00"/>
  </r>
  <r>
    <n v="50721"/>
    <x v="0"/>
    <d v="2016-05-23T00:00:00"/>
  </r>
  <r>
    <n v="50765"/>
    <x v="0"/>
    <d v="2016-05-23T00:00:00"/>
  </r>
  <r>
    <n v="50710"/>
    <x v="0"/>
    <d v="2016-05-23T00:00:00"/>
  </r>
  <r>
    <n v="50711"/>
    <x v="0"/>
    <d v="2016-05-23T00:00:00"/>
  </r>
  <r>
    <n v="50715"/>
    <x v="0"/>
    <d v="2016-05-23T00:00:00"/>
  </r>
  <r>
    <n v="50716"/>
    <x v="0"/>
    <d v="2016-05-23T00:00:00"/>
  </r>
  <r>
    <n v="50717"/>
    <x v="0"/>
    <d v="2016-05-23T00:00:00"/>
  </r>
  <r>
    <n v="50718"/>
    <x v="0"/>
    <d v="2016-05-23T00:00:00"/>
  </r>
  <r>
    <n v="50766"/>
    <x v="0"/>
    <d v="2016-05-23T00:00:00"/>
  </r>
  <r>
    <n v="50772"/>
    <x v="0"/>
    <d v="2016-05-26T00:00:00"/>
  </r>
  <r>
    <n v="50768"/>
    <x v="0"/>
    <d v="2016-05-26T00:00:00"/>
  </r>
  <r>
    <n v="50770"/>
    <x v="0"/>
    <d v="2016-05-26T00:00:00"/>
  </r>
  <r>
    <n v="50774"/>
    <x v="0"/>
    <d v="2016-05-26T00:00:00"/>
  </r>
  <r>
    <n v="50776"/>
    <x v="0"/>
    <d v="2016-05-31T00:00:00"/>
  </r>
  <r>
    <n v="50777"/>
    <x v="0"/>
    <d v="2016-06-01T00:00:00"/>
  </r>
  <r>
    <n v="50396"/>
    <x v="0"/>
    <d v="2016-06-03T00:00:00"/>
  </r>
  <r>
    <n v="50466"/>
    <x v="0"/>
    <d v="2016-06-03T00:00:00"/>
  </r>
  <r>
    <n v="50505"/>
    <x v="0"/>
    <d v="2016-06-03T00:00:00"/>
  </r>
  <r>
    <n v="50692"/>
    <x v="0"/>
    <d v="2016-06-03T00:00:00"/>
  </r>
  <r>
    <n v="50778"/>
    <x v="0"/>
    <d v="2016-06-03T00:00:00"/>
  </r>
  <r>
    <n v="50779"/>
    <x v="0"/>
    <d v="2016-06-03T00:00:00"/>
  </r>
  <r>
    <n v="50780"/>
    <x v="0"/>
    <d v="2016-06-03T00:00:00"/>
  </r>
  <r>
    <n v="50781"/>
    <x v="0"/>
    <d v="2016-06-03T00:00:00"/>
  </r>
  <r>
    <n v="50782"/>
    <x v="0"/>
    <d v="2016-06-03T00:00:00"/>
  </r>
  <r>
    <n v="50783"/>
    <x v="0"/>
    <d v="2016-06-03T00:00:00"/>
  </r>
  <r>
    <n v="50784"/>
    <x v="0"/>
    <d v="2016-06-03T00:00:00"/>
  </r>
  <r>
    <n v="50785"/>
    <x v="0"/>
    <d v="2016-06-03T00:00:00"/>
  </r>
  <r>
    <n v="50798"/>
    <x v="0"/>
    <d v="2016-06-06T00:00:00"/>
  </r>
  <r>
    <n v="50799"/>
    <x v="0"/>
    <d v="2016-06-06T00:00:00"/>
  </r>
  <r>
    <n v="50792"/>
    <x v="0"/>
    <d v="2016-06-06T00:00:00"/>
  </r>
  <r>
    <n v="50793"/>
    <x v="0"/>
    <d v="2016-06-06T00:00:00"/>
  </r>
  <r>
    <n v="50795"/>
    <x v="0"/>
    <d v="2016-06-06T00:00:00"/>
  </r>
  <r>
    <n v="50796"/>
    <x v="0"/>
    <d v="2016-06-06T00:00:00"/>
  </r>
  <r>
    <n v="50801"/>
    <x v="0"/>
    <d v="2016-06-06T00:00:00"/>
  </r>
  <r>
    <n v="50802"/>
    <x v="0"/>
    <d v="2016-06-06T00:00:00"/>
  </r>
  <r>
    <n v="50797"/>
    <x v="0"/>
    <d v="2016-06-06T00:00:00"/>
  </r>
  <r>
    <n v="50800"/>
    <x v="0"/>
    <d v="2016-06-06T00:00:00"/>
  </r>
  <r>
    <n v="50787"/>
    <x v="0"/>
    <d v="2016-06-06T00:00:00"/>
  </r>
  <r>
    <n v="50790"/>
    <x v="0"/>
    <d v="2016-06-06T00:00:00"/>
  </r>
  <r>
    <n v="50810"/>
    <x v="0"/>
    <d v="2016-06-06T00:00:00"/>
  </r>
  <r>
    <n v="50815"/>
    <x v="0"/>
    <d v="2016-06-06T00:00:00"/>
  </r>
  <r>
    <n v="50811"/>
    <x v="0"/>
    <d v="2016-06-06T00:00:00"/>
  </r>
  <r>
    <n v="50791"/>
    <x v="0"/>
    <d v="2016-06-06T00:00:00"/>
  </r>
  <r>
    <n v="50789"/>
    <x v="0"/>
    <d v="2016-06-06T00:00:00"/>
  </r>
  <r>
    <n v="50813"/>
    <x v="0"/>
    <d v="2016-06-06T00:00:00"/>
  </r>
  <r>
    <n v="50812"/>
    <x v="0"/>
    <d v="2016-06-06T00:00:00"/>
  </r>
  <r>
    <n v="50786"/>
    <x v="0"/>
    <d v="2016-06-06T00:00:00"/>
  </r>
  <r>
    <n v="50788"/>
    <x v="0"/>
    <d v="2016-06-06T00:00:00"/>
  </r>
  <r>
    <n v="50806"/>
    <x v="0"/>
    <d v="2016-06-08T00:00:00"/>
  </r>
  <r>
    <n v="50805"/>
    <x v="0"/>
    <d v="2016-06-08T00:00:00"/>
  </r>
  <r>
    <n v="50804"/>
    <x v="0"/>
    <d v="2016-06-08T00:00:00"/>
  </r>
  <r>
    <n v="50809"/>
    <x v="0"/>
    <d v="2016-06-08T00:00:00"/>
  </r>
  <r>
    <n v="50818"/>
    <x v="0"/>
    <d v="2016-06-08T00:00:00"/>
  </r>
  <r>
    <n v="50819"/>
    <x v="0"/>
    <d v="2016-06-08T00:00:00"/>
  </r>
  <r>
    <n v="50817"/>
    <x v="0"/>
    <d v="2016-06-08T00:00:00"/>
  </r>
  <r>
    <n v="50816"/>
    <x v="0"/>
    <d v="2016-06-08T00:00:00"/>
  </r>
  <r>
    <n v="50807"/>
    <x v="0"/>
    <d v="2016-06-08T00:00:00"/>
  </r>
  <r>
    <n v="50820"/>
    <x v="0"/>
    <d v="2016-06-08T00:00:00"/>
  </r>
  <r>
    <n v="50394"/>
    <x v="0"/>
    <d v="2016-06-09T00:00:00"/>
  </r>
  <r>
    <n v="50822"/>
    <x v="0"/>
    <d v="2016-06-10T00:00:00"/>
  </r>
  <r>
    <n v="50829"/>
    <x v="0"/>
    <d v="2016-06-13T00:00:00"/>
  </r>
  <r>
    <n v="50826"/>
    <x v="0"/>
    <d v="2016-06-13T00:00:00"/>
  </r>
  <r>
    <n v="50827"/>
    <x v="0"/>
    <d v="2016-06-13T00:00:00"/>
  </r>
  <r>
    <n v="50825"/>
    <x v="0"/>
    <d v="2016-06-13T00:00:00"/>
  </r>
  <r>
    <n v="50824"/>
    <x v="0"/>
    <d v="2016-06-13T00:00:00"/>
  </r>
  <r>
    <n v="50823"/>
    <x v="0"/>
    <d v="2016-06-13T00:00:00"/>
  </r>
  <r>
    <n v="50828"/>
    <x v="0"/>
    <d v="2016-06-15T00:00:00"/>
  </r>
  <r>
    <n v="50830"/>
    <x v="0"/>
    <d v="2016-06-15T00:00:00"/>
  </r>
  <r>
    <n v="50831"/>
    <x v="0"/>
    <d v="2016-06-15T00:00:00"/>
  </r>
  <r>
    <n v="50834"/>
    <x v="0"/>
    <d v="2016-06-15T00:00:00"/>
  </r>
  <r>
    <n v="50832"/>
    <x v="0"/>
    <d v="2016-06-15T00:00:00"/>
  </r>
  <r>
    <n v="50833"/>
    <x v="0"/>
    <d v="2016-06-15T00:00:00"/>
  </r>
  <r>
    <n v="50821"/>
    <x v="0"/>
    <d v="2016-06-17T00:00:00"/>
  </r>
  <r>
    <n v="50840"/>
    <x v="0"/>
    <d v="2016-06-23T00:00:00"/>
  </r>
  <r>
    <n v="50837"/>
    <x v="0"/>
    <d v="2016-06-29T00:00:00"/>
  </r>
  <r>
    <n v="50843"/>
    <x v="0"/>
    <d v="2016-06-29T00:00:00"/>
  </r>
  <r>
    <n v="50844"/>
    <x v="0"/>
    <d v="2016-06-29T00:00:00"/>
  </r>
  <r>
    <n v="50845"/>
    <x v="0"/>
    <d v="2016-06-29T00:00:00"/>
  </r>
  <r>
    <n v="50846"/>
    <x v="0"/>
    <d v="2016-06-29T00:00:00"/>
  </r>
  <r>
    <n v="50854"/>
    <x v="0"/>
    <d v="2016-07-01T00:00:00"/>
  </r>
  <r>
    <n v="50853"/>
    <x v="0"/>
    <d v="2016-07-01T00:00:00"/>
  </r>
  <r>
    <n v="50855"/>
    <x v="0"/>
    <d v="2016-07-01T00:00:00"/>
  </r>
  <r>
    <n v="50856"/>
    <x v="0"/>
    <d v="2016-07-01T00:00:00"/>
  </r>
  <r>
    <n v="50857"/>
    <x v="0"/>
    <d v="2016-07-01T00:00:00"/>
  </r>
  <r>
    <n v="50858"/>
    <x v="0"/>
    <d v="2016-07-01T00:00:00"/>
  </r>
  <r>
    <n v="50850"/>
    <x v="0"/>
    <d v="2016-07-01T00:00:00"/>
  </r>
  <r>
    <n v="50851"/>
    <x v="0"/>
    <d v="2016-07-01T00:00:00"/>
  </r>
  <r>
    <n v="50848"/>
    <x v="0"/>
    <d v="2016-07-01T00:00:00"/>
  </r>
  <r>
    <n v="50852"/>
    <x v="0"/>
    <d v="2016-07-01T00:00:00"/>
  </r>
  <r>
    <n v="50849"/>
    <x v="0"/>
    <d v="2016-07-01T00:00:00"/>
  </r>
  <r>
    <n v="50836"/>
    <x v="0"/>
    <d v="2016-07-01T00:00:00"/>
  </r>
  <r>
    <n v="50859"/>
    <x v="0"/>
    <d v="2016-07-08T00:00:00"/>
  </r>
  <r>
    <n v="50860"/>
    <x v="0"/>
    <d v="2016-07-16T00:00:00"/>
  </r>
  <r>
    <n v="50861"/>
    <x v="0"/>
    <d v="2016-07-22T00:00:00"/>
  </r>
  <r>
    <n v="50872"/>
    <x v="0"/>
    <d v="2016-07-25T00:00:00"/>
  </r>
  <r>
    <n v="50873"/>
    <x v="0"/>
    <d v="2016-07-25T00:00:00"/>
  </r>
  <r>
    <n v="50874"/>
    <x v="0"/>
    <d v="2016-07-25T00:00:00"/>
  </r>
  <r>
    <n v="50875"/>
    <x v="0"/>
    <d v="2016-07-25T00:00:00"/>
  </r>
  <r>
    <n v="50876"/>
    <x v="0"/>
    <d v="2016-07-25T00:00:00"/>
  </r>
  <r>
    <n v="50877"/>
    <x v="0"/>
    <d v="2016-07-25T00:00:00"/>
  </r>
  <r>
    <n v="50878"/>
    <x v="0"/>
    <d v="2016-07-25T00:00:00"/>
  </r>
  <r>
    <n v="50879"/>
    <x v="0"/>
    <d v="2016-07-25T00:00:00"/>
  </r>
  <r>
    <n v="50880"/>
    <x v="0"/>
    <d v="2016-07-25T00:00:00"/>
  </r>
  <r>
    <n v="50881"/>
    <x v="0"/>
    <d v="2016-07-25T00:00:00"/>
  </r>
  <r>
    <n v="50838"/>
    <x v="0"/>
    <d v="2016-08-08T00:00:00"/>
  </r>
  <r>
    <n v="50839"/>
    <x v="0"/>
    <d v="2016-08-08T00:00:00"/>
  </r>
  <r>
    <n v="50883"/>
    <x v="0"/>
    <d v="2016-08-10T00:00:00"/>
  </r>
  <r>
    <n v="50885"/>
    <x v="0"/>
    <d v="2016-08-15T00:00:00"/>
  </r>
  <r>
    <n v="50886"/>
    <x v="0"/>
    <d v="2016-08-15T00:00:00"/>
  </r>
  <r>
    <n v="50884"/>
    <x v="0"/>
    <d v="2016-08-15T00:00:00"/>
  </r>
  <r>
    <n v="50864"/>
    <x v="0"/>
    <d v="2016-08-15T00:00:00"/>
  </r>
  <r>
    <n v="50890"/>
    <x v="0"/>
    <d v="2016-08-17T00:00:00"/>
  </r>
  <r>
    <n v="50892"/>
    <x v="0"/>
    <d v="2016-08-17T00:00:00"/>
  </r>
  <r>
    <n v="50893"/>
    <x v="0"/>
    <d v="2016-08-17T00:00:00"/>
  </r>
  <r>
    <n v="50895"/>
    <x v="0"/>
    <d v="2016-08-17T00:00:00"/>
  </r>
  <r>
    <n v="50894"/>
    <x v="0"/>
    <d v="2016-08-17T00:00:00"/>
  </r>
  <r>
    <n v="50891"/>
    <x v="0"/>
    <d v="2016-08-17T00:00:00"/>
  </r>
  <r>
    <n v="48149"/>
    <x v="2"/>
    <d v="2016-04-06T00:00:00"/>
  </r>
  <r>
    <n v="49061"/>
    <x v="2"/>
    <d v="2016-04-09T00:00:00"/>
  </r>
  <r>
    <n v="50887"/>
    <x v="0"/>
    <d v="2016-08-19T00:00:00"/>
  </r>
  <r>
    <n v="50889"/>
    <x v="0"/>
    <d v="2016-08-23T00:00:00"/>
  </r>
  <r>
    <n v="50922"/>
    <x v="0"/>
    <d v="2016-08-23T00:00:00"/>
  </r>
  <r>
    <n v="50921"/>
    <x v="0"/>
    <d v="2016-08-23T00:00:00"/>
  </r>
  <r>
    <n v="50919"/>
    <x v="0"/>
    <d v="2016-08-23T00:00:00"/>
  </r>
  <r>
    <n v="50920"/>
    <x v="0"/>
    <d v="2016-08-23T00:00:00"/>
  </r>
  <r>
    <n v="50918"/>
    <x v="0"/>
    <d v="2016-08-23T00:00:00"/>
  </r>
  <r>
    <n v="50917"/>
    <x v="0"/>
    <d v="2016-08-23T00:00:00"/>
  </r>
  <r>
    <n v="50916"/>
    <x v="0"/>
    <d v="2016-08-23T00:00:00"/>
  </r>
  <r>
    <n v="50915"/>
    <x v="0"/>
    <d v="2016-08-23T00:00:00"/>
  </r>
  <r>
    <n v="50914"/>
    <x v="0"/>
    <d v="2016-08-23T00:00:00"/>
  </r>
  <r>
    <n v="50913"/>
    <x v="0"/>
    <d v="2016-08-23T00:00:00"/>
  </r>
  <r>
    <n v="50912"/>
    <x v="0"/>
    <d v="2016-08-23T00:00:00"/>
  </r>
  <r>
    <n v="50911"/>
    <x v="0"/>
    <d v="2016-08-23T00:00:00"/>
  </r>
  <r>
    <n v="50910"/>
    <x v="0"/>
    <d v="2016-08-23T00:00:00"/>
  </r>
  <r>
    <n v="50909"/>
    <x v="0"/>
    <d v="2016-08-23T00:00:00"/>
  </r>
  <r>
    <n v="50908"/>
    <x v="0"/>
    <d v="2016-08-23T00:00:00"/>
  </r>
  <r>
    <n v="50906"/>
    <x v="0"/>
    <d v="2016-08-23T00:00:00"/>
  </r>
  <r>
    <n v="50907"/>
    <x v="0"/>
    <d v="2016-08-23T00:00:00"/>
  </r>
  <r>
    <n v="50904"/>
    <x v="0"/>
    <d v="2016-08-23T00:00:00"/>
  </r>
  <r>
    <n v="50905"/>
    <x v="0"/>
    <d v="2016-08-23T00:00:00"/>
  </r>
  <r>
    <n v="50902"/>
    <x v="0"/>
    <d v="2016-08-23T00:00:00"/>
  </r>
  <r>
    <n v="50903"/>
    <x v="0"/>
    <d v="2016-08-23T00:00:00"/>
  </r>
  <r>
    <n v="50923"/>
    <x v="0"/>
    <d v="2016-08-25T00:00:00"/>
  </r>
  <r>
    <n v="50924"/>
    <x v="0"/>
    <d v="2016-08-25T00:00:00"/>
  </r>
  <r>
    <n v="50925"/>
    <x v="0"/>
    <d v="2016-08-25T00:00:00"/>
  </r>
  <r>
    <n v="50926"/>
    <x v="0"/>
    <d v="2016-08-25T00:00:00"/>
  </r>
  <r>
    <n v="50928"/>
    <x v="0"/>
    <d v="2016-08-25T00:00:00"/>
  </r>
  <r>
    <n v="50929"/>
    <x v="0"/>
    <d v="2016-08-25T00:00:00"/>
  </r>
  <r>
    <n v="50930"/>
    <x v="0"/>
    <d v="2016-08-25T00:00:00"/>
  </r>
  <r>
    <n v="50931"/>
    <x v="0"/>
    <d v="2016-08-25T00:00:00"/>
  </r>
  <r>
    <n v="50932"/>
    <x v="0"/>
    <d v="2016-08-25T00:00:00"/>
  </r>
  <r>
    <n v="50933"/>
    <x v="0"/>
    <d v="2016-08-25T00:00:00"/>
  </r>
  <r>
    <n v="50936"/>
    <x v="0"/>
    <d v="2016-08-26T00:00:00"/>
  </r>
  <r>
    <n v="43429"/>
    <x v="2"/>
    <d v="2016-04-13T00:00:00"/>
  </r>
  <r>
    <n v="43428"/>
    <x v="2"/>
    <d v="2016-04-13T00:00:00"/>
  </r>
  <r>
    <n v="43421"/>
    <x v="2"/>
    <d v="2016-04-13T00:00:00"/>
  </r>
  <r>
    <n v="43431"/>
    <x v="2"/>
    <d v="2016-04-13T00:00:00"/>
  </r>
  <r>
    <n v="43488"/>
    <x v="2"/>
    <d v="2016-04-13T00:00:00"/>
  </r>
  <r>
    <n v="50937"/>
    <x v="0"/>
    <d v="2016-08-26T00:00:00"/>
  </r>
  <r>
    <n v="50938"/>
    <x v="0"/>
    <d v="2016-08-26T00:00:00"/>
  </r>
  <r>
    <n v="50939"/>
    <x v="0"/>
    <d v="2016-08-26T00:00:00"/>
  </r>
  <r>
    <n v="50940"/>
    <x v="0"/>
    <d v="2016-08-26T00:00:00"/>
  </r>
  <r>
    <n v="50941"/>
    <x v="0"/>
    <d v="2016-08-26T00:00:00"/>
  </r>
  <r>
    <n v="50943"/>
    <x v="0"/>
    <d v="2016-08-26T00:00:00"/>
  </r>
  <r>
    <n v="50944"/>
    <x v="0"/>
    <d v="2016-08-26T00:00:00"/>
  </r>
  <r>
    <n v="50945"/>
    <x v="0"/>
    <d v="2016-08-26T00:00:00"/>
  </r>
  <r>
    <n v="50946"/>
    <x v="0"/>
    <d v="2016-08-26T00:00:00"/>
  </r>
  <r>
    <n v="50947"/>
    <x v="0"/>
    <d v="2016-08-26T00:00:00"/>
  </r>
  <r>
    <n v="50896"/>
    <x v="0"/>
    <d v="2016-08-29T00:00:00"/>
  </r>
  <r>
    <n v="50897"/>
    <x v="0"/>
    <d v="2016-08-29T00:00:00"/>
  </r>
  <r>
    <n v="50898"/>
    <x v="0"/>
    <d v="2016-08-29T00:00:00"/>
  </r>
  <r>
    <n v="50934"/>
    <x v="0"/>
    <d v="2016-08-29T00:00:00"/>
  </r>
  <r>
    <n v="50935"/>
    <x v="0"/>
    <d v="2016-08-29T00:00:00"/>
  </r>
  <r>
    <n v="50948"/>
    <x v="0"/>
    <d v="2016-08-29T00:00:00"/>
  </r>
  <r>
    <n v="50949"/>
    <x v="0"/>
    <d v="2016-08-29T00:00:00"/>
  </r>
  <r>
    <n v="50950"/>
    <x v="0"/>
    <d v="2016-08-29T00:00:00"/>
  </r>
  <r>
    <n v="50951"/>
    <x v="0"/>
    <d v="2016-08-29T00:00:00"/>
  </r>
  <r>
    <n v="50952"/>
    <x v="0"/>
    <d v="2016-08-29T00:00:00"/>
  </r>
  <r>
    <n v="50953"/>
    <x v="0"/>
    <d v="2016-08-29T00:00:00"/>
  </r>
  <r>
    <n v="50954"/>
    <x v="0"/>
    <d v="2016-09-07T00:00:00"/>
  </r>
  <r>
    <n v="50959"/>
    <x v="0"/>
    <d v="2016-09-13T00:00:00"/>
  </r>
  <r>
    <n v="50956"/>
    <x v="0"/>
    <d v="2016-09-15T00:00:00"/>
  </r>
  <r>
    <n v="50957"/>
    <x v="0"/>
    <d v="2016-09-16T00:00:00"/>
  </r>
  <r>
    <n v="50960"/>
    <x v="0"/>
    <d v="2016-09-16T00:00:00"/>
  </r>
  <r>
    <n v="50961"/>
    <x v="0"/>
    <d v="2016-09-23T00:00:00"/>
  </r>
  <r>
    <n v="50981"/>
    <x v="0"/>
    <d v="2016-09-27T00:00:00"/>
  </r>
  <r>
    <n v="50965"/>
    <x v="0"/>
    <d v="2016-09-27T00:00:00"/>
  </r>
  <r>
    <n v="50972"/>
    <x v="0"/>
    <d v="2016-09-27T00:00:00"/>
  </r>
  <r>
    <n v="50962"/>
    <x v="0"/>
    <d v="2016-09-27T00:00:00"/>
  </r>
  <r>
    <n v="50863"/>
    <x v="0"/>
    <d v="2016-09-27T00:00:00"/>
  </r>
  <r>
    <n v="50979"/>
    <x v="0"/>
    <d v="2016-09-27T00:00:00"/>
  </r>
  <r>
    <n v="50978"/>
    <x v="0"/>
    <d v="2016-09-27T00:00:00"/>
  </r>
  <r>
    <n v="50977"/>
    <x v="0"/>
    <d v="2016-09-27T00:00:00"/>
  </r>
  <r>
    <n v="50976"/>
    <x v="0"/>
    <d v="2016-09-27T00:00:00"/>
  </r>
  <r>
    <n v="50968"/>
    <x v="0"/>
    <d v="2016-09-27T00:00:00"/>
  </r>
  <r>
    <n v="50996"/>
    <x v="0"/>
    <d v="2016-09-28T00:00:00"/>
  </r>
  <r>
    <n v="50958"/>
    <x v="0"/>
    <d v="2016-09-28T00:00:00"/>
  </r>
  <r>
    <n v="50970"/>
    <x v="0"/>
    <d v="2016-09-28T00:00:00"/>
  </r>
  <r>
    <n v="50971"/>
    <x v="0"/>
    <d v="2016-09-28T00:00:00"/>
  </r>
  <r>
    <n v="50992"/>
    <x v="0"/>
    <d v="2016-09-28T00:00:00"/>
  </r>
  <r>
    <n v="50993"/>
    <x v="0"/>
    <d v="2016-09-28T00:00:00"/>
  </r>
  <r>
    <n v="50994"/>
    <x v="0"/>
    <d v="2016-09-28T00:00:00"/>
  </r>
  <r>
    <n v="50995"/>
    <x v="0"/>
    <d v="2016-09-28T00:00:00"/>
  </r>
  <r>
    <n v="50997"/>
    <x v="0"/>
    <d v="2016-09-28T00:00:00"/>
  </r>
  <r>
    <n v="50998"/>
    <x v="0"/>
    <d v="2016-09-28T00:00:00"/>
  </r>
  <r>
    <n v="43664"/>
    <x v="1"/>
    <d v="2016-04-25T00:00:00"/>
  </r>
  <r>
    <n v="43443"/>
    <x v="1"/>
    <d v="2016-04-26T00:00:00"/>
  </r>
  <r>
    <n v="42354"/>
    <x v="3"/>
    <d v="2016-04-27T00:00:00"/>
  </r>
  <r>
    <n v="50991"/>
    <x v="0"/>
    <d v="2016-09-28T00:00:00"/>
  </r>
  <r>
    <n v="50988"/>
    <x v="0"/>
    <d v="2016-09-28T00:00:00"/>
  </r>
  <r>
    <n v="50989"/>
    <x v="0"/>
    <d v="2016-09-28T00:00:00"/>
  </r>
  <r>
    <n v="50990"/>
    <x v="0"/>
    <d v="2016-09-28T00:00:00"/>
  </r>
  <r>
    <n v="50987"/>
    <x v="0"/>
    <d v="2016-09-28T00:00:00"/>
  </r>
  <r>
    <n v="50986"/>
    <x v="0"/>
    <d v="2016-09-28T00:00:00"/>
  </r>
  <r>
    <n v="50983"/>
    <x v="0"/>
    <d v="2016-09-28T00:00:00"/>
  </r>
  <r>
    <n v="50984"/>
    <x v="0"/>
    <d v="2016-09-28T00:00:00"/>
  </r>
  <r>
    <n v="50985"/>
    <x v="0"/>
    <d v="2016-09-28T00:00:00"/>
  </r>
  <r>
    <n v="50982"/>
    <x v="0"/>
    <d v="2016-09-28T00:00:00"/>
  </r>
  <r>
    <n v="50842"/>
    <x v="0"/>
    <d v="2016-10-03T00:00:00"/>
  </r>
  <r>
    <n v="50390"/>
    <x v="0"/>
    <d v="2016-10-03T00:00:00"/>
  </r>
  <r>
    <n v="51025"/>
    <x v="0"/>
    <d v="2016-10-07T00:00:00"/>
  </r>
  <r>
    <n v="51024"/>
    <x v="0"/>
    <d v="2016-10-07T00:00:00"/>
  </r>
  <r>
    <n v="51023"/>
    <x v="0"/>
    <d v="2016-10-07T00:00:00"/>
  </r>
  <r>
    <n v="51027"/>
    <x v="0"/>
    <d v="2016-10-07T00:00:00"/>
  </r>
  <r>
    <n v="51022"/>
    <x v="0"/>
    <d v="2016-10-07T00:00:00"/>
  </r>
  <r>
    <n v="51003"/>
    <x v="0"/>
    <d v="2016-10-07T00:00:00"/>
  </r>
  <r>
    <n v="51004"/>
    <x v="0"/>
    <d v="2016-10-10T00:00:00"/>
  </r>
  <r>
    <n v="51000"/>
    <x v="0"/>
    <d v="2016-10-12T00:00:00"/>
  </r>
  <r>
    <n v="51001"/>
    <x v="0"/>
    <d v="2016-10-12T00:00:00"/>
  </r>
  <r>
    <n v="51002"/>
    <x v="0"/>
    <d v="2016-10-12T00:00:00"/>
  </r>
  <r>
    <n v="51045"/>
    <x v="0"/>
    <d v="2016-10-13T00:00:00"/>
  </r>
  <r>
    <n v="51009"/>
    <x v="0"/>
    <d v="2016-10-13T00:00:00"/>
  </r>
  <r>
    <n v="51007"/>
    <x v="0"/>
    <d v="2016-10-13T00:00:00"/>
  </r>
  <r>
    <n v="51044"/>
    <x v="0"/>
    <d v="2016-10-13T00:00:00"/>
  </r>
  <r>
    <n v="51043"/>
    <x v="0"/>
    <d v="2016-10-13T00:00:00"/>
  </r>
  <r>
    <n v="51040"/>
    <x v="0"/>
    <d v="2016-10-13T00:00:00"/>
  </r>
  <r>
    <n v="51042"/>
    <x v="0"/>
    <d v="2016-10-13T00:00:00"/>
  </r>
  <r>
    <n v="51041"/>
    <x v="0"/>
    <d v="2016-10-13T00:00:00"/>
  </r>
  <r>
    <n v="51008"/>
    <x v="0"/>
    <d v="2016-10-13T00:00:00"/>
  </r>
  <r>
    <n v="51005"/>
    <x v="0"/>
    <d v="2016-10-13T00:00:00"/>
  </r>
  <r>
    <n v="51034"/>
    <x v="0"/>
    <d v="2016-10-20T00:00:00"/>
  </r>
  <r>
    <n v="51018"/>
    <x v="0"/>
    <d v="2016-10-20T00:00:00"/>
  </r>
  <r>
    <n v="51028"/>
    <x v="0"/>
    <d v="2016-10-20T00:00:00"/>
  </r>
  <r>
    <n v="43436"/>
    <x v="1"/>
    <d v="2016-04-29T00:00:00"/>
  </r>
  <r>
    <n v="51021"/>
    <x v="0"/>
    <d v="2016-10-20T00:00:00"/>
  </r>
  <r>
    <n v="51016"/>
    <x v="0"/>
    <d v="2016-10-20T00:00:00"/>
  </r>
  <r>
    <n v="51017"/>
    <x v="0"/>
    <d v="2016-10-20T00:00:00"/>
  </r>
  <r>
    <n v="51013"/>
    <x v="0"/>
    <d v="2016-10-24T00:00:00"/>
  </r>
  <r>
    <n v="51048"/>
    <x v="0"/>
    <d v="2016-10-24T00:00:00"/>
  </r>
  <r>
    <n v="51019"/>
    <x v="0"/>
    <d v="2016-10-24T00:00:00"/>
  </r>
  <r>
    <n v="51030"/>
    <x v="0"/>
    <d v="2016-10-24T00:00:00"/>
  </r>
  <r>
    <n v="51020"/>
    <x v="0"/>
    <d v="2016-10-24T00:00:00"/>
  </r>
  <r>
    <n v="51029"/>
    <x v="0"/>
    <d v="2016-10-24T00:00:00"/>
  </r>
  <r>
    <n v="51012"/>
    <x v="0"/>
    <d v="2016-10-24T00:00:00"/>
  </r>
  <r>
    <n v="51015"/>
    <x v="0"/>
    <d v="2016-10-24T00:00:00"/>
  </r>
  <r>
    <n v="51014"/>
    <x v="0"/>
    <d v="2016-10-24T00:00:00"/>
  </r>
  <r>
    <n v="51033"/>
    <x v="0"/>
    <d v="2016-10-24T00:00:00"/>
  </r>
  <r>
    <n v="51011"/>
    <x v="0"/>
    <d v="2016-10-24T00:00:00"/>
  </r>
  <r>
    <n v="51047"/>
    <x v="0"/>
    <d v="2016-10-24T00:00:00"/>
  </r>
  <r>
    <n v="51051"/>
    <x v="0"/>
    <d v="2016-10-25T00:00:00"/>
  </r>
  <r>
    <n v="51049"/>
    <x v="0"/>
    <d v="2016-10-25T00:00:00"/>
  </r>
  <r>
    <n v="51038"/>
    <x v="0"/>
    <d v="2016-10-25T00:00:00"/>
  </r>
  <r>
    <n v="51010"/>
    <x v="0"/>
    <d v="2016-10-25T00:00:00"/>
  </r>
  <r>
    <n v="51036"/>
    <x v="0"/>
    <d v="2016-10-25T00:00:00"/>
  </r>
  <r>
    <n v="51035"/>
    <x v="0"/>
    <d v="2016-10-25T00:00:00"/>
  </r>
  <r>
    <n v="51039"/>
    <x v="0"/>
    <d v="2016-10-25T00:00:00"/>
  </r>
  <r>
    <n v="51100"/>
    <x v="0"/>
    <d v="2016-10-26T00:00:00"/>
  </r>
  <r>
    <n v="51104"/>
    <x v="0"/>
    <d v="2016-10-26T00:00:00"/>
  </r>
  <r>
    <n v="51055"/>
    <x v="0"/>
    <d v="2016-10-26T00:00:00"/>
  </r>
  <r>
    <n v="51105"/>
    <x v="0"/>
    <d v="2016-10-26T00:00:00"/>
  </r>
  <r>
    <n v="51102"/>
    <x v="0"/>
    <d v="2016-10-26T00:00:00"/>
  </r>
  <r>
    <n v="51061"/>
    <x v="0"/>
    <d v="2016-10-26T00:00:00"/>
  </r>
  <r>
    <n v="51054"/>
    <x v="0"/>
    <d v="2016-10-26T00:00:00"/>
  </r>
  <r>
    <n v="51062"/>
    <x v="0"/>
    <d v="2016-10-26T00:00:00"/>
  </r>
  <r>
    <n v="51101"/>
    <x v="0"/>
    <d v="2016-10-26T00:00:00"/>
  </r>
  <r>
    <n v="51056"/>
    <x v="0"/>
    <d v="2016-10-26T00:00:00"/>
  </r>
  <r>
    <n v="51053"/>
    <x v="0"/>
    <d v="2016-10-26T00:00:00"/>
  </r>
  <r>
    <n v="51107"/>
    <x v="0"/>
    <d v="2016-10-26T00:00:00"/>
  </r>
  <r>
    <n v="51063"/>
    <x v="0"/>
    <d v="2016-10-26T00:00:00"/>
  </r>
  <r>
    <n v="51052"/>
    <x v="0"/>
    <d v="2016-10-26T00:00:00"/>
  </r>
  <r>
    <n v="51057"/>
    <x v="0"/>
    <d v="2016-10-26T00:00:00"/>
  </r>
  <r>
    <n v="51058"/>
    <x v="0"/>
    <d v="2016-10-26T00:00:00"/>
  </r>
  <r>
    <n v="51059"/>
    <x v="0"/>
    <d v="2016-10-26T00:00:00"/>
  </r>
  <r>
    <n v="43483"/>
    <x v="2"/>
    <d v="2016-05-24T00:00:00"/>
  </r>
  <r>
    <n v="51103"/>
    <x v="0"/>
    <d v="2016-10-26T00:00:00"/>
  </r>
  <r>
    <n v="51060"/>
    <x v="0"/>
    <d v="2016-10-26T00:00:00"/>
  </r>
  <r>
    <n v="50899"/>
    <x v="0"/>
    <d v="2016-10-28T00:00:00"/>
  </r>
  <r>
    <n v="51088"/>
    <x v="0"/>
    <d v="2016-10-28T00:00:00"/>
  </r>
  <r>
    <n v="51109"/>
    <x v="0"/>
    <d v="2016-10-28T00:00:00"/>
  </r>
  <r>
    <n v="51110"/>
    <x v="0"/>
    <d v="2016-10-31T00:00:00"/>
  </r>
  <r>
    <n v="51111"/>
    <x v="0"/>
    <d v="2016-10-31T00:00:00"/>
  </r>
  <r>
    <n v="51106"/>
    <x v="0"/>
    <d v="2016-10-31T00:00:00"/>
  </r>
  <r>
    <n v="51108"/>
    <x v="0"/>
    <d v="2016-10-31T00:00:00"/>
  </r>
  <r>
    <n v="51090"/>
    <x v="0"/>
    <d v="2016-11-02T00:00:00"/>
  </r>
  <r>
    <n v="51073"/>
    <x v="0"/>
    <d v="2016-11-02T00:00:00"/>
  </r>
  <r>
    <n v="51091"/>
    <x v="0"/>
    <d v="2016-11-02T00:00:00"/>
  </r>
  <r>
    <n v="51089"/>
    <x v="0"/>
    <d v="2016-11-02T00:00:00"/>
  </r>
  <r>
    <n v="51064"/>
    <x v="0"/>
    <d v="2016-11-08T00:00:00"/>
  </r>
  <r>
    <n v="51071"/>
    <x v="0"/>
    <d v="2016-11-08T00:00:00"/>
  </r>
  <r>
    <n v="51092"/>
    <x v="0"/>
    <d v="2016-11-08T00:00:00"/>
  </r>
  <r>
    <n v="51069"/>
    <x v="0"/>
    <d v="2016-11-09T00:00:00"/>
  </r>
  <r>
    <n v="51068"/>
    <x v="0"/>
    <d v="2016-11-16T00:00:00"/>
  </r>
  <r>
    <n v="50869"/>
    <x v="2"/>
    <d v="2016-06-03T00:00:00"/>
  </r>
  <r>
    <n v="50870"/>
    <x v="2"/>
    <d v="2016-06-03T00:00:00"/>
  </r>
  <r>
    <n v="50865"/>
    <x v="2"/>
    <d v="2016-06-03T00:00:00"/>
  </r>
  <r>
    <n v="50867"/>
    <x v="2"/>
    <d v="2016-06-03T00:00:00"/>
  </r>
  <r>
    <n v="50868"/>
    <x v="2"/>
    <d v="2016-06-03T00:00:00"/>
  </r>
  <r>
    <n v="51066"/>
    <x v="0"/>
    <d v="2016-11-17T00:00:00"/>
  </r>
  <r>
    <n v="51067"/>
    <x v="0"/>
    <d v="2016-11-17T00:00:00"/>
  </r>
  <r>
    <n v="51070"/>
    <x v="0"/>
    <d v="2016-11-23T00:00:00"/>
  </r>
  <r>
    <n v="51081"/>
    <x v="0"/>
    <d v="2016-11-28T00:00:00"/>
  </r>
  <r>
    <n v="50967"/>
    <x v="0"/>
    <d v="2016-11-28T00:00:00"/>
  </r>
  <r>
    <n v="51074"/>
    <x v="0"/>
    <d v="2016-12-02T00:00:00"/>
  </r>
  <r>
    <n v="51026"/>
    <x v="0"/>
    <d v="2016-12-02T00:00:00"/>
  </r>
  <r>
    <n v="51080"/>
    <x v="0"/>
    <d v="2016-12-12T00:00:00"/>
  </r>
  <r>
    <n v="46159"/>
    <x v="0"/>
    <d v="2016-12-30T00:00:00"/>
  </r>
  <r>
    <n v="46160"/>
    <x v="0"/>
    <d v="2016-12-30T00:00:00"/>
  </r>
  <r>
    <n v="46161"/>
    <x v="0"/>
    <d v="2016-12-30T00:00:00"/>
  </r>
  <r>
    <n v="46162"/>
    <x v="0"/>
    <d v="2016-12-30T00:00:00"/>
  </r>
  <r>
    <n v="46163"/>
    <x v="0"/>
    <d v="2016-12-30T00:00:00"/>
  </r>
  <r>
    <n v="46164"/>
    <x v="0"/>
    <d v="2016-12-30T00:00:00"/>
  </r>
  <r>
    <n v="46167"/>
    <x v="0"/>
    <d v="2016-12-30T00:00:00"/>
  </r>
  <r>
    <n v="51086"/>
    <x v="0"/>
    <d v="2017-01-01T00:00:00"/>
  </r>
  <r>
    <n v="51075"/>
    <x v="0"/>
    <d v="2017-01-03T00:00:00"/>
  </r>
  <r>
    <n v="51077"/>
    <x v="0"/>
    <d v="2017-01-03T00:00:00"/>
  </r>
  <r>
    <n v="51046"/>
    <x v="0"/>
    <d v="2017-01-03T00:00:00"/>
  </r>
  <r>
    <n v="51085"/>
    <x v="0"/>
    <d v="2017-01-06T00:00:00"/>
  </r>
  <r>
    <n v="51083"/>
    <x v="0"/>
    <d v="2017-01-09T00:00:00"/>
  </r>
  <r>
    <n v="50611"/>
    <x v="0"/>
    <d v="2017-01-19T00:00:00"/>
  </r>
  <r>
    <n v="51087"/>
    <x v="0"/>
    <d v="2017-01-26T00:00:00"/>
  </r>
  <r>
    <n v="51149"/>
    <x v="0"/>
    <d v="2017-01-27T00:00:00"/>
  </r>
  <r>
    <n v="51147"/>
    <x v="0"/>
    <d v="2017-01-30T00:00:00"/>
  </r>
  <r>
    <n v="51150"/>
    <x v="0"/>
    <d v="2017-02-03T00:00:00"/>
  </r>
  <r>
    <n v="51151"/>
    <x v="0"/>
    <d v="2017-02-03T00:00:00"/>
  </r>
  <r>
    <n v="51143"/>
    <x v="0"/>
    <d v="2017-02-10T00:00:00"/>
  </r>
  <r>
    <n v="51144"/>
    <x v="0"/>
    <d v="2017-02-10T00:00:00"/>
  </r>
  <r>
    <n v="51145"/>
    <x v="0"/>
    <d v="2017-02-16T00:00:00"/>
  </r>
  <r>
    <n v="51137"/>
    <x v="0"/>
    <d v="2017-02-27T00:00:00"/>
  </r>
  <r>
    <n v="51096"/>
    <x v="0"/>
    <d v="2017-03-03T00:00:00"/>
  </r>
  <r>
    <n v="51136"/>
    <x v="0"/>
    <d v="2017-03-03T00:00:00"/>
  </r>
  <r>
    <n v="51115"/>
    <x v="0"/>
    <d v="2017-03-07T00:00:00"/>
  </r>
  <r>
    <n v="51097"/>
    <x v="0"/>
    <d v="2017-03-09T00:00:00"/>
  </r>
  <r>
    <n v="51098"/>
    <x v="0"/>
    <d v="2017-03-10T00:00:00"/>
  </r>
  <r>
    <n v="51099"/>
    <x v="0"/>
    <d v="2017-03-15T00:00:00"/>
  </r>
  <r>
    <n v="50316"/>
    <x v="0"/>
    <d v="2017-03-15T00:00:00"/>
  </r>
  <r>
    <n v="51121"/>
    <x v="0"/>
    <d v="2017-03-21T00:00:00"/>
  </r>
  <r>
    <n v="51124"/>
    <x v="0"/>
    <d v="2017-03-24T00:00:00"/>
  </r>
  <r>
    <n v="51125"/>
    <x v="0"/>
    <d v="2017-03-24T00:00:00"/>
  </r>
  <r>
    <n v="51128"/>
    <x v="0"/>
    <d v="2017-03-24T00:00:00"/>
  </r>
  <r>
    <n v="51126"/>
    <x v="0"/>
    <d v="2017-03-24T00:00:00"/>
  </r>
  <r>
    <n v="51127"/>
    <x v="0"/>
    <d v="2017-03-24T00:00:00"/>
  </r>
  <r>
    <n v="51129"/>
    <x v="0"/>
    <d v="2017-03-24T00:00:00"/>
  </r>
  <r>
    <n v="51122"/>
    <x v="0"/>
    <d v="2017-03-27T00:00:00"/>
  </r>
  <r>
    <n v="51120"/>
    <x v="0"/>
    <d v="2017-03-28T00:00:00"/>
  </r>
  <r>
    <n v="51119"/>
    <x v="0"/>
    <d v="2017-04-04T00:00:00"/>
  </r>
  <r>
    <n v="51123"/>
    <x v="0"/>
    <d v="2017-04-04T00:00:00"/>
  </r>
  <r>
    <n v="51253"/>
    <x v="0"/>
    <d v="2017-04-07T00:00:00"/>
  </r>
  <r>
    <n v="51244"/>
    <x v="0"/>
    <d v="2017-04-13T00:00:00"/>
  </r>
  <r>
    <n v="51245"/>
    <x v="0"/>
    <d v="2017-04-13T00:00:00"/>
  </r>
  <r>
    <n v="51246"/>
    <x v="0"/>
    <d v="2017-04-13T00:00:00"/>
  </r>
  <r>
    <n v="51247"/>
    <x v="0"/>
    <d v="2017-04-13T00:00:00"/>
  </r>
  <r>
    <n v="51248"/>
    <x v="0"/>
    <d v="2017-04-13T00:00:00"/>
  </r>
  <r>
    <n v="51249"/>
    <x v="0"/>
    <d v="2017-04-13T00:00:00"/>
  </r>
  <r>
    <n v="51078"/>
    <x v="0"/>
    <d v="2017-04-20T00:00:00"/>
  </r>
  <r>
    <n v="51250"/>
    <x v="0"/>
    <d v="2017-04-20T00:00:00"/>
  </r>
  <r>
    <n v="51251"/>
    <x v="0"/>
    <d v="2017-04-20T00:00:00"/>
  </r>
  <r>
    <n v="51258"/>
    <x v="0"/>
    <d v="2017-04-20T00:00:00"/>
  </r>
  <r>
    <n v="51259"/>
    <x v="0"/>
    <d v="2017-04-21T00:00:00"/>
  </r>
  <r>
    <n v="51256"/>
    <x v="0"/>
    <d v="2017-04-21T00:00:00"/>
  </r>
  <r>
    <n v="51257"/>
    <x v="0"/>
    <d v="2017-04-21T00:00:00"/>
  </r>
  <r>
    <n v="51237"/>
    <x v="0"/>
    <d v="2017-04-25T00:00:00"/>
  </r>
  <r>
    <n v="51238"/>
    <x v="0"/>
    <d v="2017-04-25T00:00:00"/>
  </r>
  <r>
    <n v="51241"/>
    <x v="0"/>
    <d v="2017-04-25T00:00:00"/>
  </r>
  <r>
    <n v="45350"/>
    <x v="3"/>
    <d v="2016-07-22T00:00:00"/>
  </r>
  <r>
    <n v="51240"/>
    <x v="0"/>
    <d v="2017-04-25T00:00:00"/>
  </r>
  <r>
    <n v="51242"/>
    <x v="0"/>
    <d v="2017-04-25T00:00:00"/>
  </r>
  <r>
    <n v="51116"/>
    <x v="0"/>
    <d v="2017-04-25T00:00:00"/>
  </r>
  <r>
    <n v="51231"/>
    <x v="0"/>
    <d v="2017-04-26T00:00:00"/>
  </r>
  <r>
    <n v="51232"/>
    <x v="0"/>
    <d v="2017-04-26T00:00:00"/>
  </r>
  <r>
    <n v="51233"/>
    <x v="0"/>
    <d v="2017-04-26T00:00:00"/>
  </r>
  <r>
    <n v="51235"/>
    <x v="0"/>
    <d v="2017-04-26T00:00:00"/>
  </r>
  <r>
    <n v="51236"/>
    <x v="0"/>
    <d v="2017-04-26T00:00:00"/>
  </r>
  <r>
    <n v="51225"/>
    <x v="0"/>
    <d v="2017-04-27T00:00:00"/>
  </r>
  <r>
    <n v="51226"/>
    <x v="0"/>
    <d v="2017-05-04T00:00:00"/>
  </r>
  <r>
    <n v="51227"/>
    <x v="0"/>
    <d v="2017-05-08T00:00:00"/>
  </r>
  <r>
    <n v="51228"/>
    <x v="0"/>
    <d v="2017-05-11T00:00:00"/>
  </r>
  <r>
    <n v="51159"/>
    <x v="0"/>
    <d v="2017-05-12T00:00:00"/>
  </r>
  <r>
    <n v="51133"/>
    <x v="0"/>
    <d v="2017-05-12T00:00:00"/>
  </r>
  <r>
    <n v="51134"/>
    <x v="0"/>
    <d v="2017-05-12T00:00:00"/>
  </r>
  <r>
    <n v="51161"/>
    <x v="0"/>
    <d v="2017-05-12T00:00:00"/>
  </r>
  <r>
    <n v="51160"/>
    <x v="0"/>
    <d v="2017-05-12T00:00:00"/>
  </r>
  <r>
    <n v="51135"/>
    <x v="0"/>
    <d v="2017-05-12T00:00:00"/>
  </r>
  <r>
    <n v="51167"/>
    <x v="0"/>
    <d v="2017-05-16T00:00:00"/>
  </r>
  <r>
    <n v="51162"/>
    <x v="0"/>
    <d v="2017-05-16T00:00:00"/>
  </r>
  <r>
    <n v="51166"/>
    <x v="0"/>
    <d v="2017-05-16T00:00:00"/>
  </r>
  <r>
    <n v="51165"/>
    <x v="0"/>
    <d v="2017-05-17T00:00:00"/>
  </r>
  <r>
    <n v="51168"/>
    <x v="0"/>
    <d v="2017-05-22T00:00:00"/>
  </r>
  <r>
    <n v="51169"/>
    <x v="0"/>
    <d v="2017-05-22T00:00:00"/>
  </r>
  <r>
    <n v="43441"/>
    <x v="0"/>
    <d v="2017-05-22T00:00:00"/>
  </r>
  <r>
    <n v="43442"/>
    <x v="0"/>
    <d v="2017-05-22T00:00:00"/>
  </r>
  <r>
    <n v="43444"/>
    <x v="0"/>
    <d v="2017-05-22T00:00:00"/>
  </r>
  <r>
    <n v="51173"/>
    <x v="0"/>
    <d v="2017-05-24T00:00:00"/>
  </r>
  <r>
    <n v="51172"/>
    <x v="0"/>
    <d v="2017-05-24T00:00:00"/>
  </r>
  <r>
    <n v="51171"/>
    <x v="0"/>
    <d v="2017-05-24T00:00:00"/>
  </r>
  <r>
    <n v="51079"/>
    <x v="0"/>
    <d v="2017-05-26T00:00:00"/>
  </r>
  <r>
    <n v="51273"/>
    <x v="0"/>
    <d v="2017-05-26T00:00:00"/>
  </r>
  <r>
    <n v="51174"/>
    <x v="0"/>
    <d v="2017-05-26T00:00:00"/>
  </r>
  <r>
    <n v="51176"/>
    <x v="0"/>
    <d v="2017-05-26T00:00:00"/>
  </r>
  <r>
    <n v="51177"/>
    <x v="0"/>
    <d v="2017-05-26T00:00:00"/>
  </r>
  <r>
    <n v="51164"/>
    <x v="0"/>
    <d v="2017-05-26T00:00:00"/>
  </r>
  <r>
    <n v="51274"/>
    <x v="0"/>
    <d v="2017-05-31T00:00:00"/>
  </r>
  <r>
    <n v="51277"/>
    <x v="0"/>
    <d v="2017-05-31T00:00:00"/>
  </r>
  <r>
    <n v="51278"/>
    <x v="0"/>
    <d v="2017-05-31T00:00:00"/>
  </r>
  <r>
    <n v="51267"/>
    <x v="0"/>
    <d v="2017-05-31T00:00:00"/>
  </r>
  <r>
    <n v="51268"/>
    <x v="0"/>
    <d v="2017-05-31T00:00:00"/>
  </r>
  <r>
    <n v="51270"/>
    <x v="0"/>
    <d v="2017-05-31T00:00:00"/>
  </r>
  <r>
    <n v="51170"/>
    <x v="0"/>
    <d v="2017-05-31T00:00:00"/>
  </r>
  <r>
    <n v="51275"/>
    <x v="0"/>
    <d v="2017-06-01T00:00:00"/>
  </r>
  <r>
    <n v="51209"/>
    <x v="0"/>
    <d v="2017-06-02T00:00:00"/>
  </r>
  <r>
    <n v="51212"/>
    <x v="0"/>
    <d v="2017-06-02T00:00:00"/>
  </r>
  <r>
    <n v="51114"/>
    <x v="0"/>
    <d v="2017-06-02T00:00:00"/>
  </r>
  <r>
    <n v="51112"/>
    <x v="0"/>
    <d v="2017-06-02T00:00:00"/>
  </r>
  <r>
    <n v="51370"/>
    <x v="0"/>
    <d v="2017-06-06T00:00:00"/>
  </r>
  <r>
    <n v="51182"/>
    <x v="0"/>
    <d v="2017-06-06T00:00:00"/>
  </r>
  <r>
    <n v="51184"/>
    <x v="0"/>
    <d v="2017-06-06T00:00:00"/>
  </r>
  <r>
    <n v="51186"/>
    <x v="0"/>
    <d v="2017-06-06T00:00:00"/>
  </r>
  <r>
    <n v="51187"/>
    <x v="0"/>
    <d v="2017-06-06T00:00:00"/>
  </r>
  <r>
    <n v="51185"/>
    <x v="0"/>
    <d v="2017-06-06T00:00:00"/>
  </r>
  <r>
    <n v="51183"/>
    <x v="0"/>
    <d v="2017-06-07T00:00:00"/>
  </r>
  <r>
    <n v="51193"/>
    <x v="0"/>
    <d v="2017-06-07T00:00:00"/>
  </r>
  <r>
    <n v="51200"/>
    <x v="0"/>
    <d v="2017-06-07T00:00:00"/>
  </r>
  <r>
    <n v="51195"/>
    <x v="0"/>
    <d v="2017-06-07T00:00:00"/>
  </r>
  <r>
    <n v="51189"/>
    <x v="0"/>
    <d v="2017-06-07T00:00:00"/>
  </r>
  <r>
    <n v="51197"/>
    <x v="0"/>
    <d v="2017-06-07T00:00:00"/>
  </r>
  <r>
    <n v="51190"/>
    <x v="0"/>
    <d v="2017-06-07T00:00:00"/>
  </r>
  <r>
    <n v="51181"/>
    <x v="0"/>
    <d v="2017-06-07T00:00:00"/>
  </r>
  <r>
    <n v="51191"/>
    <x v="0"/>
    <d v="2017-06-08T00:00:00"/>
  </r>
  <r>
    <n v="51192"/>
    <x v="0"/>
    <d v="2017-06-08T00:00:00"/>
  </r>
  <r>
    <n v="51194"/>
    <x v="0"/>
    <d v="2017-06-08T00:00:00"/>
  </r>
  <r>
    <n v="51196"/>
    <x v="0"/>
    <d v="2017-06-08T00:00:00"/>
  </r>
  <r>
    <n v="51199"/>
    <x v="0"/>
    <d v="2017-06-08T00:00:00"/>
  </r>
  <r>
    <n v="51203"/>
    <x v="0"/>
    <d v="2017-06-08T00:00:00"/>
  </r>
  <r>
    <n v="51204"/>
    <x v="0"/>
    <d v="2017-06-08T00:00:00"/>
  </r>
  <r>
    <n v="51205"/>
    <x v="0"/>
    <d v="2017-06-08T00:00:00"/>
  </r>
  <r>
    <n v="51206"/>
    <x v="0"/>
    <d v="2017-06-08T00:00:00"/>
  </r>
  <r>
    <n v="51113"/>
    <x v="0"/>
    <d v="2017-06-13T00:00:00"/>
  </r>
  <r>
    <n v="51221"/>
    <x v="0"/>
    <d v="2017-06-15T00:00:00"/>
  </r>
  <r>
    <n v="51220"/>
    <x v="0"/>
    <d v="2017-06-16T00:00:00"/>
  </r>
  <r>
    <n v="51222"/>
    <x v="0"/>
    <d v="2017-06-19T00:00:00"/>
  </r>
  <r>
    <n v="51213"/>
    <x v="0"/>
    <d v="2017-06-19T00:00:00"/>
  </r>
  <r>
    <n v="51272"/>
    <x v="0"/>
    <d v="2017-06-19T00:00:00"/>
  </r>
  <r>
    <n v="51214"/>
    <x v="0"/>
    <d v="2017-06-19T00:00:00"/>
  </r>
  <r>
    <n v="51215"/>
    <x v="0"/>
    <d v="2017-06-19T00:00:00"/>
  </r>
  <r>
    <n v="51216"/>
    <x v="0"/>
    <d v="2017-06-19T00:00:00"/>
  </r>
  <r>
    <n v="51217"/>
    <x v="0"/>
    <d v="2017-06-19T00:00:00"/>
  </r>
  <r>
    <n v="51218"/>
    <x v="0"/>
    <d v="2017-06-19T00:00:00"/>
  </r>
  <r>
    <n v="51223"/>
    <x v="0"/>
    <d v="2017-06-19T00:00:00"/>
  </r>
  <r>
    <n v="51224"/>
    <x v="0"/>
    <d v="2017-06-19T00:00:00"/>
  </r>
  <r>
    <n v="51261"/>
    <x v="0"/>
    <d v="2017-06-19T00:00:00"/>
  </r>
  <r>
    <n v="51262"/>
    <x v="0"/>
    <d v="2017-06-19T00:00:00"/>
  </r>
  <r>
    <n v="51263"/>
    <x v="0"/>
    <d v="2017-06-19T00:00:00"/>
  </r>
  <r>
    <n v="51264"/>
    <x v="0"/>
    <d v="2017-06-19T00:00:00"/>
  </r>
  <r>
    <n v="51265"/>
    <x v="0"/>
    <d v="2017-06-19T00:00:00"/>
  </r>
  <r>
    <n v="51266"/>
    <x v="0"/>
    <d v="2017-06-19T00:00:00"/>
  </r>
  <r>
    <n v="51269"/>
    <x v="0"/>
    <d v="2017-06-19T00:00:00"/>
  </r>
  <r>
    <n v="51271"/>
    <x v="0"/>
    <d v="2017-06-19T00:00:00"/>
  </r>
  <r>
    <n v="51279"/>
    <x v="0"/>
    <d v="2017-06-19T00:00:00"/>
  </r>
  <r>
    <n v="51283"/>
    <x v="0"/>
    <d v="2017-06-23T00:00:00"/>
  </r>
  <r>
    <n v="51285"/>
    <x v="0"/>
    <d v="2017-06-23T00:00:00"/>
  </r>
  <r>
    <n v="51284"/>
    <x v="0"/>
    <d v="2017-06-23T00:00:00"/>
  </r>
  <r>
    <n v="51282"/>
    <x v="0"/>
    <d v="2017-06-23T00:00:00"/>
  </r>
  <r>
    <n v="51318"/>
    <x v="0"/>
    <d v="2017-06-26T00:00:00"/>
  </r>
  <r>
    <n v="51202"/>
    <x v="0"/>
    <d v="2017-06-26T00:00:00"/>
  </r>
  <r>
    <n v="51310"/>
    <x v="0"/>
    <d v="2017-06-26T00:00:00"/>
  </r>
  <r>
    <n v="51312"/>
    <x v="0"/>
    <d v="2017-06-26T00:00:00"/>
  </r>
  <r>
    <n v="51309"/>
    <x v="0"/>
    <d v="2017-06-26T00:00:00"/>
  </r>
  <r>
    <n v="51311"/>
    <x v="0"/>
    <d v="2017-06-26T00:00:00"/>
  </r>
  <r>
    <n v="51132"/>
    <x v="0"/>
    <d v="2017-06-26T00:00:00"/>
  </r>
  <r>
    <n v="51313"/>
    <x v="0"/>
    <d v="2017-06-26T00:00:00"/>
  </r>
  <r>
    <n v="51303"/>
    <x v="0"/>
    <d v="2017-06-26T00:00:00"/>
  </r>
  <r>
    <n v="51301"/>
    <x v="0"/>
    <d v="2017-06-26T00:00:00"/>
  </r>
  <r>
    <n v="51300"/>
    <x v="0"/>
    <d v="2017-06-26T00:00:00"/>
  </r>
  <r>
    <n v="51288"/>
    <x v="0"/>
    <d v="2017-06-26T00:00:00"/>
  </r>
  <r>
    <n v="51299"/>
    <x v="0"/>
    <d v="2017-06-26T00:00:00"/>
  </r>
  <r>
    <n v="51287"/>
    <x v="0"/>
    <d v="2017-06-26T00:00:00"/>
  </r>
  <r>
    <n v="51286"/>
    <x v="0"/>
    <d v="2017-06-26T00:00:00"/>
  </r>
  <r>
    <n v="51307"/>
    <x v="0"/>
    <d v="2017-06-26T00:00:00"/>
  </r>
  <r>
    <n v="51306"/>
    <x v="0"/>
    <d v="2017-06-26T00:00:00"/>
  </r>
  <r>
    <n v="51305"/>
    <x v="0"/>
    <d v="2017-06-26T00:00:00"/>
  </r>
  <r>
    <n v="51304"/>
    <x v="0"/>
    <d v="2017-06-26T00:00:00"/>
  </r>
  <r>
    <n v="51320"/>
    <x v="0"/>
    <d v="2017-06-28T00:00:00"/>
  </r>
  <r>
    <n v="51326"/>
    <x v="0"/>
    <d v="2017-06-28T00:00:00"/>
  </r>
  <r>
    <n v="51316"/>
    <x v="0"/>
    <d v="2017-06-28T00:00:00"/>
  </r>
  <r>
    <n v="51325"/>
    <x v="0"/>
    <d v="2017-06-28T00:00:00"/>
  </r>
  <r>
    <n v="51319"/>
    <x v="0"/>
    <d v="2017-06-28T00:00:00"/>
  </r>
  <r>
    <n v="51321"/>
    <x v="0"/>
    <d v="2017-06-28T00:00:00"/>
  </r>
  <r>
    <n v="51322"/>
    <x v="0"/>
    <d v="2017-06-28T00:00:00"/>
  </r>
  <r>
    <n v="43663"/>
    <x v="1"/>
    <d v="2016-10-09T00:00:00"/>
  </r>
  <r>
    <n v="51323"/>
    <x v="0"/>
    <d v="2017-06-28T00:00:00"/>
  </r>
  <r>
    <n v="51324"/>
    <x v="0"/>
    <d v="2017-06-28T00:00:00"/>
  </r>
  <r>
    <n v="51314"/>
    <x v="0"/>
    <d v="2017-06-28T00:00:00"/>
  </r>
  <r>
    <n v="51315"/>
    <x v="0"/>
    <d v="2017-06-28T00:00:00"/>
  </r>
  <r>
    <n v="51327"/>
    <x v="0"/>
    <d v="2017-06-29T00:00:00"/>
  </r>
  <r>
    <n v="51339"/>
    <x v="0"/>
    <d v="2017-06-29T00:00:00"/>
  </r>
  <r>
    <n v="51344"/>
    <x v="0"/>
    <d v="2017-06-29T00:00:00"/>
  </r>
  <r>
    <n v="51343"/>
    <x v="0"/>
    <d v="2017-06-29T00:00:00"/>
  </r>
  <r>
    <n v="51354"/>
    <x v="0"/>
    <d v="2017-06-29T00:00:00"/>
  </r>
  <r>
    <n v="51349"/>
    <x v="0"/>
    <d v="2017-06-29T00:00:00"/>
  </r>
  <r>
    <n v="51352"/>
    <x v="0"/>
    <d v="2017-06-29T00:00:00"/>
  </r>
  <r>
    <n v="51353"/>
    <x v="0"/>
    <d v="2017-06-29T00:00:00"/>
  </r>
  <r>
    <n v="51348"/>
    <x v="0"/>
    <d v="2017-06-29T00:00:00"/>
  </r>
  <r>
    <n v="51342"/>
    <x v="0"/>
    <d v="2017-06-29T00:00:00"/>
  </r>
  <r>
    <n v="39177"/>
    <x v="1"/>
    <d v="2016-10-15T00:00:00"/>
  </r>
  <r>
    <n v="37973"/>
    <x v="1"/>
    <d v="2016-10-16T00:00:00"/>
  </r>
  <r>
    <n v="37972"/>
    <x v="1"/>
    <d v="2016-10-16T00:00:00"/>
  </r>
  <r>
    <n v="42613"/>
    <x v="1"/>
    <d v="2016-10-16T00:00:00"/>
  </r>
  <r>
    <n v="38881"/>
    <x v="1"/>
    <d v="2016-10-16T00:00:00"/>
  </r>
  <r>
    <n v="48616"/>
    <x v="3"/>
    <d v="2016-10-17T00:00:00"/>
  </r>
  <r>
    <n v="48615"/>
    <x v="1"/>
    <d v="2016-10-17T00:00:00"/>
  </r>
  <r>
    <n v="51341"/>
    <x v="0"/>
    <d v="2017-06-29T00:00:00"/>
  </r>
  <r>
    <n v="51340"/>
    <x v="0"/>
    <d v="2017-06-29T00:00:00"/>
  </r>
  <r>
    <n v="51338"/>
    <x v="0"/>
    <d v="2017-06-29T00:00:00"/>
  </r>
  <r>
    <n v="51337"/>
    <x v="0"/>
    <d v="2017-06-29T00:00:00"/>
  </r>
  <r>
    <n v="51358"/>
    <x v="0"/>
    <d v="2017-06-29T00:00:00"/>
  </r>
  <r>
    <n v="51350"/>
    <x v="0"/>
    <d v="2017-06-29T00:00:00"/>
  </r>
  <r>
    <n v="51157"/>
    <x v="2"/>
    <d v="2016-10-22T00:00:00"/>
  </r>
  <r>
    <n v="51153"/>
    <x v="2"/>
    <d v="2016-10-22T00:00:00"/>
  </r>
  <r>
    <n v="51152"/>
    <x v="2"/>
    <d v="2016-10-22T00:00:00"/>
  </r>
  <r>
    <n v="51347"/>
    <x v="0"/>
    <d v="2017-06-29T00:00:00"/>
  </r>
  <r>
    <n v="51346"/>
    <x v="0"/>
    <d v="2017-06-29T00:00:00"/>
  </r>
  <r>
    <n v="51359"/>
    <x v="0"/>
    <d v="2017-07-05T00:00:00"/>
  </r>
  <r>
    <n v="51361"/>
    <x v="0"/>
    <d v="2017-07-07T00:00:00"/>
  </r>
  <r>
    <n v="51362"/>
    <x v="0"/>
    <d v="2017-07-07T00:00:00"/>
  </r>
  <r>
    <n v="51368"/>
    <x v="0"/>
    <d v="2017-07-10T00:00:00"/>
  </r>
  <r>
    <n v="51369"/>
    <x v="0"/>
    <d v="2017-07-10T00:00:00"/>
  </r>
  <r>
    <n v="51365"/>
    <x v="0"/>
    <d v="2017-07-10T00:00:00"/>
  </r>
  <r>
    <n v="51366"/>
    <x v="0"/>
    <d v="2017-07-10T00:00:00"/>
  </r>
  <r>
    <n v="51364"/>
    <x v="0"/>
    <d v="2017-07-10T00:00:00"/>
  </r>
  <r>
    <n v="51367"/>
    <x v="0"/>
    <d v="2017-07-10T00:00:00"/>
  </r>
  <r>
    <n v="51378"/>
    <x v="0"/>
    <d v="2017-07-11T00:00:00"/>
  </r>
  <r>
    <n v="51379"/>
    <x v="0"/>
    <d v="2017-07-11T00:00:00"/>
  </r>
  <r>
    <n v="51374"/>
    <x v="0"/>
    <d v="2017-07-12T00:00:00"/>
  </r>
  <r>
    <n v="51380"/>
    <x v="0"/>
    <d v="2017-07-12T00:00:00"/>
  </r>
  <r>
    <n v="51381"/>
    <x v="0"/>
    <d v="2017-07-12T00:00:00"/>
  </r>
  <r>
    <n v="51382"/>
    <x v="0"/>
    <d v="2017-07-12T00:00:00"/>
  </r>
  <r>
    <n v="51383"/>
    <x v="0"/>
    <d v="2017-07-12T00:00:00"/>
  </r>
  <r>
    <n v="51371"/>
    <x v="0"/>
    <d v="2017-07-12T00:00:00"/>
  </r>
  <r>
    <n v="51360"/>
    <x v="0"/>
    <d v="2017-07-17T00:00:00"/>
  </r>
  <r>
    <n v="51372"/>
    <x v="0"/>
    <d v="2017-07-18T00:00:00"/>
  </r>
  <r>
    <n v="51387"/>
    <x v="0"/>
    <d v="2017-07-19T00:00:00"/>
  </r>
  <r>
    <n v="51377"/>
    <x v="0"/>
    <d v="2017-07-19T00:00:00"/>
  </r>
  <r>
    <n v="51386"/>
    <x v="0"/>
    <d v="2017-07-19T00:00:00"/>
  </r>
  <r>
    <n v="51389"/>
    <x v="0"/>
    <d v="2017-07-19T00:00:00"/>
  </r>
  <r>
    <n v="51412"/>
    <x v="0"/>
    <d v="2017-07-26T00:00:00"/>
  </r>
  <r>
    <n v="51411"/>
    <x v="0"/>
    <d v="2017-07-26T00:00:00"/>
  </r>
  <r>
    <n v="51410"/>
    <x v="0"/>
    <d v="2017-07-26T00:00:00"/>
  </r>
  <r>
    <n v="51409"/>
    <x v="0"/>
    <d v="2017-07-26T00:00:00"/>
  </r>
  <r>
    <n v="51402"/>
    <x v="0"/>
    <d v="2017-07-26T00:00:00"/>
  </r>
  <r>
    <n v="51401"/>
    <x v="0"/>
    <d v="2017-07-26T00:00:00"/>
  </r>
  <r>
    <n v="51407"/>
    <x v="0"/>
    <d v="2017-07-26T00:00:00"/>
  </r>
  <r>
    <n v="51408"/>
    <x v="0"/>
    <d v="2017-07-26T00:00:00"/>
  </r>
  <r>
    <n v="51406"/>
    <x v="0"/>
    <d v="2017-07-26T00:00:00"/>
  </r>
  <r>
    <n v="51405"/>
    <x v="0"/>
    <d v="2017-07-26T00:00:00"/>
  </r>
  <r>
    <n v="51404"/>
    <x v="0"/>
    <d v="2017-07-26T00:00:00"/>
  </r>
  <r>
    <n v="51403"/>
    <x v="0"/>
    <d v="2017-07-26T00:00:00"/>
  </r>
  <r>
    <n v="51391"/>
    <x v="0"/>
    <d v="2017-07-26T00:00:00"/>
  </r>
  <r>
    <n v="51392"/>
    <x v="0"/>
    <d v="2017-07-26T00:00:00"/>
  </r>
  <r>
    <n v="51394"/>
    <x v="0"/>
    <d v="2017-07-26T00:00:00"/>
  </r>
  <r>
    <n v="51393"/>
    <x v="0"/>
    <d v="2017-07-26T00:00:00"/>
  </r>
  <r>
    <n v="51154"/>
    <x v="2"/>
    <d v="2016-10-28T00:00:00"/>
  </r>
  <r>
    <n v="50871"/>
    <x v="2"/>
    <d v="2016-10-28T00:00:00"/>
  </r>
  <r>
    <n v="51155"/>
    <x v="2"/>
    <d v="2016-10-28T00:00:00"/>
  </r>
  <r>
    <n v="51388"/>
    <x v="0"/>
    <d v="2017-07-26T00:00:00"/>
  </r>
  <r>
    <n v="51373"/>
    <x v="0"/>
    <d v="2017-07-26T00:00:00"/>
  </r>
  <r>
    <n v="51396"/>
    <x v="0"/>
    <d v="2017-07-26T00:00:00"/>
  </r>
  <r>
    <n v="51399"/>
    <x v="0"/>
    <d v="2017-07-27T00:00:00"/>
  </r>
  <r>
    <n v="51345"/>
    <x v="0"/>
    <d v="2017-07-27T00:00:00"/>
  </r>
  <r>
    <n v="51413"/>
    <x v="0"/>
    <d v="2017-07-28T00:00:00"/>
  </r>
  <r>
    <n v="51398"/>
    <x v="0"/>
    <d v="2017-07-31T00:00:00"/>
  </r>
  <r>
    <n v="51397"/>
    <x v="0"/>
    <d v="2017-07-31T00:00:00"/>
  </r>
  <r>
    <n v="51158"/>
    <x v="1"/>
    <d v="2016-11-02T00:00:00"/>
  </r>
  <r>
    <n v="51400"/>
    <x v="0"/>
    <d v="2017-07-31T00:00:00"/>
  </r>
  <r>
    <n v="51414"/>
    <x v="0"/>
    <d v="2017-08-08T00:00:00"/>
  </r>
  <r>
    <n v="51415"/>
    <x v="0"/>
    <d v="2017-08-08T00:00:00"/>
  </r>
  <r>
    <n v="51422"/>
    <x v="0"/>
    <d v="2017-08-08T00:00:00"/>
  </r>
  <r>
    <n v="51424"/>
    <x v="0"/>
    <d v="2017-08-09T00:00:00"/>
  </r>
  <r>
    <n v="51420"/>
    <x v="0"/>
    <d v="2017-08-10T00:00:00"/>
  </r>
  <r>
    <n v="51230"/>
    <x v="0"/>
    <d v="2017-08-10T00:00:00"/>
  </r>
  <r>
    <n v="51425"/>
    <x v="0"/>
    <d v="2017-08-10T00:00:00"/>
  </r>
  <r>
    <n v="51419"/>
    <x v="0"/>
    <d v="2017-08-15T00:00:00"/>
  </r>
  <r>
    <n v="51427"/>
    <x v="0"/>
    <d v="2017-08-15T00:00:00"/>
  </r>
  <r>
    <n v="51428"/>
    <x v="0"/>
    <d v="2017-08-16T00:00:00"/>
  </r>
  <r>
    <n v="51421"/>
    <x v="0"/>
    <d v="2017-08-16T00:00:00"/>
  </r>
  <r>
    <n v="45349"/>
    <x v="3"/>
    <d v="2016-12-12T00:00:00"/>
  </r>
  <r>
    <n v="43423"/>
    <x v="3"/>
    <d v="2016-12-12T00:00:00"/>
  </r>
  <r>
    <n v="51433"/>
    <x v="0"/>
    <d v="2017-08-17T00:00:00"/>
  </r>
  <r>
    <n v="51432"/>
    <x v="0"/>
    <d v="2017-08-17T00:00:00"/>
  </r>
  <r>
    <n v="51418"/>
    <x v="0"/>
    <d v="2017-08-17T00:00:00"/>
  </r>
  <r>
    <n v="51434"/>
    <x v="0"/>
    <d v="2017-08-17T00:00:00"/>
  </r>
  <r>
    <n v="51435"/>
    <x v="0"/>
    <d v="2017-08-17T00:00:00"/>
  </r>
  <r>
    <n v="51436"/>
    <x v="0"/>
    <d v="2017-08-17T00:00:00"/>
  </r>
  <r>
    <n v="51431"/>
    <x v="0"/>
    <d v="2017-08-17T00:00:00"/>
  </r>
  <r>
    <n v="51429"/>
    <x v="0"/>
    <d v="2017-08-17T00:00:00"/>
  </r>
  <r>
    <n v="51430"/>
    <x v="0"/>
    <d v="2017-08-18T00:00:00"/>
  </r>
  <r>
    <n v="51438"/>
    <x v="0"/>
    <d v="2017-08-18T00:00:00"/>
  </r>
  <r>
    <n v="51437"/>
    <x v="0"/>
    <d v="2017-08-18T00:00:00"/>
  </r>
  <r>
    <n v="51441"/>
    <x v="0"/>
    <d v="2017-08-22T00:00:00"/>
  </r>
  <r>
    <n v="51443"/>
    <x v="0"/>
    <d v="2017-08-22T00:00:00"/>
  </r>
  <r>
    <n v="51444"/>
    <x v="0"/>
    <d v="2017-08-22T00:00:00"/>
  </r>
  <r>
    <n v="51156"/>
    <x v="2"/>
    <d v="2017-01-09T00:00:00"/>
  </r>
  <r>
    <n v="51442"/>
    <x v="0"/>
    <d v="2017-08-22T00:00:00"/>
  </r>
  <r>
    <n v="51452"/>
    <x v="0"/>
    <d v="2017-08-23T00:00:00"/>
  </r>
  <r>
    <n v="51454"/>
    <x v="0"/>
    <d v="2017-08-23T00:00:00"/>
  </r>
  <r>
    <n v="51448"/>
    <x v="0"/>
    <d v="2017-08-23T00:00:00"/>
  </r>
  <r>
    <n v="51447"/>
    <x v="0"/>
    <d v="2017-08-23T00:00:00"/>
  </r>
  <r>
    <n v="51445"/>
    <x v="0"/>
    <d v="2017-08-23T00:00:00"/>
  </r>
  <r>
    <n v="51453"/>
    <x v="0"/>
    <d v="2017-08-23T00:00:00"/>
  </r>
  <r>
    <n v="51451"/>
    <x v="0"/>
    <d v="2017-08-24T00:00:00"/>
  </r>
  <r>
    <n v="51207"/>
    <x v="0"/>
    <d v="2017-08-25T00:00:00"/>
  </r>
  <r>
    <n v="51450"/>
    <x v="0"/>
    <d v="2017-08-28T00:00:00"/>
  </r>
  <r>
    <n v="51449"/>
    <x v="0"/>
    <d v="2017-08-28T00:00:00"/>
  </r>
  <r>
    <n v="51466"/>
    <x v="0"/>
    <d v="2017-08-30T00:00:00"/>
  </r>
  <r>
    <n v="51463"/>
    <x v="0"/>
    <d v="2017-08-30T00:00:00"/>
  </r>
  <r>
    <n v="51465"/>
    <x v="0"/>
    <d v="2017-08-30T00:00:00"/>
  </r>
  <r>
    <n v="51464"/>
    <x v="0"/>
    <d v="2017-08-30T00:00:00"/>
  </r>
  <r>
    <n v="51462"/>
    <x v="0"/>
    <d v="2017-08-30T00:00:00"/>
  </r>
  <r>
    <n v="51461"/>
    <x v="0"/>
    <d v="2017-08-31T00:00:00"/>
  </r>
  <r>
    <n v="51163"/>
    <x v="0"/>
    <d v="2017-09-12T00:00:00"/>
  </r>
  <r>
    <n v="51211"/>
    <x v="0"/>
    <d v="2017-09-13T00:00:00"/>
  </r>
  <r>
    <n v="51229"/>
    <x v="0"/>
    <d v="2017-09-13T00:00:00"/>
  </r>
  <r>
    <n v="51470"/>
    <x v="0"/>
    <d v="2017-09-13T00:00:00"/>
  </r>
  <r>
    <n v="51469"/>
    <x v="0"/>
    <d v="2017-09-13T00:00:00"/>
  </r>
  <r>
    <n v="51467"/>
    <x v="0"/>
    <d v="2017-09-13T00:00:00"/>
  </r>
  <r>
    <n v="51472"/>
    <x v="0"/>
    <d v="2017-09-13T00:00:00"/>
  </r>
  <r>
    <n v="51289"/>
    <x v="2"/>
    <d v="2017-03-24T00:00:00"/>
  </r>
  <r>
    <n v="51290"/>
    <x v="2"/>
    <d v="2017-03-24T00:00:00"/>
  </r>
  <r>
    <n v="51291"/>
    <x v="2"/>
    <d v="2017-03-24T00:00:00"/>
  </r>
  <r>
    <n v="51292"/>
    <x v="2"/>
    <d v="2017-03-24T00:00:00"/>
  </r>
  <r>
    <n v="51293"/>
    <x v="2"/>
    <d v="2017-03-24T00:00:00"/>
  </r>
  <r>
    <n v="51210"/>
    <x v="0"/>
    <d v="2017-09-13T00:00:00"/>
  </r>
  <r>
    <n v="51471"/>
    <x v="0"/>
    <d v="2017-09-13T00:00:00"/>
  </r>
  <r>
    <n v="51294"/>
    <x v="2"/>
    <d v="2017-03-28T00:00:00"/>
  </r>
  <r>
    <n v="51295"/>
    <x v="2"/>
    <d v="2017-03-28T00:00:00"/>
  </r>
  <r>
    <n v="51296"/>
    <x v="2"/>
    <d v="2017-03-28T00:00:00"/>
  </r>
  <r>
    <n v="51297"/>
    <x v="2"/>
    <d v="2017-03-28T00:00:00"/>
  </r>
  <r>
    <n v="51475"/>
    <x v="0"/>
    <d v="2017-09-15T00:00:00"/>
  </r>
  <r>
    <n v="51456"/>
    <x v="0"/>
    <d v="2017-09-15T00:00:00"/>
  </r>
  <r>
    <n v="43477"/>
    <x v="3"/>
    <d v="2017-04-05T00:00:00"/>
  </r>
  <r>
    <n v="51476"/>
    <x v="0"/>
    <d v="2017-09-19T00:00:00"/>
  </r>
  <r>
    <n v="51477"/>
    <x v="0"/>
    <d v="2017-09-19T00:00:00"/>
  </r>
  <r>
    <n v="51478"/>
    <x v="0"/>
    <d v="2017-09-19T00:00:00"/>
  </r>
  <r>
    <n v="51479"/>
    <x v="0"/>
    <d v="2017-09-19T00:00:00"/>
  </r>
  <r>
    <n v="51482"/>
    <x v="0"/>
    <d v="2017-09-20T00:00:00"/>
  </r>
  <r>
    <n v="51483"/>
    <x v="0"/>
    <d v="2017-09-20T00:00:00"/>
  </r>
  <r>
    <n v="51446"/>
    <x v="0"/>
    <d v="2017-09-21T00:00:00"/>
  </r>
  <r>
    <n v="51459"/>
    <x v="0"/>
    <d v="2017-09-21T00:00:00"/>
  </r>
  <r>
    <n v="51484"/>
    <x v="0"/>
    <d v="2017-09-21T00:00:00"/>
  </r>
  <r>
    <n v="51473"/>
    <x v="0"/>
    <d v="2017-09-21T00:00:00"/>
  </r>
  <r>
    <n v="51487"/>
    <x v="0"/>
    <d v="2017-09-22T00:00:00"/>
  </r>
  <r>
    <n v="51485"/>
    <x v="0"/>
    <d v="2017-09-22T00:00:00"/>
  </r>
  <r>
    <n v="51489"/>
    <x v="0"/>
    <d v="2017-09-22T00:00:00"/>
  </r>
  <r>
    <n v="51488"/>
    <x v="0"/>
    <d v="2017-09-25T00:00:00"/>
  </r>
  <r>
    <n v="51490"/>
    <x v="0"/>
    <d v="2017-09-25T00:00:00"/>
  </r>
  <r>
    <n v="51208"/>
    <x v="0"/>
    <d v="2017-09-25T00:00:00"/>
  </r>
  <r>
    <n v="51457"/>
    <x v="0"/>
    <d v="2017-09-26T00:00:00"/>
  </r>
  <r>
    <n v="51491"/>
    <x v="0"/>
    <d v="2017-09-27T00:00:00"/>
  </r>
  <r>
    <n v="51492"/>
    <x v="0"/>
    <d v="2017-09-27T00:00:00"/>
  </r>
  <r>
    <n v="51493"/>
    <x v="0"/>
    <d v="2017-09-27T00:00:00"/>
  </r>
  <r>
    <n v="51494"/>
    <x v="0"/>
    <d v="2017-09-27T00:00:00"/>
  </r>
  <r>
    <n v="51495"/>
    <x v="0"/>
    <d v="2017-09-27T00:00:00"/>
  </r>
  <r>
    <n v="51496"/>
    <x v="0"/>
    <d v="2017-09-27T00:00:00"/>
  </r>
  <r>
    <n v="51497"/>
    <x v="0"/>
    <d v="2017-09-27T00:00:00"/>
  </r>
  <r>
    <n v="51498"/>
    <x v="0"/>
    <d v="2017-09-27T00:00:00"/>
  </r>
  <r>
    <n v="51499"/>
    <x v="0"/>
    <d v="2017-09-27T00:00:00"/>
  </r>
  <r>
    <n v="51500"/>
    <x v="0"/>
    <d v="2017-09-27T00:00:00"/>
  </r>
  <r>
    <n v="51501"/>
    <x v="0"/>
    <d v="2017-09-27T00:00:00"/>
  </r>
  <r>
    <n v="51502"/>
    <x v="0"/>
    <d v="2017-09-27T00:00:00"/>
  </r>
  <r>
    <n v="51333"/>
    <x v="2"/>
    <d v="2017-05-11T00:00:00"/>
  </r>
  <r>
    <n v="51332"/>
    <x v="2"/>
    <d v="2017-05-11T00:00:00"/>
  </r>
  <r>
    <n v="51329"/>
    <x v="2"/>
    <d v="2017-05-11T00:00:00"/>
  </r>
  <r>
    <n v="51328"/>
    <x v="2"/>
    <d v="2017-05-11T00:00:00"/>
  </r>
  <r>
    <n v="51331"/>
    <x v="2"/>
    <d v="2017-05-11T00:00:00"/>
  </r>
  <r>
    <n v="51455"/>
    <x v="0"/>
    <d v="2017-09-28T00:00:00"/>
  </r>
  <r>
    <n v="51507"/>
    <x v="0"/>
    <d v="2017-09-28T00:00:00"/>
  </r>
  <r>
    <n v="51486"/>
    <x v="0"/>
    <d v="2017-10-03T00:00:00"/>
  </r>
  <r>
    <n v="48971"/>
    <x v="0"/>
    <d v="2017-10-10T00:00:00"/>
  </r>
  <r>
    <n v="51508"/>
    <x v="0"/>
    <d v="2017-10-11T00:00:00"/>
  </r>
  <r>
    <n v="51509"/>
    <x v="0"/>
    <d v="2017-10-11T00:00:00"/>
  </r>
  <r>
    <n v="43426"/>
    <x v="3"/>
    <d v="2017-05-15T00:00:00"/>
  </r>
  <r>
    <n v="43476"/>
    <x v="3"/>
    <d v="2017-05-15T00:00:00"/>
  </r>
  <r>
    <n v="40984"/>
    <x v="3"/>
    <d v="2017-05-16T00:00:00"/>
  </r>
  <r>
    <n v="42800"/>
    <x v="3"/>
    <d v="2017-05-16T00:00:00"/>
  </r>
  <r>
    <n v="51510"/>
    <x v="0"/>
    <d v="2017-10-11T00:00:00"/>
  </r>
  <r>
    <n v="51511"/>
    <x v="0"/>
    <d v="2017-10-11T00:00:00"/>
  </r>
  <r>
    <n v="51506"/>
    <x v="0"/>
    <d v="2017-10-18T00:00:00"/>
  </r>
  <r>
    <n v="51512"/>
    <x v="0"/>
    <d v="2017-10-18T00:00:00"/>
  </r>
  <r>
    <n v="51513"/>
    <x v="0"/>
    <d v="2017-10-18T00:00:00"/>
  </r>
  <r>
    <n v="51519"/>
    <x v="0"/>
    <d v="2017-10-18T00:00:00"/>
  </r>
  <r>
    <n v="51527"/>
    <x v="0"/>
    <d v="2017-10-18T00:00:00"/>
  </r>
  <r>
    <n v="51518"/>
    <x v="0"/>
    <d v="2017-10-18T00:00:00"/>
  </r>
  <r>
    <n v="51517"/>
    <x v="0"/>
    <d v="2017-10-18T00:00:00"/>
  </r>
  <r>
    <n v="51520"/>
    <x v="0"/>
    <d v="2017-10-18T00:00:00"/>
  </r>
  <r>
    <n v="51522"/>
    <x v="0"/>
    <d v="2017-10-18T00:00:00"/>
  </r>
  <r>
    <n v="51528"/>
    <x v="0"/>
    <d v="2017-10-18T00:00:00"/>
  </r>
  <r>
    <n v="42509"/>
    <x v="1"/>
    <d v="2017-05-24T00:00:00"/>
  </r>
  <r>
    <n v="51524"/>
    <x v="0"/>
    <d v="2017-10-18T00:00:00"/>
  </r>
  <r>
    <n v="51526"/>
    <x v="0"/>
    <d v="2017-10-18T00:00:00"/>
  </r>
  <r>
    <n v="51504"/>
    <x v="0"/>
    <d v="2017-10-18T00:00:00"/>
  </r>
  <r>
    <n v="51525"/>
    <x v="0"/>
    <d v="2017-10-19T00:00:00"/>
  </r>
  <r>
    <n v="51529"/>
    <x v="0"/>
    <d v="2017-10-19T00:00:00"/>
  </r>
  <r>
    <n v="51530"/>
    <x v="0"/>
    <d v="2017-10-19T00:00:00"/>
  </r>
  <r>
    <n v="51531"/>
    <x v="0"/>
    <d v="2017-10-19T00:00:00"/>
  </r>
  <r>
    <n v="51532"/>
    <x v="0"/>
    <d v="2017-10-19T00:00:00"/>
  </r>
  <r>
    <n v="51535"/>
    <x v="0"/>
    <d v="2017-10-20T00:00:00"/>
  </r>
  <r>
    <n v="51521"/>
    <x v="0"/>
    <d v="2017-10-23T00:00:00"/>
  </r>
  <r>
    <n v="51515"/>
    <x v="0"/>
    <d v="2017-10-23T00:00:00"/>
  </r>
  <r>
    <n v="51505"/>
    <x v="0"/>
    <d v="2017-10-23T00:00:00"/>
  </r>
  <r>
    <n v="51536"/>
    <x v="0"/>
    <d v="2017-10-23T00:00:00"/>
  </r>
  <r>
    <n v="51542"/>
    <x v="0"/>
    <d v="2017-10-24T00:00:00"/>
  </r>
  <r>
    <n v="51537"/>
    <x v="0"/>
    <d v="2017-10-24T00:00:00"/>
  </r>
  <r>
    <n v="51538"/>
    <x v="0"/>
    <d v="2017-10-24T00:00:00"/>
  </r>
  <r>
    <n v="51539"/>
    <x v="0"/>
    <d v="2017-10-24T00:00:00"/>
  </r>
  <r>
    <n v="51540"/>
    <x v="0"/>
    <d v="2017-10-24T00:00:00"/>
  </r>
  <r>
    <n v="51541"/>
    <x v="0"/>
    <d v="2017-10-24T00:00:00"/>
  </r>
  <r>
    <n v="51543"/>
    <x v="0"/>
    <d v="2017-10-25T00:00:00"/>
  </r>
  <r>
    <n v="51544"/>
    <x v="0"/>
    <d v="2017-10-25T00:00:00"/>
  </r>
  <r>
    <n v="51545"/>
    <x v="0"/>
    <d v="2017-10-25T00:00:00"/>
  </r>
  <r>
    <n v="51548"/>
    <x v="0"/>
    <d v="2017-10-25T00:00:00"/>
  </r>
  <r>
    <n v="51547"/>
    <x v="0"/>
    <d v="2017-10-25T00:00:00"/>
  </r>
  <r>
    <n v="51546"/>
    <x v="0"/>
    <d v="2017-10-25T00:00:00"/>
  </r>
  <r>
    <n v="51549"/>
    <x v="0"/>
    <d v="2017-10-25T00:00:00"/>
  </r>
  <r>
    <n v="51523"/>
    <x v="0"/>
    <d v="2017-10-27T00:00:00"/>
  </r>
  <r>
    <n v="51570"/>
    <x v="0"/>
    <d v="2017-10-27T00:00:00"/>
  </r>
  <r>
    <n v="51571"/>
    <x v="0"/>
    <d v="2017-10-27T00:00:00"/>
  </r>
  <r>
    <n v="51572"/>
    <x v="0"/>
    <d v="2017-10-27T00:00:00"/>
  </r>
  <r>
    <n v="51573"/>
    <x v="0"/>
    <d v="2017-10-27T00:00:00"/>
  </r>
  <r>
    <n v="51594"/>
    <x v="0"/>
    <d v="2017-10-27T00:00:00"/>
  </r>
  <r>
    <n v="51595"/>
    <x v="0"/>
    <d v="2017-10-27T00:00:00"/>
  </r>
  <r>
    <n v="51596"/>
    <x v="0"/>
    <d v="2017-10-27T00:00:00"/>
  </r>
  <r>
    <n v="51576"/>
    <x v="0"/>
    <d v="2017-10-27T00:00:00"/>
  </r>
  <r>
    <n v="51577"/>
    <x v="0"/>
    <d v="2017-10-27T00:00:00"/>
  </r>
  <r>
    <n v="51578"/>
    <x v="0"/>
    <d v="2017-10-27T00:00:00"/>
  </r>
  <r>
    <n v="51579"/>
    <x v="0"/>
    <d v="2017-10-27T00:00:00"/>
  </r>
  <r>
    <n v="51580"/>
    <x v="0"/>
    <d v="2017-10-27T00:00:00"/>
  </r>
  <r>
    <n v="51581"/>
    <x v="0"/>
    <d v="2017-10-27T00:00:00"/>
  </r>
  <r>
    <n v="51588"/>
    <x v="0"/>
    <d v="2017-10-27T00:00:00"/>
  </r>
  <r>
    <n v="51589"/>
    <x v="0"/>
    <d v="2017-10-27T00:00:00"/>
  </r>
  <r>
    <n v="44503"/>
    <x v="1"/>
    <d v="2017-06-13T00:00:00"/>
  </r>
  <r>
    <n v="43425"/>
    <x v="3"/>
    <d v="2017-06-15T00:00:00"/>
  </r>
  <r>
    <n v="51590"/>
    <x v="0"/>
    <d v="2017-10-27T00:00:00"/>
  </r>
  <r>
    <n v="45409"/>
    <x v="1"/>
    <d v="2017-06-15T00:00:00"/>
  </r>
  <r>
    <n v="51591"/>
    <x v="0"/>
    <d v="2017-10-27T00:00:00"/>
  </r>
  <r>
    <n v="51550"/>
    <x v="0"/>
    <d v="2017-10-27T00:00:00"/>
  </r>
  <r>
    <n v="51606"/>
    <x v="0"/>
    <d v="2017-10-30T00:00:00"/>
  </r>
  <r>
    <n v="51565"/>
    <x v="0"/>
    <d v="2017-10-30T00:00:00"/>
  </r>
  <r>
    <n v="51564"/>
    <x v="0"/>
    <d v="2017-10-30T00:00:00"/>
  </r>
  <r>
    <n v="51603"/>
    <x v="0"/>
    <d v="2017-10-31T00:00:00"/>
  </r>
  <r>
    <n v="51604"/>
    <x v="0"/>
    <d v="2017-10-31T00:00:00"/>
  </r>
  <r>
    <n v="51622"/>
    <x v="0"/>
    <d v="2017-11-01T00:00:00"/>
  </r>
  <r>
    <n v="51623"/>
    <x v="0"/>
    <d v="2017-11-01T00:00:00"/>
  </r>
  <r>
    <n v="51624"/>
    <x v="0"/>
    <d v="2017-11-01T00:00:00"/>
  </r>
  <r>
    <n v="51626"/>
    <x v="0"/>
    <d v="2017-11-01T00:00:00"/>
  </r>
  <r>
    <n v="51533"/>
    <x v="0"/>
    <d v="2017-11-02T00:00:00"/>
  </r>
  <r>
    <n v="51593"/>
    <x v="0"/>
    <d v="2017-11-02T00:00:00"/>
  </r>
  <r>
    <n v="51569"/>
    <x v="0"/>
    <d v="2017-11-02T00:00:00"/>
  </r>
  <r>
    <n v="51568"/>
    <x v="0"/>
    <d v="2017-11-02T00:00:00"/>
  </r>
  <r>
    <n v="51567"/>
    <x v="0"/>
    <d v="2017-11-02T00:00:00"/>
  </r>
  <r>
    <n v="51566"/>
    <x v="0"/>
    <d v="2017-11-02T00:00:00"/>
  </r>
  <r>
    <n v="51618"/>
    <x v="0"/>
    <d v="2017-11-02T00:00:00"/>
  </r>
  <r>
    <n v="51617"/>
    <x v="0"/>
    <d v="2017-11-02T00:00:00"/>
  </r>
  <r>
    <n v="51615"/>
    <x v="0"/>
    <d v="2017-11-02T00:00:00"/>
  </r>
  <r>
    <n v="51607"/>
    <x v="0"/>
    <d v="2017-11-06T00:00:00"/>
  </r>
  <r>
    <n v="51619"/>
    <x v="0"/>
    <d v="2017-11-07T00:00:00"/>
  </r>
  <r>
    <n v="51605"/>
    <x v="0"/>
    <d v="2017-11-07T00:00:00"/>
  </r>
  <r>
    <n v="51627"/>
    <x v="0"/>
    <d v="2017-11-07T00:00:00"/>
  </r>
  <r>
    <n v="51628"/>
    <x v="0"/>
    <d v="2017-11-07T00:00:00"/>
  </r>
  <r>
    <n v="51629"/>
    <x v="0"/>
    <d v="2017-11-07T00:00:00"/>
  </r>
  <r>
    <n v="51630"/>
    <x v="0"/>
    <d v="2017-11-07T00:00:00"/>
  </r>
  <r>
    <n v="51631"/>
    <x v="0"/>
    <d v="2017-11-07T00:00:00"/>
  </r>
  <r>
    <n v="51632"/>
    <x v="0"/>
    <d v="2017-11-07T00:00:00"/>
  </r>
  <r>
    <n v="51684"/>
    <x v="0"/>
    <d v="2017-11-09T00:00:00"/>
  </r>
  <r>
    <n v="51683"/>
    <x v="0"/>
    <d v="2017-11-09T00:00:00"/>
  </r>
  <r>
    <n v="51682"/>
    <x v="0"/>
    <d v="2017-11-09T00:00:00"/>
  </r>
  <r>
    <n v="51681"/>
    <x v="0"/>
    <d v="2017-11-09T00:00:00"/>
  </r>
  <r>
    <n v="51670"/>
    <x v="0"/>
    <d v="2017-11-10T00:00:00"/>
  </r>
  <r>
    <n v="51669"/>
    <x v="0"/>
    <d v="2017-11-10T00:00:00"/>
  </r>
  <r>
    <n v="51672"/>
    <x v="0"/>
    <d v="2017-11-14T00:00:00"/>
  </r>
  <r>
    <n v="51620"/>
    <x v="0"/>
    <d v="2017-11-14T00:00:00"/>
  </r>
  <r>
    <n v="51686"/>
    <x v="0"/>
    <d v="2017-11-14T00:00:00"/>
  </r>
  <r>
    <n v="51685"/>
    <x v="0"/>
    <d v="2017-11-15T00:00:00"/>
  </r>
  <r>
    <n v="51614"/>
    <x v="0"/>
    <d v="2017-11-17T00:00:00"/>
  </r>
  <r>
    <n v="51674"/>
    <x v="0"/>
    <d v="2017-11-20T00:00:00"/>
  </r>
  <r>
    <n v="51673"/>
    <x v="0"/>
    <d v="2017-11-20T00:00:00"/>
  </r>
  <r>
    <n v="51612"/>
    <x v="0"/>
    <d v="2017-11-20T00:00:00"/>
  </r>
  <r>
    <n v="51671"/>
    <x v="0"/>
    <d v="2017-11-20T00:00:00"/>
  </r>
  <r>
    <n v="51610"/>
    <x v="0"/>
    <d v="2017-11-20T00:00:00"/>
  </r>
  <r>
    <n v="51609"/>
    <x v="0"/>
    <d v="2017-11-20T00:00:00"/>
  </r>
  <r>
    <n v="51625"/>
    <x v="0"/>
    <d v="2017-11-21T00:00:00"/>
  </r>
  <r>
    <n v="51621"/>
    <x v="0"/>
    <d v="2017-11-21T00:00:00"/>
  </r>
  <r>
    <n v="51611"/>
    <x v="0"/>
    <d v="2017-11-21T00:00:00"/>
  </r>
  <r>
    <n v="51583"/>
    <x v="0"/>
    <d v="2017-11-22T00:00:00"/>
  </r>
  <r>
    <n v="51664"/>
    <x v="0"/>
    <d v="2017-11-22T00:00:00"/>
  </r>
  <r>
    <n v="51608"/>
    <x v="0"/>
    <d v="2017-11-22T00:00:00"/>
  </r>
  <r>
    <n v="51575"/>
    <x v="0"/>
    <d v="2017-11-22T00:00:00"/>
  </r>
  <r>
    <n v="51663"/>
    <x v="0"/>
    <d v="2017-11-22T00:00:00"/>
  </r>
  <r>
    <n v="51574"/>
    <x v="0"/>
    <d v="2017-11-22T00:00:00"/>
  </r>
  <r>
    <n v="51586"/>
    <x v="0"/>
    <d v="2017-11-22T00:00:00"/>
  </r>
  <r>
    <n v="51585"/>
    <x v="0"/>
    <d v="2017-11-22T00:00:00"/>
  </r>
  <r>
    <n v="51584"/>
    <x v="0"/>
    <d v="2017-11-22T00:00:00"/>
  </r>
  <r>
    <n v="51582"/>
    <x v="0"/>
    <d v="2017-11-22T00:00:00"/>
  </r>
  <r>
    <n v="51660"/>
    <x v="0"/>
    <d v="2017-11-23T00:00:00"/>
  </r>
  <r>
    <n v="51658"/>
    <x v="0"/>
    <d v="2017-11-23T00:00:00"/>
  </r>
  <r>
    <n v="51634"/>
    <x v="0"/>
    <d v="2017-11-23T00:00:00"/>
  </r>
  <r>
    <n v="51643"/>
    <x v="0"/>
    <d v="2017-11-27T00:00:00"/>
  </r>
  <r>
    <n v="51680"/>
    <x v="0"/>
    <d v="2017-11-27T00:00:00"/>
  </r>
  <r>
    <n v="51592"/>
    <x v="0"/>
    <d v="2017-11-27T00:00:00"/>
  </r>
  <r>
    <n v="51679"/>
    <x v="0"/>
    <d v="2017-11-27T00:00:00"/>
  </r>
  <r>
    <n v="51677"/>
    <x v="0"/>
    <d v="2017-11-27T00:00:00"/>
  </r>
  <r>
    <n v="51678"/>
    <x v="0"/>
    <d v="2017-11-27T00:00:00"/>
  </r>
  <r>
    <n v="51676"/>
    <x v="0"/>
    <d v="2017-11-27T00:00:00"/>
  </r>
  <r>
    <n v="51675"/>
    <x v="0"/>
    <d v="2017-11-27T00:00:00"/>
  </r>
  <r>
    <n v="51665"/>
    <x v="0"/>
    <d v="2017-11-27T00:00:00"/>
  </r>
  <r>
    <n v="51668"/>
    <x v="0"/>
    <d v="2017-11-27T00:00:00"/>
  </r>
  <r>
    <n v="51667"/>
    <x v="0"/>
    <d v="2017-11-27T00:00:00"/>
  </r>
  <r>
    <n v="51666"/>
    <x v="0"/>
    <d v="2017-11-27T00:00:00"/>
  </r>
  <r>
    <n v="51641"/>
    <x v="0"/>
    <d v="2017-11-28T00:00:00"/>
  </r>
  <r>
    <n v="51597"/>
    <x v="0"/>
    <d v="2017-11-28T00:00:00"/>
  </r>
  <r>
    <n v="51598"/>
    <x v="0"/>
    <d v="2017-11-30T00:00:00"/>
  </r>
  <r>
    <n v="51640"/>
    <x v="0"/>
    <d v="2017-12-07T00:00:00"/>
  </r>
  <r>
    <n v="51657"/>
    <x v="0"/>
    <d v="2017-12-08T00:00:00"/>
  </r>
  <r>
    <n v="51601"/>
    <x v="0"/>
    <d v="2017-12-11T00:00:00"/>
  </r>
  <r>
    <n v="51599"/>
    <x v="0"/>
    <d v="2017-12-11T00:00:00"/>
  </r>
  <r>
    <n v="51587"/>
    <x v="0"/>
    <d v="2017-12-11T00:00:00"/>
  </r>
  <r>
    <n v="51662"/>
    <x v="0"/>
    <d v="2017-12-11T00:00:00"/>
  </r>
  <r>
    <n v="51639"/>
    <x v="0"/>
    <d v="2017-12-11T00:00:00"/>
  </r>
  <r>
    <n v="51661"/>
    <x v="0"/>
    <d v="2017-12-11T00:00:00"/>
  </r>
  <r>
    <n v="51602"/>
    <x v="0"/>
    <d v="2017-12-12T00:00:00"/>
  </r>
  <r>
    <n v="51637"/>
    <x v="0"/>
    <d v="2017-12-12T00:00:00"/>
  </r>
  <r>
    <n v="51644"/>
    <x v="0"/>
    <d v="2017-12-18T00:00:00"/>
  </r>
  <r>
    <n v="51633"/>
    <x v="0"/>
    <d v="2017-12-18T00:00:00"/>
  </r>
  <r>
    <n v="51636"/>
    <x v="0"/>
    <d v="2017-12-18T00:00:00"/>
  </r>
  <r>
    <n v="51645"/>
    <x v="0"/>
    <d v="2017-12-20T00:00:00"/>
  </r>
  <r>
    <n v="51516"/>
    <x v="0"/>
    <d v="2018-01-05T00:00:00"/>
  </r>
  <r>
    <n v="51648"/>
    <x v="0"/>
    <d v="2018-01-08T00:00:00"/>
  </r>
  <r>
    <n v="51647"/>
    <x v="0"/>
    <d v="2018-01-08T00:00:00"/>
  </r>
  <r>
    <n v="51695"/>
    <x v="0"/>
    <d v="2018-01-09T00:00:00"/>
  </r>
  <r>
    <n v="51650"/>
    <x v="0"/>
    <d v="2018-01-10T00:00:00"/>
  </r>
  <r>
    <n v="51642"/>
    <x v="0"/>
    <d v="2018-01-10T00:00:00"/>
  </r>
  <r>
    <n v="51701"/>
    <x v="0"/>
    <d v="2018-01-17T00:00:00"/>
  </r>
  <r>
    <n v="51691"/>
    <x v="0"/>
    <d v="2018-01-18T00:00:00"/>
  </r>
  <r>
    <n v="51692"/>
    <x v="0"/>
    <d v="2018-01-18T00:00:00"/>
  </r>
  <r>
    <n v="51690"/>
    <x v="0"/>
    <d v="2018-01-18T00:00:00"/>
  </r>
  <r>
    <n v="51693"/>
    <x v="0"/>
    <d v="2018-01-18T00:00:00"/>
  </r>
  <r>
    <n v="51698"/>
    <x v="0"/>
    <d v="2018-01-20T00:00:00"/>
  </r>
  <r>
    <n v="51697"/>
    <x v="0"/>
    <d v="2018-01-20T00:00:00"/>
  </r>
  <r>
    <n v="51703"/>
    <x v="0"/>
    <d v="2018-01-22T00:00:00"/>
  </r>
  <r>
    <n v="51688"/>
    <x v="0"/>
    <d v="2018-01-22T00:00:00"/>
  </r>
  <r>
    <n v="51705"/>
    <x v="0"/>
    <d v="2018-01-23T00:00:00"/>
  </r>
  <r>
    <n v="51699"/>
    <x v="0"/>
    <d v="2018-01-24T00:00:00"/>
  </r>
  <r>
    <n v="51708"/>
    <x v="0"/>
    <d v="2018-01-25T00:00:00"/>
  </r>
  <r>
    <n v="51707"/>
    <x v="0"/>
    <d v="2018-01-26T00:00:00"/>
  </r>
  <r>
    <n v="51700"/>
    <x v="0"/>
    <d v="2018-01-26T00:00:00"/>
  </r>
  <r>
    <n v="51702"/>
    <x v="0"/>
    <d v="2018-01-26T00:00:00"/>
  </r>
  <r>
    <n v="51706"/>
    <x v="0"/>
    <d v="2018-01-29T00:00:00"/>
  </r>
  <r>
    <n v="51514"/>
    <x v="0"/>
    <d v="2018-01-31T00:00:00"/>
  </r>
  <r>
    <n v="51709"/>
    <x v="0"/>
    <d v="2018-02-01T00:00:00"/>
  </r>
  <r>
    <n v="51715"/>
    <x v="0"/>
    <d v="2018-02-02T00:00:00"/>
  </r>
  <r>
    <n v="51711"/>
    <x v="0"/>
    <d v="2018-02-05T00:00:00"/>
  </r>
  <r>
    <n v="51712"/>
    <x v="0"/>
    <d v="2018-02-05T00:00:00"/>
  </r>
  <r>
    <n v="51717"/>
    <x v="0"/>
    <d v="2018-02-05T00:00:00"/>
  </r>
  <r>
    <n v="51716"/>
    <x v="0"/>
    <d v="2018-02-07T00:00:00"/>
  </r>
  <r>
    <n v="51696"/>
    <x v="0"/>
    <d v="2018-02-07T00:00:00"/>
  </r>
  <r>
    <n v="51653"/>
    <x v="0"/>
    <d v="2018-02-15T00:00:00"/>
  </r>
  <r>
    <n v="51613"/>
    <x v="0"/>
    <d v="2018-02-15T00:00:00"/>
  </r>
  <r>
    <n v="51718"/>
    <x v="0"/>
    <d v="2018-02-15T00:00:00"/>
  </r>
  <r>
    <n v="46182"/>
    <x v="1"/>
    <d v="2017-08-09T00:00:00"/>
  </r>
  <r>
    <n v="51646"/>
    <x v="0"/>
    <d v="2018-02-16T00:00:00"/>
  </r>
  <r>
    <n v="51654"/>
    <x v="0"/>
    <d v="2018-02-19T00:00:00"/>
  </r>
  <r>
    <n v="51656"/>
    <x v="0"/>
    <d v="2018-02-20T00:00:00"/>
  </r>
  <r>
    <n v="45660"/>
    <x v="0"/>
    <d v="2018-02-22T00:00:00"/>
  </r>
  <r>
    <n v="45659"/>
    <x v="0"/>
    <d v="2018-02-22T00:00:00"/>
  </r>
  <r>
    <n v="45664"/>
    <x v="0"/>
    <d v="2018-02-22T00:00:00"/>
  </r>
  <r>
    <n v="45656"/>
    <x v="0"/>
    <d v="2018-02-22T00:00:00"/>
  </r>
  <r>
    <n v="45657"/>
    <x v="0"/>
    <d v="2018-02-22T00:00:00"/>
  </r>
  <r>
    <n v="45658"/>
    <x v="0"/>
    <d v="2018-02-22T00:00:00"/>
  </r>
  <r>
    <n v="45291"/>
    <x v="0"/>
    <d v="2018-02-22T00:00:00"/>
  </r>
  <r>
    <n v="45362"/>
    <x v="0"/>
    <d v="2018-02-22T00:00:00"/>
  </r>
  <r>
    <n v="45283"/>
    <x v="0"/>
    <d v="2018-02-22T00:00:00"/>
  </r>
  <r>
    <n v="51714"/>
    <x v="0"/>
    <d v="2018-03-02T00:00:00"/>
  </r>
  <r>
    <n v="51724"/>
    <x v="0"/>
    <d v="2018-03-05T00:00:00"/>
  </r>
  <r>
    <n v="51720"/>
    <x v="0"/>
    <d v="2018-03-05T00:00:00"/>
  </r>
  <r>
    <n v="51719"/>
    <x v="0"/>
    <d v="2018-03-12T00:00:00"/>
  </r>
  <r>
    <n v="51727"/>
    <x v="0"/>
    <d v="2018-03-16T00:00:00"/>
  </r>
  <r>
    <n v="51726"/>
    <x v="0"/>
    <d v="2018-03-21T00:00:00"/>
  </r>
  <r>
    <n v="46183"/>
    <x v="1"/>
    <d v="2017-08-18T00:00:00"/>
  </r>
  <r>
    <n v="51655"/>
    <x v="0"/>
    <d v="2018-03-23T00:00:00"/>
  </r>
  <r>
    <n v="51731"/>
    <x v="0"/>
    <d v="2018-03-29T00:00:00"/>
  </r>
  <r>
    <n v="51723"/>
    <x v="0"/>
    <d v="2018-04-03T00:00:00"/>
  </r>
  <r>
    <n v="51732"/>
    <x v="0"/>
    <d v="2018-04-05T00:00:00"/>
  </r>
  <r>
    <n v="51735"/>
    <x v="0"/>
    <d v="2018-04-11T00:00:00"/>
  </r>
  <r>
    <n v="51736"/>
    <x v="0"/>
    <d v="2018-04-12T00:00:00"/>
  </r>
  <r>
    <n v="51738"/>
    <x v="0"/>
    <d v="2018-04-19T00:00:00"/>
  </r>
  <r>
    <n v="51739"/>
    <x v="0"/>
    <d v="2018-04-23T00:00:00"/>
  </r>
  <r>
    <n v="51741"/>
    <x v="0"/>
    <d v="2018-05-02T00:00:00"/>
  </r>
  <r>
    <n v="51721"/>
    <x v="0"/>
    <d v="2018-05-04T00:00:00"/>
  </r>
  <r>
    <n v="51742"/>
    <x v="0"/>
    <d v="2018-05-04T00:00:00"/>
  </r>
  <r>
    <n v="51744"/>
    <x v="0"/>
    <d v="2018-05-04T00:00:00"/>
  </r>
  <r>
    <n v="51745"/>
    <x v="0"/>
    <d v="2018-05-07T00:00:00"/>
  </r>
  <r>
    <n v="51748"/>
    <x v="0"/>
    <d v="2018-05-15T00:00:00"/>
  </r>
  <r>
    <n v="51749"/>
    <x v="0"/>
    <d v="2018-05-15T00:00:00"/>
  </r>
  <r>
    <n v="51753"/>
    <x v="0"/>
    <d v="2018-05-15T00:00:00"/>
  </r>
  <r>
    <n v="51729"/>
    <x v="0"/>
    <d v="2018-05-21T00:00:00"/>
  </r>
  <r>
    <n v="51752"/>
    <x v="0"/>
    <d v="2018-05-21T00:00:00"/>
  </r>
  <r>
    <n v="51737"/>
    <x v="0"/>
    <d v="2018-05-31T00:00:00"/>
  </r>
  <r>
    <n v="51751"/>
    <x v="0"/>
    <d v="2018-06-01T00:00:00"/>
  </r>
  <r>
    <n v="51722"/>
    <x v="0"/>
    <d v="2018-06-06T00:00:00"/>
  </r>
  <r>
    <n v="51754"/>
    <x v="0"/>
    <d v="2018-06-06T00:00:00"/>
  </r>
  <r>
    <n v="51755"/>
    <x v="0"/>
    <d v="2018-06-07T00:00:00"/>
  </r>
  <r>
    <n v="51756"/>
    <x v="0"/>
    <d v="2018-06-07T00:00:00"/>
  </r>
  <r>
    <n v="51758"/>
    <x v="0"/>
    <d v="2018-06-08T00:00:00"/>
  </r>
  <r>
    <n v="51734"/>
    <x v="0"/>
    <d v="2018-06-13T00:00:00"/>
  </r>
  <r>
    <n v="51764"/>
    <x v="0"/>
    <d v="2018-06-15T00:00:00"/>
  </r>
  <r>
    <n v="44421754"/>
    <x v="0"/>
    <d v="2018-06-18T00:00:00"/>
  </r>
  <r>
    <n v="44223391"/>
    <x v="0"/>
    <d v="2018-06-18T00:00:00"/>
  </r>
  <r>
    <n v="44071067"/>
    <x v="0"/>
    <d v="2018-06-18T00:00:00"/>
  </r>
  <r>
    <n v="44071111"/>
    <x v="0"/>
    <d v="2018-06-18T00:00:00"/>
  </r>
  <r>
    <n v="44925519"/>
    <x v="0"/>
    <d v="2018-06-18T00:00:00"/>
  </r>
  <r>
    <n v="44421747"/>
    <x v="0"/>
    <d v="2018-06-18T00:00:00"/>
  </r>
  <r>
    <n v="44421777"/>
    <x v="0"/>
    <d v="2018-06-18T00:00:00"/>
  </r>
  <r>
    <n v="44071152"/>
    <x v="0"/>
    <d v="2018-06-18T00:00:00"/>
  </r>
  <r>
    <n v="51760"/>
    <x v="0"/>
    <d v="2018-06-25T00:00:00"/>
  </r>
  <r>
    <n v="51757"/>
    <x v="0"/>
    <d v="2018-06-26T00:00:00"/>
  </r>
  <r>
    <n v="51317"/>
    <x v="0"/>
    <d v="2018-06-28T00:00:00"/>
  </r>
  <r>
    <n v="51762"/>
    <x v="0"/>
    <d v="2018-06-29T00:00:00"/>
  </r>
  <r>
    <n v="51761"/>
    <x v="0"/>
    <d v="2018-07-12T00:00:00"/>
  </r>
  <r>
    <n v="43849"/>
    <x v="0"/>
    <d v="2018-07-13T00:00:00"/>
  </r>
  <r>
    <n v="51725"/>
    <x v="0"/>
    <d v="2018-08-13T00:00:00"/>
  </r>
  <r>
    <n v="42714"/>
    <x v="0"/>
    <d v="2018-08-27T00:00:00"/>
  </r>
  <r>
    <n v="42721"/>
    <x v="0"/>
    <d v="2018-08-27T00:00:00"/>
  </r>
  <r>
    <n v="43480"/>
    <x v="3"/>
    <d v="2017-09-25T00:00:00"/>
  </r>
  <r>
    <n v="45348"/>
    <x v="3"/>
    <d v="2017-09-25T00:00:00"/>
  </r>
  <r>
    <n v="43452"/>
    <x v="0"/>
    <d v="2018-08-27T00:00:00"/>
  </r>
  <r>
    <n v="44602"/>
    <x v="0"/>
    <d v="2018-08-27T00:00:00"/>
  </r>
  <r>
    <n v="48470"/>
    <x v="0"/>
    <d v="2018-08-27T00:00:00"/>
  </r>
  <r>
    <n v="49215"/>
    <x v="0"/>
    <d v="2018-08-28T00:00:00"/>
  </r>
  <r>
    <n v="48690"/>
    <x v="0"/>
    <d v="2018-08-28T00:00:00"/>
  </r>
  <r>
    <n v="48784"/>
    <x v="0"/>
    <d v="2018-08-28T00:00:00"/>
  </r>
  <r>
    <n v="49440"/>
    <x v="0"/>
    <d v="2018-08-28T00:00:00"/>
  </r>
  <r>
    <n v="51458"/>
    <x v="0"/>
    <d v="2018-08-28T00:00:00"/>
  </r>
  <r>
    <n v="51375"/>
    <x v="0"/>
    <d v="2018-08-28T00:00:00"/>
  </r>
  <r>
    <n v="49454"/>
    <x v="0"/>
    <d v="2018-08-28T00:00:00"/>
  </r>
  <r>
    <n v="49494"/>
    <x v="0"/>
    <d v="2018-08-28T00:00:00"/>
  </r>
  <r>
    <n v="51759"/>
    <x v="0"/>
    <d v="2018-08-28T00:00:00"/>
  </r>
  <r>
    <n v="49103"/>
    <x v="0"/>
    <d v="2018-08-29T00:00:00"/>
  </r>
  <r>
    <n v="46502"/>
    <x v="0"/>
    <d v="2018-08-29T00:00:00"/>
  </r>
  <r>
    <n v="43132"/>
    <x v="0"/>
    <d v="2018-08-29T00:00:00"/>
  </r>
  <r>
    <n v="43522"/>
    <x v="0"/>
    <d v="2018-08-29T00:00:00"/>
  </r>
  <r>
    <n v="43173"/>
    <x v="0"/>
    <d v="2018-08-30T00:00:00"/>
  </r>
  <r>
    <n v="43523"/>
    <x v="0"/>
    <d v="2018-08-30T00:00:00"/>
  </r>
  <r>
    <n v="43660"/>
    <x v="1"/>
    <d v="2017-10-01T00:00:00"/>
  </r>
  <r>
    <n v="37941"/>
    <x v="1"/>
    <d v="2017-10-01T00:00:00"/>
  </r>
  <r>
    <n v="50074312"/>
    <x v="0"/>
    <d v="2018-08-30T00:00:00"/>
  </r>
  <r>
    <n v="43668"/>
    <x v="1"/>
    <d v="2017-10-05T00:00:00"/>
  </r>
  <r>
    <n v="44925611"/>
    <x v="0"/>
    <d v="2018-08-31T00:00:00"/>
  </r>
  <r>
    <n v="44071131"/>
    <x v="0"/>
    <d v="2018-08-31T00:00:00"/>
  </r>
  <r>
    <n v="44925630"/>
    <x v="0"/>
    <d v="2018-08-31T00:00:00"/>
  </r>
  <r>
    <n v="44925549"/>
    <x v="0"/>
    <d v="2018-08-31T00:00:00"/>
  </r>
  <r>
    <n v="51750"/>
    <x v="0"/>
    <d v="2018-08-31T00:00:00"/>
  </r>
  <r>
    <n v="51551"/>
    <x v="2"/>
    <d v="2017-10-12T00:00:00"/>
  </r>
  <r>
    <n v="51334"/>
    <x v="2"/>
    <d v="2017-10-17T00:00:00"/>
  </r>
  <r>
    <n v="51335"/>
    <x v="2"/>
    <d v="2017-10-17T00:00:00"/>
  </r>
  <r>
    <n v="51651"/>
    <x v="0"/>
    <d v="2018-09-07T00:00:00"/>
  </r>
  <r>
    <n v="50126"/>
    <x v="0"/>
    <d v="2018-09-07T00:00:00"/>
  </r>
  <r>
    <n v="48476"/>
    <x v="0"/>
    <d v="2018-09-14T00:00:00"/>
  </r>
  <r>
    <n v="45729505"/>
    <x v="0"/>
    <d v="2018-09-19T00:00:00"/>
  </r>
  <r>
    <n v="44925699"/>
    <x v="0"/>
    <d v="2018-09-19T00:00:00"/>
  </r>
  <r>
    <n v="44925678"/>
    <x v="0"/>
    <d v="2018-09-19T00:00:00"/>
  </r>
  <r>
    <n v="50216"/>
    <x v="0"/>
    <d v="2018-09-19T00:00:00"/>
  </r>
  <r>
    <n v="49721"/>
    <x v="0"/>
    <d v="2018-09-19T00:00:00"/>
  </r>
  <r>
    <n v="47210"/>
    <x v="0"/>
    <d v="2018-09-19T00:00:00"/>
  </r>
  <r>
    <n v="45919"/>
    <x v="0"/>
    <d v="2018-09-20T00:00:00"/>
  </r>
  <r>
    <n v="45918"/>
    <x v="0"/>
    <d v="2018-09-20T00:00:00"/>
  </r>
  <r>
    <n v="49991"/>
    <x v="0"/>
    <d v="2018-09-27T00:00:00"/>
  </r>
  <r>
    <n v="46997"/>
    <x v="0"/>
    <d v="2018-10-01T00:00:00"/>
  </r>
  <r>
    <n v="46536"/>
    <x v="0"/>
    <d v="2018-10-02T00:00:00"/>
  </r>
  <r>
    <n v="51728"/>
    <x v="0"/>
    <d v="2018-10-03T00:00:00"/>
  </r>
  <r>
    <n v="50074314"/>
    <x v="0"/>
    <d v="2018-10-17T00:00:00"/>
  </r>
  <r>
    <n v="43232"/>
    <x v="0"/>
    <d v="2018-10-17T00:00:00"/>
  </r>
  <r>
    <n v="43105"/>
    <x v="0"/>
    <d v="2018-10-17T00:00:00"/>
  </r>
  <r>
    <n v="43124"/>
    <x v="0"/>
    <d v="2018-10-18T00:00:00"/>
  </r>
  <r>
    <n v="51552"/>
    <x v="2"/>
    <d v="2017-10-20T00:00:00"/>
  </r>
  <r>
    <n v="51336"/>
    <x v="2"/>
    <d v="2017-10-20T00:00:00"/>
  </r>
  <r>
    <n v="51553"/>
    <x v="2"/>
    <d v="2017-10-20T00:00:00"/>
  </r>
  <r>
    <n v="43085"/>
    <x v="0"/>
    <d v="2018-10-18T00:00:00"/>
  </r>
  <r>
    <n v="45623"/>
    <x v="0"/>
    <d v="2018-10-18T00:00:00"/>
  </r>
  <r>
    <n v="50074317"/>
    <x v="0"/>
    <d v="2018-10-23T00:00:00"/>
  </r>
  <r>
    <n v="43109"/>
    <x v="0"/>
    <d v="2018-10-25T00:00:00"/>
  </r>
  <r>
    <n v="50074316"/>
    <x v="0"/>
    <d v="2018-10-25T00:00:00"/>
  </r>
  <r>
    <n v="43260"/>
    <x v="0"/>
    <d v="2018-10-25T00:00:00"/>
  </r>
  <r>
    <n v="43197"/>
    <x v="0"/>
    <d v="2018-10-29T00:00:00"/>
  </r>
  <r>
    <n v="43272"/>
    <x v="0"/>
    <d v="2018-10-29T00:00:00"/>
  </r>
  <r>
    <n v="43252"/>
    <x v="0"/>
    <d v="2018-10-29T00:00:00"/>
  </r>
  <r>
    <n v="50074313"/>
    <x v="0"/>
    <d v="2018-10-29T00:00:00"/>
  </r>
  <r>
    <n v="51554"/>
    <x v="2"/>
    <d v="2017-10-24T00:00:00"/>
  </r>
  <r>
    <n v="49121"/>
    <x v="0"/>
    <d v="2018-11-01T00:00:00"/>
  </r>
  <r>
    <n v="46059"/>
    <x v="0"/>
    <d v="2018-11-01T00:00:00"/>
  </r>
  <r>
    <n v="44421807"/>
    <x v="0"/>
    <d v="2018-11-02T00:00:00"/>
  </r>
  <r>
    <n v="50074330"/>
    <x v="0"/>
    <d v="2018-11-06T00:00:00"/>
  </r>
  <r>
    <n v="51555"/>
    <x v="0"/>
    <d v="2018-11-06T00:00:00"/>
  </r>
  <r>
    <n v="50074331"/>
    <x v="0"/>
    <d v="2018-11-06T00:00:00"/>
  </r>
  <r>
    <n v="50074333"/>
    <x v="0"/>
    <d v="2018-11-15T00:00:00"/>
  </r>
  <r>
    <n v="50299440"/>
    <x v="0"/>
    <d v="2018-11-20T00:00:00"/>
  </r>
  <r>
    <n v="50299441"/>
    <x v="0"/>
    <d v="2018-11-20T00:00:00"/>
  </r>
  <r>
    <n v="50299442"/>
    <x v="0"/>
    <d v="2018-11-20T00:00:00"/>
  </r>
  <r>
    <n v="50299427"/>
    <x v="0"/>
    <d v="2018-11-20T00:00:00"/>
  </r>
  <r>
    <n v="50299428"/>
    <x v="0"/>
    <d v="2018-11-20T00:00:00"/>
  </r>
  <r>
    <n v="50299429"/>
    <x v="0"/>
    <d v="2018-11-20T00:00:00"/>
  </r>
  <r>
    <n v="50299430"/>
    <x v="0"/>
    <d v="2018-11-20T00:00:00"/>
  </r>
  <r>
    <n v="50299444"/>
    <x v="0"/>
    <d v="2018-11-21T00:00:00"/>
  </r>
  <r>
    <n v="50299431"/>
    <x v="0"/>
    <d v="2018-11-21T00:00:00"/>
  </r>
  <r>
    <n v="50299432"/>
    <x v="0"/>
    <d v="2018-11-21T00:00:00"/>
  </r>
  <r>
    <n v="50299433"/>
    <x v="0"/>
    <d v="2018-11-21T00:00:00"/>
  </r>
  <r>
    <n v="50299434"/>
    <x v="0"/>
    <d v="2018-11-21T00:00:00"/>
  </r>
  <r>
    <n v="50299436"/>
    <x v="0"/>
    <d v="2018-11-21T00:00:00"/>
  </r>
  <r>
    <n v="51704"/>
    <x v="0"/>
    <d v="2018-12-03T00:00:00"/>
  </r>
  <r>
    <n v="51616"/>
    <x v="0"/>
    <d v="2018-12-03T00:00:00"/>
  </r>
  <r>
    <n v="44925665"/>
    <x v="0"/>
    <d v="2018-12-03T00:00:00"/>
  </r>
  <r>
    <n v="50074335"/>
    <x v="0"/>
    <d v="2018-12-07T00:00:00"/>
  </r>
  <r>
    <n v="45170"/>
    <x v="0"/>
    <d v="2018-12-10T00:00:00"/>
  </r>
  <r>
    <n v="46958"/>
    <x v="0"/>
    <d v="2018-12-10T00:00:00"/>
  </r>
  <r>
    <n v="45171"/>
    <x v="0"/>
    <d v="2018-12-10T00:00:00"/>
  </r>
  <r>
    <n v="45379"/>
    <x v="0"/>
    <d v="2018-12-10T00:00:00"/>
  </r>
  <r>
    <n v="45868"/>
    <x v="0"/>
    <d v="2018-12-11T00:00:00"/>
  </r>
  <r>
    <n v="45168"/>
    <x v="0"/>
    <d v="2018-12-11T00:00:00"/>
  </r>
  <r>
    <n v="45167"/>
    <x v="0"/>
    <d v="2018-12-11T00:00:00"/>
  </r>
  <r>
    <n v="45217"/>
    <x v="0"/>
    <d v="2018-12-12T00:00:00"/>
  </r>
  <r>
    <n v="45391"/>
    <x v="0"/>
    <d v="2018-12-12T00:00:00"/>
  </r>
  <r>
    <n v="45243"/>
    <x v="0"/>
    <d v="2018-12-12T00:00:00"/>
  </r>
  <r>
    <n v="45239"/>
    <x v="0"/>
    <d v="2018-12-12T00:00:00"/>
  </r>
  <r>
    <n v="45300"/>
    <x v="0"/>
    <d v="2018-12-13T00:00:00"/>
  </r>
  <r>
    <n v="45423"/>
    <x v="0"/>
    <d v="2018-12-13T00:00:00"/>
  </r>
  <r>
    <n v="45366"/>
    <x v="0"/>
    <d v="2018-12-14T00:00:00"/>
  </r>
  <r>
    <n v="45395"/>
    <x v="0"/>
    <d v="2018-12-14T00:00:00"/>
  </r>
  <r>
    <n v="45367"/>
    <x v="0"/>
    <d v="2018-12-14T00:00:00"/>
  </r>
  <r>
    <n v="45392"/>
    <x v="0"/>
    <d v="2018-12-14T00:00:00"/>
  </r>
  <r>
    <n v="45231"/>
    <x v="0"/>
    <d v="2018-12-18T00:00:00"/>
  </r>
  <r>
    <n v="45233"/>
    <x v="0"/>
    <d v="2018-12-18T00:00:00"/>
  </r>
  <r>
    <n v="45235"/>
    <x v="0"/>
    <d v="2018-12-18T00:00:00"/>
  </r>
  <r>
    <n v="45236"/>
    <x v="0"/>
    <d v="2018-12-18T00:00:00"/>
  </r>
  <r>
    <n v="45319"/>
    <x v="0"/>
    <d v="2018-12-19T00:00:00"/>
  </r>
  <r>
    <n v="49015"/>
    <x v="0"/>
    <d v="2018-12-19T00:00:00"/>
  </r>
  <r>
    <n v="45258"/>
    <x v="0"/>
    <d v="2018-12-19T00:00:00"/>
  </r>
  <r>
    <n v="45257"/>
    <x v="0"/>
    <d v="2018-12-19T00:00:00"/>
  </r>
  <r>
    <n v="45241"/>
    <x v="0"/>
    <d v="2018-12-19T00:00:00"/>
  </r>
  <r>
    <n v="45242"/>
    <x v="0"/>
    <d v="2018-12-19T00:00:00"/>
  </r>
  <r>
    <n v="49493"/>
    <x v="0"/>
    <d v="2018-12-21T00:00:00"/>
  </r>
  <r>
    <n v="50803"/>
    <x v="0"/>
    <d v="2018-12-21T00:00:00"/>
  </r>
  <r>
    <n v="45246"/>
    <x v="0"/>
    <d v="2018-12-21T00:00:00"/>
  </r>
  <r>
    <n v="45284"/>
    <x v="0"/>
    <d v="2018-12-21T00:00:00"/>
  </r>
  <r>
    <n v="45272"/>
    <x v="0"/>
    <d v="2018-12-21T00:00:00"/>
  </r>
  <r>
    <n v="45421"/>
    <x v="0"/>
    <d v="2018-12-21T00:00:00"/>
  </r>
  <r>
    <n v="45251"/>
    <x v="0"/>
    <d v="2018-12-21T00:00:00"/>
  </r>
  <r>
    <n v="45273"/>
    <x v="0"/>
    <d v="2018-12-21T00:00:00"/>
  </r>
  <r>
    <n v="45280"/>
    <x v="0"/>
    <d v="2018-12-27T00:00:00"/>
  </r>
  <r>
    <n v="45265"/>
    <x v="0"/>
    <d v="2018-12-27T00:00:00"/>
  </r>
  <r>
    <n v="45290"/>
    <x v="0"/>
    <d v="2018-12-27T00:00:00"/>
  </r>
  <r>
    <n v="45839"/>
    <x v="0"/>
    <d v="2018-12-28T00:00:00"/>
  </r>
  <r>
    <n v="45262"/>
    <x v="0"/>
    <d v="2018-12-28T00:00:00"/>
  </r>
  <r>
    <n v="45844"/>
    <x v="0"/>
    <d v="2018-12-31T00:00:00"/>
  </r>
  <r>
    <n v="45843"/>
    <x v="0"/>
    <d v="2018-12-31T00:00:00"/>
  </r>
  <r>
    <n v="45360"/>
    <x v="0"/>
    <d v="2018-12-31T00:00:00"/>
  </r>
  <r>
    <n v="45385"/>
    <x v="0"/>
    <d v="2019-01-03T00:00:00"/>
  </r>
  <r>
    <n v="45321"/>
    <x v="0"/>
    <d v="2019-01-03T00:00:00"/>
  </r>
  <r>
    <n v="45335"/>
    <x v="0"/>
    <d v="2019-01-03T00:00:00"/>
  </r>
  <r>
    <n v="45322"/>
    <x v="0"/>
    <d v="2019-01-03T00:00:00"/>
  </r>
  <r>
    <n v="49473"/>
    <x v="0"/>
    <d v="2019-01-03T00:00:00"/>
  </r>
  <r>
    <n v="48567"/>
    <x v="0"/>
    <d v="2019-01-03T00:00:00"/>
  </r>
  <r>
    <n v="46627"/>
    <x v="0"/>
    <d v="2019-01-03T00:00:00"/>
  </r>
  <r>
    <n v="50435"/>
    <x v="0"/>
    <d v="2019-01-03T00:00:00"/>
  </r>
  <r>
    <n v="51276"/>
    <x v="0"/>
    <d v="2019-01-03T00:00:00"/>
  </r>
  <r>
    <n v="50074325"/>
    <x v="0"/>
    <d v="2019-01-03T00:00:00"/>
  </r>
  <r>
    <n v="46464"/>
    <x v="0"/>
    <d v="2019-01-03T00:00:00"/>
  </r>
  <r>
    <n v="49123"/>
    <x v="0"/>
    <d v="2019-01-04T00:00:00"/>
  </r>
  <r>
    <n v="48844"/>
    <x v="0"/>
    <d v="2019-01-04T00:00:00"/>
  </r>
  <r>
    <n v="51468"/>
    <x v="0"/>
    <d v="2019-01-04T00:00:00"/>
  </r>
  <r>
    <n v="47549"/>
    <x v="0"/>
    <d v="2019-01-04T00:00:00"/>
  </r>
  <r>
    <n v="46527"/>
    <x v="0"/>
    <d v="2019-01-04T00:00:00"/>
  </r>
  <r>
    <n v="49098"/>
    <x v="0"/>
    <d v="2019-01-04T00:00:00"/>
  </r>
  <r>
    <n v="51439"/>
    <x v="0"/>
    <d v="2019-01-04T00:00:00"/>
  </r>
  <r>
    <n v="51426"/>
    <x v="0"/>
    <d v="2019-01-04T00:00:00"/>
  </r>
  <r>
    <n v="45881"/>
    <x v="0"/>
    <d v="2019-01-04T00:00:00"/>
  </r>
  <r>
    <n v="51385"/>
    <x v="0"/>
    <d v="2019-01-04T00:00:00"/>
  </r>
  <r>
    <n v="51175"/>
    <x v="0"/>
    <d v="2019-01-04T00:00:00"/>
  </r>
  <r>
    <n v="45256"/>
    <x v="0"/>
    <d v="2019-01-04T00:00:00"/>
  </r>
  <r>
    <n v="45306"/>
    <x v="0"/>
    <d v="2019-01-04T00:00:00"/>
  </r>
  <r>
    <n v="45254"/>
    <x v="0"/>
    <d v="2019-01-04T00:00:00"/>
  </r>
  <r>
    <n v="45305"/>
    <x v="0"/>
    <d v="2019-01-04T00:00:00"/>
  </r>
  <r>
    <n v="50074334"/>
    <x v="0"/>
    <d v="2019-01-07T00:00:00"/>
  </r>
  <r>
    <n v="50074332"/>
    <x v="0"/>
    <d v="2019-01-07T00:00:00"/>
  </r>
  <r>
    <n v="45166"/>
    <x v="0"/>
    <d v="2019-01-08T00:00:00"/>
  </r>
  <r>
    <n v="45184"/>
    <x v="0"/>
    <d v="2019-01-08T00:00:00"/>
  </r>
  <r>
    <n v="44783"/>
    <x v="0"/>
    <d v="2019-01-08T00:00:00"/>
  </r>
  <r>
    <n v="45169"/>
    <x v="0"/>
    <d v="2019-01-08T00:00:00"/>
  </r>
  <r>
    <n v="49181"/>
    <x v="0"/>
    <d v="2019-01-08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6">
  <r>
    <n v="45314"/>
    <x v="0"/>
    <d v="2019-01-09T00:00:00"/>
  </r>
  <r>
    <n v="43213"/>
    <x v="1"/>
    <d v="2017-12-06T00:00:00"/>
  </r>
  <r>
    <n v="45263"/>
    <x v="0"/>
    <d v="2019-01-09T00:00:00"/>
  </r>
  <r>
    <n v="45311"/>
    <x v="0"/>
    <d v="2019-01-09T00:00:00"/>
  </r>
  <r>
    <n v="45279"/>
    <x v="0"/>
    <d v="2019-01-09T00:00:00"/>
  </r>
  <r>
    <n v="45247"/>
    <x v="0"/>
    <d v="2019-01-09T00:00:00"/>
  </r>
  <r>
    <n v="45245"/>
    <x v="0"/>
    <d v="2019-01-09T00:00:00"/>
  </r>
  <r>
    <n v="45229"/>
    <x v="0"/>
    <d v="2019-01-09T00:00:00"/>
  </r>
  <r>
    <n v="45214"/>
    <x v="0"/>
    <d v="2019-01-09T00:00:00"/>
  </r>
  <r>
    <n v="45237"/>
    <x v="0"/>
    <d v="2019-01-09T00:00:00"/>
  </r>
  <r>
    <n v="45177"/>
    <x v="0"/>
    <d v="2019-01-09T00:00:00"/>
  </r>
  <r>
    <n v="45303"/>
    <x v="0"/>
    <d v="2019-01-10T00:00:00"/>
  </r>
  <r>
    <n v="46656"/>
    <x v="0"/>
    <d v="2019-01-10T00:00:00"/>
  </r>
  <r>
    <n v="45383"/>
    <x v="0"/>
    <d v="2019-01-10T00:00:00"/>
  </r>
  <r>
    <n v="45213"/>
    <x v="0"/>
    <d v="2019-01-10T00:00:00"/>
  </r>
  <r>
    <n v="45189"/>
    <x v="0"/>
    <d v="2019-01-10T00:00:00"/>
  </r>
  <r>
    <n v="45232"/>
    <x v="0"/>
    <d v="2019-01-10T00:00:00"/>
  </r>
  <r>
    <n v="45302"/>
    <x v="0"/>
    <d v="2019-01-10T00:00:00"/>
  </r>
  <r>
    <n v="45315"/>
    <x v="0"/>
    <d v="2019-01-10T00:00:00"/>
  </r>
  <r>
    <n v="45483"/>
    <x v="0"/>
    <d v="2019-01-10T00:00:00"/>
  </r>
  <r>
    <n v="50074320"/>
    <x v="0"/>
    <d v="2019-01-11T00:00:00"/>
  </r>
  <r>
    <n v="50299439"/>
    <x v="0"/>
    <d v="2019-01-11T00:00:00"/>
  </r>
  <r>
    <n v="45250"/>
    <x v="0"/>
    <d v="2019-01-11T00:00:00"/>
  </r>
  <r>
    <n v="46158811"/>
    <x v="0"/>
    <d v="2019-01-11T00:00:00"/>
  </r>
  <r>
    <n v="50131"/>
    <x v="0"/>
    <d v="2019-01-11T00:00:00"/>
  </r>
  <r>
    <n v="48783"/>
    <x v="0"/>
    <d v="2019-01-11T00:00:00"/>
  </r>
  <r>
    <n v="46069"/>
    <x v="0"/>
    <d v="2019-01-11T00:00:00"/>
  </r>
  <r>
    <n v="45312"/>
    <x v="0"/>
    <d v="2019-01-11T00:00:00"/>
  </r>
  <r>
    <n v="45373"/>
    <x v="0"/>
    <d v="2019-01-11T00:00:00"/>
  </r>
  <r>
    <n v="45386"/>
    <x v="0"/>
    <d v="2019-01-11T00:00:00"/>
  </r>
  <r>
    <n v="45375"/>
    <x v="0"/>
    <d v="2019-01-11T00:00:00"/>
  </r>
  <r>
    <n v="45369"/>
    <x v="0"/>
    <d v="2019-01-11T00:00:00"/>
  </r>
  <r>
    <n v="45324"/>
    <x v="0"/>
    <d v="2019-01-14T00:00:00"/>
  </r>
  <r>
    <n v="45264"/>
    <x v="0"/>
    <d v="2019-01-14T00:00:00"/>
  </r>
  <r>
    <n v="45635"/>
    <x v="0"/>
    <d v="2019-01-14T00:00:00"/>
  </r>
  <r>
    <n v="45632"/>
    <x v="0"/>
    <d v="2019-01-14T00:00:00"/>
  </r>
  <r>
    <n v="45643"/>
    <x v="0"/>
    <d v="2019-01-14T00:00:00"/>
  </r>
  <r>
    <n v="45634"/>
    <x v="0"/>
    <d v="2019-01-14T00:00:00"/>
  </r>
  <r>
    <n v="48257"/>
    <x v="0"/>
    <d v="2019-01-15T00:00:00"/>
  </r>
  <r>
    <n v="46227"/>
    <x v="0"/>
    <d v="2019-01-15T00:00:00"/>
  </r>
  <r>
    <n v="45296"/>
    <x v="0"/>
    <d v="2019-01-15T00:00:00"/>
  </r>
  <r>
    <n v="51560"/>
    <x v="2"/>
    <d v="2018-02-02T00:00:00"/>
  </r>
  <r>
    <n v="45248"/>
    <x v="0"/>
    <d v="2019-01-15T00:00:00"/>
  </r>
  <r>
    <n v="45259"/>
    <x v="0"/>
    <d v="2019-01-15T00:00:00"/>
  </r>
  <r>
    <n v="45359"/>
    <x v="0"/>
    <d v="2019-01-15T00:00:00"/>
  </r>
  <r>
    <n v="45278"/>
    <x v="0"/>
    <d v="2019-01-15T00:00:00"/>
  </r>
  <r>
    <n v="45356"/>
    <x v="0"/>
    <d v="2019-01-15T00:00:00"/>
  </r>
  <r>
    <n v="45310"/>
    <x v="0"/>
    <d v="2019-01-15T00:00:00"/>
  </r>
  <r>
    <n v="45313"/>
    <x v="0"/>
    <d v="2019-01-15T00:00:00"/>
  </r>
  <r>
    <n v="45244"/>
    <x v="0"/>
    <d v="2019-01-16T00:00:00"/>
  </r>
  <r>
    <n v="45689"/>
    <x v="0"/>
    <d v="2019-01-16T00:00:00"/>
  </r>
  <r>
    <n v="45249"/>
    <x v="0"/>
    <d v="2019-01-16T00:00:00"/>
  </r>
  <r>
    <n v="45253"/>
    <x v="0"/>
    <d v="2019-01-16T00:00:00"/>
  </r>
  <r>
    <n v="45255"/>
    <x v="0"/>
    <d v="2019-01-16T00:00:00"/>
  </r>
  <r>
    <n v="45401"/>
    <x v="0"/>
    <d v="2019-01-17T00:00:00"/>
  </r>
  <r>
    <n v="45269"/>
    <x v="0"/>
    <d v="2019-01-17T00:00:00"/>
  </r>
  <r>
    <n v="48350"/>
    <x v="0"/>
    <d v="2019-01-17T00:00:00"/>
  </r>
  <r>
    <n v="45684"/>
    <x v="0"/>
    <d v="2019-01-17T00:00:00"/>
  </r>
  <r>
    <n v="45666"/>
    <x v="0"/>
    <d v="2019-01-17T00:00:00"/>
  </r>
  <r>
    <n v="45400"/>
    <x v="0"/>
    <d v="2019-01-17T00:00:00"/>
  </r>
  <r>
    <n v="45682"/>
    <x v="0"/>
    <d v="2019-01-17T00:00:00"/>
  </r>
  <r>
    <n v="48155"/>
    <x v="0"/>
    <d v="2019-01-17T00:00:00"/>
  </r>
  <r>
    <n v="45640"/>
    <x v="0"/>
    <d v="2019-01-18T00:00:00"/>
  </r>
  <r>
    <n v="45641"/>
    <x v="0"/>
    <d v="2019-01-18T00:00:00"/>
  </r>
  <r>
    <n v="45631"/>
    <x v="0"/>
    <d v="2019-01-18T00:00:00"/>
  </r>
  <r>
    <n v="45642"/>
    <x v="0"/>
    <d v="2019-01-18T00:00:00"/>
  </r>
  <r>
    <n v="45665"/>
    <x v="0"/>
    <d v="2019-01-18T00:00:00"/>
  </r>
  <r>
    <n v="45270"/>
    <x v="0"/>
    <d v="2019-01-18T00:00:00"/>
  </r>
  <r>
    <n v="45636"/>
    <x v="0"/>
    <d v="2019-01-23T00:00:00"/>
  </r>
  <r>
    <n v="45638"/>
    <x v="0"/>
    <d v="2019-01-23T00:00:00"/>
  </r>
  <r>
    <n v="45683"/>
    <x v="0"/>
    <d v="2019-01-23T00:00:00"/>
  </r>
  <r>
    <n v="45637"/>
    <x v="0"/>
    <d v="2019-01-23T00:00:00"/>
  </r>
  <r>
    <n v="45426"/>
    <x v="0"/>
    <d v="2019-01-23T00:00:00"/>
  </r>
  <r>
    <n v="45388"/>
    <x v="0"/>
    <d v="2019-01-23T00:00:00"/>
  </r>
  <r>
    <n v="45427"/>
    <x v="0"/>
    <d v="2019-01-23T00:00:00"/>
  </r>
  <r>
    <n v="45463"/>
    <x v="0"/>
    <d v="2019-01-23T00:00:00"/>
  </r>
  <r>
    <n v="45406"/>
    <x v="0"/>
    <d v="2019-01-23T00:00:00"/>
  </r>
  <r>
    <n v="45332"/>
    <x v="0"/>
    <d v="2019-01-23T00:00:00"/>
  </r>
  <r>
    <n v="45417"/>
    <x v="0"/>
    <d v="2019-01-23T00:00:00"/>
  </r>
  <r>
    <n v="50299437"/>
    <x v="0"/>
    <d v="2019-01-25T00:00:00"/>
  </r>
  <r>
    <n v="45510"/>
    <x v="0"/>
    <d v="2019-01-25T00:00:00"/>
  </r>
  <r>
    <n v="45504"/>
    <x v="0"/>
    <d v="2019-01-25T00:00:00"/>
  </r>
  <r>
    <n v="49393"/>
    <x v="0"/>
    <d v="2019-01-25T00:00:00"/>
  </r>
  <r>
    <n v="47315"/>
    <x v="0"/>
    <d v="2019-01-25T00:00:00"/>
  </r>
  <r>
    <n v="49814"/>
    <x v="0"/>
    <d v="2019-01-31T00:00:00"/>
  </r>
  <r>
    <n v="45365"/>
    <x v="0"/>
    <d v="2019-02-07T00:00:00"/>
  </r>
  <r>
    <n v="45371"/>
    <x v="0"/>
    <d v="2019-02-07T00:00:00"/>
  </r>
  <r>
    <n v="45380"/>
    <x v="0"/>
    <d v="2019-02-07T00:00:00"/>
  </r>
  <r>
    <n v="46431"/>
    <x v="0"/>
    <d v="2019-02-12T00:00:00"/>
  </r>
  <r>
    <n v="46169"/>
    <x v="0"/>
    <d v="2019-02-12T00:00:00"/>
  </r>
  <r>
    <n v="47264"/>
    <x v="0"/>
    <d v="2019-02-15T00:00:00"/>
  </r>
  <r>
    <n v="45639"/>
    <x v="0"/>
    <d v="2019-02-20T00:00:00"/>
  </r>
  <r>
    <n v="45686"/>
    <x v="0"/>
    <d v="2019-02-20T00:00:00"/>
  </r>
  <r>
    <n v="45387"/>
    <x v="0"/>
    <d v="2019-02-20T00:00:00"/>
  </r>
  <r>
    <n v="45364"/>
    <x v="0"/>
    <d v="2019-02-20T00:00:00"/>
  </r>
  <r>
    <n v="50074328"/>
    <x v="0"/>
    <d v="2019-02-21T00:00:00"/>
  </r>
  <r>
    <n v="50449748"/>
    <x v="0"/>
    <d v="2019-02-21T00:00:00"/>
  </r>
  <r>
    <n v="50449749"/>
    <x v="0"/>
    <d v="2019-02-21T00:00:00"/>
  </r>
  <r>
    <n v="50449750"/>
    <x v="0"/>
    <d v="2019-02-21T00:00:00"/>
  </r>
  <r>
    <n v="50449751"/>
    <x v="0"/>
    <d v="2019-02-21T00:00:00"/>
  </r>
  <r>
    <n v="50449752"/>
    <x v="0"/>
    <d v="2019-02-21T00:00:00"/>
  </r>
  <r>
    <n v="50449753"/>
    <x v="0"/>
    <d v="2019-02-21T00:00:00"/>
  </r>
  <r>
    <n v="45648"/>
    <x v="0"/>
    <d v="2019-02-27T00:00:00"/>
  </r>
  <r>
    <n v="45646"/>
    <x v="0"/>
    <d v="2019-02-27T00:00:00"/>
  </r>
  <r>
    <n v="45479"/>
    <x v="0"/>
    <d v="2019-02-27T00:00:00"/>
  </r>
  <r>
    <n v="44421787"/>
    <x v="0"/>
    <d v="2019-02-28T00:00:00"/>
  </r>
  <r>
    <n v="49652"/>
    <x v="0"/>
    <d v="2019-03-08T00:00:00"/>
  </r>
  <r>
    <n v="44421834"/>
    <x v="0"/>
    <d v="2019-03-08T00:00:00"/>
  </r>
  <r>
    <n v="45478"/>
    <x v="0"/>
    <d v="2019-03-13T00:00:00"/>
  </r>
  <r>
    <n v="45480"/>
    <x v="0"/>
    <d v="2019-03-13T00:00:00"/>
  </r>
  <r>
    <n v="45434"/>
    <x v="0"/>
    <d v="2019-03-15T00:00:00"/>
  </r>
  <r>
    <n v="45997049"/>
    <x v="2"/>
    <d v="2018-08-16T00:00:00"/>
  </r>
  <r>
    <n v="45437"/>
    <x v="0"/>
    <d v="2019-03-15T00:00:00"/>
  </r>
  <r>
    <n v="45436"/>
    <x v="0"/>
    <d v="2019-03-15T00:00:00"/>
  </r>
  <r>
    <n v="45441"/>
    <x v="0"/>
    <d v="2019-03-15T00:00:00"/>
  </r>
  <r>
    <n v="45432"/>
    <x v="0"/>
    <d v="2019-03-15T00:00:00"/>
  </r>
  <r>
    <n v="45435"/>
    <x v="0"/>
    <d v="2019-03-19T00:00:00"/>
  </r>
  <r>
    <n v="45416"/>
    <x v="0"/>
    <d v="2019-03-19T00:00:00"/>
  </r>
  <r>
    <n v="45442"/>
    <x v="0"/>
    <d v="2019-03-19T00:00:00"/>
  </r>
  <r>
    <n v="45440"/>
    <x v="0"/>
    <d v="2019-03-19T00:00:00"/>
  </r>
  <r>
    <n v="46237"/>
    <x v="0"/>
    <d v="2019-03-22T00:00:00"/>
  </r>
  <r>
    <n v="44223377"/>
    <x v="0"/>
    <d v="2019-03-22T00:00:00"/>
  </r>
  <r>
    <n v="49900"/>
    <x v="0"/>
    <d v="2019-03-22T00:00:00"/>
  </r>
  <r>
    <n v="49519"/>
    <x v="0"/>
    <d v="2019-03-22T00:00:00"/>
  </r>
  <r>
    <n v="46705"/>
    <x v="0"/>
    <d v="2019-03-25T00:00:00"/>
  </r>
  <r>
    <n v="51118"/>
    <x v="0"/>
    <d v="2019-03-25T00:00:00"/>
  </r>
  <r>
    <n v="46506"/>
    <x v="0"/>
    <d v="2019-03-25T00:00:00"/>
  </r>
  <r>
    <n v="45940"/>
    <x v="0"/>
    <d v="2019-03-25T00:00:00"/>
  </r>
  <r>
    <n v="45281"/>
    <x v="0"/>
    <d v="2019-03-26T00:00:00"/>
  </r>
  <r>
    <n v="45304"/>
    <x v="0"/>
    <d v="2019-03-26T00:00:00"/>
  </r>
  <r>
    <n v="45288"/>
    <x v="0"/>
    <d v="2019-03-26T00:00:00"/>
  </r>
  <r>
    <n v="43185"/>
    <x v="0"/>
    <d v="2019-03-26T00:00:00"/>
  </r>
  <r>
    <n v="43229"/>
    <x v="0"/>
    <d v="2019-03-26T00:00:00"/>
  </r>
  <r>
    <n v="43253"/>
    <x v="0"/>
    <d v="2019-03-26T00:00:00"/>
  </r>
  <r>
    <n v="43096"/>
    <x v="0"/>
    <d v="2019-03-26T00:00:00"/>
  </r>
  <r>
    <n v="45877"/>
    <x v="0"/>
    <d v="2019-03-26T00:00:00"/>
  </r>
  <r>
    <n v="45883"/>
    <x v="0"/>
    <d v="2019-03-26T00:00:00"/>
  </r>
  <r>
    <n v="45308"/>
    <x v="0"/>
    <d v="2019-03-27T00:00:00"/>
  </r>
  <r>
    <n v="45289"/>
    <x v="0"/>
    <d v="2019-03-27T00:00:00"/>
  </r>
  <r>
    <n v="45425"/>
    <x v="0"/>
    <d v="2019-03-27T00:00:00"/>
  </r>
  <r>
    <n v="45393"/>
    <x v="0"/>
    <d v="2019-03-27T00:00:00"/>
  </r>
  <r>
    <n v="44291"/>
    <x v="0"/>
    <d v="2019-03-27T00:00:00"/>
  </r>
  <r>
    <n v="44878"/>
    <x v="0"/>
    <d v="2019-03-27T00:00:00"/>
  </r>
  <r>
    <n v="45907"/>
    <x v="0"/>
    <d v="2019-03-27T00:00:00"/>
  </r>
  <r>
    <n v="45108"/>
    <x v="0"/>
    <d v="2019-03-27T00:00:00"/>
  </r>
  <r>
    <n v="43367"/>
    <x v="0"/>
    <d v="2019-03-27T00:00:00"/>
  </r>
  <r>
    <n v="45276"/>
    <x v="0"/>
    <d v="2019-03-28T00:00:00"/>
  </r>
  <r>
    <n v="45286"/>
    <x v="0"/>
    <d v="2019-03-28T00:00:00"/>
  </r>
  <r>
    <n v="45885"/>
    <x v="0"/>
    <d v="2019-03-28T00:00:00"/>
  </r>
  <r>
    <n v="45274"/>
    <x v="0"/>
    <d v="2019-03-28T00:00:00"/>
  </r>
  <r>
    <n v="50074336"/>
    <x v="3"/>
    <d v="2018-09-24T00:00:00"/>
  </r>
  <r>
    <n v="46291"/>
    <x v="3"/>
    <d v="2018-09-24T00:00:00"/>
  </r>
  <r>
    <n v="46290"/>
    <x v="3"/>
    <d v="2018-09-24T00:00:00"/>
  </r>
  <r>
    <n v="50074338"/>
    <x v="1"/>
    <d v="2018-09-24T00:00:00"/>
  </r>
  <r>
    <n v="45191"/>
    <x v="0"/>
    <d v="2019-03-28T00:00:00"/>
  </r>
  <r>
    <n v="45484"/>
    <x v="0"/>
    <d v="2019-04-03T00:00:00"/>
  </r>
  <r>
    <n v="45482"/>
    <x v="0"/>
    <d v="2019-04-03T00:00:00"/>
  </r>
  <r>
    <n v="45485"/>
    <x v="0"/>
    <d v="2019-04-03T00:00:00"/>
  </r>
  <r>
    <n v="43019"/>
    <x v="3"/>
    <d v="2018-10-11T00:00:00"/>
  </r>
  <r>
    <n v="43478"/>
    <x v="3"/>
    <d v="2018-10-11T00:00:00"/>
  </r>
  <r>
    <n v="45481"/>
    <x v="0"/>
    <d v="2019-04-03T00:00:00"/>
  </r>
  <r>
    <n v="47506"/>
    <x v="0"/>
    <d v="2019-04-08T00:00:00"/>
  </r>
  <r>
    <n v="51308"/>
    <x v="0"/>
    <d v="2019-04-08T00:00:00"/>
  </r>
  <r>
    <n v="43753"/>
    <x v="0"/>
    <d v="2019-04-09T00:00:00"/>
  </r>
  <r>
    <n v="51423"/>
    <x v="0"/>
    <d v="2019-04-09T00:00:00"/>
  </r>
  <r>
    <n v="50964"/>
    <x v="0"/>
    <d v="2019-04-09T00:00:00"/>
  </r>
  <r>
    <n v="45422"/>
    <x v="0"/>
    <d v="2019-04-19T00:00:00"/>
  </r>
  <r>
    <n v="45539"/>
    <x v="0"/>
    <d v="2019-04-19T00:00:00"/>
  </r>
  <r>
    <n v="46510"/>
    <x v="0"/>
    <d v="2019-04-19T00:00:00"/>
  </r>
  <r>
    <n v="45547"/>
    <x v="0"/>
    <d v="2019-04-19T00:00:00"/>
  </r>
  <r>
    <n v="48547"/>
    <x v="0"/>
    <d v="2019-04-19T00:00:00"/>
  </r>
  <r>
    <n v="45872"/>
    <x v="0"/>
    <d v="2019-04-19T00:00:00"/>
  </r>
  <r>
    <n v="45541"/>
    <x v="0"/>
    <d v="2019-04-19T00:00:00"/>
  </r>
  <r>
    <n v="45542"/>
    <x v="0"/>
    <d v="2019-04-19T00:00:00"/>
  </r>
  <r>
    <n v="45352"/>
    <x v="3"/>
    <d v="2018-10-31T00:00:00"/>
  </r>
  <r>
    <n v="46292"/>
    <x v="3"/>
    <d v="2018-10-31T00:00:00"/>
  </r>
  <r>
    <n v="45556"/>
    <x v="0"/>
    <d v="2019-04-22T00:00:00"/>
  </r>
  <r>
    <n v="45564"/>
    <x v="0"/>
    <d v="2019-04-22T00:00:00"/>
  </r>
  <r>
    <n v="45351"/>
    <x v="3"/>
    <d v="2018-11-01T00:00:00"/>
  </r>
  <r>
    <n v="45535"/>
    <x v="0"/>
    <d v="2019-04-22T00:00:00"/>
  </r>
  <r>
    <n v="51766"/>
    <x v="4"/>
    <d v="2018-11-02T00:00:00"/>
  </r>
  <r>
    <n v="45865"/>
    <x v="0"/>
    <d v="2019-04-23T00:00:00"/>
  </r>
  <r>
    <n v="45840"/>
    <x v="0"/>
    <d v="2019-04-23T00:00:00"/>
  </r>
  <r>
    <n v="45580"/>
    <x v="0"/>
    <d v="2019-04-23T00:00:00"/>
  </r>
  <r>
    <n v="45841"/>
    <x v="0"/>
    <d v="2019-04-23T00:00:00"/>
  </r>
  <r>
    <n v="45583"/>
    <x v="0"/>
    <d v="2019-04-23T00:00:00"/>
  </r>
  <r>
    <n v="45582"/>
    <x v="0"/>
    <d v="2019-04-23T00:00:00"/>
  </r>
  <r>
    <n v="45863"/>
    <x v="0"/>
    <d v="2019-04-23T00:00:00"/>
  </r>
  <r>
    <n v="51148"/>
    <x v="0"/>
    <d v="2019-04-23T00:00:00"/>
  </r>
  <r>
    <n v="45864"/>
    <x v="0"/>
    <d v="2019-04-23T00:00:00"/>
  </r>
  <r>
    <n v="45862"/>
    <x v="0"/>
    <d v="2019-04-23T00:00:00"/>
  </r>
  <r>
    <n v="45560"/>
    <x v="0"/>
    <d v="2019-04-23T00:00:00"/>
  </r>
  <r>
    <n v="45558"/>
    <x v="0"/>
    <d v="2019-04-23T00:00:00"/>
  </r>
  <r>
    <n v="45567"/>
    <x v="0"/>
    <d v="2019-04-23T00:00:00"/>
  </r>
  <r>
    <n v="45565"/>
    <x v="0"/>
    <d v="2019-04-23T00:00:00"/>
  </r>
  <r>
    <n v="45566"/>
    <x v="0"/>
    <d v="2019-04-23T00:00:00"/>
  </r>
  <r>
    <n v="45555"/>
    <x v="0"/>
    <d v="2019-04-23T00:00:00"/>
  </r>
  <r>
    <n v="45853"/>
    <x v="0"/>
    <d v="2019-04-24T00:00:00"/>
  </r>
  <r>
    <n v="45850"/>
    <x v="0"/>
    <d v="2019-04-24T00:00:00"/>
  </r>
  <r>
    <n v="49339"/>
    <x v="0"/>
    <d v="2019-04-24T00:00:00"/>
  </r>
  <r>
    <n v="45852"/>
    <x v="0"/>
    <d v="2019-04-24T00:00:00"/>
  </r>
  <r>
    <n v="49935619"/>
    <x v="1"/>
    <d v="2018-12-04T00:00:00"/>
  </r>
  <r>
    <n v="45413"/>
    <x v="1"/>
    <d v="2018-12-04T00:00:00"/>
  </r>
  <r>
    <n v="45847"/>
    <x v="0"/>
    <d v="2019-04-24T00:00:00"/>
  </r>
  <r>
    <n v="45846"/>
    <x v="0"/>
    <d v="2019-04-24T00:00:00"/>
  </r>
  <r>
    <n v="45845"/>
    <x v="0"/>
    <d v="2019-04-24T00:00:00"/>
  </r>
  <r>
    <n v="45576"/>
    <x v="0"/>
    <d v="2019-04-24T00:00:00"/>
  </r>
  <r>
    <n v="45578"/>
    <x v="0"/>
    <d v="2019-04-24T00:00:00"/>
  </r>
  <r>
    <n v="45574"/>
    <x v="0"/>
    <d v="2019-04-24T00:00:00"/>
  </r>
  <r>
    <n v="45581"/>
    <x v="0"/>
    <d v="2019-04-24T00:00:00"/>
  </r>
  <r>
    <n v="45667"/>
    <x v="0"/>
    <d v="2019-04-30T00:00:00"/>
  </r>
  <r>
    <n v="45562"/>
    <x v="0"/>
    <d v="2019-04-30T00:00:00"/>
  </r>
  <r>
    <n v="45668"/>
    <x v="0"/>
    <d v="2019-04-30T00:00:00"/>
  </r>
  <r>
    <n v="45577"/>
    <x v="0"/>
    <d v="2019-04-30T00:00:00"/>
  </r>
  <r>
    <n v="45670"/>
    <x v="0"/>
    <d v="2019-05-01T00:00:00"/>
  </r>
  <r>
    <n v="45672"/>
    <x v="0"/>
    <d v="2019-05-01T00:00:00"/>
  </r>
  <r>
    <n v="45671"/>
    <x v="0"/>
    <d v="2019-05-01T00:00:00"/>
  </r>
  <r>
    <n v="45669"/>
    <x v="0"/>
    <d v="2019-05-01T00:00:00"/>
  </r>
  <r>
    <n v="45674"/>
    <x v="0"/>
    <d v="2019-05-02T00:00:00"/>
  </r>
  <r>
    <n v="45673"/>
    <x v="0"/>
    <d v="2019-05-02T00:00:00"/>
  </r>
  <r>
    <n v="45675"/>
    <x v="0"/>
    <d v="2019-05-02T00:00:00"/>
  </r>
  <r>
    <n v="50955"/>
    <x v="0"/>
    <d v="2019-05-02T00:00:00"/>
  </r>
  <r>
    <n v="48895"/>
    <x v="0"/>
    <d v="2019-05-02T00:00:00"/>
  </r>
  <r>
    <n v="48977"/>
    <x v="0"/>
    <d v="2019-05-02T00:00:00"/>
  </r>
  <r>
    <n v="45604"/>
    <x v="0"/>
    <d v="2019-05-02T00:00:00"/>
  </r>
  <r>
    <n v="51743"/>
    <x v="0"/>
    <d v="2019-05-02T00:00:00"/>
  </r>
  <r>
    <n v="45561"/>
    <x v="0"/>
    <d v="2019-05-02T00:00:00"/>
  </r>
  <r>
    <n v="48714"/>
    <x v="0"/>
    <d v="2019-05-02T00:00:00"/>
  </r>
  <r>
    <n v="45694"/>
    <x v="0"/>
    <d v="2019-05-02T00:00:00"/>
  </r>
  <r>
    <n v="45693"/>
    <x v="0"/>
    <d v="2019-05-02T00:00:00"/>
  </r>
  <r>
    <n v="45680"/>
    <x v="0"/>
    <d v="2019-05-02T00:00:00"/>
  </r>
  <r>
    <n v="45677"/>
    <x v="0"/>
    <d v="2019-05-02T00:00:00"/>
  </r>
  <r>
    <n v="45676"/>
    <x v="0"/>
    <d v="2019-05-02T00:00:00"/>
  </r>
  <r>
    <n v="45679"/>
    <x v="0"/>
    <d v="2019-05-02T00:00:00"/>
  </r>
  <r>
    <n v="45678"/>
    <x v="0"/>
    <d v="2019-05-02T00:00:00"/>
  </r>
  <r>
    <n v="45701"/>
    <x v="0"/>
    <d v="2019-05-03T00:00:00"/>
  </r>
  <r>
    <n v="45698"/>
    <x v="0"/>
    <d v="2019-05-03T00:00:00"/>
  </r>
  <r>
    <n v="45699"/>
    <x v="0"/>
    <d v="2019-05-03T00:00:00"/>
  </r>
  <r>
    <n v="45700"/>
    <x v="0"/>
    <d v="2019-05-03T00:00:00"/>
  </r>
  <r>
    <n v="45707"/>
    <x v="0"/>
    <d v="2019-05-06T00:00:00"/>
  </r>
  <r>
    <n v="45703"/>
    <x v="0"/>
    <d v="2019-05-06T00:00:00"/>
  </r>
  <r>
    <n v="50841"/>
    <x v="0"/>
    <d v="2019-05-06T00:00:00"/>
  </r>
  <r>
    <n v="45706"/>
    <x v="0"/>
    <d v="2019-05-06T00:00:00"/>
  </r>
  <r>
    <n v="46026"/>
    <x v="0"/>
    <d v="2019-05-07T00:00:00"/>
  </r>
  <r>
    <n v="46038"/>
    <x v="0"/>
    <d v="2019-05-07T00:00:00"/>
  </r>
  <r>
    <n v="46027"/>
    <x v="0"/>
    <d v="2019-05-07T00:00:00"/>
  </r>
  <r>
    <n v="45704"/>
    <x v="0"/>
    <d v="2019-05-07T00:00:00"/>
  </r>
  <r>
    <n v="45697"/>
    <x v="0"/>
    <d v="2019-05-07T00:00:00"/>
  </r>
  <r>
    <n v="45708"/>
    <x v="0"/>
    <d v="2019-05-07T00:00:00"/>
  </r>
  <r>
    <n v="45705"/>
    <x v="0"/>
    <d v="2019-05-07T00:00:00"/>
  </r>
  <r>
    <n v="50539"/>
    <x v="0"/>
    <d v="2019-05-09T00:00:00"/>
  </r>
  <r>
    <n v="45837"/>
    <x v="0"/>
    <d v="2019-05-13T00:00:00"/>
  </r>
  <r>
    <n v="45810"/>
    <x v="0"/>
    <d v="2019-05-13T00:00:00"/>
  </r>
  <r>
    <n v="45808"/>
    <x v="0"/>
    <d v="2019-05-13T00:00:00"/>
  </r>
  <r>
    <n v="43837"/>
    <x v="0"/>
    <d v="2019-05-13T00:00:00"/>
  </r>
  <r>
    <n v="45804"/>
    <x v="0"/>
    <d v="2019-05-14T00:00:00"/>
  </r>
  <r>
    <n v="45796"/>
    <x v="0"/>
    <d v="2019-05-14T00:00:00"/>
  </r>
  <r>
    <n v="45798"/>
    <x v="0"/>
    <d v="2019-05-14T00:00:00"/>
  </r>
  <r>
    <n v="45805"/>
    <x v="0"/>
    <d v="2019-05-14T00:00:00"/>
  </r>
  <r>
    <n v="45328"/>
    <x v="0"/>
    <d v="2019-05-14T00:00:00"/>
  </r>
  <r>
    <n v="45340"/>
    <x v="0"/>
    <d v="2019-05-14T00:00:00"/>
  </r>
  <r>
    <n v="45327"/>
    <x v="0"/>
    <d v="2019-05-14T00:00:00"/>
  </r>
  <r>
    <n v="45320"/>
    <x v="0"/>
    <d v="2019-05-14T00:00:00"/>
  </r>
  <r>
    <n v="45799"/>
    <x v="0"/>
    <d v="2019-05-15T00:00:00"/>
  </r>
  <r>
    <n v="45802"/>
    <x v="0"/>
    <d v="2019-05-15T00:00:00"/>
  </r>
  <r>
    <n v="45782"/>
    <x v="0"/>
    <d v="2019-05-15T00:00:00"/>
  </r>
  <r>
    <n v="45781"/>
    <x v="0"/>
    <d v="2019-05-15T00:00:00"/>
  </r>
  <r>
    <n v="45299"/>
    <x v="0"/>
    <d v="2019-05-15T00:00:00"/>
  </r>
  <r>
    <n v="45188"/>
    <x v="0"/>
    <d v="2019-05-15T00:00:00"/>
  </r>
  <r>
    <n v="45301"/>
    <x v="0"/>
    <d v="2019-05-15T00:00:00"/>
  </r>
  <r>
    <n v="45329"/>
    <x v="0"/>
    <d v="2019-05-15T00:00:00"/>
  </r>
  <r>
    <n v="45786"/>
    <x v="0"/>
    <d v="2019-05-15T00:00:00"/>
  </r>
  <r>
    <n v="45785"/>
    <x v="0"/>
    <d v="2019-05-15T00:00:00"/>
  </r>
  <r>
    <n v="45783"/>
    <x v="0"/>
    <d v="2019-05-15T00:00:00"/>
  </r>
  <r>
    <n v="45784"/>
    <x v="0"/>
    <d v="2019-05-15T00:00:00"/>
  </r>
  <r>
    <n v="44925612"/>
    <x v="0"/>
    <d v="2019-05-16T00:00:00"/>
  </r>
  <r>
    <n v="51243"/>
    <x v="0"/>
    <d v="2019-05-16T00:00:00"/>
  </r>
  <r>
    <n v="46685"/>
    <x v="0"/>
    <d v="2019-05-16T00:00:00"/>
  </r>
  <r>
    <n v="46009"/>
    <x v="0"/>
    <d v="2019-05-16T00:00:00"/>
  </r>
  <r>
    <n v="44976"/>
    <x v="0"/>
    <d v="2019-05-17T00:00:00"/>
  </r>
  <r>
    <n v="45053"/>
    <x v="0"/>
    <d v="2019-05-17T00:00:00"/>
  </r>
  <r>
    <n v="45066"/>
    <x v="0"/>
    <d v="2019-05-17T00:00:00"/>
  </r>
  <r>
    <n v="45787"/>
    <x v="0"/>
    <d v="2019-05-20T00:00:00"/>
  </r>
  <r>
    <n v="45789"/>
    <x v="0"/>
    <d v="2019-05-20T00:00:00"/>
  </r>
  <r>
    <n v="45790"/>
    <x v="0"/>
    <d v="2019-05-20T00:00:00"/>
  </r>
  <r>
    <n v="45788"/>
    <x v="0"/>
    <d v="2019-05-20T00:00:00"/>
  </r>
  <r>
    <n v="45316"/>
    <x v="0"/>
    <d v="2019-05-20T00:00:00"/>
  </r>
  <r>
    <n v="45355"/>
    <x v="0"/>
    <d v="2019-05-20T00:00:00"/>
  </r>
  <r>
    <n v="45343"/>
    <x v="0"/>
    <d v="2019-05-20T00:00:00"/>
  </r>
  <r>
    <n v="45358"/>
    <x v="0"/>
    <d v="2019-05-20T00:00:00"/>
  </r>
  <r>
    <n v="45791"/>
    <x v="0"/>
    <d v="2019-05-20T00:00:00"/>
  </r>
  <r>
    <n v="45792"/>
    <x v="0"/>
    <d v="2019-05-20T00:00:00"/>
  </r>
  <r>
    <n v="45793"/>
    <x v="0"/>
    <d v="2019-05-20T00:00:00"/>
  </r>
  <r>
    <n v="45795"/>
    <x v="0"/>
    <d v="2019-05-20T00:00:00"/>
  </r>
  <r>
    <n v="45475"/>
    <x v="0"/>
    <d v="2019-05-21T00:00:00"/>
  </r>
  <r>
    <n v="45261"/>
    <x v="0"/>
    <d v="2019-05-21T00:00:00"/>
  </r>
  <r>
    <n v="45297"/>
    <x v="0"/>
    <d v="2019-05-21T00:00:00"/>
  </r>
  <r>
    <n v="45294"/>
    <x v="0"/>
    <d v="2019-05-21T00:00:00"/>
  </r>
  <r>
    <n v="45339"/>
    <x v="0"/>
    <d v="2019-05-21T00:00:00"/>
  </r>
  <r>
    <n v="45857"/>
    <x v="0"/>
    <d v="2019-05-21T00:00:00"/>
  </r>
  <r>
    <n v="45935"/>
    <x v="0"/>
    <d v="2019-05-21T00:00:00"/>
  </r>
  <r>
    <n v="45858"/>
    <x v="0"/>
    <d v="2019-05-21T00:00:00"/>
  </r>
  <r>
    <n v="45856"/>
    <x v="0"/>
    <d v="2019-05-21T00:00:00"/>
  </r>
  <r>
    <n v="45860"/>
    <x v="0"/>
    <d v="2019-05-22T00:00:00"/>
  </r>
  <r>
    <n v="45326"/>
    <x v="0"/>
    <d v="2019-05-22T00:00:00"/>
  </r>
  <r>
    <n v="45336"/>
    <x v="0"/>
    <d v="2019-05-22T00:00:00"/>
  </r>
  <r>
    <n v="45337"/>
    <x v="0"/>
    <d v="2019-05-22T00:00:00"/>
  </r>
  <r>
    <n v="45318"/>
    <x v="0"/>
    <d v="2019-05-22T00:00:00"/>
  </r>
  <r>
    <n v="45984"/>
    <x v="0"/>
    <d v="2019-05-22T00:00:00"/>
  </r>
  <r>
    <n v="48876"/>
    <x v="0"/>
    <d v="2019-05-22T00:00:00"/>
  </r>
  <r>
    <n v="45985"/>
    <x v="0"/>
    <d v="2019-05-22T00:00:00"/>
  </r>
  <r>
    <n v="45983"/>
    <x v="0"/>
    <d v="2019-05-22T00:00:00"/>
  </r>
  <r>
    <n v="50358"/>
    <x v="0"/>
    <d v="2019-05-23T00:00:00"/>
  </r>
  <r>
    <n v="45989"/>
    <x v="0"/>
    <d v="2019-05-23T00:00:00"/>
  </r>
  <r>
    <n v="45990"/>
    <x v="0"/>
    <d v="2019-05-23T00:00:00"/>
  </r>
  <r>
    <n v="45988"/>
    <x v="0"/>
    <d v="2019-05-23T00:00:00"/>
  </r>
  <r>
    <n v="45457"/>
    <x v="0"/>
    <d v="2019-05-24T00:00:00"/>
  </r>
  <r>
    <n v="45454"/>
    <x v="0"/>
    <d v="2019-05-24T00:00:00"/>
  </r>
  <r>
    <n v="45341"/>
    <x v="0"/>
    <d v="2019-05-24T00:00:00"/>
  </r>
  <r>
    <n v="45382"/>
    <x v="0"/>
    <d v="2019-05-24T00:00:00"/>
  </r>
  <r>
    <n v="45448"/>
    <x v="0"/>
    <d v="2019-05-31T00:00:00"/>
  </r>
  <r>
    <n v="45450"/>
    <x v="0"/>
    <d v="2019-05-31T00:00:00"/>
  </r>
  <r>
    <n v="45451"/>
    <x v="0"/>
    <d v="2019-05-31T00:00:00"/>
  </r>
  <r>
    <n v="48848"/>
    <x v="0"/>
    <d v="2019-05-31T00:00:00"/>
  </r>
  <r>
    <n v="45980"/>
    <x v="0"/>
    <d v="2019-06-03T00:00:00"/>
  </r>
  <r>
    <n v="45993"/>
    <x v="0"/>
    <d v="2019-06-03T00:00:00"/>
  </r>
  <r>
    <n v="45934"/>
    <x v="0"/>
    <d v="2019-06-03T00:00:00"/>
  </r>
  <r>
    <n v="45979"/>
    <x v="0"/>
    <d v="2019-06-03T00:00:00"/>
  </r>
  <r>
    <n v="45933"/>
    <x v="0"/>
    <d v="2019-06-04T00:00:00"/>
  </r>
  <r>
    <n v="45859"/>
    <x v="0"/>
    <d v="2019-06-04T00:00:00"/>
  </r>
  <r>
    <n v="45936"/>
    <x v="0"/>
    <d v="2019-06-04T00:00:00"/>
  </r>
  <r>
    <n v="45982"/>
    <x v="0"/>
    <d v="2019-06-04T00:00:00"/>
  </r>
  <r>
    <n v="45460"/>
    <x v="0"/>
    <d v="2019-06-10T00:00:00"/>
  </r>
  <r>
    <n v="45458"/>
    <x v="0"/>
    <d v="2019-06-10T00:00:00"/>
  </r>
  <r>
    <n v="45459"/>
    <x v="0"/>
    <d v="2019-06-10T00:00:00"/>
  </r>
  <r>
    <n v="45477"/>
    <x v="0"/>
    <d v="2019-06-10T00:00:00"/>
  </r>
  <r>
    <n v="45292"/>
    <x v="0"/>
    <d v="2019-06-12T00:00:00"/>
  </r>
  <r>
    <n v="45346"/>
    <x v="0"/>
    <d v="2019-06-12T00:00:00"/>
  </r>
  <r>
    <n v="45345"/>
    <x v="0"/>
    <d v="2019-06-12T00:00:00"/>
  </r>
  <r>
    <n v="45268"/>
    <x v="0"/>
    <d v="2019-06-12T00:00:00"/>
  </r>
  <r>
    <n v="51234"/>
    <x v="0"/>
    <d v="2019-06-13T00:00:00"/>
  </r>
  <r>
    <n v="50475"/>
    <x v="0"/>
    <d v="2019-06-13T00:00:00"/>
  </r>
  <r>
    <n v="51417"/>
    <x v="0"/>
    <d v="2019-06-13T00:00:00"/>
  </r>
  <r>
    <n v="46843"/>
    <x v="0"/>
    <d v="2019-06-13T00:00:00"/>
  </r>
  <r>
    <n v="45912"/>
    <x v="0"/>
    <d v="2019-06-13T00:00:00"/>
  </r>
  <r>
    <n v="51142"/>
    <x v="0"/>
    <d v="2019-06-13T00:00:00"/>
  </r>
  <r>
    <n v="51534"/>
    <x v="0"/>
    <d v="2019-06-13T00:00:00"/>
  </r>
  <r>
    <n v="45374"/>
    <x v="0"/>
    <d v="2019-06-13T00:00:00"/>
  </r>
  <r>
    <n v="45394"/>
    <x v="0"/>
    <d v="2019-06-13T00:00:00"/>
  </r>
  <r>
    <n v="45381"/>
    <x v="0"/>
    <d v="2019-06-13T00:00:00"/>
  </r>
  <r>
    <n v="45377"/>
    <x v="0"/>
    <d v="2019-06-13T00:00:00"/>
  </r>
  <r>
    <n v="45370"/>
    <x v="0"/>
    <d v="2019-06-13T00:00:00"/>
  </r>
  <r>
    <n v="45372"/>
    <x v="0"/>
    <d v="2019-06-13T00:00:00"/>
  </r>
  <r>
    <n v="45338"/>
    <x v="0"/>
    <d v="2019-06-14T00:00:00"/>
  </r>
  <r>
    <n v="45347"/>
    <x v="0"/>
    <d v="2019-06-14T00:00:00"/>
  </r>
  <r>
    <n v="45325"/>
    <x v="0"/>
    <d v="2019-06-14T00:00:00"/>
  </r>
  <r>
    <n v="45323"/>
    <x v="0"/>
    <d v="2019-06-17T00:00:00"/>
  </r>
  <r>
    <n v="45354"/>
    <x v="0"/>
    <d v="2019-06-17T00:00:00"/>
  </r>
  <r>
    <n v="45368"/>
    <x v="0"/>
    <d v="2019-06-17T00:00:00"/>
  </r>
  <r>
    <n v="45376"/>
    <x v="0"/>
    <d v="2019-06-17T00:00:00"/>
  </r>
  <r>
    <n v="45976"/>
    <x v="0"/>
    <d v="2019-06-17T00:00:00"/>
  </r>
  <r>
    <n v="45999"/>
    <x v="0"/>
    <d v="2019-06-17T00:00:00"/>
  </r>
  <r>
    <n v="45975"/>
    <x v="0"/>
    <d v="2019-06-17T00:00:00"/>
  </r>
  <r>
    <n v="45992"/>
    <x v="0"/>
    <d v="2019-06-17T00:00:00"/>
  </r>
  <r>
    <n v="45473"/>
    <x v="0"/>
    <d v="2019-06-18T00:00:00"/>
  </r>
  <r>
    <n v="45474"/>
    <x v="0"/>
    <d v="2019-06-18T00:00:00"/>
  </r>
  <r>
    <n v="45407"/>
    <x v="0"/>
    <d v="2019-06-18T00:00:00"/>
  </r>
  <r>
    <n v="45445"/>
    <x v="0"/>
    <d v="2019-06-18T00:00:00"/>
  </r>
  <r>
    <n v="45939"/>
    <x v="0"/>
    <d v="2019-06-19T00:00:00"/>
  </r>
  <r>
    <n v="45461"/>
    <x v="0"/>
    <d v="2019-06-19T00:00:00"/>
  </r>
  <r>
    <n v="45472"/>
    <x v="0"/>
    <d v="2019-06-19T00:00:00"/>
  </r>
  <r>
    <n v="45462"/>
    <x v="0"/>
    <d v="2019-06-19T00:00:00"/>
  </r>
  <r>
    <n v="47649"/>
    <x v="0"/>
    <d v="2019-06-19T00:00:00"/>
  </r>
  <r>
    <n v="49476"/>
    <x v="0"/>
    <d v="2019-06-19T00:00:00"/>
  </r>
  <r>
    <n v="45524"/>
    <x v="0"/>
    <d v="2019-06-20T00:00:00"/>
  </r>
  <r>
    <n v="45527"/>
    <x v="0"/>
    <d v="2019-06-20T00:00:00"/>
  </r>
  <r>
    <n v="45525"/>
    <x v="0"/>
    <d v="2019-06-20T00:00:00"/>
  </r>
  <r>
    <n v="45532"/>
    <x v="0"/>
    <d v="2019-06-20T00:00:00"/>
  </r>
  <r>
    <n v="51130"/>
    <x v="0"/>
    <d v="2019-06-20T00:00:00"/>
  </r>
  <r>
    <n v="49741"/>
    <x v="0"/>
    <d v="2019-06-20T00:00:00"/>
  </r>
  <r>
    <n v="51179"/>
    <x v="0"/>
    <d v="2019-06-20T00:00:00"/>
  </r>
  <r>
    <n v="50449745"/>
    <x v="2"/>
    <d v="2019-02-21T00:00:00"/>
  </r>
  <r>
    <n v="51094"/>
    <x v="0"/>
    <d v="2019-06-20T00:00:00"/>
  </r>
  <r>
    <n v="45430"/>
    <x v="0"/>
    <d v="2019-06-21T00:00:00"/>
  </r>
  <r>
    <n v="45431"/>
    <x v="0"/>
    <d v="2019-06-21T00:00:00"/>
  </r>
  <r>
    <n v="45428"/>
    <x v="0"/>
    <d v="2019-06-21T00:00:00"/>
  </r>
  <r>
    <n v="45429"/>
    <x v="0"/>
    <d v="2019-06-21T00:00:00"/>
  </r>
  <r>
    <n v="45973"/>
    <x v="0"/>
    <d v="2019-06-25T00:00:00"/>
  </r>
  <r>
    <n v="45974"/>
    <x v="0"/>
    <d v="2019-06-25T00:00:00"/>
  </r>
  <r>
    <n v="45942"/>
    <x v="0"/>
    <d v="2019-06-25T00:00:00"/>
  </r>
  <r>
    <n v="45958"/>
    <x v="0"/>
    <d v="2019-06-25T00:00:00"/>
  </r>
  <r>
    <n v="46061"/>
    <x v="0"/>
    <d v="2019-06-25T00:00:00"/>
  </r>
  <r>
    <n v="46063"/>
    <x v="0"/>
    <d v="2019-06-25T00:00:00"/>
  </r>
  <r>
    <n v="46060"/>
    <x v="0"/>
    <d v="2019-06-25T00:00:00"/>
  </r>
  <r>
    <n v="46062"/>
    <x v="0"/>
    <d v="2019-06-25T00:00:00"/>
  </r>
  <r>
    <n v="46127"/>
    <x v="0"/>
    <d v="2019-06-26T00:00:00"/>
  </r>
  <r>
    <n v="46140"/>
    <x v="0"/>
    <d v="2019-06-26T00:00:00"/>
  </r>
  <r>
    <n v="46133"/>
    <x v="0"/>
    <d v="2019-06-26T00:00:00"/>
  </r>
  <r>
    <n v="50612008"/>
    <x v="0"/>
    <d v="2019-06-27T00:00:00"/>
  </r>
  <r>
    <n v="50612009"/>
    <x v="0"/>
    <d v="2019-06-27T00:00:00"/>
  </r>
  <r>
    <n v="517413"/>
    <x v="0"/>
    <d v="2019-06-28T00:00:00"/>
  </r>
  <r>
    <n v="45621"/>
    <x v="0"/>
    <d v="2019-07-01T00:00:00"/>
  </r>
  <r>
    <n v="45625"/>
    <x v="0"/>
    <d v="2019-07-01T00:00:00"/>
  </r>
  <r>
    <n v="45624"/>
    <x v="0"/>
    <d v="2019-07-01T00:00:00"/>
  </r>
  <r>
    <n v="45629"/>
    <x v="0"/>
    <d v="2019-07-01T00:00:00"/>
  </r>
  <r>
    <n v="45855"/>
    <x v="0"/>
    <d v="2019-07-01T00:00:00"/>
  </r>
  <r>
    <n v="51652"/>
    <x v="0"/>
    <d v="2019-07-01T00:00:00"/>
  </r>
  <r>
    <n v="45961"/>
    <x v="0"/>
    <d v="2019-07-02T00:00:00"/>
  </r>
  <r>
    <n v="45962"/>
    <x v="0"/>
    <d v="2019-07-02T00:00:00"/>
  </r>
  <r>
    <n v="45998"/>
    <x v="0"/>
    <d v="2019-07-02T00:00:00"/>
  </r>
  <r>
    <n v="45977"/>
    <x v="0"/>
    <d v="2019-07-02T00:00:00"/>
  </r>
  <r>
    <n v="45959"/>
    <x v="0"/>
    <d v="2019-07-03T00:00:00"/>
  </r>
  <r>
    <n v="45937"/>
    <x v="0"/>
    <d v="2019-07-03T00:00:00"/>
  </r>
  <r>
    <n v="45960"/>
    <x v="0"/>
    <d v="2019-07-03T00:00:00"/>
  </r>
  <r>
    <n v="45819"/>
    <x v="0"/>
    <d v="2019-07-03T00:00:00"/>
  </r>
  <r>
    <n v="50398"/>
    <x v="0"/>
    <d v="2019-07-08T00:00:00"/>
  </r>
  <r>
    <n v="50254"/>
    <x v="0"/>
    <d v="2019-07-15T00:00:00"/>
  </r>
  <r>
    <n v="49804"/>
    <x v="0"/>
    <d v="2019-07-15T00:00:00"/>
  </r>
  <r>
    <n v="48006"/>
    <x v="0"/>
    <d v="2019-07-19T00:00:00"/>
  </r>
  <r>
    <n v="50438"/>
    <x v="0"/>
    <d v="2019-07-19T00:00:00"/>
  </r>
  <r>
    <n v="49528"/>
    <x v="0"/>
    <d v="2019-07-19T00:00:00"/>
  </r>
  <r>
    <n v="48573"/>
    <x v="0"/>
    <d v="2019-07-19T00:00:00"/>
  </r>
  <r>
    <n v="49428"/>
    <x v="0"/>
    <d v="2019-07-24T00:00:00"/>
  </r>
  <r>
    <n v="45716"/>
    <x v="0"/>
    <d v="2019-07-24T00:00:00"/>
  </r>
  <r>
    <n v="45715"/>
    <x v="0"/>
    <d v="2019-07-24T00:00:00"/>
  </r>
  <r>
    <n v="44223488"/>
    <x v="0"/>
    <d v="2019-07-24T00:00:00"/>
  </r>
  <r>
    <n v="51146"/>
    <x v="0"/>
    <d v="2019-07-25T00:00:00"/>
  </r>
  <r>
    <n v="45717"/>
    <x v="0"/>
    <d v="2019-07-25T00:00:00"/>
  </r>
  <r>
    <n v="45711"/>
    <x v="0"/>
    <d v="2019-07-25T00:00:00"/>
  </r>
  <r>
    <n v="45713"/>
    <x v="0"/>
    <d v="2019-07-25T00:00:00"/>
  </r>
  <r>
    <n v="45747"/>
    <x v="0"/>
    <d v="2019-07-29T00:00:00"/>
  </r>
  <r>
    <n v="45746"/>
    <x v="0"/>
    <d v="2019-07-29T00:00:00"/>
  </r>
  <r>
    <n v="45742"/>
    <x v="0"/>
    <d v="2019-07-29T00:00:00"/>
  </r>
  <r>
    <n v="45739"/>
    <x v="0"/>
    <d v="2019-07-29T00:00:00"/>
  </r>
  <r>
    <n v="45743"/>
    <x v="0"/>
    <d v="2019-07-29T00:00:00"/>
  </r>
  <r>
    <n v="45744"/>
    <x v="0"/>
    <d v="2019-07-29T00:00:00"/>
  </r>
  <r>
    <n v="45749"/>
    <x v="0"/>
    <d v="2019-07-29T00:00:00"/>
  </r>
  <r>
    <n v="45745"/>
    <x v="0"/>
    <d v="2019-07-29T00:00:00"/>
  </r>
  <r>
    <n v="45446"/>
    <x v="0"/>
    <d v="2019-07-31T00:00:00"/>
  </r>
  <r>
    <n v="45439"/>
    <x v="0"/>
    <d v="2019-07-31T00:00:00"/>
  </r>
  <r>
    <n v="45452"/>
    <x v="0"/>
    <d v="2019-07-31T00:00:00"/>
  </r>
  <r>
    <n v="45722"/>
    <x v="0"/>
    <d v="2019-07-31T00:00:00"/>
  </r>
  <r>
    <n v="45723"/>
    <x v="0"/>
    <d v="2019-07-31T00:00:00"/>
  </r>
  <r>
    <n v="45719"/>
    <x v="0"/>
    <d v="2019-07-31T00:00:00"/>
  </r>
  <r>
    <n v="45721"/>
    <x v="0"/>
    <d v="2019-07-31T00:00:00"/>
  </r>
  <r>
    <n v="50738724"/>
    <x v="0"/>
    <d v="2019-07-31T00:00:00"/>
  </r>
  <r>
    <n v="50738725"/>
    <x v="0"/>
    <d v="2019-07-31T00:00:00"/>
  </r>
  <r>
    <n v="50738726"/>
    <x v="0"/>
    <d v="2019-07-31T00:00:00"/>
  </r>
  <r>
    <n v="50738728"/>
    <x v="0"/>
    <d v="2019-07-31T00:00:00"/>
  </r>
  <r>
    <n v="50738729"/>
    <x v="0"/>
    <d v="2019-07-31T00:00:00"/>
  </r>
  <r>
    <n v="50738730"/>
    <x v="0"/>
    <d v="2019-07-31T00:00:00"/>
  </r>
  <r>
    <n v="30738731"/>
    <x v="0"/>
    <d v="2019-07-31T00:00:00"/>
  </r>
  <r>
    <n v="45433"/>
    <x v="0"/>
    <d v="2019-08-01T00:00:00"/>
  </r>
  <r>
    <n v="50738732"/>
    <x v="0"/>
    <d v="2019-08-01T00:00:00"/>
  </r>
  <r>
    <n v="50738733"/>
    <x v="0"/>
    <d v="2019-08-01T00:00:00"/>
  </r>
  <r>
    <n v="50738734"/>
    <x v="0"/>
    <d v="2019-08-01T00:00:00"/>
  </r>
  <r>
    <n v="50738735"/>
    <x v="0"/>
    <d v="2019-08-01T00:00:00"/>
  </r>
  <r>
    <n v="50738736"/>
    <x v="0"/>
    <d v="2019-08-01T00:00:00"/>
  </r>
  <r>
    <n v="50738738"/>
    <x v="0"/>
    <d v="2019-08-01T00:00:00"/>
  </r>
  <r>
    <n v="45709"/>
    <x v="0"/>
    <d v="2019-08-01T00:00:00"/>
  </r>
  <r>
    <n v="45710"/>
    <x v="0"/>
    <d v="2019-08-01T00:00:00"/>
  </r>
  <r>
    <n v="45725"/>
    <x v="0"/>
    <d v="2019-08-01T00:00:00"/>
  </r>
  <r>
    <n v="45714"/>
    <x v="0"/>
    <d v="2019-08-01T00:00:00"/>
  </r>
  <r>
    <n v="45991"/>
    <x v="0"/>
    <d v="2019-08-02T00:00:00"/>
  </r>
  <r>
    <n v="45756"/>
    <x v="0"/>
    <d v="2019-08-02T00:00:00"/>
  </r>
  <r>
    <n v="45753"/>
    <x v="0"/>
    <d v="2019-08-02T00:00:00"/>
  </r>
  <r>
    <n v="45755"/>
    <x v="0"/>
    <d v="2019-08-02T00:00:00"/>
  </r>
  <r>
    <n v="50738753"/>
    <x v="0"/>
    <d v="2019-08-04T00:00:00"/>
  </r>
  <r>
    <n v="50738751"/>
    <x v="0"/>
    <d v="2019-08-04T00:00:00"/>
  </r>
  <r>
    <n v="50738752"/>
    <x v="0"/>
    <d v="2019-08-04T00:00:00"/>
  </r>
  <r>
    <n v="50738749"/>
    <x v="0"/>
    <d v="2019-08-04T00:00:00"/>
  </r>
  <r>
    <n v="50738750"/>
    <x v="0"/>
    <d v="2019-08-04T00:00:00"/>
  </r>
  <r>
    <n v="50738740"/>
    <x v="0"/>
    <d v="2019-08-04T00:00:00"/>
  </r>
  <r>
    <n v="50738739"/>
    <x v="0"/>
    <d v="2019-08-04T00:00:00"/>
  </r>
  <r>
    <n v="50738741"/>
    <x v="0"/>
    <d v="2019-08-04T00:00:00"/>
  </r>
  <r>
    <n v="50738742"/>
    <x v="0"/>
    <d v="2019-08-04T00:00:00"/>
  </r>
  <r>
    <n v="50738743"/>
    <x v="0"/>
    <d v="2019-08-04T00:00:00"/>
  </r>
  <r>
    <n v="50738744"/>
    <x v="0"/>
    <d v="2019-08-04T00:00:00"/>
  </r>
  <r>
    <n v="50738745"/>
    <x v="0"/>
    <d v="2019-08-04T00:00:00"/>
  </r>
  <r>
    <n v="50738746"/>
    <x v="0"/>
    <d v="2019-08-04T00:00:00"/>
  </r>
  <r>
    <n v="45726"/>
    <x v="0"/>
    <d v="2019-08-06T00:00:00"/>
  </r>
  <r>
    <n v="45470"/>
    <x v="0"/>
    <d v="2019-08-06T00:00:00"/>
  </r>
  <r>
    <n v="45727"/>
    <x v="0"/>
    <d v="2019-08-06T00:00:00"/>
  </r>
  <r>
    <n v="45724"/>
    <x v="0"/>
    <d v="2019-08-06T00:00:00"/>
  </r>
  <r>
    <n v="45609"/>
    <x v="0"/>
    <d v="2019-08-07T00:00:00"/>
  </r>
  <r>
    <n v="45611"/>
    <x v="0"/>
    <d v="2019-08-07T00:00:00"/>
  </r>
  <r>
    <n v="45612"/>
    <x v="0"/>
    <d v="2019-08-07T00:00:00"/>
  </r>
  <r>
    <n v="45610"/>
    <x v="0"/>
    <d v="2019-08-07T00:00:00"/>
  </r>
  <r>
    <n v="48997"/>
    <x v="0"/>
    <d v="2019-08-07T00:00:00"/>
  </r>
  <r>
    <n v="50720"/>
    <x v="0"/>
    <d v="2019-08-08T00:00:00"/>
  </r>
  <r>
    <n v="45608"/>
    <x v="0"/>
    <d v="2019-08-08T00:00:00"/>
  </r>
  <r>
    <n v="45614"/>
    <x v="0"/>
    <d v="2019-08-08T00:00:00"/>
  </r>
  <r>
    <n v="45613"/>
    <x v="0"/>
    <d v="2019-08-08T00:00:00"/>
  </r>
  <r>
    <n v="45879"/>
    <x v="0"/>
    <d v="2019-08-08T00:00:00"/>
  </r>
  <r>
    <n v="49627"/>
    <x v="0"/>
    <d v="2019-08-08T00:00:00"/>
  </r>
  <r>
    <n v="49525"/>
    <x v="0"/>
    <d v="2019-08-08T00:00:00"/>
  </r>
  <r>
    <n v="51072"/>
    <x v="0"/>
    <d v="2019-08-08T00:00:00"/>
  </r>
  <r>
    <n v="50882"/>
    <x v="0"/>
    <d v="2019-08-08T00:00:00"/>
  </r>
  <r>
    <n v="45718"/>
    <x v="0"/>
    <d v="2019-08-09T00:00:00"/>
  </r>
  <r>
    <n v="45730"/>
    <x v="0"/>
    <d v="2019-08-09T00:00:00"/>
  </r>
  <r>
    <n v="45748"/>
    <x v="0"/>
    <d v="2019-08-09T00:00:00"/>
  </r>
  <r>
    <n v="45720"/>
    <x v="0"/>
    <d v="2019-08-09T00:00:00"/>
  </r>
  <r>
    <n v="45776"/>
    <x v="0"/>
    <d v="2019-08-12T00:00:00"/>
  </r>
  <r>
    <n v="45767"/>
    <x v="0"/>
    <d v="2019-08-12T00:00:00"/>
  </r>
  <r>
    <n v="45775"/>
    <x v="0"/>
    <d v="2019-08-12T00:00:00"/>
  </r>
  <r>
    <n v="45768"/>
    <x v="0"/>
    <d v="2019-08-12T00:00:00"/>
  </r>
  <r>
    <n v="45762"/>
    <x v="0"/>
    <d v="2019-08-13T00:00:00"/>
  </r>
  <r>
    <n v="45765"/>
    <x v="0"/>
    <d v="2019-08-13T00:00:00"/>
  </r>
  <r>
    <n v="48877"/>
    <x v="0"/>
    <d v="2019-08-13T00:00:00"/>
  </r>
  <r>
    <n v="45763"/>
    <x v="0"/>
    <d v="2019-08-13T00:00:00"/>
  </r>
  <r>
    <n v="50244"/>
    <x v="0"/>
    <d v="2019-08-14T00:00:00"/>
  </r>
  <r>
    <n v="46615"/>
    <x v="0"/>
    <d v="2019-08-14T00:00:00"/>
  </r>
  <r>
    <n v="51635"/>
    <x v="0"/>
    <d v="2019-08-14T00:00:00"/>
  </r>
  <r>
    <n v="49529"/>
    <x v="0"/>
    <d v="2019-08-14T00:00:00"/>
  </r>
  <r>
    <n v="46456"/>
    <x v="0"/>
    <d v="2019-08-16T00:00:00"/>
  </r>
  <r>
    <n v="47248"/>
    <x v="0"/>
    <d v="2019-08-19T00:00:00"/>
  </r>
  <r>
    <n v="49775"/>
    <x v="0"/>
    <d v="2019-08-22T00:00:00"/>
  </r>
  <r>
    <n v="50567"/>
    <x v="0"/>
    <d v="2019-08-22T00:00:00"/>
  </r>
  <r>
    <n v="48878"/>
    <x v="0"/>
    <d v="2019-08-26T00:00:00"/>
  </r>
  <r>
    <n v="46517"/>
    <x v="0"/>
    <d v="2019-08-28T00:00:00"/>
  </r>
  <r>
    <n v="45538"/>
    <x v="0"/>
    <d v="2019-08-28T00:00:00"/>
  </r>
  <r>
    <n v="45092"/>
    <x v="0"/>
    <d v="2019-09-03T00:00:00"/>
  </r>
  <r>
    <n v="45492"/>
    <x v="0"/>
    <d v="2019-09-03T00:00:00"/>
  </r>
  <r>
    <n v="45493"/>
    <x v="0"/>
    <d v="2019-09-03T00:00:00"/>
  </r>
  <r>
    <n v="45489"/>
    <x v="0"/>
    <d v="2019-09-03T00:00:00"/>
  </r>
  <r>
    <n v="45814"/>
    <x v="0"/>
    <d v="2019-09-03T00:00:00"/>
  </r>
  <r>
    <n v="45816"/>
    <x v="0"/>
    <d v="2019-09-03T00:00:00"/>
  </r>
  <r>
    <n v="45817"/>
    <x v="0"/>
    <d v="2019-09-03T00:00:00"/>
  </r>
  <r>
    <n v="45818"/>
    <x v="0"/>
    <d v="2019-09-03T00:00:00"/>
  </r>
  <r>
    <n v="45820"/>
    <x v="0"/>
    <d v="2019-09-03T00:00:00"/>
  </r>
  <r>
    <n v="45821"/>
    <x v="0"/>
    <d v="2019-09-03T00:00:00"/>
  </r>
  <r>
    <n v="45822"/>
    <x v="0"/>
    <d v="2019-09-03T00:00:00"/>
  </r>
  <r>
    <n v="45823"/>
    <x v="0"/>
    <d v="2019-09-03T00:00:00"/>
  </r>
  <r>
    <n v="45824"/>
    <x v="0"/>
    <d v="2019-09-03T00:00:00"/>
  </r>
  <r>
    <n v="45825"/>
    <x v="0"/>
    <d v="2019-09-03T00:00:00"/>
  </r>
  <r>
    <n v="45511"/>
    <x v="0"/>
    <d v="2019-09-04T00:00:00"/>
  </r>
  <r>
    <n v="45512"/>
    <x v="0"/>
    <d v="2019-09-04T00:00:00"/>
  </r>
  <r>
    <n v="45500"/>
    <x v="0"/>
    <d v="2019-09-04T00:00:00"/>
  </r>
  <r>
    <n v="45501"/>
    <x v="0"/>
    <d v="2019-09-04T00:00:00"/>
  </r>
  <r>
    <n v="45502"/>
    <x v="0"/>
    <d v="2019-09-04T00:00:00"/>
  </r>
  <r>
    <n v="45503"/>
    <x v="0"/>
    <d v="2019-09-04T00:00:00"/>
  </r>
  <r>
    <n v="45505"/>
    <x v="0"/>
    <d v="2019-09-04T00:00:00"/>
  </r>
  <r>
    <n v="48838"/>
    <x v="0"/>
    <d v="2019-09-04T00:00:00"/>
  </r>
  <r>
    <n v="45519"/>
    <x v="0"/>
    <d v="2019-09-05T00:00:00"/>
  </r>
  <r>
    <n v="45520"/>
    <x v="0"/>
    <d v="2019-09-05T00:00:00"/>
  </r>
  <r>
    <n v="45521"/>
    <x v="0"/>
    <d v="2019-09-05T00:00:00"/>
  </r>
  <r>
    <n v="45513"/>
    <x v="0"/>
    <d v="2019-09-05T00:00:00"/>
  </r>
  <r>
    <n v="45514"/>
    <x v="0"/>
    <d v="2019-09-05T00:00:00"/>
  </r>
  <r>
    <n v="45515"/>
    <x v="0"/>
    <d v="2019-09-05T00:00:00"/>
  </r>
  <r>
    <n v="45517"/>
    <x v="0"/>
    <d v="2019-09-05T00:00:00"/>
  </r>
  <r>
    <n v="45522"/>
    <x v="0"/>
    <d v="2019-09-06T00:00:00"/>
  </r>
  <r>
    <n v="45495"/>
    <x v="0"/>
    <d v="2019-09-06T00:00:00"/>
  </r>
  <r>
    <n v="45496"/>
    <x v="0"/>
    <d v="2019-09-06T00:00:00"/>
  </r>
  <r>
    <n v="46225"/>
    <x v="0"/>
    <d v="2019-09-06T00:00:00"/>
  </r>
  <r>
    <n v="46268"/>
    <x v="0"/>
    <d v="2019-09-06T00:00:00"/>
  </r>
  <r>
    <n v="46269"/>
    <x v="0"/>
    <d v="2019-09-06T00:00:00"/>
  </r>
  <r>
    <n v="46270"/>
    <x v="0"/>
    <d v="2019-09-06T00:00:00"/>
  </r>
  <r>
    <n v="45523"/>
    <x v="0"/>
    <d v="2019-09-06T00:00:00"/>
  </r>
  <r>
    <n v="45499"/>
    <x v="0"/>
    <d v="2019-09-06T00:00:00"/>
  </r>
  <r>
    <n v="45533"/>
    <x v="0"/>
    <d v="2019-09-06T00:00:00"/>
  </r>
  <r>
    <n v="45534"/>
    <x v="0"/>
    <d v="2019-09-06T00:00:00"/>
  </r>
  <r>
    <n v="45528"/>
    <x v="0"/>
    <d v="2019-09-06T00:00:00"/>
  </r>
  <r>
    <n v="45529"/>
    <x v="0"/>
    <d v="2019-09-06T00:00:00"/>
  </r>
  <r>
    <n v="45530"/>
    <x v="0"/>
    <d v="2019-09-06T00:00:00"/>
  </r>
  <r>
    <n v="45531"/>
    <x v="0"/>
    <d v="2019-09-06T00:00:00"/>
  </r>
  <r>
    <n v="45617"/>
    <x v="0"/>
    <d v="2019-09-09T00:00:00"/>
  </r>
  <r>
    <n v="45618"/>
    <x v="0"/>
    <d v="2019-09-09T00:00:00"/>
  </r>
  <r>
    <n v="45619"/>
    <x v="0"/>
    <d v="2019-09-09T00:00:00"/>
  </r>
  <r>
    <n v="45620"/>
    <x v="0"/>
    <d v="2019-09-09T00:00:00"/>
  </r>
  <r>
    <n v="45568"/>
    <x v="0"/>
    <d v="2019-09-09T00:00:00"/>
  </r>
  <r>
    <n v="45569"/>
    <x v="0"/>
    <d v="2019-09-09T00:00:00"/>
  </r>
  <r>
    <n v="45570"/>
    <x v="0"/>
    <d v="2019-09-09T00:00:00"/>
  </r>
  <r>
    <n v="45571"/>
    <x v="0"/>
    <d v="2019-09-09T00:00:00"/>
  </r>
  <r>
    <n v="45509"/>
    <x v="0"/>
    <d v="2019-09-09T00:00:00"/>
  </r>
  <r>
    <n v="45497"/>
    <x v="0"/>
    <d v="2019-09-09T00:00:00"/>
  </r>
  <r>
    <n v="45498"/>
    <x v="0"/>
    <d v="2019-09-09T00:00:00"/>
  </r>
  <r>
    <n v="45518"/>
    <x v="0"/>
    <d v="2019-09-09T00:00:00"/>
  </r>
  <r>
    <n v="45654"/>
    <x v="0"/>
    <d v="2019-09-11T00:00:00"/>
  </r>
  <r>
    <n v="45630"/>
    <x v="0"/>
    <d v="2019-09-11T00:00:00"/>
  </r>
  <r>
    <n v="45633"/>
    <x v="0"/>
    <d v="2019-09-11T00:00:00"/>
  </r>
  <r>
    <n v="45681"/>
    <x v="0"/>
    <d v="2019-09-11T00:00:00"/>
  </r>
  <r>
    <n v="45605"/>
    <x v="0"/>
    <d v="2019-09-11T00:00:00"/>
  </r>
  <r>
    <n v="45661"/>
    <x v="0"/>
    <d v="2019-09-11T00:00:00"/>
  </r>
  <r>
    <n v="45653"/>
    <x v="0"/>
    <d v="2019-09-11T00:00:00"/>
  </r>
  <r>
    <n v="45662"/>
    <x v="0"/>
    <d v="2019-09-11T00:00:00"/>
  </r>
  <r>
    <n v="45732"/>
    <x v="0"/>
    <d v="2019-09-12T00:00:00"/>
  </r>
  <r>
    <n v="45733"/>
    <x v="0"/>
    <d v="2019-09-12T00:00:00"/>
  </r>
  <r>
    <n v="45734"/>
    <x v="0"/>
    <d v="2019-09-12T00:00:00"/>
  </r>
  <r>
    <n v="45735"/>
    <x v="0"/>
    <d v="2019-09-12T00:00:00"/>
  </r>
  <r>
    <n v="45548"/>
    <x v="0"/>
    <d v="2019-09-12T00:00:00"/>
  </r>
  <r>
    <n v="45645"/>
    <x v="0"/>
    <d v="2019-09-12T00:00:00"/>
  </r>
  <r>
    <n v="45628"/>
    <x v="0"/>
    <d v="2019-09-12T00:00:00"/>
  </r>
  <r>
    <n v="45644"/>
    <x v="0"/>
    <d v="2019-09-12T00:00:00"/>
  </r>
  <r>
    <n v="45866"/>
    <x v="0"/>
    <d v="2019-09-13T00:00:00"/>
  </r>
  <r>
    <n v="45867"/>
    <x v="0"/>
    <d v="2019-09-13T00:00:00"/>
  </r>
  <r>
    <n v="45870"/>
    <x v="0"/>
    <d v="2019-09-13T00:00:00"/>
  </r>
  <r>
    <n v="45876"/>
    <x v="0"/>
    <d v="2019-09-13T00:00:00"/>
  </r>
  <r>
    <n v="46044"/>
    <x v="0"/>
    <d v="2019-09-16T00:00:00"/>
  </r>
  <r>
    <n v="50074337"/>
    <x v="3"/>
    <d v="2019-06-10T00:00:00"/>
  </r>
  <r>
    <n v="46087"/>
    <x v="0"/>
    <d v="2019-09-16T00:00:00"/>
  </r>
  <r>
    <n v="46088"/>
    <x v="0"/>
    <d v="2019-09-16T00:00:00"/>
  </r>
  <r>
    <n v="46096"/>
    <x v="0"/>
    <d v="2019-09-16T00:00:00"/>
  </r>
  <r>
    <n v="46084"/>
    <x v="0"/>
    <d v="2019-09-16T00:00:00"/>
  </r>
  <r>
    <n v="46085"/>
    <x v="0"/>
    <d v="2019-09-16T00:00:00"/>
  </r>
  <r>
    <n v="46089"/>
    <x v="0"/>
    <d v="2019-09-16T00:00:00"/>
  </r>
  <r>
    <n v="46090"/>
    <x v="0"/>
    <d v="2019-09-16T00:00:00"/>
  </r>
  <r>
    <n v="45873"/>
    <x v="0"/>
    <d v="2019-09-17T00:00:00"/>
  </r>
  <r>
    <n v="45875"/>
    <x v="0"/>
    <d v="2019-09-17T00:00:00"/>
  </r>
  <r>
    <n v="45871"/>
    <x v="0"/>
    <d v="2019-09-17T00:00:00"/>
  </r>
  <r>
    <n v="46030"/>
    <x v="0"/>
    <d v="2019-09-17T00:00:00"/>
  </r>
  <r>
    <n v="46098"/>
    <x v="0"/>
    <d v="2019-09-17T00:00:00"/>
  </r>
  <r>
    <n v="46099"/>
    <x v="0"/>
    <d v="2019-09-17T00:00:00"/>
  </r>
  <r>
    <n v="46100"/>
    <x v="0"/>
    <d v="2019-09-17T00:00:00"/>
  </r>
  <r>
    <n v="46101"/>
    <x v="0"/>
    <d v="2019-09-17T00:00:00"/>
  </r>
  <r>
    <n v="45952"/>
    <x v="0"/>
    <d v="2019-09-18T00:00:00"/>
  </r>
  <r>
    <n v="45951"/>
    <x v="0"/>
    <d v="2019-09-18T00:00:00"/>
  </r>
  <r>
    <n v="45943"/>
    <x v="0"/>
    <d v="2019-09-18T00:00:00"/>
  </r>
  <r>
    <n v="48054"/>
    <x v="0"/>
    <d v="2019-09-18T00:00:00"/>
  </r>
  <r>
    <n v="45948"/>
    <x v="0"/>
    <d v="2019-09-18T00:00:00"/>
  </r>
  <r>
    <n v="45946"/>
    <x v="0"/>
    <d v="2019-09-18T00:00:00"/>
  </r>
  <r>
    <n v="45945"/>
    <x v="0"/>
    <d v="2019-09-18T00:00:00"/>
  </r>
  <r>
    <n v="45944"/>
    <x v="0"/>
    <d v="2019-09-18T00:00:00"/>
  </r>
  <r>
    <n v="45917"/>
    <x v="0"/>
    <d v="2019-09-19T00:00:00"/>
  </r>
  <r>
    <n v="45916"/>
    <x v="0"/>
    <d v="2019-09-19T00:00:00"/>
  </r>
  <r>
    <n v="45915"/>
    <x v="0"/>
    <d v="2019-09-19T00:00:00"/>
  </r>
  <r>
    <n v="45920"/>
    <x v="0"/>
    <d v="2019-09-19T00:00:00"/>
  </r>
  <r>
    <n v="45950"/>
    <x v="0"/>
    <d v="2019-09-19T00:00:00"/>
  </r>
  <r>
    <n v="45949"/>
    <x v="0"/>
    <d v="2019-09-19T00:00:00"/>
  </r>
  <r>
    <n v="45947"/>
    <x v="0"/>
    <d v="2019-09-19T00:00:00"/>
  </r>
  <r>
    <n v="46003"/>
    <x v="0"/>
    <d v="2019-09-20T00:00:00"/>
  </r>
  <r>
    <n v="46004"/>
    <x v="0"/>
    <d v="2019-09-20T00:00:00"/>
  </r>
  <r>
    <n v="50449746"/>
    <x v="2"/>
    <d v="2019-06-17T00:00:00"/>
  </r>
  <r>
    <n v="46005"/>
    <x v="0"/>
    <d v="2019-09-20T00:00:00"/>
  </r>
  <r>
    <n v="46006"/>
    <x v="0"/>
    <d v="2019-09-20T00:00:00"/>
  </r>
  <r>
    <n v="45650"/>
    <x v="0"/>
    <d v="2019-09-20T00:00:00"/>
  </r>
  <r>
    <n v="45651"/>
    <x v="0"/>
    <d v="2019-09-20T00:00:00"/>
  </r>
  <r>
    <n v="45953"/>
    <x v="0"/>
    <d v="2019-09-20T00:00:00"/>
  </r>
  <r>
    <n v="46014"/>
    <x v="0"/>
    <d v="2019-09-20T00:00:00"/>
  </r>
  <r>
    <n v="46007"/>
    <x v="0"/>
    <d v="2019-09-20T00:00:00"/>
  </r>
  <r>
    <n v="46054"/>
    <x v="0"/>
    <d v="2019-09-20T00:00:00"/>
  </r>
  <r>
    <n v="50738758"/>
    <x v="0"/>
    <d v="2019-09-22T00:00:00"/>
  </r>
  <r>
    <n v="50738757"/>
    <x v="0"/>
    <d v="2019-09-22T00:00:00"/>
  </r>
  <r>
    <n v="50299435"/>
    <x v="0"/>
    <d v="2019-09-22T00:00:00"/>
  </r>
  <r>
    <n v="45891"/>
    <x v="0"/>
    <d v="2019-09-23T00:00:00"/>
  </r>
  <r>
    <n v="45889"/>
    <x v="0"/>
    <d v="2019-09-23T00:00:00"/>
  </r>
  <r>
    <n v="45888"/>
    <x v="0"/>
    <d v="2019-09-23T00:00:00"/>
  </r>
  <r>
    <n v="45887"/>
    <x v="0"/>
    <d v="2019-09-23T00:00:00"/>
  </r>
  <r>
    <n v="45882"/>
    <x v="0"/>
    <d v="2019-09-23T00:00:00"/>
  </r>
  <r>
    <n v="45892"/>
    <x v="0"/>
    <d v="2019-09-23T00:00:00"/>
  </r>
  <r>
    <n v="45890"/>
    <x v="0"/>
    <d v="2019-09-23T00:00:00"/>
  </r>
  <r>
    <n v="45893"/>
    <x v="0"/>
    <d v="2019-09-23T00:00:00"/>
  </r>
  <r>
    <n v="46294"/>
    <x v="3"/>
    <d v="2019-06-21T00:00:00"/>
  </r>
  <r>
    <n v="45926"/>
    <x v="0"/>
    <d v="2019-09-24T00:00:00"/>
  </r>
  <r>
    <n v="45925"/>
    <x v="0"/>
    <d v="2019-09-24T00:00:00"/>
  </r>
  <r>
    <n v="45922"/>
    <x v="0"/>
    <d v="2019-09-24T00:00:00"/>
  </r>
  <r>
    <n v="45921"/>
    <x v="0"/>
    <d v="2019-09-24T00:00:00"/>
  </r>
  <r>
    <n v="46102"/>
    <x v="0"/>
    <d v="2019-09-24T00:00:00"/>
  </r>
  <r>
    <n v="46107"/>
    <x v="0"/>
    <d v="2019-09-24T00:00:00"/>
  </r>
  <r>
    <n v="46111"/>
    <x v="0"/>
    <d v="2019-09-24T00:00:00"/>
  </r>
  <r>
    <n v="46113"/>
    <x v="0"/>
    <d v="2019-09-24T00:00:00"/>
  </r>
  <r>
    <n v="45884"/>
    <x v="0"/>
    <d v="2019-09-25T00:00:00"/>
  </r>
  <r>
    <n v="45896"/>
    <x v="0"/>
    <d v="2019-09-25T00:00:00"/>
  </r>
  <r>
    <n v="45923"/>
    <x v="0"/>
    <d v="2019-09-25T00:00:00"/>
  </r>
  <r>
    <n v="45924"/>
    <x v="0"/>
    <d v="2019-09-25T00:00:00"/>
  </r>
  <r>
    <n v="46103"/>
    <x v="0"/>
    <d v="2019-09-25T00:00:00"/>
  </r>
  <r>
    <n v="46104"/>
    <x v="0"/>
    <d v="2019-09-25T00:00:00"/>
  </r>
  <r>
    <n v="46114"/>
    <x v="0"/>
    <d v="2019-09-25T00:00:00"/>
  </r>
  <r>
    <n v="45649"/>
    <x v="0"/>
    <d v="2019-09-26T00:00:00"/>
  </r>
  <r>
    <n v="45815"/>
    <x v="0"/>
    <d v="2019-09-26T00:00:00"/>
  </r>
  <r>
    <n v="45895"/>
    <x v="0"/>
    <d v="2019-09-26T00:00:00"/>
  </r>
  <r>
    <n v="45894"/>
    <x v="0"/>
    <d v="2019-09-26T00:00:00"/>
  </r>
  <r>
    <n v="45899"/>
    <x v="0"/>
    <d v="2019-09-26T00:00:00"/>
  </r>
  <r>
    <n v="45898"/>
    <x v="0"/>
    <d v="2019-09-26T00:00:00"/>
  </r>
  <r>
    <n v="45897"/>
    <x v="0"/>
    <d v="2019-09-26T00:00:00"/>
  </r>
  <r>
    <n v="45927"/>
    <x v="0"/>
    <d v="2019-09-26T00:00:00"/>
  </r>
  <r>
    <n v="45543"/>
    <x v="0"/>
    <d v="2019-09-27T00:00:00"/>
  </r>
  <r>
    <n v="45546"/>
    <x v="0"/>
    <d v="2019-09-27T00:00:00"/>
  </r>
  <r>
    <n v="45598"/>
    <x v="0"/>
    <d v="2019-09-27T00:00:00"/>
  </r>
  <r>
    <n v="45599"/>
    <x v="0"/>
    <d v="2019-09-27T00:00:00"/>
  </r>
  <r>
    <n v="46229"/>
    <x v="0"/>
    <d v="2019-09-30T00:00:00"/>
  </r>
  <r>
    <n v="46230"/>
    <x v="0"/>
    <d v="2019-09-30T00:00:00"/>
  </r>
  <r>
    <n v="46228"/>
    <x v="0"/>
    <d v="2019-09-30T00:00:00"/>
  </r>
  <r>
    <n v="46231"/>
    <x v="0"/>
    <d v="2019-09-30T00:00:00"/>
  </r>
  <r>
    <n v="46495"/>
    <x v="0"/>
    <d v="2019-09-30T00:00:00"/>
  </r>
  <r>
    <n v="46494"/>
    <x v="0"/>
    <d v="2019-09-30T00:00:00"/>
  </r>
  <r>
    <n v="46487"/>
    <x v="0"/>
    <d v="2019-09-30T00:00:00"/>
  </r>
  <r>
    <n v="46486"/>
    <x v="0"/>
    <d v="2019-09-30T00:00:00"/>
  </r>
  <r>
    <n v="46485"/>
    <x v="0"/>
    <d v="2019-09-30T00:00:00"/>
  </r>
  <r>
    <n v="46484"/>
    <x v="0"/>
    <d v="2019-09-30T00:00:00"/>
  </r>
  <r>
    <n v="46482"/>
    <x v="0"/>
    <d v="2019-09-30T00:00:00"/>
  </r>
  <r>
    <n v="46462"/>
    <x v="0"/>
    <d v="2019-10-01T00:00:00"/>
  </r>
  <r>
    <n v="46463"/>
    <x v="0"/>
    <d v="2019-10-01T00:00:00"/>
  </r>
  <r>
    <n v="46488"/>
    <x v="0"/>
    <d v="2019-10-01T00:00:00"/>
  </r>
  <r>
    <n v="46491"/>
    <x v="0"/>
    <d v="2019-10-01T00:00:00"/>
  </r>
  <r>
    <n v="46492"/>
    <x v="0"/>
    <d v="2019-10-01T00:00:00"/>
  </r>
  <r>
    <n v="46489"/>
    <x v="0"/>
    <d v="2019-10-01T00:00:00"/>
  </r>
  <r>
    <n v="46490"/>
    <x v="0"/>
    <d v="2019-10-01T00:00:00"/>
  </r>
  <r>
    <n v="46493"/>
    <x v="0"/>
    <d v="2019-10-01T00:00:00"/>
  </r>
  <r>
    <n v="45828"/>
    <x v="0"/>
    <d v="2019-10-02T00:00:00"/>
  </r>
  <r>
    <n v="45829"/>
    <x v="0"/>
    <d v="2019-10-02T00:00:00"/>
  </r>
  <r>
    <n v="46422"/>
    <x v="0"/>
    <d v="2019-10-02T00:00:00"/>
  </r>
  <r>
    <n v="46453"/>
    <x v="0"/>
    <d v="2019-10-02T00:00:00"/>
  </r>
  <r>
    <n v="46466"/>
    <x v="0"/>
    <d v="2019-10-02T00:00:00"/>
  </r>
  <r>
    <n v="46467"/>
    <x v="0"/>
    <d v="2019-10-02T00:00:00"/>
  </r>
  <r>
    <n v="46468"/>
    <x v="0"/>
    <d v="2019-10-02T00:00:00"/>
  </r>
  <r>
    <n v="46469"/>
    <x v="0"/>
    <d v="2019-10-02T00:00:00"/>
  </r>
  <r>
    <n v="45573"/>
    <x v="0"/>
    <d v="2019-10-03T00:00:00"/>
  </r>
  <r>
    <n v="46013"/>
    <x v="0"/>
    <d v="2019-10-03T00:00:00"/>
  </r>
  <r>
    <n v="46423"/>
    <x v="0"/>
    <d v="2019-10-03T00:00:00"/>
  </r>
  <r>
    <n v="46410"/>
    <x v="0"/>
    <d v="2019-10-03T00:00:00"/>
  </r>
  <r>
    <n v="46010"/>
    <x v="0"/>
    <d v="2019-10-03T00:00:00"/>
  </r>
  <r>
    <n v="46011"/>
    <x v="0"/>
    <d v="2019-10-03T00:00:00"/>
  </r>
  <r>
    <n v="46012"/>
    <x v="0"/>
    <d v="2019-10-03T00:00:00"/>
  </r>
  <r>
    <n v="44974"/>
    <x v="0"/>
    <d v="2019-10-03T00:00:00"/>
  </r>
  <r>
    <n v="45596"/>
    <x v="0"/>
    <d v="2019-10-04T00:00:00"/>
  </r>
  <r>
    <n v="46130"/>
    <x v="0"/>
    <d v="2019-10-04T00:00:00"/>
  </r>
  <r>
    <n v="46441"/>
    <x v="0"/>
    <d v="2019-10-04T00:00:00"/>
  </r>
  <r>
    <n v="46443"/>
    <x v="0"/>
    <d v="2019-10-04T00:00:00"/>
  </r>
  <r>
    <n v="51198"/>
    <x v="0"/>
    <d v="2019-10-04T00:00:00"/>
  </r>
  <r>
    <n v="45602"/>
    <x v="0"/>
    <d v="2019-10-07T00:00:00"/>
  </r>
  <r>
    <n v="45692"/>
    <x v="0"/>
    <d v="2019-10-07T00:00:00"/>
  </r>
  <r>
    <n v="45932"/>
    <x v="0"/>
    <d v="2019-10-07T00:00:00"/>
  </r>
  <r>
    <n v="49886"/>
    <x v="0"/>
    <d v="2019-10-07T00:00:00"/>
  </r>
  <r>
    <n v="45663"/>
    <x v="0"/>
    <d v="2019-10-14T00:00:00"/>
  </r>
  <r>
    <n v="45685"/>
    <x v="0"/>
    <d v="2019-10-14T00:00:00"/>
  </r>
  <r>
    <n v="46622"/>
    <x v="0"/>
    <d v="2019-10-14T00:00:00"/>
  </r>
  <r>
    <n v="50814"/>
    <x v="0"/>
    <d v="2019-10-14T00:00:00"/>
  </r>
  <r>
    <n v="45486"/>
    <x v="0"/>
    <d v="2019-10-14T00:00:00"/>
  </r>
  <r>
    <n v="45738"/>
    <x v="0"/>
    <d v="2019-10-14T00:00:00"/>
  </r>
  <r>
    <n v="45728"/>
    <x v="0"/>
    <d v="2019-10-14T00:00:00"/>
  </r>
  <r>
    <n v="46209"/>
    <x v="0"/>
    <d v="2019-10-14T00:00:00"/>
  </r>
  <r>
    <n v="45994"/>
    <x v="0"/>
    <d v="2019-10-15T00:00:00"/>
  </r>
  <r>
    <n v="46046"/>
    <x v="0"/>
    <d v="2019-10-15T00:00:00"/>
  </r>
  <r>
    <n v="46389"/>
    <x v="0"/>
    <d v="2019-10-15T00:00:00"/>
  </r>
  <r>
    <n v="46390"/>
    <x v="0"/>
    <d v="2019-10-15T00:00:00"/>
  </r>
  <r>
    <n v="46186"/>
    <x v="0"/>
    <d v="2019-10-16T00:00:00"/>
  </r>
  <r>
    <n v="46202"/>
    <x v="0"/>
    <d v="2019-10-16T00:00:00"/>
  </r>
  <r>
    <n v="46347"/>
    <x v="0"/>
    <d v="2019-10-16T00:00:00"/>
  </r>
  <r>
    <n v="46156"/>
    <x v="0"/>
    <d v="2019-10-16T00:00:00"/>
  </r>
  <r>
    <n v="46189"/>
    <x v="0"/>
    <d v="2019-10-16T00:00:00"/>
  </r>
  <r>
    <n v="46190"/>
    <x v="0"/>
    <d v="2019-10-16T00:00:00"/>
  </r>
  <r>
    <n v="46193"/>
    <x v="0"/>
    <d v="2019-10-16T00:00:00"/>
  </r>
  <r>
    <n v="46149"/>
    <x v="0"/>
    <d v="2019-10-17T00:00:00"/>
  </r>
  <r>
    <n v="46191"/>
    <x v="0"/>
    <d v="2019-10-17T00:00:00"/>
  </r>
  <r>
    <n v="46200"/>
    <x v="0"/>
    <d v="2019-10-17T00:00:00"/>
  </r>
  <r>
    <n v="46201"/>
    <x v="0"/>
    <d v="2019-10-17T00:00:00"/>
  </r>
  <r>
    <n v="46157"/>
    <x v="0"/>
    <d v="2019-10-17T00:00:00"/>
  </r>
  <r>
    <n v="46185"/>
    <x v="0"/>
    <d v="2019-10-17T00:00:00"/>
  </r>
  <r>
    <n v="46187"/>
    <x v="0"/>
    <d v="2019-10-17T00:00:00"/>
  </r>
  <r>
    <n v="46366"/>
    <x v="0"/>
    <d v="2019-10-17T00:00:00"/>
  </r>
  <r>
    <n v="46337"/>
    <x v="0"/>
    <d v="2019-10-18T00:00:00"/>
  </r>
  <r>
    <n v="46336"/>
    <x v="0"/>
    <d v="2019-10-18T00:00:00"/>
  </r>
  <r>
    <n v="46396"/>
    <x v="0"/>
    <d v="2019-10-18T00:00:00"/>
  </r>
  <r>
    <n v="46498"/>
    <x v="0"/>
    <d v="2019-10-18T00:00:00"/>
  </r>
  <r>
    <n v="46343"/>
    <x v="0"/>
    <d v="2019-10-21T00:00:00"/>
  </r>
  <r>
    <n v="46344"/>
    <x v="0"/>
    <d v="2019-10-21T00:00:00"/>
  </r>
  <r>
    <n v="46341"/>
    <x v="0"/>
    <d v="2019-10-21T00:00:00"/>
  </r>
  <r>
    <n v="46346"/>
    <x v="0"/>
    <d v="2019-10-21T00:00:00"/>
  </r>
  <r>
    <n v="46393"/>
    <x v="0"/>
    <d v="2019-10-21T00:00:00"/>
  </r>
  <r>
    <n v="46395"/>
    <x v="0"/>
    <d v="2019-10-21T00:00:00"/>
  </r>
  <r>
    <n v="46447"/>
    <x v="0"/>
    <d v="2019-10-21T00:00:00"/>
  </r>
  <r>
    <n v="46448"/>
    <x v="0"/>
    <d v="2019-10-21T00:00:00"/>
  </r>
  <r>
    <n v="46364"/>
    <x v="0"/>
    <d v="2019-10-22T00:00:00"/>
  </r>
  <r>
    <n v="46365"/>
    <x v="0"/>
    <d v="2019-10-22T00:00:00"/>
  </r>
  <r>
    <n v="46384"/>
    <x v="0"/>
    <d v="2019-10-22T00:00:00"/>
  </r>
  <r>
    <n v="46385"/>
    <x v="0"/>
    <d v="2019-10-22T00:00:00"/>
  </r>
  <r>
    <n v="46545"/>
    <x v="0"/>
    <d v="2019-10-23T00:00:00"/>
  </r>
  <r>
    <n v="46356"/>
    <x v="0"/>
    <d v="2019-10-23T00:00:00"/>
  </r>
  <r>
    <n v="46357"/>
    <x v="0"/>
    <d v="2019-10-23T00:00:00"/>
  </r>
  <r>
    <n v="46358"/>
    <x v="0"/>
    <d v="2019-10-23T00:00:00"/>
  </r>
  <r>
    <n v="46359"/>
    <x v="0"/>
    <d v="2019-10-23T00:00:00"/>
  </r>
  <r>
    <n v="46363"/>
    <x v="0"/>
    <d v="2019-10-23T00:00:00"/>
  </r>
  <r>
    <n v="46362"/>
    <x v="0"/>
    <d v="2019-10-23T00:00:00"/>
  </r>
  <r>
    <n v="46361"/>
    <x v="0"/>
    <d v="2019-10-23T00:00:00"/>
  </r>
  <r>
    <n v="46360"/>
    <x v="0"/>
    <d v="2019-10-23T00:00:00"/>
  </r>
  <r>
    <n v="46478"/>
    <x v="0"/>
    <d v="2019-10-24T00:00:00"/>
  </r>
  <r>
    <n v="46477"/>
    <x v="0"/>
    <d v="2019-10-24T00:00:00"/>
  </r>
  <r>
    <n v="46480"/>
    <x v="0"/>
    <d v="2019-10-24T00:00:00"/>
  </r>
  <r>
    <n v="46479"/>
    <x v="0"/>
    <d v="2019-10-24T00:00:00"/>
  </r>
  <r>
    <n v="45769"/>
    <x v="0"/>
    <d v="2019-10-25T00:00:00"/>
  </r>
  <r>
    <n v="45770"/>
    <x v="0"/>
    <d v="2019-10-25T00:00:00"/>
  </r>
  <r>
    <n v="46040"/>
    <x v="0"/>
    <d v="2019-10-25T00:00:00"/>
  </r>
  <r>
    <n v="46258"/>
    <x v="0"/>
    <d v="2019-10-25T00:00:00"/>
  </r>
  <r>
    <n v="45588"/>
    <x v="0"/>
    <d v="2019-10-28T00:00:00"/>
  </r>
  <r>
    <n v="46273"/>
    <x v="0"/>
    <d v="2019-10-28T00:00:00"/>
  </r>
  <r>
    <n v="46274"/>
    <x v="0"/>
    <d v="2019-10-28T00:00:00"/>
  </r>
  <r>
    <n v="46275"/>
    <x v="0"/>
    <d v="2019-10-28T00:00:00"/>
  </r>
  <r>
    <n v="46352"/>
    <x v="0"/>
    <d v="2019-10-29T00:00:00"/>
  </r>
  <r>
    <n v="46348"/>
    <x v="0"/>
    <d v="2019-10-29T00:00:00"/>
  </r>
  <r>
    <n v="46350"/>
    <x v="0"/>
    <d v="2019-10-29T00:00:00"/>
  </r>
  <r>
    <n v="46351"/>
    <x v="0"/>
    <d v="2019-10-29T00:00:00"/>
  </r>
  <r>
    <n v="45996"/>
    <x v="0"/>
    <d v="2019-10-29T00:00:00"/>
  </r>
  <r>
    <n v="46345"/>
    <x v="0"/>
    <d v="2019-10-29T00:00:00"/>
  </r>
  <r>
    <n v="46391"/>
    <x v="0"/>
    <d v="2019-10-29T00:00:00"/>
  </r>
  <r>
    <n v="46392"/>
    <x v="0"/>
    <d v="2019-10-29T00:00:00"/>
  </r>
  <r>
    <n v="46153"/>
    <x v="0"/>
    <d v="2019-10-30T00:00:00"/>
  </r>
  <r>
    <n v="46340"/>
    <x v="0"/>
    <d v="2019-10-30T00:00:00"/>
  </r>
  <r>
    <n v="46388"/>
    <x v="0"/>
    <d v="2019-10-30T00:00:00"/>
  </r>
  <r>
    <n v="46414"/>
    <x v="0"/>
    <d v="2019-10-30T00:00:00"/>
  </r>
  <r>
    <n v="46332"/>
    <x v="0"/>
    <d v="2019-10-30T00:00:00"/>
  </r>
  <r>
    <n v="46333"/>
    <x v="0"/>
    <d v="2019-10-30T00:00:00"/>
  </r>
  <r>
    <n v="46382"/>
    <x v="0"/>
    <d v="2019-10-30T00:00:00"/>
  </r>
  <r>
    <n v="46383"/>
    <x v="0"/>
    <d v="2019-10-30T00:00:00"/>
  </r>
  <r>
    <n v="46386"/>
    <x v="0"/>
    <d v="2019-10-30T00:00:00"/>
  </r>
  <r>
    <n v="46387"/>
    <x v="0"/>
    <d v="2019-10-30T00:00:00"/>
  </r>
  <r>
    <n v="46373"/>
    <x v="0"/>
    <d v="2019-10-30T00:00:00"/>
  </r>
  <r>
    <n v="46371"/>
    <x v="0"/>
    <d v="2019-10-30T00:00:00"/>
  </r>
  <r>
    <n v="45455"/>
    <x v="0"/>
    <d v="2019-10-31T00:00:00"/>
  </r>
  <r>
    <n v="45465"/>
    <x v="0"/>
    <d v="2019-10-31T00:00:00"/>
  </r>
  <r>
    <n v="45468"/>
    <x v="0"/>
    <d v="2019-10-31T00:00:00"/>
  </r>
  <r>
    <n v="45469"/>
    <x v="0"/>
    <d v="2019-10-31T00:00:00"/>
  </r>
  <r>
    <n v="45471"/>
    <x v="0"/>
    <d v="2019-11-01T00:00:00"/>
  </r>
  <r>
    <n v="45487"/>
    <x v="0"/>
    <d v="2019-11-01T00:00:00"/>
  </r>
  <r>
    <n v="45488"/>
    <x v="0"/>
    <d v="2019-11-01T00:00:00"/>
  </r>
  <r>
    <n v="45549"/>
    <x v="0"/>
    <d v="2019-11-01T00:00:00"/>
  </r>
  <r>
    <n v="45490"/>
    <x v="0"/>
    <d v="2019-11-05T00:00:00"/>
  </r>
  <r>
    <n v="45544"/>
    <x v="0"/>
    <d v="2019-11-05T00:00:00"/>
  </r>
  <r>
    <n v="45545"/>
    <x v="0"/>
    <d v="2019-11-05T00:00:00"/>
  </r>
  <r>
    <n v="45911"/>
    <x v="0"/>
    <d v="2019-11-05T00:00:00"/>
  </r>
  <r>
    <n v="45550"/>
    <x v="0"/>
    <d v="2019-11-06T00:00:00"/>
  </r>
  <r>
    <n v="45601"/>
    <x v="0"/>
    <d v="2019-11-06T00:00:00"/>
  </r>
  <r>
    <n v="45690"/>
    <x v="0"/>
    <d v="2019-11-06T00:00:00"/>
  </r>
  <r>
    <n v="45691"/>
    <x v="0"/>
    <d v="2019-11-06T00:00:00"/>
  </r>
  <r>
    <n v="45606"/>
    <x v="0"/>
    <d v="2019-11-07T00:00:00"/>
  </r>
  <r>
    <n v="45597"/>
    <x v="0"/>
    <d v="2019-11-07T00:00:00"/>
  </r>
  <r>
    <n v="45652"/>
    <x v="0"/>
    <d v="2019-11-07T00:00:00"/>
  </r>
  <r>
    <n v="46591"/>
    <x v="0"/>
    <d v="2019-11-07T00:00:00"/>
  </r>
  <r>
    <n v="45750"/>
    <x v="0"/>
    <d v="2019-11-08T00:00:00"/>
  </r>
  <r>
    <n v="45764"/>
    <x v="0"/>
    <d v="2019-11-08T00:00:00"/>
  </r>
  <r>
    <n v="45766"/>
    <x v="0"/>
    <d v="2019-11-08T00:00:00"/>
  </r>
  <r>
    <n v="45616"/>
    <x v="0"/>
    <d v="2019-11-08T00:00:00"/>
  </r>
  <r>
    <n v="45551"/>
    <x v="0"/>
    <d v="2019-11-11T00:00:00"/>
  </r>
  <r>
    <n v="45592"/>
    <x v="0"/>
    <d v="2019-11-11T00:00:00"/>
  </r>
  <r>
    <n v="46416"/>
    <x v="0"/>
    <d v="2019-11-11T00:00:00"/>
  </r>
  <r>
    <n v="46379"/>
    <x v="0"/>
    <d v="2019-11-11T00:00:00"/>
  </r>
  <r>
    <n v="45476"/>
    <x v="0"/>
    <d v="2019-11-12T00:00:00"/>
  </r>
  <r>
    <n v="45467"/>
    <x v="0"/>
    <d v="2019-11-12T00:00:00"/>
  </r>
  <r>
    <n v="45594"/>
    <x v="0"/>
    <d v="2019-11-12T00:00:00"/>
  </r>
  <r>
    <n v="46378"/>
    <x v="0"/>
    <d v="2019-11-12T00:00:00"/>
  </r>
  <r>
    <n v="45572"/>
    <x v="0"/>
    <d v="2019-11-13T00:00:00"/>
  </r>
  <r>
    <n v="45687"/>
    <x v="0"/>
    <d v="2019-11-13T00:00:00"/>
  </r>
  <r>
    <n v="45929"/>
    <x v="0"/>
    <d v="2019-11-13T00:00:00"/>
  </r>
  <r>
    <n v="46021"/>
    <x v="0"/>
    <d v="2019-11-13T00:00:00"/>
  </r>
  <r>
    <n v="45752"/>
    <x v="0"/>
    <d v="2019-11-14T00:00:00"/>
  </r>
  <r>
    <n v="45757"/>
    <x v="0"/>
    <d v="2019-11-14T00:00:00"/>
  </r>
  <r>
    <n v="45758"/>
    <x v="0"/>
    <d v="2019-11-14T00:00:00"/>
  </r>
  <r>
    <n v="45759"/>
    <x v="0"/>
    <d v="2019-11-14T00:00:00"/>
  </r>
  <r>
    <n v="45761"/>
    <x v="0"/>
    <d v="2019-11-15T00:00:00"/>
  </r>
  <r>
    <n v="45904"/>
    <x v="0"/>
    <d v="2019-11-15T00:00:00"/>
  </r>
  <r>
    <n v="45903"/>
    <x v="0"/>
    <d v="2019-11-15T00:00:00"/>
  </r>
  <r>
    <n v="45902"/>
    <x v="0"/>
    <d v="2019-11-15T00:00:00"/>
  </r>
  <r>
    <n v="47424"/>
    <x v="0"/>
    <d v="2019-11-17T00:00:00"/>
  </r>
  <r>
    <n v="50835"/>
    <x v="0"/>
    <d v="2019-11-17T00:00:00"/>
  </r>
  <r>
    <n v="51384"/>
    <x v="0"/>
    <d v="2019-11-17T00:00:00"/>
  </r>
  <r>
    <n v="45830"/>
    <x v="0"/>
    <d v="2019-11-18T00:00:00"/>
  </r>
  <r>
    <n v="45832"/>
    <x v="0"/>
    <d v="2019-11-18T00:00:00"/>
  </r>
  <r>
    <n v="45833"/>
    <x v="0"/>
    <d v="2019-11-18T00:00:00"/>
  </r>
  <r>
    <n v="46587"/>
    <x v="0"/>
    <d v="2019-11-18T00:00:00"/>
  </r>
  <r>
    <n v="51031"/>
    <x v="0"/>
    <d v="2019-11-18T00:00:00"/>
  </r>
  <r>
    <n v="45603"/>
    <x v="0"/>
    <d v="2019-11-19T00:00:00"/>
  </r>
  <r>
    <n v="45834"/>
    <x v="0"/>
    <d v="2019-11-19T00:00:00"/>
  </r>
  <r>
    <n v="45835"/>
    <x v="0"/>
    <d v="2019-11-19T00:00:00"/>
  </r>
  <r>
    <n v="46430"/>
    <x v="0"/>
    <d v="2019-11-19T00:00:00"/>
  </r>
  <r>
    <n v="46071"/>
    <x v="0"/>
    <d v="2019-11-20T00:00:00"/>
  </r>
  <r>
    <n v="46067"/>
    <x v="0"/>
    <d v="2019-11-20T00:00:00"/>
  </r>
  <r>
    <n v="46073"/>
    <x v="0"/>
    <d v="2019-11-20T00:00:00"/>
  </r>
  <r>
    <n v="46260"/>
    <x v="0"/>
    <d v="2019-11-20T00:00:00"/>
  </r>
  <r>
    <n v="45901"/>
    <x v="0"/>
    <d v="2019-11-21T00:00:00"/>
  </r>
  <r>
    <n v="46208"/>
    <x v="0"/>
    <d v="2019-11-21T00:00:00"/>
  </r>
  <r>
    <n v="46221"/>
    <x v="0"/>
    <d v="2019-11-21T00:00:00"/>
  </r>
  <r>
    <n v="46222"/>
    <x v="0"/>
    <d v="2019-11-21T00:00:00"/>
  </r>
  <r>
    <n v="46203"/>
    <x v="0"/>
    <d v="2019-11-22T00:00:00"/>
  </r>
  <r>
    <n v="46205"/>
    <x v="0"/>
    <d v="2019-11-22T00:00:00"/>
  </r>
  <r>
    <n v="46206"/>
    <x v="0"/>
    <d v="2019-11-22T00:00:00"/>
  </r>
  <r>
    <n v="46254"/>
    <x v="0"/>
    <d v="2019-11-22T00:00:00"/>
  </r>
  <r>
    <n v="45906"/>
    <x v="0"/>
    <d v="2019-11-25T00:00:00"/>
  </r>
  <r>
    <n v="45905"/>
    <x v="0"/>
    <d v="2019-11-25T00:00:00"/>
  </r>
  <r>
    <n v="46053"/>
    <x v="0"/>
    <d v="2019-11-25T00:00:00"/>
  </r>
  <r>
    <n v="46624"/>
    <x v="0"/>
    <d v="2019-11-25T00:00:00"/>
  </r>
  <r>
    <n v="45736"/>
    <x v="0"/>
    <d v="2019-11-26T00:00:00"/>
  </r>
  <r>
    <n v="45771"/>
    <x v="0"/>
    <d v="2019-11-26T00:00:00"/>
  </r>
  <r>
    <n v="45772"/>
    <x v="0"/>
    <d v="2019-11-26T00:00:00"/>
  </r>
  <r>
    <n v="45773"/>
    <x v="0"/>
    <d v="2019-11-26T00:00:00"/>
  </r>
  <r>
    <n v="45913"/>
    <x v="0"/>
    <d v="2019-11-27T00:00:00"/>
  </r>
  <r>
    <n v="45910"/>
    <x v="0"/>
    <d v="2019-11-27T00:00:00"/>
  </r>
  <r>
    <n v="45931"/>
    <x v="0"/>
    <d v="2019-11-27T00:00:00"/>
  </r>
  <r>
    <n v="45938"/>
    <x v="0"/>
    <d v="2019-11-27T00:00:00"/>
  </r>
  <r>
    <n v="45812"/>
    <x v="0"/>
    <d v="2019-12-02T00:00:00"/>
  </r>
  <r>
    <n v="45930"/>
    <x v="0"/>
    <d v="2019-12-02T00:00:00"/>
  </r>
  <r>
    <n v="45928"/>
    <x v="0"/>
    <d v="2019-12-02T00:00:00"/>
  </r>
  <r>
    <n v="45827"/>
    <x v="0"/>
    <d v="2019-12-02T00:00:00"/>
  </r>
  <r>
    <n v="46015"/>
    <x v="0"/>
    <d v="2019-12-04T00:00:00"/>
  </r>
  <r>
    <n v="46008"/>
    <x v="0"/>
    <d v="2019-12-04T00:00:00"/>
  </r>
  <r>
    <n v="46017"/>
    <x v="0"/>
    <d v="2019-12-04T00:00:00"/>
  </r>
  <r>
    <n v="46018"/>
    <x v="0"/>
    <d v="2019-12-04T00:00:00"/>
  </r>
  <r>
    <n v="46579"/>
    <x v="0"/>
    <d v="2019-12-05T00:00:00"/>
  </r>
  <r>
    <n v="46578"/>
    <x v="0"/>
    <d v="2019-12-05T00:00:00"/>
  </r>
  <r>
    <n v="46577"/>
    <x v="0"/>
    <d v="2019-12-05T00:00:00"/>
  </r>
  <r>
    <n v="46580"/>
    <x v="0"/>
    <d v="2019-12-05T00:00:00"/>
  </r>
  <r>
    <n v="45593"/>
    <x v="0"/>
    <d v="2019-12-05T00:00:00"/>
  </r>
  <r>
    <n v="45954"/>
    <x v="0"/>
    <d v="2019-12-05T00:00:00"/>
  </r>
  <r>
    <n v="45956"/>
    <x v="0"/>
    <d v="2019-12-05T00:00:00"/>
  </r>
  <r>
    <n v="46659"/>
    <x v="0"/>
    <d v="2019-12-05T00:00:00"/>
  </r>
  <r>
    <n v="46055"/>
    <x v="0"/>
    <d v="2019-12-06T00:00:00"/>
  </r>
  <r>
    <n v="46583"/>
    <x v="0"/>
    <d v="2019-12-06T00:00:00"/>
  </r>
  <r>
    <n v="46584"/>
    <x v="0"/>
    <d v="2019-12-06T00:00:00"/>
  </r>
  <r>
    <n v="46576"/>
    <x v="0"/>
    <d v="2019-12-06T00:00:00"/>
  </r>
  <r>
    <n v="46249"/>
    <x v="0"/>
    <d v="2019-12-09T00:00:00"/>
  </r>
  <r>
    <n v="49745"/>
    <x v="0"/>
    <d v="2019-12-09T00:00:00"/>
  </r>
  <r>
    <n v="50568"/>
    <x v="0"/>
    <d v="2019-12-09T00:00:00"/>
  </r>
  <r>
    <n v="45443"/>
    <x v="0"/>
    <d v="2019-12-10T00:00:00"/>
  </r>
  <r>
    <n v="45836"/>
    <x v="0"/>
    <d v="2019-12-10T00:00:00"/>
  </r>
  <r>
    <n v="46031"/>
    <x v="0"/>
    <d v="2019-12-10T00:00:00"/>
  </r>
  <r>
    <n v="46028"/>
    <x v="0"/>
    <d v="2019-12-10T00:00:00"/>
  </r>
  <r>
    <n v="45967"/>
    <x v="0"/>
    <d v="2019-12-10T00:00:00"/>
  </r>
  <r>
    <n v="45968"/>
    <x v="0"/>
    <d v="2019-12-10T00:00:00"/>
  </r>
  <r>
    <n v="46310"/>
    <x v="0"/>
    <d v="2019-12-10T00:00:00"/>
  </r>
  <r>
    <n v="46057"/>
    <x v="0"/>
    <d v="2019-12-11T00:00:00"/>
  </r>
  <r>
    <n v="46557"/>
    <x v="0"/>
    <d v="2019-12-11T00:00:00"/>
  </r>
  <r>
    <n v="46561"/>
    <x v="0"/>
    <d v="2019-12-11T00:00:00"/>
  </r>
  <r>
    <n v="45964"/>
    <x v="0"/>
    <d v="2019-12-12T00:00:00"/>
  </r>
  <r>
    <n v="45965"/>
    <x v="0"/>
    <d v="2019-12-12T00:00:00"/>
  </r>
  <r>
    <n v="45966"/>
    <x v="0"/>
    <d v="2019-12-12T00:00:00"/>
  </r>
  <r>
    <n v="50008"/>
    <x v="0"/>
    <d v="2019-12-12T00:00:00"/>
  </r>
  <r>
    <n v="46025"/>
    <x v="0"/>
    <d v="2019-12-13T00:00:00"/>
  </r>
  <r>
    <n v="46023"/>
    <x v="0"/>
    <d v="2019-12-13T00:00:00"/>
  </r>
  <r>
    <n v="46024"/>
    <x v="0"/>
    <d v="2019-12-13T00:00:00"/>
  </r>
  <r>
    <n v="45970"/>
    <x v="0"/>
    <d v="2019-12-13T00:00:00"/>
  </r>
  <r>
    <n v="45777"/>
    <x v="0"/>
    <d v="2019-12-23T00:00:00"/>
  </r>
  <r>
    <n v="45778"/>
    <x v="0"/>
    <d v="2019-12-23T00:00:00"/>
  </r>
  <r>
    <n v="45779"/>
    <x v="0"/>
    <d v="2019-12-23T00:00:00"/>
  </r>
  <r>
    <n v="46450"/>
    <x v="0"/>
    <d v="2019-12-23T00:00:00"/>
  </r>
  <r>
    <n v="46451"/>
    <x v="0"/>
    <d v="2019-12-23T00:00:00"/>
  </r>
  <r>
    <n v="46533"/>
    <x v="0"/>
    <d v="2019-12-23T00:00:00"/>
  </r>
  <r>
    <n v="46585"/>
    <x v="0"/>
    <d v="2019-12-23T00:00:00"/>
  </r>
  <r>
    <n v="46588"/>
    <x v="0"/>
    <d v="2019-12-23T00:00:00"/>
  </r>
  <r>
    <n v="46039"/>
    <x v="0"/>
    <d v="2019-12-26T00:00:00"/>
  </r>
  <r>
    <n v="46041"/>
    <x v="0"/>
    <d v="2019-12-26T00:00:00"/>
  </r>
  <r>
    <n v="46042"/>
    <x v="0"/>
    <d v="2019-12-26T00:00:00"/>
  </r>
  <r>
    <n v="46058"/>
    <x v="0"/>
    <d v="2019-12-26T00:00:00"/>
  </r>
  <r>
    <n v="45586"/>
    <x v="0"/>
    <d v="2019-12-27T00:00:00"/>
  </r>
  <r>
    <n v="46250"/>
    <x v="0"/>
    <d v="2019-12-27T00:00:00"/>
  </r>
  <r>
    <n v="46625"/>
    <x v="0"/>
    <d v="2019-12-27T00:00:00"/>
  </r>
  <r>
    <n v="46252"/>
    <x v="0"/>
    <d v="2019-12-31T00:00:00"/>
  </r>
  <r>
    <n v="46471"/>
    <x v="0"/>
    <d v="2019-12-31T00:00:00"/>
  </r>
  <r>
    <n v="46481"/>
    <x v="0"/>
    <d v="2019-12-31T00:00:00"/>
  </r>
  <r>
    <n v="46076"/>
    <x v="0"/>
    <d v="2020-01-02T00:00:00"/>
  </r>
  <r>
    <n v="46068"/>
    <x v="0"/>
    <d v="2020-01-02T00:00:00"/>
  </r>
  <r>
    <n v="46079"/>
    <x v="0"/>
    <d v="2020-01-02T00:00:00"/>
  </r>
  <r>
    <n v="46353"/>
    <x v="0"/>
    <d v="2020-01-02T00:00:00"/>
  </r>
  <r>
    <n v="46147"/>
    <x v="0"/>
    <d v="2020-01-03T00:00:00"/>
  </r>
  <r>
    <n v="46368"/>
    <x v="0"/>
    <d v="2020-01-03T00:00:00"/>
  </r>
  <r>
    <n v="45854"/>
    <x v="0"/>
    <d v="2020-01-06T00:00:00"/>
  </r>
  <r>
    <n v="46032"/>
    <x v="0"/>
    <d v="2020-01-06T00:00:00"/>
  </r>
  <r>
    <n v="46143"/>
    <x v="0"/>
    <d v="2020-01-06T00:00:00"/>
  </r>
  <r>
    <n v="46677"/>
    <x v="0"/>
    <d v="2020-01-06T00:00:00"/>
  </r>
  <r>
    <n v="46035"/>
    <x v="0"/>
    <d v="2020-01-07T00:00:00"/>
  </r>
  <r>
    <n v="46037"/>
    <x v="0"/>
    <d v="2020-01-07T00:00:00"/>
  </r>
  <r>
    <n v="46051"/>
    <x v="0"/>
    <d v="2020-01-07T00:00:00"/>
  </r>
  <r>
    <n v="46052"/>
    <x v="0"/>
    <d v="2020-01-07T00:00:00"/>
  </r>
  <r>
    <n v="45878"/>
    <x v="0"/>
    <d v="2020-01-08T00:00:00"/>
  </r>
  <r>
    <n v="46072"/>
    <x v="0"/>
    <d v="2020-01-08T00:00:00"/>
  </r>
  <r>
    <n v="46145"/>
    <x v="0"/>
    <d v="2020-01-08T00:00:00"/>
  </r>
  <r>
    <n v="46146"/>
    <x v="0"/>
    <d v="2020-01-08T00:00:00"/>
  </r>
  <r>
    <n v="46121"/>
    <x v="0"/>
    <d v="2020-01-09T00:00:00"/>
  </r>
  <r>
    <n v="46122"/>
    <x v="0"/>
    <d v="2020-01-09T00:00:00"/>
  </r>
  <r>
    <n v="46124"/>
    <x v="0"/>
    <d v="2020-01-09T00:00:00"/>
  </r>
  <r>
    <n v="46050"/>
    <x v="0"/>
    <d v="2020-01-15T00:00:00"/>
  </r>
  <r>
    <n v="46562"/>
    <x v="0"/>
    <d v="2020-01-15T00:00:00"/>
  </r>
  <r>
    <n v="46475"/>
    <x v="0"/>
    <d v="2020-01-15T00:00:00"/>
  </r>
  <r>
    <n v="46470"/>
    <x v="0"/>
    <d v="2020-01-15T00:00:00"/>
  </r>
  <r>
    <n v="46512"/>
    <x v="0"/>
    <d v="2020-01-16T00:00:00"/>
  </r>
  <r>
    <n v="46511"/>
    <x v="0"/>
    <d v="2020-01-16T00:00:00"/>
  </r>
  <r>
    <n v="46513"/>
    <x v="0"/>
    <d v="2020-01-16T00:00:00"/>
  </r>
  <r>
    <n v="46514"/>
    <x v="0"/>
    <d v="2020-01-16T00:00:00"/>
  </r>
  <r>
    <n v="46515"/>
    <x v="0"/>
    <d v="2020-01-17T00:00:00"/>
  </r>
  <r>
    <n v="46519"/>
    <x v="0"/>
    <d v="2020-01-17T00:00:00"/>
  </r>
  <r>
    <n v="46518"/>
    <x v="0"/>
    <d v="2020-01-17T00:00:00"/>
  </r>
  <r>
    <n v="46516"/>
    <x v="0"/>
    <d v="2020-01-17T00:00:00"/>
  </r>
  <r>
    <n v="46442"/>
    <x v="0"/>
    <d v="2020-01-27T00:00:00"/>
  </r>
  <r>
    <n v="46607"/>
    <x v="0"/>
    <d v="2020-01-27T00:00:00"/>
  </r>
  <r>
    <n v="46608"/>
    <x v="0"/>
    <d v="2020-01-27T00:00:00"/>
  </r>
  <r>
    <n v="46609"/>
    <x v="0"/>
    <d v="2020-01-27T00:00:00"/>
  </r>
  <r>
    <n v="46521"/>
    <x v="0"/>
    <d v="2020-01-28T00:00:00"/>
  </r>
  <r>
    <n v="46520"/>
    <x v="0"/>
    <d v="2020-01-28T00:00:00"/>
  </r>
  <r>
    <n v="46525"/>
    <x v="0"/>
    <d v="2020-01-28T00:00:00"/>
  </r>
  <r>
    <n v="46571"/>
    <x v="0"/>
    <d v="2020-01-28T00:00:00"/>
  </r>
  <r>
    <n v="46592"/>
    <x v="0"/>
    <d v="2020-01-29T00:00:00"/>
  </r>
  <r>
    <n v="46593"/>
    <x v="0"/>
    <d v="2020-01-29T00:00:00"/>
  </r>
  <r>
    <n v="46595"/>
    <x v="0"/>
    <d v="2020-01-29T00:00:00"/>
  </r>
  <r>
    <n v="46616"/>
    <x v="0"/>
    <d v="2020-01-29T00:00:00"/>
  </r>
  <r>
    <n v="45754"/>
    <x v="0"/>
    <d v="2020-01-30T00:00:00"/>
  </r>
  <r>
    <n v="46066"/>
    <x v="0"/>
    <d v="2020-01-30T00:00:00"/>
  </r>
  <r>
    <n v="46647"/>
    <x v="0"/>
    <d v="2020-01-30T00:00:00"/>
  </r>
  <r>
    <n v="46618"/>
    <x v="0"/>
    <d v="2020-01-31T00:00:00"/>
  </r>
  <r>
    <n v="46645"/>
    <x v="0"/>
    <d v="2020-01-31T00:00:00"/>
  </r>
  <r>
    <n v="46646"/>
    <x v="0"/>
    <d v="2020-01-31T00:00:00"/>
  </r>
  <r>
    <n v="46648"/>
    <x v="0"/>
    <d v="2020-01-31T00:00:00"/>
  </r>
  <r>
    <n v="46601"/>
    <x v="0"/>
    <d v="2020-02-03T00:00:00"/>
  </r>
  <r>
    <n v="46602"/>
    <x v="0"/>
    <d v="2020-02-03T00:00:00"/>
  </r>
  <r>
    <n v="46604"/>
    <x v="0"/>
    <d v="2020-02-03T00:00:00"/>
  </r>
  <r>
    <n v="46691"/>
    <x v="0"/>
    <d v="2020-02-03T00:00:00"/>
  </r>
  <r>
    <n v="46692"/>
    <x v="0"/>
    <d v="2020-02-10T00:00:00"/>
  </r>
  <r>
    <n v="46675"/>
    <x v="0"/>
    <d v="2020-02-17T00:00:00"/>
  </r>
  <r>
    <n v="46674"/>
    <x v="0"/>
    <d v="2020-02-17T00:00:00"/>
  </r>
  <r>
    <n v="46673"/>
    <x v="0"/>
    <d v="2020-02-17T00:00:00"/>
  </r>
  <r>
    <n v="46678"/>
    <x v="0"/>
    <d v="2020-02-17T00:00:00"/>
  </r>
  <r>
    <n v="46213"/>
    <x v="0"/>
    <d v="2020-02-18T00:00:00"/>
  </r>
  <r>
    <n v="46508"/>
    <x v="0"/>
    <d v="2020-02-18T00:00:00"/>
  </r>
  <r>
    <n v="46507"/>
    <x v="0"/>
    <d v="2020-02-18T00:00:00"/>
  </r>
  <r>
    <n v="46117"/>
    <x v="0"/>
    <d v="2020-02-19T00:00:00"/>
  </r>
  <r>
    <n v="46118"/>
    <x v="0"/>
    <d v="2020-02-19T00:00:00"/>
  </r>
  <r>
    <n v="46120"/>
    <x v="0"/>
    <d v="2020-02-19T00:00:00"/>
  </r>
  <r>
    <n v="46123"/>
    <x v="0"/>
    <d v="2020-02-19T00:00:00"/>
  </r>
  <r>
    <n v="46238"/>
    <x v="0"/>
    <d v="2020-02-20T00:00:00"/>
  </r>
  <r>
    <n v="46239"/>
    <x v="0"/>
    <d v="2020-02-20T00:00:00"/>
  </r>
  <r>
    <n v="46240"/>
    <x v="0"/>
    <d v="2020-02-20T00:00:00"/>
  </r>
  <r>
    <n v="46241"/>
    <x v="0"/>
    <d v="2020-02-20T00:00:00"/>
  </r>
  <r>
    <n v="46236"/>
    <x v="0"/>
    <d v="2020-02-24T00:00:00"/>
  </r>
  <r>
    <n v="46326"/>
    <x v="0"/>
    <d v="2020-02-24T00:00:00"/>
  </r>
  <r>
    <n v="46327"/>
    <x v="0"/>
    <d v="2020-02-24T00:00:00"/>
  </r>
  <r>
    <n v="46328"/>
    <x v="0"/>
    <d v="2020-02-24T00:00:00"/>
  </r>
  <r>
    <n v="46126"/>
    <x v="0"/>
    <d v="2020-02-25T00:00:00"/>
  </r>
  <r>
    <n v="46128"/>
    <x v="0"/>
    <d v="2020-02-25T00:00:00"/>
  </r>
  <r>
    <n v="49809"/>
    <x v="0"/>
    <d v="2020-02-25T00:00:00"/>
  </r>
  <r>
    <n v="51713"/>
    <x v="0"/>
    <d v="2020-02-25T00:00:00"/>
  </r>
  <r>
    <n v="46226"/>
    <x v="0"/>
    <d v="2020-02-26T00:00:00"/>
  </r>
  <r>
    <n v="46321"/>
    <x v="0"/>
    <d v="2020-02-26T00:00:00"/>
  </r>
  <r>
    <n v="46322"/>
    <x v="0"/>
    <d v="2020-02-26T00:00:00"/>
  </r>
  <r>
    <n v="46324"/>
    <x v="0"/>
    <d v="2020-02-26T00:00:00"/>
  </r>
  <r>
    <n v="46503"/>
    <x v="0"/>
    <d v="2020-02-27T00:00:00"/>
  </r>
  <r>
    <n v="46472"/>
    <x v="0"/>
    <d v="2020-02-27T00:00:00"/>
  </r>
  <r>
    <n v="46504"/>
    <x v="0"/>
    <d v="2020-02-27T00:00:00"/>
  </r>
  <r>
    <n v="46586"/>
    <x v="0"/>
    <d v="2020-02-27T00:00:00"/>
  </r>
  <r>
    <n v="45737"/>
    <x v="0"/>
    <d v="2020-02-28T00:00:00"/>
  </r>
  <r>
    <n v="46596"/>
    <x v="0"/>
    <d v="2020-02-28T00:00:00"/>
  </r>
  <r>
    <n v="46598"/>
    <x v="0"/>
    <d v="2020-02-28T00:00:00"/>
  </r>
  <r>
    <n v="46606"/>
    <x v="0"/>
    <d v="2020-02-28T00:00:00"/>
  </r>
  <r>
    <n v="46626"/>
    <x v="0"/>
    <d v="2020-03-02T00:00:00"/>
  </r>
  <r>
    <n v="46628"/>
    <x v="0"/>
    <d v="2020-03-02T00:00:00"/>
  </r>
  <r>
    <n v="46630"/>
    <x v="0"/>
    <d v="2020-03-02T00:00:00"/>
  </r>
  <r>
    <n v="46629"/>
    <x v="0"/>
    <d v="2020-03-02T00:00:00"/>
  </r>
  <r>
    <n v="50738755"/>
    <x v="0"/>
    <d v="2020-03-02T00:00:00"/>
  </r>
  <r>
    <n v="46636"/>
    <x v="0"/>
    <d v="2020-03-03T00:00:00"/>
  </r>
  <r>
    <n v="46635"/>
    <x v="0"/>
    <d v="2020-03-03T00:00:00"/>
  </r>
  <r>
    <n v="46637"/>
    <x v="0"/>
    <d v="2020-03-03T00:00:00"/>
  </r>
  <r>
    <n v="46634"/>
    <x v="0"/>
    <d v="2020-03-03T00:00:00"/>
  </r>
  <r>
    <n v="46642"/>
    <x v="0"/>
    <d v="2020-03-04T00:00:00"/>
  </r>
  <r>
    <n v="46640"/>
    <x v="0"/>
    <d v="2020-03-04T00:00:00"/>
  </r>
  <r>
    <n v="46639"/>
    <x v="0"/>
    <d v="2020-03-04T00:00:00"/>
  </r>
  <r>
    <n v="46638"/>
    <x v="0"/>
    <d v="2020-03-04T00:00:00"/>
  </r>
  <r>
    <n v="46633"/>
    <x v="0"/>
    <d v="2020-03-05T00:00:00"/>
  </r>
  <r>
    <n v="46632"/>
    <x v="0"/>
    <d v="2020-03-05T00:00:00"/>
  </r>
  <r>
    <n v="46631"/>
    <x v="0"/>
    <d v="2020-03-05T00:00:00"/>
  </r>
  <r>
    <n v="46741"/>
    <x v="0"/>
    <d v="2020-03-05T00:00:00"/>
  </r>
  <r>
    <n v="45240"/>
    <x v="0"/>
    <d v="2020-03-06T00:00:00"/>
  </r>
  <r>
    <n v="45449"/>
    <x v="0"/>
    <d v="2020-03-06T00:00:00"/>
  </r>
  <r>
    <n v="45751"/>
    <x v="0"/>
    <d v="2020-03-06T00:00:00"/>
  </r>
  <r>
    <s v="45275KY"/>
    <x v="0"/>
    <d v="2020-03-06T00:00:00"/>
  </r>
  <r>
    <n v="46688"/>
    <x v="0"/>
    <d v="2020-03-10T00:00:00"/>
  </r>
  <r>
    <n v="47517"/>
    <x v="0"/>
    <d v="2020-03-10T00:00:00"/>
  </r>
  <r>
    <n v="48806"/>
    <x v="0"/>
    <d v="2020-03-10T00:00:00"/>
  </r>
  <r>
    <n v="49180"/>
    <x v="0"/>
    <d v="2020-03-10T00:00:00"/>
  </r>
  <r>
    <n v="49479"/>
    <x v="0"/>
    <d v="2020-03-10T00:00:00"/>
  </r>
  <r>
    <n v="50044"/>
    <x v="0"/>
    <d v="2020-03-10T00:00:00"/>
  </r>
  <r>
    <n v="51219"/>
    <x v="0"/>
    <d v="2020-03-10T00:00:00"/>
  </r>
  <r>
    <n v="45831"/>
    <x v="0"/>
    <d v="2020-03-10T00:00:00"/>
  </r>
  <r>
    <n v="46672"/>
    <x v="0"/>
    <d v="2020-03-12T00:00:00"/>
  </r>
  <r>
    <n v="46671"/>
    <x v="0"/>
    <d v="2020-03-12T00:00:00"/>
  </r>
  <r>
    <n v="46683"/>
    <x v="0"/>
    <d v="2020-03-12T00:00:00"/>
  </r>
  <r>
    <n v="46684"/>
    <x v="0"/>
    <d v="2020-03-12T00:00:00"/>
  </r>
  <r>
    <n v="46033"/>
    <x v="0"/>
    <d v="2020-03-16T00:00:00"/>
  </r>
  <r>
    <n v="46666"/>
    <x v="0"/>
    <d v="2020-03-16T00:00:00"/>
  </r>
  <r>
    <n v="46664"/>
    <x v="0"/>
    <d v="2020-03-16T00:00:00"/>
  </r>
  <r>
    <n v="46667"/>
    <x v="0"/>
    <d v="2020-03-16T00:00:00"/>
  </r>
  <r>
    <n v="46369"/>
    <x v="0"/>
    <d v="2020-03-17T00:00:00"/>
  </r>
  <r>
    <n v="46663"/>
    <x v="0"/>
    <d v="2020-03-17T00:00:00"/>
  </r>
  <r>
    <n v="46878"/>
    <x v="0"/>
    <d v="2020-03-17T00:00:00"/>
  </r>
  <r>
    <n v="46799"/>
    <x v="0"/>
    <d v="2020-03-18T00:00:00"/>
  </r>
  <r>
    <n v="46771"/>
    <x v="0"/>
    <d v="2020-03-18T00:00:00"/>
  </r>
  <r>
    <n v="46798"/>
    <x v="0"/>
    <d v="2020-03-18T00:00:00"/>
  </r>
  <r>
    <n v="50176"/>
    <x v="0"/>
    <d v="2020-03-19T00:00:00"/>
  </r>
  <r>
    <n v="45826"/>
    <x v="0"/>
    <d v="2020-03-20T00:00:00"/>
  </r>
  <r>
    <n v="46426"/>
    <x v="0"/>
    <d v="2020-03-20T00:00:00"/>
  </r>
  <r>
    <n v="46429"/>
    <x v="0"/>
    <d v="2020-03-20T00:00:00"/>
  </r>
  <r>
    <n v="46757"/>
    <x v="0"/>
    <d v="2020-03-20T00:00:00"/>
  </r>
  <r>
    <n v="46266"/>
    <x v="0"/>
    <d v="2020-03-24T00:00:00"/>
  </r>
  <r>
    <n v="46770"/>
    <x v="0"/>
    <d v="2020-03-24T00:00:00"/>
  </r>
  <r>
    <n v="46769"/>
    <x v="0"/>
    <d v="2020-03-24T00:00:00"/>
  </r>
  <r>
    <n v="46768"/>
    <x v="0"/>
    <d v="2020-03-24T00:00:00"/>
  </r>
  <r>
    <s v="46399KY"/>
    <x v="0"/>
    <d v="2020-03-25T00:00:00"/>
  </r>
  <r>
    <n v="46376"/>
    <x v="0"/>
    <d v="2020-03-25T00:00:00"/>
  </r>
  <r>
    <n v="46375"/>
    <x v="0"/>
    <d v="2020-03-25T00:00:00"/>
  </r>
  <r>
    <n v="46377"/>
    <x v="0"/>
    <d v="2020-03-25T00:00:00"/>
  </r>
  <r>
    <n v="46380"/>
    <x v="0"/>
    <d v="2020-03-26T00:00:00"/>
  </r>
  <r>
    <n v="46400"/>
    <x v="0"/>
    <d v="2020-03-26T00:00:00"/>
  </r>
  <r>
    <n v="46374"/>
    <x v="0"/>
    <d v="2020-03-26T00:00:00"/>
  </r>
  <r>
    <n v="46398"/>
    <x v="0"/>
    <d v="2020-03-26T00:00:00"/>
  </r>
  <r>
    <n v="46438"/>
    <x v="0"/>
    <d v="2020-04-21T00:00:00"/>
  </r>
  <r>
    <n v="46437"/>
    <x v="0"/>
    <d v="2020-04-21T00:00:00"/>
  </r>
  <r>
    <n v="48847"/>
    <x v="0"/>
    <d v="2020-04-21T00:00:00"/>
  </r>
  <r>
    <n v="46242"/>
    <x v="0"/>
    <d v="2020-04-22T00:00:00"/>
  </r>
  <r>
    <n v="46243"/>
    <x v="0"/>
    <d v="2020-04-22T00:00:00"/>
  </r>
  <r>
    <n v="46315"/>
    <x v="0"/>
    <d v="2020-04-22T00:00:00"/>
  </r>
  <r>
    <n v="46620"/>
    <x v="0"/>
    <d v="2020-04-23T00:00:00"/>
  </r>
  <r>
    <n v="46651"/>
    <x v="0"/>
    <d v="2020-04-23T00:00:00"/>
  </r>
  <r>
    <n v="46649"/>
    <x v="0"/>
    <d v="2020-04-23T00:00:00"/>
  </r>
  <r>
    <n v="46682"/>
    <x v="0"/>
    <d v="2020-04-23T00:00:00"/>
  </r>
  <r>
    <n v="45590"/>
    <x v="0"/>
    <d v="2020-04-24T00:00:00"/>
  </r>
  <r>
    <n v="45647"/>
    <x v="0"/>
    <d v="2020-04-24T00:00:00"/>
  </r>
  <r>
    <n v="45908"/>
    <x v="0"/>
    <d v="2020-04-24T00:00:00"/>
  </r>
  <r>
    <n v="46652"/>
    <x v="0"/>
    <d v="2020-04-24T00:00:00"/>
  </r>
  <r>
    <n v="46045"/>
    <x v="0"/>
    <d v="2020-04-27T00:00:00"/>
  </r>
  <r>
    <n v="46092"/>
    <x v="0"/>
    <d v="2020-04-27T00:00:00"/>
  </r>
  <r>
    <n v="46093"/>
    <x v="0"/>
    <d v="2020-04-27T00:00:00"/>
  </r>
  <r>
    <n v="46106"/>
    <x v="0"/>
    <d v="2020-04-27T00:00:00"/>
  </r>
  <r>
    <n v="46108"/>
    <x v="0"/>
    <d v="2020-04-27T00:00:00"/>
  </r>
  <r>
    <n v="46112"/>
    <x v="0"/>
    <d v="2020-04-27T00:00:00"/>
  </r>
  <r>
    <n v="46115"/>
    <x v="0"/>
    <d v="2020-04-27T00:00:00"/>
  </r>
  <r>
    <n v="45553"/>
    <x v="0"/>
    <d v="2020-04-28T00:00:00"/>
  </r>
  <r>
    <n v="46080"/>
    <x v="0"/>
    <d v="2020-04-28T00:00:00"/>
  </r>
  <r>
    <n v="46078"/>
    <x v="0"/>
    <d v="2020-04-28T00:00:00"/>
  </r>
  <r>
    <n v="46081"/>
    <x v="0"/>
    <d v="2020-04-28T00:00:00"/>
  </r>
  <r>
    <n v="46196"/>
    <x v="0"/>
    <d v="2020-04-28T00:00:00"/>
  </r>
  <r>
    <n v="46207"/>
    <x v="0"/>
    <d v="2020-04-28T00:00:00"/>
  </r>
  <r>
    <s v="46172KY"/>
    <x v="0"/>
    <d v="2020-04-28T00:00:00"/>
  </r>
  <r>
    <n v="46173"/>
    <x v="0"/>
    <d v="2020-04-28T00:00:00"/>
  </r>
  <r>
    <n v="45774"/>
    <x v="0"/>
    <d v="2020-04-29T00:00:00"/>
  </r>
  <r>
    <n v="46064"/>
    <x v="0"/>
    <d v="2020-04-29T00:00:00"/>
  </r>
  <r>
    <n v="45957"/>
    <x v="0"/>
    <d v="2020-04-29T00:00:00"/>
  </r>
  <r>
    <n v="46047"/>
    <x v="0"/>
    <d v="2020-04-29T00:00:00"/>
  </r>
  <r>
    <n v="46070"/>
    <x v="0"/>
    <d v="2020-04-29T00:00:00"/>
  </r>
  <r>
    <n v="46077"/>
    <x v="0"/>
    <d v="2020-04-29T00:00:00"/>
  </r>
  <r>
    <n v="46125"/>
    <x v="0"/>
    <d v="2020-04-29T00:00:00"/>
  </r>
  <r>
    <n v="46144"/>
    <x v="0"/>
    <d v="2020-04-29T00:00:00"/>
  </r>
  <r>
    <n v="46049"/>
    <x v="0"/>
    <d v="2020-04-30T00:00:00"/>
  </r>
  <r>
    <n v="46150"/>
    <x v="0"/>
    <d v="2020-04-30T00:00:00"/>
  </r>
  <r>
    <n v="46151"/>
    <x v="0"/>
    <d v="2020-04-30T00:00:00"/>
  </r>
  <r>
    <n v="46154"/>
    <x v="0"/>
    <d v="2020-04-30T00:00:00"/>
  </r>
  <r>
    <n v="46176"/>
    <x v="0"/>
    <d v="2020-04-30T00:00:00"/>
  </r>
  <r>
    <n v="46754"/>
    <x v="0"/>
    <d v="2020-04-30T00:00:00"/>
  </r>
  <r>
    <n v="46755"/>
    <x v="0"/>
    <d v="2020-04-30T00:00:00"/>
  </r>
  <r>
    <n v="46767"/>
    <x v="0"/>
    <d v="2020-04-30T00:00:00"/>
  </r>
  <r>
    <n v="46246"/>
    <x v="0"/>
    <d v="2020-05-04T00:00:00"/>
  </r>
  <r>
    <n v="46257"/>
    <x v="0"/>
    <d v="2020-05-04T00:00:00"/>
  </r>
  <r>
    <n v="46694"/>
    <x v="0"/>
    <d v="2020-05-04T00:00:00"/>
  </r>
  <r>
    <n v="46701"/>
    <x v="0"/>
    <d v="2020-05-04T00:00:00"/>
  </r>
  <r>
    <n v="46703"/>
    <x v="0"/>
    <d v="2020-05-04T00:00:00"/>
  </r>
  <r>
    <n v="46702"/>
    <x v="0"/>
    <d v="2020-05-04T00:00:00"/>
  </r>
  <r>
    <n v="46700"/>
    <x v="0"/>
    <d v="2020-05-04T00:00:00"/>
  </r>
  <r>
    <n v="50807745"/>
    <x v="0"/>
    <d v="2020-05-05T00:00:00"/>
  </r>
  <r>
    <n v="50807740"/>
    <x v="0"/>
    <d v="2020-05-05T00:00:00"/>
  </r>
  <r>
    <n v="50807742"/>
    <x v="0"/>
    <d v="2020-05-05T00:00:00"/>
  </r>
  <r>
    <n v="45969"/>
    <x v="0"/>
    <d v="2020-05-05T00:00:00"/>
  </r>
  <r>
    <n v="45760"/>
    <x v="0"/>
    <d v="2020-05-06T00:00:00"/>
  </r>
  <r>
    <n v="46661"/>
    <x v="0"/>
    <d v="2020-05-06T00:00:00"/>
  </r>
  <r>
    <n v="46662"/>
    <x v="0"/>
    <d v="2020-05-06T00:00:00"/>
  </r>
  <r>
    <n v="46681"/>
    <x v="0"/>
    <d v="2020-05-06T00:00:00"/>
  </r>
  <r>
    <n v="46680"/>
    <x v="0"/>
    <d v="2020-05-06T00:00:00"/>
  </r>
  <r>
    <n v="46679"/>
    <x v="0"/>
    <d v="2020-05-06T00:00:00"/>
  </r>
  <r>
    <n v="50436"/>
    <x v="0"/>
    <d v="2020-05-06T00:00:00"/>
  </r>
  <r>
    <n v="50623"/>
    <x v="0"/>
    <d v="2020-05-06T00:00:00"/>
  </r>
  <r>
    <n v="46022"/>
    <x v="0"/>
    <d v="2020-05-07T00:00:00"/>
  </r>
  <r>
    <n v="46019"/>
    <x v="0"/>
    <d v="2020-05-07T00:00:00"/>
  </r>
  <r>
    <n v="46043"/>
    <x v="0"/>
    <d v="2020-05-07T00:00:00"/>
  </r>
  <r>
    <n v="46065"/>
    <x v="0"/>
    <d v="2020-05-07T00:00:00"/>
  </r>
  <r>
    <n v="46075"/>
    <x v="0"/>
    <d v="2020-05-07T00:00:00"/>
  </r>
  <r>
    <n v="46686"/>
    <x v="0"/>
    <d v="2020-05-07T00:00:00"/>
  </r>
  <r>
    <n v="46687"/>
    <x v="0"/>
    <d v="2020-05-07T00:00:00"/>
  </r>
  <r>
    <n v="46689"/>
    <x v="0"/>
    <d v="2020-05-07T00:00:00"/>
  </r>
  <r>
    <n v="46406"/>
    <x v="0"/>
    <d v="2020-05-11T00:00:00"/>
  </r>
  <r>
    <n v="46696"/>
    <x v="0"/>
    <d v="2020-05-11T00:00:00"/>
  </r>
  <r>
    <n v="46697"/>
    <x v="0"/>
    <d v="2020-05-11T00:00:00"/>
  </r>
  <r>
    <n v="46698"/>
    <x v="0"/>
    <d v="2020-05-11T00:00:00"/>
  </r>
  <r>
    <n v="46699"/>
    <x v="0"/>
    <d v="2020-05-11T00:00:00"/>
  </r>
  <r>
    <n v="46329"/>
    <x v="0"/>
    <d v="2020-05-11T00:00:00"/>
  </r>
  <r>
    <n v="46330"/>
    <x v="0"/>
    <d v="2020-05-11T00:00:00"/>
  </r>
  <r>
    <n v="46564"/>
    <x v="0"/>
    <d v="2020-05-11T00:00:00"/>
  </r>
  <r>
    <n v="46216"/>
    <x v="0"/>
    <d v="2020-05-12T00:00:00"/>
  </r>
  <r>
    <n v="46220"/>
    <x v="0"/>
    <d v="2020-05-12T00:00:00"/>
  </r>
  <r>
    <n v="46232"/>
    <x v="0"/>
    <d v="2020-05-12T00:00:00"/>
  </r>
  <r>
    <n v="46233"/>
    <x v="0"/>
    <d v="2020-05-12T00:00:00"/>
  </r>
  <r>
    <n v="46306"/>
    <x v="0"/>
    <d v="2020-05-13T00:00:00"/>
  </r>
  <r>
    <n v="46523"/>
    <x v="0"/>
    <d v="2020-05-13T00:00:00"/>
  </r>
  <r>
    <n v="46524"/>
    <x v="0"/>
    <d v="2020-05-13T00:00:00"/>
  </r>
  <r>
    <n v="46197"/>
    <x v="0"/>
    <d v="2020-05-13T00:00:00"/>
  </r>
  <r>
    <n v="46305"/>
    <x v="0"/>
    <d v="2020-05-13T00:00:00"/>
  </r>
  <r>
    <n v="46307"/>
    <x v="0"/>
    <d v="2020-05-13T00:00:00"/>
  </r>
  <r>
    <s v="46215-1"/>
    <x v="0"/>
    <d v="2020-05-13T00:00:00"/>
  </r>
  <r>
    <n v="46002"/>
    <x v="0"/>
    <d v="2020-05-14T00:00:00"/>
  </r>
  <r>
    <n v="46056"/>
    <x v="0"/>
    <d v="2020-05-14T00:00:00"/>
  </r>
  <r>
    <s v="46155"/>
    <x v="0"/>
    <d v="2020-05-14T00:00:00"/>
  </r>
  <r>
    <n v="46174"/>
    <x v="0"/>
    <d v="2020-05-14T00:00:00"/>
  </r>
  <r>
    <n v="46194"/>
    <x v="0"/>
    <d v="2020-05-18T00:00:00"/>
  </r>
  <r>
    <n v="46272"/>
    <x v="0"/>
    <d v="2020-05-18T00:00:00"/>
  </r>
  <r>
    <n v="46331"/>
    <x v="0"/>
    <d v="2020-05-18T00:00:00"/>
  </r>
  <r>
    <n v="46334"/>
    <x v="0"/>
    <d v="2020-05-18T00:00:00"/>
  </r>
  <r>
    <n v="46338"/>
    <x v="0"/>
    <d v="2020-05-18T00:00:00"/>
  </r>
  <r>
    <n v="46381"/>
    <x v="0"/>
    <d v="2020-05-18T00:00:00"/>
  </r>
  <r>
    <n v="46650"/>
    <x v="0"/>
    <d v="2020-05-18T00:00:00"/>
  </r>
  <r>
    <n v="46676"/>
    <x v="0"/>
    <d v="2020-05-18T00:00:00"/>
  </r>
  <r>
    <n v="45729386"/>
    <x v="0"/>
    <d v="2020-05-19T00:00:00"/>
  </r>
  <r>
    <n v="46158866"/>
    <x v="0"/>
    <d v="2020-05-19T00:00:00"/>
  </r>
  <r>
    <n v="46158784"/>
    <x v="0"/>
    <d v="2020-05-19T00:00:00"/>
  </r>
  <r>
    <n v="46452"/>
    <x v="0"/>
    <d v="2020-05-20T00:00:00"/>
  </r>
  <r>
    <n v="46455"/>
    <x v="0"/>
    <d v="2020-05-20T00:00:00"/>
  </r>
  <r>
    <n v="46763"/>
    <x v="0"/>
    <d v="2020-05-20T00:00:00"/>
  </r>
  <r>
    <n v="46764"/>
    <x v="0"/>
    <d v="2020-05-20T00:00:00"/>
  </r>
  <r>
    <n v="46316"/>
    <x v="0"/>
    <d v="2020-05-21T00:00:00"/>
  </r>
  <r>
    <n v="46317"/>
    <x v="0"/>
    <d v="2020-05-21T00:00:00"/>
  </r>
  <r>
    <n v="46319"/>
    <x v="0"/>
    <d v="2020-05-21T00:00:00"/>
  </r>
  <r>
    <n v="46320"/>
    <x v="0"/>
    <d v="2020-05-21T00:00:00"/>
  </r>
  <r>
    <n v="46708"/>
    <x v="0"/>
    <d v="2020-05-22T00:00:00"/>
  </r>
  <r>
    <n v="46707"/>
    <x v="0"/>
    <d v="2020-05-22T00:00:00"/>
  </r>
  <r>
    <n v="46709"/>
    <x v="0"/>
    <d v="2020-05-22T00:00:00"/>
  </r>
  <r>
    <n v="46710"/>
    <x v="0"/>
    <d v="2020-05-22T00:00:00"/>
  </r>
  <r>
    <n v="46262"/>
    <x v="0"/>
    <d v="2020-05-26T00:00:00"/>
  </r>
  <r>
    <n v="46261"/>
    <x v="0"/>
    <d v="2020-05-26T00:00:00"/>
  </r>
  <r>
    <n v="46263"/>
    <x v="0"/>
    <d v="2020-05-26T00:00:00"/>
  </r>
  <r>
    <n v="46301"/>
    <x v="0"/>
    <d v="2020-05-26T00:00:00"/>
  </r>
  <r>
    <n v="46711"/>
    <x v="0"/>
    <d v="2020-05-27T00:00:00"/>
  </r>
  <r>
    <n v="46712"/>
    <x v="0"/>
    <d v="2020-05-27T00:00:00"/>
  </r>
  <r>
    <n v="46713"/>
    <x v="0"/>
    <d v="2020-05-27T00:00:00"/>
  </r>
  <r>
    <n v="46714"/>
    <x v="0"/>
    <d v="2020-05-27T00:00:00"/>
  </r>
  <r>
    <n v="46715"/>
    <x v="0"/>
    <d v="2020-05-27T00:00:00"/>
  </r>
  <r>
    <n v="46716"/>
    <x v="0"/>
    <d v="2020-05-27T00:00:00"/>
  </r>
  <r>
    <n v="46717"/>
    <x v="0"/>
    <d v="2020-05-27T00:00:00"/>
  </r>
  <r>
    <n v="46718"/>
    <x v="0"/>
    <d v="2020-05-27T00:00:00"/>
  </r>
  <r>
    <n v="46719"/>
    <x v="0"/>
    <d v="2020-05-28T00:00:00"/>
  </r>
  <r>
    <n v="46720"/>
    <x v="0"/>
    <d v="2020-05-28T00:00:00"/>
  </r>
  <r>
    <n v="46721"/>
    <x v="0"/>
    <d v="2020-05-28T00:00:00"/>
  </r>
  <r>
    <n v="46722"/>
    <x v="0"/>
    <d v="2020-05-28T00:00:00"/>
  </r>
  <r>
    <n v="46276"/>
    <x v="0"/>
    <d v="2020-05-28T00:00:00"/>
  </r>
  <r>
    <n v="46277"/>
    <x v="0"/>
    <d v="2020-05-28T00:00:00"/>
  </r>
  <r>
    <n v="46304"/>
    <x v="0"/>
    <d v="2020-05-28T00:00:00"/>
  </r>
  <r>
    <n v="46745"/>
    <x v="0"/>
    <d v="2020-05-28T00:00:00"/>
  </r>
  <r>
    <n v="46723"/>
    <x v="0"/>
    <d v="2020-06-01T00:00:00"/>
  </r>
  <r>
    <n v="46724"/>
    <x v="0"/>
    <d v="2020-06-01T00:00:00"/>
  </r>
  <r>
    <n v="46725"/>
    <x v="0"/>
    <d v="2020-06-01T00:00:00"/>
  </r>
  <r>
    <n v="46726"/>
    <x v="0"/>
    <d v="2020-06-01T00:00:00"/>
  </r>
  <r>
    <n v="46727"/>
    <x v="0"/>
    <d v="2020-06-01T00:00:00"/>
  </r>
  <r>
    <n v="46728"/>
    <x v="0"/>
    <d v="2020-06-01T00:00:00"/>
  </r>
  <r>
    <n v="46729"/>
    <x v="0"/>
    <d v="2020-06-01T00:00:00"/>
  </r>
  <r>
    <n v="46730"/>
    <x v="0"/>
    <d v="2020-06-01T00:00:00"/>
  </r>
  <r>
    <n v="46212"/>
    <x v="0"/>
    <d v="2020-06-02T00:00:00"/>
  </r>
  <r>
    <n v="46214"/>
    <x v="0"/>
    <d v="2020-06-02T00:00:00"/>
  </r>
  <r>
    <n v="46175"/>
    <x v="0"/>
    <d v="2020-06-02T00:00:00"/>
  </r>
  <r>
    <n v="46408"/>
    <x v="0"/>
    <d v="2020-06-02T00:00:00"/>
  </r>
  <r>
    <n v="46731"/>
    <x v="0"/>
    <d v="2020-06-02T00:00:00"/>
  </r>
  <r>
    <n v="46733"/>
    <x v="0"/>
    <d v="2020-06-02T00:00:00"/>
  </r>
  <r>
    <n v="46734"/>
    <x v="0"/>
    <d v="2020-06-02T00:00:00"/>
  </r>
  <r>
    <n v="46735"/>
    <x v="0"/>
    <d v="2020-06-02T00:00:00"/>
  </r>
  <r>
    <n v="46248"/>
    <x v="0"/>
    <d v="2020-06-03T00:00:00"/>
  </r>
  <r>
    <n v="46537"/>
    <x v="0"/>
    <d v="2020-06-03T00:00:00"/>
  </r>
  <r>
    <n v="46538"/>
    <x v="0"/>
    <d v="2020-06-03T00:00:00"/>
  </r>
  <r>
    <n v="46541"/>
    <x v="0"/>
    <d v="2020-06-03T00:00:00"/>
  </r>
  <r>
    <n v="46660"/>
    <x v="0"/>
    <d v="2020-06-03T00:00:00"/>
  </r>
  <r>
    <n v="46758"/>
    <x v="0"/>
    <d v="2020-06-03T00:00:00"/>
  </r>
  <r>
    <n v="46654"/>
    <x v="0"/>
    <d v="2020-06-03T00:00:00"/>
  </r>
  <r>
    <n v="46657"/>
    <x v="0"/>
    <d v="2020-06-03T00:00:00"/>
  </r>
  <r>
    <n v="46265"/>
    <x v="0"/>
    <d v="2020-06-04T00:00:00"/>
  </r>
  <r>
    <n v="46444"/>
    <x v="0"/>
    <d v="2020-06-04T00:00:00"/>
  </r>
  <r>
    <n v="46436"/>
    <x v="0"/>
    <d v="2020-06-04T00:00:00"/>
  </r>
  <r>
    <n v="46433"/>
    <x v="0"/>
    <d v="2020-06-04T00:00:00"/>
  </r>
  <r>
    <n v="46432"/>
    <x v="0"/>
    <d v="2020-06-04T00:00:00"/>
  </r>
  <r>
    <n v="46434"/>
    <x v="0"/>
    <d v="2020-06-04T00:00:00"/>
  </r>
  <r>
    <n v="46411"/>
    <x v="0"/>
    <d v="2020-06-04T00:00:00"/>
  </r>
  <r>
    <n v="46497"/>
    <x v="0"/>
    <d v="2020-06-04T00:00:00"/>
  </r>
  <r>
    <n v="45909"/>
    <x v="0"/>
    <d v="2020-06-08T00:00:00"/>
  </r>
  <r>
    <n v="46643"/>
    <x v="0"/>
    <d v="2020-06-08T00:00:00"/>
  </r>
  <r>
    <n v="46744"/>
    <x v="0"/>
    <d v="2020-06-08T00:00:00"/>
  </r>
  <r>
    <n v="46748"/>
    <x v="0"/>
    <d v="2020-06-08T00:00:00"/>
  </r>
  <r>
    <n v="46553"/>
    <x v="0"/>
    <d v="2020-06-09T00:00:00"/>
  </r>
  <r>
    <n v="46554"/>
    <x v="0"/>
    <d v="2020-06-09T00:00:00"/>
  </r>
  <r>
    <n v="46736"/>
    <x v="0"/>
    <d v="2020-06-09T00:00:00"/>
  </r>
  <r>
    <n v="46750"/>
    <x v="0"/>
    <d v="2020-06-09T00:00:00"/>
  </r>
  <r>
    <n v="46440"/>
    <x v="0"/>
    <d v="2020-06-09T00:00:00"/>
  </r>
  <r>
    <n v="46544"/>
    <x v="0"/>
    <d v="2020-06-09T00:00:00"/>
  </r>
  <r>
    <n v="46560"/>
    <x v="0"/>
    <d v="2020-06-09T00:00:00"/>
  </r>
  <r>
    <n v="46612"/>
    <x v="0"/>
    <d v="2020-06-09T00:00:00"/>
  </r>
  <r>
    <n v="46590"/>
    <x v="0"/>
    <d v="2020-06-10T00:00:00"/>
  </r>
  <r>
    <n v="46605"/>
    <x v="0"/>
    <d v="2020-06-10T00:00:00"/>
  </r>
  <r>
    <n v="46738"/>
    <x v="0"/>
    <d v="2020-06-10T00:00:00"/>
  </r>
  <r>
    <n v="46613"/>
    <x v="0"/>
    <d v="2020-06-10T00:00:00"/>
  </r>
  <r>
    <n v="46264"/>
    <x v="0"/>
    <d v="2020-06-11T00:00:00"/>
  </r>
  <r>
    <n v="46526"/>
    <x v="0"/>
    <d v="2020-06-11T00:00:00"/>
  </r>
  <r>
    <n v="46655"/>
    <x v="0"/>
    <d v="2020-06-11T00:00:00"/>
  </r>
  <r>
    <n v="46271"/>
    <x v="0"/>
    <d v="2020-06-12T00:00:00"/>
  </r>
  <r>
    <n v="46308"/>
    <x v="0"/>
    <d v="2020-06-12T00:00:00"/>
  </r>
  <r>
    <n v="46309"/>
    <x v="0"/>
    <d v="2020-06-12T00:00:00"/>
  </r>
  <r>
    <n v="46311"/>
    <x v="0"/>
    <d v="2020-06-12T00:00:00"/>
  </r>
  <r>
    <n v="46547"/>
    <x v="0"/>
    <d v="2020-06-12T00:00:00"/>
  </r>
  <r>
    <n v="46313"/>
    <x v="0"/>
    <d v="2020-06-15T00:00:00"/>
  </r>
  <r>
    <n v="46418"/>
    <x v="0"/>
    <d v="2020-06-15T00:00:00"/>
  </r>
  <r>
    <n v="46419"/>
    <x v="0"/>
    <d v="2020-06-15T00:00:00"/>
  </r>
  <r>
    <n v="46459"/>
    <x v="0"/>
    <d v="2020-06-15T00:00:00"/>
  </r>
  <r>
    <n v="36400295"/>
    <x v="0"/>
    <d v="2020-06-15T00:00:00"/>
  </r>
  <r>
    <n v="46427"/>
    <x v="0"/>
    <d v="2020-06-16T00:00:00"/>
  </r>
  <r>
    <n v="46457"/>
    <x v="0"/>
    <d v="2020-06-16T00:00:00"/>
  </r>
  <r>
    <n v="46355"/>
    <x v="0"/>
    <d v="2020-06-16T00:00:00"/>
  </r>
  <r>
    <n v="46623"/>
    <x v="0"/>
    <d v="2020-06-16T00:00:00"/>
  </r>
  <r>
    <n v="50299443"/>
    <x v="0"/>
    <d v="2020-06-19T00:00:00"/>
  </r>
  <r>
    <n v="46499"/>
    <x v="0"/>
    <d v="2020-06-19T00:00:00"/>
  </r>
  <r>
    <n v="46570"/>
    <x v="0"/>
    <d v="2020-06-19T00:00:00"/>
  </r>
  <r>
    <n v="46575"/>
    <x v="0"/>
    <d v="2020-06-19T00:00:00"/>
  </r>
  <r>
    <n v="46819"/>
    <x v="0"/>
    <d v="2020-06-19T00:00:00"/>
  </r>
  <r>
    <n v="46417"/>
    <x v="0"/>
    <d v="2020-06-22T00:00:00"/>
  </r>
  <r>
    <n v="46460"/>
    <x v="0"/>
    <d v="2020-06-22T00:00:00"/>
  </r>
  <r>
    <n v="46752"/>
    <x v="0"/>
    <d v="2020-06-22T00:00:00"/>
  </r>
  <r>
    <n v="50343"/>
    <x v="0"/>
    <d v="2020-06-22T00:00:00"/>
  </r>
  <r>
    <n v="46500"/>
    <x v="0"/>
    <d v="2020-06-23T00:00:00"/>
  </r>
  <r>
    <n v="46565"/>
    <x v="0"/>
    <d v="2020-06-23T00:00:00"/>
  </r>
  <r>
    <n v="46566"/>
    <x v="0"/>
    <d v="2020-06-23T00:00:00"/>
  </r>
  <r>
    <n v="46567"/>
    <x v="0"/>
    <d v="2020-06-23T00:00:00"/>
  </r>
  <r>
    <n v="46529"/>
    <x v="0"/>
    <d v="2020-06-23T00:00:00"/>
  </r>
  <r>
    <n v="46573"/>
    <x v="0"/>
    <d v="2020-06-23T00:00:00"/>
  </r>
  <r>
    <n v="46772"/>
    <x v="0"/>
    <d v="2020-06-23T00:00:00"/>
  </r>
  <r>
    <n v="46807"/>
    <x v="0"/>
    <d v="2020-06-23T00:00:00"/>
  </r>
  <r>
    <n v="46367"/>
    <x v="0"/>
    <d v="2020-06-24T00:00:00"/>
  </r>
  <r>
    <n v="46421"/>
    <x v="0"/>
    <d v="2020-06-24T00:00:00"/>
  </r>
  <r>
    <n v="46439"/>
    <x v="0"/>
    <d v="2020-06-24T00:00:00"/>
  </r>
  <r>
    <n v="46405"/>
    <x v="0"/>
    <d v="2020-06-24T00:00:00"/>
  </r>
  <r>
    <n v="46473"/>
    <x v="0"/>
    <d v="2020-06-24T00:00:00"/>
  </r>
  <r>
    <n v="46409"/>
    <x v="0"/>
    <d v="2020-06-24T00:00:00"/>
  </r>
  <r>
    <n v="46530"/>
    <x v="0"/>
    <d v="2020-06-24T00:00:00"/>
  </r>
  <r>
    <n v="46496"/>
    <x v="0"/>
    <d v="2020-06-25T00:00:00"/>
  </r>
  <r>
    <n v="46505"/>
    <x v="0"/>
    <d v="2020-06-25T00:00:00"/>
  </r>
  <r>
    <n v="46531"/>
    <x v="0"/>
    <d v="2020-06-25T00:00:00"/>
  </r>
  <r>
    <n v="46600"/>
    <x v="0"/>
    <d v="2020-06-25T00:00:00"/>
  </r>
  <r>
    <n v="46621"/>
    <x v="0"/>
    <d v="2020-06-25T00:00:00"/>
  </r>
  <r>
    <n v="46773"/>
    <x v="0"/>
    <d v="2020-06-25T00:00:00"/>
  </r>
  <r>
    <n v="46814"/>
    <x v="0"/>
    <d v="2020-06-25T00:00:00"/>
  </r>
  <r>
    <n v="46247"/>
    <x v="0"/>
    <d v="2020-06-26T00:00:00"/>
  </r>
  <r>
    <n v="46813"/>
    <x v="0"/>
    <d v="2020-06-26T00:00:00"/>
  </r>
  <r>
    <n v="46800"/>
    <x v="0"/>
    <d v="2020-06-29T00:00:00"/>
  </r>
  <r>
    <n v="46801"/>
    <x v="0"/>
    <d v="2020-06-29T00:00:00"/>
  </r>
  <r>
    <n v="46912"/>
    <x v="0"/>
    <d v="2020-06-29T00:00:00"/>
  </r>
  <r>
    <n v="46913"/>
    <x v="0"/>
    <d v="2020-06-29T00:00:00"/>
  </r>
  <r>
    <n v="46796"/>
    <x v="0"/>
    <d v="2020-06-30T00:00:00"/>
  </r>
  <r>
    <n v="46818"/>
    <x v="0"/>
    <d v="2020-06-30T00:00:00"/>
  </r>
  <r>
    <n v="46817"/>
    <x v="0"/>
    <d v="2020-06-30T00:00:00"/>
  </r>
  <r>
    <n v="46816"/>
    <x v="0"/>
    <d v="2020-06-30T00:00:00"/>
  </r>
  <r>
    <n v="46908"/>
    <x v="0"/>
    <d v="2020-06-30T00:00:00"/>
  </r>
  <r>
    <n v="46909"/>
    <x v="0"/>
    <d v="2020-06-30T00:00:00"/>
  </r>
  <r>
    <n v="46910"/>
    <x v="0"/>
    <d v="2020-06-30T00:00:00"/>
  </r>
  <r>
    <n v="46911"/>
    <x v="0"/>
    <d v="2020-06-30T00:00:00"/>
  </r>
  <r>
    <n v="46797"/>
    <x v="0"/>
    <d v="2020-06-30T00:00:00"/>
  </r>
  <r>
    <n v="44481"/>
    <x v="0"/>
    <d v="2020-07-01T00:00:00"/>
  </r>
  <r>
    <n v="44928"/>
    <x v="0"/>
    <d v="2020-07-01T00:00:00"/>
  </r>
  <r>
    <n v="46824"/>
    <x v="0"/>
    <d v="2020-07-01T00:00:00"/>
  </r>
  <r>
    <n v="46863"/>
    <x v="0"/>
    <d v="2020-07-01T00:00:00"/>
  </r>
  <r>
    <n v="46211"/>
    <x v="0"/>
    <d v="2020-07-02T00:00:00"/>
  </r>
  <r>
    <n v="46256"/>
    <x v="0"/>
    <d v="2020-07-02T00:00:00"/>
  </r>
  <r>
    <n v="46210"/>
    <x v="0"/>
    <d v="2020-07-02T00:00:00"/>
  </r>
  <r>
    <n v="46244"/>
    <x v="0"/>
    <d v="2020-07-02T00:00:00"/>
  </r>
  <r>
    <n v="46788"/>
    <x v="0"/>
    <d v="2020-07-06T00:00:00"/>
  </r>
  <r>
    <n v="46833"/>
    <x v="0"/>
    <d v="2020-07-06T00:00:00"/>
  </r>
  <r>
    <n v="46834"/>
    <x v="0"/>
    <d v="2020-07-06T00:00:00"/>
  </r>
  <r>
    <n v="46876"/>
    <x v="0"/>
    <d v="2020-07-06T00:00:00"/>
  </r>
  <r>
    <n v="46253"/>
    <x v="0"/>
    <d v="2020-07-07T00:00:00"/>
  </r>
  <r>
    <n v="46856"/>
    <x v="0"/>
    <d v="2020-07-07T00:00:00"/>
  </r>
  <r>
    <n v="46861"/>
    <x v="0"/>
    <d v="2020-07-07T00:00:00"/>
  </r>
  <r>
    <n v="46845"/>
    <x v="0"/>
    <d v="2020-07-07T00:00:00"/>
  </r>
  <r>
    <n v="46832"/>
    <x v="0"/>
    <d v="2020-07-08T00:00:00"/>
  </r>
  <r>
    <n v="46858"/>
    <x v="0"/>
    <d v="2020-07-08T00:00:00"/>
  </r>
  <r>
    <n v="46865"/>
    <x v="0"/>
    <d v="2020-07-08T00:00:00"/>
  </r>
  <r>
    <n v="46866"/>
    <x v="0"/>
    <d v="2020-07-08T00:00:00"/>
  </r>
  <r>
    <n v="46973"/>
    <x v="0"/>
    <d v="2020-07-08T00:00:00"/>
  </r>
  <r>
    <n v="46978"/>
    <x v="0"/>
    <d v="2020-07-08T00:00:00"/>
  </r>
  <r>
    <n v="46849"/>
    <x v="0"/>
    <d v="2020-07-08T00:00:00"/>
  </r>
  <r>
    <n v="46847"/>
    <x v="0"/>
    <d v="2020-07-08T00:00:00"/>
  </r>
  <r>
    <n v="46968"/>
    <x v="0"/>
    <d v="2020-07-09T00:00:00"/>
  </r>
  <r>
    <n v="46969"/>
    <x v="0"/>
    <d v="2020-07-09T00:00:00"/>
  </r>
  <r>
    <n v="46970"/>
    <x v="0"/>
    <d v="2020-07-09T00:00:00"/>
  </r>
  <r>
    <n v="46971"/>
    <x v="0"/>
    <d v="2020-07-09T00:00:00"/>
  </r>
  <r>
    <n v="46882"/>
    <x v="0"/>
    <d v="2020-07-10T00:00:00"/>
  </r>
  <r>
    <n v="50074323"/>
    <x v="0"/>
    <d v="2020-07-10T00:00:00"/>
  </r>
  <r>
    <n v="46883"/>
    <x v="0"/>
    <d v="2020-07-10T00:00:00"/>
  </r>
  <r>
    <n v="46884"/>
    <x v="0"/>
    <d v="2020-07-10T00:00:00"/>
  </r>
  <r>
    <n v="46885"/>
    <x v="0"/>
    <d v="2020-07-10T00:00:00"/>
  </r>
  <r>
    <n v="46886"/>
    <x v="0"/>
    <d v="2020-07-10T00:00:00"/>
  </r>
  <r>
    <n v="46887"/>
    <x v="0"/>
    <d v="2020-07-10T00:00:00"/>
  </r>
  <r>
    <n v="46889"/>
    <x v="0"/>
    <d v="2020-07-10T00:00:00"/>
  </r>
  <r>
    <n v="46888"/>
    <x v="0"/>
    <d v="2020-07-10T00:00:00"/>
  </r>
  <r>
    <n v="46787"/>
    <x v="0"/>
    <d v="2020-07-14T00:00:00"/>
  </r>
  <r>
    <n v="46827"/>
    <x v="0"/>
    <d v="2020-07-14T00:00:00"/>
  </r>
  <r>
    <n v="46836"/>
    <x v="0"/>
    <d v="2020-07-14T00:00:00"/>
  </r>
  <r>
    <n v="46854"/>
    <x v="0"/>
    <d v="2020-07-14T00:00:00"/>
  </r>
  <r>
    <n v="46890"/>
    <x v="0"/>
    <d v="2020-07-14T00:00:00"/>
  </r>
  <r>
    <n v="46891"/>
    <x v="0"/>
    <d v="2020-07-14T00:00:00"/>
  </r>
  <r>
    <n v="46930"/>
    <x v="0"/>
    <d v="2020-07-14T00:00:00"/>
  </r>
  <r>
    <n v="46929"/>
    <x v="0"/>
    <d v="2020-07-14T00:00:00"/>
  </r>
  <r>
    <n v="46931"/>
    <x v="0"/>
    <d v="2020-07-14T00:00:00"/>
  </r>
  <r>
    <n v="46932"/>
    <x v="0"/>
    <d v="2020-07-14T00:00:00"/>
  </r>
  <r>
    <n v="46933"/>
    <x v="0"/>
    <d v="2020-07-14T00:00:00"/>
  </r>
  <r>
    <n v="46934"/>
    <x v="0"/>
    <d v="2020-07-14T00:00:00"/>
  </r>
  <r>
    <n v="51481"/>
    <x v="0"/>
    <d v="2020-07-14T00:00:00"/>
  </r>
  <r>
    <n v="51480"/>
    <x v="0"/>
    <d v="2020-07-14T00:00:00"/>
  </r>
  <r>
    <n v="46935"/>
    <x v="0"/>
    <d v="2020-07-15T00:00:00"/>
  </r>
  <r>
    <n v="46936"/>
    <x v="0"/>
    <d v="2020-07-15T00:00:00"/>
  </r>
  <r>
    <n v="46938"/>
    <x v="0"/>
    <d v="2020-07-15T00:00:00"/>
  </r>
  <r>
    <n v="46937"/>
    <x v="0"/>
    <d v="2020-07-15T00:00:00"/>
  </r>
  <r>
    <n v="46939"/>
    <x v="0"/>
    <d v="2020-07-15T00:00:00"/>
  </r>
  <r>
    <n v="46940"/>
    <x v="0"/>
    <d v="2020-07-15T00:00:00"/>
  </r>
  <r>
    <n v="46941"/>
    <x v="0"/>
    <d v="2020-07-15T00:00:00"/>
  </r>
  <r>
    <n v="46942"/>
    <x v="0"/>
    <d v="2020-07-15T00:00:00"/>
  </r>
  <r>
    <n v="46875"/>
    <x v="0"/>
    <d v="2020-07-16T00:00:00"/>
  </r>
  <r>
    <n v="46943"/>
    <x v="0"/>
    <d v="2020-07-16T00:00:00"/>
  </r>
  <r>
    <n v="46944"/>
    <x v="0"/>
    <d v="2020-07-16T00:00:00"/>
  </r>
  <r>
    <n v="46945"/>
    <x v="0"/>
    <d v="2020-07-16T00:00:00"/>
  </r>
  <r>
    <n v="46946"/>
    <x v="0"/>
    <d v="2020-07-16T00:00:00"/>
  </r>
  <r>
    <n v="46947"/>
    <x v="0"/>
    <d v="2020-07-16T00:00:00"/>
  </r>
  <r>
    <n v="46948"/>
    <x v="0"/>
    <d v="2020-07-16T00:00:00"/>
  </r>
  <r>
    <n v="46950"/>
    <x v="0"/>
    <d v="2020-07-16T00:00:00"/>
  </r>
  <r>
    <n v="46539"/>
    <x v="0"/>
    <d v="2020-07-20T00:00:00"/>
  </r>
  <r>
    <n v="46302"/>
    <x v="0"/>
    <d v="2020-07-20T00:00:00"/>
  </r>
  <r>
    <n v="46401"/>
    <x v="0"/>
    <d v="2020-07-20T00:00:00"/>
  </r>
  <r>
    <n v="46949"/>
    <x v="0"/>
    <d v="2020-07-20T00:00:00"/>
  </r>
  <r>
    <n v="46789"/>
    <x v="0"/>
    <d v="2020-07-20T00:00:00"/>
  </r>
  <r>
    <n v="46951"/>
    <x v="0"/>
    <d v="2020-07-20T00:00:00"/>
  </r>
  <r>
    <n v="46952"/>
    <x v="0"/>
    <d v="2020-07-20T00:00:00"/>
  </r>
  <r>
    <n v="46323"/>
    <x v="0"/>
    <d v="2020-07-27T00:00:00"/>
  </r>
  <r>
    <n v="46465"/>
    <x v="0"/>
    <d v="2020-07-27T00:00:00"/>
  </r>
  <r>
    <n v="46415"/>
    <x v="0"/>
    <d v="2020-07-27T00:00:00"/>
  </r>
  <r>
    <n v="46760"/>
    <x v="0"/>
    <d v="2020-07-27T00:00:00"/>
  </r>
  <r>
    <n v="46954"/>
    <x v="0"/>
    <d v="2020-07-29T00:00:00"/>
  </r>
  <r>
    <n v="46955"/>
    <x v="0"/>
    <d v="2020-07-29T00:00:00"/>
  </r>
  <r>
    <n v="46956"/>
    <x v="0"/>
    <d v="2020-07-29T00:00:00"/>
  </r>
  <r>
    <n v="46957"/>
    <x v="0"/>
    <d v="2020-07-29T00:00:00"/>
  </r>
  <r>
    <n v="46872"/>
    <x v="0"/>
    <d v="2020-08-03T00:00:00"/>
  </r>
  <r>
    <n v="46960"/>
    <x v="0"/>
    <d v="2020-08-03T00:00:00"/>
  </r>
  <r>
    <n v="46959"/>
    <x v="0"/>
    <d v="2020-08-03T00:00:00"/>
  </r>
  <r>
    <n v="46962"/>
    <x v="0"/>
    <d v="2020-08-03T00:00:00"/>
  </r>
  <r>
    <n v="46303"/>
    <x v="0"/>
    <d v="2020-08-04T00:00:00"/>
  </r>
  <r>
    <n v="46278"/>
    <x v="0"/>
    <d v="2020-08-04T00:00:00"/>
  </r>
  <r>
    <n v="46339"/>
    <x v="0"/>
    <d v="2020-08-04T00:00:00"/>
  </r>
  <r>
    <n v="46413"/>
    <x v="0"/>
    <d v="2020-08-04T00:00:00"/>
  </r>
  <r>
    <n v="46777"/>
    <x v="0"/>
    <d v="2020-08-05T00:00:00"/>
  </r>
  <r>
    <n v="44718"/>
    <x v="2"/>
    <d v="2020-05-08T00:00:00"/>
  </r>
  <r>
    <n v="46953"/>
    <x v="0"/>
    <d v="2020-08-05T00:00:00"/>
  </r>
  <r>
    <n v="46981"/>
    <x v="0"/>
    <d v="2020-08-05T00:00:00"/>
  </r>
  <r>
    <n v="46982"/>
    <x v="0"/>
    <d v="2020-08-05T00:00:00"/>
  </r>
  <r>
    <n v="46693"/>
    <x v="0"/>
    <d v="2020-08-06T00:00:00"/>
  </r>
  <r>
    <n v="46779"/>
    <x v="0"/>
    <d v="2020-08-06T00:00:00"/>
  </r>
  <r>
    <n v="46900"/>
    <x v="0"/>
    <d v="2020-08-06T00:00:00"/>
  </r>
  <r>
    <n v="46902"/>
    <x v="0"/>
    <d v="2020-08-06T00:00:00"/>
  </r>
  <r>
    <n v="46868"/>
    <x v="0"/>
    <d v="2020-08-06T00:00:00"/>
  </r>
  <r>
    <n v="46873"/>
    <x v="0"/>
    <d v="2020-08-06T00:00:00"/>
  </r>
  <r>
    <n v="46870"/>
    <x v="0"/>
    <d v="2020-08-06T00:00:00"/>
  </r>
  <r>
    <n v="46871"/>
    <x v="0"/>
    <d v="2020-08-06T00:00:00"/>
  </r>
  <r>
    <n v="46823"/>
    <x v="0"/>
    <d v="2020-08-07T00:00:00"/>
  </r>
  <r>
    <n v="46822"/>
    <x v="0"/>
    <d v="2020-08-07T00:00:00"/>
  </r>
  <r>
    <n v="46852"/>
    <x v="0"/>
    <d v="2020-08-07T00:00:00"/>
  </r>
  <r>
    <n v="46972"/>
    <x v="0"/>
    <d v="2020-08-07T00:00:00"/>
  </r>
  <r>
    <n v="50807743"/>
    <x v="0"/>
    <d v="2020-08-07T00:00:00"/>
  </r>
  <r>
    <n v="46842"/>
    <x v="0"/>
    <d v="2020-08-10T00:00:00"/>
  </r>
  <r>
    <n v="46794"/>
    <x v="0"/>
    <d v="2020-08-10T00:00:00"/>
  </r>
  <r>
    <n v="46751"/>
    <x v="0"/>
    <d v="2020-08-12T00:00:00"/>
  </r>
  <r>
    <n v="46860"/>
    <x v="0"/>
    <d v="2020-08-12T00:00:00"/>
  </r>
  <r>
    <n v="46846"/>
    <x v="0"/>
    <d v="2020-08-12T00:00:00"/>
  </r>
  <r>
    <n v="46589"/>
    <x v="0"/>
    <d v="2020-08-12T00:00:00"/>
  </r>
  <r>
    <n v="46658"/>
    <x v="0"/>
    <d v="2020-08-12T00:00:00"/>
  </r>
  <r>
    <n v="46669"/>
    <x v="0"/>
    <d v="2020-08-12T00:00:00"/>
  </r>
  <r>
    <n v="46706"/>
    <x v="0"/>
    <d v="2020-08-13T00:00:00"/>
  </r>
  <r>
    <n v="46793"/>
    <x v="0"/>
    <d v="2020-08-13T00:00:00"/>
  </r>
  <r>
    <n v="46826"/>
    <x v="0"/>
    <d v="2020-08-13T00:00:00"/>
  </r>
  <r>
    <n v="46961"/>
    <x v="0"/>
    <d v="2020-08-14T00:00:00"/>
  </r>
  <r>
    <n v="50807736"/>
    <x v="0"/>
    <d v="2020-08-14T00:00:00"/>
  </r>
  <r>
    <n v="46963"/>
    <x v="0"/>
    <d v="2020-08-14T00:00:00"/>
  </r>
  <r>
    <n v="46965"/>
    <x v="0"/>
    <d v="2020-08-14T00:00:00"/>
  </r>
  <r>
    <n v="46979"/>
    <x v="0"/>
    <d v="2020-08-17T00:00:00"/>
  </r>
  <r>
    <n v="47021"/>
    <x v="0"/>
    <d v="2020-08-17T00:00:00"/>
  </r>
  <r>
    <n v="46967"/>
    <x v="0"/>
    <d v="2020-08-17T00:00:00"/>
  </r>
  <r>
    <n v="46775"/>
    <x v="0"/>
    <d v="2020-08-18T00:00:00"/>
  </r>
  <r>
    <n v="46892"/>
    <x v="0"/>
    <d v="2020-08-18T00:00:00"/>
  </r>
  <r>
    <n v="46897"/>
    <x v="0"/>
    <d v="2020-08-18T00:00:00"/>
  </r>
  <r>
    <n v="46848"/>
    <x v="0"/>
    <d v="2020-08-18T00:00:00"/>
  </r>
  <r>
    <n v="46838"/>
    <x v="0"/>
    <d v="2020-08-18T00:00:00"/>
  </r>
  <r>
    <n v="46828"/>
    <x v="0"/>
    <d v="2020-08-18T00:00:00"/>
  </r>
  <r>
    <n v="46966"/>
    <x v="0"/>
    <d v="2020-08-18T00:00:00"/>
  </r>
  <r>
    <n v="49321"/>
    <x v="0"/>
    <d v="2020-08-20T00:00:00"/>
  </r>
  <r>
    <n v="49376"/>
    <x v="0"/>
    <d v="2020-08-20T00:00:00"/>
  </r>
  <r>
    <n v="50375"/>
    <x v="0"/>
    <d v="2020-08-20T00:00:00"/>
  </r>
  <r>
    <n v="51390"/>
    <x v="0"/>
    <d v="2020-08-20T00:00:00"/>
  </r>
  <r>
    <n v="51689"/>
    <x v="0"/>
    <d v="2020-08-20T00:00:00"/>
  </r>
  <r>
    <n v="51733"/>
    <x v="0"/>
    <d v="2020-08-20T00:00:00"/>
  </r>
  <r>
    <n v="51694"/>
    <x v="0"/>
    <d v="2020-08-20T00:00:00"/>
  </r>
  <r>
    <n v="46653"/>
    <x v="0"/>
    <d v="2020-08-20T00:00:00"/>
  </r>
  <r>
    <n v="46894"/>
    <x v="0"/>
    <d v="2020-08-21T00:00:00"/>
  </r>
  <r>
    <n v="46975"/>
    <x v="0"/>
    <d v="2020-08-21T00:00:00"/>
  </r>
  <r>
    <n v="46976"/>
    <x v="0"/>
    <d v="2020-08-21T00:00:00"/>
  </r>
  <r>
    <n v="50888"/>
    <x v="0"/>
    <d v="2020-08-21T00:00:00"/>
  </r>
  <r>
    <n v="46820"/>
    <x v="0"/>
    <d v="2020-08-25T00:00:00"/>
  </r>
  <r>
    <n v="46830"/>
    <x v="0"/>
    <d v="2020-08-25T00:00:00"/>
  </r>
  <r>
    <n v="46837"/>
    <x v="0"/>
    <d v="2020-08-25T00:00:00"/>
  </r>
  <r>
    <n v="46980"/>
    <x v="0"/>
    <d v="2020-08-25T00:00:00"/>
  </r>
  <r>
    <n v="46420"/>
    <x v="0"/>
    <d v="2020-08-26T00:00:00"/>
  </r>
  <r>
    <n v="46821"/>
    <x v="0"/>
    <d v="2020-08-26T00:00:00"/>
  </r>
  <r>
    <n v="46914"/>
    <x v="0"/>
    <d v="2020-08-26T00:00:00"/>
  </r>
  <r>
    <n v="46851"/>
    <x v="0"/>
    <d v="2020-08-26T00:00:00"/>
  </r>
  <r>
    <n v="46542"/>
    <x v="0"/>
    <d v="2020-08-27T00:00:00"/>
  </r>
  <r>
    <n v="46804"/>
    <x v="0"/>
    <d v="2020-08-27T00:00:00"/>
  </r>
  <r>
    <n v="46915"/>
    <x v="0"/>
    <d v="2020-08-27T00:00:00"/>
  </r>
  <r>
    <n v="46867"/>
    <x v="0"/>
    <d v="2020-08-27T00:00:00"/>
  </r>
  <r>
    <n v="46501"/>
    <x v="0"/>
    <d v="2020-08-31T00:00:00"/>
  </r>
  <r>
    <n v="46574"/>
    <x v="0"/>
    <d v="2020-08-31T00:00:00"/>
  </r>
  <r>
    <n v="46753"/>
    <x v="0"/>
    <d v="2020-08-31T00:00:00"/>
  </r>
  <r>
    <n v="46806"/>
    <x v="0"/>
    <d v="2020-08-31T00:00:00"/>
  </r>
  <r>
    <n v="46407"/>
    <x v="0"/>
    <d v="2020-09-01T00:00:00"/>
  </r>
  <r>
    <n v="46747"/>
    <x v="0"/>
    <d v="2020-09-01T00:00:00"/>
  </r>
  <r>
    <n v="46829"/>
    <x v="0"/>
    <d v="2020-09-01T00:00:00"/>
  </r>
  <r>
    <n v="46874"/>
    <x v="0"/>
    <d v="2020-09-01T00:00:00"/>
  </r>
  <r>
    <n v="46614"/>
    <x v="0"/>
    <d v="2020-09-01T00:00:00"/>
  </r>
  <r>
    <n v="46853"/>
    <x v="0"/>
    <d v="2020-09-01T00:00:00"/>
  </r>
  <r>
    <n v="46857"/>
    <x v="0"/>
    <d v="2020-09-01T00:00:00"/>
  </r>
  <r>
    <n v="46454"/>
    <x v="0"/>
    <d v="2020-09-01T00:00:00"/>
  </r>
  <r>
    <n v="47012"/>
    <x v="0"/>
    <d v="2020-09-02T00:00:00"/>
  </r>
  <r>
    <n v="47017"/>
    <x v="0"/>
    <d v="2020-09-02T00:00:00"/>
  </r>
  <r>
    <n v="47018"/>
    <x v="0"/>
    <d v="2020-09-02T00:00:00"/>
  </r>
  <r>
    <n v="47019"/>
    <x v="0"/>
    <d v="2020-09-02T00:00:00"/>
  </r>
  <r>
    <n v="47016"/>
    <x v="0"/>
    <d v="2020-09-03T00:00:00"/>
  </r>
  <r>
    <n v="47037"/>
    <x v="0"/>
    <d v="2020-09-03T00:00:00"/>
  </r>
  <r>
    <n v="47038"/>
    <x v="0"/>
    <d v="2020-09-03T00:00:00"/>
  </r>
  <r>
    <n v="47039"/>
    <x v="0"/>
    <d v="2020-09-03T00:00:00"/>
  </r>
  <r>
    <n v="46808"/>
    <x v="0"/>
    <d v="2020-09-03T00:00:00"/>
  </r>
  <r>
    <n v="47013"/>
    <x v="0"/>
    <d v="2020-09-03T00:00:00"/>
  </r>
  <r>
    <n v="47014"/>
    <x v="0"/>
    <d v="2020-09-03T00:00:00"/>
  </r>
  <r>
    <n v="47015"/>
    <x v="0"/>
    <d v="2020-09-03T00:00:00"/>
  </r>
  <r>
    <n v="47002"/>
    <x v="0"/>
    <d v="2020-09-08T00:00:00"/>
  </r>
  <r>
    <n v="47003"/>
    <x v="0"/>
    <d v="2020-09-08T00:00:00"/>
  </r>
  <r>
    <n v="47005"/>
    <x v="0"/>
    <d v="2020-09-08T00:00:00"/>
  </r>
  <r>
    <n v="47008"/>
    <x v="0"/>
    <d v="2020-09-08T00:00:00"/>
  </r>
  <r>
    <n v="47126"/>
    <x v="0"/>
    <d v="2020-09-09T00:00:00"/>
  </r>
  <r>
    <n v="47127"/>
    <x v="0"/>
    <d v="2020-09-09T00:00:00"/>
  </r>
  <r>
    <n v="47128"/>
    <x v="0"/>
    <d v="2020-09-09T00:00:00"/>
  </r>
  <r>
    <n v="47116"/>
    <x v="0"/>
    <d v="2020-09-09T00:00:00"/>
  </r>
  <r>
    <n v="47023"/>
    <x v="0"/>
    <d v="2020-09-09T00:00:00"/>
  </r>
  <r>
    <n v="47024"/>
    <x v="0"/>
    <d v="2020-09-09T00:00:00"/>
  </r>
  <r>
    <n v="47030"/>
    <x v="0"/>
    <d v="2020-09-09T00:00:00"/>
  </r>
  <r>
    <n v="47022"/>
    <x v="0"/>
    <d v="2020-09-09T00:00:00"/>
  </r>
  <r>
    <n v="47129"/>
    <x v="0"/>
    <d v="2020-09-10T00:00:00"/>
  </r>
  <r>
    <n v="47131"/>
    <x v="0"/>
    <d v="2020-09-10T00:00:00"/>
  </r>
  <r>
    <n v="47132"/>
    <x v="0"/>
    <d v="2020-09-10T00:00:00"/>
  </r>
  <r>
    <n v="47130"/>
    <x v="0"/>
    <d v="2020-09-10T00:00:00"/>
  </r>
  <r>
    <n v="47133"/>
    <x v="0"/>
    <d v="2020-09-11T00:00:00"/>
  </r>
  <r>
    <n v="47134"/>
    <x v="0"/>
    <d v="2020-09-11T00:00:00"/>
  </r>
  <r>
    <n v="47135"/>
    <x v="0"/>
    <d v="2020-09-11T00:00:00"/>
  </r>
  <r>
    <n v="47136"/>
    <x v="0"/>
    <d v="2020-09-11T00:00:00"/>
  </r>
  <r>
    <n v="47137"/>
    <x v="0"/>
    <d v="2020-09-14T00:00:00"/>
  </r>
  <r>
    <n v="47138"/>
    <x v="0"/>
    <d v="2020-09-14T00:00:00"/>
  </r>
  <r>
    <n v="47139"/>
    <x v="0"/>
    <d v="2020-09-14T00:00:00"/>
  </r>
  <r>
    <n v="47140"/>
    <x v="0"/>
    <d v="2020-09-14T00:00:00"/>
  </r>
  <r>
    <n v="47141"/>
    <x v="0"/>
    <d v="2020-09-14T00:00:00"/>
  </r>
  <r>
    <n v="47142"/>
    <x v="0"/>
    <d v="2020-09-14T00:00:00"/>
  </r>
  <r>
    <n v="47143"/>
    <x v="0"/>
    <d v="2020-09-14T00:00:00"/>
  </r>
  <r>
    <n v="47144"/>
    <x v="0"/>
    <d v="2020-09-14T00:00:00"/>
  </r>
  <r>
    <n v="47145"/>
    <x v="0"/>
    <d v="2020-09-15T00:00:00"/>
  </r>
  <r>
    <n v="47147"/>
    <x v="0"/>
    <d v="2020-09-15T00:00:00"/>
  </r>
  <r>
    <n v="47148"/>
    <x v="0"/>
    <d v="2020-09-15T00:00:00"/>
  </r>
  <r>
    <n v="47149"/>
    <x v="0"/>
    <d v="2020-09-15T00:00:00"/>
  </r>
  <r>
    <n v="47150"/>
    <x v="0"/>
    <d v="2020-09-15T00:00:00"/>
  </r>
  <r>
    <n v="47151"/>
    <x v="0"/>
    <d v="2020-09-15T00:00:00"/>
  </r>
  <r>
    <n v="47152"/>
    <x v="0"/>
    <d v="2020-09-15T00:00:00"/>
  </r>
  <r>
    <n v="47153"/>
    <x v="0"/>
    <d v="2020-09-15T00:00:00"/>
  </r>
  <r>
    <n v="47154"/>
    <x v="0"/>
    <d v="2020-09-17T00:00:00"/>
  </r>
  <r>
    <n v="47155"/>
    <x v="0"/>
    <d v="2020-09-17T00:00:00"/>
  </r>
  <r>
    <n v="47156"/>
    <x v="0"/>
    <d v="2020-09-17T00:00:00"/>
  </r>
  <r>
    <n v="47157"/>
    <x v="0"/>
    <d v="2020-09-17T00:00:00"/>
  </r>
  <r>
    <n v="47158"/>
    <x v="0"/>
    <d v="2020-09-17T00:00:00"/>
  </r>
  <r>
    <n v="47159"/>
    <x v="0"/>
    <d v="2020-09-17T00:00:00"/>
  </r>
  <r>
    <n v="47160"/>
    <x v="0"/>
    <d v="2020-09-17T00:00:00"/>
  </r>
  <r>
    <n v="47161"/>
    <x v="0"/>
    <d v="2020-09-17T00:00:00"/>
  </r>
  <r>
    <n v="47162"/>
    <x v="0"/>
    <d v="2020-09-21T00:00:00"/>
  </r>
  <r>
    <n v="47163"/>
    <x v="0"/>
    <d v="2020-09-21T00:00:00"/>
  </r>
  <r>
    <n v="47164"/>
    <x v="0"/>
    <d v="2020-09-21T00:00:00"/>
  </r>
  <r>
    <n v="47165"/>
    <x v="0"/>
    <d v="2020-09-21T00:00:00"/>
  </r>
  <r>
    <n v="47166"/>
    <x v="0"/>
    <d v="2020-10-05T00:00:00"/>
  </r>
  <r>
    <n v="47168"/>
    <x v="0"/>
    <d v="2020-10-05T00:00:00"/>
  </r>
  <r>
    <n v="47169"/>
    <x v="0"/>
    <d v="2020-10-05T00:00:00"/>
  </r>
  <r>
    <n v="47167"/>
    <x v="0"/>
    <d v="2020-10-05T00:00:00"/>
  </r>
  <r>
    <n v="47170"/>
    <x v="0"/>
    <d v="2020-10-06T00:00:00"/>
  </r>
  <r>
    <n v="47171"/>
    <x v="0"/>
    <d v="2020-10-06T00:00:00"/>
  </r>
  <r>
    <n v="47172"/>
    <x v="0"/>
    <d v="2020-10-06T00:00:00"/>
  </r>
  <r>
    <n v="47173"/>
    <x v="0"/>
    <d v="2020-10-06T00:00:00"/>
  </r>
  <r>
    <n v="47174"/>
    <x v="0"/>
    <d v="2020-10-07T00:00:00"/>
  </r>
  <r>
    <n v="47175"/>
    <x v="0"/>
    <d v="2020-10-07T00:00:00"/>
  </r>
  <r>
    <n v="47176"/>
    <x v="0"/>
    <d v="2020-10-07T00:00:00"/>
  </r>
  <r>
    <n v="47177"/>
    <x v="0"/>
    <d v="2020-10-07T00:00:00"/>
  </r>
  <r>
    <n v="47178"/>
    <x v="0"/>
    <d v="2020-10-07T00:00:00"/>
  </r>
  <r>
    <n v="47179"/>
    <x v="0"/>
    <d v="2020-10-07T00:00:00"/>
  </r>
  <r>
    <n v="47181"/>
    <x v="0"/>
    <d v="2020-10-07T00:00:00"/>
  </r>
  <r>
    <n v="47182"/>
    <x v="0"/>
    <d v="2020-10-07T00:00:00"/>
  </r>
  <r>
    <n v="47183"/>
    <x v="0"/>
    <d v="2020-10-08T00:00:00"/>
  </r>
  <r>
    <n v="47184"/>
    <x v="0"/>
    <d v="2020-10-08T00:00:00"/>
  </r>
  <r>
    <n v="47185"/>
    <x v="0"/>
    <d v="2020-10-08T00:00:00"/>
  </r>
  <r>
    <n v="47186"/>
    <x v="0"/>
    <d v="2020-10-08T00:00:00"/>
  </r>
  <r>
    <n v="47187"/>
    <x v="0"/>
    <d v="2020-10-08T00:00:00"/>
  </r>
  <r>
    <n v="47188"/>
    <x v="0"/>
    <d v="2020-10-08T00:00:00"/>
  </r>
  <r>
    <n v="47189"/>
    <x v="0"/>
    <d v="2020-10-08T00:00:00"/>
  </r>
  <r>
    <n v="47190"/>
    <x v="0"/>
    <d v="2020-10-08T00:00:00"/>
  </r>
  <r>
    <n v="47191"/>
    <x v="0"/>
    <d v="2020-10-12T00:00:00"/>
  </r>
  <r>
    <n v="47192"/>
    <x v="0"/>
    <d v="2020-10-12T00:00:00"/>
  </r>
  <r>
    <n v="47193"/>
    <x v="0"/>
    <d v="2020-10-12T00:00:00"/>
  </r>
  <r>
    <n v="47194"/>
    <x v="0"/>
    <d v="2020-10-12T00:00:00"/>
  </r>
  <r>
    <n v="47195"/>
    <x v="0"/>
    <d v="2020-10-12T00:00:00"/>
  </r>
  <r>
    <n v="47196"/>
    <x v="0"/>
    <d v="2020-10-12T00:00:00"/>
  </r>
  <r>
    <n v="47387"/>
    <x v="0"/>
    <d v="2020-10-12T00:00:00"/>
  </r>
  <r>
    <n v="47388"/>
    <x v="0"/>
    <d v="2020-10-13T00:00:00"/>
  </r>
  <r>
    <n v="47389"/>
    <x v="0"/>
    <d v="2020-10-13T00:00:00"/>
  </r>
  <r>
    <n v="47390"/>
    <x v="0"/>
    <d v="2020-10-13T00:00:00"/>
  </r>
  <r>
    <n v="47379"/>
    <x v="0"/>
    <d v="2020-10-13T00:00:00"/>
  </r>
  <r>
    <n v="47380"/>
    <x v="0"/>
    <d v="2020-10-13T00:00:00"/>
  </r>
  <r>
    <n v="47381"/>
    <x v="0"/>
    <d v="2020-10-13T00:00:00"/>
  </r>
  <r>
    <n v="47383"/>
    <x v="0"/>
    <d v="2020-10-13T00:00:00"/>
  </r>
  <r>
    <n v="47384"/>
    <x v="0"/>
    <d v="2020-10-13T00:00:00"/>
  </r>
  <r>
    <n v="47392"/>
    <x v="0"/>
    <d v="2020-10-14T00:00:00"/>
  </r>
  <r>
    <n v="47391"/>
    <x v="0"/>
    <d v="2020-10-14T00:00:00"/>
  </r>
  <r>
    <n v="47394"/>
    <x v="0"/>
    <d v="2020-10-14T00:00:00"/>
  </r>
  <r>
    <n v="47382"/>
    <x v="0"/>
    <d v="2020-10-14T00:00:00"/>
  </r>
  <r>
    <n v="47240"/>
    <x v="0"/>
    <d v="2020-10-15T00:00:00"/>
  </r>
  <r>
    <n v="47393"/>
    <x v="0"/>
    <d v="2020-10-15T00:00:00"/>
  </r>
  <r>
    <n v="47395"/>
    <x v="0"/>
    <d v="2020-10-15T00:00:00"/>
  </r>
  <r>
    <n v="47355"/>
    <x v="0"/>
    <d v="2020-10-15T00:00:00"/>
  </r>
  <r>
    <n v="50738754"/>
    <x v="0"/>
    <d v="2020-10-16T00:00:00"/>
  </r>
  <r>
    <n v="50738759"/>
    <x v="0"/>
    <d v="2020-10-16T00:00:00"/>
  </r>
  <r>
    <n v="47199"/>
    <x v="0"/>
    <d v="2020-10-26T00:00:00"/>
  </r>
  <r>
    <n v="47200"/>
    <x v="0"/>
    <d v="2020-10-26T00:00:00"/>
  </r>
  <r>
    <n v="47442"/>
    <x v="0"/>
    <d v="2020-10-26T00:00:00"/>
  </r>
  <r>
    <n v="47444"/>
    <x v="0"/>
    <d v="2020-10-26T00:00:00"/>
  </r>
  <r>
    <n v="47398"/>
    <x v="0"/>
    <d v="2020-10-27T00:00:00"/>
  </r>
  <r>
    <n v="47399"/>
    <x v="0"/>
    <d v="2020-10-27T00:00:00"/>
  </r>
  <r>
    <n v="47402"/>
    <x v="0"/>
    <d v="2020-10-27T00:00:00"/>
  </r>
  <r>
    <n v="47401"/>
    <x v="0"/>
    <d v="2020-10-27T00:00:00"/>
  </r>
  <r>
    <n v="47416"/>
    <x v="0"/>
    <d v="2020-10-28T00:00:00"/>
  </r>
  <r>
    <n v="47415"/>
    <x v="0"/>
    <d v="2020-10-28T00:00:00"/>
  </r>
  <r>
    <n v="47400"/>
    <x v="0"/>
    <d v="2020-10-28T00:00:00"/>
  </r>
  <r>
    <n v="47417"/>
    <x v="0"/>
    <d v="2020-10-28T00:00:00"/>
  </r>
  <r>
    <n v="47273"/>
    <x v="0"/>
    <d v="2020-10-29T00:00:00"/>
  </r>
  <r>
    <n v="47274"/>
    <x v="0"/>
    <d v="2020-10-29T00:00:00"/>
  </r>
  <r>
    <n v="47275"/>
    <x v="0"/>
    <d v="2020-10-29T00:00:00"/>
  </r>
  <r>
    <n v="47276"/>
    <x v="0"/>
    <d v="2020-10-29T00:00:00"/>
  </r>
  <r>
    <n v="47385"/>
    <x v="0"/>
    <d v="2020-10-30T00:00:00"/>
  </r>
  <r>
    <n v="47352"/>
    <x v="0"/>
    <d v="2020-10-30T00:00:00"/>
  </r>
  <r>
    <n v="47351"/>
    <x v="0"/>
    <d v="2020-10-30T00:00:00"/>
  </r>
  <r>
    <n v="47353"/>
    <x v="0"/>
    <d v="2020-10-30T00:00:00"/>
  </r>
  <r>
    <n v="47061"/>
    <x v="0"/>
    <d v="2020-11-02T00:00:00"/>
  </r>
  <r>
    <n v="47052"/>
    <x v="0"/>
    <d v="2020-11-02T00:00:00"/>
  </r>
  <r>
    <n v="47051"/>
    <x v="0"/>
    <d v="2020-11-02T00:00:00"/>
  </r>
  <r>
    <n v="47053"/>
    <x v="0"/>
    <d v="2020-11-02T00:00:00"/>
  </r>
  <r>
    <n v="47056"/>
    <x v="0"/>
    <d v="2020-11-02T00:00:00"/>
  </r>
  <r>
    <n v="47054"/>
    <x v="0"/>
    <d v="2020-11-02T00:00:00"/>
  </r>
  <r>
    <n v="47055"/>
    <x v="0"/>
    <d v="2020-11-02T00:00:00"/>
  </r>
  <r>
    <n v="47057"/>
    <x v="0"/>
    <d v="2020-11-02T00:00:00"/>
  </r>
  <r>
    <n v="47059"/>
    <x v="0"/>
    <d v="2020-11-04T00:00:00"/>
  </r>
  <r>
    <n v="47060"/>
    <x v="0"/>
    <d v="2020-11-04T00:00:00"/>
  </r>
  <r>
    <n v="47058"/>
    <x v="0"/>
    <d v="2020-11-04T00:00:00"/>
  </r>
  <r>
    <n v="47066"/>
    <x v="0"/>
    <d v="2020-11-04T00:00:00"/>
  </r>
  <r>
    <n v="47067"/>
    <x v="0"/>
    <d v="2020-11-04T00:00:00"/>
  </r>
  <r>
    <n v="47075"/>
    <x v="0"/>
    <d v="2020-11-04T00:00:00"/>
  </r>
  <r>
    <n v="47062"/>
    <x v="0"/>
    <d v="2020-11-04T00:00:00"/>
  </r>
  <r>
    <n v="47063"/>
    <x v="0"/>
    <d v="2020-11-04T00:00:00"/>
  </r>
  <r>
    <n v="47064"/>
    <x v="0"/>
    <d v="2020-11-04T00:00:00"/>
  </r>
  <r>
    <n v="46784"/>
    <x v="0"/>
    <d v="2020-11-04T00:00:00"/>
  </r>
  <r>
    <n v="47077"/>
    <x v="0"/>
    <d v="2020-11-05T00:00:00"/>
  </r>
  <r>
    <n v="47078"/>
    <x v="0"/>
    <d v="2020-11-05T00:00:00"/>
  </r>
  <r>
    <n v="47079"/>
    <x v="0"/>
    <d v="2020-11-05T00:00:00"/>
  </r>
  <r>
    <n v="47076"/>
    <x v="0"/>
    <d v="2020-11-05T00:00:00"/>
  </r>
  <r>
    <n v="47080"/>
    <x v="0"/>
    <d v="2020-11-05T00:00:00"/>
  </r>
  <r>
    <n v="47111"/>
    <x v="0"/>
    <d v="2020-11-05T00:00:00"/>
  </r>
  <r>
    <n v="47113"/>
    <x v="0"/>
    <d v="2020-11-05T00:00:00"/>
  </r>
  <r>
    <n v="47115"/>
    <x v="0"/>
    <d v="2020-11-05T00:00:00"/>
  </r>
  <r>
    <n v="47047"/>
    <x v="0"/>
    <d v="2020-11-06T00:00:00"/>
  </r>
  <r>
    <n v="47048"/>
    <x v="0"/>
    <d v="2020-11-06T00:00:00"/>
  </r>
  <r>
    <n v="47049"/>
    <x v="0"/>
    <d v="2020-11-06T00:00:00"/>
  </r>
  <r>
    <n v="47050"/>
    <x v="0"/>
    <d v="2020-11-06T00:00:00"/>
  </r>
  <r>
    <n v="39280"/>
    <x v="4"/>
    <d v="2020-07-15T00:00:00"/>
  </r>
  <r>
    <n v="37490"/>
    <x v="5"/>
    <d v="2020-07-15T00:00:00"/>
  </r>
  <r>
    <n v="43389"/>
    <x v="5"/>
    <d v="2020-07-15T00:00:00"/>
  </r>
  <r>
    <n v="36193"/>
    <x v="4"/>
    <d v="2020-07-15T00:00:00"/>
  </r>
  <r>
    <n v="47069"/>
    <x v="0"/>
    <d v="2020-11-06T00:00:00"/>
  </r>
  <r>
    <n v="47070"/>
    <x v="0"/>
    <d v="2020-11-06T00:00:00"/>
  </r>
  <r>
    <n v="47081"/>
    <x v="0"/>
    <d v="2020-11-06T00:00:00"/>
  </r>
  <r>
    <n v="47082"/>
    <x v="0"/>
    <d v="2020-11-06T00:00:00"/>
  </r>
  <r>
    <n v="47282"/>
    <x v="0"/>
    <d v="2020-11-09T00:00:00"/>
  </r>
  <r>
    <n v="47283"/>
    <x v="0"/>
    <d v="2020-11-09T00:00:00"/>
  </r>
  <r>
    <n v="47284"/>
    <x v="0"/>
    <d v="2020-11-09T00:00:00"/>
  </r>
  <r>
    <n v="47083"/>
    <x v="0"/>
    <d v="2020-11-10T00:00:00"/>
  </r>
  <r>
    <n v="47084"/>
    <x v="0"/>
    <d v="2020-11-10T00:00:00"/>
  </r>
  <r>
    <n v="47085"/>
    <x v="0"/>
    <d v="2020-11-10T00:00:00"/>
  </r>
  <r>
    <n v="47086"/>
    <x v="0"/>
    <d v="2020-11-10T00:00:00"/>
  </r>
  <r>
    <n v="47451"/>
    <x v="0"/>
    <d v="2020-11-11T00:00:00"/>
  </r>
  <r>
    <n v="47452"/>
    <x v="0"/>
    <d v="2020-11-11T00:00:00"/>
  </r>
  <r>
    <n v="47453"/>
    <x v="0"/>
    <d v="2020-11-11T00:00:00"/>
  </r>
  <r>
    <n v="47454"/>
    <x v="0"/>
    <d v="2020-11-11T00:00:00"/>
  </r>
  <r>
    <n v="44724"/>
    <x v="2"/>
    <d v="2020-07-22T00:00:00"/>
  </r>
  <r>
    <n v="44721"/>
    <x v="2"/>
    <d v="2020-07-22T00:00:00"/>
  </r>
  <r>
    <n v="46177"/>
    <x v="2"/>
    <d v="2020-07-22T00:00:00"/>
  </r>
  <r>
    <n v="46178"/>
    <x v="2"/>
    <d v="2020-07-22T00:00:00"/>
  </r>
  <r>
    <n v="44725"/>
    <x v="2"/>
    <d v="2020-07-22T00:00:00"/>
  </r>
  <r>
    <n v="46181"/>
    <x v="2"/>
    <d v="2020-07-22T00:00:00"/>
  </r>
  <r>
    <n v="46287"/>
    <x v="2"/>
    <d v="2020-07-22T00:00:00"/>
  </r>
  <r>
    <n v="46286"/>
    <x v="2"/>
    <d v="2020-07-22T00:00:00"/>
  </r>
  <r>
    <n v="46288"/>
    <x v="2"/>
    <d v="2020-07-22T00:00:00"/>
  </r>
  <r>
    <n v="46919"/>
    <x v="2"/>
    <d v="2020-07-22T00:00:00"/>
  </r>
  <r>
    <n v="46925"/>
    <x v="2"/>
    <d v="2020-07-22T00:00:00"/>
  </r>
  <r>
    <n v="46917"/>
    <x v="2"/>
    <d v="2020-07-23T00:00:00"/>
  </r>
  <r>
    <s v="46922KY"/>
    <x v="2"/>
    <d v="2020-07-23T00:00:00"/>
  </r>
  <r>
    <n v="46924"/>
    <x v="2"/>
    <d v="2020-07-23T00:00:00"/>
  </r>
  <r>
    <n v="46923"/>
    <x v="2"/>
    <d v="2020-07-23T00:00:00"/>
  </r>
  <r>
    <n v="46285"/>
    <x v="2"/>
    <d v="2020-07-24T00:00:00"/>
  </r>
  <r>
    <n v="46918"/>
    <x v="2"/>
    <d v="2020-07-24T00:00:00"/>
  </r>
  <r>
    <n v="46920"/>
    <x v="2"/>
    <d v="2020-07-24T00:00:00"/>
  </r>
  <r>
    <n v="46927"/>
    <x v="2"/>
    <d v="2020-07-24T00:00:00"/>
  </r>
  <r>
    <n v="47090"/>
    <x v="0"/>
    <d v="2020-11-11T00:00:00"/>
  </r>
  <r>
    <n v="47091"/>
    <x v="0"/>
    <d v="2020-11-11T00:00:00"/>
  </r>
  <r>
    <n v="47092"/>
    <x v="0"/>
    <d v="2020-11-11T00:00:00"/>
  </r>
  <r>
    <n v="47087"/>
    <x v="0"/>
    <d v="2020-11-11T00:00:00"/>
  </r>
  <r>
    <n v="46921"/>
    <x v="2"/>
    <d v="2020-07-27T00:00:00"/>
  </r>
  <r>
    <n v="47026"/>
    <x v="0"/>
    <d v="2020-11-16T00:00:00"/>
  </r>
  <r>
    <n v="47232"/>
    <x v="0"/>
    <d v="2020-11-16T00:00:00"/>
  </r>
  <r>
    <n v="47255"/>
    <x v="0"/>
    <d v="2020-11-16T00:00:00"/>
  </r>
  <r>
    <n v="47254"/>
    <x v="0"/>
    <d v="2020-11-16T00:00:00"/>
  </r>
  <r>
    <n v="47197"/>
    <x v="0"/>
    <d v="2020-11-18T00:00:00"/>
  </r>
  <r>
    <n v="47198"/>
    <x v="0"/>
    <d v="2020-11-18T00:00:00"/>
  </r>
  <r>
    <n v="47455"/>
    <x v="0"/>
    <d v="2020-11-18T00:00:00"/>
  </r>
  <r>
    <n v="47456"/>
    <x v="0"/>
    <d v="2020-11-18T00:00:00"/>
  </r>
  <r>
    <n v="47457"/>
    <x v="0"/>
    <d v="2020-11-19T00:00:00"/>
  </r>
  <r>
    <n v="47460"/>
    <x v="0"/>
    <d v="2020-11-19T00:00:00"/>
  </r>
  <r>
    <n v="47461"/>
    <x v="0"/>
    <d v="2020-11-19T00:00:00"/>
  </r>
  <r>
    <n v="47458"/>
    <x v="0"/>
    <d v="2020-11-19T00:00:00"/>
  </r>
  <r>
    <n v="46992"/>
    <x v="0"/>
    <d v="2020-11-20T00:00:00"/>
  </r>
  <r>
    <n v="46993"/>
    <x v="0"/>
    <d v="2020-11-20T00:00:00"/>
  </r>
  <r>
    <n v="47093"/>
    <x v="0"/>
    <d v="2020-11-24T00:00:00"/>
  </r>
  <r>
    <n v="47094"/>
    <x v="0"/>
    <d v="2020-11-24T00:00:00"/>
  </r>
  <r>
    <n v="47074"/>
    <x v="0"/>
    <d v="2020-11-24T00:00:00"/>
  </r>
  <r>
    <n v="47095"/>
    <x v="0"/>
    <d v="2020-11-24T00:00:00"/>
  </r>
  <r>
    <n v="47097"/>
    <x v="0"/>
    <d v="2020-11-25T00:00:00"/>
  </r>
  <r>
    <n v="47096"/>
    <x v="0"/>
    <d v="2020-11-25T00:00:00"/>
  </r>
  <r>
    <n v="47100"/>
    <x v="0"/>
    <d v="2020-11-25T00:00:00"/>
  </r>
  <r>
    <n v="47104"/>
    <x v="0"/>
    <d v="2020-11-25T00:00:00"/>
  </r>
  <r>
    <n v="47105"/>
    <x v="0"/>
    <d v="2020-11-30T00:00:00"/>
  </r>
  <r>
    <n v="47106"/>
    <x v="0"/>
    <d v="2020-11-30T00:00:00"/>
  </r>
  <r>
    <n v="47107"/>
    <x v="0"/>
    <d v="2020-11-30T00:00:00"/>
  </r>
  <r>
    <n v="47101"/>
    <x v="0"/>
    <d v="2020-11-30T00:00:00"/>
  </r>
  <r>
    <n v="47088"/>
    <x v="0"/>
    <d v="2020-12-01T00:00:00"/>
  </r>
  <r>
    <n v="47109"/>
    <x v="0"/>
    <d v="2020-12-01T00:00:00"/>
  </r>
  <r>
    <n v="47110"/>
    <x v="0"/>
    <d v="2020-12-01T00:00:00"/>
  </r>
  <r>
    <n v="47270"/>
    <x v="0"/>
    <d v="2020-12-02T00:00:00"/>
  </r>
  <r>
    <n v="47271"/>
    <x v="0"/>
    <d v="2020-12-02T00:00:00"/>
  </r>
  <r>
    <n v="47470"/>
    <x v="0"/>
    <d v="2020-12-02T00:00:00"/>
  </r>
  <r>
    <n v="47471"/>
    <x v="0"/>
    <d v="2020-12-02T00:00:00"/>
  </r>
  <r>
    <n v="47483"/>
    <x v="0"/>
    <d v="2020-12-03T00:00:00"/>
  </r>
  <r>
    <n v="47467"/>
    <x v="0"/>
    <d v="2020-12-03T00:00:00"/>
  </r>
  <r>
    <n v="47486"/>
    <x v="0"/>
    <d v="2020-12-03T00:00:00"/>
  </r>
  <r>
    <n v="47468"/>
    <x v="0"/>
    <d v="2020-12-03T00:00:00"/>
  </r>
  <r>
    <n v="50738748"/>
    <x v="0"/>
    <d v="2020-12-04T00:00:00"/>
  </r>
  <r>
    <n v="50738756"/>
    <x v="0"/>
    <d v="2020-12-04T00:00:00"/>
  </r>
  <r>
    <n v="47216"/>
    <x v="0"/>
    <d v="2020-12-07T00:00:00"/>
  </r>
  <r>
    <n v="47217"/>
    <x v="0"/>
    <d v="2020-12-07T00:00:00"/>
  </r>
  <r>
    <n v="47374"/>
    <x v="0"/>
    <d v="2020-12-07T00:00:00"/>
  </r>
  <r>
    <n v="47375"/>
    <x v="0"/>
    <d v="2020-12-07T00:00:00"/>
  </r>
  <r>
    <n v="47073"/>
    <x v="0"/>
    <d v="2020-12-08T00:00:00"/>
  </r>
  <r>
    <n v="47072"/>
    <x v="0"/>
    <d v="2020-12-08T00:00:00"/>
  </r>
  <r>
    <n v="47071"/>
    <x v="0"/>
    <d v="2020-12-08T00:00:00"/>
  </r>
  <r>
    <n v="47089"/>
    <x v="0"/>
    <d v="2020-12-08T00:00:00"/>
  </r>
  <r>
    <n v="47208"/>
    <x v="0"/>
    <d v="2020-12-09T00:00:00"/>
  </r>
  <r>
    <n v="47419"/>
    <x v="0"/>
    <d v="2020-12-09T00:00:00"/>
  </r>
  <r>
    <n v="46690"/>
    <x v="0"/>
    <d v="2020-12-09T00:00:00"/>
  </r>
  <r>
    <n v="47225"/>
    <x v="0"/>
    <d v="2020-12-10T00:00:00"/>
  </r>
  <r>
    <n v="47427"/>
    <x v="0"/>
    <d v="2020-12-10T00:00:00"/>
  </r>
  <r>
    <n v="47434"/>
    <x v="0"/>
    <d v="2020-12-10T00:00:00"/>
  </r>
  <r>
    <n v="47421"/>
    <x v="0"/>
    <d v="2020-12-10T00:00:00"/>
  </r>
  <r>
    <n v="47317"/>
    <x v="0"/>
    <d v="2021-01-05T00:00:00"/>
  </r>
  <r>
    <n v="47318"/>
    <x v="0"/>
    <d v="2021-01-05T00:00:00"/>
  </r>
  <r>
    <n v="47319"/>
    <x v="0"/>
    <d v="2021-01-05T00:00:00"/>
  </r>
  <r>
    <n v="47414"/>
    <x v="0"/>
    <d v="2021-01-05T00:00:00"/>
  </r>
  <r>
    <n v="47098"/>
    <x v="0"/>
    <d v="2021-01-06T00:00:00"/>
  </r>
  <r>
    <n v="47099"/>
    <x v="0"/>
    <d v="2021-01-06T00:00:00"/>
  </r>
  <r>
    <n v="47103"/>
    <x v="0"/>
    <d v="2021-01-06T00:00:00"/>
  </r>
  <r>
    <n v="47102"/>
    <x v="0"/>
    <d v="2021-01-06T00:00:00"/>
  </r>
  <r>
    <n v="47288"/>
    <x v="0"/>
    <d v="2021-01-08T00:00:00"/>
  </r>
  <r>
    <n v="47289"/>
    <x v="0"/>
    <d v="2021-01-08T00:00:00"/>
  </r>
  <r>
    <n v="47279"/>
    <x v="0"/>
    <d v="2021-01-08T00:00:00"/>
  </r>
  <r>
    <n v="47280"/>
    <x v="0"/>
    <d v="2021-01-08T00:00:00"/>
  </r>
  <r>
    <n v="47117"/>
    <x v="0"/>
    <d v="2021-01-12T00:00:00"/>
  </r>
  <r>
    <n v="47263"/>
    <x v="0"/>
    <d v="2021-01-12T00:00:00"/>
  </r>
  <r>
    <n v="47277"/>
    <x v="0"/>
    <d v="2021-01-12T00:00:00"/>
  </r>
  <r>
    <n v="47405"/>
    <x v="0"/>
    <d v="2021-01-12T00:00:00"/>
  </r>
  <r>
    <n v="46985"/>
    <x v="0"/>
    <d v="2021-01-13T00:00:00"/>
  </r>
  <r>
    <n v="46986"/>
    <x v="0"/>
    <d v="2021-01-13T00:00:00"/>
  </r>
  <r>
    <n v="46989"/>
    <x v="0"/>
    <d v="2021-01-13T00:00:00"/>
  </r>
  <r>
    <n v="46990"/>
    <x v="0"/>
    <d v="2021-01-13T00:00:00"/>
  </r>
  <r>
    <n v="47956"/>
    <x v="0"/>
    <d v="2021-01-14T00:00:00"/>
  </r>
  <r>
    <n v="47032"/>
    <x v="0"/>
    <d v="2021-01-21T00:00:00"/>
  </r>
  <r>
    <n v="47045"/>
    <x v="0"/>
    <d v="2021-01-21T00:00:00"/>
  </r>
  <r>
    <n v="47046"/>
    <x v="0"/>
    <d v="2021-01-21T00:00:00"/>
  </r>
  <r>
    <n v="46991"/>
    <x v="0"/>
    <d v="2021-01-21T00:00:00"/>
  </r>
  <r>
    <n v="47482"/>
    <x v="0"/>
    <d v="2021-01-22T00:00:00"/>
  </r>
  <r>
    <n v="47484"/>
    <x v="0"/>
    <d v="2021-01-22T00:00:00"/>
  </r>
  <r>
    <n v="47465"/>
    <x v="0"/>
    <d v="2021-01-22T00:00:00"/>
  </r>
  <r>
    <n v="47466"/>
    <x v="0"/>
    <d v="2021-01-22T00:00:00"/>
  </r>
  <r>
    <n v="47298"/>
    <x v="0"/>
    <d v="2021-01-26T00:00:00"/>
  </r>
  <r>
    <n v="47302"/>
    <x v="0"/>
    <d v="2021-01-26T00:00:00"/>
  </r>
  <r>
    <n v="47300"/>
    <x v="0"/>
    <d v="2021-01-26T00:00:00"/>
  </r>
  <r>
    <n v="47301"/>
    <x v="0"/>
    <d v="2021-01-26T00:00:00"/>
  </r>
  <r>
    <n v="48581"/>
    <x v="0"/>
    <d v="2021-01-27T00:00:00"/>
  </r>
  <r>
    <n v="46995"/>
    <x v="0"/>
    <d v="2021-01-28T00:00:00"/>
  </r>
  <r>
    <n v="46996"/>
    <x v="0"/>
    <d v="2021-01-28T00:00:00"/>
  </r>
  <r>
    <n v="46999"/>
    <x v="0"/>
    <d v="2021-01-28T00:00:00"/>
  </r>
  <r>
    <n v="47028"/>
    <x v="0"/>
    <d v="2021-01-28T00:00:00"/>
  </r>
  <r>
    <n v="50738737"/>
    <x v="0"/>
    <d v="2021-01-29T00:00:00"/>
  </r>
  <r>
    <n v="47308"/>
    <x v="0"/>
    <d v="2021-02-01T00:00:00"/>
  </r>
  <r>
    <n v="47309"/>
    <x v="0"/>
    <d v="2021-02-01T00:00:00"/>
  </r>
  <r>
    <n v="47310"/>
    <x v="0"/>
    <d v="2021-02-01T00:00:00"/>
  </r>
  <r>
    <n v="47311"/>
    <x v="0"/>
    <d v="2021-02-01T00:00:00"/>
  </r>
  <r>
    <n v="48908"/>
    <x v="0"/>
    <d v="2021-02-01T00:00:00"/>
  </r>
  <r>
    <n v="48052782"/>
    <x v="0"/>
    <d v="2021-02-01T00:00:00"/>
  </r>
  <r>
    <n v="46312"/>
    <x v="0"/>
    <d v="2021-02-01T00:00:00"/>
  </r>
  <r>
    <n v="50074319"/>
    <x v="0"/>
    <d v="2021-02-01T00:00:00"/>
  </r>
  <r>
    <n v="47507"/>
    <x v="0"/>
    <d v="2021-02-26T00:00:00"/>
  </r>
  <r>
    <n v="47509"/>
    <x v="0"/>
    <d v="2021-02-26T00:00:00"/>
  </r>
  <r>
    <n v="47510"/>
    <x v="0"/>
    <d v="2021-02-26T00:00:00"/>
  </r>
  <r>
    <n v="47512"/>
    <x v="0"/>
    <d v="2021-02-26T00:00:00"/>
  </r>
  <r>
    <n v="45563"/>
    <x v="0"/>
    <d v="2021-03-09T00:00:00"/>
  </r>
  <r>
    <n v="50974"/>
    <x v="0"/>
    <d v="2021-03-22T00:00:00"/>
  </r>
  <r>
    <n v="46840"/>
    <x v="0"/>
    <d v="2021-03-22T00:00:00"/>
  </r>
  <r>
    <n v="48926"/>
    <x v="0"/>
    <d v="2021-03-24T00:00:00"/>
  </r>
  <r>
    <n v="50074318"/>
    <x v="0"/>
    <d v="2021-03-24T00:00:00"/>
  </r>
  <r>
    <n v="47040"/>
    <x v="0"/>
    <d v="2021-03-30T00:00:00"/>
  </r>
  <r>
    <n v="47041"/>
    <x v="0"/>
    <d v="2021-03-30T00:00:00"/>
  </r>
  <r>
    <n v="47043"/>
    <x v="0"/>
    <d v="2021-03-30T00:00:00"/>
  </r>
  <r>
    <n v="47044"/>
    <x v="0"/>
    <d v="2021-03-30T00:00:00"/>
  </r>
  <r>
    <n v="11250403"/>
    <x v="0"/>
    <d v="2021-03-31T00:00:00"/>
  </r>
  <r>
    <n v="11250404"/>
    <x v="0"/>
    <d v="2021-04-07T00:00:00"/>
  </r>
  <r>
    <n v="11250405"/>
    <x v="0"/>
    <d v="2021-04-07T00:00:00"/>
  </r>
  <r>
    <n v="11250406"/>
    <x v="0"/>
    <d v="2021-04-07T00:00:00"/>
  </r>
  <r>
    <s v="43658KY"/>
    <x v="2"/>
    <d v="2020-09-10T00:00:00"/>
  </r>
  <r>
    <e v="#VALUE!"/>
    <x v="0"/>
    <d v="2021-04-07T00:00:00"/>
  </r>
  <r>
    <n v="11250408"/>
    <x v="0"/>
    <d v="2021-04-07T00:00:00"/>
  </r>
  <r>
    <n v="11250409"/>
    <x v="0"/>
    <d v="2021-04-07T00:00:00"/>
  </r>
  <r>
    <n v="11250410"/>
    <x v="0"/>
    <d v="2021-04-07T00:00:00"/>
  </r>
  <r>
    <n v="11250411"/>
    <x v="0"/>
    <d v="2021-04-07T00:00:00"/>
  </r>
  <r>
    <n v="11250412"/>
    <x v="0"/>
    <d v="2021-04-07T00:00:00"/>
  </r>
  <r>
    <n v="11250413"/>
    <x v="0"/>
    <d v="2021-04-07T00:00:00"/>
  </r>
  <r>
    <n v="11250414"/>
    <x v="0"/>
    <d v="2021-04-07T00:00:00"/>
  </r>
  <r>
    <n v="11250415"/>
    <x v="0"/>
    <d v="2021-04-07T00:00:00"/>
  </r>
  <r>
    <n v="11250416"/>
    <x v="0"/>
    <d v="2021-04-07T00:00:00"/>
  </r>
  <r>
    <n v="11250417"/>
    <x v="0"/>
    <d v="2021-04-07T00:00:00"/>
  </r>
  <r>
    <n v="11250418"/>
    <x v="0"/>
    <d v="2021-04-07T00:00:00"/>
  </r>
  <r>
    <n v="11250419"/>
    <x v="0"/>
    <d v="2021-04-07T00:00:00"/>
  </r>
  <r>
    <n v="11250420"/>
    <x v="0"/>
    <d v="2021-04-07T00:00:00"/>
  </r>
  <r>
    <n v="11250421"/>
    <x v="0"/>
    <d v="2021-04-07T00:00:00"/>
  </r>
  <r>
    <n v="11250422"/>
    <x v="0"/>
    <d v="2021-04-07T00:00:00"/>
  </r>
  <r>
    <n v="11250423"/>
    <x v="0"/>
    <d v="2021-04-07T00:00:00"/>
  </r>
  <r>
    <n v="11250424"/>
    <x v="0"/>
    <d v="2021-04-07T00:00:00"/>
  </r>
  <r>
    <n v="11250425"/>
    <x v="0"/>
    <d v="2021-04-07T00:00:00"/>
  </r>
  <r>
    <n v="11250426"/>
    <x v="0"/>
    <d v="2021-04-07T00:00:00"/>
  </r>
  <r>
    <n v="11250427"/>
    <x v="0"/>
    <d v="2021-04-07T00:00:00"/>
  </r>
  <r>
    <n v="11250428"/>
    <x v="0"/>
    <d v="2021-04-07T00:00:00"/>
  </r>
  <r>
    <n v="11250429"/>
    <x v="0"/>
    <d v="2021-04-07T00:00:00"/>
  </r>
  <r>
    <n v="11250430"/>
    <x v="0"/>
    <d v="2021-04-07T00:00:00"/>
  </r>
  <r>
    <n v="11250431"/>
    <x v="0"/>
    <d v="2021-04-07T00:00:00"/>
  </r>
  <r>
    <n v="11250432"/>
    <x v="0"/>
    <d v="2021-04-07T00:00:00"/>
  </r>
  <r>
    <n v="11250433"/>
    <x v="0"/>
    <d v="2021-04-07T00:00:00"/>
  </r>
  <r>
    <n v="11250434"/>
    <x v="0"/>
    <d v="2021-04-07T00:00:00"/>
  </r>
  <r>
    <n v="11250435"/>
    <x v="0"/>
    <d v="2021-04-07T00:00:00"/>
  </r>
  <r>
    <n v="11250436"/>
    <x v="0"/>
    <d v="2021-04-07T00:00:00"/>
  </r>
  <r>
    <n v="11250437"/>
    <x v="0"/>
    <d v="2021-04-07T00:00:00"/>
  </r>
  <r>
    <n v="11250438"/>
    <x v="0"/>
    <d v="2021-04-07T00:00:00"/>
  </r>
  <r>
    <n v="46812"/>
    <x v="0"/>
    <d v="2021-04-26T00:00:00"/>
  </r>
  <r>
    <n v="46158"/>
    <x v="0"/>
    <d v="2021-04-26T00:00:00"/>
  </r>
  <r>
    <n v="47345"/>
    <x v="0"/>
    <d v="2021-04-26T00:00:00"/>
  </r>
  <r>
    <n v="47344"/>
    <x v="0"/>
    <d v="2021-04-26T00:00:00"/>
  </r>
  <r>
    <n v="46901"/>
    <x v="0"/>
    <d v="2021-04-27T00:00:00"/>
  </r>
  <r>
    <n v="46859"/>
    <x v="0"/>
    <d v="2021-04-27T00:00:00"/>
  </r>
  <r>
    <n v="46219"/>
    <x v="0"/>
    <d v="2021-04-27T00:00:00"/>
  </r>
  <r>
    <n v="46869"/>
    <x v="0"/>
    <d v="2021-04-27T00:00:00"/>
  </r>
  <r>
    <n v="46136"/>
    <x v="0"/>
    <d v="2021-04-27T00:00:00"/>
  </r>
  <r>
    <n v="46139"/>
    <x v="0"/>
    <d v="2021-04-27T00:00:00"/>
  </r>
  <r>
    <n v="46994"/>
    <x v="0"/>
    <d v="2021-04-27T00:00:00"/>
  </r>
  <r>
    <n v="46549"/>
    <x v="0"/>
    <d v="2021-04-28T00:00:00"/>
  </r>
  <r>
    <n v="46987"/>
    <x v="0"/>
    <d v="2021-04-28T00:00:00"/>
  </r>
  <r>
    <n v="46998"/>
    <x v="0"/>
    <d v="2021-04-28T00:00:00"/>
  </r>
  <r>
    <n v="47001"/>
    <x v="0"/>
    <d v="2021-04-28T00:00:00"/>
  </r>
  <r>
    <n v="47120"/>
    <x v="0"/>
    <d v="2021-04-28T00:00:00"/>
  </r>
  <r>
    <n v="46742"/>
    <x v="0"/>
    <d v="2021-05-17T00:00:00"/>
  </r>
  <r>
    <n v="46792"/>
    <x v="0"/>
    <d v="2021-05-17T00:00:00"/>
  </r>
  <r>
    <n v="46896"/>
    <x v="0"/>
    <d v="2021-05-17T00:00:00"/>
  </r>
  <r>
    <n v="46899"/>
    <x v="0"/>
    <d v="2021-05-17T00:00:00"/>
  </r>
  <r>
    <n v="46879"/>
    <x v="0"/>
    <d v="2021-05-26T00:00:00"/>
  </r>
  <r>
    <n v="47029"/>
    <x v="0"/>
    <d v="2021-05-26T00:00:00"/>
  </r>
  <r>
    <n v="47065"/>
    <x v="0"/>
    <d v="2021-05-26T00:00:00"/>
  </r>
  <r>
    <n v="47108"/>
    <x v="0"/>
    <d v="2021-05-26T00:00:00"/>
  </r>
  <r>
    <n v="46984"/>
    <x v="0"/>
    <d v="2021-05-27T00:00:00"/>
  </r>
  <r>
    <n v="47206"/>
    <x v="0"/>
    <d v="2021-05-27T00:00:00"/>
  </r>
  <r>
    <n v="47125"/>
    <x v="0"/>
    <d v="2021-05-27T00:00:00"/>
  </r>
  <r>
    <n v="47220"/>
    <x v="0"/>
    <d v="2021-05-27T00:00:00"/>
  </r>
  <r>
    <n v="47239"/>
    <x v="0"/>
    <d v="2021-06-24T00:00:00"/>
  </r>
  <r>
    <n v="47241"/>
    <x v="0"/>
    <d v="2021-06-24T00:00:00"/>
  </r>
  <r>
    <n v="47242"/>
    <x v="0"/>
    <d v="2021-06-24T00:00:00"/>
  </r>
  <r>
    <n v="47245"/>
    <x v="0"/>
    <d v="2021-06-24T00:00:00"/>
  </r>
  <r>
    <n v="47226"/>
    <x v="0"/>
    <d v="2021-06-24T00:00:00"/>
  </r>
  <r>
    <n v="47227"/>
    <x v="0"/>
    <d v="2021-06-24T00:00:00"/>
  </r>
  <r>
    <n v="47228"/>
    <x v="0"/>
    <d v="2021-06-24T00:00:00"/>
  </r>
  <r>
    <n v="51252"/>
    <x v="0"/>
    <d v="2021-06-24T00:00:00"/>
  </r>
  <r>
    <n v="47224"/>
    <x v="0"/>
    <d v="2021-06-25T00:00:00"/>
  </r>
  <r>
    <n v="47246"/>
    <x v="0"/>
    <d v="2021-06-25T00:00:00"/>
  </r>
  <r>
    <n v="47247"/>
    <x v="0"/>
    <d v="2021-06-25T00:00:00"/>
  </r>
  <r>
    <n v="47249"/>
    <x v="0"/>
    <d v="2021-06-25T00:00:00"/>
  </r>
  <r>
    <n v="47252"/>
    <x v="0"/>
    <d v="2021-06-28T00:00:00"/>
  </r>
  <r>
    <n v="47253"/>
    <x v="0"/>
    <d v="2021-06-28T00:00:00"/>
  </r>
  <r>
    <n v="47256"/>
    <x v="0"/>
    <d v="2021-06-28T00:00:00"/>
  </r>
  <r>
    <n v="47260"/>
    <x v="0"/>
    <d v="2021-06-28T00:00:00"/>
  </r>
  <r>
    <n v="47121"/>
    <x v="0"/>
    <d v="2021-06-29T00:00:00"/>
  </r>
  <r>
    <n v="47122"/>
    <x v="0"/>
    <d v="2021-06-29T00:00:00"/>
  </r>
  <r>
    <n v="47146"/>
    <x v="0"/>
    <d v="2021-06-29T00:00:00"/>
  </r>
  <r>
    <n v="47251"/>
    <x v="0"/>
    <d v="2021-06-29T00:00:00"/>
  </r>
  <r>
    <n v="47370"/>
    <x v="0"/>
    <d v="2021-07-07T00:00:00"/>
  </r>
  <r>
    <n v="47371"/>
    <x v="0"/>
    <d v="2021-07-07T00:00:00"/>
  </r>
  <r>
    <n v="47372"/>
    <x v="0"/>
    <d v="2021-07-07T00:00:00"/>
  </r>
  <r>
    <n v="47386"/>
    <x v="0"/>
    <d v="2021-07-07T00:00:00"/>
  </r>
  <r>
    <n v="47337"/>
    <x v="0"/>
    <d v="2021-07-09T00:00:00"/>
  </r>
  <r>
    <n v="47341"/>
    <x v="0"/>
    <d v="2021-07-09T00:00:00"/>
  </r>
  <r>
    <n v="47338"/>
    <x v="0"/>
    <d v="2021-07-09T00:00:00"/>
  </r>
  <r>
    <n v="49157"/>
    <x v="0"/>
    <d v="2021-07-09T00:00:00"/>
  </r>
  <r>
    <n v="47342"/>
    <x v="0"/>
    <d v="2021-07-26T00:00:00"/>
  </r>
  <r>
    <n v="47339"/>
    <x v="0"/>
    <d v="2021-07-26T00:00:00"/>
  </r>
  <r>
    <n v="47347"/>
    <x v="0"/>
    <d v="2021-07-26T00:00:00"/>
  </r>
  <r>
    <n v="47348"/>
    <x v="0"/>
    <d v="2021-07-26T00:00:00"/>
  </r>
  <r>
    <n v="47366"/>
    <x v="0"/>
    <d v="2021-07-27T00:00:00"/>
  </r>
  <r>
    <n v="47367"/>
    <x v="0"/>
    <d v="2021-07-27T00:00:00"/>
  </r>
  <r>
    <n v="47368"/>
    <x v="0"/>
    <d v="2021-07-27T00:00:00"/>
  </r>
  <r>
    <n v="47369"/>
    <x v="0"/>
    <d v="2021-07-27T00:00:00"/>
  </r>
  <r>
    <n v="49565"/>
    <x v="0"/>
    <d v="2021-07-28T00:00:00"/>
  </r>
  <r>
    <n v="47364"/>
    <x v="0"/>
    <d v="2021-07-28T00:00:00"/>
  </r>
  <r>
    <n v="47365"/>
    <x v="0"/>
    <d v="2021-07-28T00:00:00"/>
  </r>
  <r>
    <n v="49563"/>
    <x v="0"/>
    <d v="2021-07-28T00:00:00"/>
  </r>
  <r>
    <n v="47261"/>
    <x v="0"/>
    <d v="2021-07-29T00:00:00"/>
  </r>
  <r>
    <n v="47262"/>
    <x v="0"/>
    <d v="2021-07-29T00:00:00"/>
  </r>
  <r>
    <n v="47349"/>
    <x v="0"/>
    <d v="2021-07-29T00:00:00"/>
  </r>
  <r>
    <n v="47350"/>
    <x v="0"/>
    <d v="2021-07-29T00:00:00"/>
  </r>
  <r>
    <n v="49128"/>
    <x v="0"/>
    <d v="2021-07-29T00:00:00"/>
  </r>
  <r>
    <n v="50143"/>
    <x v="0"/>
    <d v="2021-07-29T00:00:00"/>
  </r>
  <r>
    <n v="50062"/>
    <x v="0"/>
    <d v="2021-07-29T00:00:00"/>
  </r>
  <r>
    <n v="50074326"/>
    <x v="0"/>
    <d v="2021-07-29T00:00:00"/>
  </r>
  <r>
    <n v="47219"/>
    <x v="0"/>
    <d v="2021-08-02T00:00:00"/>
  </r>
  <r>
    <n v="47397"/>
    <x v="0"/>
    <d v="2021-08-02T00:00:00"/>
  </r>
  <r>
    <n v="47356"/>
    <x v="0"/>
    <d v="2021-08-02T00:00:00"/>
  </r>
  <r>
    <n v="47432"/>
    <x v="0"/>
    <d v="2021-08-02T00:00:00"/>
  </r>
  <r>
    <n v="47361"/>
    <x v="0"/>
    <d v="2021-08-03T00:00:00"/>
  </r>
  <r>
    <n v="47396"/>
    <x v="0"/>
    <d v="2021-08-03T00:00:00"/>
  </r>
  <r>
    <n v="47354"/>
    <x v="0"/>
    <d v="2021-08-03T00:00:00"/>
  </r>
  <r>
    <n v="47475"/>
    <x v="0"/>
    <d v="2021-08-03T00:00:00"/>
  </r>
  <r>
    <n v="46568"/>
    <x v="0"/>
    <d v="2021-08-04T00:00:00"/>
  </r>
  <r>
    <n v="46135"/>
    <x v="0"/>
    <d v="2021-08-04T00:00:00"/>
  </r>
  <r>
    <n v="47118"/>
    <x v="0"/>
    <d v="2021-08-04T00:00:00"/>
  </r>
  <r>
    <n v="47124"/>
    <x v="0"/>
    <d v="2021-08-04T00:00:00"/>
  </r>
  <r>
    <n v="47234"/>
    <x v="0"/>
    <d v="2021-08-04T00:00:00"/>
  </r>
  <r>
    <n v="47235"/>
    <x v="0"/>
    <d v="2021-08-04T00:00:00"/>
  </r>
  <r>
    <n v="47307"/>
    <x v="0"/>
    <d v="2021-08-04T00:00:00"/>
  </r>
  <r>
    <n v="48759"/>
    <x v="0"/>
    <d v="2021-08-04T00:00:00"/>
  </r>
  <r>
    <n v="46665"/>
    <x v="0"/>
    <d v="2021-08-05T00:00:00"/>
  </r>
  <r>
    <n v="46137"/>
    <x v="0"/>
    <d v="2021-08-05T00:00:00"/>
  </r>
  <r>
    <n v="47009"/>
    <x v="0"/>
    <d v="2021-08-05T00:00:00"/>
  </r>
  <r>
    <n v="47212"/>
    <x v="0"/>
    <d v="2021-08-05T00:00:00"/>
  </r>
  <r>
    <n v="47221"/>
    <x v="0"/>
    <d v="2021-08-05T00:00:00"/>
  </r>
  <r>
    <n v="48837"/>
    <x v="0"/>
    <d v="2021-08-05T00:00:00"/>
  </r>
  <r>
    <n v="46756"/>
    <x v="0"/>
    <d v="2021-08-06T00:00:00"/>
  </r>
  <r>
    <n v="46844"/>
    <x v="0"/>
    <d v="2021-08-06T00:00:00"/>
  </r>
  <r>
    <n v="46903"/>
    <x v="0"/>
    <d v="2021-08-06T00:00:00"/>
  </r>
  <r>
    <n v="46905"/>
    <x v="0"/>
    <d v="2021-08-06T00:00:00"/>
  </r>
  <r>
    <n v="11870069"/>
    <x v="0"/>
    <d v="2021-08-07T00:00:00"/>
  </r>
  <r>
    <n v="11870070"/>
    <x v="0"/>
    <d v="2021-08-07T00:00:00"/>
  </r>
  <r>
    <n v="11870071"/>
    <x v="0"/>
    <d v="2021-08-07T00:00:00"/>
  </r>
  <r>
    <n v="11870072"/>
    <x v="0"/>
    <d v="2021-08-07T00:00:00"/>
  </r>
  <r>
    <n v="11870073"/>
    <x v="0"/>
    <d v="2021-08-07T00:00:00"/>
  </r>
  <r>
    <n v="11870074"/>
    <x v="0"/>
    <d v="2021-08-07T00:00:00"/>
  </r>
  <r>
    <n v="43204"/>
    <x v="3"/>
    <d v="2021-06-12T00:00:00"/>
  </r>
  <r>
    <n v="46766"/>
    <x v="0"/>
    <d v="2021-08-09T00:00:00"/>
  </r>
  <r>
    <n v="47112"/>
    <x v="0"/>
    <d v="2021-08-09T00:00:00"/>
  </r>
  <r>
    <n v="47114"/>
    <x v="0"/>
    <d v="2021-08-09T00:00:00"/>
  </r>
  <r>
    <n v="47123"/>
    <x v="0"/>
    <d v="2021-08-09T00:00:00"/>
  </r>
  <r>
    <n v="46740"/>
    <x v="0"/>
    <d v="2021-08-09T00:00:00"/>
  </r>
  <r>
    <n v="46783"/>
    <x v="0"/>
    <d v="2021-08-09T00:00:00"/>
  </r>
  <r>
    <n v="46841"/>
    <x v="0"/>
    <d v="2021-08-09T00:00:00"/>
  </r>
  <r>
    <n v="47011"/>
    <x v="0"/>
    <d v="2021-08-09T00:00:00"/>
  </r>
  <r>
    <n v="61199165"/>
    <x v="1"/>
    <d v="2021-06-24T00:00:00"/>
  </r>
  <r>
    <n v="47000"/>
    <x v="0"/>
    <d v="2021-08-13T00:00:00"/>
  </r>
  <r>
    <n v="48753"/>
    <x v="0"/>
    <d v="2021-08-13T00:00:00"/>
  </r>
  <r>
    <n v="46988"/>
    <x v="0"/>
    <d v="2021-08-17T00:00:00"/>
  </r>
  <r>
    <n v="47010"/>
    <x v="0"/>
    <d v="2021-08-17T00:00:00"/>
  </r>
  <r>
    <n v="47027"/>
    <x v="0"/>
    <d v="2021-08-17T00:00:00"/>
  </r>
  <r>
    <n v="47180"/>
    <x v="0"/>
    <d v="2021-08-17T00:00:00"/>
  </r>
  <r>
    <n v="47205"/>
    <x v="0"/>
    <d v="2021-08-17T00:00:00"/>
  </r>
  <r>
    <n v="47237"/>
    <x v="0"/>
    <d v="2021-08-17T00:00:00"/>
  </r>
  <r>
    <n v="47293"/>
    <x v="0"/>
    <d v="2021-08-17T00:00:00"/>
  </r>
  <r>
    <n v="47278"/>
    <x v="0"/>
    <d v="2021-08-17T00:00:00"/>
  </r>
  <r>
    <n v="47297"/>
    <x v="0"/>
    <d v="2021-08-17T00:00:00"/>
  </r>
  <r>
    <n v="47268"/>
    <x v="0"/>
    <d v="2021-08-17T00:00:00"/>
  </r>
  <r>
    <n v="47474"/>
    <x v="0"/>
    <d v="2021-08-17T00:00:00"/>
  </r>
  <r>
    <n v="47223"/>
    <x v="0"/>
    <d v="2021-08-17T00:00:00"/>
  </r>
  <r>
    <n v="47236"/>
    <x v="0"/>
    <d v="2021-08-18T00:00:00"/>
  </r>
  <r>
    <n v="47231"/>
    <x v="0"/>
    <d v="2021-08-18T00:00:00"/>
  </r>
  <r>
    <n v="47269"/>
    <x v="0"/>
    <d v="2021-08-18T00:00:00"/>
  </r>
  <r>
    <n v="47243"/>
    <x v="0"/>
    <d v="2021-08-18T00:00:00"/>
  </r>
  <r>
    <n v="47481"/>
    <x v="0"/>
    <d v="2021-08-23T00:00:00"/>
  </r>
  <r>
    <n v="47485"/>
    <x v="0"/>
    <d v="2021-08-23T00:00:00"/>
  </r>
  <r>
    <n v="43881"/>
    <x v="6"/>
    <d v="2021-07-16T00:00:00"/>
  </r>
  <r>
    <n v="47487"/>
    <x v="0"/>
    <d v="2021-08-23T00:00:00"/>
  </r>
  <r>
    <n v="47488"/>
    <x v="0"/>
    <d v="2021-08-23T00:00:00"/>
  </r>
  <r>
    <n v="47491"/>
    <x v="0"/>
    <d v="2021-08-23T00:00:00"/>
  </r>
  <r>
    <n v="47490"/>
    <x v="0"/>
    <d v="2021-08-23T00:00:00"/>
  </r>
  <r>
    <n v="47463"/>
    <x v="0"/>
    <d v="2021-08-23T00:00:00"/>
  </r>
  <r>
    <n v="47489"/>
    <x v="0"/>
    <d v="2021-08-23T00:00:00"/>
  </r>
  <r>
    <n v="47259"/>
    <x v="0"/>
    <d v="2021-08-24T00:00:00"/>
  </r>
  <r>
    <n v="47292"/>
    <x v="0"/>
    <d v="2021-08-24T00:00:00"/>
  </r>
  <r>
    <n v="45187"/>
    <x v="0"/>
    <d v="2021-08-24T00:00:00"/>
  </r>
  <r>
    <n v="47215"/>
    <x v="0"/>
    <d v="2021-08-24T00:00:00"/>
  </r>
  <r>
    <n v="47272"/>
    <x v="0"/>
    <d v="2021-08-24T00:00:00"/>
  </r>
  <r>
    <n v="47286"/>
    <x v="0"/>
    <d v="2021-08-24T00:00:00"/>
  </r>
  <r>
    <n v="47281"/>
    <x v="0"/>
    <d v="2021-08-24T00:00:00"/>
  </r>
  <r>
    <n v="47211"/>
    <x v="0"/>
    <d v="2021-08-24T00:00:00"/>
  </r>
  <r>
    <n v="47214"/>
    <x v="0"/>
    <d v="2021-08-24T00:00:00"/>
  </r>
  <r>
    <n v="47258"/>
    <x v="0"/>
    <d v="2021-08-24T00:00:00"/>
  </r>
  <r>
    <n v="47244"/>
    <x v="0"/>
    <d v="2021-08-24T00:00:00"/>
  </r>
  <r>
    <n v="47305"/>
    <x v="0"/>
    <d v="2021-08-26T00:00:00"/>
  </r>
  <r>
    <n v="47306"/>
    <x v="0"/>
    <d v="2021-08-26T00:00:00"/>
  </r>
  <r>
    <n v="47312"/>
    <x v="0"/>
    <d v="2021-08-26T00:00:00"/>
  </r>
  <r>
    <n v="46180"/>
    <x v="2"/>
    <d v="2021-07-29T00:00:00"/>
  </r>
  <r>
    <n v="46314"/>
    <x v="0"/>
    <d v="2021-08-26T00:00:00"/>
  </r>
  <r>
    <n v="47322"/>
    <x v="0"/>
    <d v="2021-08-27T00:00:00"/>
  </r>
  <r>
    <n v="47324"/>
    <x v="0"/>
    <d v="2021-08-27T00:00:00"/>
  </r>
  <r>
    <n v="47326"/>
    <x v="0"/>
    <d v="2021-08-27T00:00:00"/>
  </r>
  <r>
    <n v="47304"/>
    <x v="0"/>
    <d v="2021-08-27T00:00:00"/>
  </r>
  <r>
    <n v="47321"/>
    <x v="0"/>
    <d v="2021-08-27T00:00:00"/>
  </r>
  <r>
    <n v="47320"/>
    <x v="0"/>
    <d v="2021-08-27T00:00:00"/>
  </r>
  <r>
    <n v="47494"/>
    <x v="0"/>
    <d v="2021-08-27T00:00:00"/>
  </r>
  <r>
    <n v="47525"/>
    <x v="0"/>
    <d v="2021-09-02T00:00:00"/>
  </r>
  <r>
    <n v="47528"/>
    <x v="0"/>
    <d v="2021-09-02T00:00:00"/>
  </r>
  <r>
    <n v="47527"/>
    <x v="0"/>
    <d v="2021-09-02T00:00:00"/>
  </r>
  <r>
    <n v="47266"/>
    <x v="0"/>
    <d v="2021-09-20T00:00:00"/>
  </r>
  <r>
    <n v="47299"/>
    <x v="0"/>
    <d v="2021-09-20T00:00:00"/>
  </r>
  <r>
    <n v="47331"/>
    <x v="0"/>
    <d v="2021-09-20T00:00:00"/>
  </r>
  <r>
    <n v="47357"/>
    <x v="0"/>
    <d v="2021-09-20T00:00:00"/>
  </r>
  <r>
    <n v="47358"/>
    <x v="0"/>
    <d v="2021-09-20T00:00:00"/>
  </r>
  <r>
    <n v="47359"/>
    <x v="0"/>
    <d v="2021-09-20T00:00:00"/>
  </r>
  <r>
    <n v="47376"/>
    <x v="0"/>
    <d v="2021-09-20T00:00:00"/>
  </r>
  <r>
    <n v="47377"/>
    <x v="0"/>
    <d v="2021-09-20T00:00:00"/>
  </r>
  <r>
    <n v="47303"/>
    <x v="0"/>
    <d v="2021-09-21T00:00:00"/>
  </r>
  <r>
    <n v="47469"/>
    <x v="0"/>
    <d v="2021-09-21T00:00:00"/>
  </r>
  <r>
    <n v="47495"/>
    <x v="0"/>
    <d v="2021-09-21T00:00:00"/>
  </r>
  <r>
    <n v="47511"/>
    <x v="0"/>
    <d v="2021-09-21T00:00:00"/>
  </r>
  <r>
    <n v="47429"/>
    <x v="0"/>
    <d v="2021-09-23T00:00:00"/>
  </r>
  <r>
    <n v="47295"/>
    <x v="0"/>
    <d v="2021-09-23T00:00:00"/>
  </r>
  <r>
    <n v="47340"/>
    <x v="0"/>
    <d v="2021-09-23T00:00:00"/>
  </r>
  <r>
    <n v="47362"/>
    <x v="0"/>
    <d v="2021-09-23T00:00:00"/>
  </r>
  <r>
    <n v="47363"/>
    <x v="0"/>
    <d v="2021-09-23T00:00:00"/>
  </r>
  <r>
    <n v="47343"/>
    <x v="0"/>
    <d v="2021-09-23T00:00:00"/>
  </r>
  <r>
    <n v="47346"/>
    <x v="0"/>
    <d v="2021-09-23T00:00:00"/>
  </r>
  <r>
    <n v="47462"/>
    <x v="0"/>
    <d v="2021-09-23T00:00:00"/>
  </r>
  <r>
    <n v="47430"/>
    <x v="0"/>
    <d v="2021-09-24T00:00:00"/>
  </r>
  <r>
    <n v="47436"/>
    <x v="0"/>
    <d v="2021-09-24T00:00:00"/>
  </r>
  <r>
    <n v="47476"/>
    <x v="0"/>
    <d v="2021-09-24T00:00:00"/>
  </r>
  <r>
    <n v="47493"/>
    <x v="0"/>
    <d v="2021-09-24T00:00:00"/>
  </r>
  <r>
    <n v="47502"/>
    <x v="0"/>
    <d v="2021-09-24T00:00:00"/>
  </r>
  <r>
    <n v="47508"/>
    <x v="0"/>
    <d v="2021-09-24T00:00:00"/>
  </r>
  <r>
    <n v="46397"/>
    <x v="0"/>
    <d v="2021-09-24T00:00:00"/>
  </r>
  <r>
    <n v="47412"/>
    <x v="0"/>
    <d v="2021-09-27T00:00:00"/>
  </r>
  <r>
    <n v="47445"/>
    <x v="0"/>
    <d v="2021-09-27T00:00:00"/>
  </r>
  <r>
    <n v="47450"/>
    <x v="0"/>
    <d v="2021-09-27T00:00:00"/>
  </r>
  <r>
    <n v="47478"/>
    <x v="0"/>
    <d v="2021-09-27T00:00:00"/>
  </r>
  <r>
    <n v="47501"/>
    <x v="0"/>
    <d v="2021-09-27T00:00:00"/>
  </r>
  <r>
    <n v="47523"/>
    <x v="0"/>
    <d v="2021-09-27T00:00:00"/>
  </r>
  <r>
    <n v="47524"/>
    <x v="0"/>
    <d v="2021-09-27T00:00:00"/>
  </r>
  <r>
    <n v="47439"/>
    <x v="0"/>
    <d v="2021-09-27T00:00:00"/>
  </r>
  <r>
    <n v="47373"/>
    <x v="0"/>
    <d v="2021-09-29T00:00:00"/>
  </r>
  <r>
    <n v="47360"/>
    <x v="0"/>
    <d v="2021-09-29T00:00:00"/>
  </r>
  <r>
    <n v="47403"/>
    <x v="0"/>
    <d v="2021-09-29T00:00:00"/>
  </r>
  <r>
    <n v="47411"/>
    <x v="0"/>
    <d v="2021-09-29T00:00:00"/>
  </r>
  <r>
    <n v="47420"/>
    <x v="0"/>
    <d v="2021-09-30T00:00:00"/>
  </r>
  <r>
    <n v="47431"/>
    <x v="0"/>
    <d v="2021-09-30T00:00:00"/>
  </r>
  <r>
    <n v="47404"/>
    <x v="0"/>
    <d v="2021-09-30T00:00:00"/>
  </r>
  <r>
    <n v="47413"/>
    <x v="0"/>
    <d v="2021-09-30T00:00:00"/>
  </r>
  <r>
    <n v="47425"/>
    <x v="0"/>
    <d v="2021-09-30T00:00:00"/>
  </r>
  <r>
    <n v="47449"/>
    <x v="0"/>
    <d v="2021-09-30T00:00:00"/>
  </r>
  <r>
    <n v="47477"/>
    <x v="0"/>
    <d v="2021-09-30T00:00:00"/>
  </r>
  <r>
    <n v="47422"/>
    <x v="0"/>
    <d v="2021-09-30T00:00:00"/>
  </r>
  <r>
    <n v="12102248"/>
    <x v="0"/>
    <d v="2021-10-06T00:00:00"/>
  </r>
  <r>
    <n v="12102250"/>
    <x v="0"/>
    <d v="2021-10-06T00:00:00"/>
  </r>
  <r>
    <n v="12102251"/>
    <x v="0"/>
    <d v="2021-10-06T00:00:00"/>
  </r>
  <r>
    <n v="12102252"/>
    <x v="0"/>
    <d v="2021-10-06T00:00:00"/>
  </r>
  <r>
    <n v="12102253"/>
    <x v="0"/>
    <d v="2021-10-06T00:00:00"/>
  </r>
  <r>
    <n v="12102254"/>
    <x v="0"/>
    <d v="2021-10-06T00:00:00"/>
  </r>
  <r>
    <n v="12102255"/>
    <x v="0"/>
    <d v="2021-10-06T00:00:00"/>
  </r>
  <r>
    <n v="12102256"/>
    <x v="0"/>
    <d v="2021-10-06T00:00:00"/>
  </r>
  <r>
    <n v="12102257"/>
    <x v="0"/>
    <d v="2021-10-06T00:00:00"/>
  </r>
  <r>
    <n v="12102258"/>
    <x v="0"/>
    <d v="2021-10-06T00:00:00"/>
  </r>
  <r>
    <n v="12102259"/>
    <x v="0"/>
    <d v="2021-10-06T00:00:00"/>
  </r>
  <r>
    <n v="12102260"/>
    <x v="0"/>
    <d v="2021-10-06T00:00:00"/>
  </r>
  <r>
    <n v="12102261"/>
    <x v="0"/>
    <d v="2021-10-06T00:00:00"/>
  </r>
  <r>
    <n v="12102262"/>
    <x v="0"/>
    <d v="2021-10-06T00:00:00"/>
  </r>
  <r>
    <n v="12102263"/>
    <x v="0"/>
    <d v="2021-10-06T00:00:00"/>
  </r>
  <r>
    <n v="12102264"/>
    <x v="0"/>
    <d v="2021-10-06T00:00:00"/>
  </r>
  <r>
    <n v="12102265"/>
    <x v="0"/>
    <d v="2021-10-06T00:00:00"/>
  </r>
  <r>
    <n v="12102266"/>
    <x v="0"/>
    <d v="2021-10-06T00:00:00"/>
  </r>
  <r>
    <n v="12102267"/>
    <x v="0"/>
    <d v="2021-10-06T00:00:00"/>
  </r>
  <r>
    <n v="12102268"/>
    <x v="0"/>
    <d v="2021-10-06T00:00:00"/>
  </r>
  <r>
    <n v="12102269"/>
    <x v="0"/>
    <d v="2021-10-06T00:00:00"/>
  </r>
  <r>
    <n v="12102270"/>
    <x v="0"/>
    <d v="2021-10-06T00:00:00"/>
  </r>
  <r>
    <n v="12102271"/>
    <x v="0"/>
    <d v="2021-10-06T00:00:00"/>
  </r>
  <r>
    <n v="12102272"/>
    <x v="0"/>
    <d v="2021-10-06T00:00:00"/>
  </r>
  <r>
    <n v="12102273"/>
    <x v="0"/>
    <d v="2021-10-06T00:00:00"/>
  </r>
  <r>
    <n v="12102274"/>
    <x v="0"/>
    <d v="2021-10-06T00:00:00"/>
  </r>
  <r>
    <n v="12102275"/>
    <x v="0"/>
    <d v="2021-10-06T00:00:00"/>
  </r>
  <r>
    <n v="12102276"/>
    <x v="0"/>
    <d v="2021-10-06T00:00:00"/>
  </r>
  <r>
    <n v="12102277"/>
    <x v="0"/>
    <d v="2021-10-06T00:00:00"/>
  </r>
  <r>
    <n v="12102278"/>
    <x v="0"/>
    <d v="2021-10-06T00:00:00"/>
  </r>
  <r>
    <n v="12102279"/>
    <x v="0"/>
    <d v="2021-10-06T00:00:00"/>
  </r>
  <r>
    <n v="12102280"/>
    <x v="0"/>
    <d v="2021-10-06T00:00:00"/>
  </r>
  <r>
    <n v="12102249"/>
    <x v="0"/>
    <d v="2021-10-06T00:00:00"/>
  </r>
  <r>
    <n v="12102281"/>
    <x v="0"/>
    <d v="2021-10-06T00:00:00"/>
  </r>
  <r>
    <n v="12102282"/>
    <x v="0"/>
    <d v="2021-10-06T00:00:00"/>
  </r>
  <r>
    <n v="47642"/>
    <x v="0"/>
    <d v="2021-10-08T00:00:00"/>
  </r>
  <r>
    <n v="48085"/>
    <x v="0"/>
    <d v="2021-10-08T00:00:00"/>
  </r>
  <r>
    <n v="48081"/>
    <x v="0"/>
    <d v="2021-10-08T00:00:00"/>
  </r>
  <r>
    <n v="12102283"/>
    <x v="0"/>
    <d v="2021-10-12T00:00:00"/>
  </r>
  <r>
    <n v="47526"/>
    <x v="0"/>
    <d v="2021-10-12T00:00:00"/>
  </r>
  <r>
    <n v="47759"/>
    <x v="0"/>
    <d v="2021-10-12T00:00:00"/>
  </r>
  <r>
    <n v="47627"/>
    <x v="0"/>
    <d v="2021-10-12T00:00:00"/>
  </r>
  <r>
    <n v="47760"/>
    <x v="0"/>
    <d v="2021-10-12T00:00:00"/>
  </r>
  <r>
    <n v="48084"/>
    <x v="0"/>
    <d v="2021-10-12T00:00:00"/>
  </r>
  <r>
    <n v="48067"/>
    <x v="0"/>
    <d v="2021-10-12T00:00:00"/>
  </r>
  <r>
    <n v="47746"/>
    <x v="0"/>
    <d v="2021-10-12T00:00:00"/>
  </r>
  <r>
    <n v="47871"/>
    <x v="0"/>
    <d v="2021-10-12T00:00:00"/>
  </r>
  <r>
    <n v="47872"/>
    <x v="0"/>
    <d v="2021-10-12T00:00:00"/>
  </r>
  <r>
    <n v="47869"/>
    <x v="0"/>
    <d v="2021-10-12T00:00:00"/>
  </r>
  <r>
    <n v="48574"/>
    <x v="0"/>
    <d v="2021-10-12T00:00:00"/>
  </r>
  <r>
    <n v="50738747"/>
    <x v="0"/>
    <d v="2021-10-12T00:00:00"/>
  </r>
  <r>
    <n v="47418"/>
    <x v="0"/>
    <d v="2021-10-12T00:00:00"/>
  </r>
  <r>
    <n v="47428"/>
    <x v="0"/>
    <d v="2021-10-12T00:00:00"/>
  </r>
  <r>
    <n v="47438"/>
    <x v="0"/>
    <d v="2021-10-12T00:00:00"/>
  </r>
  <r>
    <n v="47448"/>
    <x v="0"/>
    <d v="2021-10-12T00:00:00"/>
  </r>
  <r>
    <n v="47480"/>
    <x v="0"/>
    <d v="2021-10-12T00:00:00"/>
  </r>
  <r>
    <n v="47497"/>
    <x v="0"/>
    <d v="2021-10-12T00:00:00"/>
  </r>
  <r>
    <n v="47498"/>
    <x v="0"/>
    <d v="2021-10-12T00:00:00"/>
  </r>
  <r>
    <n v="47503"/>
    <x v="0"/>
    <d v="2021-10-12T00:00:00"/>
  </r>
  <r>
    <n v="47504"/>
    <x v="0"/>
    <d v="2021-10-12T00:00:00"/>
  </r>
  <r>
    <n v="47464"/>
    <x v="0"/>
    <d v="2021-10-12T00:00:00"/>
  </r>
  <r>
    <n v="47516"/>
    <x v="0"/>
    <d v="2021-10-13T00:00:00"/>
  </r>
  <r>
    <n v="47647"/>
    <x v="0"/>
    <d v="2021-10-13T00:00:00"/>
  </r>
  <r>
    <n v="47645"/>
    <x v="0"/>
    <d v="2021-10-13T00:00:00"/>
  </r>
  <r>
    <n v="47646"/>
    <x v="0"/>
    <d v="2021-10-13T00:00:00"/>
  </r>
  <r>
    <n v="47757"/>
    <x v="0"/>
    <d v="2021-10-13T00:00:00"/>
  </r>
  <r>
    <n v="47715"/>
    <x v="0"/>
    <d v="2021-10-13T00:00:00"/>
  </r>
  <r>
    <n v="47831"/>
    <x v="0"/>
    <d v="2021-10-13T00:00:00"/>
  </r>
  <r>
    <n v="48005"/>
    <x v="0"/>
    <d v="2021-10-13T00:00:00"/>
  </r>
  <r>
    <n v="47514"/>
    <x v="0"/>
    <d v="2021-10-14T00:00:00"/>
  </r>
  <r>
    <n v="47519"/>
    <x v="0"/>
    <d v="2021-10-14T00:00:00"/>
  </r>
  <r>
    <n v="47917"/>
    <x v="0"/>
    <d v="2021-10-14T00:00:00"/>
  </r>
  <r>
    <n v="47955"/>
    <x v="0"/>
    <d v="2021-10-14T00:00:00"/>
  </r>
  <r>
    <n v="47957"/>
    <x v="0"/>
    <d v="2021-10-14T00:00:00"/>
  </r>
  <r>
    <n v="47775"/>
    <x v="0"/>
    <d v="2021-10-14T00:00:00"/>
  </r>
  <r>
    <n v="47708"/>
    <x v="0"/>
    <d v="2021-10-14T00:00:00"/>
  </r>
  <r>
    <n v="47659"/>
    <x v="0"/>
    <d v="2021-10-18T00:00:00"/>
  </r>
  <r>
    <n v="47515"/>
    <x v="0"/>
    <d v="2021-10-18T00:00:00"/>
  </r>
  <r>
    <n v="47657"/>
    <x v="0"/>
    <d v="2021-10-18T00:00:00"/>
  </r>
  <r>
    <n v="47656"/>
    <x v="0"/>
    <d v="2021-10-18T00:00:00"/>
  </r>
  <r>
    <n v="47655"/>
    <x v="0"/>
    <d v="2021-10-18T00:00:00"/>
  </r>
  <r>
    <n v="47654"/>
    <x v="0"/>
    <d v="2021-10-18T00:00:00"/>
  </r>
  <r>
    <n v="47726"/>
    <x v="0"/>
    <d v="2021-10-18T00:00:00"/>
  </r>
  <r>
    <n v="43018"/>
    <x v="3"/>
    <d v="2021-06-10T00:00:00"/>
  </r>
  <r>
    <n v="43424"/>
    <x v="3"/>
    <d v="2021-06-10T00:00:00"/>
  </r>
  <r>
    <n v="43022"/>
    <x v="3"/>
    <d v="2021-06-10T00:00:00"/>
  </r>
  <r>
    <n v="43206"/>
    <x v="3"/>
    <d v="2021-06-11T00:00:00"/>
  </r>
  <r>
    <n v="46293"/>
    <x v="3"/>
    <d v="2021-06-11T00:00:00"/>
  </r>
  <r>
    <n v="43427"/>
    <x v="3"/>
    <d v="2021-06-12T00:00:00"/>
  </r>
  <r>
    <n v="47588"/>
    <x v="0"/>
    <d v="2021-10-18T00:00:00"/>
  </r>
  <r>
    <n v="48007"/>
    <x v="0"/>
    <d v="2021-10-19T00:00:00"/>
  </r>
  <r>
    <n v="47513"/>
    <x v="0"/>
    <d v="2021-10-19T00:00:00"/>
  </r>
  <r>
    <n v="48139"/>
    <x v="0"/>
    <d v="2021-10-19T00:00:00"/>
  </r>
  <r>
    <n v="47951"/>
    <x v="0"/>
    <d v="2021-10-19T00:00:00"/>
  </r>
  <r>
    <n v="47669"/>
    <x v="0"/>
    <d v="2021-10-19T00:00:00"/>
  </r>
  <r>
    <n v="47711"/>
    <x v="0"/>
    <d v="2021-10-19T00:00:00"/>
  </r>
  <r>
    <n v="47938"/>
    <x v="0"/>
    <d v="2021-10-19T00:00:00"/>
  </r>
  <r>
    <n v="47763"/>
    <x v="0"/>
    <d v="2021-10-20T00:00:00"/>
  </r>
  <r>
    <n v="48050"/>
    <x v="0"/>
    <d v="2021-10-20T00:00:00"/>
  </r>
  <r>
    <n v="48051"/>
    <x v="0"/>
    <d v="2021-10-20T00:00:00"/>
  </r>
  <r>
    <n v="47616"/>
    <x v="0"/>
    <d v="2021-10-20T00:00:00"/>
  </r>
  <r>
    <n v="47980"/>
    <x v="0"/>
    <d v="2021-10-21T00:00:00"/>
  </r>
  <r>
    <n v="47728"/>
    <x v="0"/>
    <d v="2021-10-21T00:00:00"/>
  </r>
  <r>
    <n v="47978"/>
    <x v="0"/>
    <d v="2021-10-21T00:00:00"/>
  </r>
  <r>
    <n v="48018"/>
    <x v="0"/>
    <d v="2021-10-21T00:00:00"/>
  </r>
  <r>
    <n v="48044"/>
    <x v="0"/>
    <d v="2021-10-21T00:00:00"/>
  </r>
  <r>
    <n v="47979"/>
    <x v="0"/>
    <d v="2021-10-21T00:00:00"/>
  </r>
  <r>
    <n v="47981"/>
    <x v="0"/>
    <d v="2021-10-21T00:00:00"/>
  </r>
  <r>
    <n v="47753"/>
    <x v="0"/>
    <d v="2021-10-21T00:00:00"/>
  </r>
  <r>
    <n v="47316"/>
    <x v="0"/>
    <d v="2021-10-22T00:00:00"/>
  </r>
  <r>
    <n v="47522"/>
    <x v="0"/>
    <d v="2021-10-22T00:00:00"/>
  </r>
  <r>
    <n v="48137"/>
    <x v="0"/>
    <d v="2021-10-22T00:00:00"/>
  </r>
  <r>
    <n v="48135"/>
    <x v="0"/>
    <d v="2021-10-22T00:00:00"/>
  </r>
  <r>
    <n v="48657"/>
    <x v="0"/>
    <d v="2021-10-22T00:00:00"/>
  </r>
  <r>
    <n v="51730"/>
    <x v="0"/>
    <d v="2021-10-22T00:00:00"/>
  </r>
  <r>
    <n v="12510985"/>
    <x v="0"/>
    <d v="2021-12-20T00:00:00"/>
  </r>
  <r>
    <n v="12510986"/>
    <x v="0"/>
    <d v="2021-12-20T00:00:00"/>
  </r>
  <r>
    <n v="12510987"/>
    <x v="0"/>
    <d v="2021-12-20T00:00:00"/>
  </r>
  <r>
    <n v="12510988"/>
    <x v="0"/>
    <d v="2021-12-20T00:00:00"/>
  </r>
  <r>
    <n v="51765"/>
    <x v="5"/>
    <d v="2021-07-16T00:00:00"/>
  </r>
  <r>
    <n v="43880"/>
    <x v="6"/>
    <d v="2021-07-16T00:00:00"/>
  </r>
  <r>
    <n v="43929"/>
    <x v="6"/>
    <d v="2021-07-16T00:00:00"/>
  </r>
  <r>
    <n v="51562"/>
    <x v="6"/>
    <d v="2021-07-16T00:00:00"/>
  </r>
  <r>
    <n v="18401351"/>
    <x v="6"/>
    <d v="2021-07-16T00:00:00"/>
  </r>
  <r>
    <n v="37693"/>
    <x v="6"/>
    <d v="2021-07-16T00:00:00"/>
  </r>
  <r>
    <n v="47529"/>
    <x v="6"/>
    <d v="2021-07-16T00:00:00"/>
  </r>
  <r>
    <n v="50530"/>
    <x v="6"/>
    <d v="2021-07-16T00:00:00"/>
  </r>
  <r>
    <n v="12510989"/>
    <x v="0"/>
    <d v="2021-12-20T00:00:00"/>
  </r>
  <r>
    <n v="12510990"/>
    <x v="0"/>
    <d v="2021-12-20T00:00:00"/>
  </r>
  <r>
    <n v="12510991"/>
    <x v="0"/>
    <d v="2021-12-20T00:00:00"/>
  </r>
  <r>
    <n v="12510992"/>
    <x v="0"/>
    <d v="2021-12-20T00:00:00"/>
  </r>
  <r>
    <n v="12510993"/>
    <x v="0"/>
    <d v="2021-12-20T00:00:00"/>
  </r>
  <r>
    <n v="12510994"/>
    <x v="0"/>
    <d v="2021-12-20T00:00:00"/>
  </r>
  <r>
    <n v="12510995"/>
    <x v="0"/>
    <d v="2021-12-20T00:00:00"/>
  </r>
  <r>
    <n v="12510996"/>
    <x v="0"/>
    <d v="2021-12-20T00:00:00"/>
  </r>
  <r>
    <n v="12510997"/>
    <x v="0"/>
    <d v="2021-12-20T00:00:00"/>
  </r>
  <r>
    <n v="12510998"/>
    <x v="0"/>
    <d v="2021-12-20T00:00:00"/>
  </r>
  <r>
    <n v="12510999"/>
    <x v="0"/>
    <d v="2021-12-20T00:00:00"/>
  </r>
  <r>
    <n v="12511000"/>
    <x v="0"/>
    <d v="2021-12-20T00:00:00"/>
  </r>
  <r>
    <n v="12511001"/>
    <x v="0"/>
    <d v="2021-12-20T00:00:00"/>
  </r>
  <r>
    <n v="12511002"/>
    <x v="0"/>
    <d v="2021-12-20T00:00:00"/>
  </r>
  <r>
    <n v="12511003"/>
    <x v="0"/>
    <d v="2021-12-20T00:00:00"/>
  </r>
  <r>
    <n v="12511004"/>
    <x v="0"/>
    <d v="2021-12-20T00:00:00"/>
  </r>
  <r>
    <n v="12511005"/>
    <x v="0"/>
    <d v="2021-12-20T00:00:00"/>
  </r>
  <r>
    <n v="12511006"/>
    <x v="0"/>
    <d v="2021-12-20T00:00:00"/>
  </r>
  <r>
    <n v="12511007"/>
    <x v="0"/>
    <d v="2021-12-20T00:00:00"/>
  </r>
  <r>
    <n v="12511008"/>
    <x v="0"/>
    <d v="2021-12-20T00:00:00"/>
  </r>
  <r>
    <n v="12511009"/>
    <x v="0"/>
    <d v="2021-12-20T00:00:00"/>
  </r>
  <r>
    <n v="12511010"/>
    <x v="0"/>
    <d v="2021-12-20T00:00:00"/>
  </r>
  <r>
    <n v="12511011"/>
    <x v="0"/>
    <d v="2021-12-20T00:00:00"/>
  </r>
  <r>
    <n v="12511012"/>
    <x v="0"/>
    <d v="2021-12-20T00:00:00"/>
  </r>
  <r>
    <n v="12511013"/>
    <x v="0"/>
    <d v="2021-12-20T00:00:00"/>
  </r>
  <r>
    <n v="12511014"/>
    <x v="0"/>
    <d v="2021-12-20T00:00:00"/>
  </r>
  <r>
    <n v="12511015"/>
    <x v="0"/>
    <d v="2021-12-20T00:00:00"/>
  </r>
  <r>
    <n v="12511016"/>
    <x v="0"/>
    <d v="2021-12-20T00:00:00"/>
  </r>
  <r>
    <n v="12511017"/>
    <x v="0"/>
    <d v="2021-12-20T00:00:00"/>
  </r>
  <r>
    <n v="12511018"/>
    <x v="0"/>
    <d v="2021-12-20T00:00:00"/>
  </r>
  <r>
    <n v="12511019"/>
    <x v="0"/>
    <d v="2021-12-20T00:00:00"/>
  </r>
  <r>
    <n v="12511020"/>
    <x v="0"/>
    <d v="2021-12-20T00:00:00"/>
  </r>
  <r>
    <n v="12511021"/>
    <x v="0"/>
    <d v="2021-12-20T00:00:00"/>
  </r>
  <r>
    <n v="12511022"/>
    <x v="0"/>
    <d v="2021-12-20T00:00:00"/>
  </r>
  <r>
    <n v="12511023"/>
    <x v="0"/>
    <d v="2021-12-20T00:00:00"/>
  </r>
  <r>
    <n v="12511024"/>
    <x v="0"/>
    <d v="2021-12-20T00:00:00"/>
  </r>
  <r>
    <n v="12511025"/>
    <x v="0"/>
    <d v="2021-12-20T00:00:00"/>
  </r>
  <r>
    <n v="12511026"/>
    <x v="0"/>
    <d v="2021-12-20T00:00:00"/>
  </r>
  <r>
    <n v="12511027"/>
    <x v="0"/>
    <d v="2021-12-20T00:00:00"/>
  </r>
  <r>
    <n v="12511028"/>
    <x v="0"/>
    <d v="2021-12-20T00:00:00"/>
  </r>
  <r>
    <n v="12511029"/>
    <x v="0"/>
    <d v="2021-12-20T00:00:00"/>
  </r>
  <r>
    <n v="12511030"/>
    <x v="0"/>
    <d v="2021-12-20T00:00:00"/>
  </r>
  <r>
    <n v="12511031"/>
    <x v="0"/>
    <d v="2021-12-20T00:00:00"/>
  </r>
  <r>
    <n v="12511032"/>
    <x v="0"/>
    <d v="2021-12-20T00:00:00"/>
  </r>
  <r>
    <n v="12511033"/>
    <x v="0"/>
    <d v="2021-12-20T00:00:00"/>
  </r>
  <r>
    <n v="12511034"/>
    <x v="0"/>
    <d v="2021-12-20T00:00:00"/>
  </r>
  <r>
    <n v="12511035"/>
    <x v="0"/>
    <d v="2021-12-20T00:00:00"/>
  </r>
  <r>
    <n v="12511036"/>
    <x v="0"/>
    <d v="2021-12-20T00:00:00"/>
  </r>
  <r>
    <n v="12511037"/>
    <x v="0"/>
    <d v="2021-12-20T00:00:00"/>
  </r>
  <r>
    <n v="12511038"/>
    <x v="0"/>
    <d v="2021-12-20T00:00:00"/>
  </r>
  <r>
    <n v="12511039"/>
    <x v="0"/>
    <d v="2021-12-20T00:00:00"/>
  </r>
  <r>
    <n v="12511040"/>
    <x v="0"/>
    <d v="2021-12-20T00:00:00"/>
  </r>
  <r>
    <n v="12511041"/>
    <x v="0"/>
    <d v="2021-12-20T00:00:00"/>
  </r>
  <r>
    <n v="12511042"/>
    <x v="0"/>
    <d v="2021-12-20T00:00:00"/>
  </r>
  <r>
    <n v="12511043"/>
    <x v="0"/>
    <d v="2021-12-20T00:00:00"/>
  </r>
  <r>
    <n v="12511044"/>
    <x v="0"/>
    <d v="2021-12-20T00:00:00"/>
  </r>
  <r>
    <n v="12511045"/>
    <x v="0"/>
    <d v="2021-12-20T00:00:00"/>
  </r>
  <r>
    <n v="12511046"/>
    <x v="0"/>
    <d v="2021-12-20T00:00:00"/>
  </r>
  <r>
    <n v="12511047"/>
    <x v="0"/>
    <d v="2021-12-20T00:00:00"/>
  </r>
  <r>
    <n v="12511048"/>
    <x v="0"/>
    <d v="2021-12-20T00:00:00"/>
  </r>
  <r>
    <n v="12511049"/>
    <x v="0"/>
    <d v="2021-12-20T00:00:00"/>
  </r>
  <r>
    <n v="12511050"/>
    <x v="0"/>
    <d v="2021-12-20T00:00:00"/>
  </r>
  <r>
    <n v="12511051"/>
    <x v="0"/>
    <d v="2021-12-20T00:00:00"/>
  </r>
  <r>
    <n v="12511052"/>
    <x v="0"/>
    <d v="2021-12-20T00:00:00"/>
  </r>
  <r>
    <n v="12511053"/>
    <x v="0"/>
    <d v="2021-12-20T00:00:00"/>
  </r>
  <r>
    <n v="12511054"/>
    <x v="0"/>
    <d v="2021-12-20T00:00:00"/>
  </r>
  <r>
    <n v="12511055"/>
    <x v="0"/>
    <d v="2021-12-20T00:00:00"/>
  </r>
  <r>
    <n v="12511056"/>
    <x v="0"/>
    <d v="2021-12-20T00:00:00"/>
  </r>
  <r>
    <n v="12511057"/>
    <x v="0"/>
    <d v="2021-12-20T00:00:00"/>
  </r>
  <r>
    <n v="12511058"/>
    <x v="0"/>
    <d v="2021-12-20T00:00:00"/>
  </r>
  <r>
    <n v="12511059"/>
    <x v="0"/>
    <d v="2021-12-20T00:00:00"/>
  </r>
  <r>
    <n v="12511060"/>
    <x v="0"/>
    <d v="2021-12-20T00:00:00"/>
  </r>
  <r>
    <n v="12511061"/>
    <x v="0"/>
    <d v="2021-12-20T00:00:00"/>
  </r>
  <r>
    <n v="12511062"/>
    <x v="0"/>
    <d v="2021-12-20T00:00:00"/>
  </r>
  <r>
    <n v="12511063"/>
    <x v="0"/>
    <d v="2021-12-21T00:00:00"/>
  </r>
  <r>
    <n v="12511064"/>
    <x v="0"/>
    <d v="2021-12-21T00:00:00"/>
  </r>
  <r>
    <n v="48464"/>
    <x v="0"/>
    <d v="2022-04-09T00:00:00"/>
  </r>
  <r>
    <n v="48472"/>
    <x v="0"/>
    <d v="2022-04-09T00:00:00"/>
  </r>
  <r>
    <n v="48473"/>
    <x v="0"/>
    <d v="2022-04-09T00:00:00"/>
  </r>
  <r>
    <n v="48474"/>
    <x v="0"/>
    <d v="2022-04-09T00:00:00"/>
  </r>
  <r>
    <n v="48467"/>
    <x v="0"/>
    <d v="2022-04-09T00:00:00"/>
  </r>
  <r>
    <n v="48468"/>
    <x v="0"/>
    <d v="2022-04-09T00:00:00"/>
  </r>
  <r>
    <n v="48466"/>
    <x v="0"/>
    <d v="2022-04-09T00:00:00"/>
  </r>
  <r>
    <n v="48463"/>
    <x v="0"/>
    <d v="2022-04-09T00:00:00"/>
  </r>
  <r>
    <n v="48469"/>
    <x v="0"/>
    <d v="2022-04-15T00:00:00"/>
  </r>
  <r>
    <n v="48452"/>
    <x v="0"/>
    <d v="2022-04-15T00:00:00"/>
  </r>
  <r>
    <n v="48453"/>
    <x v="0"/>
    <d v="2022-04-15T00:00:00"/>
  </r>
  <r>
    <n v="48451"/>
    <x v="0"/>
    <d v="2022-04-15T00:00:00"/>
  </r>
  <r>
    <n v="48454"/>
    <x v="0"/>
    <d v="2022-04-15T00:00:00"/>
  </r>
  <r>
    <n v="48458"/>
    <x v="0"/>
    <d v="2022-04-15T00:00:00"/>
  </r>
  <r>
    <n v="48462"/>
    <x v="0"/>
    <d v="2022-04-15T00:00:00"/>
  </r>
  <r>
    <n v="48492"/>
    <x v="0"/>
    <d v="2022-04-15T00:00:00"/>
  </r>
  <r>
    <n v="48465"/>
    <x v="0"/>
    <d v="2022-04-20T00:00:00"/>
  </r>
  <r>
    <n v="48460"/>
    <x v="0"/>
    <d v="2022-04-20T00:00:00"/>
  </r>
  <r>
    <n v="49010"/>
    <x v="0"/>
    <d v="2022-04-20T00:00:00"/>
  </r>
  <r>
    <n v="49012"/>
    <x v="0"/>
    <d v="2022-04-20T00:00:00"/>
  </r>
  <r>
    <n v="48480"/>
    <x v="0"/>
    <d v="2022-04-23T00:00:00"/>
  </r>
  <r>
    <n v="48475"/>
    <x v="0"/>
    <d v="2022-04-23T00:00:00"/>
  </r>
  <r>
    <n v="48478"/>
    <x v="0"/>
    <d v="2022-04-23T00:00:00"/>
  </r>
  <r>
    <n v="48538"/>
    <x v="0"/>
    <d v="2022-04-23T00:00:00"/>
  </r>
  <r>
    <n v="48539"/>
    <x v="0"/>
    <d v="2022-04-23T00:00:00"/>
  </r>
  <r>
    <n v="48540"/>
    <x v="0"/>
    <d v="2022-04-23T00:00:00"/>
  </r>
  <r>
    <n v="48455"/>
    <x v="0"/>
    <d v="2022-04-23T00:00:00"/>
  </r>
  <r>
    <n v="48488"/>
    <x v="0"/>
    <d v="2022-04-28T00:00:00"/>
  </r>
  <r>
    <n v="48459"/>
    <x v="0"/>
    <d v="2022-04-28T00:00:00"/>
  </r>
  <r>
    <n v="48457"/>
    <x v="0"/>
    <d v="2022-04-28T00:00:00"/>
  </r>
  <r>
    <n v="48461"/>
    <x v="0"/>
    <d v="2022-04-28T00:00:00"/>
  </r>
  <r>
    <n v="49011"/>
    <x v="0"/>
    <d v="2022-04-28T00:00:00"/>
  </r>
  <r>
    <n v="49009"/>
    <x v="0"/>
    <d v="2022-04-28T00:00:00"/>
  </r>
  <r>
    <n v="49014"/>
    <x v="0"/>
    <d v="2022-04-28T00:00:00"/>
  </r>
  <r>
    <n v="49013"/>
    <x v="0"/>
    <d v="2022-04-28T00:00:00"/>
  </r>
  <r>
    <n v="48447"/>
    <x v="0"/>
    <d v="2022-05-02T00:00:00"/>
  </r>
  <r>
    <n v="48477"/>
    <x v="0"/>
    <d v="2022-05-02T00:00:00"/>
  </r>
  <r>
    <n v="48914"/>
    <x v="0"/>
    <d v="2022-05-02T00:00:00"/>
  </r>
  <r>
    <n v="48491"/>
    <x v="0"/>
    <d v="2022-05-02T00:00:00"/>
  </r>
  <r>
    <n v="48490"/>
    <x v="0"/>
    <d v="2022-05-02T00:00:00"/>
  </r>
  <r>
    <n v="48456"/>
    <x v="0"/>
    <d v="2022-05-02T00:00:00"/>
  </r>
  <r>
    <n v="48487"/>
    <x v="0"/>
    <d v="2022-05-02T00:00:00"/>
  </r>
  <r>
    <n v="48970"/>
    <x v="0"/>
    <d v="2022-05-04T00:00:00"/>
  </r>
  <r>
    <n v="48972"/>
    <x v="0"/>
    <d v="2022-05-04T00:00:00"/>
  </r>
  <r>
    <n v="48497"/>
    <x v="0"/>
    <d v="2022-05-04T00:00:00"/>
  </r>
  <r>
    <n v="48495"/>
    <x v="0"/>
    <d v="2022-05-04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219793-DFD4-4687-9A16-C1C57EE1FA79}" name="PivotTable4" cacheId="1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J1:K6" firstHeaderRow="1" firstDataRow="1" firstDataCol="1"/>
  <pivotFields count="3">
    <pivotField dataField="1" showAll="0"/>
    <pivotField axis="axisRow" showAll="0">
      <items count="5">
        <item x="3"/>
        <item x="2"/>
        <item x="1"/>
        <item x="0"/>
        <item t="default"/>
      </items>
    </pivotField>
    <pivotField numFmtId="14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 Meter #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CE9F-F310-427E-B36E-A92050C894AD}" name="PivotTable5" cacheId="1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H2:I10" firstHeaderRow="1" firstDataRow="1" firstDataCol="1"/>
  <pivotFields count="3">
    <pivotField dataField="1" showAll="0"/>
    <pivotField axis="axisRow" showAll="0">
      <items count="8">
        <item x="3"/>
        <item x="2"/>
        <item x="1"/>
        <item x="6"/>
        <item x="4"/>
        <item x="0"/>
        <item x="5"/>
        <item t="default"/>
      </items>
    </pivotField>
    <pivotField numFmtId="14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 Meter # 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E3B9-5D68-4F60-945F-B46AF3A54612}">
  <sheetPr>
    <tabColor rgb="FF92D050"/>
    <pageSetUpPr fitToPage="1"/>
  </sheetPr>
  <dimension ref="A1:XFD33"/>
  <sheetViews>
    <sheetView zoomScale="85" zoomScaleNormal="85" workbookViewId="0">
      <selection activeCell="C20" sqref="C20"/>
    </sheetView>
  </sheetViews>
  <sheetFormatPr defaultColWidth="9.140625"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2.7109375" style="70" customWidth="1"/>
    <col min="8" max="8" width="9.140625" style="70"/>
    <col min="9" max="9" width="13" style="70" bestFit="1" customWidth="1"/>
    <col min="10" max="10" width="9.7109375" style="70" customWidth="1"/>
    <col min="11" max="11" width="9.140625" style="70"/>
    <col min="12" max="12" width="11.5703125" style="70" bestFit="1" customWidth="1"/>
    <col min="13" max="21" width="10.5703125" style="70" bestFit="1" customWidth="1"/>
    <col min="22" max="24" width="11.5703125" style="70" bestFit="1" customWidth="1"/>
    <col min="25" max="16384" width="9.140625" style="70"/>
  </cols>
  <sheetData>
    <row r="1" spans="1:25 16384:16384" ht="15" x14ac:dyDescent="0.3">
      <c r="A1" s="58" t="s">
        <v>0</v>
      </c>
      <c r="B1" s="59"/>
      <c r="C1" s="60"/>
      <c r="D1" s="60"/>
      <c r="E1" s="61" t="s">
        <v>1</v>
      </c>
      <c r="F1" s="60"/>
      <c r="H1" s="59"/>
      <c r="I1" s="62" t="s">
        <v>2</v>
      </c>
    </row>
    <row r="2" spans="1:25 16384:16384" ht="15" x14ac:dyDescent="0.3">
      <c r="A2" s="63" t="s">
        <v>3</v>
      </c>
      <c r="B2" s="59"/>
      <c r="C2" s="60"/>
      <c r="D2" s="60"/>
      <c r="E2" s="60"/>
      <c r="F2" s="60"/>
      <c r="G2" s="60"/>
      <c r="I2" s="76" t="s">
        <v>4</v>
      </c>
    </row>
    <row r="3" spans="1:25 16384:16384" ht="15" x14ac:dyDescent="0.3">
      <c r="A3" s="63" t="s">
        <v>5</v>
      </c>
      <c r="B3" s="59"/>
      <c r="C3" s="60"/>
      <c r="D3" s="60"/>
      <c r="E3" s="60"/>
      <c r="F3" s="60"/>
      <c r="G3" s="60"/>
    </row>
    <row r="4" spans="1:25 16384:16384" x14ac:dyDescent="0.25">
      <c r="A4" s="60"/>
      <c r="B4" s="64"/>
      <c r="C4" s="60"/>
      <c r="D4" s="60"/>
      <c r="E4" s="60"/>
      <c r="F4" s="60"/>
      <c r="G4" s="60"/>
    </row>
    <row r="5" spans="1:25 16384:16384" ht="15.75" customHeight="1" x14ac:dyDescent="0.25">
      <c r="E5" s="60"/>
      <c r="F5" s="60"/>
    </row>
    <row r="6" spans="1:25 16384:16384" ht="30" x14ac:dyDescent="0.3">
      <c r="A6" s="65" t="s">
        <v>6</v>
      </c>
      <c r="B6" s="66"/>
      <c r="C6" s="65" t="s">
        <v>7</v>
      </c>
      <c r="D6" s="66"/>
      <c r="E6" s="67" t="s">
        <v>8</v>
      </c>
      <c r="L6" s="108">
        <v>44926</v>
      </c>
      <c r="M6" s="108">
        <v>44957</v>
      </c>
      <c r="N6" s="108">
        <v>44985</v>
      </c>
      <c r="O6" s="108">
        <v>45016</v>
      </c>
      <c r="P6" s="108">
        <v>45046</v>
      </c>
      <c r="Q6" s="108">
        <v>45077</v>
      </c>
      <c r="R6" s="108">
        <v>45107</v>
      </c>
      <c r="S6" s="108">
        <v>45138</v>
      </c>
      <c r="T6" s="108">
        <v>45169</v>
      </c>
      <c r="U6" s="108">
        <v>45199</v>
      </c>
      <c r="V6" s="108">
        <v>45230</v>
      </c>
      <c r="W6" s="108">
        <v>45260</v>
      </c>
      <c r="X6" s="108">
        <v>45291</v>
      </c>
    </row>
    <row r="7" spans="1:25 16384:16384" ht="15" x14ac:dyDescent="0.3">
      <c r="A7" s="69"/>
      <c r="B7" s="69"/>
      <c r="C7" s="75" t="s">
        <v>9</v>
      </c>
      <c r="D7" s="69"/>
    </row>
    <row r="8" spans="1:25 16384:16384" x14ac:dyDescent="0.25">
      <c r="A8" s="71">
        <v>1</v>
      </c>
      <c r="B8" s="72"/>
      <c r="C8" s="73" t="s">
        <v>10</v>
      </c>
      <c r="D8" s="73"/>
      <c r="E8" s="101">
        <f>+AVERAGE(L8:X8)</f>
        <v>250041.90429230774</v>
      </c>
      <c r="F8" s="101"/>
      <c r="I8" s="70" t="s">
        <v>11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f>554341*(1-0.0227)</f>
        <v>541757.45929999999</v>
      </c>
      <c r="T8" s="90">
        <f>+S8</f>
        <v>541757.45929999999</v>
      </c>
      <c r="U8" s="90">
        <f t="shared" ref="U8:X8" si="0">+T8</f>
        <v>541757.45929999999</v>
      </c>
      <c r="V8" s="90">
        <f t="shared" si="0"/>
        <v>541757.45929999999</v>
      </c>
      <c r="W8" s="90">
        <f t="shared" si="0"/>
        <v>541757.45929999999</v>
      </c>
      <c r="X8" s="90">
        <f t="shared" si="0"/>
        <v>541757.45929999999</v>
      </c>
      <c r="Y8" s="90" t="s">
        <v>12</v>
      </c>
    </row>
    <row r="9" spans="1:25 16384:16384" x14ac:dyDescent="0.25">
      <c r="A9" s="71">
        <v>2</v>
      </c>
      <c r="B9" s="72"/>
      <c r="C9" s="73" t="s">
        <v>13</v>
      </c>
      <c r="D9" s="73"/>
      <c r="E9" s="77">
        <f>+AVERAGE(L9:X9)</f>
        <v>4640.9257953538463</v>
      </c>
      <c r="F9" s="77"/>
      <c r="L9" s="90">
        <f>-L8*($H$19/12)</f>
        <v>0</v>
      </c>
      <c r="M9" s="90">
        <f>-M8*($H$19/12)+L9</f>
        <v>0</v>
      </c>
      <c r="N9" s="90">
        <f t="shared" ref="N9:X9" si="1">-N8*($H$19/12)+M9</f>
        <v>0</v>
      </c>
      <c r="O9" s="90">
        <f t="shared" si="1"/>
        <v>0</v>
      </c>
      <c r="P9" s="90">
        <f t="shared" si="1"/>
        <v>0</v>
      </c>
      <c r="Q9" s="90">
        <f t="shared" si="1"/>
        <v>0</v>
      </c>
      <c r="R9" s="90">
        <f t="shared" si="1"/>
        <v>0</v>
      </c>
      <c r="S9" s="90">
        <f>-S8*($H$19/12)+R9+(554341*0.0227)</f>
        <v>11861.197420933335</v>
      </c>
      <c r="T9" s="90">
        <f t="shared" si="1"/>
        <v>11138.854141866668</v>
      </c>
      <c r="U9" s="90">
        <f t="shared" si="1"/>
        <v>10416.510862800002</v>
      </c>
      <c r="V9" s="90">
        <f t="shared" si="1"/>
        <v>9694.1675837333351</v>
      </c>
      <c r="W9" s="90">
        <f t="shared" si="1"/>
        <v>8971.8243046666685</v>
      </c>
      <c r="X9" s="90">
        <f t="shared" si="1"/>
        <v>8249.4810256000019</v>
      </c>
      <c r="Y9" s="90" t="s">
        <v>14</v>
      </c>
      <c r="XFD9" s="90"/>
    </row>
    <row r="10" spans="1:25 16384:16384" x14ac:dyDescent="0.25">
      <c r="A10" s="71">
        <v>3</v>
      </c>
      <c r="B10" s="72"/>
      <c r="C10" s="73" t="s">
        <v>15</v>
      </c>
      <c r="D10" s="73"/>
      <c r="E10" s="74">
        <f>(AVERAGE(L12:X12))</f>
        <v>-124.77091024186151</v>
      </c>
      <c r="F10" s="77"/>
      <c r="I10" s="90"/>
      <c r="L10" s="90">
        <f>+L8*0.04/12</f>
        <v>0</v>
      </c>
      <c r="M10" s="90">
        <f t="shared" ref="M10:X10" si="2">+M8*0.04/12</f>
        <v>0</v>
      </c>
      <c r="N10" s="90">
        <f t="shared" si="2"/>
        <v>0</v>
      </c>
      <c r="O10" s="90">
        <f t="shared" si="2"/>
        <v>0</v>
      </c>
      <c r="P10" s="90">
        <f t="shared" si="2"/>
        <v>0</v>
      </c>
      <c r="Q10" s="90">
        <f t="shared" si="2"/>
        <v>0</v>
      </c>
      <c r="R10" s="90">
        <f t="shared" si="2"/>
        <v>0</v>
      </c>
      <c r="S10" s="90">
        <f t="shared" si="2"/>
        <v>1805.8581976666667</v>
      </c>
      <c r="T10" s="90">
        <f t="shared" si="2"/>
        <v>1805.8581976666667</v>
      </c>
      <c r="U10" s="90">
        <f t="shared" si="2"/>
        <v>1805.8581976666667</v>
      </c>
      <c r="V10" s="90">
        <f t="shared" si="2"/>
        <v>1805.8581976666667</v>
      </c>
      <c r="W10" s="90">
        <f t="shared" si="2"/>
        <v>1805.8581976666667</v>
      </c>
      <c r="X10" s="90">
        <f t="shared" si="2"/>
        <v>1805.8581976666667</v>
      </c>
      <c r="Y10" s="90" t="s">
        <v>16</v>
      </c>
    </row>
    <row r="11" spans="1:25 16384:16384" x14ac:dyDescent="0.25">
      <c r="A11" s="71">
        <v>4</v>
      </c>
      <c r="B11" s="72"/>
      <c r="C11" s="73"/>
      <c r="D11" s="73"/>
      <c r="F11" s="77"/>
      <c r="J11" s="90"/>
      <c r="L11" s="90">
        <f>-L10+L19</f>
        <v>0</v>
      </c>
      <c r="M11" s="90">
        <f t="shared" ref="M11:X11" si="3">-M10+M19</f>
        <v>0</v>
      </c>
      <c r="N11" s="90">
        <f t="shared" si="3"/>
        <v>0</v>
      </c>
      <c r="O11" s="90">
        <f t="shared" si="3"/>
        <v>0</v>
      </c>
      <c r="P11" s="90">
        <f t="shared" si="3"/>
        <v>0</v>
      </c>
      <c r="Q11" s="90">
        <f t="shared" si="3"/>
        <v>0</v>
      </c>
      <c r="R11" s="90">
        <f t="shared" si="3"/>
        <v>0</v>
      </c>
      <c r="S11" s="90">
        <f t="shared" si="3"/>
        <v>-1083.5149185999999</v>
      </c>
      <c r="T11" s="90">
        <f t="shared" si="3"/>
        <v>-1083.5149185999999</v>
      </c>
      <c r="U11" s="90">
        <f t="shared" si="3"/>
        <v>-1083.5149185999999</v>
      </c>
      <c r="V11" s="90">
        <f t="shared" si="3"/>
        <v>-1083.5149185999999</v>
      </c>
      <c r="W11" s="90">
        <f t="shared" si="3"/>
        <v>-1083.5149185999999</v>
      </c>
      <c r="X11" s="90">
        <f t="shared" si="3"/>
        <v>-1083.5149185999999</v>
      </c>
      <c r="Y11" s="90" t="s">
        <v>17</v>
      </c>
    </row>
    <row r="12" spans="1:25 16384:16384" x14ac:dyDescent="0.25">
      <c r="A12" s="71">
        <v>5</v>
      </c>
      <c r="B12" s="72"/>
      <c r="C12" s="73" t="s">
        <v>18</v>
      </c>
      <c r="D12" s="73"/>
      <c r="E12" s="77">
        <f>SUM(E7:E10)</f>
        <v>254558.05917741969</v>
      </c>
      <c r="F12" s="77"/>
      <c r="J12" s="90"/>
      <c r="L12" s="90">
        <f t="shared" ref="L12:W12" si="4">+L11*0.2495</f>
        <v>0</v>
      </c>
      <c r="M12" s="90">
        <f t="shared" si="4"/>
        <v>0</v>
      </c>
      <c r="N12" s="90">
        <f t="shared" si="4"/>
        <v>0</v>
      </c>
      <c r="O12" s="90">
        <f t="shared" si="4"/>
        <v>0</v>
      </c>
      <c r="P12" s="90">
        <f t="shared" si="4"/>
        <v>0</v>
      </c>
      <c r="Q12" s="90">
        <f t="shared" si="4"/>
        <v>0</v>
      </c>
      <c r="R12" s="90">
        <f t="shared" si="4"/>
        <v>0</v>
      </c>
      <c r="S12" s="90">
        <f t="shared" si="4"/>
        <v>-270.33697219069995</v>
      </c>
      <c r="T12" s="90">
        <f t="shared" si="4"/>
        <v>-270.33697219069995</v>
      </c>
      <c r="U12" s="90">
        <f t="shared" si="4"/>
        <v>-270.33697219069995</v>
      </c>
      <c r="V12" s="90">
        <f t="shared" si="4"/>
        <v>-270.33697219069995</v>
      </c>
      <c r="W12" s="90">
        <f t="shared" si="4"/>
        <v>-270.33697219069995</v>
      </c>
      <c r="X12" s="90">
        <f>+X11*0.2495</f>
        <v>-270.33697219069995</v>
      </c>
      <c r="Y12" s="90" t="s">
        <v>19</v>
      </c>
    </row>
    <row r="13" spans="1:25 16384:16384" x14ac:dyDescent="0.25">
      <c r="A13" s="71">
        <v>6</v>
      </c>
      <c r="B13" s="72"/>
      <c r="C13" s="73"/>
      <c r="D13" s="73"/>
      <c r="E13" s="77"/>
      <c r="F13" s="77"/>
      <c r="J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 16384:16384" x14ac:dyDescent="0.25">
      <c r="A14" s="71">
        <v>7</v>
      </c>
      <c r="B14" s="72"/>
      <c r="C14" s="73" t="s">
        <v>20</v>
      </c>
      <c r="D14" s="73"/>
      <c r="E14" s="92">
        <v>9.5086000000000004E-2</v>
      </c>
      <c r="F14" s="93"/>
      <c r="I14" s="70" t="s">
        <v>21</v>
      </c>
      <c r="J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 16384:16384" x14ac:dyDescent="0.25">
      <c r="A15" s="71">
        <v>8</v>
      </c>
      <c r="B15" s="72"/>
      <c r="E15" s="77"/>
      <c r="F15" s="77"/>
      <c r="J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 16384:16384" ht="15" x14ac:dyDescent="0.3">
      <c r="A16" s="71">
        <v>9</v>
      </c>
      <c r="B16" s="72"/>
      <c r="C16" s="94" t="s">
        <v>22</v>
      </c>
      <c r="D16" s="94"/>
      <c r="E16" s="95">
        <f>+E12*E14</f>
        <v>24204.907614944132</v>
      </c>
      <c r="F16" s="96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71">
        <v>10</v>
      </c>
      <c r="B17" s="72"/>
      <c r="C17" s="73"/>
      <c r="D17" s="73"/>
      <c r="E17" s="77"/>
      <c r="F17" s="7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71">
        <v>11</v>
      </c>
      <c r="B18" s="72"/>
      <c r="C18" s="73" t="s">
        <v>23</v>
      </c>
      <c r="D18" s="73"/>
      <c r="E18" s="100">
        <v>0</v>
      </c>
      <c r="F18" s="10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71">
        <v>12</v>
      </c>
      <c r="B19" s="72"/>
      <c r="C19" s="70" t="s">
        <v>24</v>
      </c>
      <c r="D19" s="73"/>
      <c r="E19" s="91">
        <f>+X8*H19</f>
        <v>8668.1193488000008</v>
      </c>
      <c r="F19" s="73"/>
      <c r="H19" s="82">
        <v>1.6E-2</v>
      </c>
      <c r="I19" s="70" t="s">
        <v>11</v>
      </c>
      <c r="L19" s="90">
        <f>+L8*$H$19/12</f>
        <v>0</v>
      </c>
      <c r="M19" s="90">
        <f t="shared" ref="M19:X19" si="5">+M8*$H$19/12</f>
        <v>0</v>
      </c>
      <c r="N19" s="90">
        <f t="shared" si="5"/>
        <v>0</v>
      </c>
      <c r="O19" s="90">
        <f t="shared" si="5"/>
        <v>0</v>
      </c>
      <c r="P19" s="90">
        <f t="shared" si="5"/>
        <v>0</v>
      </c>
      <c r="Q19" s="90">
        <f t="shared" si="5"/>
        <v>0</v>
      </c>
      <c r="R19" s="90">
        <f t="shared" si="5"/>
        <v>0</v>
      </c>
      <c r="S19" s="90">
        <f t="shared" si="5"/>
        <v>722.3432790666667</v>
      </c>
      <c r="T19" s="90">
        <f t="shared" si="5"/>
        <v>722.3432790666667</v>
      </c>
      <c r="U19" s="90">
        <f t="shared" si="5"/>
        <v>722.3432790666667</v>
      </c>
      <c r="V19" s="90">
        <f t="shared" si="5"/>
        <v>722.3432790666667</v>
      </c>
      <c r="W19" s="90">
        <f t="shared" si="5"/>
        <v>722.3432790666667</v>
      </c>
      <c r="X19" s="90">
        <f t="shared" si="5"/>
        <v>722.3432790666667</v>
      </c>
      <c r="Y19" s="90" t="s">
        <v>25</v>
      </c>
    </row>
    <row r="20" spans="1:25" x14ac:dyDescent="0.25">
      <c r="A20" s="71">
        <v>13</v>
      </c>
      <c r="B20" s="72"/>
      <c r="D20" s="73"/>
      <c r="E20" s="79"/>
      <c r="F20" s="73"/>
      <c r="I20" s="83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ht="15" x14ac:dyDescent="0.3">
      <c r="A21" s="71">
        <v>14</v>
      </c>
      <c r="C21" s="73"/>
      <c r="I21" s="5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71">
        <v>15</v>
      </c>
      <c r="C22" s="70" t="s">
        <v>26</v>
      </c>
      <c r="E22" s="80">
        <f>+E20+E19+E18</f>
        <v>8668.1193488000008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71">
        <v>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71">
        <v>17</v>
      </c>
      <c r="C24" s="70" t="s">
        <v>27</v>
      </c>
      <c r="E24" s="81">
        <v>0.998</v>
      </c>
      <c r="I24" s="70" t="s">
        <v>21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71">
        <v>18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ht="15" x14ac:dyDescent="0.3">
      <c r="A26" s="71">
        <v>19</v>
      </c>
      <c r="C26" s="58" t="s">
        <v>28</v>
      </c>
      <c r="D26" s="58"/>
      <c r="E26" s="97">
        <f>+E22/E24</f>
        <v>8685.4903294589185</v>
      </c>
      <c r="F26" s="95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71">
        <v>20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ht="15" x14ac:dyDescent="0.3">
      <c r="A28" s="71">
        <v>21</v>
      </c>
      <c r="C28" s="58" t="s">
        <v>29</v>
      </c>
      <c r="E28" s="98">
        <f>+E26+E16</f>
        <v>32890.397944403048</v>
      </c>
      <c r="F28" s="58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71">
        <v>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71">
        <v>23</v>
      </c>
      <c r="C30" s="70" t="s">
        <v>30</v>
      </c>
      <c r="E30" s="81">
        <v>0.95913922591294543</v>
      </c>
      <c r="I30" s="70" t="s">
        <v>31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71">
        <v>24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ht="15.75" thickBot="1" x14ac:dyDescent="0.35">
      <c r="A32" s="71">
        <v>25</v>
      </c>
      <c r="C32" s="58" t="s">
        <v>32</v>
      </c>
      <c r="D32" s="58"/>
      <c r="E32" s="102">
        <f>+E28/E30</f>
        <v>34291.578381748186</v>
      </c>
      <c r="F32" s="103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1" ht="14.25" thickTop="1" x14ac:dyDescent="0.25">
      <c r="A33" s="71">
        <v>26</v>
      </c>
    </row>
  </sheetData>
  <pageMargins left="0.7" right="0.7" top="0.75" bottom="0.75" header="0.3" footer="0.3"/>
  <pageSetup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AFB3-5D7D-45D8-ADB9-92F898B429CF}">
  <sheetPr>
    <tabColor rgb="FFFFFF00"/>
  </sheetPr>
  <dimension ref="A1:M1295"/>
  <sheetViews>
    <sheetView workbookViewId="0">
      <selection activeCell="F2" sqref="F2:F1295"/>
    </sheetView>
  </sheetViews>
  <sheetFormatPr defaultRowHeight="15" x14ac:dyDescent="0.25"/>
  <cols>
    <col min="3" max="3" width="10.42578125" style="44" bestFit="1" customWidth="1"/>
    <col min="6" max="6" width="34.140625" bestFit="1" customWidth="1"/>
  </cols>
  <sheetData>
    <row r="1" spans="1:13" x14ac:dyDescent="0.25">
      <c r="A1" t="s">
        <v>187</v>
      </c>
      <c r="B1" t="s">
        <v>90</v>
      </c>
      <c r="C1" s="44" t="s">
        <v>188</v>
      </c>
      <c r="E1" t="s">
        <v>190</v>
      </c>
    </row>
    <row r="2" spans="1:13" x14ac:dyDescent="0.25">
      <c r="A2">
        <v>46476</v>
      </c>
      <c r="B2" t="s">
        <v>87</v>
      </c>
      <c r="C2" s="44">
        <v>39961</v>
      </c>
      <c r="E2" t="s">
        <v>80</v>
      </c>
      <c r="F2" s="106"/>
      <c r="H2">
        <v>44699</v>
      </c>
      <c r="I2">
        <v>42874</v>
      </c>
      <c r="J2">
        <v>41779</v>
      </c>
      <c r="K2">
        <v>41414</v>
      </c>
      <c r="L2">
        <v>41049</v>
      </c>
      <c r="M2">
        <v>40684</v>
      </c>
    </row>
    <row r="3" spans="1:13" x14ac:dyDescent="0.25">
      <c r="A3">
        <v>46746</v>
      </c>
      <c r="B3" t="s">
        <v>87</v>
      </c>
      <c r="C3" s="44">
        <v>40050</v>
      </c>
      <c r="D3" t="s">
        <v>192</v>
      </c>
      <c r="E3" t="s">
        <v>80</v>
      </c>
      <c r="F3" s="106"/>
    </row>
    <row r="4" spans="1:13" x14ac:dyDescent="0.25">
      <c r="A4">
        <v>46749</v>
      </c>
      <c r="B4" t="s">
        <v>87</v>
      </c>
      <c r="C4" s="44">
        <v>40051</v>
      </c>
      <c r="E4" t="s">
        <v>80</v>
      </c>
      <c r="F4" s="106"/>
    </row>
    <row r="5" spans="1:13" x14ac:dyDescent="0.25">
      <c r="A5">
        <v>46781</v>
      </c>
      <c r="B5" t="s">
        <v>87</v>
      </c>
      <c r="C5" s="44">
        <v>40085</v>
      </c>
      <c r="D5" t="s">
        <v>192</v>
      </c>
      <c r="E5" t="s">
        <v>80</v>
      </c>
      <c r="F5" s="106"/>
    </row>
    <row r="6" spans="1:13" x14ac:dyDescent="0.25">
      <c r="A6">
        <v>46785</v>
      </c>
      <c r="B6" t="s">
        <v>87</v>
      </c>
      <c r="C6" s="44">
        <v>40085</v>
      </c>
      <c r="D6" t="s">
        <v>192</v>
      </c>
      <c r="E6" t="s">
        <v>80</v>
      </c>
      <c r="F6" s="106"/>
    </row>
    <row r="7" spans="1:13" x14ac:dyDescent="0.25">
      <c r="A7">
        <v>46791</v>
      </c>
      <c r="B7" t="s">
        <v>87</v>
      </c>
      <c r="C7" s="44">
        <v>40087</v>
      </c>
      <c r="D7" t="s">
        <v>192</v>
      </c>
      <c r="E7" t="s">
        <v>80</v>
      </c>
      <c r="F7" s="106"/>
    </row>
    <row r="8" spans="1:13" x14ac:dyDescent="0.25">
      <c r="A8">
        <v>46802</v>
      </c>
      <c r="B8" t="s">
        <v>87</v>
      </c>
      <c r="C8" s="44">
        <v>40094</v>
      </c>
      <c r="D8" t="s">
        <v>192</v>
      </c>
      <c r="E8" t="s">
        <v>80</v>
      </c>
      <c r="F8" s="106"/>
    </row>
    <row r="9" spans="1:13" x14ac:dyDescent="0.25">
      <c r="A9">
        <v>46906</v>
      </c>
      <c r="B9" t="s">
        <v>87</v>
      </c>
      <c r="C9" s="44">
        <v>40290</v>
      </c>
      <c r="D9" t="s">
        <v>192</v>
      </c>
      <c r="E9" t="s">
        <v>80</v>
      </c>
      <c r="F9" s="106"/>
    </row>
    <row r="10" spans="1:13" x14ac:dyDescent="0.25">
      <c r="A10">
        <v>46862</v>
      </c>
      <c r="B10" t="s">
        <v>87</v>
      </c>
      <c r="C10" s="44">
        <v>40291</v>
      </c>
      <c r="D10" t="s">
        <v>192</v>
      </c>
      <c r="E10" t="s">
        <v>80</v>
      </c>
      <c r="F10" s="106"/>
    </row>
    <row r="11" spans="1:13" x14ac:dyDescent="0.25">
      <c r="A11">
        <v>46138</v>
      </c>
      <c r="B11" t="s">
        <v>87</v>
      </c>
      <c r="C11" s="44">
        <v>40340</v>
      </c>
      <c r="D11" t="s">
        <v>192</v>
      </c>
      <c r="E11" t="s">
        <v>80</v>
      </c>
      <c r="F11" s="106"/>
    </row>
    <row r="12" spans="1:13" x14ac:dyDescent="0.25">
      <c r="A12">
        <v>47033</v>
      </c>
      <c r="B12" t="s">
        <v>87</v>
      </c>
      <c r="C12" s="44">
        <v>40350</v>
      </c>
      <c r="D12" t="s">
        <v>192</v>
      </c>
      <c r="E12" t="s">
        <v>80</v>
      </c>
      <c r="F12" s="106"/>
    </row>
    <row r="13" spans="1:13" x14ac:dyDescent="0.25">
      <c r="A13">
        <v>47034</v>
      </c>
      <c r="B13" t="s">
        <v>87</v>
      </c>
      <c r="C13" s="44">
        <v>40350</v>
      </c>
      <c r="D13" t="s">
        <v>192</v>
      </c>
      <c r="E13" t="s">
        <v>80</v>
      </c>
      <c r="F13" s="106"/>
    </row>
    <row r="14" spans="1:13" x14ac:dyDescent="0.25">
      <c r="A14">
        <v>46983</v>
      </c>
      <c r="B14" t="s">
        <v>87</v>
      </c>
      <c r="C14" s="44">
        <v>40350</v>
      </c>
      <c r="D14" t="s">
        <v>192</v>
      </c>
      <c r="E14" t="s">
        <v>80</v>
      </c>
      <c r="F14" s="106"/>
    </row>
    <row r="15" spans="1:13" x14ac:dyDescent="0.25">
      <c r="A15">
        <v>47119</v>
      </c>
      <c r="B15" t="s">
        <v>87</v>
      </c>
      <c r="C15" s="44">
        <v>40372</v>
      </c>
      <c r="D15" t="s">
        <v>192</v>
      </c>
      <c r="E15" t="s">
        <v>80</v>
      </c>
      <c r="F15" s="106"/>
    </row>
    <row r="16" spans="1:13" x14ac:dyDescent="0.25">
      <c r="A16">
        <v>47204</v>
      </c>
      <c r="B16" t="s">
        <v>87</v>
      </c>
      <c r="C16" s="44">
        <v>40416</v>
      </c>
      <c r="D16" t="s">
        <v>192</v>
      </c>
      <c r="E16" t="s">
        <v>80</v>
      </c>
      <c r="F16" s="106"/>
    </row>
    <row r="17" spans="1:6" x14ac:dyDescent="0.25">
      <c r="A17">
        <v>47207</v>
      </c>
      <c r="B17" t="s">
        <v>87</v>
      </c>
      <c r="C17" s="44">
        <v>40416</v>
      </c>
      <c r="D17" t="s">
        <v>192</v>
      </c>
      <c r="E17" t="s">
        <v>80</v>
      </c>
      <c r="F17" s="106"/>
    </row>
    <row r="18" spans="1:6" x14ac:dyDescent="0.25">
      <c r="A18">
        <v>47209</v>
      </c>
      <c r="B18" t="s">
        <v>87</v>
      </c>
      <c r="C18" s="44">
        <v>40416</v>
      </c>
      <c r="D18" t="s">
        <v>192</v>
      </c>
      <c r="E18" t="s">
        <v>80</v>
      </c>
      <c r="F18" s="106"/>
    </row>
    <row r="19" spans="1:6" x14ac:dyDescent="0.25">
      <c r="A19">
        <v>47233</v>
      </c>
      <c r="B19" t="s">
        <v>87</v>
      </c>
      <c r="C19" s="44">
        <v>40420</v>
      </c>
      <c r="E19" t="s">
        <v>80</v>
      </c>
      <c r="F19" s="106"/>
    </row>
    <row r="20" spans="1:6" x14ac:dyDescent="0.25">
      <c r="A20">
        <v>47238</v>
      </c>
      <c r="B20" t="s">
        <v>87</v>
      </c>
      <c r="C20" s="44">
        <v>40444</v>
      </c>
      <c r="D20" t="s">
        <v>192</v>
      </c>
      <c r="E20" t="s">
        <v>80</v>
      </c>
      <c r="F20" s="106"/>
    </row>
    <row r="21" spans="1:6" x14ac:dyDescent="0.25">
      <c r="A21">
        <v>47290</v>
      </c>
      <c r="B21" t="s">
        <v>87</v>
      </c>
      <c r="C21" s="44">
        <v>40476</v>
      </c>
      <c r="D21" t="s">
        <v>192</v>
      </c>
      <c r="E21" t="s">
        <v>80</v>
      </c>
      <c r="F21" s="106"/>
    </row>
    <row r="22" spans="1:6" x14ac:dyDescent="0.25">
      <c r="A22">
        <v>47294</v>
      </c>
      <c r="B22" t="s">
        <v>87</v>
      </c>
      <c r="C22" s="44">
        <v>40476</v>
      </c>
      <c r="E22" t="s">
        <v>80</v>
      </c>
      <c r="F22" s="106"/>
    </row>
    <row r="23" spans="1:6" x14ac:dyDescent="0.25">
      <c r="A23">
        <v>47328</v>
      </c>
      <c r="B23" t="s">
        <v>87</v>
      </c>
      <c r="C23" s="44">
        <v>40477</v>
      </c>
      <c r="E23" t="s">
        <v>80</v>
      </c>
      <c r="F23" s="106"/>
    </row>
    <row r="24" spans="1:6" x14ac:dyDescent="0.25">
      <c r="A24">
        <v>47330</v>
      </c>
      <c r="B24" t="s">
        <v>87</v>
      </c>
      <c r="C24" s="44">
        <v>40477</v>
      </c>
      <c r="E24" t="s">
        <v>80</v>
      </c>
      <c r="F24" s="106"/>
    </row>
    <row r="25" spans="1:6" x14ac:dyDescent="0.25">
      <c r="A25">
        <v>47333</v>
      </c>
      <c r="B25" t="s">
        <v>87</v>
      </c>
      <c r="C25" s="44">
        <v>40477</v>
      </c>
      <c r="E25" t="s">
        <v>80</v>
      </c>
      <c r="F25" s="106"/>
    </row>
    <row r="26" spans="1:6" x14ac:dyDescent="0.25">
      <c r="A26">
        <v>46974</v>
      </c>
      <c r="B26" t="s">
        <v>87</v>
      </c>
      <c r="C26" s="44">
        <v>40477</v>
      </c>
      <c r="D26" t="s">
        <v>192</v>
      </c>
      <c r="E26" t="s">
        <v>80</v>
      </c>
      <c r="F26" s="106"/>
    </row>
    <row r="27" spans="1:6" x14ac:dyDescent="0.25">
      <c r="A27">
        <v>47335</v>
      </c>
      <c r="B27" t="s">
        <v>87</v>
      </c>
      <c r="C27" s="44">
        <v>40478</v>
      </c>
      <c r="E27" t="s">
        <v>80</v>
      </c>
      <c r="F27" s="106"/>
    </row>
    <row r="28" spans="1:6" x14ac:dyDescent="0.25">
      <c r="A28">
        <v>47334</v>
      </c>
      <c r="B28" t="s">
        <v>87</v>
      </c>
      <c r="C28" s="44">
        <v>40478</v>
      </c>
      <c r="E28" t="s">
        <v>80</v>
      </c>
      <c r="F28" s="106"/>
    </row>
    <row r="29" spans="1:6" x14ac:dyDescent="0.25">
      <c r="A29">
        <v>47336</v>
      </c>
      <c r="B29" t="s">
        <v>87</v>
      </c>
      <c r="C29" s="44">
        <v>40478</v>
      </c>
      <c r="E29" t="s">
        <v>80</v>
      </c>
      <c r="F29" s="106"/>
    </row>
    <row r="30" spans="1:6" x14ac:dyDescent="0.25">
      <c r="A30">
        <v>47433</v>
      </c>
      <c r="B30" t="s">
        <v>87</v>
      </c>
      <c r="C30" s="44">
        <v>40604</v>
      </c>
      <c r="E30" t="s">
        <v>80</v>
      </c>
      <c r="F30" s="106"/>
    </row>
    <row r="31" spans="1:6" x14ac:dyDescent="0.25">
      <c r="A31">
        <v>47441</v>
      </c>
      <c r="B31" t="s">
        <v>87</v>
      </c>
      <c r="C31" s="44">
        <v>40646</v>
      </c>
      <c r="E31" t="s">
        <v>80</v>
      </c>
      <c r="F31" s="106"/>
    </row>
    <row r="32" spans="1:6" x14ac:dyDescent="0.25">
      <c r="A32">
        <v>47423</v>
      </c>
      <c r="B32" t="s">
        <v>87</v>
      </c>
      <c r="C32" s="44">
        <v>40646</v>
      </c>
      <c r="D32" t="s">
        <v>192</v>
      </c>
      <c r="E32" t="s">
        <v>80</v>
      </c>
      <c r="F32" s="106"/>
    </row>
    <row r="33" spans="1:6" x14ac:dyDescent="0.25">
      <c r="A33">
        <v>47709</v>
      </c>
      <c r="B33" t="s">
        <v>87</v>
      </c>
      <c r="C33" s="44">
        <v>40694</v>
      </c>
      <c r="D33" t="s">
        <v>193</v>
      </c>
      <c r="E33" t="s">
        <v>80</v>
      </c>
      <c r="F33" s="106"/>
    </row>
    <row r="34" spans="1:6" x14ac:dyDescent="0.25">
      <c r="A34">
        <v>47693</v>
      </c>
      <c r="B34" t="s">
        <v>87</v>
      </c>
      <c r="C34" s="44">
        <v>40694</v>
      </c>
      <c r="D34" t="s">
        <v>193</v>
      </c>
      <c r="E34" t="s">
        <v>80</v>
      </c>
      <c r="F34" s="106"/>
    </row>
    <row r="35" spans="1:6" x14ac:dyDescent="0.25">
      <c r="A35">
        <v>47713</v>
      </c>
      <c r="B35" t="s">
        <v>87</v>
      </c>
      <c r="C35" s="44">
        <v>40694</v>
      </c>
      <c r="D35" t="s">
        <v>193</v>
      </c>
      <c r="E35" t="s">
        <v>80</v>
      </c>
      <c r="F35" s="106"/>
    </row>
    <row r="36" spans="1:6" x14ac:dyDescent="0.25">
      <c r="A36">
        <v>48142</v>
      </c>
      <c r="B36" t="s">
        <v>87</v>
      </c>
      <c r="C36" s="44">
        <v>40694</v>
      </c>
      <c r="D36" t="s">
        <v>192</v>
      </c>
      <c r="E36" t="s">
        <v>80</v>
      </c>
      <c r="F36" s="106"/>
    </row>
    <row r="37" spans="1:6" x14ac:dyDescent="0.25">
      <c r="A37" t="s">
        <v>194</v>
      </c>
      <c r="B37" t="s">
        <v>87</v>
      </c>
      <c r="C37" s="44">
        <v>40694</v>
      </c>
      <c r="D37" t="s">
        <v>193</v>
      </c>
      <c r="E37" t="s">
        <v>80</v>
      </c>
      <c r="F37" s="106"/>
    </row>
    <row r="38" spans="1:6" x14ac:dyDescent="0.25">
      <c r="A38">
        <v>47595</v>
      </c>
      <c r="B38" t="s">
        <v>87</v>
      </c>
      <c r="C38" s="44">
        <v>40694</v>
      </c>
      <c r="D38" t="s">
        <v>193</v>
      </c>
      <c r="E38" t="s">
        <v>80</v>
      </c>
      <c r="F38" s="106"/>
    </row>
    <row r="39" spans="1:6" x14ac:dyDescent="0.25">
      <c r="A39">
        <v>47534</v>
      </c>
      <c r="B39" t="s">
        <v>87</v>
      </c>
      <c r="C39" s="44">
        <v>40694</v>
      </c>
      <c r="D39" t="s">
        <v>193</v>
      </c>
      <c r="E39" t="s">
        <v>80</v>
      </c>
      <c r="F39" s="106"/>
    </row>
    <row r="40" spans="1:6" x14ac:dyDescent="0.25">
      <c r="A40">
        <v>47832</v>
      </c>
      <c r="B40" t="s">
        <v>87</v>
      </c>
      <c r="C40" s="44">
        <v>40694</v>
      </c>
      <c r="D40" t="s">
        <v>193</v>
      </c>
      <c r="E40" t="s">
        <v>80</v>
      </c>
      <c r="F40" s="106"/>
    </row>
    <row r="41" spans="1:6" x14ac:dyDescent="0.25">
      <c r="A41">
        <v>47828</v>
      </c>
      <c r="B41" t="s">
        <v>87</v>
      </c>
      <c r="C41" s="44">
        <v>40694</v>
      </c>
      <c r="D41" t="s">
        <v>193</v>
      </c>
      <c r="E41" t="s">
        <v>80</v>
      </c>
      <c r="F41" s="106"/>
    </row>
    <row r="42" spans="1:6" x14ac:dyDescent="0.25">
      <c r="A42">
        <v>47824</v>
      </c>
      <c r="B42" t="s">
        <v>87</v>
      </c>
      <c r="C42" s="44">
        <v>40694</v>
      </c>
      <c r="D42" t="s">
        <v>193</v>
      </c>
      <c r="E42" t="s">
        <v>80</v>
      </c>
      <c r="F42" s="106"/>
    </row>
    <row r="43" spans="1:6" x14ac:dyDescent="0.25">
      <c r="A43" t="s">
        <v>195</v>
      </c>
      <c r="B43" t="s">
        <v>87</v>
      </c>
      <c r="C43" s="44">
        <v>40694</v>
      </c>
      <c r="D43" t="s">
        <v>193</v>
      </c>
      <c r="E43" t="s">
        <v>80</v>
      </c>
      <c r="F43" s="106"/>
    </row>
    <row r="44" spans="1:6" x14ac:dyDescent="0.25">
      <c r="A44">
        <v>47789</v>
      </c>
      <c r="B44" t="s">
        <v>87</v>
      </c>
      <c r="C44" s="44">
        <v>40694</v>
      </c>
      <c r="D44" t="s">
        <v>193</v>
      </c>
      <c r="E44" t="s">
        <v>80</v>
      </c>
      <c r="F44" s="106"/>
    </row>
    <row r="45" spans="1:6" x14ac:dyDescent="0.25">
      <c r="A45">
        <v>47829</v>
      </c>
      <c r="B45" t="s">
        <v>87</v>
      </c>
      <c r="C45" s="44">
        <v>40694</v>
      </c>
      <c r="D45" t="s">
        <v>193</v>
      </c>
      <c r="E45" t="s">
        <v>80</v>
      </c>
      <c r="F45" s="106"/>
    </row>
    <row r="46" spans="1:6" x14ac:dyDescent="0.25">
      <c r="A46">
        <v>47823</v>
      </c>
      <c r="B46" t="s">
        <v>87</v>
      </c>
      <c r="C46" s="44">
        <v>40694</v>
      </c>
      <c r="D46" t="s">
        <v>193</v>
      </c>
      <c r="E46" t="s">
        <v>80</v>
      </c>
      <c r="F46" s="106"/>
    </row>
    <row r="47" spans="1:6" x14ac:dyDescent="0.25">
      <c r="A47">
        <v>47790</v>
      </c>
      <c r="B47" t="s">
        <v>87</v>
      </c>
      <c r="C47" s="44">
        <v>40694</v>
      </c>
      <c r="D47" t="s">
        <v>193</v>
      </c>
      <c r="E47" t="s">
        <v>80</v>
      </c>
      <c r="F47" s="106"/>
    </row>
    <row r="48" spans="1:6" x14ac:dyDescent="0.25">
      <c r="A48" t="s">
        <v>196</v>
      </c>
      <c r="B48" t="s">
        <v>87</v>
      </c>
      <c r="C48" s="44">
        <v>40694</v>
      </c>
      <c r="D48" t="s">
        <v>193</v>
      </c>
      <c r="E48" t="s">
        <v>80</v>
      </c>
      <c r="F48" s="106"/>
    </row>
    <row r="49" spans="1:6" x14ac:dyDescent="0.25">
      <c r="A49">
        <v>47745</v>
      </c>
      <c r="B49" t="s">
        <v>87</v>
      </c>
      <c r="C49" s="44">
        <v>40696</v>
      </c>
      <c r="D49" t="s">
        <v>193</v>
      </c>
      <c r="E49" t="s">
        <v>80</v>
      </c>
      <c r="F49" s="106"/>
    </row>
    <row r="50" spans="1:6" x14ac:dyDescent="0.25">
      <c r="A50">
        <v>47744</v>
      </c>
      <c r="B50" t="s">
        <v>87</v>
      </c>
      <c r="C50" s="44">
        <v>40696</v>
      </c>
      <c r="D50" t="s">
        <v>193</v>
      </c>
      <c r="E50" t="s">
        <v>80</v>
      </c>
      <c r="F50" s="106"/>
    </row>
    <row r="51" spans="1:6" x14ac:dyDescent="0.25">
      <c r="A51">
        <v>47798</v>
      </c>
      <c r="B51" t="s">
        <v>87</v>
      </c>
      <c r="C51" s="44">
        <v>40696</v>
      </c>
      <c r="D51" t="s">
        <v>193</v>
      </c>
      <c r="E51" t="s">
        <v>80</v>
      </c>
      <c r="F51" s="106"/>
    </row>
    <row r="52" spans="1:6" x14ac:dyDescent="0.25">
      <c r="A52">
        <v>47747</v>
      </c>
      <c r="B52" t="s">
        <v>87</v>
      </c>
      <c r="C52" s="44">
        <v>40700</v>
      </c>
      <c r="D52" t="s">
        <v>193</v>
      </c>
      <c r="E52" t="s">
        <v>80</v>
      </c>
      <c r="F52" s="106"/>
    </row>
    <row r="53" spans="1:6" x14ac:dyDescent="0.25">
      <c r="A53">
        <v>47667</v>
      </c>
      <c r="B53" t="s">
        <v>87</v>
      </c>
      <c r="C53" s="44">
        <v>40703</v>
      </c>
      <c r="D53" t="s">
        <v>193</v>
      </c>
      <c r="E53" t="s">
        <v>80</v>
      </c>
      <c r="F53" s="106"/>
    </row>
    <row r="54" spans="1:6" x14ac:dyDescent="0.25">
      <c r="A54">
        <v>47670</v>
      </c>
      <c r="B54" t="s">
        <v>87</v>
      </c>
      <c r="C54" s="44">
        <v>40708</v>
      </c>
      <c r="D54" t="s">
        <v>193</v>
      </c>
      <c r="E54" t="s">
        <v>80</v>
      </c>
      <c r="F54" s="106"/>
    </row>
    <row r="55" spans="1:6" x14ac:dyDescent="0.25">
      <c r="A55">
        <v>47758</v>
      </c>
      <c r="B55" t="s">
        <v>87</v>
      </c>
      <c r="C55" s="44">
        <v>40725</v>
      </c>
      <c r="D55" t="s">
        <v>193</v>
      </c>
      <c r="E55" t="s">
        <v>80</v>
      </c>
      <c r="F55" s="106"/>
    </row>
    <row r="56" spans="1:6" x14ac:dyDescent="0.25">
      <c r="A56">
        <v>47776</v>
      </c>
      <c r="B56" t="s">
        <v>87</v>
      </c>
      <c r="C56" s="44">
        <v>40744</v>
      </c>
      <c r="D56" t="s">
        <v>193</v>
      </c>
      <c r="E56" t="s">
        <v>80</v>
      </c>
      <c r="F56" s="106"/>
    </row>
    <row r="57" spans="1:6" x14ac:dyDescent="0.25">
      <c r="A57">
        <v>47712</v>
      </c>
      <c r="B57" t="s">
        <v>87</v>
      </c>
      <c r="C57" s="44">
        <v>40749</v>
      </c>
      <c r="D57" t="s">
        <v>193</v>
      </c>
      <c r="E57" t="s">
        <v>80</v>
      </c>
      <c r="F57" s="106"/>
    </row>
    <row r="58" spans="1:6" x14ac:dyDescent="0.25">
      <c r="A58">
        <v>47884</v>
      </c>
      <c r="B58" t="s">
        <v>87</v>
      </c>
      <c r="C58" s="44">
        <v>40749</v>
      </c>
      <c r="D58" t="s">
        <v>193</v>
      </c>
      <c r="E58" t="s">
        <v>80</v>
      </c>
      <c r="F58" s="106"/>
    </row>
    <row r="59" spans="1:6" x14ac:dyDescent="0.25">
      <c r="A59">
        <v>47886</v>
      </c>
      <c r="B59" t="s">
        <v>87</v>
      </c>
      <c r="C59" s="44">
        <v>40751</v>
      </c>
      <c r="D59" t="s">
        <v>193</v>
      </c>
      <c r="E59" t="s">
        <v>80</v>
      </c>
      <c r="F59" s="106"/>
    </row>
    <row r="60" spans="1:6" x14ac:dyDescent="0.25">
      <c r="A60">
        <v>47885</v>
      </c>
      <c r="B60" t="s">
        <v>87</v>
      </c>
      <c r="C60" s="44">
        <v>40756</v>
      </c>
      <c r="D60" t="s">
        <v>193</v>
      </c>
      <c r="E60" t="s">
        <v>80</v>
      </c>
      <c r="F60" s="106"/>
    </row>
    <row r="61" spans="1:6" x14ac:dyDescent="0.25">
      <c r="A61">
        <v>47804</v>
      </c>
      <c r="B61" t="s">
        <v>87</v>
      </c>
      <c r="C61" s="44">
        <v>40771</v>
      </c>
      <c r="D61" t="s">
        <v>193</v>
      </c>
      <c r="E61" t="s">
        <v>80</v>
      </c>
      <c r="F61" s="106"/>
    </row>
    <row r="62" spans="1:6" x14ac:dyDescent="0.25">
      <c r="A62">
        <v>48002</v>
      </c>
      <c r="B62" t="s">
        <v>87</v>
      </c>
      <c r="C62" s="44">
        <v>40771</v>
      </c>
      <c r="D62" t="s">
        <v>193</v>
      </c>
      <c r="E62" t="s">
        <v>80</v>
      </c>
      <c r="F62" s="106"/>
    </row>
    <row r="63" spans="1:6" x14ac:dyDescent="0.25">
      <c r="A63">
        <v>47778</v>
      </c>
      <c r="B63" t="s">
        <v>87</v>
      </c>
      <c r="C63" s="44">
        <v>40771</v>
      </c>
      <c r="D63" t="s">
        <v>193</v>
      </c>
      <c r="E63" t="s">
        <v>80</v>
      </c>
      <c r="F63" s="106"/>
    </row>
    <row r="64" spans="1:6" x14ac:dyDescent="0.25">
      <c r="A64">
        <v>47882</v>
      </c>
      <c r="B64" t="s">
        <v>87</v>
      </c>
      <c r="C64" s="44">
        <v>40771</v>
      </c>
      <c r="D64" t="s">
        <v>193</v>
      </c>
      <c r="E64" t="s">
        <v>80</v>
      </c>
      <c r="F64" s="106"/>
    </row>
    <row r="65" spans="1:6" x14ac:dyDescent="0.25">
      <c r="A65">
        <v>47874</v>
      </c>
      <c r="B65" t="s">
        <v>87</v>
      </c>
      <c r="C65" s="44">
        <v>40773</v>
      </c>
      <c r="D65" t="s">
        <v>193</v>
      </c>
      <c r="E65" t="s">
        <v>80</v>
      </c>
      <c r="F65" s="106"/>
    </row>
    <row r="66" spans="1:6" x14ac:dyDescent="0.25">
      <c r="A66">
        <v>47868</v>
      </c>
      <c r="B66" t="s">
        <v>87</v>
      </c>
      <c r="C66" s="44">
        <v>40773</v>
      </c>
      <c r="D66" t="s">
        <v>193</v>
      </c>
      <c r="E66" t="s">
        <v>80</v>
      </c>
      <c r="F66" s="106"/>
    </row>
    <row r="67" spans="1:6" x14ac:dyDescent="0.25">
      <c r="A67">
        <v>47870</v>
      </c>
      <c r="B67" t="s">
        <v>87</v>
      </c>
      <c r="C67" s="44">
        <v>40773</v>
      </c>
      <c r="D67" t="s">
        <v>193</v>
      </c>
      <c r="E67" t="s">
        <v>80</v>
      </c>
      <c r="F67" s="106"/>
    </row>
    <row r="68" spans="1:6" x14ac:dyDescent="0.25">
      <c r="A68">
        <v>47864</v>
      </c>
      <c r="B68" t="s">
        <v>87</v>
      </c>
      <c r="C68" s="44">
        <v>40778</v>
      </c>
      <c r="D68" t="s">
        <v>193</v>
      </c>
      <c r="E68" t="s">
        <v>80</v>
      </c>
      <c r="F68" s="106"/>
    </row>
    <row r="69" spans="1:6" x14ac:dyDescent="0.25">
      <c r="A69">
        <v>47865</v>
      </c>
      <c r="B69" t="s">
        <v>87</v>
      </c>
      <c r="C69" s="44">
        <v>40778</v>
      </c>
      <c r="D69" t="s">
        <v>193</v>
      </c>
      <c r="E69" t="s">
        <v>80</v>
      </c>
      <c r="F69" s="106"/>
    </row>
    <row r="70" spans="1:6" x14ac:dyDescent="0.25">
      <c r="A70">
        <v>47866</v>
      </c>
      <c r="B70" t="s">
        <v>87</v>
      </c>
      <c r="C70" s="44">
        <v>40778</v>
      </c>
      <c r="D70" t="s">
        <v>193</v>
      </c>
      <c r="E70" t="s">
        <v>80</v>
      </c>
      <c r="F70" s="106"/>
    </row>
    <row r="71" spans="1:6" x14ac:dyDescent="0.25">
      <c r="A71">
        <v>48029</v>
      </c>
      <c r="B71" t="s">
        <v>87</v>
      </c>
      <c r="C71" s="44">
        <v>40778</v>
      </c>
      <c r="D71" t="s">
        <v>193</v>
      </c>
      <c r="E71" t="s">
        <v>80</v>
      </c>
      <c r="F71" s="106"/>
    </row>
    <row r="72" spans="1:6" x14ac:dyDescent="0.25">
      <c r="A72">
        <v>48052</v>
      </c>
      <c r="B72" t="s">
        <v>87</v>
      </c>
      <c r="C72" s="44">
        <v>40778</v>
      </c>
      <c r="D72" t="s">
        <v>193</v>
      </c>
      <c r="E72" t="s">
        <v>80</v>
      </c>
      <c r="F72" s="106"/>
    </row>
    <row r="73" spans="1:6" x14ac:dyDescent="0.25">
      <c r="A73">
        <v>47636</v>
      </c>
      <c r="B73" t="s">
        <v>87</v>
      </c>
      <c r="C73" s="44">
        <v>40778</v>
      </c>
      <c r="D73" t="s">
        <v>193</v>
      </c>
      <c r="E73" t="s">
        <v>80</v>
      </c>
      <c r="F73" s="106"/>
    </row>
    <row r="74" spans="1:6" x14ac:dyDescent="0.25">
      <c r="A74">
        <v>47638</v>
      </c>
      <c r="B74" t="s">
        <v>87</v>
      </c>
      <c r="C74" s="44">
        <v>40778</v>
      </c>
      <c r="D74" t="s">
        <v>193</v>
      </c>
      <c r="E74" t="s">
        <v>80</v>
      </c>
      <c r="F74" s="106"/>
    </row>
    <row r="75" spans="1:6" x14ac:dyDescent="0.25">
      <c r="A75">
        <v>47639</v>
      </c>
      <c r="B75" t="s">
        <v>87</v>
      </c>
      <c r="C75" s="44">
        <v>40778</v>
      </c>
      <c r="D75" t="s">
        <v>193</v>
      </c>
      <c r="E75" t="s">
        <v>80</v>
      </c>
      <c r="F75" s="106"/>
    </row>
    <row r="76" spans="1:6" x14ac:dyDescent="0.25">
      <c r="A76">
        <v>47641</v>
      </c>
      <c r="B76" t="s">
        <v>87</v>
      </c>
      <c r="C76" s="44">
        <v>40778</v>
      </c>
      <c r="D76" t="s">
        <v>193</v>
      </c>
      <c r="E76" t="s">
        <v>80</v>
      </c>
      <c r="F76" s="106"/>
    </row>
    <row r="77" spans="1:6" x14ac:dyDescent="0.25">
      <c r="A77">
        <v>47637</v>
      </c>
      <c r="B77" t="s">
        <v>87</v>
      </c>
      <c r="C77" s="44">
        <v>40778</v>
      </c>
      <c r="D77" t="s">
        <v>193</v>
      </c>
      <c r="E77" t="s">
        <v>80</v>
      </c>
      <c r="F77" s="106"/>
    </row>
    <row r="78" spans="1:6" x14ac:dyDescent="0.25">
      <c r="A78">
        <v>47785</v>
      </c>
      <c r="B78" t="s">
        <v>87</v>
      </c>
      <c r="C78" s="44">
        <v>40778</v>
      </c>
      <c r="D78" t="s">
        <v>193</v>
      </c>
      <c r="E78" t="s">
        <v>80</v>
      </c>
      <c r="F78" s="106"/>
    </row>
    <row r="79" spans="1:6" x14ac:dyDescent="0.25">
      <c r="A79">
        <v>47825</v>
      </c>
      <c r="B79" t="s">
        <v>87</v>
      </c>
      <c r="C79" s="44">
        <v>40779</v>
      </c>
      <c r="D79" t="s">
        <v>193</v>
      </c>
      <c r="E79" t="s">
        <v>80</v>
      </c>
      <c r="F79" s="106"/>
    </row>
    <row r="80" spans="1:6" x14ac:dyDescent="0.25">
      <c r="A80">
        <v>47783</v>
      </c>
      <c r="B80" t="s">
        <v>87</v>
      </c>
      <c r="C80" s="44">
        <v>40779</v>
      </c>
      <c r="D80" t="s">
        <v>193</v>
      </c>
      <c r="E80" t="s">
        <v>80</v>
      </c>
      <c r="F80" s="106"/>
    </row>
    <row r="81" spans="1:6" x14ac:dyDescent="0.25">
      <c r="A81">
        <v>47826</v>
      </c>
      <c r="B81" t="s">
        <v>87</v>
      </c>
      <c r="C81" s="44">
        <v>40779</v>
      </c>
      <c r="D81" t="s">
        <v>193</v>
      </c>
      <c r="E81" t="s">
        <v>80</v>
      </c>
      <c r="F81" s="106"/>
    </row>
    <row r="82" spans="1:6" x14ac:dyDescent="0.25">
      <c r="A82">
        <v>47781</v>
      </c>
      <c r="B82" t="s">
        <v>87</v>
      </c>
      <c r="C82" s="44">
        <v>40779</v>
      </c>
      <c r="D82" t="s">
        <v>193</v>
      </c>
      <c r="E82" t="s">
        <v>80</v>
      </c>
      <c r="F82" s="106"/>
    </row>
    <row r="83" spans="1:6" x14ac:dyDescent="0.25">
      <c r="A83">
        <v>47782</v>
      </c>
      <c r="B83" t="s">
        <v>87</v>
      </c>
      <c r="C83" s="44">
        <v>40779</v>
      </c>
      <c r="D83" t="s">
        <v>193</v>
      </c>
      <c r="E83" t="s">
        <v>80</v>
      </c>
      <c r="F83" s="106"/>
    </row>
    <row r="84" spans="1:6" x14ac:dyDescent="0.25">
      <c r="A84">
        <v>47742</v>
      </c>
      <c r="B84" t="s">
        <v>87</v>
      </c>
      <c r="C84" s="44">
        <v>40780</v>
      </c>
      <c r="D84" t="s">
        <v>193</v>
      </c>
      <c r="E84" t="s">
        <v>80</v>
      </c>
      <c r="F84" s="106"/>
    </row>
    <row r="85" spans="1:6" x14ac:dyDescent="0.25">
      <c r="A85">
        <v>47743</v>
      </c>
      <c r="B85" t="s">
        <v>87</v>
      </c>
      <c r="C85" s="44">
        <v>40780</v>
      </c>
      <c r="D85" t="s">
        <v>193</v>
      </c>
      <c r="E85" t="s">
        <v>80</v>
      </c>
      <c r="F85" s="106"/>
    </row>
    <row r="86" spans="1:6" x14ac:dyDescent="0.25">
      <c r="A86">
        <v>47741</v>
      </c>
      <c r="B86" t="s">
        <v>87</v>
      </c>
      <c r="C86" s="44">
        <v>40780</v>
      </c>
      <c r="D86" t="s">
        <v>193</v>
      </c>
      <c r="E86" t="s">
        <v>80</v>
      </c>
      <c r="F86" s="106"/>
    </row>
    <row r="87" spans="1:6" x14ac:dyDescent="0.25">
      <c r="A87">
        <v>47739</v>
      </c>
      <c r="B87" t="s">
        <v>87</v>
      </c>
      <c r="C87" s="44">
        <v>40780</v>
      </c>
      <c r="D87" t="s">
        <v>193</v>
      </c>
      <c r="E87" t="s">
        <v>80</v>
      </c>
      <c r="F87" s="106"/>
    </row>
    <row r="88" spans="1:6" x14ac:dyDescent="0.25">
      <c r="A88">
        <v>47756</v>
      </c>
      <c r="B88" t="s">
        <v>87</v>
      </c>
      <c r="C88" s="44">
        <v>40780</v>
      </c>
      <c r="D88" t="s">
        <v>193</v>
      </c>
      <c r="E88" t="s">
        <v>80</v>
      </c>
      <c r="F88" s="106"/>
    </row>
    <row r="89" spans="1:6" x14ac:dyDescent="0.25">
      <c r="A89">
        <v>47808</v>
      </c>
      <c r="B89" t="s">
        <v>87</v>
      </c>
      <c r="C89" s="44">
        <v>40780</v>
      </c>
      <c r="D89" t="s">
        <v>193</v>
      </c>
      <c r="E89" t="s">
        <v>80</v>
      </c>
      <c r="F89" s="106"/>
    </row>
    <row r="90" spans="1:6" x14ac:dyDescent="0.25">
      <c r="A90">
        <v>47738</v>
      </c>
      <c r="B90" t="s">
        <v>87</v>
      </c>
      <c r="C90" s="44">
        <v>40780</v>
      </c>
      <c r="D90" t="s">
        <v>193</v>
      </c>
      <c r="E90" t="s">
        <v>80</v>
      </c>
      <c r="F90" s="106"/>
    </row>
    <row r="91" spans="1:6" x14ac:dyDescent="0.25">
      <c r="A91">
        <v>47575</v>
      </c>
      <c r="B91" t="s">
        <v>87</v>
      </c>
      <c r="C91" s="44">
        <v>40780</v>
      </c>
      <c r="D91" t="s">
        <v>193</v>
      </c>
      <c r="E91" t="s">
        <v>80</v>
      </c>
      <c r="F91" s="106"/>
    </row>
    <row r="92" spans="1:6" x14ac:dyDescent="0.25">
      <c r="A92">
        <v>47807</v>
      </c>
      <c r="B92" t="s">
        <v>87</v>
      </c>
      <c r="C92" s="44">
        <v>40780</v>
      </c>
      <c r="D92" t="s">
        <v>193</v>
      </c>
      <c r="E92" t="s">
        <v>80</v>
      </c>
      <c r="F92" s="106"/>
    </row>
    <row r="93" spans="1:6" x14ac:dyDescent="0.25">
      <c r="A93">
        <v>47577</v>
      </c>
      <c r="B93" t="s">
        <v>87</v>
      </c>
      <c r="C93" s="44">
        <v>40780</v>
      </c>
      <c r="D93" t="s">
        <v>193</v>
      </c>
      <c r="E93" t="s">
        <v>80</v>
      </c>
      <c r="F93" s="106"/>
    </row>
    <row r="94" spans="1:6" x14ac:dyDescent="0.25">
      <c r="A94">
        <v>47806</v>
      </c>
      <c r="B94" t="s">
        <v>87</v>
      </c>
      <c r="C94" s="44">
        <v>40780</v>
      </c>
      <c r="D94" t="s">
        <v>193</v>
      </c>
      <c r="E94" t="s">
        <v>80</v>
      </c>
      <c r="F94" s="106"/>
    </row>
    <row r="95" spans="1:6" x14ac:dyDescent="0.25">
      <c r="A95">
        <v>48028</v>
      </c>
      <c r="B95" t="s">
        <v>87</v>
      </c>
      <c r="C95" s="44">
        <v>40780</v>
      </c>
      <c r="D95" t="s">
        <v>193</v>
      </c>
      <c r="E95" t="s">
        <v>80</v>
      </c>
      <c r="F95" s="106"/>
    </row>
    <row r="96" spans="1:6" x14ac:dyDescent="0.25">
      <c r="A96">
        <v>48027</v>
      </c>
      <c r="B96" t="s">
        <v>87</v>
      </c>
      <c r="C96" s="44">
        <v>40780</v>
      </c>
      <c r="D96" t="s">
        <v>193</v>
      </c>
      <c r="E96" t="s">
        <v>80</v>
      </c>
      <c r="F96" s="106"/>
    </row>
    <row r="97" spans="1:6" x14ac:dyDescent="0.25">
      <c r="A97">
        <v>47890</v>
      </c>
      <c r="B97" t="s">
        <v>87</v>
      </c>
      <c r="C97" s="44">
        <v>40780</v>
      </c>
      <c r="D97" t="s">
        <v>193</v>
      </c>
      <c r="E97" t="s">
        <v>80</v>
      </c>
      <c r="F97" s="106"/>
    </row>
    <row r="98" spans="1:6" x14ac:dyDescent="0.25">
      <c r="A98">
        <v>47937</v>
      </c>
      <c r="B98" t="s">
        <v>87</v>
      </c>
      <c r="C98" s="44">
        <v>40780</v>
      </c>
      <c r="D98" t="s">
        <v>193</v>
      </c>
      <c r="E98" t="s">
        <v>80</v>
      </c>
      <c r="F98" s="106"/>
    </row>
    <row r="99" spans="1:6" x14ac:dyDescent="0.25">
      <c r="A99">
        <v>48107</v>
      </c>
      <c r="B99" t="s">
        <v>87</v>
      </c>
      <c r="C99" s="44">
        <v>40780</v>
      </c>
      <c r="D99" t="s">
        <v>193</v>
      </c>
      <c r="E99" t="s">
        <v>80</v>
      </c>
      <c r="F99" s="106"/>
    </row>
    <row r="100" spans="1:6" x14ac:dyDescent="0.25">
      <c r="A100">
        <v>48108</v>
      </c>
      <c r="B100" t="s">
        <v>87</v>
      </c>
      <c r="C100" s="44">
        <v>40780</v>
      </c>
      <c r="D100" t="s">
        <v>193</v>
      </c>
      <c r="E100" t="s">
        <v>80</v>
      </c>
      <c r="F100" s="106"/>
    </row>
    <row r="101" spans="1:6" x14ac:dyDescent="0.25">
      <c r="A101">
        <v>48106</v>
      </c>
      <c r="B101" t="s">
        <v>87</v>
      </c>
      <c r="C101" s="44">
        <v>40780</v>
      </c>
      <c r="D101" t="s">
        <v>193</v>
      </c>
      <c r="E101" t="s">
        <v>80</v>
      </c>
      <c r="F101" s="106"/>
    </row>
    <row r="102" spans="1:6" x14ac:dyDescent="0.25">
      <c r="A102">
        <v>48109</v>
      </c>
      <c r="B102" t="s">
        <v>87</v>
      </c>
      <c r="C102" s="44">
        <v>40780</v>
      </c>
      <c r="D102" t="s">
        <v>193</v>
      </c>
      <c r="E102" t="s">
        <v>80</v>
      </c>
      <c r="F102" s="106"/>
    </row>
    <row r="103" spans="1:6" x14ac:dyDescent="0.25">
      <c r="A103">
        <v>48104</v>
      </c>
      <c r="B103" t="s">
        <v>87</v>
      </c>
      <c r="C103" s="44">
        <v>40780</v>
      </c>
      <c r="D103" t="s">
        <v>193</v>
      </c>
      <c r="E103" t="s">
        <v>80</v>
      </c>
      <c r="F103" s="106"/>
    </row>
    <row r="104" spans="1:6" x14ac:dyDescent="0.25">
      <c r="A104">
        <v>48118</v>
      </c>
      <c r="B104" t="s">
        <v>87</v>
      </c>
      <c r="C104" s="44">
        <v>40781</v>
      </c>
      <c r="D104" t="s">
        <v>193</v>
      </c>
      <c r="E104" t="s">
        <v>80</v>
      </c>
      <c r="F104" s="106"/>
    </row>
    <row r="105" spans="1:6" x14ac:dyDescent="0.25">
      <c r="A105">
        <v>48071</v>
      </c>
      <c r="B105" t="s">
        <v>87</v>
      </c>
      <c r="C105" s="44">
        <v>40781</v>
      </c>
      <c r="D105" t="s">
        <v>193</v>
      </c>
      <c r="E105" t="s">
        <v>80</v>
      </c>
      <c r="F105" s="106"/>
    </row>
    <row r="106" spans="1:6" x14ac:dyDescent="0.25">
      <c r="A106">
        <v>48117</v>
      </c>
      <c r="B106" t="s">
        <v>87</v>
      </c>
      <c r="C106" s="44">
        <v>40781</v>
      </c>
      <c r="D106" t="s">
        <v>193</v>
      </c>
      <c r="E106" t="s">
        <v>80</v>
      </c>
      <c r="F106" s="106"/>
    </row>
    <row r="107" spans="1:6" x14ac:dyDescent="0.25">
      <c r="A107">
        <v>48116</v>
      </c>
      <c r="B107" t="s">
        <v>87</v>
      </c>
      <c r="C107" s="44">
        <v>40781</v>
      </c>
      <c r="D107" t="s">
        <v>193</v>
      </c>
      <c r="E107" t="s">
        <v>80</v>
      </c>
      <c r="F107" s="106"/>
    </row>
    <row r="108" spans="1:6" x14ac:dyDescent="0.25">
      <c r="A108">
        <v>48112</v>
      </c>
      <c r="B108" t="s">
        <v>87</v>
      </c>
      <c r="C108" s="44">
        <v>40781</v>
      </c>
      <c r="D108" t="s">
        <v>193</v>
      </c>
      <c r="E108" t="s">
        <v>80</v>
      </c>
      <c r="F108" s="106"/>
    </row>
    <row r="109" spans="1:6" x14ac:dyDescent="0.25">
      <c r="A109">
        <v>48041</v>
      </c>
      <c r="B109" t="s">
        <v>87</v>
      </c>
      <c r="C109" s="44">
        <v>40781</v>
      </c>
      <c r="D109" t="s">
        <v>193</v>
      </c>
      <c r="E109" t="s">
        <v>80</v>
      </c>
      <c r="F109" s="106"/>
    </row>
    <row r="110" spans="1:6" x14ac:dyDescent="0.25">
      <c r="A110">
        <v>48111</v>
      </c>
      <c r="B110" t="s">
        <v>87</v>
      </c>
      <c r="C110" s="44">
        <v>40781</v>
      </c>
      <c r="D110" t="s">
        <v>193</v>
      </c>
      <c r="E110" t="s">
        <v>80</v>
      </c>
      <c r="F110" s="106"/>
    </row>
    <row r="111" spans="1:6" x14ac:dyDescent="0.25">
      <c r="A111">
        <v>48113</v>
      </c>
      <c r="B111" t="s">
        <v>87</v>
      </c>
      <c r="C111" s="44">
        <v>40781</v>
      </c>
      <c r="D111" t="s">
        <v>193</v>
      </c>
      <c r="E111" t="s">
        <v>80</v>
      </c>
      <c r="F111" s="106"/>
    </row>
    <row r="112" spans="1:6" x14ac:dyDescent="0.25">
      <c r="A112">
        <v>48040</v>
      </c>
      <c r="B112" t="s">
        <v>87</v>
      </c>
      <c r="C112" s="44">
        <v>40781</v>
      </c>
      <c r="D112" t="s">
        <v>193</v>
      </c>
      <c r="E112" t="s">
        <v>80</v>
      </c>
      <c r="F112" s="106"/>
    </row>
    <row r="113" spans="1:6" x14ac:dyDescent="0.25">
      <c r="A113">
        <v>48114</v>
      </c>
      <c r="B113" t="s">
        <v>87</v>
      </c>
      <c r="C113" s="44">
        <v>40781</v>
      </c>
      <c r="D113" t="s">
        <v>193</v>
      </c>
      <c r="E113" t="s">
        <v>80</v>
      </c>
      <c r="F113" s="106"/>
    </row>
    <row r="114" spans="1:6" x14ac:dyDescent="0.25">
      <c r="A114">
        <v>47623</v>
      </c>
      <c r="B114" t="s">
        <v>87</v>
      </c>
      <c r="C114" s="44">
        <v>40781</v>
      </c>
      <c r="D114" t="s">
        <v>193</v>
      </c>
      <c r="E114" t="s">
        <v>80</v>
      </c>
      <c r="F114" s="106"/>
    </row>
    <row r="115" spans="1:6" x14ac:dyDescent="0.25">
      <c r="A115">
        <v>47562</v>
      </c>
      <c r="B115" t="s">
        <v>87</v>
      </c>
      <c r="C115" s="44">
        <v>40781</v>
      </c>
      <c r="D115" t="s">
        <v>193</v>
      </c>
      <c r="E115" t="s">
        <v>80</v>
      </c>
      <c r="F115" s="106"/>
    </row>
    <row r="116" spans="1:6" x14ac:dyDescent="0.25">
      <c r="A116" t="s">
        <v>197</v>
      </c>
      <c r="B116" t="s">
        <v>87</v>
      </c>
      <c r="C116" s="44">
        <v>40781</v>
      </c>
      <c r="D116" t="s">
        <v>193</v>
      </c>
      <c r="E116" t="s">
        <v>80</v>
      </c>
      <c r="F116" s="106"/>
    </row>
    <row r="117" spans="1:6" x14ac:dyDescent="0.25">
      <c r="A117">
        <v>47620</v>
      </c>
      <c r="B117" t="s">
        <v>87</v>
      </c>
      <c r="C117" s="44">
        <v>40781</v>
      </c>
      <c r="D117" t="s">
        <v>193</v>
      </c>
      <c r="E117" t="s">
        <v>80</v>
      </c>
      <c r="F117" s="106"/>
    </row>
    <row r="118" spans="1:6" x14ac:dyDescent="0.25">
      <c r="A118">
        <v>47622</v>
      </c>
      <c r="B118" t="s">
        <v>87</v>
      </c>
      <c r="C118" s="44">
        <v>40781</v>
      </c>
      <c r="D118" t="s">
        <v>193</v>
      </c>
      <c r="E118" t="s">
        <v>80</v>
      </c>
      <c r="F118" s="106"/>
    </row>
    <row r="119" spans="1:6" x14ac:dyDescent="0.25">
      <c r="A119">
        <v>48131</v>
      </c>
      <c r="B119" t="s">
        <v>87</v>
      </c>
      <c r="C119" s="44">
        <v>40781</v>
      </c>
      <c r="D119" t="s">
        <v>193</v>
      </c>
      <c r="E119" t="s">
        <v>80</v>
      </c>
      <c r="F119" s="106"/>
    </row>
    <row r="120" spans="1:6" x14ac:dyDescent="0.25">
      <c r="A120">
        <v>47809</v>
      </c>
      <c r="B120" t="s">
        <v>87</v>
      </c>
      <c r="C120" s="44">
        <v>40781</v>
      </c>
      <c r="D120" t="s">
        <v>193</v>
      </c>
      <c r="E120" t="s">
        <v>80</v>
      </c>
      <c r="F120" s="106"/>
    </row>
    <row r="121" spans="1:6" x14ac:dyDescent="0.25">
      <c r="A121">
        <v>48000</v>
      </c>
      <c r="B121" t="s">
        <v>87</v>
      </c>
      <c r="C121" s="44">
        <v>40781</v>
      </c>
      <c r="D121" t="s">
        <v>193</v>
      </c>
      <c r="E121" t="s">
        <v>80</v>
      </c>
      <c r="F121" s="106"/>
    </row>
    <row r="122" spans="1:6" x14ac:dyDescent="0.25">
      <c r="A122">
        <v>48001</v>
      </c>
      <c r="B122" t="s">
        <v>87</v>
      </c>
      <c r="C122" s="44">
        <v>40781</v>
      </c>
      <c r="D122" t="s">
        <v>193</v>
      </c>
      <c r="E122" t="s">
        <v>80</v>
      </c>
      <c r="F122" s="106"/>
    </row>
    <row r="123" spans="1:6" x14ac:dyDescent="0.25">
      <c r="A123">
        <v>48128</v>
      </c>
      <c r="B123" t="s">
        <v>87</v>
      </c>
      <c r="C123" s="44">
        <v>40781</v>
      </c>
      <c r="D123" t="s">
        <v>193</v>
      </c>
      <c r="E123" t="s">
        <v>80</v>
      </c>
      <c r="F123" s="106"/>
    </row>
    <row r="124" spans="1:6" x14ac:dyDescent="0.25">
      <c r="A124">
        <v>48132</v>
      </c>
      <c r="B124" t="s">
        <v>87</v>
      </c>
      <c r="C124" s="44">
        <v>40781</v>
      </c>
      <c r="D124" t="s">
        <v>193</v>
      </c>
      <c r="E124" t="s">
        <v>80</v>
      </c>
      <c r="F124" s="106"/>
    </row>
    <row r="125" spans="1:6" x14ac:dyDescent="0.25">
      <c r="A125">
        <v>47816</v>
      </c>
      <c r="B125" t="s">
        <v>87</v>
      </c>
      <c r="C125" s="44">
        <v>40784</v>
      </c>
      <c r="D125" t="s">
        <v>193</v>
      </c>
      <c r="E125" t="s">
        <v>80</v>
      </c>
      <c r="F125" s="106"/>
    </row>
    <row r="126" spans="1:6" x14ac:dyDescent="0.25">
      <c r="A126">
        <v>47561</v>
      </c>
      <c r="B126" t="s">
        <v>87</v>
      </c>
      <c r="C126" s="44">
        <v>40784</v>
      </c>
      <c r="D126" t="s">
        <v>193</v>
      </c>
      <c r="E126" t="s">
        <v>80</v>
      </c>
      <c r="F126" s="106"/>
    </row>
    <row r="127" spans="1:6" x14ac:dyDescent="0.25">
      <c r="A127">
        <v>47793</v>
      </c>
      <c r="B127" t="s">
        <v>87</v>
      </c>
      <c r="C127" s="44">
        <v>40784</v>
      </c>
      <c r="D127" t="s">
        <v>193</v>
      </c>
      <c r="E127" t="s">
        <v>80</v>
      </c>
      <c r="F127" s="106"/>
    </row>
    <row r="128" spans="1:6" x14ac:dyDescent="0.25">
      <c r="A128">
        <v>47820</v>
      </c>
      <c r="B128" t="s">
        <v>87</v>
      </c>
      <c r="C128" s="44">
        <v>40784</v>
      </c>
      <c r="D128" t="s">
        <v>193</v>
      </c>
      <c r="E128" t="s">
        <v>80</v>
      </c>
      <c r="F128" s="106"/>
    </row>
    <row r="129" spans="1:6" x14ac:dyDescent="0.25">
      <c r="A129">
        <v>47794</v>
      </c>
      <c r="B129" t="s">
        <v>87</v>
      </c>
      <c r="C129" s="44">
        <v>40784</v>
      </c>
      <c r="D129" t="s">
        <v>193</v>
      </c>
      <c r="E129" t="s">
        <v>80</v>
      </c>
      <c r="F129" s="106"/>
    </row>
    <row r="130" spans="1:6" x14ac:dyDescent="0.25">
      <c r="A130">
        <v>47792</v>
      </c>
      <c r="B130" t="s">
        <v>87</v>
      </c>
      <c r="C130" s="44">
        <v>40784</v>
      </c>
      <c r="D130" t="s">
        <v>193</v>
      </c>
      <c r="E130" t="s">
        <v>80</v>
      </c>
      <c r="F130" s="106"/>
    </row>
    <row r="131" spans="1:6" x14ac:dyDescent="0.25">
      <c r="A131">
        <v>47737</v>
      </c>
      <c r="B131" t="s">
        <v>87</v>
      </c>
      <c r="C131" s="44">
        <v>40784</v>
      </c>
      <c r="D131" t="s">
        <v>193</v>
      </c>
      <c r="E131" t="s">
        <v>80</v>
      </c>
      <c r="F131" s="106"/>
    </row>
    <row r="132" spans="1:6" x14ac:dyDescent="0.25">
      <c r="A132">
        <v>47733</v>
      </c>
      <c r="B132" t="s">
        <v>87</v>
      </c>
      <c r="C132" s="44">
        <v>40784</v>
      </c>
      <c r="D132" t="s">
        <v>193</v>
      </c>
      <c r="E132" t="s">
        <v>80</v>
      </c>
      <c r="F132" s="106"/>
    </row>
    <row r="133" spans="1:6" x14ac:dyDescent="0.25">
      <c r="A133">
        <v>47734</v>
      </c>
      <c r="B133" t="s">
        <v>87</v>
      </c>
      <c r="C133" s="44">
        <v>40784</v>
      </c>
      <c r="D133" t="s">
        <v>193</v>
      </c>
      <c r="E133" t="s">
        <v>80</v>
      </c>
      <c r="F133" s="106"/>
    </row>
    <row r="134" spans="1:6" x14ac:dyDescent="0.25">
      <c r="A134">
        <v>47736</v>
      </c>
      <c r="B134" t="s">
        <v>87</v>
      </c>
      <c r="C134" s="44">
        <v>40784</v>
      </c>
      <c r="D134" t="s">
        <v>193</v>
      </c>
      <c r="E134" t="s">
        <v>80</v>
      </c>
      <c r="F134" s="106"/>
    </row>
    <row r="135" spans="1:6" x14ac:dyDescent="0.25">
      <c r="A135">
        <v>47735</v>
      </c>
      <c r="B135" t="s">
        <v>87</v>
      </c>
      <c r="C135" s="44">
        <v>40784</v>
      </c>
      <c r="D135" t="s">
        <v>193</v>
      </c>
      <c r="E135" t="s">
        <v>80</v>
      </c>
      <c r="F135" s="106"/>
    </row>
    <row r="136" spans="1:6" x14ac:dyDescent="0.25">
      <c r="A136">
        <v>47732</v>
      </c>
      <c r="B136" t="s">
        <v>87</v>
      </c>
      <c r="C136" s="44">
        <v>40784</v>
      </c>
      <c r="D136" t="s">
        <v>193</v>
      </c>
      <c r="E136" t="s">
        <v>80</v>
      </c>
      <c r="F136" s="106"/>
    </row>
    <row r="137" spans="1:6" x14ac:dyDescent="0.25">
      <c r="A137">
        <v>47672</v>
      </c>
      <c r="B137" t="s">
        <v>87</v>
      </c>
      <c r="C137" s="44">
        <v>40784</v>
      </c>
      <c r="D137" t="s">
        <v>193</v>
      </c>
      <c r="E137" t="s">
        <v>80</v>
      </c>
      <c r="F137" s="106"/>
    </row>
    <row r="138" spans="1:6" x14ac:dyDescent="0.25">
      <c r="A138">
        <v>47677</v>
      </c>
      <c r="B138" t="s">
        <v>87</v>
      </c>
      <c r="C138" s="44">
        <v>40784</v>
      </c>
      <c r="D138" t="s">
        <v>193</v>
      </c>
      <c r="E138" t="s">
        <v>80</v>
      </c>
      <c r="F138" s="106"/>
    </row>
    <row r="139" spans="1:6" x14ac:dyDescent="0.25">
      <c r="A139">
        <v>47674</v>
      </c>
      <c r="B139" t="s">
        <v>87</v>
      </c>
      <c r="C139" s="44">
        <v>40784</v>
      </c>
      <c r="D139" t="s">
        <v>193</v>
      </c>
      <c r="E139" t="s">
        <v>80</v>
      </c>
      <c r="F139" s="106"/>
    </row>
    <row r="140" spans="1:6" x14ac:dyDescent="0.25">
      <c r="A140">
        <v>47665</v>
      </c>
      <c r="B140" t="s">
        <v>87</v>
      </c>
      <c r="C140" s="44">
        <v>40784</v>
      </c>
      <c r="D140" t="s">
        <v>193</v>
      </c>
      <c r="E140" t="s">
        <v>80</v>
      </c>
      <c r="F140" s="106"/>
    </row>
    <row r="141" spans="1:6" x14ac:dyDescent="0.25">
      <c r="A141">
        <v>47673</v>
      </c>
      <c r="B141" t="s">
        <v>87</v>
      </c>
      <c r="C141" s="44">
        <v>40784</v>
      </c>
      <c r="D141" t="s">
        <v>193</v>
      </c>
      <c r="E141" t="s">
        <v>80</v>
      </c>
      <c r="F141" s="106"/>
    </row>
    <row r="142" spans="1:6" x14ac:dyDescent="0.25">
      <c r="A142">
        <v>47675</v>
      </c>
      <c r="B142" t="s">
        <v>87</v>
      </c>
      <c r="C142" s="44">
        <v>40784</v>
      </c>
      <c r="D142" t="s">
        <v>193</v>
      </c>
      <c r="E142" t="s">
        <v>80</v>
      </c>
      <c r="F142" s="106"/>
    </row>
    <row r="143" spans="1:6" x14ac:dyDescent="0.25">
      <c r="A143">
        <v>47722</v>
      </c>
      <c r="B143" t="s">
        <v>87</v>
      </c>
      <c r="C143" s="44">
        <v>40784</v>
      </c>
      <c r="D143" t="s">
        <v>193</v>
      </c>
      <c r="E143" t="s">
        <v>80</v>
      </c>
      <c r="F143" s="106"/>
    </row>
    <row r="144" spans="1:6" x14ac:dyDescent="0.25">
      <c r="A144">
        <v>47720</v>
      </c>
      <c r="B144" t="s">
        <v>87</v>
      </c>
      <c r="C144" s="44">
        <v>40784</v>
      </c>
      <c r="D144" t="s">
        <v>193</v>
      </c>
      <c r="E144" t="s">
        <v>80</v>
      </c>
      <c r="F144" s="106"/>
    </row>
    <row r="145" spans="1:6" x14ac:dyDescent="0.25">
      <c r="A145">
        <v>47621</v>
      </c>
      <c r="B145" t="s">
        <v>87</v>
      </c>
      <c r="C145" s="44">
        <v>40784</v>
      </c>
      <c r="D145" t="s">
        <v>193</v>
      </c>
      <c r="E145" t="s">
        <v>80</v>
      </c>
      <c r="F145" s="106"/>
    </row>
    <row r="146" spans="1:6" x14ac:dyDescent="0.25">
      <c r="A146">
        <v>47724</v>
      </c>
      <c r="B146" t="s">
        <v>87</v>
      </c>
      <c r="C146" s="44">
        <v>40784</v>
      </c>
      <c r="D146" t="s">
        <v>193</v>
      </c>
      <c r="E146" t="s">
        <v>80</v>
      </c>
      <c r="F146" s="106"/>
    </row>
    <row r="147" spans="1:6" x14ac:dyDescent="0.25">
      <c r="A147">
        <v>47536</v>
      </c>
      <c r="B147" t="s">
        <v>87</v>
      </c>
      <c r="C147" s="44">
        <v>40784</v>
      </c>
      <c r="D147" t="s">
        <v>193</v>
      </c>
      <c r="E147" t="s">
        <v>80</v>
      </c>
      <c r="F147" s="106"/>
    </row>
    <row r="148" spans="1:6" x14ac:dyDescent="0.25">
      <c r="A148">
        <v>47547</v>
      </c>
      <c r="B148" t="s">
        <v>87</v>
      </c>
      <c r="C148" s="44">
        <v>40785</v>
      </c>
      <c r="D148" t="s">
        <v>193</v>
      </c>
      <c r="E148" t="s">
        <v>80</v>
      </c>
      <c r="F148" s="106"/>
    </row>
    <row r="149" spans="1:6" x14ac:dyDescent="0.25">
      <c r="A149">
        <v>47661</v>
      </c>
      <c r="B149" t="s">
        <v>87</v>
      </c>
      <c r="C149" s="44">
        <v>40785</v>
      </c>
      <c r="D149" t="s">
        <v>193</v>
      </c>
      <c r="E149" t="s">
        <v>80</v>
      </c>
      <c r="F149" s="106"/>
    </row>
    <row r="150" spans="1:6" x14ac:dyDescent="0.25">
      <c r="A150">
        <v>48098</v>
      </c>
      <c r="B150" t="s">
        <v>87</v>
      </c>
      <c r="C150" s="44">
        <v>40788</v>
      </c>
      <c r="D150" t="s">
        <v>193</v>
      </c>
      <c r="E150" t="s">
        <v>80</v>
      </c>
      <c r="F150" s="106"/>
    </row>
    <row r="151" spans="1:6" x14ac:dyDescent="0.25">
      <c r="A151">
        <v>47941</v>
      </c>
      <c r="B151" t="s">
        <v>87</v>
      </c>
      <c r="C151" s="44">
        <v>40794</v>
      </c>
      <c r="D151" t="s">
        <v>193</v>
      </c>
      <c r="E151" t="s">
        <v>80</v>
      </c>
      <c r="F151" s="106"/>
    </row>
    <row r="152" spans="1:6" x14ac:dyDescent="0.25">
      <c r="A152">
        <v>47939</v>
      </c>
      <c r="B152" t="s">
        <v>87</v>
      </c>
      <c r="C152" s="44">
        <v>40794</v>
      </c>
      <c r="D152" t="s">
        <v>193</v>
      </c>
      <c r="E152" t="s">
        <v>80</v>
      </c>
      <c r="F152" s="106"/>
    </row>
    <row r="153" spans="1:6" x14ac:dyDescent="0.25">
      <c r="A153">
        <v>48055</v>
      </c>
      <c r="B153" t="s">
        <v>87</v>
      </c>
      <c r="C153" s="44">
        <v>40813</v>
      </c>
      <c r="D153" t="s">
        <v>193</v>
      </c>
      <c r="E153" t="s">
        <v>80</v>
      </c>
      <c r="F153" s="106"/>
    </row>
    <row r="154" spans="1:6" x14ac:dyDescent="0.25">
      <c r="A154">
        <v>48014</v>
      </c>
      <c r="B154" t="s">
        <v>87</v>
      </c>
      <c r="C154" s="44">
        <v>40815</v>
      </c>
      <c r="D154" t="s">
        <v>193</v>
      </c>
      <c r="E154" t="s">
        <v>80</v>
      </c>
      <c r="F154" s="106"/>
    </row>
    <row r="155" spans="1:6" x14ac:dyDescent="0.25">
      <c r="A155">
        <v>48016</v>
      </c>
      <c r="B155" t="s">
        <v>87</v>
      </c>
      <c r="C155" s="44">
        <v>40815</v>
      </c>
      <c r="D155" t="s">
        <v>193</v>
      </c>
      <c r="E155" t="s">
        <v>80</v>
      </c>
      <c r="F155" s="106"/>
    </row>
    <row r="156" spans="1:6" x14ac:dyDescent="0.25">
      <c r="A156">
        <v>47569</v>
      </c>
      <c r="B156" t="s">
        <v>87</v>
      </c>
      <c r="C156" s="44">
        <v>40816</v>
      </c>
      <c r="D156" t="s">
        <v>193</v>
      </c>
      <c r="E156" t="s">
        <v>80</v>
      </c>
      <c r="F156" s="106"/>
    </row>
    <row r="157" spans="1:6" x14ac:dyDescent="0.25">
      <c r="A157">
        <v>47767</v>
      </c>
      <c r="B157" t="s">
        <v>87</v>
      </c>
      <c r="C157" s="44">
        <v>40816</v>
      </c>
      <c r="D157" t="s">
        <v>193</v>
      </c>
      <c r="E157" t="s">
        <v>80</v>
      </c>
      <c r="F157" s="106"/>
    </row>
    <row r="158" spans="1:6" x14ac:dyDescent="0.25">
      <c r="A158">
        <v>48012</v>
      </c>
      <c r="B158" t="s">
        <v>87</v>
      </c>
      <c r="C158" s="44">
        <v>40816</v>
      </c>
      <c r="D158" t="s">
        <v>193</v>
      </c>
      <c r="E158" t="s">
        <v>80</v>
      </c>
      <c r="F158" s="106"/>
    </row>
    <row r="159" spans="1:6" x14ac:dyDescent="0.25">
      <c r="A159">
        <v>48101</v>
      </c>
      <c r="B159" t="s">
        <v>87</v>
      </c>
      <c r="C159" s="44">
        <v>40816</v>
      </c>
      <c r="D159" t="s">
        <v>193</v>
      </c>
      <c r="E159" t="s">
        <v>80</v>
      </c>
      <c r="F159" s="106"/>
    </row>
    <row r="160" spans="1:6" x14ac:dyDescent="0.25">
      <c r="A160">
        <v>48103</v>
      </c>
      <c r="B160" t="s">
        <v>87</v>
      </c>
      <c r="C160" s="44">
        <v>40816</v>
      </c>
      <c r="D160" t="s">
        <v>193</v>
      </c>
      <c r="E160" t="s">
        <v>80</v>
      </c>
      <c r="F160" s="106"/>
    </row>
    <row r="161" spans="1:6" x14ac:dyDescent="0.25">
      <c r="A161">
        <v>48100</v>
      </c>
      <c r="B161" t="s">
        <v>87</v>
      </c>
      <c r="C161" s="44">
        <v>40816</v>
      </c>
      <c r="D161" t="s">
        <v>193</v>
      </c>
      <c r="E161" t="s">
        <v>80</v>
      </c>
      <c r="F161" s="106"/>
    </row>
    <row r="162" spans="1:6" x14ac:dyDescent="0.25">
      <c r="A162">
        <v>48121</v>
      </c>
      <c r="B162" t="s">
        <v>87</v>
      </c>
      <c r="C162" s="44">
        <v>40816</v>
      </c>
      <c r="D162" t="s">
        <v>193</v>
      </c>
      <c r="E162" t="s">
        <v>80</v>
      </c>
      <c r="F162" s="106"/>
    </row>
    <row r="163" spans="1:6" x14ac:dyDescent="0.25">
      <c r="A163">
        <v>47945</v>
      </c>
      <c r="B163" t="s">
        <v>87</v>
      </c>
      <c r="C163" s="44">
        <v>40820</v>
      </c>
      <c r="D163" t="s">
        <v>193</v>
      </c>
      <c r="E163" t="s">
        <v>80</v>
      </c>
      <c r="F163" s="106"/>
    </row>
    <row r="164" spans="1:6" x14ac:dyDescent="0.25">
      <c r="A164">
        <v>47994</v>
      </c>
      <c r="B164" t="s">
        <v>87</v>
      </c>
      <c r="C164" s="44">
        <v>40820</v>
      </c>
      <c r="D164" t="s">
        <v>193</v>
      </c>
      <c r="E164" t="s">
        <v>80</v>
      </c>
      <c r="F164" s="106"/>
    </row>
    <row r="165" spans="1:6" x14ac:dyDescent="0.25">
      <c r="A165">
        <v>47993</v>
      </c>
      <c r="B165" t="s">
        <v>87</v>
      </c>
      <c r="C165" s="44">
        <v>40820</v>
      </c>
      <c r="D165" t="s">
        <v>193</v>
      </c>
      <c r="E165" t="s">
        <v>80</v>
      </c>
      <c r="F165" s="106"/>
    </row>
    <row r="166" spans="1:6" x14ac:dyDescent="0.25">
      <c r="A166">
        <v>47953</v>
      </c>
      <c r="B166" t="s">
        <v>87</v>
      </c>
      <c r="C166" s="44">
        <v>40820</v>
      </c>
      <c r="D166" t="s">
        <v>193</v>
      </c>
      <c r="E166" t="s">
        <v>80</v>
      </c>
      <c r="F166" s="106"/>
    </row>
    <row r="167" spans="1:6" x14ac:dyDescent="0.25">
      <c r="A167">
        <v>47991</v>
      </c>
      <c r="B167" t="s">
        <v>87</v>
      </c>
      <c r="C167" s="44">
        <v>40820</v>
      </c>
      <c r="D167" t="s">
        <v>193</v>
      </c>
      <c r="E167" t="s">
        <v>80</v>
      </c>
      <c r="F167" s="106"/>
    </row>
    <row r="168" spans="1:6" x14ac:dyDescent="0.25">
      <c r="A168">
        <v>47827</v>
      </c>
      <c r="B168" t="s">
        <v>87</v>
      </c>
      <c r="C168" s="44">
        <v>40820</v>
      </c>
      <c r="D168" t="s">
        <v>193</v>
      </c>
      <c r="E168" t="s">
        <v>80</v>
      </c>
      <c r="F168" s="106"/>
    </row>
    <row r="169" spans="1:6" x14ac:dyDescent="0.25">
      <c r="A169">
        <v>47566</v>
      </c>
      <c r="B169" t="s">
        <v>87</v>
      </c>
      <c r="C169" s="44">
        <v>40820</v>
      </c>
      <c r="D169" t="s">
        <v>193</v>
      </c>
      <c r="E169" t="s">
        <v>80</v>
      </c>
      <c r="F169" s="106"/>
    </row>
    <row r="170" spans="1:6" x14ac:dyDescent="0.25">
      <c r="A170">
        <v>48089</v>
      </c>
      <c r="B170" t="s">
        <v>87</v>
      </c>
      <c r="C170" s="44">
        <v>40820</v>
      </c>
      <c r="D170" t="s">
        <v>193</v>
      </c>
      <c r="E170" t="s">
        <v>80</v>
      </c>
      <c r="F170" s="106"/>
    </row>
    <row r="171" spans="1:6" x14ac:dyDescent="0.25">
      <c r="A171">
        <v>47568</v>
      </c>
      <c r="B171" t="s">
        <v>87</v>
      </c>
      <c r="C171" s="44">
        <v>40820</v>
      </c>
      <c r="D171" t="s">
        <v>193</v>
      </c>
      <c r="E171" t="s">
        <v>80</v>
      </c>
      <c r="F171" s="106"/>
    </row>
    <row r="172" spans="1:6" x14ac:dyDescent="0.25">
      <c r="A172">
        <v>48086</v>
      </c>
      <c r="B172" t="s">
        <v>87</v>
      </c>
      <c r="C172" s="44">
        <v>40820</v>
      </c>
      <c r="D172" t="s">
        <v>193</v>
      </c>
      <c r="E172" t="s">
        <v>80</v>
      </c>
      <c r="F172" s="106"/>
    </row>
    <row r="173" spans="1:6" x14ac:dyDescent="0.25">
      <c r="A173">
        <v>47552</v>
      </c>
      <c r="B173" t="s">
        <v>87</v>
      </c>
      <c r="C173" s="44">
        <v>40820</v>
      </c>
      <c r="D173" t="s">
        <v>193</v>
      </c>
      <c r="E173" t="s">
        <v>80</v>
      </c>
      <c r="F173" s="106"/>
    </row>
    <row r="174" spans="1:6" x14ac:dyDescent="0.25">
      <c r="A174">
        <v>47766</v>
      </c>
      <c r="B174" t="s">
        <v>87</v>
      </c>
      <c r="C174" s="44">
        <v>40820</v>
      </c>
      <c r="D174" t="s">
        <v>193</v>
      </c>
      <c r="E174" t="s">
        <v>80</v>
      </c>
      <c r="F174" s="106"/>
    </row>
    <row r="175" spans="1:6" x14ac:dyDescent="0.25">
      <c r="A175">
        <v>47666</v>
      </c>
      <c r="B175" t="s">
        <v>87</v>
      </c>
      <c r="C175" s="44">
        <v>40820</v>
      </c>
      <c r="D175" t="s">
        <v>193</v>
      </c>
      <c r="E175" t="s">
        <v>80</v>
      </c>
      <c r="F175" s="106"/>
    </row>
    <row r="176" spans="1:6" x14ac:dyDescent="0.25">
      <c r="A176">
        <v>48066</v>
      </c>
      <c r="B176" t="s">
        <v>87</v>
      </c>
      <c r="C176" s="44">
        <v>40821</v>
      </c>
      <c r="D176" t="s">
        <v>193</v>
      </c>
      <c r="E176" t="s">
        <v>80</v>
      </c>
      <c r="F176" s="106"/>
    </row>
    <row r="177" spans="1:6" x14ac:dyDescent="0.25">
      <c r="A177">
        <v>47973</v>
      </c>
      <c r="B177" t="s">
        <v>87</v>
      </c>
      <c r="C177" s="44">
        <v>40821</v>
      </c>
      <c r="D177" t="s">
        <v>193</v>
      </c>
      <c r="E177" t="s">
        <v>80</v>
      </c>
      <c r="F177" s="106"/>
    </row>
    <row r="178" spans="1:6" x14ac:dyDescent="0.25">
      <c r="A178">
        <v>48079</v>
      </c>
      <c r="B178" t="s">
        <v>87</v>
      </c>
      <c r="C178" s="44">
        <v>40821</v>
      </c>
      <c r="D178" t="s">
        <v>193</v>
      </c>
      <c r="E178" t="s">
        <v>80</v>
      </c>
      <c r="F178" s="106"/>
    </row>
    <row r="179" spans="1:6" x14ac:dyDescent="0.25">
      <c r="A179">
        <v>48038</v>
      </c>
      <c r="B179" t="s">
        <v>87</v>
      </c>
      <c r="C179" s="44">
        <v>40821</v>
      </c>
      <c r="D179" t="s">
        <v>193</v>
      </c>
      <c r="E179" t="s">
        <v>80</v>
      </c>
      <c r="F179" s="106"/>
    </row>
    <row r="180" spans="1:6" x14ac:dyDescent="0.25">
      <c r="A180">
        <v>48074</v>
      </c>
      <c r="B180" t="s">
        <v>87</v>
      </c>
      <c r="C180" s="44">
        <v>40821</v>
      </c>
      <c r="D180" t="s">
        <v>193</v>
      </c>
      <c r="E180" t="s">
        <v>80</v>
      </c>
      <c r="F180" s="106"/>
    </row>
    <row r="181" spans="1:6" x14ac:dyDescent="0.25">
      <c r="A181">
        <v>47896</v>
      </c>
      <c r="B181" t="s">
        <v>87</v>
      </c>
      <c r="C181" s="44">
        <v>40821</v>
      </c>
      <c r="D181" t="s">
        <v>193</v>
      </c>
      <c r="E181" t="s">
        <v>80</v>
      </c>
      <c r="F181" s="106"/>
    </row>
    <row r="182" spans="1:6" x14ac:dyDescent="0.25">
      <c r="A182">
        <v>48115</v>
      </c>
      <c r="B182" t="s">
        <v>87</v>
      </c>
      <c r="C182" s="44">
        <v>40821</v>
      </c>
      <c r="D182" t="s">
        <v>193</v>
      </c>
      <c r="E182" t="s">
        <v>80</v>
      </c>
      <c r="F182" s="106"/>
    </row>
    <row r="183" spans="1:6" x14ac:dyDescent="0.25">
      <c r="A183">
        <v>47898</v>
      </c>
      <c r="B183" t="s">
        <v>87</v>
      </c>
      <c r="C183" s="44">
        <v>40821</v>
      </c>
      <c r="D183" t="s">
        <v>193</v>
      </c>
      <c r="E183" t="s">
        <v>80</v>
      </c>
      <c r="F183" s="106"/>
    </row>
    <row r="184" spans="1:6" x14ac:dyDescent="0.25">
      <c r="A184">
        <v>47959</v>
      </c>
      <c r="B184" t="s">
        <v>87</v>
      </c>
      <c r="C184" s="44">
        <v>40821</v>
      </c>
      <c r="D184" t="s">
        <v>193</v>
      </c>
      <c r="E184" t="s">
        <v>80</v>
      </c>
      <c r="F184" s="106"/>
    </row>
    <row r="185" spans="1:6" x14ac:dyDescent="0.25">
      <c r="A185">
        <v>47897</v>
      </c>
      <c r="B185" t="s">
        <v>87</v>
      </c>
      <c r="C185" s="44">
        <v>40821</v>
      </c>
      <c r="D185" t="s">
        <v>193</v>
      </c>
      <c r="E185" t="s">
        <v>80</v>
      </c>
      <c r="F185" s="106"/>
    </row>
    <row r="186" spans="1:6" x14ac:dyDescent="0.25">
      <c r="A186">
        <v>47894</v>
      </c>
      <c r="B186" t="s">
        <v>87</v>
      </c>
      <c r="C186" s="44">
        <v>40821</v>
      </c>
      <c r="D186" t="s">
        <v>193</v>
      </c>
      <c r="E186" t="s">
        <v>80</v>
      </c>
      <c r="F186" s="106"/>
    </row>
    <row r="187" spans="1:6" x14ac:dyDescent="0.25">
      <c r="A187">
        <v>48063</v>
      </c>
      <c r="B187" t="s">
        <v>87</v>
      </c>
      <c r="C187" s="44">
        <v>40821</v>
      </c>
      <c r="D187" t="s">
        <v>193</v>
      </c>
      <c r="E187" t="s">
        <v>80</v>
      </c>
      <c r="F187" s="106"/>
    </row>
    <row r="188" spans="1:6" x14ac:dyDescent="0.25">
      <c r="A188">
        <v>47611</v>
      </c>
      <c r="B188" t="s">
        <v>87</v>
      </c>
      <c r="C188" s="44">
        <v>40822</v>
      </c>
      <c r="D188" t="s">
        <v>193</v>
      </c>
      <c r="E188" t="s">
        <v>80</v>
      </c>
      <c r="F188" s="106"/>
    </row>
    <row r="189" spans="1:6" x14ac:dyDescent="0.25">
      <c r="A189">
        <v>48065</v>
      </c>
      <c r="B189" t="s">
        <v>87</v>
      </c>
      <c r="C189" s="44">
        <v>40822</v>
      </c>
      <c r="D189" t="s">
        <v>193</v>
      </c>
      <c r="E189" t="s">
        <v>80</v>
      </c>
      <c r="F189" s="106"/>
    </row>
    <row r="190" spans="1:6" x14ac:dyDescent="0.25">
      <c r="A190">
        <v>48039</v>
      </c>
      <c r="B190" t="s">
        <v>87</v>
      </c>
      <c r="C190" s="44">
        <v>40822</v>
      </c>
      <c r="D190" t="s">
        <v>193</v>
      </c>
      <c r="E190" t="s">
        <v>80</v>
      </c>
      <c r="F190" s="106"/>
    </row>
    <row r="191" spans="1:6" x14ac:dyDescent="0.25">
      <c r="A191">
        <v>47608</v>
      </c>
      <c r="B191" t="s">
        <v>87</v>
      </c>
      <c r="C191" s="44">
        <v>40822</v>
      </c>
      <c r="D191" t="s">
        <v>193</v>
      </c>
      <c r="E191" t="s">
        <v>80</v>
      </c>
      <c r="F191" s="106"/>
    </row>
    <row r="192" spans="1:6" x14ac:dyDescent="0.25">
      <c r="A192">
        <v>47609</v>
      </c>
      <c r="B192" t="s">
        <v>87</v>
      </c>
      <c r="C192" s="44">
        <v>40822</v>
      </c>
      <c r="D192" t="s">
        <v>193</v>
      </c>
      <c r="E192" t="s">
        <v>80</v>
      </c>
      <c r="F192" s="106"/>
    </row>
    <row r="193" spans="1:6" x14ac:dyDescent="0.25">
      <c r="A193">
        <v>47606</v>
      </c>
      <c r="B193" t="s">
        <v>87</v>
      </c>
      <c r="C193" s="44">
        <v>40822</v>
      </c>
      <c r="D193" t="s">
        <v>193</v>
      </c>
      <c r="E193" t="s">
        <v>80</v>
      </c>
      <c r="F193" s="106"/>
    </row>
    <row r="194" spans="1:6" x14ac:dyDescent="0.25">
      <c r="A194">
        <v>47610</v>
      </c>
      <c r="B194" t="s">
        <v>87</v>
      </c>
      <c r="C194" s="44">
        <v>40822</v>
      </c>
      <c r="D194" t="s">
        <v>193</v>
      </c>
      <c r="E194" t="s">
        <v>80</v>
      </c>
      <c r="F194" s="106"/>
    </row>
    <row r="195" spans="1:6" x14ac:dyDescent="0.25">
      <c r="A195">
        <v>47933</v>
      </c>
      <c r="B195" t="s">
        <v>87</v>
      </c>
      <c r="C195" s="44">
        <v>40822</v>
      </c>
      <c r="D195" t="s">
        <v>193</v>
      </c>
      <c r="E195" t="s">
        <v>80</v>
      </c>
      <c r="F195" s="106"/>
    </row>
    <row r="196" spans="1:6" x14ac:dyDescent="0.25">
      <c r="A196">
        <v>48043</v>
      </c>
      <c r="B196" t="s">
        <v>87</v>
      </c>
      <c r="C196" s="44">
        <v>40822</v>
      </c>
      <c r="D196" t="s">
        <v>193</v>
      </c>
      <c r="E196" t="s">
        <v>80</v>
      </c>
      <c r="F196" s="106"/>
    </row>
    <row r="197" spans="1:6" x14ac:dyDescent="0.25">
      <c r="A197">
        <v>47857</v>
      </c>
      <c r="B197" t="s">
        <v>87</v>
      </c>
      <c r="C197" s="44">
        <v>40822</v>
      </c>
      <c r="D197" t="s">
        <v>193</v>
      </c>
      <c r="E197" t="s">
        <v>80</v>
      </c>
      <c r="F197" s="106"/>
    </row>
    <row r="198" spans="1:6" x14ac:dyDescent="0.25">
      <c r="A198">
        <v>47855</v>
      </c>
      <c r="B198" t="s">
        <v>87</v>
      </c>
      <c r="C198" s="44">
        <v>40822</v>
      </c>
      <c r="D198" t="s">
        <v>193</v>
      </c>
      <c r="E198" t="s">
        <v>80</v>
      </c>
      <c r="F198" s="106"/>
    </row>
    <row r="199" spans="1:6" x14ac:dyDescent="0.25">
      <c r="A199" t="s">
        <v>198</v>
      </c>
      <c r="B199" t="s">
        <v>87</v>
      </c>
      <c r="C199" s="44">
        <v>40823</v>
      </c>
      <c r="D199" t="s">
        <v>193</v>
      </c>
      <c r="E199" t="s">
        <v>80</v>
      </c>
      <c r="F199" s="106"/>
    </row>
    <row r="200" spans="1:6" x14ac:dyDescent="0.25">
      <c r="A200">
        <v>47931</v>
      </c>
      <c r="B200" t="s">
        <v>87</v>
      </c>
      <c r="C200" s="44">
        <v>40823</v>
      </c>
      <c r="D200" t="s">
        <v>193</v>
      </c>
      <c r="E200" t="s">
        <v>80</v>
      </c>
      <c r="F200" s="106"/>
    </row>
    <row r="201" spans="1:6" x14ac:dyDescent="0.25">
      <c r="A201">
        <v>48008</v>
      </c>
      <c r="B201" t="s">
        <v>87</v>
      </c>
      <c r="C201" s="44">
        <v>40823</v>
      </c>
      <c r="D201" t="s">
        <v>193</v>
      </c>
      <c r="E201" t="s">
        <v>80</v>
      </c>
      <c r="F201" s="106"/>
    </row>
    <row r="202" spans="1:6" x14ac:dyDescent="0.25">
      <c r="A202">
        <v>47934</v>
      </c>
      <c r="B202" t="s">
        <v>87</v>
      </c>
      <c r="C202" s="44">
        <v>40823</v>
      </c>
      <c r="D202" t="s">
        <v>193</v>
      </c>
      <c r="E202" t="s">
        <v>80</v>
      </c>
      <c r="F202" s="106"/>
    </row>
    <row r="203" spans="1:6" x14ac:dyDescent="0.25">
      <c r="A203">
        <v>48077</v>
      </c>
      <c r="B203" t="s">
        <v>87</v>
      </c>
      <c r="C203" s="44">
        <v>40823</v>
      </c>
      <c r="D203" t="s">
        <v>193</v>
      </c>
      <c r="E203" t="s">
        <v>80</v>
      </c>
      <c r="F203" s="106"/>
    </row>
    <row r="204" spans="1:6" x14ac:dyDescent="0.25">
      <c r="A204">
        <v>48011</v>
      </c>
      <c r="B204" t="s">
        <v>87</v>
      </c>
      <c r="C204" s="44">
        <v>40823</v>
      </c>
      <c r="D204" t="s">
        <v>193</v>
      </c>
      <c r="E204" t="s">
        <v>80</v>
      </c>
      <c r="F204" s="106"/>
    </row>
    <row r="205" spans="1:6" x14ac:dyDescent="0.25">
      <c r="A205">
        <v>47924</v>
      </c>
      <c r="B205" t="s">
        <v>87</v>
      </c>
      <c r="C205" s="44">
        <v>40823</v>
      </c>
      <c r="D205" t="s">
        <v>193</v>
      </c>
      <c r="E205" t="s">
        <v>80</v>
      </c>
      <c r="F205" s="106"/>
    </row>
    <row r="206" spans="1:6" x14ac:dyDescent="0.25">
      <c r="A206">
        <v>47560</v>
      </c>
      <c r="B206" t="s">
        <v>87</v>
      </c>
      <c r="C206" s="44">
        <v>40823</v>
      </c>
      <c r="D206" t="s">
        <v>193</v>
      </c>
      <c r="E206" t="s">
        <v>80</v>
      </c>
      <c r="F206" s="106"/>
    </row>
    <row r="207" spans="1:6" x14ac:dyDescent="0.25">
      <c r="A207">
        <v>47925</v>
      </c>
      <c r="B207" t="s">
        <v>87</v>
      </c>
      <c r="C207" s="44">
        <v>40823</v>
      </c>
      <c r="D207" t="s">
        <v>193</v>
      </c>
      <c r="E207" t="s">
        <v>80</v>
      </c>
      <c r="F207" s="106"/>
    </row>
    <row r="208" spans="1:6" x14ac:dyDescent="0.25">
      <c r="A208">
        <v>47926</v>
      </c>
      <c r="B208" t="s">
        <v>87</v>
      </c>
      <c r="C208" s="44">
        <v>40823</v>
      </c>
      <c r="D208" t="s">
        <v>193</v>
      </c>
      <c r="E208" t="s">
        <v>80</v>
      </c>
      <c r="F208" s="106"/>
    </row>
    <row r="209" spans="1:6" x14ac:dyDescent="0.25">
      <c r="A209">
        <v>47927</v>
      </c>
      <c r="B209" t="s">
        <v>87</v>
      </c>
      <c r="C209" s="44">
        <v>40823</v>
      </c>
      <c r="D209" t="s">
        <v>193</v>
      </c>
      <c r="E209" t="s">
        <v>80</v>
      </c>
      <c r="F209" s="106"/>
    </row>
    <row r="210" spans="1:6" x14ac:dyDescent="0.25">
      <c r="A210">
        <v>47928</v>
      </c>
      <c r="B210" t="s">
        <v>87</v>
      </c>
      <c r="C210" s="44">
        <v>40823</v>
      </c>
      <c r="D210" t="s">
        <v>193</v>
      </c>
      <c r="E210" t="s">
        <v>80</v>
      </c>
      <c r="F210" s="106"/>
    </row>
    <row r="211" spans="1:6" x14ac:dyDescent="0.25">
      <c r="A211">
        <v>48010</v>
      </c>
      <c r="B211" t="s">
        <v>87</v>
      </c>
      <c r="C211" s="44">
        <v>40828</v>
      </c>
      <c r="D211" t="s">
        <v>193</v>
      </c>
      <c r="E211" t="s">
        <v>80</v>
      </c>
      <c r="F211" s="106"/>
    </row>
    <row r="212" spans="1:6" x14ac:dyDescent="0.25">
      <c r="A212">
        <v>47845</v>
      </c>
      <c r="B212" t="s">
        <v>87</v>
      </c>
      <c r="C212" s="44">
        <v>40829</v>
      </c>
      <c r="D212" t="s">
        <v>193</v>
      </c>
      <c r="E212" t="s">
        <v>80</v>
      </c>
      <c r="F212" s="106"/>
    </row>
    <row r="213" spans="1:6" x14ac:dyDescent="0.25">
      <c r="A213">
        <v>47914</v>
      </c>
      <c r="B213" t="s">
        <v>87</v>
      </c>
      <c r="C213" s="44">
        <v>40829</v>
      </c>
      <c r="D213" t="s">
        <v>193</v>
      </c>
      <c r="E213" t="s">
        <v>80</v>
      </c>
      <c r="F213" s="106"/>
    </row>
    <row r="214" spans="1:6" x14ac:dyDescent="0.25">
      <c r="A214">
        <v>47841</v>
      </c>
      <c r="B214" t="s">
        <v>87</v>
      </c>
      <c r="C214" s="44">
        <v>40829</v>
      </c>
      <c r="D214" t="s">
        <v>193</v>
      </c>
      <c r="E214" t="s">
        <v>80</v>
      </c>
      <c r="F214" s="106"/>
    </row>
    <row r="215" spans="1:6" x14ac:dyDescent="0.25">
      <c r="A215">
        <v>47843</v>
      </c>
      <c r="B215" t="s">
        <v>87</v>
      </c>
      <c r="C215" s="44">
        <v>40829</v>
      </c>
      <c r="D215" t="s">
        <v>193</v>
      </c>
      <c r="E215" t="s">
        <v>80</v>
      </c>
      <c r="F215" s="106"/>
    </row>
    <row r="216" spans="1:6" x14ac:dyDescent="0.25">
      <c r="A216">
        <v>47912</v>
      </c>
      <c r="B216" t="s">
        <v>87</v>
      </c>
      <c r="C216" s="44">
        <v>40829</v>
      </c>
      <c r="D216" t="s">
        <v>193</v>
      </c>
      <c r="E216" t="s">
        <v>80</v>
      </c>
      <c r="F216" s="106"/>
    </row>
    <row r="217" spans="1:6" x14ac:dyDescent="0.25">
      <c r="A217">
        <v>47859</v>
      </c>
      <c r="B217" t="s">
        <v>87</v>
      </c>
      <c r="C217" s="44">
        <v>40829</v>
      </c>
      <c r="D217" t="s">
        <v>193</v>
      </c>
      <c r="E217" t="s">
        <v>80</v>
      </c>
      <c r="F217" s="106"/>
    </row>
    <row r="218" spans="1:6" x14ac:dyDescent="0.25">
      <c r="A218">
        <v>47904</v>
      </c>
      <c r="B218" t="s">
        <v>87</v>
      </c>
      <c r="C218" s="44">
        <v>40829</v>
      </c>
      <c r="D218" t="s">
        <v>193</v>
      </c>
      <c r="E218" t="s">
        <v>80</v>
      </c>
      <c r="F218" s="106"/>
    </row>
    <row r="219" spans="1:6" x14ac:dyDescent="0.25">
      <c r="A219">
        <v>47860</v>
      </c>
      <c r="B219" t="s">
        <v>87</v>
      </c>
      <c r="C219" s="44">
        <v>40829</v>
      </c>
      <c r="D219" t="s">
        <v>193</v>
      </c>
      <c r="E219" t="s">
        <v>80</v>
      </c>
      <c r="F219" s="106"/>
    </row>
    <row r="220" spans="1:6" x14ac:dyDescent="0.25">
      <c r="A220">
        <v>47861</v>
      </c>
      <c r="B220" t="s">
        <v>87</v>
      </c>
      <c r="C220" s="44">
        <v>40829</v>
      </c>
      <c r="D220" t="s">
        <v>193</v>
      </c>
      <c r="E220" t="s">
        <v>80</v>
      </c>
      <c r="F220" s="106"/>
    </row>
    <row r="221" spans="1:6" x14ac:dyDescent="0.25">
      <c r="A221">
        <v>48024</v>
      </c>
      <c r="B221" t="s">
        <v>87</v>
      </c>
      <c r="C221" s="44">
        <v>40834</v>
      </c>
      <c r="D221" t="s">
        <v>193</v>
      </c>
      <c r="E221" t="s">
        <v>80</v>
      </c>
      <c r="F221" s="106"/>
    </row>
    <row r="222" spans="1:6" x14ac:dyDescent="0.25">
      <c r="A222">
        <v>48025</v>
      </c>
      <c r="B222" t="s">
        <v>87</v>
      </c>
      <c r="C222" s="44">
        <v>40834</v>
      </c>
      <c r="D222" t="s">
        <v>193</v>
      </c>
      <c r="E222" t="s">
        <v>80</v>
      </c>
      <c r="F222" s="106"/>
    </row>
    <row r="223" spans="1:6" x14ac:dyDescent="0.25">
      <c r="A223">
        <v>48036</v>
      </c>
      <c r="B223" t="s">
        <v>87</v>
      </c>
      <c r="C223" s="44">
        <v>40834</v>
      </c>
      <c r="D223" t="s">
        <v>193</v>
      </c>
      <c r="E223" t="s">
        <v>80</v>
      </c>
      <c r="F223" s="106"/>
    </row>
    <row r="224" spans="1:6" x14ac:dyDescent="0.25">
      <c r="A224">
        <v>48058</v>
      </c>
      <c r="B224" t="s">
        <v>87</v>
      </c>
      <c r="C224" s="44">
        <v>40834</v>
      </c>
      <c r="D224" t="s">
        <v>193</v>
      </c>
      <c r="E224" t="s">
        <v>80</v>
      </c>
      <c r="F224" s="106"/>
    </row>
    <row r="225" spans="1:6" x14ac:dyDescent="0.25">
      <c r="A225">
        <v>48037</v>
      </c>
      <c r="B225" t="s">
        <v>87</v>
      </c>
      <c r="C225" s="44">
        <v>40834</v>
      </c>
      <c r="D225" t="s">
        <v>193</v>
      </c>
      <c r="E225" t="s">
        <v>80</v>
      </c>
      <c r="F225" s="106"/>
    </row>
    <row r="226" spans="1:6" x14ac:dyDescent="0.25">
      <c r="A226">
        <v>48034</v>
      </c>
      <c r="B226" t="s">
        <v>87</v>
      </c>
      <c r="C226" s="44">
        <v>40834</v>
      </c>
      <c r="D226" t="s">
        <v>193</v>
      </c>
      <c r="E226" t="s">
        <v>80</v>
      </c>
      <c r="F226" s="106"/>
    </row>
    <row r="227" spans="1:6" x14ac:dyDescent="0.25">
      <c r="A227">
        <v>47875</v>
      </c>
      <c r="B227" t="s">
        <v>87</v>
      </c>
      <c r="C227" s="44">
        <v>40834</v>
      </c>
      <c r="D227" t="s">
        <v>193</v>
      </c>
      <c r="E227" t="s">
        <v>80</v>
      </c>
      <c r="F227" s="106"/>
    </row>
    <row r="228" spans="1:6" x14ac:dyDescent="0.25">
      <c r="A228">
        <v>47635</v>
      </c>
      <c r="B228" t="s">
        <v>87</v>
      </c>
      <c r="C228" s="44">
        <v>40837</v>
      </c>
      <c r="D228" t="s">
        <v>193</v>
      </c>
      <c r="E228" t="s">
        <v>80</v>
      </c>
      <c r="F228" s="106"/>
    </row>
    <row r="229" spans="1:6" x14ac:dyDescent="0.25">
      <c r="A229">
        <v>47630</v>
      </c>
      <c r="B229" t="s">
        <v>87</v>
      </c>
      <c r="C229" s="44">
        <v>40837</v>
      </c>
      <c r="D229" t="s">
        <v>193</v>
      </c>
      <c r="E229" t="s">
        <v>80</v>
      </c>
      <c r="F229" s="106"/>
    </row>
    <row r="230" spans="1:6" x14ac:dyDescent="0.25">
      <c r="A230">
        <v>48134</v>
      </c>
      <c r="B230" t="s">
        <v>87</v>
      </c>
      <c r="C230" s="44">
        <v>40837</v>
      </c>
      <c r="D230" t="s">
        <v>193</v>
      </c>
      <c r="E230" t="s">
        <v>80</v>
      </c>
      <c r="F230" s="106"/>
    </row>
    <row r="231" spans="1:6" x14ac:dyDescent="0.25">
      <c r="A231">
        <v>47632</v>
      </c>
      <c r="B231" t="s">
        <v>87</v>
      </c>
      <c r="C231" s="44">
        <v>40837</v>
      </c>
      <c r="D231" t="s">
        <v>193</v>
      </c>
      <c r="E231" t="s">
        <v>80</v>
      </c>
      <c r="F231" s="106"/>
    </row>
    <row r="232" spans="1:6" x14ac:dyDescent="0.25">
      <c r="A232">
        <v>47631</v>
      </c>
      <c r="B232" t="s">
        <v>87</v>
      </c>
      <c r="C232" s="44">
        <v>40837</v>
      </c>
      <c r="D232" t="s">
        <v>193</v>
      </c>
      <c r="E232" t="s">
        <v>80</v>
      </c>
      <c r="F232" s="106"/>
    </row>
    <row r="233" spans="1:6" x14ac:dyDescent="0.25">
      <c r="A233">
        <v>47634</v>
      </c>
      <c r="B233" t="s">
        <v>87</v>
      </c>
      <c r="C233" s="44">
        <v>40837</v>
      </c>
      <c r="D233" t="s">
        <v>193</v>
      </c>
      <c r="E233" t="s">
        <v>80</v>
      </c>
      <c r="F233" s="106"/>
    </row>
    <row r="234" spans="1:6" x14ac:dyDescent="0.25">
      <c r="A234">
        <v>47633</v>
      </c>
      <c r="B234" t="s">
        <v>87</v>
      </c>
      <c r="C234" s="44">
        <v>40837</v>
      </c>
      <c r="D234" t="s">
        <v>193</v>
      </c>
      <c r="E234" t="s">
        <v>80</v>
      </c>
      <c r="F234" s="106"/>
    </row>
    <row r="235" spans="1:6" x14ac:dyDescent="0.25">
      <c r="A235">
        <v>48133</v>
      </c>
      <c r="B235" t="s">
        <v>87</v>
      </c>
      <c r="C235" s="44">
        <v>40840</v>
      </c>
      <c r="D235" t="s">
        <v>193</v>
      </c>
      <c r="E235" t="s">
        <v>80</v>
      </c>
      <c r="F235" s="106"/>
    </row>
    <row r="236" spans="1:6" x14ac:dyDescent="0.25">
      <c r="A236">
        <v>48312</v>
      </c>
      <c r="B236" t="s">
        <v>87</v>
      </c>
      <c r="C236" s="44">
        <v>40840</v>
      </c>
      <c r="D236" t="s">
        <v>193</v>
      </c>
      <c r="E236" t="s">
        <v>80</v>
      </c>
      <c r="F236" s="106"/>
    </row>
    <row r="237" spans="1:6" x14ac:dyDescent="0.25">
      <c r="A237">
        <v>48315</v>
      </c>
      <c r="B237" t="s">
        <v>87</v>
      </c>
      <c r="C237" s="44">
        <v>40840</v>
      </c>
      <c r="D237" t="s">
        <v>193</v>
      </c>
      <c r="E237" t="s">
        <v>80</v>
      </c>
      <c r="F237" s="106"/>
    </row>
    <row r="238" spans="1:6" x14ac:dyDescent="0.25">
      <c r="A238">
        <v>48309</v>
      </c>
      <c r="B238" t="s">
        <v>87</v>
      </c>
      <c r="C238" s="44">
        <v>40840</v>
      </c>
      <c r="D238" t="s">
        <v>193</v>
      </c>
      <c r="E238" t="s">
        <v>80</v>
      </c>
      <c r="F238" s="106"/>
    </row>
    <row r="239" spans="1:6" x14ac:dyDescent="0.25">
      <c r="A239">
        <v>48307</v>
      </c>
      <c r="B239" t="s">
        <v>87</v>
      </c>
      <c r="C239" s="44">
        <v>40840</v>
      </c>
      <c r="D239" t="s">
        <v>193</v>
      </c>
      <c r="E239" t="s">
        <v>80</v>
      </c>
      <c r="F239" s="106"/>
    </row>
    <row r="240" spans="1:6" x14ac:dyDescent="0.25">
      <c r="A240">
        <v>48310</v>
      </c>
      <c r="B240" t="s">
        <v>87</v>
      </c>
      <c r="C240" s="44">
        <v>40840</v>
      </c>
      <c r="D240" t="s">
        <v>193</v>
      </c>
      <c r="E240" t="s">
        <v>80</v>
      </c>
      <c r="F240" s="106"/>
    </row>
    <row r="241" spans="1:6" x14ac:dyDescent="0.25">
      <c r="A241">
        <v>48311</v>
      </c>
      <c r="B241" t="s">
        <v>87</v>
      </c>
      <c r="C241" s="44">
        <v>40840</v>
      </c>
      <c r="D241" t="s">
        <v>193</v>
      </c>
      <c r="E241" t="s">
        <v>80</v>
      </c>
      <c r="F241" s="106"/>
    </row>
    <row r="242" spans="1:6" x14ac:dyDescent="0.25">
      <c r="A242">
        <v>48306</v>
      </c>
      <c r="B242" t="s">
        <v>87</v>
      </c>
      <c r="C242" s="44">
        <v>40840</v>
      </c>
      <c r="D242" t="s">
        <v>193</v>
      </c>
      <c r="E242" t="s">
        <v>80</v>
      </c>
      <c r="F242" s="106"/>
    </row>
    <row r="243" spans="1:6" x14ac:dyDescent="0.25">
      <c r="A243">
        <v>48301</v>
      </c>
      <c r="B243" t="s">
        <v>87</v>
      </c>
      <c r="C243" s="44">
        <v>40840</v>
      </c>
      <c r="D243" t="s">
        <v>193</v>
      </c>
      <c r="E243" t="s">
        <v>80</v>
      </c>
      <c r="F243" s="106"/>
    </row>
    <row r="244" spans="1:6" x14ac:dyDescent="0.25">
      <c r="A244">
        <v>48303</v>
      </c>
      <c r="B244" t="s">
        <v>87</v>
      </c>
      <c r="C244" s="44">
        <v>40840</v>
      </c>
      <c r="D244" t="s">
        <v>193</v>
      </c>
      <c r="E244" t="s">
        <v>80</v>
      </c>
      <c r="F244" s="106"/>
    </row>
    <row r="245" spans="1:6" x14ac:dyDescent="0.25">
      <c r="A245">
        <v>48300</v>
      </c>
      <c r="B245" t="s">
        <v>87</v>
      </c>
      <c r="C245" s="44">
        <v>40840</v>
      </c>
      <c r="D245" t="s">
        <v>193</v>
      </c>
      <c r="E245" t="s">
        <v>80</v>
      </c>
      <c r="F245" s="106"/>
    </row>
    <row r="246" spans="1:6" x14ac:dyDescent="0.25">
      <c r="A246">
        <v>48304</v>
      </c>
      <c r="B246" t="s">
        <v>87</v>
      </c>
      <c r="C246" s="44">
        <v>40840</v>
      </c>
      <c r="D246" t="s">
        <v>193</v>
      </c>
      <c r="E246" t="s">
        <v>80</v>
      </c>
      <c r="F246" s="106"/>
    </row>
    <row r="247" spans="1:6" x14ac:dyDescent="0.25">
      <c r="A247">
        <v>48305</v>
      </c>
      <c r="B247" t="s">
        <v>87</v>
      </c>
      <c r="C247" s="44">
        <v>40840</v>
      </c>
      <c r="D247" t="s">
        <v>193</v>
      </c>
      <c r="E247" t="s">
        <v>80</v>
      </c>
      <c r="F247" s="106"/>
    </row>
    <row r="248" spans="1:6" x14ac:dyDescent="0.25">
      <c r="A248">
        <v>48279</v>
      </c>
      <c r="B248" t="s">
        <v>87</v>
      </c>
      <c r="C248" s="44">
        <v>40841</v>
      </c>
      <c r="D248" t="s">
        <v>193</v>
      </c>
      <c r="E248" t="s">
        <v>80</v>
      </c>
      <c r="F248" s="106"/>
    </row>
    <row r="249" spans="1:6" x14ac:dyDescent="0.25">
      <c r="A249">
        <v>48277</v>
      </c>
      <c r="B249" t="s">
        <v>87</v>
      </c>
      <c r="C249" s="44">
        <v>40841</v>
      </c>
      <c r="D249" t="s">
        <v>193</v>
      </c>
      <c r="E249" t="s">
        <v>80</v>
      </c>
      <c r="F249" s="106"/>
    </row>
    <row r="250" spans="1:6" x14ac:dyDescent="0.25">
      <c r="A250">
        <v>48278</v>
      </c>
      <c r="B250" t="s">
        <v>87</v>
      </c>
      <c r="C250" s="44">
        <v>40841</v>
      </c>
      <c r="D250" t="s">
        <v>193</v>
      </c>
      <c r="E250" t="s">
        <v>80</v>
      </c>
      <c r="F250" s="106"/>
    </row>
    <row r="251" spans="1:6" x14ac:dyDescent="0.25">
      <c r="A251">
        <v>48288</v>
      </c>
      <c r="B251" t="s">
        <v>87</v>
      </c>
      <c r="C251" s="44">
        <v>40841</v>
      </c>
      <c r="D251" t="s">
        <v>193</v>
      </c>
      <c r="E251" t="s">
        <v>80</v>
      </c>
      <c r="F251" s="106"/>
    </row>
    <row r="252" spans="1:6" x14ac:dyDescent="0.25">
      <c r="A252">
        <v>48291</v>
      </c>
      <c r="B252" t="s">
        <v>87</v>
      </c>
      <c r="C252" s="44">
        <v>40841</v>
      </c>
      <c r="D252" t="s">
        <v>193</v>
      </c>
      <c r="E252" t="s">
        <v>80</v>
      </c>
      <c r="F252" s="106"/>
    </row>
    <row r="253" spans="1:6" x14ac:dyDescent="0.25">
      <c r="A253">
        <v>48293</v>
      </c>
      <c r="B253" t="s">
        <v>87</v>
      </c>
      <c r="C253" s="44">
        <v>40841</v>
      </c>
      <c r="D253" t="s">
        <v>193</v>
      </c>
      <c r="E253" t="s">
        <v>80</v>
      </c>
      <c r="F253" s="106"/>
    </row>
    <row r="254" spans="1:6" x14ac:dyDescent="0.25">
      <c r="A254">
        <v>48292</v>
      </c>
      <c r="B254" t="s">
        <v>87</v>
      </c>
      <c r="C254" s="44">
        <v>40841</v>
      </c>
      <c r="D254" t="s">
        <v>193</v>
      </c>
      <c r="E254" t="s">
        <v>80</v>
      </c>
      <c r="F254" s="106"/>
    </row>
    <row r="255" spans="1:6" x14ac:dyDescent="0.25">
      <c r="A255">
        <v>48280</v>
      </c>
      <c r="B255" t="s">
        <v>87</v>
      </c>
      <c r="C255" s="44">
        <v>40841</v>
      </c>
      <c r="D255" t="s">
        <v>193</v>
      </c>
      <c r="E255" t="s">
        <v>80</v>
      </c>
      <c r="F255" s="106"/>
    </row>
    <row r="256" spans="1:6" x14ac:dyDescent="0.25">
      <c r="A256">
        <v>48294</v>
      </c>
      <c r="B256" t="s">
        <v>87</v>
      </c>
      <c r="C256" s="44">
        <v>40841</v>
      </c>
      <c r="D256" t="s">
        <v>193</v>
      </c>
      <c r="E256" t="s">
        <v>80</v>
      </c>
      <c r="F256" s="106"/>
    </row>
    <row r="257" spans="1:6" x14ac:dyDescent="0.25">
      <c r="A257">
        <v>48296</v>
      </c>
      <c r="B257" t="s">
        <v>87</v>
      </c>
      <c r="C257" s="44">
        <v>40841</v>
      </c>
      <c r="D257" t="s">
        <v>193</v>
      </c>
      <c r="E257" t="s">
        <v>80</v>
      </c>
      <c r="F257" s="106"/>
    </row>
    <row r="258" spans="1:6" x14ac:dyDescent="0.25">
      <c r="A258">
        <v>48289</v>
      </c>
      <c r="B258" t="s">
        <v>87</v>
      </c>
      <c r="C258" s="44">
        <v>40841</v>
      </c>
      <c r="D258" t="s">
        <v>193</v>
      </c>
      <c r="E258" t="s">
        <v>80</v>
      </c>
      <c r="F258" s="106"/>
    </row>
    <row r="259" spans="1:6" x14ac:dyDescent="0.25">
      <c r="A259">
        <v>48297</v>
      </c>
      <c r="B259" t="s">
        <v>87</v>
      </c>
      <c r="C259" s="44">
        <v>40841</v>
      </c>
      <c r="D259" t="s">
        <v>193</v>
      </c>
      <c r="E259" t="s">
        <v>80</v>
      </c>
      <c r="F259" s="106"/>
    </row>
    <row r="260" spans="1:6" x14ac:dyDescent="0.25">
      <c r="A260">
        <v>48299</v>
      </c>
      <c r="B260" t="s">
        <v>87</v>
      </c>
      <c r="C260" s="44">
        <v>40841</v>
      </c>
      <c r="D260" t="s">
        <v>193</v>
      </c>
      <c r="E260" t="s">
        <v>80</v>
      </c>
      <c r="F260" s="106"/>
    </row>
    <row r="261" spans="1:6" x14ac:dyDescent="0.25">
      <c r="A261">
        <v>48282</v>
      </c>
      <c r="B261" t="s">
        <v>87</v>
      </c>
      <c r="C261" s="44">
        <v>40841</v>
      </c>
      <c r="D261" t="s">
        <v>193</v>
      </c>
      <c r="E261" t="s">
        <v>80</v>
      </c>
      <c r="F261" s="106"/>
    </row>
    <row r="262" spans="1:6" x14ac:dyDescent="0.25">
      <c r="A262">
        <v>48283</v>
      </c>
      <c r="B262" t="s">
        <v>87</v>
      </c>
      <c r="C262" s="44">
        <v>40841</v>
      </c>
      <c r="D262" t="s">
        <v>193</v>
      </c>
      <c r="E262" t="s">
        <v>80</v>
      </c>
      <c r="F262" s="106"/>
    </row>
    <row r="263" spans="1:6" x14ac:dyDescent="0.25">
      <c r="A263">
        <v>48284</v>
      </c>
      <c r="B263" t="s">
        <v>87</v>
      </c>
      <c r="C263" s="44">
        <v>40841</v>
      </c>
      <c r="D263" t="s">
        <v>193</v>
      </c>
      <c r="E263" t="s">
        <v>80</v>
      </c>
      <c r="F263" s="106"/>
    </row>
    <row r="264" spans="1:6" x14ac:dyDescent="0.25">
      <c r="A264">
        <v>48286</v>
      </c>
      <c r="B264" t="s">
        <v>87</v>
      </c>
      <c r="C264" s="44">
        <v>40841</v>
      </c>
      <c r="D264" t="s">
        <v>193</v>
      </c>
      <c r="E264" t="s">
        <v>80</v>
      </c>
      <c r="F264" s="106"/>
    </row>
    <row r="265" spans="1:6" x14ac:dyDescent="0.25">
      <c r="A265">
        <v>48285</v>
      </c>
      <c r="B265" t="s">
        <v>87</v>
      </c>
      <c r="C265" s="44">
        <v>40841</v>
      </c>
      <c r="D265" t="s">
        <v>193</v>
      </c>
      <c r="E265" t="s">
        <v>80</v>
      </c>
      <c r="F265" s="106"/>
    </row>
    <row r="266" spans="1:6" x14ac:dyDescent="0.25">
      <c r="A266">
        <v>48295</v>
      </c>
      <c r="B266" t="s">
        <v>87</v>
      </c>
      <c r="C266" s="44">
        <v>40841</v>
      </c>
      <c r="D266" t="s">
        <v>193</v>
      </c>
      <c r="E266" t="s">
        <v>80</v>
      </c>
      <c r="F266" s="106"/>
    </row>
    <row r="267" spans="1:6" x14ac:dyDescent="0.25">
      <c r="A267">
        <v>48272</v>
      </c>
      <c r="B267" t="s">
        <v>87</v>
      </c>
      <c r="C267" s="44">
        <v>40841</v>
      </c>
      <c r="D267" t="s">
        <v>193</v>
      </c>
      <c r="E267" t="s">
        <v>80</v>
      </c>
      <c r="F267" s="106"/>
    </row>
    <row r="268" spans="1:6" x14ac:dyDescent="0.25">
      <c r="A268">
        <v>48270</v>
      </c>
      <c r="B268" t="s">
        <v>87</v>
      </c>
      <c r="C268" s="44">
        <v>40841</v>
      </c>
      <c r="D268" t="s">
        <v>193</v>
      </c>
      <c r="E268" t="s">
        <v>80</v>
      </c>
      <c r="F268" s="106"/>
    </row>
    <row r="269" spans="1:6" x14ac:dyDescent="0.25">
      <c r="A269">
        <v>48287</v>
      </c>
      <c r="B269" t="s">
        <v>87</v>
      </c>
      <c r="C269" s="44">
        <v>40841</v>
      </c>
      <c r="D269" t="s">
        <v>193</v>
      </c>
      <c r="E269" t="s">
        <v>80</v>
      </c>
      <c r="F269" s="106"/>
    </row>
    <row r="270" spans="1:6" x14ac:dyDescent="0.25">
      <c r="A270">
        <v>48273</v>
      </c>
      <c r="B270" t="s">
        <v>87</v>
      </c>
      <c r="C270" s="44">
        <v>40841</v>
      </c>
      <c r="D270" t="s">
        <v>193</v>
      </c>
      <c r="E270" t="s">
        <v>80</v>
      </c>
      <c r="F270" s="106"/>
    </row>
    <row r="271" spans="1:6" x14ac:dyDescent="0.25">
      <c r="A271">
        <v>48271</v>
      </c>
      <c r="B271" t="s">
        <v>87</v>
      </c>
      <c r="C271" s="44">
        <v>40841</v>
      </c>
      <c r="D271" t="s">
        <v>193</v>
      </c>
      <c r="E271" t="s">
        <v>80</v>
      </c>
      <c r="F271" s="106"/>
    </row>
    <row r="272" spans="1:6" x14ac:dyDescent="0.25">
      <c r="A272">
        <v>48276</v>
      </c>
      <c r="B272" t="s">
        <v>87</v>
      </c>
      <c r="C272" s="44">
        <v>40841</v>
      </c>
      <c r="D272" t="s">
        <v>193</v>
      </c>
      <c r="E272" t="s">
        <v>80</v>
      </c>
      <c r="F272" s="106"/>
    </row>
    <row r="273" spans="1:6" x14ac:dyDescent="0.25">
      <c r="A273">
        <v>48275</v>
      </c>
      <c r="B273" t="s">
        <v>87</v>
      </c>
      <c r="C273" s="44">
        <v>40841</v>
      </c>
      <c r="D273" t="s">
        <v>193</v>
      </c>
      <c r="E273" t="s">
        <v>80</v>
      </c>
      <c r="F273" s="106"/>
    </row>
    <row r="274" spans="1:6" x14ac:dyDescent="0.25">
      <c r="A274">
        <v>48204</v>
      </c>
      <c r="B274" t="s">
        <v>87</v>
      </c>
      <c r="C274" s="44">
        <v>40842</v>
      </c>
      <c r="D274" t="s">
        <v>193</v>
      </c>
      <c r="E274" t="s">
        <v>80</v>
      </c>
      <c r="F274" s="106"/>
    </row>
    <row r="275" spans="1:6" x14ac:dyDescent="0.25">
      <c r="A275">
        <v>48207</v>
      </c>
      <c r="B275" t="s">
        <v>87</v>
      </c>
      <c r="C275" s="44">
        <v>40842</v>
      </c>
      <c r="D275" t="s">
        <v>193</v>
      </c>
      <c r="E275" t="s">
        <v>80</v>
      </c>
      <c r="F275" s="106"/>
    </row>
    <row r="276" spans="1:6" x14ac:dyDescent="0.25">
      <c r="A276">
        <v>48209</v>
      </c>
      <c r="B276" t="s">
        <v>87</v>
      </c>
      <c r="C276" s="44">
        <v>40842</v>
      </c>
      <c r="D276" t="s">
        <v>193</v>
      </c>
      <c r="E276" t="s">
        <v>80</v>
      </c>
      <c r="F276" s="106"/>
    </row>
    <row r="277" spans="1:6" x14ac:dyDescent="0.25">
      <c r="A277">
        <v>48206</v>
      </c>
      <c r="B277" t="s">
        <v>87</v>
      </c>
      <c r="C277" s="44">
        <v>40842</v>
      </c>
      <c r="D277" t="s">
        <v>193</v>
      </c>
      <c r="E277" t="s">
        <v>80</v>
      </c>
      <c r="F277" s="106"/>
    </row>
    <row r="278" spans="1:6" x14ac:dyDescent="0.25">
      <c r="A278">
        <v>48208</v>
      </c>
      <c r="B278" t="s">
        <v>87</v>
      </c>
      <c r="C278" s="44">
        <v>40842</v>
      </c>
      <c r="D278" t="s">
        <v>193</v>
      </c>
      <c r="E278" t="s">
        <v>80</v>
      </c>
      <c r="F278" s="106"/>
    </row>
    <row r="279" spans="1:6" x14ac:dyDescent="0.25">
      <c r="A279">
        <v>48205</v>
      </c>
      <c r="B279" t="s">
        <v>87</v>
      </c>
      <c r="C279" s="44">
        <v>40842</v>
      </c>
      <c r="D279" t="s">
        <v>193</v>
      </c>
      <c r="E279" t="s">
        <v>80</v>
      </c>
      <c r="F279" s="106"/>
    </row>
    <row r="280" spans="1:6" x14ac:dyDescent="0.25">
      <c r="A280">
        <v>48241</v>
      </c>
      <c r="B280" t="s">
        <v>87</v>
      </c>
      <c r="C280" s="44">
        <v>40842</v>
      </c>
      <c r="D280" t="s">
        <v>193</v>
      </c>
      <c r="E280" t="s">
        <v>80</v>
      </c>
      <c r="F280" s="106"/>
    </row>
    <row r="281" spans="1:6" x14ac:dyDescent="0.25">
      <c r="A281">
        <v>48242</v>
      </c>
      <c r="B281" t="s">
        <v>87</v>
      </c>
      <c r="C281" s="44">
        <v>40842</v>
      </c>
      <c r="D281" t="s">
        <v>193</v>
      </c>
      <c r="E281" t="s">
        <v>80</v>
      </c>
      <c r="F281" s="106"/>
    </row>
    <row r="282" spans="1:6" x14ac:dyDescent="0.25">
      <c r="A282">
        <v>48245</v>
      </c>
      <c r="B282" t="s">
        <v>87</v>
      </c>
      <c r="C282" s="44">
        <v>40842</v>
      </c>
      <c r="D282" t="s">
        <v>193</v>
      </c>
      <c r="E282" t="s">
        <v>80</v>
      </c>
      <c r="F282" s="106"/>
    </row>
    <row r="283" spans="1:6" x14ac:dyDescent="0.25">
      <c r="A283">
        <v>48244</v>
      </c>
      <c r="B283" t="s">
        <v>87</v>
      </c>
      <c r="C283" s="44">
        <v>40842</v>
      </c>
      <c r="D283" t="s">
        <v>193</v>
      </c>
      <c r="E283" t="s">
        <v>80</v>
      </c>
      <c r="F283" s="106"/>
    </row>
    <row r="284" spans="1:6" x14ac:dyDescent="0.25">
      <c r="A284">
        <v>48243</v>
      </c>
      <c r="B284" t="s">
        <v>87</v>
      </c>
      <c r="C284" s="44">
        <v>40842</v>
      </c>
      <c r="D284" t="s">
        <v>193</v>
      </c>
      <c r="E284" t="s">
        <v>80</v>
      </c>
      <c r="F284" s="106"/>
    </row>
    <row r="285" spans="1:6" x14ac:dyDescent="0.25">
      <c r="A285">
        <v>48219</v>
      </c>
      <c r="B285" t="s">
        <v>87</v>
      </c>
      <c r="C285" s="44">
        <v>40842</v>
      </c>
      <c r="D285" t="s">
        <v>193</v>
      </c>
      <c r="E285" t="s">
        <v>80</v>
      </c>
      <c r="F285" s="106"/>
    </row>
    <row r="286" spans="1:6" x14ac:dyDescent="0.25">
      <c r="A286">
        <v>48220</v>
      </c>
      <c r="B286" t="s">
        <v>87</v>
      </c>
      <c r="C286" s="44">
        <v>40842</v>
      </c>
      <c r="D286" t="s">
        <v>193</v>
      </c>
      <c r="E286" t="s">
        <v>80</v>
      </c>
      <c r="F286" s="106"/>
    </row>
    <row r="287" spans="1:6" x14ac:dyDescent="0.25">
      <c r="A287">
        <v>48221</v>
      </c>
      <c r="B287" t="s">
        <v>87</v>
      </c>
      <c r="C287" s="44">
        <v>40842</v>
      </c>
      <c r="D287" t="s">
        <v>193</v>
      </c>
      <c r="E287" t="s">
        <v>80</v>
      </c>
      <c r="F287" s="106"/>
    </row>
    <row r="288" spans="1:6" x14ac:dyDescent="0.25">
      <c r="A288">
        <v>48216</v>
      </c>
      <c r="B288" t="s">
        <v>87</v>
      </c>
      <c r="C288" s="44">
        <v>40842</v>
      </c>
      <c r="D288" t="s">
        <v>193</v>
      </c>
      <c r="E288" t="s">
        <v>80</v>
      </c>
      <c r="F288" s="106"/>
    </row>
    <row r="289" spans="1:6" x14ac:dyDescent="0.25">
      <c r="A289">
        <v>48217</v>
      </c>
      <c r="B289" t="s">
        <v>87</v>
      </c>
      <c r="C289" s="44">
        <v>40842</v>
      </c>
      <c r="D289" t="s">
        <v>193</v>
      </c>
      <c r="E289" t="s">
        <v>80</v>
      </c>
      <c r="F289" s="106"/>
    </row>
    <row r="290" spans="1:6" x14ac:dyDescent="0.25">
      <c r="A290">
        <v>48218</v>
      </c>
      <c r="B290" t="s">
        <v>87</v>
      </c>
      <c r="C290" s="44">
        <v>40842</v>
      </c>
      <c r="D290" t="s">
        <v>193</v>
      </c>
      <c r="E290" t="s">
        <v>80</v>
      </c>
      <c r="F290" s="106"/>
    </row>
    <row r="291" spans="1:6" x14ac:dyDescent="0.25">
      <c r="A291">
        <v>47578</v>
      </c>
      <c r="B291" t="s">
        <v>87</v>
      </c>
      <c r="C291" s="44">
        <v>40842</v>
      </c>
      <c r="D291" t="s">
        <v>193</v>
      </c>
      <c r="E291" t="s">
        <v>80</v>
      </c>
      <c r="F291" s="106"/>
    </row>
    <row r="292" spans="1:6" x14ac:dyDescent="0.25">
      <c r="A292">
        <v>47702</v>
      </c>
      <c r="B292" t="s">
        <v>87</v>
      </c>
      <c r="C292" s="44">
        <v>40842</v>
      </c>
      <c r="D292" t="s">
        <v>193</v>
      </c>
      <c r="E292" t="s">
        <v>80</v>
      </c>
      <c r="F292" s="106"/>
    </row>
    <row r="293" spans="1:6" x14ac:dyDescent="0.25">
      <c r="A293">
        <v>47576</v>
      </c>
      <c r="B293" t="s">
        <v>87</v>
      </c>
      <c r="C293" s="44">
        <v>40842</v>
      </c>
      <c r="D293" t="s">
        <v>193</v>
      </c>
      <c r="E293" t="s">
        <v>80</v>
      </c>
      <c r="F293" s="106"/>
    </row>
    <row r="294" spans="1:6" x14ac:dyDescent="0.25">
      <c r="A294">
        <v>47579</v>
      </c>
      <c r="B294" t="s">
        <v>87</v>
      </c>
      <c r="C294" s="44">
        <v>40842</v>
      </c>
      <c r="D294" t="s">
        <v>193</v>
      </c>
      <c r="E294" t="s">
        <v>80</v>
      </c>
      <c r="F294" s="106"/>
    </row>
    <row r="295" spans="1:6" x14ac:dyDescent="0.25">
      <c r="A295">
        <v>47706</v>
      </c>
      <c r="B295" t="s">
        <v>87</v>
      </c>
      <c r="C295" s="44">
        <v>40842</v>
      </c>
      <c r="D295" t="s">
        <v>193</v>
      </c>
      <c r="E295" t="s">
        <v>80</v>
      </c>
      <c r="F295" s="106"/>
    </row>
    <row r="296" spans="1:6" x14ac:dyDescent="0.25">
      <c r="A296">
        <v>47704</v>
      </c>
      <c r="B296" t="s">
        <v>87</v>
      </c>
      <c r="C296" s="44">
        <v>40842</v>
      </c>
      <c r="D296" t="s">
        <v>193</v>
      </c>
      <c r="E296" t="s">
        <v>80</v>
      </c>
      <c r="F296" s="106"/>
    </row>
    <row r="297" spans="1:6" x14ac:dyDescent="0.25">
      <c r="A297">
        <v>47680</v>
      </c>
      <c r="B297" t="s">
        <v>87</v>
      </c>
      <c r="C297" s="44">
        <v>40842</v>
      </c>
      <c r="D297" t="s">
        <v>193</v>
      </c>
      <c r="E297" t="s">
        <v>80</v>
      </c>
      <c r="F297" s="106"/>
    </row>
    <row r="298" spans="1:6" x14ac:dyDescent="0.25">
      <c r="A298">
        <v>47540</v>
      </c>
      <c r="B298" t="s">
        <v>87</v>
      </c>
      <c r="C298" s="44">
        <v>40842</v>
      </c>
      <c r="D298" t="s">
        <v>193</v>
      </c>
      <c r="E298" t="s">
        <v>80</v>
      </c>
      <c r="F298" s="106"/>
    </row>
    <row r="299" spans="1:6" x14ac:dyDescent="0.25">
      <c r="A299">
        <v>47542</v>
      </c>
      <c r="B299" t="s">
        <v>87</v>
      </c>
      <c r="C299" s="44">
        <v>40842</v>
      </c>
      <c r="D299" t="s">
        <v>193</v>
      </c>
      <c r="E299" t="s">
        <v>80</v>
      </c>
      <c r="F299" s="106"/>
    </row>
    <row r="300" spans="1:6" x14ac:dyDescent="0.25">
      <c r="A300">
        <v>47682</v>
      </c>
      <c r="B300" t="s">
        <v>87</v>
      </c>
      <c r="C300" s="44">
        <v>40842</v>
      </c>
      <c r="D300" t="s">
        <v>193</v>
      </c>
      <c r="E300" t="s">
        <v>80</v>
      </c>
      <c r="F300" s="106"/>
    </row>
    <row r="301" spans="1:6" x14ac:dyDescent="0.25">
      <c r="A301">
        <v>47681</v>
      </c>
      <c r="B301" t="s">
        <v>87</v>
      </c>
      <c r="C301" s="44">
        <v>40842</v>
      </c>
      <c r="D301" t="s">
        <v>193</v>
      </c>
      <c r="E301" t="s">
        <v>80</v>
      </c>
      <c r="F301" s="106"/>
    </row>
    <row r="302" spans="1:6" x14ac:dyDescent="0.25">
      <c r="A302">
        <v>47558</v>
      </c>
      <c r="B302" t="s">
        <v>87</v>
      </c>
      <c r="C302" s="44">
        <v>40842</v>
      </c>
      <c r="D302" t="s">
        <v>193</v>
      </c>
      <c r="E302" t="s">
        <v>80</v>
      </c>
      <c r="F302" s="106"/>
    </row>
    <row r="303" spans="1:6" x14ac:dyDescent="0.25">
      <c r="A303">
        <v>47557</v>
      </c>
      <c r="B303" t="s">
        <v>87</v>
      </c>
      <c r="C303" s="44">
        <v>40843</v>
      </c>
      <c r="D303" t="s">
        <v>193</v>
      </c>
      <c r="E303" t="s">
        <v>80</v>
      </c>
      <c r="F303" s="106"/>
    </row>
    <row r="304" spans="1:6" x14ac:dyDescent="0.25">
      <c r="A304">
        <v>47555</v>
      </c>
      <c r="B304" t="s">
        <v>87</v>
      </c>
      <c r="C304" s="44">
        <v>40843</v>
      </c>
      <c r="D304" t="s">
        <v>193</v>
      </c>
      <c r="E304" t="s">
        <v>80</v>
      </c>
      <c r="F304" s="106"/>
    </row>
    <row r="305" spans="1:6" x14ac:dyDescent="0.25">
      <c r="A305">
        <v>47556</v>
      </c>
      <c r="B305" t="s">
        <v>87</v>
      </c>
      <c r="C305" s="44">
        <v>40843</v>
      </c>
      <c r="D305" t="s">
        <v>193</v>
      </c>
      <c r="E305" t="s">
        <v>80</v>
      </c>
      <c r="F305" s="106"/>
    </row>
    <row r="306" spans="1:6" x14ac:dyDescent="0.25">
      <c r="A306">
        <v>47554</v>
      </c>
      <c r="B306" t="s">
        <v>87</v>
      </c>
      <c r="C306" s="44">
        <v>40843</v>
      </c>
      <c r="D306" t="s">
        <v>193</v>
      </c>
      <c r="E306" t="s">
        <v>80</v>
      </c>
      <c r="F306" s="106"/>
    </row>
    <row r="307" spans="1:6" x14ac:dyDescent="0.25">
      <c r="A307">
        <v>47811</v>
      </c>
      <c r="B307" t="s">
        <v>87</v>
      </c>
      <c r="C307" s="44">
        <v>40847</v>
      </c>
      <c r="D307" t="s">
        <v>193</v>
      </c>
      <c r="E307" t="s">
        <v>80</v>
      </c>
      <c r="F307" s="106"/>
    </row>
    <row r="308" spans="1:6" x14ac:dyDescent="0.25">
      <c r="A308">
        <v>47814</v>
      </c>
      <c r="B308" t="s">
        <v>87</v>
      </c>
      <c r="C308" s="44">
        <v>40847</v>
      </c>
      <c r="D308" t="s">
        <v>193</v>
      </c>
      <c r="E308" t="s">
        <v>80</v>
      </c>
      <c r="F308" s="106"/>
    </row>
    <row r="309" spans="1:6" x14ac:dyDescent="0.25">
      <c r="A309">
        <v>48258</v>
      </c>
      <c r="B309" t="s">
        <v>87</v>
      </c>
      <c r="C309" s="44">
        <v>40847</v>
      </c>
      <c r="D309" t="s">
        <v>193</v>
      </c>
      <c r="E309" t="s">
        <v>80</v>
      </c>
      <c r="F309" s="106"/>
    </row>
    <row r="310" spans="1:6" x14ac:dyDescent="0.25">
      <c r="A310">
        <v>48261</v>
      </c>
      <c r="B310" t="s">
        <v>87</v>
      </c>
      <c r="C310" s="44">
        <v>40847</v>
      </c>
      <c r="D310" t="s">
        <v>193</v>
      </c>
      <c r="E310" t="s">
        <v>80</v>
      </c>
      <c r="F310" s="106"/>
    </row>
    <row r="311" spans="1:6" x14ac:dyDescent="0.25">
      <c r="A311">
        <v>47573</v>
      </c>
      <c r="B311" t="s">
        <v>87</v>
      </c>
      <c r="C311" s="44">
        <v>40847</v>
      </c>
      <c r="D311" t="s">
        <v>193</v>
      </c>
      <c r="E311" t="s">
        <v>80</v>
      </c>
      <c r="F311" s="106"/>
    </row>
    <row r="312" spans="1:6" x14ac:dyDescent="0.25">
      <c r="A312">
        <v>47586</v>
      </c>
      <c r="B312" t="s">
        <v>87</v>
      </c>
      <c r="C312" s="44">
        <v>40847</v>
      </c>
      <c r="D312" t="s">
        <v>193</v>
      </c>
      <c r="E312" t="s">
        <v>80</v>
      </c>
      <c r="F312" s="106"/>
    </row>
    <row r="313" spans="1:6" x14ac:dyDescent="0.25">
      <c r="A313">
        <v>47813</v>
      </c>
      <c r="B313" t="s">
        <v>87</v>
      </c>
      <c r="C313" s="44">
        <v>40847</v>
      </c>
      <c r="D313" t="s">
        <v>193</v>
      </c>
      <c r="E313" t="s">
        <v>80</v>
      </c>
      <c r="F313" s="106"/>
    </row>
    <row r="314" spans="1:6" x14ac:dyDescent="0.25">
      <c r="A314">
        <v>47571</v>
      </c>
      <c r="B314" t="s">
        <v>87</v>
      </c>
      <c r="C314" s="44">
        <v>40847</v>
      </c>
      <c r="D314" t="s">
        <v>193</v>
      </c>
      <c r="E314" t="s">
        <v>80</v>
      </c>
      <c r="F314" s="106"/>
    </row>
    <row r="315" spans="1:6" x14ac:dyDescent="0.25">
      <c r="A315">
        <v>47570</v>
      </c>
      <c r="B315" t="s">
        <v>87</v>
      </c>
      <c r="C315" s="44">
        <v>40847</v>
      </c>
      <c r="D315" t="s">
        <v>193</v>
      </c>
      <c r="E315" t="s">
        <v>80</v>
      </c>
      <c r="F315" s="106"/>
    </row>
    <row r="316" spans="1:6" x14ac:dyDescent="0.25">
      <c r="A316">
        <v>47587</v>
      </c>
      <c r="B316" t="s">
        <v>87</v>
      </c>
      <c r="C316" s="44">
        <v>40847</v>
      </c>
      <c r="D316" t="s">
        <v>193</v>
      </c>
      <c r="E316" t="s">
        <v>80</v>
      </c>
      <c r="F316" s="106"/>
    </row>
    <row r="317" spans="1:6" x14ac:dyDescent="0.25">
      <c r="A317">
        <v>47572</v>
      </c>
      <c r="B317" t="s">
        <v>87</v>
      </c>
      <c r="C317" s="44">
        <v>40847</v>
      </c>
      <c r="D317" t="s">
        <v>193</v>
      </c>
      <c r="E317" t="s">
        <v>80</v>
      </c>
      <c r="F317" s="106"/>
    </row>
    <row r="318" spans="1:6" x14ac:dyDescent="0.25">
      <c r="A318">
        <v>47707</v>
      </c>
      <c r="B318" t="s">
        <v>87</v>
      </c>
      <c r="C318" s="44">
        <v>40847</v>
      </c>
      <c r="D318" t="s">
        <v>193</v>
      </c>
      <c r="E318" t="s">
        <v>80</v>
      </c>
      <c r="F318" s="106"/>
    </row>
    <row r="319" spans="1:6" x14ac:dyDescent="0.25">
      <c r="A319">
        <v>47812</v>
      </c>
      <c r="B319" t="s">
        <v>87</v>
      </c>
      <c r="C319" s="44">
        <v>40847</v>
      </c>
      <c r="D319" t="s">
        <v>193</v>
      </c>
      <c r="E319" t="s">
        <v>80</v>
      </c>
      <c r="F319" s="106"/>
    </row>
    <row r="320" spans="1:6" x14ac:dyDescent="0.25">
      <c r="A320">
        <v>47703</v>
      </c>
      <c r="B320" t="s">
        <v>87</v>
      </c>
      <c r="C320" s="44">
        <v>40847</v>
      </c>
      <c r="D320" t="s">
        <v>193</v>
      </c>
      <c r="E320" t="s">
        <v>80</v>
      </c>
      <c r="F320" s="106"/>
    </row>
    <row r="321" spans="1:6" x14ac:dyDescent="0.25">
      <c r="A321">
        <v>48199</v>
      </c>
      <c r="B321" t="s">
        <v>87</v>
      </c>
      <c r="C321" s="44">
        <v>40848</v>
      </c>
      <c r="D321" t="s">
        <v>193</v>
      </c>
      <c r="E321" t="s">
        <v>80</v>
      </c>
      <c r="F321" s="106"/>
    </row>
    <row r="322" spans="1:6" x14ac:dyDescent="0.25">
      <c r="A322">
        <v>48198</v>
      </c>
      <c r="B322" t="s">
        <v>87</v>
      </c>
      <c r="C322" s="44">
        <v>40848</v>
      </c>
      <c r="D322" t="s">
        <v>193</v>
      </c>
      <c r="E322" t="s">
        <v>80</v>
      </c>
      <c r="F322" s="106"/>
    </row>
    <row r="323" spans="1:6" x14ac:dyDescent="0.25">
      <c r="A323">
        <v>48200</v>
      </c>
      <c r="B323" t="s">
        <v>87</v>
      </c>
      <c r="C323" s="44">
        <v>40848</v>
      </c>
      <c r="D323" t="s">
        <v>193</v>
      </c>
      <c r="E323" t="s">
        <v>80</v>
      </c>
      <c r="F323" s="106"/>
    </row>
    <row r="324" spans="1:6" x14ac:dyDescent="0.25">
      <c r="A324">
        <v>48202</v>
      </c>
      <c r="B324" t="s">
        <v>87</v>
      </c>
      <c r="C324" s="44">
        <v>40849</v>
      </c>
      <c r="D324" t="s">
        <v>193</v>
      </c>
      <c r="E324" t="s">
        <v>80</v>
      </c>
      <c r="F324" s="106"/>
    </row>
    <row r="325" spans="1:6" x14ac:dyDescent="0.25">
      <c r="A325">
        <v>48201</v>
      </c>
      <c r="B325" t="s">
        <v>87</v>
      </c>
      <c r="C325" s="44">
        <v>40849</v>
      </c>
      <c r="D325" t="s">
        <v>193</v>
      </c>
      <c r="E325" t="s">
        <v>80</v>
      </c>
      <c r="F325" s="106"/>
    </row>
    <row r="326" spans="1:6" x14ac:dyDescent="0.25">
      <c r="A326">
        <v>48260</v>
      </c>
      <c r="B326" t="s">
        <v>87</v>
      </c>
      <c r="C326" s="44">
        <v>40851</v>
      </c>
      <c r="D326" t="s">
        <v>193</v>
      </c>
      <c r="E326" t="s">
        <v>80</v>
      </c>
      <c r="F326" s="106"/>
    </row>
    <row r="327" spans="1:6" x14ac:dyDescent="0.25">
      <c r="A327">
        <v>48231</v>
      </c>
      <c r="B327" t="s">
        <v>87</v>
      </c>
      <c r="C327" s="44">
        <v>40856</v>
      </c>
      <c r="D327" t="s">
        <v>193</v>
      </c>
      <c r="E327" t="s">
        <v>80</v>
      </c>
      <c r="F327" s="106"/>
    </row>
    <row r="328" spans="1:6" x14ac:dyDescent="0.25">
      <c r="A328">
        <v>48232</v>
      </c>
      <c r="B328" t="s">
        <v>87</v>
      </c>
      <c r="C328" s="44">
        <v>40856</v>
      </c>
      <c r="D328" t="s">
        <v>193</v>
      </c>
      <c r="E328" t="s">
        <v>80</v>
      </c>
      <c r="F328" s="106"/>
    </row>
    <row r="329" spans="1:6" x14ac:dyDescent="0.25">
      <c r="A329">
        <v>48233</v>
      </c>
      <c r="B329" t="s">
        <v>87</v>
      </c>
      <c r="C329" s="44">
        <v>40856</v>
      </c>
      <c r="D329" t="s">
        <v>193</v>
      </c>
      <c r="E329" t="s">
        <v>80</v>
      </c>
      <c r="F329" s="106"/>
    </row>
    <row r="330" spans="1:6" x14ac:dyDescent="0.25">
      <c r="A330">
        <v>48228</v>
      </c>
      <c r="B330" t="s">
        <v>87</v>
      </c>
      <c r="C330" s="44">
        <v>40856</v>
      </c>
      <c r="D330" t="s">
        <v>193</v>
      </c>
      <c r="E330" t="s">
        <v>80</v>
      </c>
      <c r="F330" s="106"/>
    </row>
    <row r="331" spans="1:6" x14ac:dyDescent="0.25">
      <c r="A331">
        <v>48229</v>
      </c>
      <c r="B331" t="s">
        <v>87</v>
      </c>
      <c r="C331" s="44">
        <v>40856</v>
      </c>
      <c r="D331" t="s">
        <v>193</v>
      </c>
      <c r="E331" t="s">
        <v>80</v>
      </c>
      <c r="F331" s="106"/>
    </row>
    <row r="332" spans="1:6" x14ac:dyDescent="0.25">
      <c r="A332">
        <v>48230</v>
      </c>
      <c r="B332" t="s">
        <v>87</v>
      </c>
      <c r="C332" s="44">
        <v>40856</v>
      </c>
      <c r="D332" t="s">
        <v>193</v>
      </c>
      <c r="E332" t="s">
        <v>80</v>
      </c>
      <c r="F332" s="106"/>
    </row>
    <row r="333" spans="1:6" x14ac:dyDescent="0.25">
      <c r="A333">
        <v>48266</v>
      </c>
      <c r="B333" t="s">
        <v>87</v>
      </c>
      <c r="C333" s="44">
        <v>40856</v>
      </c>
      <c r="D333" t="s">
        <v>193</v>
      </c>
      <c r="E333" t="s">
        <v>80</v>
      </c>
      <c r="F333" s="106"/>
    </row>
    <row r="334" spans="1:6" x14ac:dyDescent="0.25">
      <c r="A334">
        <v>48192</v>
      </c>
      <c r="B334" t="s">
        <v>87</v>
      </c>
      <c r="C334" s="44">
        <v>40861</v>
      </c>
      <c r="D334" t="s">
        <v>193</v>
      </c>
      <c r="E334" t="s">
        <v>80</v>
      </c>
      <c r="F334" s="106"/>
    </row>
    <row r="335" spans="1:6" x14ac:dyDescent="0.25">
      <c r="A335">
        <v>48197</v>
      </c>
      <c r="B335" t="s">
        <v>87</v>
      </c>
      <c r="C335" s="44">
        <v>40861</v>
      </c>
      <c r="D335" t="s">
        <v>193</v>
      </c>
      <c r="E335" t="s">
        <v>80</v>
      </c>
      <c r="F335" s="106"/>
    </row>
    <row r="336" spans="1:6" x14ac:dyDescent="0.25">
      <c r="A336">
        <v>48195</v>
      </c>
      <c r="B336" t="s">
        <v>87</v>
      </c>
      <c r="C336" s="44">
        <v>40861</v>
      </c>
      <c r="D336" t="s">
        <v>193</v>
      </c>
      <c r="E336" t="s">
        <v>80</v>
      </c>
      <c r="F336" s="106"/>
    </row>
    <row r="337" spans="1:6" x14ac:dyDescent="0.25">
      <c r="A337">
        <v>48196</v>
      </c>
      <c r="B337" t="s">
        <v>87</v>
      </c>
      <c r="C337" s="44">
        <v>40861</v>
      </c>
      <c r="D337" t="s">
        <v>193</v>
      </c>
      <c r="E337" t="s">
        <v>80</v>
      </c>
      <c r="F337" s="106"/>
    </row>
    <row r="338" spans="1:6" x14ac:dyDescent="0.25">
      <c r="A338">
        <v>47990</v>
      </c>
      <c r="B338" t="s">
        <v>87</v>
      </c>
      <c r="C338" s="44">
        <v>40882</v>
      </c>
      <c r="D338" t="s">
        <v>193</v>
      </c>
      <c r="E338" t="s">
        <v>80</v>
      </c>
      <c r="F338" s="106"/>
    </row>
    <row r="339" spans="1:6" x14ac:dyDescent="0.25">
      <c r="A339">
        <v>47834</v>
      </c>
      <c r="B339" t="s">
        <v>87</v>
      </c>
      <c r="C339" s="44">
        <v>40882</v>
      </c>
      <c r="D339" t="s">
        <v>193</v>
      </c>
      <c r="E339" t="s">
        <v>80</v>
      </c>
      <c r="F339" s="106"/>
    </row>
    <row r="340" spans="1:6" x14ac:dyDescent="0.25">
      <c r="A340">
        <v>47842</v>
      </c>
      <c r="B340" t="s">
        <v>87</v>
      </c>
      <c r="C340" s="44">
        <v>40882</v>
      </c>
      <c r="D340" t="s">
        <v>193</v>
      </c>
      <c r="E340" t="s">
        <v>80</v>
      </c>
      <c r="F340" s="106"/>
    </row>
    <row r="341" spans="1:6" x14ac:dyDescent="0.25">
      <c r="A341">
        <v>48087</v>
      </c>
      <c r="B341" t="s">
        <v>87</v>
      </c>
      <c r="C341" s="44">
        <v>40882</v>
      </c>
      <c r="D341" t="s">
        <v>193</v>
      </c>
      <c r="E341" t="s">
        <v>80</v>
      </c>
      <c r="F341" s="106"/>
    </row>
    <row r="342" spans="1:6" x14ac:dyDescent="0.25">
      <c r="A342">
        <v>48259</v>
      </c>
      <c r="B342" t="s">
        <v>87</v>
      </c>
      <c r="C342" s="44">
        <v>40893</v>
      </c>
      <c r="D342" t="s">
        <v>193</v>
      </c>
      <c r="E342" t="s">
        <v>80</v>
      </c>
      <c r="F342" s="106"/>
    </row>
    <row r="343" spans="1:6" x14ac:dyDescent="0.25">
      <c r="A343">
        <v>48262</v>
      </c>
      <c r="B343" t="s">
        <v>87</v>
      </c>
      <c r="C343" s="44">
        <v>40897</v>
      </c>
      <c r="D343" t="s">
        <v>193</v>
      </c>
      <c r="E343" t="s">
        <v>80</v>
      </c>
      <c r="F343" s="106"/>
    </row>
    <row r="344" spans="1:6" x14ac:dyDescent="0.25">
      <c r="A344">
        <v>48264</v>
      </c>
      <c r="B344" t="s">
        <v>87</v>
      </c>
      <c r="C344" s="44">
        <v>40897</v>
      </c>
      <c r="D344" t="s">
        <v>193</v>
      </c>
      <c r="E344" t="s">
        <v>80</v>
      </c>
      <c r="F344" s="106"/>
    </row>
    <row r="345" spans="1:6" x14ac:dyDescent="0.25">
      <c r="A345">
        <v>48265</v>
      </c>
      <c r="B345" t="s">
        <v>87</v>
      </c>
      <c r="C345" s="44">
        <v>40897</v>
      </c>
      <c r="D345" t="s">
        <v>193</v>
      </c>
      <c r="E345" t="s">
        <v>80</v>
      </c>
      <c r="F345" s="106"/>
    </row>
    <row r="346" spans="1:6" x14ac:dyDescent="0.25">
      <c r="A346">
        <v>48318</v>
      </c>
      <c r="B346" t="s">
        <v>87</v>
      </c>
      <c r="C346" s="44">
        <v>40914</v>
      </c>
      <c r="D346" t="s">
        <v>193</v>
      </c>
      <c r="E346" t="s">
        <v>80</v>
      </c>
      <c r="F346" s="106"/>
    </row>
    <row r="347" spans="1:6" x14ac:dyDescent="0.25">
      <c r="A347">
        <v>48339</v>
      </c>
      <c r="B347" t="s">
        <v>87</v>
      </c>
      <c r="C347" s="44">
        <v>40932</v>
      </c>
      <c r="D347" t="s">
        <v>193</v>
      </c>
      <c r="E347" t="s">
        <v>80</v>
      </c>
      <c r="F347" s="106"/>
    </row>
    <row r="348" spans="1:6" x14ac:dyDescent="0.25">
      <c r="A348" t="s">
        <v>199</v>
      </c>
      <c r="B348" t="s">
        <v>87</v>
      </c>
      <c r="C348" s="44">
        <v>40933</v>
      </c>
      <c r="D348" t="s">
        <v>193</v>
      </c>
      <c r="E348" t="s">
        <v>80</v>
      </c>
      <c r="F348" s="106"/>
    </row>
    <row r="349" spans="1:6" x14ac:dyDescent="0.25">
      <c r="A349">
        <v>48188</v>
      </c>
      <c r="B349" t="s">
        <v>87</v>
      </c>
      <c r="C349" s="44">
        <v>40933</v>
      </c>
      <c r="D349" t="s">
        <v>193</v>
      </c>
      <c r="E349" t="s">
        <v>80</v>
      </c>
      <c r="F349" s="106"/>
    </row>
    <row r="350" spans="1:6" x14ac:dyDescent="0.25">
      <c r="A350">
        <v>48191</v>
      </c>
      <c r="B350" t="s">
        <v>87</v>
      </c>
      <c r="C350" s="44">
        <v>40933</v>
      </c>
      <c r="D350" t="s">
        <v>193</v>
      </c>
      <c r="E350" t="s">
        <v>80</v>
      </c>
      <c r="F350" s="106"/>
    </row>
    <row r="351" spans="1:6" x14ac:dyDescent="0.25">
      <c r="A351">
        <v>47584</v>
      </c>
      <c r="B351" t="s">
        <v>87</v>
      </c>
      <c r="C351" s="44">
        <v>40933</v>
      </c>
      <c r="D351" t="s">
        <v>193</v>
      </c>
      <c r="E351" t="s">
        <v>80</v>
      </c>
      <c r="F351" s="106"/>
    </row>
    <row r="352" spans="1:6" x14ac:dyDescent="0.25">
      <c r="A352">
        <v>47585</v>
      </c>
      <c r="B352" t="s">
        <v>87</v>
      </c>
      <c r="C352" s="44">
        <v>40933</v>
      </c>
      <c r="D352" t="s">
        <v>193</v>
      </c>
      <c r="E352" t="s">
        <v>80</v>
      </c>
      <c r="F352" s="106"/>
    </row>
    <row r="353" spans="1:6" x14ac:dyDescent="0.25">
      <c r="A353">
        <v>47818</v>
      </c>
      <c r="B353" t="s">
        <v>87</v>
      </c>
      <c r="C353" s="44">
        <v>40933</v>
      </c>
      <c r="D353" t="s">
        <v>193</v>
      </c>
      <c r="E353" t="s">
        <v>80</v>
      </c>
      <c r="F353" s="106"/>
    </row>
    <row r="354" spans="1:6" x14ac:dyDescent="0.25">
      <c r="A354">
        <v>47605</v>
      </c>
      <c r="B354" t="s">
        <v>87</v>
      </c>
      <c r="C354" s="44">
        <v>40933</v>
      </c>
      <c r="D354" t="s">
        <v>193</v>
      </c>
      <c r="E354" t="s">
        <v>80</v>
      </c>
      <c r="F354" s="106"/>
    </row>
    <row r="355" spans="1:6" x14ac:dyDescent="0.25">
      <c r="A355">
        <v>47770</v>
      </c>
      <c r="B355" t="s">
        <v>87</v>
      </c>
      <c r="C355" s="44">
        <v>40933</v>
      </c>
      <c r="D355" t="s">
        <v>193</v>
      </c>
      <c r="E355" t="s">
        <v>80</v>
      </c>
      <c r="F355" s="106"/>
    </row>
    <row r="356" spans="1:6" x14ac:dyDescent="0.25">
      <c r="A356">
        <v>48331</v>
      </c>
      <c r="B356" t="s">
        <v>87</v>
      </c>
      <c r="C356" s="44">
        <v>40933</v>
      </c>
      <c r="D356" t="s">
        <v>193</v>
      </c>
      <c r="E356" t="s">
        <v>80</v>
      </c>
      <c r="F356" s="106"/>
    </row>
    <row r="357" spans="1:6" x14ac:dyDescent="0.25">
      <c r="A357">
        <v>47688</v>
      </c>
      <c r="B357" t="s">
        <v>87</v>
      </c>
      <c r="C357" s="44">
        <v>40933</v>
      </c>
      <c r="D357" t="s">
        <v>193</v>
      </c>
      <c r="E357" t="s">
        <v>80</v>
      </c>
      <c r="F357" s="106"/>
    </row>
    <row r="358" spans="1:6" x14ac:dyDescent="0.25">
      <c r="A358">
        <v>48186</v>
      </c>
      <c r="B358" t="s">
        <v>87</v>
      </c>
      <c r="C358" s="44">
        <v>40934</v>
      </c>
      <c r="D358" t="s">
        <v>193</v>
      </c>
      <c r="E358" t="s">
        <v>80</v>
      </c>
      <c r="F358" s="106"/>
    </row>
    <row r="359" spans="1:6" x14ac:dyDescent="0.25">
      <c r="A359">
        <v>47686</v>
      </c>
      <c r="B359" t="s">
        <v>87</v>
      </c>
      <c r="C359" s="44">
        <v>40934</v>
      </c>
      <c r="D359" t="s">
        <v>193</v>
      </c>
      <c r="E359" t="s">
        <v>80</v>
      </c>
      <c r="F359" s="106"/>
    </row>
    <row r="360" spans="1:6" x14ac:dyDescent="0.25">
      <c r="A360">
        <v>48190</v>
      </c>
      <c r="B360" t="s">
        <v>87</v>
      </c>
      <c r="C360" s="44">
        <v>40934</v>
      </c>
      <c r="D360" t="s">
        <v>193</v>
      </c>
      <c r="E360" t="s">
        <v>80</v>
      </c>
      <c r="F360" s="106"/>
    </row>
    <row r="361" spans="1:6" x14ac:dyDescent="0.25">
      <c r="A361">
        <v>47685</v>
      </c>
      <c r="B361" t="s">
        <v>87</v>
      </c>
      <c r="C361" s="44">
        <v>40934</v>
      </c>
      <c r="D361" t="s">
        <v>193</v>
      </c>
      <c r="E361" t="s">
        <v>80</v>
      </c>
      <c r="F361" s="106"/>
    </row>
    <row r="362" spans="1:6" x14ac:dyDescent="0.25">
      <c r="A362">
        <v>48187</v>
      </c>
      <c r="B362" t="s">
        <v>87</v>
      </c>
      <c r="C362" s="44">
        <v>40934</v>
      </c>
      <c r="D362" t="s">
        <v>193</v>
      </c>
      <c r="E362" t="s">
        <v>80</v>
      </c>
      <c r="F362" s="106"/>
    </row>
    <row r="363" spans="1:6" x14ac:dyDescent="0.25">
      <c r="A363">
        <v>47684</v>
      </c>
      <c r="B363" t="s">
        <v>87</v>
      </c>
      <c r="C363" s="44">
        <v>40934</v>
      </c>
      <c r="D363" t="s">
        <v>193</v>
      </c>
      <c r="E363" t="s">
        <v>80</v>
      </c>
      <c r="F363" s="106"/>
    </row>
    <row r="364" spans="1:6" x14ac:dyDescent="0.25">
      <c r="A364">
        <v>48341</v>
      </c>
      <c r="B364" t="s">
        <v>87</v>
      </c>
      <c r="C364" s="44">
        <v>40938</v>
      </c>
      <c r="D364" t="s">
        <v>193</v>
      </c>
      <c r="E364" t="s">
        <v>80</v>
      </c>
      <c r="F364" s="106"/>
    </row>
    <row r="365" spans="1:6" x14ac:dyDescent="0.25">
      <c r="A365">
        <v>48343</v>
      </c>
      <c r="B365" t="s">
        <v>87</v>
      </c>
      <c r="C365" s="44">
        <v>40938</v>
      </c>
      <c r="D365" t="s">
        <v>193</v>
      </c>
      <c r="E365" t="s">
        <v>80</v>
      </c>
      <c r="F365" s="106"/>
    </row>
    <row r="366" spans="1:6" x14ac:dyDescent="0.25">
      <c r="A366">
        <v>48340</v>
      </c>
      <c r="B366" t="s">
        <v>87</v>
      </c>
      <c r="C366" s="44">
        <v>40938</v>
      </c>
      <c r="D366" t="s">
        <v>193</v>
      </c>
      <c r="E366" t="s">
        <v>80</v>
      </c>
      <c r="F366" s="106"/>
    </row>
    <row r="367" spans="1:6" x14ac:dyDescent="0.25">
      <c r="A367">
        <v>48344</v>
      </c>
      <c r="B367" t="s">
        <v>87</v>
      </c>
      <c r="C367" s="44">
        <v>40938</v>
      </c>
      <c r="D367" t="s">
        <v>193</v>
      </c>
      <c r="E367" t="s">
        <v>80</v>
      </c>
      <c r="F367" s="106"/>
    </row>
    <row r="368" spans="1:6" x14ac:dyDescent="0.25">
      <c r="A368">
        <v>48342</v>
      </c>
      <c r="B368" t="s">
        <v>87</v>
      </c>
      <c r="C368" s="44">
        <v>40938</v>
      </c>
      <c r="D368" t="s">
        <v>193</v>
      </c>
      <c r="E368" t="s">
        <v>80</v>
      </c>
      <c r="F368" s="106"/>
    </row>
    <row r="369" spans="1:6" x14ac:dyDescent="0.25">
      <c r="A369">
        <v>48345</v>
      </c>
      <c r="B369" t="s">
        <v>87</v>
      </c>
      <c r="C369" s="44">
        <v>40938</v>
      </c>
      <c r="D369" t="s">
        <v>193</v>
      </c>
      <c r="E369" t="s">
        <v>80</v>
      </c>
      <c r="F369" s="106"/>
    </row>
    <row r="370" spans="1:6" x14ac:dyDescent="0.25">
      <c r="A370">
        <v>48335</v>
      </c>
      <c r="B370" t="s">
        <v>87</v>
      </c>
      <c r="C370" s="44">
        <v>40938</v>
      </c>
      <c r="D370" t="s">
        <v>193</v>
      </c>
      <c r="E370" t="s">
        <v>80</v>
      </c>
      <c r="F370" s="106"/>
    </row>
    <row r="371" spans="1:6" x14ac:dyDescent="0.25">
      <c r="A371">
        <v>48333</v>
      </c>
      <c r="B371" t="s">
        <v>87</v>
      </c>
      <c r="C371" s="44">
        <v>40938</v>
      </c>
      <c r="D371" t="s">
        <v>193</v>
      </c>
      <c r="E371" t="s">
        <v>80</v>
      </c>
      <c r="F371" s="106"/>
    </row>
    <row r="372" spans="1:6" x14ac:dyDescent="0.25">
      <c r="A372">
        <v>48334</v>
      </c>
      <c r="B372" t="s">
        <v>87</v>
      </c>
      <c r="C372" s="44">
        <v>40938</v>
      </c>
      <c r="D372" t="s">
        <v>193</v>
      </c>
      <c r="E372" t="s">
        <v>80</v>
      </c>
      <c r="F372" s="106"/>
    </row>
    <row r="373" spans="1:6" x14ac:dyDescent="0.25">
      <c r="A373">
        <v>47768</v>
      </c>
      <c r="B373" t="s">
        <v>87</v>
      </c>
      <c r="C373" s="44">
        <v>40942</v>
      </c>
      <c r="D373" t="s">
        <v>193</v>
      </c>
      <c r="E373" t="s">
        <v>80</v>
      </c>
      <c r="F373" s="106"/>
    </row>
    <row r="374" spans="1:6" x14ac:dyDescent="0.25">
      <c r="A374">
        <v>48336</v>
      </c>
      <c r="B374" t="s">
        <v>87</v>
      </c>
      <c r="C374" s="44">
        <v>40945</v>
      </c>
      <c r="D374" t="s">
        <v>193</v>
      </c>
      <c r="E374" t="s">
        <v>80</v>
      </c>
      <c r="F374" s="106"/>
    </row>
    <row r="375" spans="1:6" x14ac:dyDescent="0.25">
      <c r="A375">
        <v>48330</v>
      </c>
      <c r="B375" t="s">
        <v>87</v>
      </c>
      <c r="C375" s="44">
        <v>40945</v>
      </c>
      <c r="D375" t="s">
        <v>193</v>
      </c>
      <c r="E375" t="s">
        <v>80</v>
      </c>
      <c r="F375" s="106"/>
    </row>
    <row r="376" spans="1:6" x14ac:dyDescent="0.25">
      <c r="A376">
        <v>48322</v>
      </c>
      <c r="B376" t="s">
        <v>87</v>
      </c>
      <c r="C376" s="44">
        <v>40945</v>
      </c>
      <c r="D376" t="s">
        <v>193</v>
      </c>
      <c r="E376" t="s">
        <v>80</v>
      </c>
      <c r="F376" s="106"/>
    </row>
    <row r="377" spans="1:6" x14ac:dyDescent="0.25">
      <c r="A377">
        <v>48328</v>
      </c>
      <c r="B377" t="s">
        <v>87</v>
      </c>
      <c r="C377" s="44">
        <v>40945</v>
      </c>
      <c r="D377" t="s">
        <v>193</v>
      </c>
      <c r="E377" t="s">
        <v>80</v>
      </c>
      <c r="F377" s="106"/>
    </row>
    <row r="378" spans="1:6" x14ac:dyDescent="0.25">
      <c r="A378">
        <v>48327</v>
      </c>
      <c r="B378" t="s">
        <v>87</v>
      </c>
      <c r="C378" s="44">
        <v>40945</v>
      </c>
      <c r="D378" t="s">
        <v>193</v>
      </c>
      <c r="E378" t="s">
        <v>80</v>
      </c>
      <c r="F378" s="106"/>
    </row>
    <row r="379" spans="1:6" x14ac:dyDescent="0.25">
      <c r="A379">
        <v>48193</v>
      </c>
      <c r="B379" t="s">
        <v>87</v>
      </c>
      <c r="C379" s="44">
        <v>40945</v>
      </c>
      <c r="D379" t="s">
        <v>193</v>
      </c>
      <c r="E379" t="s">
        <v>80</v>
      </c>
      <c r="F379" s="106"/>
    </row>
    <row r="380" spans="1:6" x14ac:dyDescent="0.25">
      <c r="A380">
        <v>48329</v>
      </c>
      <c r="B380" t="s">
        <v>87</v>
      </c>
      <c r="C380" s="44">
        <v>40945</v>
      </c>
      <c r="D380" t="s">
        <v>193</v>
      </c>
      <c r="E380" t="s">
        <v>80</v>
      </c>
      <c r="F380" s="106"/>
    </row>
    <row r="381" spans="1:6" x14ac:dyDescent="0.25">
      <c r="A381">
        <v>48337</v>
      </c>
      <c r="B381" t="s">
        <v>87</v>
      </c>
      <c r="C381" s="44">
        <v>40946</v>
      </c>
      <c r="D381" t="s">
        <v>193</v>
      </c>
      <c r="E381" t="s">
        <v>80</v>
      </c>
      <c r="F381" s="106"/>
    </row>
    <row r="382" spans="1:6" x14ac:dyDescent="0.25">
      <c r="A382">
        <v>48324</v>
      </c>
      <c r="B382" t="s">
        <v>87</v>
      </c>
      <c r="C382" s="44">
        <v>40946</v>
      </c>
      <c r="D382" t="s">
        <v>193</v>
      </c>
      <c r="E382" t="s">
        <v>80</v>
      </c>
      <c r="F382" s="106"/>
    </row>
    <row r="383" spans="1:6" x14ac:dyDescent="0.25">
      <c r="A383">
        <v>48181</v>
      </c>
      <c r="B383" t="s">
        <v>87</v>
      </c>
      <c r="C383" s="44">
        <v>40955</v>
      </c>
      <c r="D383" t="s">
        <v>193</v>
      </c>
      <c r="E383" t="s">
        <v>80</v>
      </c>
      <c r="F383" s="106"/>
    </row>
    <row r="384" spans="1:6" x14ac:dyDescent="0.25">
      <c r="A384">
        <v>48203</v>
      </c>
      <c r="B384" t="s">
        <v>87</v>
      </c>
      <c r="C384" s="44">
        <v>40967</v>
      </c>
      <c r="D384" t="s">
        <v>193</v>
      </c>
      <c r="E384" t="s">
        <v>80</v>
      </c>
      <c r="F384" s="106"/>
    </row>
    <row r="385" spans="1:6" x14ac:dyDescent="0.25">
      <c r="A385">
        <v>48022</v>
      </c>
      <c r="B385" t="s">
        <v>87</v>
      </c>
      <c r="C385" s="44">
        <v>40967</v>
      </c>
      <c r="D385" t="s">
        <v>193</v>
      </c>
      <c r="E385" t="s">
        <v>80</v>
      </c>
      <c r="F385" s="106"/>
    </row>
    <row r="386" spans="1:6" x14ac:dyDescent="0.25">
      <c r="A386">
        <v>48225</v>
      </c>
      <c r="B386" t="s">
        <v>87</v>
      </c>
      <c r="C386" s="44">
        <v>40967</v>
      </c>
      <c r="D386" t="s">
        <v>193</v>
      </c>
      <c r="E386" t="s">
        <v>80</v>
      </c>
      <c r="F386" s="106"/>
    </row>
    <row r="387" spans="1:6" x14ac:dyDescent="0.25">
      <c r="A387">
        <v>48021</v>
      </c>
      <c r="B387" t="s">
        <v>87</v>
      </c>
      <c r="C387" s="44">
        <v>40967</v>
      </c>
      <c r="D387" t="s">
        <v>193</v>
      </c>
      <c r="E387" t="s">
        <v>80</v>
      </c>
      <c r="F387" s="106"/>
    </row>
    <row r="388" spans="1:6" x14ac:dyDescent="0.25">
      <c r="A388">
        <v>48226</v>
      </c>
      <c r="B388" t="s">
        <v>87</v>
      </c>
      <c r="C388" s="44">
        <v>40967</v>
      </c>
      <c r="D388" t="s">
        <v>193</v>
      </c>
      <c r="E388" t="s">
        <v>80</v>
      </c>
      <c r="F388" s="106"/>
    </row>
    <row r="389" spans="1:6" x14ac:dyDescent="0.25">
      <c r="A389">
        <v>48136</v>
      </c>
      <c r="B389" t="s">
        <v>87</v>
      </c>
      <c r="C389" s="44">
        <v>40967</v>
      </c>
      <c r="D389" t="s">
        <v>193</v>
      </c>
      <c r="E389" t="s">
        <v>80</v>
      </c>
      <c r="F389" s="106"/>
    </row>
    <row r="390" spans="1:6" x14ac:dyDescent="0.25">
      <c r="A390">
        <v>48019</v>
      </c>
      <c r="B390" t="s">
        <v>87</v>
      </c>
      <c r="C390" s="44">
        <v>40967</v>
      </c>
      <c r="D390" t="s">
        <v>193</v>
      </c>
      <c r="E390" t="s">
        <v>80</v>
      </c>
      <c r="F390" s="106"/>
    </row>
    <row r="391" spans="1:6" x14ac:dyDescent="0.25">
      <c r="A391">
        <v>48222</v>
      </c>
      <c r="B391" t="s">
        <v>87</v>
      </c>
      <c r="C391" s="44">
        <v>40967</v>
      </c>
      <c r="D391" t="s">
        <v>193</v>
      </c>
      <c r="E391" t="s">
        <v>80</v>
      </c>
      <c r="F391" s="106"/>
    </row>
    <row r="392" spans="1:6" x14ac:dyDescent="0.25">
      <c r="A392">
        <v>48227</v>
      </c>
      <c r="B392" t="s">
        <v>87</v>
      </c>
      <c r="C392" s="44">
        <v>40967</v>
      </c>
      <c r="D392" t="s">
        <v>193</v>
      </c>
      <c r="E392" t="s">
        <v>80</v>
      </c>
      <c r="F392" s="106"/>
    </row>
    <row r="393" spans="1:6" x14ac:dyDescent="0.25">
      <c r="A393">
        <v>48020</v>
      </c>
      <c r="B393" t="s">
        <v>87</v>
      </c>
      <c r="C393" s="44">
        <v>40967</v>
      </c>
      <c r="D393" t="s">
        <v>193</v>
      </c>
      <c r="E393" t="s">
        <v>80</v>
      </c>
      <c r="F393" s="106"/>
    </row>
    <row r="394" spans="1:6" x14ac:dyDescent="0.25">
      <c r="A394">
        <v>48365</v>
      </c>
      <c r="B394" t="s">
        <v>87</v>
      </c>
      <c r="C394" s="44">
        <v>40967</v>
      </c>
      <c r="D394" t="s">
        <v>193</v>
      </c>
      <c r="E394" t="s">
        <v>80</v>
      </c>
      <c r="F394" s="106"/>
    </row>
    <row r="395" spans="1:6" x14ac:dyDescent="0.25">
      <c r="A395">
        <v>48367</v>
      </c>
      <c r="B395" t="s">
        <v>87</v>
      </c>
      <c r="C395" s="44">
        <v>40967</v>
      </c>
      <c r="D395" t="s">
        <v>193</v>
      </c>
      <c r="E395" t="s">
        <v>80</v>
      </c>
      <c r="F395" s="106"/>
    </row>
    <row r="396" spans="1:6" x14ac:dyDescent="0.25">
      <c r="A396">
        <v>48366</v>
      </c>
      <c r="B396" t="s">
        <v>87</v>
      </c>
      <c r="C396" s="44">
        <v>40967</v>
      </c>
      <c r="D396" t="s">
        <v>193</v>
      </c>
      <c r="E396" t="s">
        <v>80</v>
      </c>
      <c r="F396" s="106"/>
    </row>
    <row r="397" spans="1:6" x14ac:dyDescent="0.25">
      <c r="A397">
        <v>48320</v>
      </c>
      <c r="B397" t="s">
        <v>87</v>
      </c>
      <c r="C397" s="44">
        <v>40967</v>
      </c>
      <c r="D397" t="s">
        <v>193</v>
      </c>
      <c r="E397" t="s">
        <v>80</v>
      </c>
      <c r="F397" s="106"/>
    </row>
    <row r="398" spans="1:6" x14ac:dyDescent="0.25">
      <c r="A398">
        <v>48321</v>
      </c>
      <c r="B398" t="s">
        <v>87</v>
      </c>
      <c r="C398" s="44">
        <v>40967</v>
      </c>
      <c r="D398" t="s">
        <v>193</v>
      </c>
      <c r="E398" t="s">
        <v>80</v>
      </c>
      <c r="F398" s="106"/>
    </row>
    <row r="399" spans="1:6" x14ac:dyDescent="0.25">
      <c r="A399">
        <v>48223</v>
      </c>
      <c r="B399" t="s">
        <v>87</v>
      </c>
      <c r="C399" s="44">
        <v>40967</v>
      </c>
      <c r="D399" t="s">
        <v>193</v>
      </c>
      <c r="E399" t="s">
        <v>80</v>
      </c>
      <c r="F399" s="106"/>
    </row>
    <row r="400" spans="1:6" x14ac:dyDescent="0.25">
      <c r="A400">
        <v>48224</v>
      </c>
      <c r="B400" t="s">
        <v>87</v>
      </c>
      <c r="C400" s="44">
        <v>40967</v>
      </c>
      <c r="D400" t="s">
        <v>193</v>
      </c>
      <c r="E400" t="s">
        <v>80</v>
      </c>
      <c r="F400" s="106"/>
    </row>
    <row r="401" spans="1:6" x14ac:dyDescent="0.25">
      <c r="A401">
        <v>48210</v>
      </c>
      <c r="B401" t="s">
        <v>87</v>
      </c>
      <c r="C401" s="44">
        <v>40967</v>
      </c>
      <c r="D401" t="s">
        <v>193</v>
      </c>
      <c r="E401" t="s">
        <v>80</v>
      </c>
      <c r="F401" s="106"/>
    </row>
    <row r="402" spans="1:6" x14ac:dyDescent="0.25">
      <c r="A402">
        <v>48215</v>
      </c>
      <c r="B402" t="s">
        <v>87</v>
      </c>
      <c r="C402" s="44">
        <v>40967</v>
      </c>
      <c r="D402" t="s">
        <v>193</v>
      </c>
      <c r="E402" t="s">
        <v>80</v>
      </c>
      <c r="F402" s="106"/>
    </row>
    <row r="403" spans="1:6" x14ac:dyDescent="0.25">
      <c r="A403">
        <v>48214</v>
      </c>
      <c r="B403" t="s">
        <v>87</v>
      </c>
      <c r="C403" s="44">
        <v>40967</v>
      </c>
      <c r="D403" t="s">
        <v>193</v>
      </c>
      <c r="E403" t="s">
        <v>80</v>
      </c>
      <c r="F403" s="106"/>
    </row>
    <row r="404" spans="1:6" x14ac:dyDescent="0.25">
      <c r="A404">
        <v>48212</v>
      </c>
      <c r="B404" t="s">
        <v>87</v>
      </c>
      <c r="C404" s="44">
        <v>40967</v>
      </c>
      <c r="D404" t="s">
        <v>193</v>
      </c>
      <c r="E404" t="s">
        <v>80</v>
      </c>
      <c r="F404" s="106"/>
    </row>
    <row r="405" spans="1:6" x14ac:dyDescent="0.25">
      <c r="A405">
        <v>48364</v>
      </c>
      <c r="B405" t="s">
        <v>87</v>
      </c>
      <c r="C405" s="44">
        <v>40967</v>
      </c>
      <c r="D405" t="s">
        <v>193</v>
      </c>
      <c r="E405" t="s">
        <v>80</v>
      </c>
      <c r="F405" s="106"/>
    </row>
    <row r="406" spans="1:6" x14ac:dyDescent="0.25">
      <c r="A406">
        <v>48368</v>
      </c>
      <c r="B406" t="s">
        <v>87</v>
      </c>
      <c r="C406" s="44">
        <v>40967</v>
      </c>
      <c r="D406" t="s">
        <v>193</v>
      </c>
      <c r="E406" t="s">
        <v>80</v>
      </c>
      <c r="F406" s="106"/>
    </row>
    <row r="407" spans="1:6" x14ac:dyDescent="0.25">
      <c r="A407">
        <v>48369</v>
      </c>
      <c r="B407" t="s">
        <v>87</v>
      </c>
      <c r="C407" s="44">
        <v>40967</v>
      </c>
      <c r="D407" t="s">
        <v>193</v>
      </c>
      <c r="E407" t="s">
        <v>80</v>
      </c>
      <c r="F407" s="106"/>
    </row>
    <row r="408" spans="1:6" x14ac:dyDescent="0.25">
      <c r="A408" t="s">
        <v>200</v>
      </c>
      <c r="B408" t="s">
        <v>87</v>
      </c>
      <c r="C408" s="44">
        <v>40967</v>
      </c>
      <c r="D408" t="s">
        <v>193</v>
      </c>
      <c r="E408" t="s">
        <v>80</v>
      </c>
      <c r="F408" s="106"/>
    </row>
    <row r="409" spans="1:6" x14ac:dyDescent="0.25">
      <c r="A409" t="s">
        <v>201</v>
      </c>
      <c r="B409" t="s">
        <v>87</v>
      </c>
      <c r="C409" s="44">
        <v>40967</v>
      </c>
      <c r="D409" t="s">
        <v>193</v>
      </c>
      <c r="E409" t="s">
        <v>80</v>
      </c>
      <c r="F409" s="106"/>
    </row>
    <row r="410" spans="1:6" x14ac:dyDescent="0.25">
      <c r="A410" t="s">
        <v>202</v>
      </c>
      <c r="B410" t="s">
        <v>87</v>
      </c>
      <c r="C410" s="44">
        <v>40967</v>
      </c>
      <c r="D410" t="s">
        <v>193</v>
      </c>
      <c r="E410" t="s">
        <v>80</v>
      </c>
      <c r="F410" s="106"/>
    </row>
    <row r="411" spans="1:6" x14ac:dyDescent="0.25">
      <c r="A411" t="s">
        <v>203</v>
      </c>
      <c r="B411" t="s">
        <v>87</v>
      </c>
      <c r="C411" s="44">
        <v>40967</v>
      </c>
      <c r="D411" t="s">
        <v>193</v>
      </c>
      <c r="E411" t="s">
        <v>80</v>
      </c>
      <c r="F411" s="106"/>
    </row>
    <row r="412" spans="1:6" x14ac:dyDescent="0.25">
      <c r="A412">
        <v>48349</v>
      </c>
      <c r="B412" t="s">
        <v>87</v>
      </c>
      <c r="C412" s="44">
        <v>40967</v>
      </c>
      <c r="D412" t="s">
        <v>193</v>
      </c>
      <c r="E412" t="s">
        <v>80</v>
      </c>
      <c r="F412" s="106"/>
    </row>
    <row r="413" spans="1:6" x14ac:dyDescent="0.25">
      <c r="A413">
        <v>48351</v>
      </c>
      <c r="B413" t="s">
        <v>87</v>
      </c>
      <c r="C413" s="44">
        <v>40967</v>
      </c>
      <c r="D413" t="s">
        <v>193</v>
      </c>
      <c r="E413" t="s">
        <v>80</v>
      </c>
      <c r="F413" s="106"/>
    </row>
    <row r="414" spans="1:6" x14ac:dyDescent="0.25">
      <c r="A414">
        <v>48346</v>
      </c>
      <c r="B414" t="s">
        <v>87</v>
      </c>
      <c r="C414" s="44">
        <v>40967</v>
      </c>
      <c r="D414" t="s">
        <v>193</v>
      </c>
      <c r="E414" t="s">
        <v>80</v>
      </c>
      <c r="F414" s="106"/>
    </row>
    <row r="415" spans="1:6" x14ac:dyDescent="0.25">
      <c r="A415">
        <v>48347</v>
      </c>
      <c r="B415" t="s">
        <v>87</v>
      </c>
      <c r="C415" s="44">
        <v>40967</v>
      </c>
      <c r="D415" t="s">
        <v>193</v>
      </c>
      <c r="E415" t="s">
        <v>80</v>
      </c>
      <c r="F415" s="106"/>
    </row>
    <row r="416" spans="1:6" x14ac:dyDescent="0.25">
      <c r="A416">
        <v>48348</v>
      </c>
      <c r="B416" t="s">
        <v>87</v>
      </c>
      <c r="C416" s="44">
        <v>40967</v>
      </c>
      <c r="D416" t="s">
        <v>193</v>
      </c>
      <c r="E416" t="s">
        <v>80</v>
      </c>
      <c r="F416" s="106"/>
    </row>
    <row r="417" spans="1:6" x14ac:dyDescent="0.25">
      <c r="A417">
        <v>48355</v>
      </c>
      <c r="B417" t="s">
        <v>87</v>
      </c>
      <c r="C417" s="44">
        <v>40967</v>
      </c>
      <c r="D417" t="s">
        <v>193</v>
      </c>
      <c r="E417" t="s">
        <v>80</v>
      </c>
      <c r="F417" s="106"/>
    </row>
    <row r="418" spans="1:6" x14ac:dyDescent="0.25">
      <c r="A418">
        <v>48352</v>
      </c>
      <c r="B418" t="s">
        <v>87</v>
      </c>
      <c r="C418" s="44">
        <v>40967</v>
      </c>
      <c r="D418" t="s">
        <v>193</v>
      </c>
      <c r="E418" t="s">
        <v>80</v>
      </c>
      <c r="F418" s="106"/>
    </row>
    <row r="419" spans="1:6" x14ac:dyDescent="0.25">
      <c r="A419">
        <v>48356</v>
      </c>
      <c r="B419" t="s">
        <v>87</v>
      </c>
      <c r="C419" s="44">
        <v>40967</v>
      </c>
      <c r="D419" t="s">
        <v>193</v>
      </c>
      <c r="E419" t="s">
        <v>80</v>
      </c>
      <c r="F419" s="106"/>
    </row>
    <row r="420" spans="1:6" x14ac:dyDescent="0.25">
      <c r="A420">
        <v>48358</v>
      </c>
      <c r="B420" t="s">
        <v>87</v>
      </c>
      <c r="C420" s="44">
        <v>40967</v>
      </c>
      <c r="D420" t="s">
        <v>193</v>
      </c>
      <c r="E420" t="s">
        <v>80</v>
      </c>
      <c r="F420" s="106"/>
    </row>
    <row r="421" spans="1:6" x14ac:dyDescent="0.25">
      <c r="A421">
        <v>48353</v>
      </c>
      <c r="B421" t="s">
        <v>87</v>
      </c>
      <c r="C421" s="44">
        <v>40967</v>
      </c>
      <c r="D421" t="s">
        <v>193</v>
      </c>
      <c r="E421" t="s">
        <v>80</v>
      </c>
      <c r="F421" s="106"/>
    </row>
    <row r="422" spans="1:6" x14ac:dyDescent="0.25">
      <c r="A422">
        <v>48235</v>
      </c>
      <c r="B422" t="s">
        <v>87</v>
      </c>
      <c r="C422" s="44">
        <v>40968</v>
      </c>
      <c r="D422" t="s">
        <v>193</v>
      </c>
      <c r="E422" t="s">
        <v>80</v>
      </c>
      <c r="F422" s="106"/>
    </row>
    <row r="423" spans="1:6" x14ac:dyDescent="0.25">
      <c r="A423">
        <v>48234</v>
      </c>
      <c r="B423" t="s">
        <v>87</v>
      </c>
      <c r="C423" s="44">
        <v>40968</v>
      </c>
      <c r="D423" t="s">
        <v>193</v>
      </c>
      <c r="E423" t="s">
        <v>80</v>
      </c>
      <c r="F423" s="106"/>
    </row>
    <row r="424" spans="1:6" x14ac:dyDescent="0.25">
      <c r="A424">
        <v>48238</v>
      </c>
      <c r="B424" t="s">
        <v>87</v>
      </c>
      <c r="C424" s="44">
        <v>40968</v>
      </c>
      <c r="D424" t="s">
        <v>193</v>
      </c>
      <c r="E424" t="s">
        <v>80</v>
      </c>
      <c r="F424" s="106"/>
    </row>
    <row r="425" spans="1:6" x14ac:dyDescent="0.25">
      <c r="A425">
        <v>48237</v>
      </c>
      <c r="B425" t="s">
        <v>87</v>
      </c>
      <c r="C425" s="44">
        <v>40968</v>
      </c>
      <c r="D425" t="s">
        <v>193</v>
      </c>
      <c r="E425" t="s">
        <v>80</v>
      </c>
      <c r="F425" s="106"/>
    </row>
    <row r="426" spans="1:6" x14ac:dyDescent="0.25">
      <c r="A426">
        <v>48236</v>
      </c>
      <c r="B426" t="s">
        <v>87</v>
      </c>
      <c r="C426" s="44">
        <v>40968</v>
      </c>
      <c r="D426" t="s">
        <v>193</v>
      </c>
      <c r="E426" t="s">
        <v>80</v>
      </c>
      <c r="F426" s="106"/>
    </row>
    <row r="427" spans="1:6" x14ac:dyDescent="0.25">
      <c r="A427">
        <v>48246</v>
      </c>
      <c r="B427" t="s">
        <v>87</v>
      </c>
      <c r="C427" s="44">
        <v>40969</v>
      </c>
      <c r="D427" t="s">
        <v>193</v>
      </c>
      <c r="E427" t="s">
        <v>80</v>
      </c>
      <c r="F427" s="106"/>
    </row>
    <row r="428" spans="1:6" x14ac:dyDescent="0.25">
      <c r="A428">
        <v>48250</v>
      </c>
      <c r="B428" t="s">
        <v>87</v>
      </c>
      <c r="C428" s="44">
        <v>40974</v>
      </c>
      <c r="D428" t="s">
        <v>193</v>
      </c>
      <c r="E428" t="s">
        <v>80</v>
      </c>
      <c r="F428" s="106"/>
    </row>
    <row r="429" spans="1:6" x14ac:dyDescent="0.25">
      <c r="A429">
        <v>48249</v>
      </c>
      <c r="B429" t="s">
        <v>87</v>
      </c>
      <c r="C429" s="44">
        <v>40974</v>
      </c>
      <c r="D429" t="s">
        <v>193</v>
      </c>
      <c r="E429" t="s">
        <v>80</v>
      </c>
      <c r="F429" s="106"/>
    </row>
    <row r="430" spans="1:6" x14ac:dyDescent="0.25">
      <c r="A430">
        <v>48248</v>
      </c>
      <c r="B430" t="s">
        <v>87</v>
      </c>
      <c r="C430" s="44">
        <v>40974</v>
      </c>
      <c r="D430" t="s">
        <v>193</v>
      </c>
      <c r="E430" t="s">
        <v>80</v>
      </c>
      <c r="F430" s="106"/>
    </row>
    <row r="431" spans="1:6" x14ac:dyDescent="0.25">
      <c r="A431">
        <v>48251</v>
      </c>
      <c r="B431" t="s">
        <v>87</v>
      </c>
      <c r="C431" s="44">
        <v>40974</v>
      </c>
      <c r="D431" t="s">
        <v>193</v>
      </c>
      <c r="E431" t="s">
        <v>80</v>
      </c>
      <c r="F431" s="106"/>
    </row>
    <row r="432" spans="1:6" x14ac:dyDescent="0.25">
      <c r="A432">
        <v>48247</v>
      </c>
      <c r="B432" t="s">
        <v>87</v>
      </c>
      <c r="C432" s="44">
        <v>40974</v>
      </c>
      <c r="D432" t="s">
        <v>193</v>
      </c>
      <c r="E432" t="s">
        <v>80</v>
      </c>
      <c r="F432" s="106"/>
    </row>
    <row r="433" spans="1:6" x14ac:dyDescent="0.25">
      <c r="A433">
        <v>48263</v>
      </c>
      <c r="B433" t="s">
        <v>87</v>
      </c>
      <c r="C433" s="44">
        <v>40974</v>
      </c>
      <c r="D433" t="s">
        <v>193</v>
      </c>
      <c r="E433" t="s">
        <v>80</v>
      </c>
      <c r="F433" s="106"/>
    </row>
    <row r="434" spans="1:6" x14ac:dyDescent="0.25">
      <c r="A434">
        <v>48253</v>
      </c>
      <c r="B434" t="s">
        <v>87</v>
      </c>
      <c r="C434" s="44">
        <v>40974</v>
      </c>
      <c r="D434" t="s">
        <v>193</v>
      </c>
      <c r="E434" t="s">
        <v>80</v>
      </c>
      <c r="F434" s="106"/>
    </row>
    <row r="435" spans="1:6" x14ac:dyDescent="0.25">
      <c r="A435">
        <v>48252</v>
      </c>
      <c r="B435" t="s">
        <v>87</v>
      </c>
      <c r="C435" s="44">
        <v>40974</v>
      </c>
      <c r="D435" t="s">
        <v>193</v>
      </c>
      <c r="E435" t="s">
        <v>80</v>
      </c>
      <c r="F435" s="106"/>
    </row>
    <row r="436" spans="1:6" x14ac:dyDescent="0.25">
      <c r="A436">
        <v>48256</v>
      </c>
      <c r="B436" t="s">
        <v>87</v>
      </c>
      <c r="C436" s="44">
        <v>40974</v>
      </c>
      <c r="D436" t="s">
        <v>193</v>
      </c>
      <c r="E436" t="s">
        <v>80</v>
      </c>
      <c r="F436" s="106"/>
    </row>
    <row r="437" spans="1:6" x14ac:dyDescent="0.25">
      <c r="A437">
        <v>48255</v>
      </c>
      <c r="B437" t="s">
        <v>87</v>
      </c>
      <c r="C437" s="44">
        <v>40974</v>
      </c>
      <c r="D437" t="s">
        <v>193</v>
      </c>
      <c r="E437" t="s">
        <v>80</v>
      </c>
      <c r="F437" s="106"/>
    </row>
    <row r="438" spans="1:6" x14ac:dyDescent="0.25">
      <c r="A438">
        <v>48170</v>
      </c>
      <c r="B438" t="s">
        <v>87</v>
      </c>
      <c r="C438" s="44">
        <v>40975</v>
      </c>
      <c r="D438" t="s">
        <v>193</v>
      </c>
      <c r="E438" t="s">
        <v>80</v>
      </c>
      <c r="F438" s="106"/>
    </row>
    <row r="439" spans="1:6" x14ac:dyDescent="0.25">
      <c r="A439">
        <v>48178</v>
      </c>
      <c r="B439" t="s">
        <v>87</v>
      </c>
      <c r="C439" s="44">
        <v>40975</v>
      </c>
      <c r="D439" t="s">
        <v>193</v>
      </c>
      <c r="E439" t="s">
        <v>80</v>
      </c>
      <c r="F439" s="106"/>
    </row>
    <row r="440" spans="1:6" x14ac:dyDescent="0.25">
      <c r="A440">
        <v>48173</v>
      </c>
      <c r="B440" t="s">
        <v>87</v>
      </c>
      <c r="C440" s="44">
        <v>40975</v>
      </c>
      <c r="D440" t="s">
        <v>193</v>
      </c>
      <c r="E440" t="s">
        <v>80</v>
      </c>
      <c r="F440" s="106"/>
    </row>
    <row r="441" spans="1:6" x14ac:dyDescent="0.25">
      <c r="A441">
        <v>48171</v>
      </c>
      <c r="B441" t="s">
        <v>87</v>
      </c>
      <c r="C441" s="44">
        <v>40975</v>
      </c>
      <c r="D441" t="s">
        <v>193</v>
      </c>
      <c r="E441" t="s">
        <v>80</v>
      </c>
      <c r="F441" s="106"/>
    </row>
    <row r="442" spans="1:6" x14ac:dyDescent="0.25">
      <c r="A442">
        <v>48172</v>
      </c>
      <c r="B442" t="s">
        <v>87</v>
      </c>
      <c r="C442" s="44">
        <v>40975</v>
      </c>
      <c r="D442" t="s">
        <v>193</v>
      </c>
      <c r="E442" t="s">
        <v>80</v>
      </c>
      <c r="F442" s="106"/>
    </row>
    <row r="443" spans="1:6" x14ac:dyDescent="0.25">
      <c r="A443">
        <v>48363</v>
      </c>
      <c r="B443" t="s">
        <v>87</v>
      </c>
      <c r="C443" s="44">
        <v>40975</v>
      </c>
      <c r="D443" t="s">
        <v>193</v>
      </c>
      <c r="E443" t="s">
        <v>80</v>
      </c>
      <c r="F443" s="106"/>
    </row>
    <row r="444" spans="1:6" x14ac:dyDescent="0.25">
      <c r="A444">
        <v>48362</v>
      </c>
      <c r="B444" t="s">
        <v>87</v>
      </c>
      <c r="C444" s="44">
        <v>40975</v>
      </c>
      <c r="D444" t="s">
        <v>193</v>
      </c>
      <c r="E444" t="s">
        <v>80</v>
      </c>
      <c r="F444" s="106"/>
    </row>
    <row r="445" spans="1:6" x14ac:dyDescent="0.25">
      <c r="A445">
        <v>48360</v>
      </c>
      <c r="B445" t="s">
        <v>87</v>
      </c>
      <c r="C445" s="44">
        <v>40975</v>
      </c>
      <c r="D445" t="s">
        <v>193</v>
      </c>
      <c r="E445" t="s">
        <v>80</v>
      </c>
      <c r="F445" s="106"/>
    </row>
    <row r="446" spans="1:6" x14ac:dyDescent="0.25">
      <c r="A446">
        <v>48361</v>
      </c>
      <c r="B446" t="s">
        <v>87</v>
      </c>
      <c r="C446" s="44">
        <v>40975</v>
      </c>
      <c r="D446" t="s">
        <v>193</v>
      </c>
      <c r="E446" t="s">
        <v>80</v>
      </c>
      <c r="F446" s="106"/>
    </row>
    <row r="447" spans="1:6" x14ac:dyDescent="0.25">
      <c r="A447">
        <v>48357</v>
      </c>
      <c r="B447" t="s">
        <v>87</v>
      </c>
      <c r="C447" s="44">
        <v>40975</v>
      </c>
      <c r="D447" t="s">
        <v>193</v>
      </c>
      <c r="E447" t="s">
        <v>80</v>
      </c>
      <c r="F447" s="106"/>
    </row>
    <row r="448" spans="1:6" x14ac:dyDescent="0.25">
      <c r="A448">
        <v>48168</v>
      </c>
      <c r="B448" t="s">
        <v>87</v>
      </c>
      <c r="C448" s="44">
        <v>40975</v>
      </c>
      <c r="D448" t="s">
        <v>204</v>
      </c>
      <c r="E448" t="s">
        <v>80</v>
      </c>
      <c r="F448" s="106"/>
    </row>
    <row r="449" spans="1:6" x14ac:dyDescent="0.25">
      <c r="A449">
        <v>47967</v>
      </c>
      <c r="B449" t="s">
        <v>87</v>
      </c>
      <c r="C449" s="44">
        <v>40975</v>
      </c>
      <c r="D449" t="s">
        <v>193</v>
      </c>
      <c r="E449" t="s">
        <v>80</v>
      </c>
      <c r="F449" s="106"/>
    </row>
    <row r="450" spans="1:6" x14ac:dyDescent="0.25">
      <c r="A450">
        <v>48254</v>
      </c>
      <c r="B450" t="s">
        <v>87</v>
      </c>
      <c r="C450" s="44">
        <v>40975</v>
      </c>
      <c r="D450" t="s">
        <v>193</v>
      </c>
      <c r="E450" t="s">
        <v>80</v>
      </c>
      <c r="F450" s="106"/>
    </row>
    <row r="451" spans="1:6" x14ac:dyDescent="0.25">
      <c r="A451">
        <v>47960</v>
      </c>
      <c r="B451" t="s">
        <v>87</v>
      </c>
      <c r="C451" s="44">
        <v>40975</v>
      </c>
      <c r="D451" t="s">
        <v>193</v>
      </c>
      <c r="E451" t="s">
        <v>80</v>
      </c>
      <c r="F451" s="106"/>
    </row>
    <row r="452" spans="1:6" x14ac:dyDescent="0.25">
      <c r="A452">
        <v>47971</v>
      </c>
      <c r="B452" t="s">
        <v>87</v>
      </c>
      <c r="C452" s="44">
        <v>40975</v>
      </c>
      <c r="D452" t="s">
        <v>193</v>
      </c>
      <c r="E452" t="s">
        <v>80</v>
      </c>
      <c r="F452" s="106"/>
    </row>
    <row r="453" spans="1:6" x14ac:dyDescent="0.25">
      <c r="A453">
        <v>47966</v>
      </c>
      <c r="B453" t="s">
        <v>87</v>
      </c>
      <c r="C453" s="44">
        <v>40975</v>
      </c>
      <c r="D453" t="s">
        <v>193</v>
      </c>
      <c r="E453" t="s">
        <v>80</v>
      </c>
      <c r="F453" s="106"/>
    </row>
    <row r="454" spans="1:6" x14ac:dyDescent="0.25">
      <c r="A454">
        <v>48179</v>
      </c>
      <c r="B454" t="s">
        <v>87</v>
      </c>
      <c r="C454" s="44">
        <v>40982</v>
      </c>
      <c r="D454" t="s">
        <v>193</v>
      </c>
      <c r="E454" t="s">
        <v>80</v>
      </c>
      <c r="F454" s="106"/>
    </row>
    <row r="455" spans="1:6" x14ac:dyDescent="0.25">
      <c r="A455">
        <v>47969</v>
      </c>
      <c r="B455" t="s">
        <v>87</v>
      </c>
      <c r="C455" s="44">
        <v>40982</v>
      </c>
      <c r="D455" t="s">
        <v>193</v>
      </c>
      <c r="E455" t="s">
        <v>80</v>
      </c>
      <c r="F455" s="106"/>
    </row>
    <row r="456" spans="1:6" x14ac:dyDescent="0.25">
      <c r="A456">
        <v>47970</v>
      </c>
      <c r="B456" t="s">
        <v>87</v>
      </c>
      <c r="C456" s="44">
        <v>40982</v>
      </c>
      <c r="D456" t="s">
        <v>193</v>
      </c>
      <c r="E456" t="s">
        <v>80</v>
      </c>
      <c r="F456" s="106"/>
    </row>
    <row r="457" spans="1:6" x14ac:dyDescent="0.25">
      <c r="A457">
        <v>48338</v>
      </c>
      <c r="B457" t="s">
        <v>87</v>
      </c>
      <c r="C457" s="44">
        <v>40982</v>
      </c>
      <c r="D457" t="s">
        <v>193</v>
      </c>
      <c r="E457" t="s">
        <v>80</v>
      </c>
      <c r="F457" s="106"/>
    </row>
    <row r="458" spans="1:6" x14ac:dyDescent="0.25">
      <c r="A458">
        <v>48175</v>
      </c>
      <c r="B458" t="s">
        <v>87</v>
      </c>
      <c r="C458" s="44">
        <v>40982</v>
      </c>
      <c r="D458" t="s">
        <v>193</v>
      </c>
      <c r="E458" t="s">
        <v>80</v>
      </c>
      <c r="F458" s="106"/>
    </row>
    <row r="459" spans="1:6" x14ac:dyDescent="0.25">
      <c r="A459">
        <v>48169</v>
      </c>
      <c r="B459" t="s">
        <v>87</v>
      </c>
      <c r="C459" s="44">
        <v>40982</v>
      </c>
      <c r="D459" t="s">
        <v>193</v>
      </c>
      <c r="E459" t="s">
        <v>80</v>
      </c>
      <c r="F459" s="106"/>
    </row>
    <row r="460" spans="1:6" x14ac:dyDescent="0.25">
      <c r="A460">
        <v>48174</v>
      </c>
      <c r="B460" t="s">
        <v>87</v>
      </c>
      <c r="C460" s="44">
        <v>40982</v>
      </c>
      <c r="D460" t="s">
        <v>193</v>
      </c>
      <c r="E460" t="s">
        <v>80</v>
      </c>
      <c r="F460" s="106"/>
    </row>
    <row r="461" spans="1:6" x14ac:dyDescent="0.25">
      <c r="A461">
        <v>47961</v>
      </c>
      <c r="B461" t="s">
        <v>87</v>
      </c>
      <c r="C461" s="44">
        <v>40982</v>
      </c>
      <c r="D461" t="s">
        <v>193</v>
      </c>
      <c r="E461" t="s">
        <v>80</v>
      </c>
      <c r="F461" s="106"/>
    </row>
    <row r="462" spans="1:6" x14ac:dyDescent="0.25">
      <c r="A462" t="s">
        <v>205</v>
      </c>
      <c r="B462" t="s">
        <v>87</v>
      </c>
      <c r="C462" s="44">
        <v>40982</v>
      </c>
      <c r="D462" t="s">
        <v>193</v>
      </c>
      <c r="E462" t="s">
        <v>80</v>
      </c>
      <c r="F462" s="106"/>
    </row>
    <row r="463" spans="1:6" x14ac:dyDescent="0.25">
      <c r="A463">
        <v>47962</v>
      </c>
      <c r="B463" t="s">
        <v>87</v>
      </c>
      <c r="C463" s="44">
        <v>40982</v>
      </c>
      <c r="D463" t="s">
        <v>193</v>
      </c>
      <c r="E463" t="s">
        <v>80</v>
      </c>
      <c r="F463" s="106"/>
    </row>
    <row r="464" spans="1:6" x14ac:dyDescent="0.25">
      <c r="A464">
        <v>47851</v>
      </c>
      <c r="B464" t="s">
        <v>87</v>
      </c>
      <c r="C464" s="44">
        <v>40983</v>
      </c>
      <c r="D464" t="s">
        <v>193</v>
      </c>
      <c r="E464" t="s">
        <v>80</v>
      </c>
      <c r="F464" s="106"/>
    </row>
    <row r="465" spans="1:6" x14ac:dyDescent="0.25">
      <c r="A465">
        <v>47963</v>
      </c>
      <c r="B465" t="s">
        <v>87</v>
      </c>
      <c r="C465" s="44">
        <v>40983</v>
      </c>
      <c r="D465" t="s">
        <v>193</v>
      </c>
      <c r="E465" t="s">
        <v>80</v>
      </c>
      <c r="F465" s="106"/>
    </row>
    <row r="466" spans="1:6" x14ac:dyDescent="0.25">
      <c r="A466">
        <v>47964</v>
      </c>
      <c r="B466" t="s">
        <v>87</v>
      </c>
      <c r="C466" s="44">
        <v>40983</v>
      </c>
      <c r="D466" t="s">
        <v>193</v>
      </c>
      <c r="E466" t="s">
        <v>80</v>
      </c>
      <c r="F466" s="106"/>
    </row>
    <row r="467" spans="1:6" x14ac:dyDescent="0.25">
      <c r="A467">
        <v>47849</v>
      </c>
      <c r="B467" t="s">
        <v>87</v>
      </c>
      <c r="C467" s="44">
        <v>40983</v>
      </c>
      <c r="D467" t="s">
        <v>193</v>
      </c>
      <c r="E467" t="s">
        <v>80</v>
      </c>
      <c r="F467" s="106"/>
    </row>
    <row r="468" spans="1:6" x14ac:dyDescent="0.25">
      <c r="A468">
        <v>47846</v>
      </c>
      <c r="B468" t="s">
        <v>87</v>
      </c>
      <c r="C468" s="44">
        <v>40983</v>
      </c>
      <c r="D468" t="s">
        <v>193</v>
      </c>
      <c r="E468" t="s">
        <v>80</v>
      </c>
      <c r="F468" s="106"/>
    </row>
    <row r="469" spans="1:6" x14ac:dyDescent="0.25">
      <c r="A469">
        <v>48123</v>
      </c>
      <c r="B469" t="s">
        <v>87</v>
      </c>
      <c r="C469" s="44">
        <v>40989</v>
      </c>
      <c r="D469" t="s">
        <v>193</v>
      </c>
      <c r="E469" t="s">
        <v>80</v>
      </c>
      <c r="F469" s="106"/>
    </row>
    <row r="470" spans="1:6" x14ac:dyDescent="0.25">
      <c r="A470">
        <v>48156</v>
      </c>
      <c r="B470" t="s">
        <v>87</v>
      </c>
      <c r="C470" s="44">
        <v>41001</v>
      </c>
      <c r="D470" t="s">
        <v>193</v>
      </c>
      <c r="E470" t="s">
        <v>80</v>
      </c>
      <c r="F470" s="106"/>
    </row>
    <row r="471" spans="1:6" x14ac:dyDescent="0.25">
      <c r="A471">
        <v>48158</v>
      </c>
      <c r="B471" t="s">
        <v>87</v>
      </c>
      <c r="C471" s="44">
        <v>41001</v>
      </c>
      <c r="D471" t="s">
        <v>193</v>
      </c>
      <c r="E471" t="s">
        <v>80</v>
      </c>
      <c r="F471" s="106"/>
    </row>
    <row r="472" spans="1:6" x14ac:dyDescent="0.25">
      <c r="A472">
        <v>48122</v>
      </c>
      <c r="B472" t="s">
        <v>87</v>
      </c>
      <c r="C472" s="44">
        <v>41001</v>
      </c>
      <c r="D472" t="s">
        <v>193</v>
      </c>
      <c r="E472" t="s">
        <v>80</v>
      </c>
      <c r="F472" s="106"/>
    </row>
    <row r="473" spans="1:6" x14ac:dyDescent="0.25">
      <c r="A473">
        <v>48125</v>
      </c>
      <c r="B473" t="s">
        <v>87</v>
      </c>
      <c r="C473" s="44">
        <v>41001</v>
      </c>
      <c r="D473" t="s">
        <v>193</v>
      </c>
      <c r="E473" t="s">
        <v>80</v>
      </c>
      <c r="F473" s="106"/>
    </row>
    <row r="474" spans="1:6" x14ac:dyDescent="0.25">
      <c r="A474">
        <v>48124</v>
      </c>
      <c r="B474" t="s">
        <v>87</v>
      </c>
      <c r="C474" s="44">
        <v>41001</v>
      </c>
      <c r="D474" t="s">
        <v>193</v>
      </c>
      <c r="E474" t="s">
        <v>80</v>
      </c>
      <c r="F474" s="106"/>
    </row>
    <row r="475" spans="1:6" x14ac:dyDescent="0.25">
      <c r="A475">
        <v>48127</v>
      </c>
      <c r="B475" t="s">
        <v>87</v>
      </c>
      <c r="C475" s="44">
        <v>41001</v>
      </c>
      <c r="D475" t="s">
        <v>193</v>
      </c>
      <c r="E475" t="s">
        <v>80</v>
      </c>
      <c r="F475" s="106"/>
    </row>
    <row r="476" spans="1:6" x14ac:dyDescent="0.25">
      <c r="A476">
        <v>48126</v>
      </c>
      <c r="B476" t="s">
        <v>87</v>
      </c>
      <c r="C476" s="44">
        <v>41001</v>
      </c>
      <c r="D476" t="s">
        <v>193</v>
      </c>
      <c r="E476" t="s">
        <v>80</v>
      </c>
      <c r="F476" s="106"/>
    </row>
    <row r="477" spans="1:6" x14ac:dyDescent="0.25">
      <c r="A477">
        <v>48160</v>
      </c>
      <c r="B477" t="s">
        <v>87</v>
      </c>
      <c r="C477" s="44">
        <v>41001</v>
      </c>
      <c r="D477" t="s">
        <v>193</v>
      </c>
      <c r="E477" t="s">
        <v>80</v>
      </c>
      <c r="F477" s="106"/>
    </row>
    <row r="478" spans="1:6" x14ac:dyDescent="0.25">
      <c r="A478">
        <v>48157</v>
      </c>
      <c r="B478" t="s">
        <v>87</v>
      </c>
      <c r="C478" s="44">
        <v>41001</v>
      </c>
      <c r="D478" t="s">
        <v>193</v>
      </c>
      <c r="E478" t="s">
        <v>80</v>
      </c>
      <c r="F478" s="106"/>
    </row>
    <row r="479" spans="1:6" x14ac:dyDescent="0.25">
      <c r="A479">
        <v>48159</v>
      </c>
      <c r="B479" t="s">
        <v>87</v>
      </c>
      <c r="C479" s="44">
        <v>41001</v>
      </c>
      <c r="D479" t="s">
        <v>193</v>
      </c>
      <c r="E479" t="s">
        <v>80</v>
      </c>
      <c r="F479" s="106"/>
    </row>
    <row r="480" spans="1:6" x14ac:dyDescent="0.25">
      <c r="A480">
        <v>48162</v>
      </c>
      <c r="B480" t="s">
        <v>87</v>
      </c>
      <c r="C480" s="44">
        <v>41002</v>
      </c>
      <c r="D480" t="s">
        <v>193</v>
      </c>
      <c r="E480" t="s">
        <v>80</v>
      </c>
      <c r="F480" s="106"/>
    </row>
    <row r="481" spans="1:6" x14ac:dyDescent="0.25">
      <c r="A481">
        <v>48166</v>
      </c>
      <c r="B481" t="s">
        <v>87</v>
      </c>
      <c r="C481" s="44">
        <v>41002</v>
      </c>
      <c r="D481" t="s">
        <v>193</v>
      </c>
      <c r="E481" t="s">
        <v>80</v>
      </c>
      <c r="F481" s="106"/>
    </row>
    <row r="482" spans="1:6" x14ac:dyDescent="0.25">
      <c r="A482">
        <v>48183</v>
      </c>
      <c r="B482" t="s">
        <v>87</v>
      </c>
      <c r="C482" s="44">
        <v>41002</v>
      </c>
      <c r="D482" t="s">
        <v>193</v>
      </c>
      <c r="E482" t="s">
        <v>80</v>
      </c>
      <c r="F482" s="106"/>
    </row>
    <row r="483" spans="1:6" x14ac:dyDescent="0.25">
      <c r="A483">
        <v>48180</v>
      </c>
      <c r="B483" t="s">
        <v>87</v>
      </c>
      <c r="C483" s="44">
        <v>41003</v>
      </c>
      <c r="D483" t="s">
        <v>193</v>
      </c>
      <c r="E483" t="s">
        <v>80</v>
      </c>
      <c r="F483" s="106"/>
    </row>
    <row r="484" spans="1:6" x14ac:dyDescent="0.25">
      <c r="A484">
        <v>48163</v>
      </c>
      <c r="B484" t="s">
        <v>87</v>
      </c>
      <c r="C484" s="44">
        <v>41003</v>
      </c>
      <c r="D484" t="s">
        <v>193</v>
      </c>
      <c r="E484" t="s">
        <v>80</v>
      </c>
      <c r="F484" s="106"/>
    </row>
    <row r="485" spans="1:6" x14ac:dyDescent="0.25">
      <c r="A485">
        <v>48185</v>
      </c>
      <c r="B485" t="s">
        <v>87</v>
      </c>
      <c r="C485" s="44">
        <v>41003</v>
      </c>
      <c r="D485" t="s">
        <v>193</v>
      </c>
      <c r="E485" t="s">
        <v>80</v>
      </c>
      <c r="F485" s="106"/>
    </row>
    <row r="486" spans="1:6" x14ac:dyDescent="0.25">
      <c r="A486">
        <v>48182</v>
      </c>
      <c r="B486" t="s">
        <v>87</v>
      </c>
      <c r="C486" s="44">
        <v>41003</v>
      </c>
      <c r="D486" t="s">
        <v>193</v>
      </c>
      <c r="E486" t="s">
        <v>80</v>
      </c>
      <c r="F486" s="106"/>
    </row>
    <row r="487" spans="1:6" x14ac:dyDescent="0.25">
      <c r="A487">
        <v>48167</v>
      </c>
      <c r="B487" t="s">
        <v>87</v>
      </c>
      <c r="C487" s="44">
        <v>41003</v>
      </c>
      <c r="D487" t="s">
        <v>193</v>
      </c>
      <c r="E487" t="s">
        <v>80</v>
      </c>
      <c r="F487" s="106"/>
    </row>
    <row r="488" spans="1:6" x14ac:dyDescent="0.25">
      <c r="A488">
        <v>48165</v>
      </c>
      <c r="B488" t="s">
        <v>87</v>
      </c>
      <c r="C488" s="44">
        <v>41003</v>
      </c>
      <c r="D488" t="s">
        <v>193</v>
      </c>
      <c r="E488" t="s">
        <v>80</v>
      </c>
      <c r="F488" s="106"/>
    </row>
    <row r="489" spans="1:6" x14ac:dyDescent="0.25">
      <c r="A489">
        <v>47988</v>
      </c>
      <c r="B489" t="s">
        <v>87</v>
      </c>
      <c r="C489" s="44">
        <v>41003</v>
      </c>
      <c r="D489" t="s">
        <v>193</v>
      </c>
      <c r="E489" t="s">
        <v>80</v>
      </c>
      <c r="F489" s="106"/>
    </row>
    <row r="490" spans="1:6" x14ac:dyDescent="0.25">
      <c r="A490">
        <v>47997</v>
      </c>
      <c r="B490" t="s">
        <v>87</v>
      </c>
      <c r="C490" s="44">
        <v>41008</v>
      </c>
      <c r="D490" t="s">
        <v>193</v>
      </c>
      <c r="E490" t="s">
        <v>80</v>
      </c>
      <c r="F490" s="106"/>
    </row>
    <row r="491" spans="1:6" x14ac:dyDescent="0.25">
      <c r="A491">
        <v>47996</v>
      </c>
      <c r="B491" t="s">
        <v>87</v>
      </c>
      <c r="C491" s="44">
        <v>41008</v>
      </c>
      <c r="D491" t="s">
        <v>193</v>
      </c>
      <c r="E491" t="s">
        <v>80</v>
      </c>
      <c r="F491" s="106"/>
    </row>
    <row r="492" spans="1:6" x14ac:dyDescent="0.25">
      <c r="A492">
        <v>47911</v>
      </c>
      <c r="B492" t="s">
        <v>87</v>
      </c>
      <c r="C492" s="44">
        <v>41008</v>
      </c>
      <c r="D492" t="s">
        <v>193</v>
      </c>
      <c r="E492" t="s">
        <v>80</v>
      </c>
      <c r="F492" s="106"/>
    </row>
    <row r="493" spans="1:6" x14ac:dyDescent="0.25">
      <c r="A493" t="s">
        <v>206</v>
      </c>
      <c r="B493" t="s">
        <v>87</v>
      </c>
      <c r="C493" s="44">
        <v>41008</v>
      </c>
      <c r="D493" t="s">
        <v>193</v>
      </c>
      <c r="E493" t="s">
        <v>80</v>
      </c>
      <c r="F493" s="106"/>
    </row>
    <row r="494" spans="1:6" x14ac:dyDescent="0.25">
      <c r="A494">
        <v>47907</v>
      </c>
      <c r="B494" t="s">
        <v>87</v>
      </c>
      <c r="C494" s="44">
        <v>41008</v>
      </c>
      <c r="D494" t="s">
        <v>193</v>
      </c>
      <c r="E494" t="s">
        <v>80</v>
      </c>
      <c r="F494" s="106"/>
    </row>
    <row r="495" spans="1:6" x14ac:dyDescent="0.25">
      <c r="A495">
        <v>47906</v>
      </c>
      <c r="B495" t="s">
        <v>87</v>
      </c>
      <c r="C495" s="44">
        <v>41008</v>
      </c>
      <c r="D495" t="s">
        <v>193</v>
      </c>
      <c r="E495" t="s">
        <v>80</v>
      </c>
      <c r="F495" s="106"/>
    </row>
    <row r="496" spans="1:6" x14ac:dyDescent="0.25">
      <c r="A496">
        <v>47909</v>
      </c>
      <c r="B496" t="s">
        <v>87</v>
      </c>
      <c r="C496" s="44">
        <v>41008</v>
      </c>
      <c r="D496" t="s">
        <v>193</v>
      </c>
      <c r="E496" t="s">
        <v>80</v>
      </c>
      <c r="F496" s="106"/>
    </row>
    <row r="497" spans="1:6" x14ac:dyDescent="0.25">
      <c r="A497">
        <v>47908</v>
      </c>
      <c r="B497" t="s">
        <v>87</v>
      </c>
      <c r="C497" s="44">
        <v>41008</v>
      </c>
      <c r="D497" t="s">
        <v>193</v>
      </c>
      <c r="E497" t="s">
        <v>80</v>
      </c>
      <c r="F497" s="106"/>
    </row>
    <row r="498" spans="1:6" x14ac:dyDescent="0.25">
      <c r="A498">
        <v>47999</v>
      </c>
      <c r="B498" t="s">
        <v>87</v>
      </c>
      <c r="C498" s="44">
        <v>41008</v>
      </c>
      <c r="D498" t="s">
        <v>193</v>
      </c>
      <c r="E498" t="s">
        <v>80</v>
      </c>
      <c r="F498" s="106"/>
    </row>
    <row r="499" spans="1:6" x14ac:dyDescent="0.25">
      <c r="A499">
        <v>47901</v>
      </c>
      <c r="B499" t="s">
        <v>87</v>
      </c>
      <c r="C499" s="44">
        <v>41008</v>
      </c>
      <c r="D499" t="s">
        <v>193</v>
      </c>
      <c r="E499" t="s">
        <v>80</v>
      </c>
      <c r="F499" s="106"/>
    </row>
    <row r="500" spans="1:6" x14ac:dyDescent="0.25">
      <c r="A500">
        <v>48092</v>
      </c>
      <c r="B500" t="s">
        <v>87</v>
      </c>
      <c r="C500" s="44">
        <v>41008</v>
      </c>
      <c r="D500" t="s">
        <v>193</v>
      </c>
      <c r="E500" t="s">
        <v>80</v>
      </c>
      <c r="F500" s="106"/>
    </row>
    <row r="501" spans="1:6" x14ac:dyDescent="0.25">
      <c r="A501">
        <v>48095</v>
      </c>
      <c r="B501" t="s">
        <v>87</v>
      </c>
      <c r="C501" s="44">
        <v>41008</v>
      </c>
      <c r="D501" t="s">
        <v>193</v>
      </c>
      <c r="E501" t="s">
        <v>80</v>
      </c>
      <c r="F501" s="106"/>
    </row>
    <row r="502" spans="1:6" x14ac:dyDescent="0.25">
      <c r="A502">
        <v>47902</v>
      </c>
      <c r="B502" t="s">
        <v>87</v>
      </c>
      <c r="C502" s="44">
        <v>41008</v>
      </c>
      <c r="D502" t="s">
        <v>193</v>
      </c>
      <c r="E502" t="s">
        <v>80</v>
      </c>
      <c r="F502" s="106"/>
    </row>
    <row r="503" spans="1:6" x14ac:dyDescent="0.25">
      <c r="A503">
        <v>48096</v>
      </c>
      <c r="B503" t="s">
        <v>87</v>
      </c>
      <c r="C503" s="44">
        <v>41008</v>
      </c>
      <c r="D503" t="s">
        <v>193</v>
      </c>
      <c r="E503" t="s">
        <v>80</v>
      </c>
      <c r="F503" s="106"/>
    </row>
    <row r="504" spans="1:6" x14ac:dyDescent="0.25">
      <c r="A504">
        <v>48094</v>
      </c>
      <c r="B504" t="s">
        <v>87</v>
      </c>
      <c r="C504" s="44">
        <v>41008</v>
      </c>
      <c r="D504" t="s">
        <v>193</v>
      </c>
      <c r="E504" t="s">
        <v>80</v>
      </c>
      <c r="F504" s="106"/>
    </row>
    <row r="505" spans="1:6" x14ac:dyDescent="0.25">
      <c r="A505">
        <v>48325</v>
      </c>
      <c r="B505" t="s">
        <v>87</v>
      </c>
      <c r="C505" s="44">
        <v>41009</v>
      </c>
      <c r="D505" t="s">
        <v>193</v>
      </c>
      <c r="E505" t="s">
        <v>80</v>
      </c>
      <c r="F505" s="106"/>
    </row>
    <row r="506" spans="1:6" x14ac:dyDescent="0.25">
      <c r="A506">
        <v>48068</v>
      </c>
      <c r="B506" t="s">
        <v>87</v>
      </c>
      <c r="C506" s="44">
        <v>41009</v>
      </c>
      <c r="D506" t="s">
        <v>193</v>
      </c>
      <c r="E506" t="s">
        <v>80</v>
      </c>
      <c r="F506" s="106"/>
    </row>
    <row r="507" spans="1:6" x14ac:dyDescent="0.25">
      <c r="A507">
        <v>48073</v>
      </c>
      <c r="B507" t="s">
        <v>87</v>
      </c>
      <c r="C507" s="44">
        <v>41009</v>
      </c>
      <c r="D507" t="s">
        <v>193</v>
      </c>
      <c r="E507" t="s">
        <v>80</v>
      </c>
      <c r="F507" s="106"/>
    </row>
    <row r="508" spans="1:6" x14ac:dyDescent="0.25">
      <c r="A508">
        <v>48389</v>
      </c>
      <c r="B508" t="s">
        <v>87</v>
      </c>
      <c r="C508" s="44">
        <v>41010</v>
      </c>
      <c r="D508" t="s">
        <v>193</v>
      </c>
      <c r="E508" t="s">
        <v>80</v>
      </c>
      <c r="F508" s="106"/>
    </row>
    <row r="509" spans="1:6" x14ac:dyDescent="0.25">
      <c r="A509">
        <v>48384</v>
      </c>
      <c r="B509" t="s">
        <v>87</v>
      </c>
      <c r="C509" s="44">
        <v>41010</v>
      </c>
      <c r="D509" t="s">
        <v>193</v>
      </c>
      <c r="E509" t="s">
        <v>80</v>
      </c>
      <c r="F509" s="106"/>
    </row>
    <row r="510" spans="1:6" x14ac:dyDescent="0.25">
      <c r="A510">
        <v>48386</v>
      </c>
      <c r="B510" t="s">
        <v>87</v>
      </c>
      <c r="C510" s="44">
        <v>41010</v>
      </c>
      <c r="D510" t="s">
        <v>193</v>
      </c>
      <c r="E510" t="s">
        <v>80</v>
      </c>
      <c r="F510" s="106"/>
    </row>
    <row r="511" spans="1:6" x14ac:dyDescent="0.25">
      <c r="A511">
        <v>48385</v>
      </c>
      <c r="B511" t="s">
        <v>87</v>
      </c>
      <c r="C511" s="44">
        <v>41010</v>
      </c>
      <c r="D511" t="s">
        <v>193</v>
      </c>
      <c r="E511" t="s">
        <v>80</v>
      </c>
      <c r="F511" s="106"/>
    </row>
    <row r="512" spans="1:6" x14ac:dyDescent="0.25">
      <c r="A512">
        <v>48387</v>
      </c>
      <c r="B512" t="s">
        <v>87</v>
      </c>
      <c r="C512" s="44">
        <v>41010</v>
      </c>
      <c r="D512" t="s">
        <v>193</v>
      </c>
      <c r="E512" t="s">
        <v>80</v>
      </c>
      <c r="F512" s="106"/>
    </row>
    <row r="513" spans="1:6" x14ac:dyDescent="0.25">
      <c r="A513">
        <v>48388</v>
      </c>
      <c r="B513" t="s">
        <v>87</v>
      </c>
      <c r="C513" s="44">
        <v>41010</v>
      </c>
      <c r="D513" t="s">
        <v>193</v>
      </c>
      <c r="E513" t="s">
        <v>80</v>
      </c>
      <c r="F513" s="106"/>
    </row>
    <row r="514" spans="1:6" x14ac:dyDescent="0.25">
      <c r="A514">
        <v>48398</v>
      </c>
      <c r="B514" t="s">
        <v>87</v>
      </c>
      <c r="C514" s="44">
        <v>41010</v>
      </c>
      <c r="D514" t="s">
        <v>193</v>
      </c>
      <c r="E514" t="s">
        <v>80</v>
      </c>
      <c r="F514" s="106"/>
    </row>
    <row r="515" spans="1:6" x14ac:dyDescent="0.25">
      <c r="A515">
        <v>48379</v>
      </c>
      <c r="B515" t="s">
        <v>87</v>
      </c>
      <c r="C515" s="44">
        <v>41010</v>
      </c>
      <c r="D515" t="s">
        <v>193</v>
      </c>
      <c r="E515" t="s">
        <v>80</v>
      </c>
      <c r="F515" s="106"/>
    </row>
    <row r="516" spans="1:6" x14ac:dyDescent="0.25">
      <c r="A516">
        <v>48378</v>
      </c>
      <c r="B516" t="s">
        <v>87</v>
      </c>
      <c r="C516" s="44">
        <v>41010</v>
      </c>
      <c r="D516" t="s">
        <v>193</v>
      </c>
      <c r="E516" t="s">
        <v>80</v>
      </c>
      <c r="F516" s="106"/>
    </row>
    <row r="517" spans="1:6" x14ac:dyDescent="0.25">
      <c r="A517">
        <v>48399</v>
      </c>
      <c r="B517" t="s">
        <v>87</v>
      </c>
      <c r="C517" s="44">
        <v>41010</v>
      </c>
      <c r="D517" t="s">
        <v>193</v>
      </c>
      <c r="E517" t="s">
        <v>80</v>
      </c>
      <c r="F517" s="106"/>
    </row>
    <row r="518" spans="1:6" x14ac:dyDescent="0.25">
      <c r="A518">
        <v>48397</v>
      </c>
      <c r="B518" t="s">
        <v>87</v>
      </c>
      <c r="C518" s="44">
        <v>41010</v>
      </c>
      <c r="D518" t="s">
        <v>193</v>
      </c>
      <c r="E518" t="s">
        <v>80</v>
      </c>
      <c r="F518" s="106"/>
    </row>
    <row r="519" spans="1:6" x14ac:dyDescent="0.25">
      <c r="A519">
        <v>48376</v>
      </c>
      <c r="B519" t="s">
        <v>87</v>
      </c>
      <c r="C519" s="44">
        <v>41010</v>
      </c>
      <c r="D519" t="s">
        <v>193</v>
      </c>
      <c r="E519" t="s">
        <v>80</v>
      </c>
      <c r="F519" s="106"/>
    </row>
    <row r="520" spans="1:6" x14ac:dyDescent="0.25">
      <c r="A520">
        <v>48375</v>
      </c>
      <c r="B520" t="s">
        <v>87</v>
      </c>
      <c r="C520" s="44">
        <v>41010</v>
      </c>
      <c r="D520" t="s">
        <v>193</v>
      </c>
      <c r="E520" t="s">
        <v>80</v>
      </c>
      <c r="F520" s="106"/>
    </row>
    <row r="521" spans="1:6" x14ac:dyDescent="0.25">
      <c r="A521">
        <v>48374</v>
      </c>
      <c r="B521" t="s">
        <v>87</v>
      </c>
      <c r="C521" s="44">
        <v>41010</v>
      </c>
      <c r="D521" t="s">
        <v>193</v>
      </c>
      <c r="E521" t="s">
        <v>80</v>
      </c>
      <c r="F521" s="106"/>
    </row>
    <row r="522" spans="1:6" x14ac:dyDescent="0.25">
      <c r="A522">
        <v>48372</v>
      </c>
      <c r="B522" t="s">
        <v>87</v>
      </c>
      <c r="C522" s="44">
        <v>41010</v>
      </c>
      <c r="D522" t="s">
        <v>193</v>
      </c>
      <c r="E522" t="s">
        <v>80</v>
      </c>
      <c r="F522" s="106"/>
    </row>
    <row r="523" spans="1:6" x14ac:dyDescent="0.25">
      <c r="A523">
        <v>48441</v>
      </c>
      <c r="B523" t="s">
        <v>87</v>
      </c>
      <c r="C523" s="44">
        <v>41016</v>
      </c>
      <c r="D523" t="s">
        <v>193</v>
      </c>
      <c r="E523" t="s">
        <v>80</v>
      </c>
      <c r="F523" s="106"/>
    </row>
    <row r="524" spans="1:6" x14ac:dyDescent="0.25">
      <c r="A524">
        <v>48445</v>
      </c>
      <c r="B524" t="s">
        <v>87</v>
      </c>
      <c r="C524" s="44">
        <v>41016</v>
      </c>
      <c r="D524" t="s">
        <v>193</v>
      </c>
      <c r="E524" t="s">
        <v>80</v>
      </c>
      <c r="F524" s="106"/>
    </row>
    <row r="525" spans="1:6" x14ac:dyDescent="0.25">
      <c r="A525">
        <v>48400</v>
      </c>
      <c r="B525" t="s">
        <v>87</v>
      </c>
      <c r="C525" s="44">
        <v>41016</v>
      </c>
      <c r="D525" t="s">
        <v>193</v>
      </c>
      <c r="E525" t="s">
        <v>80</v>
      </c>
      <c r="F525" s="106"/>
    </row>
    <row r="526" spans="1:6" x14ac:dyDescent="0.25">
      <c r="A526">
        <v>48394</v>
      </c>
      <c r="B526" t="s">
        <v>87</v>
      </c>
      <c r="C526" s="44">
        <v>41016</v>
      </c>
      <c r="D526" t="s">
        <v>193</v>
      </c>
      <c r="E526" t="s">
        <v>80</v>
      </c>
      <c r="F526" s="106"/>
    </row>
    <row r="527" spans="1:6" x14ac:dyDescent="0.25">
      <c r="A527">
        <v>48395</v>
      </c>
      <c r="B527" t="s">
        <v>87</v>
      </c>
      <c r="C527" s="44">
        <v>41016</v>
      </c>
      <c r="D527" t="s">
        <v>193</v>
      </c>
      <c r="E527" t="s">
        <v>80</v>
      </c>
      <c r="F527" s="106"/>
    </row>
    <row r="528" spans="1:6" x14ac:dyDescent="0.25">
      <c r="A528">
        <v>48393</v>
      </c>
      <c r="B528" t="s">
        <v>87</v>
      </c>
      <c r="C528" s="44">
        <v>41016</v>
      </c>
      <c r="D528" t="s">
        <v>193</v>
      </c>
      <c r="E528" t="s">
        <v>80</v>
      </c>
      <c r="F528" s="106"/>
    </row>
    <row r="529" spans="1:6" x14ac:dyDescent="0.25">
      <c r="A529">
        <v>48392</v>
      </c>
      <c r="B529" t="s">
        <v>87</v>
      </c>
      <c r="C529" s="44">
        <v>41016</v>
      </c>
      <c r="D529" t="s">
        <v>193</v>
      </c>
      <c r="E529" t="s">
        <v>80</v>
      </c>
      <c r="F529" s="106"/>
    </row>
    <row r="530" spans="1:6" x14ac:dyDescent="0.25">
      <c r="A530">
        <v>48381</v>
      </c>
      <c r="B530" t="s">
        <v>87</v>
      </c>
      <c r="C530" s="44">
        <v>41016</v>
      </c>
      <c r="D530" t="s">
        <v>193</v>
      </c>
      <c r="E530" t="s">
        <v>80</v>
      </c>
      <c r="F530" s="106"/>
    </row>
    <row r="531" spans="1:6" x14ac:dyDescent="0.25">
      <c r="A531">
        <v>48380</v>
      </c>
      <c r="B531" t="s">
        <v>87</v>
      </c>
      <c r="C531" s="44">
        <v>41016</v>
      </c>
      <c r="D531" t="s">
        <v>193</v>
      </c>
      <c r="E531" t="s">
        <v>80</v>
      </c>
      <c r="F531" s="106"/>
    </row>
    <row r="532" spans="1:6" x14ac:dyDescent="0.25">
      <c r="A532">
        <v>48383</v>
      </c>
      <c r="B532" t="s">
        <v>87</v>
      </c>
      <c r="C532" s="44">
        <v>41016</v>
      </c>
      <c r="D532" t="s">
        <v>193</v>
      </c>
      <c r="E532" t="s">
        <v>80</v>
      </c>
      <c r="F532" s="106"/>
    </row>
    <row r="533" spans="1:6" x14ac:dyDescent="0.25">
      <c r="A533">
        <v>48382</v>
      </c>
      <c r="B533" t="s">
        <v>87</v>
      </c>
      <c r="C533" s="44">
        <v>41016</v>
      </c>
      <c r="D533" t="s">
        <v>193</v>
      </c>
      <c r="E533" t="s">
        <v>80</v>
      </c>
      <c r="F533" s="106"/>
    </row>
    <row r="534" spans="1:6" x14ac:dyDescent="0.25">
      <c r="A534">
        <v>48390</v>
      </c>
      <c r="B534" t="s">
        <v>87</v>
      </c>
      <c r="C534" s="44">
        <v>41016</v>
      </c>
      <c r="D534" t="s">
        <v>193</v>
      </c>
      <c r="E534" t="s">
        <v>80</v>
      </c>
      <c r="F534" s="106"/>
    </row>
    <row r="535" spans="1:6" x14ac:dyDescent="0.25">
      <c r="A535">
        <v>48443</v>
      </c>
      <c r="B535" t="s">
        <v>87</v>
      </c>
      <c r="C535" s="44">
        <v>41019</v>
      </c>
      <c r="D535" t="s">
        <v>193</v>
      </c>
      <c r="E535" t="s">
        <v>80</v>
      </c>
      <c r="F535" s="106"/>
    </row>
    <row r="536" spans="1:6" x14ac:dyDescent="0.25">
      <c r="A536">
        <v>48439</v>
      </c>
      <c r="B536" t="s">
        <v>87</v>
      </c>
      <c r="C536" s="44">
        <v>41019</v>
      </c>
      <c r="D536" t="s">
        <v>193</v>
      </c>
      <c r="E536" t="s">
        <v>80</v>
      </c>
      <c r="F536" s="106"/>
    </row>
    <row r="537" spans="1:6" x14ac:dyDescent="0.25">
      <c r="A537" t="s">
        <v>207</v>
      </c>
      <c r="B537" t="s">
        <v>87</v>
      </c>
      <c r="C537" s="44">
        <v>41019</v>
      </c>
      <c r="D537" t="s">
        <v>193</v>
      </c>
      <c r="E537" t="s">
        <v>80</v>
      </c>
      <c r="F537" s="106"/>
    </row>
    <row r="538" spans="1:6" x14ac:dyDescent="0.25">
      <c r="A538">
        <v>48434</v>
      </c>
      <c r="B538" t="s">
        <v>87</v>
      </c>
      <c r="C538" s="44">
        <v>41019</v>
      </c>
      <c r="D538" t="s">
        <v>193</v>
      </c>
      <c r="E538" t="s">
        <v>80</v>
      </c>
      <c r="F538" s="106"/>
    </row>
    <row r="539" spans="1:6" x14ac:dyDescent="0.25">
      <c r="A539">
        <v>48430</v>
      </c>
      <c r="B539" t="s">
        <v>87</v>
      </c>
      <c r="C539" s="44">
        <v>41019</v>
      </c>
      <c r="D539" t="s">
        <v>193</v>
      </c>
      <c r="E539" t="s">
        <v>80</v>
      </c>
      <c r="F539" s="106"/>
    </row>
    <row r="540" spans="1:6" x14ac:dyDescent="0.25">
      <c r="A540">
        <v>48426</v>
      </c>
      <c r="B540" t="s">
        <v>87</v>
      </c>
      <c r="C540" s="44">
        <v>41019</v>
      </c>
      <c r="D540" t="s">
        <v>193</v>
      </c>
      <c r="E540" t="s">
        <v>80</v>
      </c>
      <c r="F540" s="106"/>
    </row>
    <row r="541" spans="1:6" x14ac:dyDescent="0.25">
      <c r="A541">
        <v>48425</v>
      </c>
      <c r="B541" t="s">
        <v>87</v>
      </c>
      <c r="C541" s="44">
        <v>41019</v>
      </c>
      <c r="D541" t="s">
        <v>193</v>
      </c>
      <c r="E541" t="s">
        <v>80</v>
      </c>
      <c r="F541" s="106"/>
    </row>
    <row r="542" spans="1:6" x14ac:dyDescent="0.25">
      <c r="A542">
        <v>48427</v>
      </c>
      <c r="B542" t="s">
        <v>87</v>
      </c>
      <c r="C542" s="44">
        <v>41019</v>
      </c>
      <c r="D542" t="s">
        <v>193</v>
      </c>
      <c r="E542" t="s">
        <v>80</v>
      </c>
      <c r="F542" s="106"/>
    </row>
    <row r="543" spans="1:6" x14ac:dyDescent="0.25">
      <c r="A543">
        <v>48432</v>
      </c>
      <c r="B543" t="s">
        <v>87</v>
      </c>
      <c r="C543" s="44">
        <v>41019</v>
      </c>
      <c r="D543" t="s">
        <v>193</v>
      </c>
      <c r="E543" t="s">
        <v>80</v>
      </c>
      <c r="F543" s="106"/>
    </row>
    <row r="544" spans="1:6" x14ac:dyDescent="0.25">
      <c r="A544">
        <v>48446</v>
      </c>
      <c r="B544" t="s">
        <v>87</v>
      </c>
      <c r="C544" s="44">
        <v>41019</v>
      </c>
      <c r="D544" t="s">
        <v>193</v>
      </c>
      <c r="E544" t="s">
        <v>80</v>
      </c>
      <c r="F544" s="106"/>
    </row>
    <row r="545" spans="1:6" x14ac:dyDescent="0.25">
      <c r="A545">
        <v>48403</v>
      </c>
      <c r="B545" t="s">
        <v>87</v>
      </c>
      <c r="C545" s="44">
        <v>41019</v>
      </c>
      <c r="D545" t="s">
        <v>193</v>
      </c>
      <c r="E545" t="s">
        <v>80</v>
      </c>
      <c r="F545" s="106"/>
    </row>
    <row r="546" spans="1:6" x14ac:dyDescent="0.25">
      <c r="A546">
        <v>48402</v>
      </c>
      <c r="B546" t="s">
        <v>87</v>
      </c>
      <c r="C546" s="44">
        <v>41019</v>
      </c>
      <c r="D546" t="s">
        <v>193</v>
      </c>
      <c r="E546" t="s">
        <v>80</v>
      </c>
      <c r="F546" s="106"/>
    </row>
    <row r="547" spans="1:6" x14ac:dyDescent="0.25">
      <c r="A547">
        <v>48410</v>
      </c>
      <c r="B547" t="s">
        <v>87</v>
      </c>
      <c r="C547" s="44">
        <v>41019</v>
      </c>
      <c r="D547" t="s">
        <v>193</v>
      </c>
      <c r="E547" t="s">
        <v>80</v>
      </c>
      <c r="F547" s="106"/>
    </row>
    <row r="548" spans="1:6" x14ac:dyDescent="0.25">
      <c r="A548">
        <v>48412</v>
      </c>
      <c r="B548" t="s">
        <v>87</v>
      </c>
      <c r="C548" s="44">
        <v>41019</v>
      </c>
      <c r="D548" t="s">
        <v>193</v>
      </c>
      <c r="E548" t="s">
        <v>80</v>
      </c>
      <c r="F548" s="106"/>
    </row>
    <row r="549" spans="1:6" x14ac:dyDescent="0.25">
      <c r="A549">
        <v>48413</v>
      </c>
      <c r="B549" t="s">
        <v>87</v>
      </c>
      <c r="C549" s="44">
        <v>41019</v>
      </c>
      <c r="D549" t="s">
        <v>193</v>
      </c>
      <c r="E549" t="s">
        <v>80</v>
      </c>
      <c r="F549" s="106"/>
    </row>
    <row r="550" spans="1:6" x14ac:dyDescent="0.25">
      <c r="A550">
        <v>48407</v>
      </c>
      <c r="B550" t="s">
        <v>87</v>
      </c>
      <c r="C550" s="44">
        <v>41019</v>
      </c>
      <c r="D550" t="s">
        <v>193</v>
      </c>
      <c r="E550" t="s">
        <v>80</v>
      </c>
      <c r="F550" s="106"/>
    </row>
    <row r="551" spans="1:6" x14ac:dyDescent="0.25">
      <c r="A551">
        <v>48405</v>
      </c>
      <c r="B551" t="s">
        <v>87</v>
      </c>
      <c r="C551" s="44">
        <v>41019</v>
      </c>
      <c r="D551" t="s">
        <v>193</v>
      </c>
      <c r="E551" t="s">
        <v>80</v>
      </c>
      <c r="F551" s="106"/>
    </row>
    <row r="552" spans="1:6" x14ac:dyDescent="0.25">
      <c r="A552">
        <v>48406</v>
      </c>
      <c r="B552" t="s">
        <v>87</v>
      </c>
      <c r="C552" s="44">
        <v>41019</v>
      </c>
      <c r="D552" t="s">
        <v>193</v>
      </c>
      <c r="E552" t="s">
        <v>80</v>
      </c>
      <c r="F552" s="106"/>
    </row>
    <row r="553" spans="1:6" x14ac:dyDescent="0.25">
      <c r="A553">
        <v>48408</v>
      </c>
      <c r="B553" t="s">
        <v>87</v>
      </c>
      <c r="C553" s="44">
        <v>41019</v>
      </c>
      <c r="D553" t="s">
        <v>193</v>
      </c>
      <c r="E553" t="s">
        <v>80</v>
      </c>
      <c r="F553" s="106"/>
    </row>
    <row r="554" spans="1:6" x14ac:dyDescent="0.25">
      <c r="A554">
        <v>48377</v>
      </c>
      <c r="B554" t="s">
        <v>87</v>
      </c>
      <c r="C554" s="44">
        <v>41019</v>
      </c>
      <c r="D554" t="s">
        <v>193</v>
      </c>
      <c r="E554" t="s">
        <v>80</v>
      </c>
      <c r="F554" s="106"/>
    </row>
    <row r="555" spans="1:6" x14ac:dyDescent="0.25">
      <c r="A555">
        <v>48423</v>
      </c>
      <c r="B555" t="s">
        <v>87</v>
      </c>
      <c r="C555" s="44">
        <v>41023</v>
      </c>
      <c r="D555" t="s">
        <v>193</v>
      </c>
      <c r="E555" t="s">
        <v>80</v>
      </c>
      <c r="F555" s="106"/>
    </row>
    <row r="556" spans="1:6" x14ac:dyDescent="0.25">
      <c r="A556">
        <v>48421</v>
      </c>
      <c r="B556" t="s">
        <v>87</v>
      </c>
      <c r="C556" s="44">
        <v>41023</v>
      </c>
      <c r="D556" t="s">
        <v>193</v>
      </c>
      <c r="E556" t="s">
        <v>80</v>
      </c>
      <c r="F556" s="106"/>
    </row>
    <row r="557" spans="1:6" x14ac:dyDescent="0.25">
      <c r="A557">
        <v>48422</v>
      </c>
      <c r="B557" t="s">
        <v>87</v>
      </c>
      <c r="C557" s="44">
        <v>41023</v>
      </c>
      <c r="D557" t="s">
        <v>193</v>
      </c>
      <c r="E557" t="s">
        <v>80</v>
      </c>
      <c r="F557" s="106"/>
    </row>
    <row r="558" spans="1:6" x14ac:dyDescent="0.25">
      <c r="A558">
        <v>48424</v>
      </c>
      <c r="B558" t="s">
        <v>87</v>
      </c>
      <c r="C558" s="44">
        <v>41023</v>
      </c>
      <c r="D558" t="s">
        <v>193</v>
      </c>
      <c r="E558" t="s">
        <v>80</v>
      </c>
      <c r="F558" s="106"/>
    </row>
    <row r="559" spans="1:6" x14ac:dyDescent="0.25">
      <c r="A559">
        <v>48420</v>
      </c>
      <c r="B559" t="s">
        <v>87</v>
      </c>
      <c r="C559" s="44">
        <v>41023</v>
      </c>
      <c r="D559" t="s">
        <v>193</v>
      </c>
      <c r="E559" t="s">
        <v>80</v>
      </c>
      <c r="F559" s="106"/>
    </row>
    <row r="560" spans="1:6" x14ac:dyDescent="0.25">
      <c r="A560">
        <v>48419</v>
      </c>
      <c r="B560" t="s">
        <v>87</v>
      </c>
      <c r="C560" s="44">
        <v>41023</v>
      </c>
      <c r="D560" t="s">
        <v>193</v>
      </c>
      <c r="E560" t="s">
        <v>80</v>
      </c>
      <c r="F560" s="106"/>
    </row>
    <row r="561" spans="1:6" x14ac:dyDescent="0.25">
      <c r="A561">
        <v>48418</v>
      </c>
      <c r="B561" t="s">
        <v>87</v>
      </c>
      <c r="C561" s="44">
        <v>41023</v>
      </c>
      <c r="D561" t="s">
        <v>193</v>
      </c>
      <c r="E561" t="s">
        <v>80</v>
      </c>
      <c r="F561" s="106"/>
    </row>
    <row r="562" spans="1:6" x14ac:dyDescent="0.25">
      <c r="A562">
        <v>48417</v>
      </c>
      <c r="B562" t="s">
        <v>87</v>
      </c>
      <c r="C562" s="44">
        <v>41023</v>
      </c>
      <c r="D562" t="s">
        <v>193</v>
      </c>
      <c r="E562" t="s">
        <v>80</v>
      </c>
      <c r="F562" s="106"/>
    </row>
    <row r="563" spans="1:6" x14ac:dyDescent="0.25">
      <c r="A563">
        <v>48416</v>
      </c>
      <c r="B563" t="s">
        <v>87</v>
      </c>
      <c r="C563" s="44">
        <v>41023</v>
      </c>
      <c r="D563" t="s">
        <v>193</v>
      </c>
      <c r="E563" t="s">
        <v>80</v>
      </c>
      <c r="F563" s="106"/>
    </row>
    <row r="564" spans="1:6" x14ac:dyDescent="0.25">
      <c r="A564">
        <v>48431</v>
      </c>
      <c r="B564" t="s">
        <v>87</v>
      </c>
      <c r="C564" s="44">
        <v>41023</v>
      </c>
      <c r="D564" t="s">
        <v>193</v>
      </c>
      <c r="E564" t="s">
        <v>80</v>
      </c>
      <c r="F564" s="106"/>
    </row>
    <row r="565" spans="1:6" x14ac:dyDescent="0.25">
      <c r="A565">
        <v>48433</v>
      </c>
      <c r="B565" t="s">
        <v>87</v>
      </c>
      <c r="C565" s="44">
        <v>41023</v>
      </c>
      <c r="D565" t="s">
        <v>193</v>
      </c>
      <c r="E565" t="s">
        <v>80</v>
      </c>
      <c r="F565" s="106"/>
    </row>
    <row r="566" spans="1:6" x14ac:dyDescent="0.25">
      <c r="A566">
        <v>48437</v>
      </c>
      <c r="B566" t="s">
        <v>87</v>
      </c>
      <c r="C566" s="44">
        <v>41023</v>
      </c>
      <c r="D566" t="s">
        <v>193</v>
      </c>
      <c r="E566" t="s">
        <v>80</v>
      </c>
      <c r="F566" s="106"/>
    </row>
    <row r="567" spans="1:6" x14ac:dyDescent="0.25">
      <c r="A567">
        <v>48438</v>
      </c>
      <c r="B567" t="s">
        <v>87</v>
      </c>
      <c r="C567" s="44">
        <v>41023</v>
      </c>
      <c r="D567" t="s">
        <v>193</v>
      </c>
      <c r="E567" t="s">
        <v>80</v>
      </c>
      <c r="F567" s="106"/>
    </row>
    <row r="568" spans="1:6" x14ac:dyDescent="0.25">
      <c r="A568">
        <v>48414</v>
      </c>
      <c r="B568" t="s">
        <v>87</v>
      </c>
      <c r="C568" s="44">
        <v>41025</v>
      </c>
      <c r="D568" t="s">
        <v>193</v>
      </c>
      <c r="E568" t="s">
        <v>80</v>
      </c>
      <c r="F568" s="106"/>
    </row>
    <row r="569" spans="1:6" x14ac:dyDescent="0.25">
      <c r="A569">
        <v>48428</v>
      </c>
      <c r="B569" t="s">
        <v>87</v>
      </c>
      <c r="C569" s="44">
        <v>41029</v>
      </c>
      <c r="D569" t="s">
        <v>193</v>
      </c>
      <c r="E569" t="s">
        <v>80</v>
      </c>
      <c r="F569" s="106"/>
    </row>
    <row r="570" spans="1:6" x14ac:dyDescent="0.25">
      <c r="A570">
        <v>48536</v>
      </c>
      <c r="B570" t="s">
        <v>87</v>
      </c>
      <c r="C570" s="44">
        <v>41037</v>
      </c>
      <c r="D570" t="s">
        <v>208</v>
      </c>
      <c r="E570" t="s">
        <v>80</v>
      </c>
      <c r="F570" s="106"/>
    </row>
    <row r="571" spans="1:6" x14ac:dyDescent="0.25">
      <c r="A571">
        <v>48537</v>
      </c>
      <c r="B571" t="s">
        <v>87</v>
      </c>
      <c r="C571" s="44">
        <v>41037</v>
      </c>
      <c r="E571" t="s">
        <v>80</v>
      </c>
      <c r="F571" s="106"/>
    </row>
    <row r="572" spans="1:6" x14ac:dyDescent="0.25">
      <c r="A572">
        <v>48969</v>
      </c>
      <c r="B572" t="s">
        <v>87</v>
      </c>
      <c r="C572" s="44">
        <v>44686</v>
      </c>
      <c r="E572" t="s">
        <v>80</v>
      </c>
      <c r="F572" s="106"/>
    </row>
    <row r="573" spans="1:6" x14ac:dyDescent="0.25">
      <c r="A573">
        <v>48967</v>
      </c>
      <c r="B573" t="s">
        <v>87</v>
      </c>
      <c r="C573" s="44">
        <v>44686</v>
      </c>
      <c r="E573" t="s">
        <v>80</v>
      </c>
      <c r="F573" s="106"/>
    </row>
    <row r="574" spans="1:6" x14ac:dyDescent="0.25">
      <c r="A574">
        <v>48920</v>
      </c>
      <c r="B574" t="s">
        <v>87</v>
      </c>
      <c r="C574" s="44">
        <v>44686</v>
      </c>
      <c r="E574" t="s">
        <v>80</v>
      </c>
      <c r="F574" s="106"/>
    </row>
    <row r="575" spans="1:6" x14ac:dyDescent="0.25">
      <c r="A575">
        <v>48483</v>
      </c>
      <c r="B575" t="s">
        <v>87</v>
      </c>
      <c r="C575" s="44">
        <v>44686</v>
      </c>
      <c r="E575" t="s">
        <v>80</v>
      </c>
      <c r="F575" s="106"/>
    </row>
    <row r="576" spans="1:6" x14ac:dyDescent="0.25">
      <c r="A576">
        <v>48484</v>
      </c>
      <c r="B576" t="s">
        <v>87</v>
      </c>
      <c r="C576" s="44">
        <v>41050</v>
      </c>
      <c r="E576" t="s">
        <v>80</v>
      </c>
      <c r="F576" s="106"/>
    </row>
    <row r="577" spans="1:6" x14ac:dyDescent="0.25">
      <c r="A577">
        <v>48486</v>
      </c>
      <c r="B577" t="s">
        <v>87</v>
      </c>
      <c r="C577" s="44">
        <v>41050</v>
      </c>
      <c r="E577" t="s">
        <v>80</v>
      </c>
      <c r="F577" s="106"/>
    </row>
    <row r="578" spans="1:6" x14ac:dyDescent="0.25">
      <c r="A578">
        <v>48485</v>
      </c>
      <c r="B578" t="s">
        <v>87</v>
      </c>
      <c r="C578" s="44">
        <v>41050</v>
      </c>
      <c r="E578" t="s">
        <v>80</v>
      </c>
      <c r="F578" s="106"/>
    </row>
    <row r="579" spans="1:6" x14ac:dyDescent="0.25">
      <c r="A579">
        <v>48481</v>
      </c>
      <c r="B579" t="s">
        <v>87</v>
      </c>
      <c r="C579" s="44">
        <v>41050</v>
      </c>
      <c r="E579" t="s">
        <v>80</v>
      </c>
      <c r="F579" s="106"/>
    </row>
    <row r="580" spans="1:6" x14ac:dyDescent="0.25">
      <c r="A580">
        <v>48496</v>
      </c>
      <c r="B580" t="s">
        <v>87</v>
      </c>
      <c r="C580" s="44">
        <v>41050</v>
      </c>
      <c r="E580" t="s">
        <v>80</v>
      </c>
      <c r="F580" s="106"/>
    </row>
    <row r="581" spans="1:6" x14ac:dyDescent="0.25">
      <c r="A581">
        <v>48498</v>
      </c>
      <c r="B581" t="s">
        <v>87</v>
      </c>
      <c r="C581" s="44">
        <v>41050</v>
      </c>
      <c r="E581" t="s">
        <v>80</v>
      </c>
      <c r="F581" s="106"/>
    </row>
    <row r="582" spans="1:6" x14ac:dyDescent="0.25">
      <c r="A582">
        <v>48544</v>
      </c>
      <c r="B582" t="s">
        <v>87</v>
      </c>
      <c r="C582" s="44">
        <v>41051</v>
      </c>
      <c r="E582" t="s">
        <v>80</v>
      </c>
      <c r="F582" s="106"/>
    </row>
    <row r="583" spans="1:6" x14ac:dyDescent="0.25">
      <c r="A583">
        <v>48543</v>
      </c>
      <c r="B583" t="s">
        <v>87</v>
      </c>
      <c r="C583" s="44">
        <v>41051</v>
      </c>
      <c r="E583" t="s">
        <v>80</v>
      </c>
      <c r="F583" s="106"/>
    </row>
    <row r="584" spans="1:6" x14ac:dyDescent="0.25">
      <c r="A584">
        <v>48542</v>
      </c>
      <c r="B584" t="s">
        <v>87</v>
      </c>
      <c r="C584" s="44">
        <v>41051</v>
      </c>
      <c r="E584" t="s">
        <v>80</v>
      </c>
      <c r="F584" s="106"/>
    </row>
    <row r="585" spans="1:6" x14ac:dyDescent="0.25">
      <c r="A585">
        <v>48541</v>
      </c>
      <c r="B585" t="s">
        <v>87</v>
      </c>
      <c r="C585" s="44">
        <v>41051</v>
      </c>
      <c r="E585" t="s">
        <v>80</v>
      </c>
      <c r="F585" s="106"/>
    </row>
    <row r="586" spans="1:6" x14ac:dyDescent="0.25">
      <c r="A586">
        <v>48546</v>
      </c>
      <c r="B586" t="s">
        <v>87</v>
      </c>
      <c r="C586" s="44">
        <v>41051</v>
      </c>
      <c r="E586" t="s">
        <v>80</v>
      </c>
      <c r="F586" s="106"/>
    </row>
    <row r="587" spans="1:6" x14ac:dyDescent="0.25">
      <c r="A587">
        <v>48545</v>
      </c>
      <c r="B587" t="s">
        <v>87</v>
      </c>
      <c r="C587" s="44">
        <v>41051</v>
      </c>
      <c r="E587" t="s">
        <v>80</v>
      </c>
      <c r="F587" s="106"/>
    </row>
    <row r="588" spans="1:6" x14ac:dyDescent="0.25">
      <c r="A588">
        <v>48501</v>
      </c>
      <c r="B588" t="s">
        <v>87</v>
      </c>
      <c r="C588" s="44">
        <v>41051</v>
      </c>
      <c r="E588" t="s">
        <v>80</v>
      </c>
      <c r="F588" s="106"/>
    </row>
    <row r="589" spans="1:6" x14ac:dyDescent="0.25">
      <c r="A589">
        <v>48502</v>
      </c>
      <c r="B589" t="s">
        <v>87</v>
      </c>
      <c r="C589" s="44">
        <v>41051</v>
      </c>
      <c r="E589" t="s">
        <v>80</v>
      </c>
      <c r="F589" s="106"/>
    </row>
    <row r="590" spans="1:6" x14ac:dyDescent="0.25">
      <c r="A590">
        <v>48493</v>
      </c>
      <c r="B590" t="s">
        <v>87</v>
      </c>
      <c r="C590" s="44">
        <v>41051</v>
      </c>
      <c r="E590" t="s">
        <v>80</v>
      </c>
      <c r="F590" s="106"/>
    </row>
    <row r="591" spans="1:6" x14ac:dyDescent="0.25">
      <c r="A591">
        <v>48494</v>
      </c>
      <c r="B591" t="s">
        <v>87</v>
      </c>
      <c r="C591" s="44">
        <v>41051</v>
      </c>
      <c r="E591" t="s">
        <v>80</v>
      </c>
      <c r="F591" s="106"/>
    </row>
    <row r="592" spans="1:6" x14ac:dyDescent="0.25">
      <c r="A592">
        <v>48499</v>
      </c>
      <c r="B592" t="s">
        <v>87</v>
      </c>
      <c r="C592" s="44">
        <v>41051</v>
      </c>
      <c r="E592" t="s">
        <v>80</v>
      </c>
      <c r="F592" s="106"/>
    </row>
    <row r="593" spans="1:6" x14ac:dyDescent="0.25">
      <c r="A593">
        <v>48500</v>
      </c>
      <c r="B593" t="s">
        <v>87</v>
      </c>
      <c r="C593" s="44">
        <v>41051</v>
      </c>
      <c r="E593" t="s">
        <v>80</v>
      </c>
      <c r="F593" s="106"/>
    </row>
    <row r="594" spans="1:6" x14ac:dyDescent="0.25">
      <c r="A594">
        <v>48503</v>
      </c>
      <c r="B594" t="s">
        <v>87</v>
      </c>
      <c r="C594" s="44">
        <v>41052</v>
      </c>
      <c r="E594" t="s">
        <v>80</v>
      </c>
      <c r="F594" s="106"/>
    </row>
    <row r="595" spans="1:6" x14ac:dyDescent="0.25">
      <c r="A595">
        <v>48504</v>
      </c>
      <c r="B595" t="s">
        <v>87</v>
      </c>
      <c r="C595" s="44">
        <v>41052</v>
      </c>
      <c r="E595" t="s">
        <v>80</v>
      </c>
      <c r="F595" s="106"/>
    </row>
    <row r="596" spans="1:6" x14ac:dyDescent="0.25">
      <c r="A596">
        <v>48550</v>
      </c>
      <c r="B596" t="s">
        <v>87</v>
      </c>
      <c r="C596" s="44">
        <v>41052</v>
      </c>
      <c r="E596" t="s">
        <v>80</v>
      </c>
      <c r="F596" s="106"/>
    </row>
    <row r="597" spans="1:6" x14ac:dyDescent="0.25">
      <c r="A597">
        <v>48549</v>
      </c>
      <c r="B597" t="s">
        <v>87</v>
      </c>
      <c r="C597" s="44">
        <v>41052</v>
      </c>
      <c r="E597" t="s">
        <v>80</v>
      </c>
      <c r="F597" s="106"/>
    </row>
    <row r="598" spans="1:6" x14ac:dyDescent="0.25">
      <c r="A598">
        <v>48551</v>
      </c>
      <c r="B598" t="s">
        <v>87</v>
      </c>
      <c r="C598" s="44">
        <v>41052</v>
      </c>
      <c r="E598" t="s">
        <v>80</v>
      </c>
      <c r="F598" s="106"/>
    </row>
    <row r="599" spans="1:6" x14ac:dyDescent="0.25">
      <c r="A599">
        <v>48548</v>
      </c>
      <c r="B599" t="s">
        <v>87</v>
      </c>
      <c r="C599" s="44">
        <v>41052</v>
      </c>
      <c r="E599" t="s">
        <v>80</v>
      </c>
      <c r="F599" s="106"/>
    </row>
    <row r="600" spans="1:6" x14ac:dyDescent="0.25">
      <c r="A600">
        <v>48505</v>
      </c>
      <c r="B600" t="s">
        <v>87</v>
      </c>
      <c r="C600" s="44">
        <v>41052</v>
      </c>
      <c r="E600" t="s">
        <v>80</v>
      </c>
      <c r="F600" s="106"/>
    </row>
    <row r="601" spans="1:6" x14ac:dyDescent="0.25">
      <c r="A601">
        <v>48506</v>
      </c>
      <c r="B601" t="s">
        <v>87</v>
      </c>
      <c r="C601" s="44">
        <v>41052</v>
      </c>
      <c r="E601" t="s">
        <v>80</v>
      </c>
      <c r="F601" s="106"/>
    </row>
    <row r="602" spans="1:6" x14ac:dyDescent="0.25">
      <c r="A602">
        <v>48508</v>
      </c>
      <c r="B602" t="s">
        <v>87</v>
      </c>
      <c r="C602" s="44">
        <v>41052</v>
      </c>
      <c r="E602" t="s">
        <v>80</v>
      </c>
      <c r="F602" s="106"/>
    </row>
    <row r="603" spans="1:6" x14ac:dyDescent="0.25">
      <c r="A603">
        <v>48509</v>
      </c>
      <c r="B603" t="s">
        <v>87</v>
      </c>
      <c r="C603" s="44">
        <v>41052</v>
      </c>
      <c r="E603" t="s">
        <v>80</v>
      </c>
      <c r="F603" s="106"/>
    </row>
    <row r="604" spans="1:6" x14ac:dyDescent="0.25">
      <c r="A604">
        <v>48555</v>
      </c>
      <c r="B604" t="s">
        <v>87</v>
      </c>
      <c r="C604" s="44">
        <v>41053</v>
      </c>
      <c r="E604" t="s">
        <v>80</v>
      </c>
      <c r="F604" s="106"/>
    </row>
    <row r="605" spans="1:6" x14ac:dyDescent="0.25">
      <c r="A605">
        <v>48557</v>
      </c>
      <c r="B605" t="s">
        <v>87</v>
      </c>
      <c r="C605" s="44">
        <v>41053</v>
      </c>
      <c r="E605" t="s">
        <v>80</v>
      </c>
      <c r="F605" s="106"/>
    </row>
    <row r="606" spans="1:6" x14ac:dyDescent="0.25">
      <c r="A606">
        <v>48558</v>
      </c>
      <c r="B606" t="s">
        <v>87</v>
      </c>
      <c r="C606" s="44">
        <v>41053</v>
      </c>
      <c r="E606" t="s">
        <v>80</v>
      </c>
      <c r="F606" s="106"/>
    </row>
    <row r="607" spans="1:6" x14ac:dyDescent="0.25">
      <c r="A607">
        <v>48554</v>
      </c>
      <c r="B607" t="s">
        <v>87</v>
      </c>
      <c r="C607" s="44">
        <v>41053</v>
      </c>
      <c r="E607" t="s">
        <v>80</v>
      </c>
      <c r="F607" s="106"/>
    </row>
    <row r="608" spans="1:6" x14ac:dyDescent="0.25">
      <c r="A608">
        <v>48552</v>
      </c>
      <c r="B608" t="s">
        <v>87</v>
      </c>
      <c r="C608" s="44">
        <v>41053</v>
      </c>
      <c r="E608" t="s">
        <v>80</v>
      </c>
      <c r="F608" s="106"/>
    </row>
    <row r="609" spans="1:6" x14ac:dyDescent="0.25">
      <c r="A609">
        <v>48512</v>
      </c>
      <c r="B609" t="s">
        <v>87</v>
      </c>
      <c r="C609" s="44">
        <v>41053</v>
      </c>
      <c r="E609" t="s">
        <v>80</v>
      </c>
      <c r="F609" s="106"/>
    </row>
    <row r="610" spans="1:6" x14ac:dyDescent="0.25">
      <c r="A610">
        <v>48553</v>
      </c>
      <c r="B610" t="s">
        <v>87</v>
      </c>
      <c r="C610" s="44">
        <v>41054</v>
      </c>
      <c r="E610" t="s">
        <v>80</v>
      </c>
      <c r="F610" s="106"/>
    </row>
    <row r="611" spans="1:6" x14ac:dyDescent="0.25">
      <c r="A611" t="s">
        <v>209</v>
      </c>
      <c r="B611" t="s">
        <v>87</v>
      </c>
      <c r="C611" s="44">
        <v>41058</v>
      </c>
      <c r="D611" t="s">
        <v>193</v>
      </c>
      <c r="E611" t="s">
        <v>80</v>
      </c>
      <c r="F611" s="106"/>
    </row>
    <row r="612" spans="1:6" x14ac:dyDescent="0.25">
      <c r="A612">
        <v>48587</v>
      </c>
      <c r="B612" t="s">
        <v>87</v>
      </c>
      <c r="C612" s="44">
        <v>41059</v>
      </c>
      <c r="D612" t="s">
        <v>193</v>
      </c>
      <c r="E612" t="s">
        <v>80</v>
      </c>
      <c r="F612" s="106"/>
    </row>
    <row r="613" spans="1:6" x14ac:dyDescent="0.25">
      <c r="A613">
        <v>48577</v>
      </c>
      <c r="B613" t="s">
        <v>87</v>
      </c>
      <c r="C613" s="44">
        <v>41059</v>
      </c>
      <c r="D613" t="s">
        <v>193</v>
      </c>
      <c r="E613" t="s">
        <v>80</v>
      </c>
      <c r="F613" s="106"/>
    </row>
    <row r="614" spans="1:6" x14ac:dyDescent="0.25">
      <c r="A614">
        <v>48576</v>
      </c>
      <c r="B614" t="s">
        <v>87</v>
      </c>
      <c r="C614" s="44">
        <v>41059</v>
      </c>
      <c r="D614" t="s">
        <v>193</v>
      </c>
      <c r="E614" t="s">
        <v>80</v>
      </c>
      <c r="F614" s="106"/>
    </row>
    <row r="615" spans="1:6" x14ac:dyDescent="0.25">
      <c r="A615">
        <v>48575</v>
      </c>
      <c r="B615" t="s">
        <v>87</v>
      </c>
      <c r="C615" s="44">
        <v>41059</v>
      </c>
      <c r="D615" t="s">
        <v>193</v>
      </c>
      <c r="E615" t="s">
        <v>80</v>
      </c>
      <c r="F615" s="106"/>
    </row>
    <row r="616" spans="1:6" x14ac:dyDescent="0.25">
      <c r="A616">
        <v>48583</v>
      </c>
      <c r="B616" t="s">
        <v>87</v>
      </c>
      <c r="C616" s="44">
        <v>41059</v>
      </c>
      <c r="D616" t="s">
        <v>193</v>
      </c>
      <c r="E616" t="s">
        <v>80</v>
      </c>
      <c r="F616" s="106"/>
    </row>
    <row r="617" spans="1:6" x14ac:dyDescent="0.25">
      <c r="A617">
        <v>48584</v>
      </c>
      <c r="B617" t="s">
        <v>87</v>
      </c>
      <c r="C617" s="44">
        <v>41059</v>
      </c>
      <c r="D617" t="s">
        <v>193</v>
      </c>
      <c r="E617" t="s">
        <v>80</v>
      </c>
      <c r="F617" s="106"/>
    </row>
    <row r="618" spans="1:6" x14ac:dyDescent="0.25">
      <c r="A618">
        <v>48571</v>
      </c>
      <c r="B618" t="s">
        <v>87</v>
      </c>
      <c r="C618" s="44">
        <v>41059</v>
      </c>
      <c r="D618" t="s">
        <v>193</v>
      </c>
      <c r="E618" t="s">
        <v>80</v>
      </c>
      <c r="F618" s="106"/>
    </row>
    <row r="619" spans="1:6" x14ac:dyDescent="0.25">
      <c r="A619">
        <v>48582</v>
      </c>
      <c r="B619" t="s">
        <v>87</v>
      </c>
      <c r="C619" s="44">
        <v>41059</v>
      </c>
      <c r="D619" t="s">
        <v>193</v>
      </c>
      <c r="E619" t="s">
        <v>80</v>
      </c>
      <c r="F619" s="106"/>
    </row>
    <row r="620" spans="1:6" x14ac:dyDescent="0.25">
      <c r="A620">
        <v>48572</v>
      </c>
      <c r="B620" t="s">
        <v>87</v>
      </c>
      <c r="C620" s="44">
        <v>41059</v>
      </c>
      <c r="D620" t="s">
        <v>193</v>
      </c>
      <c r="E620" t="s">
        <v>80</v>
      </c>
      <c r="F620" s="106"/>
    </row>
    <row r="621" spans="1:6" x14ac:dyDescent="0.25">
      <c r="A621">
        <v>49048</v>
      </c>
      <c r="B621" t="s">
        <v>87</v>
      </c>
      <c r="C621" s="44">
        <v>41059</v>
      </c>
      <c r="D621" t="s">
        <v>193</v>
      </c>
      <c r="E621" t="s">
        <v>80</v>
      </c>
      <c r="F621" s="106"/>
    </row>
    <row r="622" spans="1:6" x14ac:dyDescent="0.25">
      <c r="A622">
        <v>49044</v>
      </c>
      <c r="B622" t="s">
        <v>87</v>
      </c>
      <c r="C622" s="44">
        <v>41059</v>
      </c>
      <c r="D622" t="s">
        <v>193</v>
      </c>
      <c r="E622" t="s">
        <v>80</v>
      </c>
      <c r="F622" s="106"/>
    </row>
    <row r="623" spans="1:6" x14ac:dyDescent="0.25">
      <c r="A623">
        <v>48590</v>
      </c>
      <c r="B623" t="s">
        <v>87</v>
      </c>
      <c r="C623" s="44">
        <v>41060</v>
      </c>
      <c r="D623" t="s">
        <v>193</v>
      </c>
      <c r="E623" t="s">
        <v>80</v>
      </c>
      <c r="F623" s="106"/>
    </row>
    <row r="624" spans="1:6" x14ac:dyDescent="0.25">
      <c r="A624">
        <v>48588</v>
      </c>
      <c r="B624" t="s">
        <v>87</v>
      </c>
      <c r="C624" s="44">
        <v>41061</v>
      </c>
      <c r="D624" t="s">
        <v>193</v>
      </c>
      <c r="E624" t="s">
        <v>80</v>
      </c>
      <c r="F624" s="106"/>
    </row>
    <row r="625" spans="1:6" x14ac:dyDescent="0.25">
      <c r="A625">
        <v>48578</v>
      </c>
      <c r="B625" t="s">
        <v>87</v>
      </c>
      <c r="C625" s="44">
        <v>41065</v>
      </c>
      <c r="D625" t="s">
        <v>193</v>
      </c>
      <c r="E625" t="s">
        <v>80</v>
      </c>
      <c r="F625" s="106"/>
    </row>
    <row r="626" spans="1:6" x14ac:dyDescent="0.25">
      <c r="A626">
        <v>48514</v>
      </c>
      <c r="B626" t="s">
        <v>87</v>
      </c>
      <c r="C626" s="44">
        <v>41072</v>
      </c>
      <c r="E626" t="s">
        <v>80</v>
      </c>
      <c r="F626" s="106"/>
    </row>
    <row r="627" spans="1:6" x14ac:dyDescent="0.25">
      <c r="A627">
        <v>48513</v>
      </c>
      <c r="B627" t="s">
        <v>87</v>
      </c>
      <c r="C627" s="44">
        <v>41072</v>
      </c>
      <c r="E627" t="s">
        <v>80</v>
      </c>
      <c r="F627" s="106"/>
    </row>
    <row r="628" spans="1:6" x14ac:dyDescent="0.25">
      <c r="A628">
        <v>48579</v>
      </c>
      <c r="B628" t="s">
        <v>87</v>
      </c>
      <c r="C628" s="44">
        <v>41072</v>
      </c>
      <c r="D628" t="s">
        <v>193</v>
      </c>
      <c r="E628" t="s">
        <v>80</v>
      </c>
      <c r="F628" s="106"/>
    </row>
    <row r="629" spans="1:6" x14ac:dyDescent="0.25">
      <c r="A629">
        <v>48613</v>
      </c>
      <c r="B629" t="s">
        <v>87</v>
      </c>
      <c r="C629" s="44">
        <v>41072</v>
      </c>
      <c r="D629" t="s">
        <v>193</v>
      </c>
      <c r="E629" t="s">
        <v>80</v>
      </c>
      <c r="F629" s="106"/>
    </row>
    <row r="630" spans="1:6" x14ac:dyDescent="0.25">
      <c r="A630">
        <v>48614</v>
      </c>
      <c r="B630" t="s">
        <v>87</v>
      </c>
      <c r="C630" s="44">
        <v>41072</v>
      </c>
      <c r="D630" t="s">
        <v>193</v>
      </c>
      <c r="E630" t="s">
        <v>80</v>
      </c>
      <c r="F630" s="106"/>
    </row>
    <row r="631" spans="1:6" x14ac:dyDescent="0.25">
      <c r="A631">
        <v>48611</v>
      </c>
      <c r="B631" t="s">
        <v>87</v>
      </c>
      <c r="C631" s="44">
        <v>41072</v>
      </c>
      <c r="D631" t="s">
        <v>193</v>
      </c>
      <c r="E631" t="s">
        <v>80</v>
      </c>
      <c r="F631" s="106"/>
    </row>
    <row r="632" spans="1:6" x14ac:dyDescent="0.25">
      <c r="A632">
        <v>48589</v>
      </c>
      <c r="B632" t="s">
        <v>87</v>
      </c>
      <c r="C632" s="44">
        <v>41072</v>
      </c>
      <c r="D632" t="s">
        <v>193</v>
      </c>
      <c r="E632" t="s">
        <v>80</v>
      </c>
      <c r="F632" s="106"/>
    </row>
    <row r="633" spans="1:6" x14ac:dyDescent="0.25">
      <c r="A633">
        <v>47986</v>
      </c>
      <c r="B633" t="s">
        <v>87</v>
      </c>
      <c r="C633" s="44">
        <v>41072</v>
      </c>
      <c r="D633" t="s">
        <v>193</v>
      </c>
      <c r="E633" t="s">
        <v>80</v>
      </c>
      <c r="F633" s="106"/>
    </row>
    <row r="634" spans="1:6" x14ac:dyDescent="0.25">
      <c r="A634">
        <v>48585</v>
      </c>
      <c r="B634" t="s">
        <v>87</v>
      </c>
      <c r="C634" s="44">
        <v>41074</v>
      </c>
      <c r="D634" t="s">
        <v>193</v>
      </c>
      <c r="E634" t="s">
        <v>80</v>
      </c>
      <c r="F634" s="106"/>
    </row>
    <row r="635" spans="1:6" x14ac:dyDescent="0.25">
      <c r="A635">
        <v>48516</v>
      </c>
      <c r="B635" t="s">
        <v>87</v>
      </c>
      <c r="C635" s="44">
        <v>41085</v>
      </c>
      <c r="E635" t="s">
        <v>80</v>
      </c>
      <c r="F635" s="106"/>
    </row>
    <row r="636" spans="1:6" x14ac:dyDescent="0.25">
      <c r="A636">
        <v>48606</v>
      </c>
      <c r="B636" t="s">
        <v>87</v>
      </c>
      <c r="C636" s="44">
        <v>41085</v>
      </c>
      <c r="D636" t="s">
        <v>193</v>
      </c>
      <c r="E636" t="s">
        <v>80</v>
      </c>
      <c r="F636" s="106"/>
    </row>
    <row r="637" spans="1:6" x14ac:dyDescent="0.25">
      <c r="A637">
        <v>48597</v>
      </c>
      <c r="B637" t="s">
        <v>87</v>
      </c>
      <c r="C637" s="44">
        <v>41085</v>
      </c>
      <c r="E637" t="s">
        <v>80</v>
      </c>
      <c r="F637" s="106"/>
    </row>
    <row r="638" spans="1:6" x14ac:dyDescent="0.25">
      <c r="A638">
        <v>48598</v>
      </c>
      <c r="B638" t="s">
        <v>87</v>
      </c>
      <c r="C638" s="44">
        <v>41085</v>
      </c>
      <c r="E638" t="s">
        <v>80</v>
      </c>
      <c r="F638" s="106"/>
    </row>
    <row r="639" spans="1:6" x14ac:dyDescent="0.25">
      <c r="A639">
        <v>48595</v>
      </c>
      <c r="B639" t="s">
        <v>87</v>
      </c>
      <c r="C639" s="44">
        <v>41085</v>
      </c>
      <c r="D639" t="s">
        <v>193</v>
      </c>
      <c r="E639" t="s">
        <v>80</v>
      </c>
      <c r="F639" s="106"/>
    </row>
    <row r="640" spans="1:6" x14ac:dyDescent="0.25">
      <c r="A640">
        <v>48594</v>
      </c>
      <c r="B640" t="s">
        <v>87</v>
      </c>
      <c r="C640" s="44">
        <v>41085</v>
      </c>
      <c r="D640" t="s">
        <v>193</v>
      </c>
      <c r="E640" t="s">
        <v>80</v>
      </c>
      <c r="F640" s="106"/>
    </row>
    <row r="641" spans="1:6" x14ac:dyDescent="0.25">
      <c r="A641">
        <v>48596</v>
      </c>
      <c r="B641" t="s">
        <v>87</v>
      </c>
      <c r="C641" s="44">
        <v>41085</v>
      </c>
      <c r="D641" t="s">
        <v>193</v>
      </c>
      <c r="E641" t="s">
        <v>80</v>
      </c>
      <c r="F641" s="106"/>
    </row>
    <row r="642" spans="1:6" x14ac:dyDescent="0.25">
      <c r="A642">
        <v>48593</v>
      </c>
      <c r="B642" t="s">
        <v>87</v>
      </c>
      <c r="C642" s="44">
        <v>41085</v>
      </c>
      <c r="D642" t="s">
        <v>193</v>
      </c>
      <c r="E642" t="s">
        <v>80</v>
      </c>
      <c r="F642" s="106"/>
    </row>
    <row r="643" spans="1:6" x14ac:dyDescent="0.25">
      <c r="A643">
        <v>48591</v>
      </c>
      <c r="B643" t="s">
        <v>87</v>
      </c>
      <c r="C643" s="44">
        <v>41085</v>
      </c>
      <c r="D643" t="s">
        <v>193</v>
      </c>
      <c r="E643" t="s">
        <v>80</v>
      </c>
      <c r="F643" s="106"/>
    </row>
    <row r="644" spans="1:6" x14ac:dyDescent="0.25">
      <c r="A644">
        <v>48592</v>
      </c>
      <c r="B644" t="s">
        <v>87</v>
      </c>
      <c r="C644" s="44">
        <v>41085</v>
      </c>
      <c r="D644" t="s">
        <v>193</v>
      </c>
      <c r="E644" t="s">
        <v>80</v>
      </c>
      <c r="F644" s="106"/>
    </row>
    <row r="645" spans="1:6" x14ac:dyDescent="0.25">
      <c r="A645">
        <v>48604</v>
      </c>
      <c r="B645" t="s">
        <v>87</v>
      </c>
      <c r="C645" s="44">
        <v>41091</v>
      </c>
      <c r="D645" t="s">
        <v>193</v>
      </c>
      <c r="E645" t="s">
        <v>80</v>
      </c>
      <c r="F645" s="106"/>
    </row>
    <row r="646" spans="1:6" x14ac:dyDescent="0.25">
      <c r="A646">
        <v>48610</v>
      </c>
      <c r="B646" t="s">
        <v>87</v>
      </c>
      <c r="C646" s="44">
        <v>41092</v>
      </c>
      <c r="D646" t="s">
        <v>193</v>
      </c>
      <c r="E646" t="s">
        <v>80</v>
      </c>
      <c r="F646" s="106"/>
    </row>
    <row r="647" spans="1:6" x14ac:dyDescent="0.25">
      <c r="A647">
        <v>48524</v>
      </c>
      <c r="B647" t="s">
        <v>87</v>
      </c>
      <c r="C647" s="44">
        <v>41092</v>
      </c>
      <c r="E647" t="s">
        <v>80</v>
      </c>
      <c r="F647" s="106"/>
    </row>
    <row r="648" spans="1:6" x14ac:dyDescent="0.25">
      <c r="A648">
        <v>48525</v>
      </c>
      <c r="B648" t="s">
        <v>87</v>
      </c>
      <c r="C648" s="44">
        <v>41092</v>
      </c>
      <c r="E648" t="s">
        <v>80</v>
      </c>
      <c r="F648" s="106"/>
    </row>
    <row r="649" spans="1:6" x14ac:dyDescent="0.25">
      <c r="A649">
        <v>48523</v>
      </c>
      <c r="B649" t="s">
        <v>87</v>
      </c>
      <c r="C649" s="44">
        <v>41092</v>
      </c>
      <c r="E649" t="s">
        <v>80</v>
      </c>
      <c r="F649" s="106"/>
    </row>
    <row r="650" spans="1:6" x14ac:dyDescent="0.25">
      <c r="A650">
        <v>48527</v>
      </c>
      <c r="B650" t="s">
        <v>87</v>
      </c>
      <c r="C650" s="44">
        <v>41092</v>
      </c>
      <c r="E650" t="s">
        <v>80</v>
      </c>
      <c r="F650" s="106"/>
    </row>
    <row r="651" spans="1:6" x14ac:dyDescent="0.25">
      <c r="A651">
        <v>48528</v>
      </c>
      <c r="B651" t="s">
        <v>87</v>
      </c>
      <c r="C651" s="44">
        <v>41092</v>
      </c>
      <c r="E651" t="s">
        <v>80</v>
      </c>
      <c r="F651" s="106"/>
    </row>
    <row r="652" spans="1:6" x14ac:dyDescent="0.25">
      <c r="A652">
        <v>48601</v>
      </c>
      <c r="B652" t="s">
        <v>87</v>
      </c>
      <c r="C652" s="44">
        <v>41092</v>
      </c>
      <c r="E652" t="s">
        <v>80</v>
      </c>
      <c r="F652" s="106"/>
    </row>
    <row r="653" spans="1:6" x14ac:dyDescent="0.25">
      <c r="A653">
        <v>48599</v>
      </c>
      <c r="B653" t="s">
        <v>87</v>
      </c>
      <c r="C653" s="44">
        <v>41092</v>
      </c>
      <c r="E653" t="s">
        <v>80</v>
      </c>
      <c r="F653" s="106"/>
    </row>
    <row r="654" spans="1:6" x14ac:dyDescent="0.25">
      <c r="A654">
        <v>48603</v>
      </c>
      <c r="B654" t="s">
        <v>87</v>
      </c>
      <c r="C654" s="44">
        <v>41092</v>
      </c>
      <c r="E654" t="s">
        <v>80</v>
      </c>
      <c r="F654" s="106"/>
    </row>
    <row r="655" spans="1:6" x14ac:dyDescent="0.25">
      <c r="A655">
        <v>48609</v>
      </c>
      <c r="B655" t="s">
        <v>87</v>
      </c>
      <c r="C655" s="44">
        <v>41092</v>
      </c>
      <c r="D655" t="s">
        <v>193</v>
      </c>
      <c r="E655" t="s">
        <v>80</v>
      </c>
      <c r="F655" s="106"/>
    </row>
    <row r="656" spans="1:6" x14ac:dyDescent="0.25">
      <c r="A656">
        <v>48531</v>
      </c>
      <c r="B656" t="s">
        <v>87</v>
      </c>
      <c r="C656" s="44">
        <v>41093</v>
      </c>
      <c r="E656" t="s">
        <v>80</v>
      </c>
      <c r="F656" s="106"/>
    </row>
    <row r="657" spans="1:6" x14ac:dyDescent="0.25">
      <c r="A657">
        <v>48532</v>
      </c>
      <c r="B657" t="s">
        <v>87</v>
      </c>
      <c r="C657" s="44">
        <v>41093</v>
      </c>
      <c r="E657" t="s">
        <v>80</v>
      </c>
      <c r="F657" s="106"/>
    </row>
    <row r="658" spans="1:6" x14ac:dyDescent="0.25">
      <c r="A658">
        <v>48530</v>
      </c>
      <c r="B658" t="s">
        <v>87</v>
      </c>
      <c r="C658" s="44">
        <v>41093</v>
      </c>
      <c r="E658" t="s">
        <v>80</v>
      </c>
      <c r="F658" s="106"/>
    </row>
    <row r="659" spans="1:6" x14ac:dyDescent="0.25">
      <c r="A659">
        <v>48529</v>
      </c>
      <c r="B659" t="s">
        <v>87</v>
      </c>
      <c r="C659" s="44">
        <v>41093</v>
      </c>
      <c r="E659" t="s">
        <v>80</v>
      </c>
      <c r="F659" s="106"/>
    </row>
    <row r="660" spans="1:6" x14ac:dyDescent="0.25">
      <c r="A660">
        <v>48533</v>
      </c>
      <c r="B660" t="s">
        <v>87</v>
      </c>
      <c r="C660" s="44">
        <v>41093</v>
      </c>
      <c r="E660" t="s">
        <v>80</v>
      </c>
      <c r="F660" s="106"/>
    </row>
    <row r="661" spans="1:6" x14ac:dyDescent="0.25">
      <c r="A661">
        <v>48534</v>
      </c>
      <c r="B661" t="s">
        <v>87</v>
      </c>
      <c r="C661" s="44">
        <v>41093</v>
      </c>
      <c r="E661" t="s">
        <v>80</v>
      </c>
      <c r="F661" s="106"/>
    </row>
    <row r="662" spans="1:6" x14ac:dyDescent="0.25">
      <c r="A662">
        <v>48517</v>
      </c>
      <c r="B662" t="s">
        <v>87</v>
      </c>
      <c r="C662" s="44">
        <v>41093</v>
      </c>
      <c r="E662" t="s">
        <v>80</v>
      </c>
      <c r="F662" s="106"/>
    </row>
    <row r="663" spans="1:6" x14ac:dyDescent="0.25">
      <c r="A663">
        <v>48519</v>
      </c>
      <c r="B663" t="s">
        <v>87</v>
      </c>
      <c r="C663" s="44">
        <v>41093</v>
      </c>
      <c r="E663" t="s">
        <v>80</v>
      </c>
      <c r="F663" s="106"/>
    </row>
    <row r="664" spans="1:6" x14ac:dyDescent="0.25">
      <c r="A664">
        <v>48521</v>
      </c>
      <c r="B664" t="s">
        <v>87</v>
      </c>
      <c r="C664" s="44">
        <v>41093</v>
      </c>
      <c r="E664" t="s">
        <v>80</v>
      </c>
      <c r="F664" s="106"/>
    </row>
    <row r="665" spans="1:6" x14ac:dyDescent="0.25">
      <c r="A665">
        <v>48520</v>
      </c>
      <c r="B665" t="s">
        <v>87</v>
      </c>
      <c r="C665" s="44">
        <v>41093</v>
      </c>
      <c r="E665" t="s">
        <v>80</v>
      </c>
      <c r="F665" s="106"/>
    </row>
    <row r="666" spans="1:6" x14ac:dyDescent="0.25">
      <c r="A666">
        <v>48522</v>
      </c>
      <c r="B666" t="s">
        <v>87</v>
      </c>
      <c r="C666" s="44">
        <v>41093</v>
      </c>
      <c r="E666" t="s">
        <v>80</v>
      </c>
      <c r="F666" s="106"/>
    </row>
    <row r="667" spans="1:6" x14ac:dyDescent="0.25">
      <c r="A667">
        <v>48561</v>
      </c>
      <c r="B667" t="s">
        <v>87</v>
      </c>
      <c r="C667" s="44">
        <v>41109</v>
      </c>
      <c r="E667" t="s">
        <v>80</v>
      </c>
      <c r="F667" s="106"/>
    </row>
    <row r="668" spans="1:6" x14ac:dyDescent="0.25">
      <c r="A668">
        <v>48648</v>
      </c>
      <c r="B668" t="s">
        <v>87</v>
      </c>
      <c r="C668" s="44">
        <v>41113</v>
      </c>
      <c r="E668" t="s">
        <v>80</v>
      </c>
      <c r="F668" s="106"/>
    </row>
    <row r="669" spans="1:6" x14ac:dyDescent="0.25">
      <c r="A669">
        <v>48562</v>
      </c>
      <c r="B669" t="s">
        <v>87</v>
      </c>
      <c r="C669" s="44">
        <v>41113</v>
      </c>
      <c r="E669" t="s">
        <v>80</v>
      </c>
      <c r="F669" s="106"/>
    </row>
    <row r="670" spans="1:6" x14ac:dyDescent="0.25">
      <c r="A670">
        <v>48564</v>
      </c>
      <c r="B670" t="s">
        <v>87</v>
      </c>
      <c r="C670" s="44">
        <v>41113</v>
      </c>
      <c r="E670" t="s">
        <v>80</v>
      </c>
      <c r="F670" s="106"/>
    </row>
    <row r="671" spans="1:6" x14ac:dyDescent="0.25">
      <c r="A671">
        <v>48563</v>
      </c>
      <c r="B671" t="s">
        <v>87</v>
      </c>
      <c r="C671" s="44">
        <v>41113</v>
      </c>
      <c r="E671" t="s">
        <v>80</v>
      </c>
      <c r="F671" s="106"/>
    </row>
    <row r="672" spans="1:6" x14ac:dyDescent="0.25">
      <c r="A672">
        <v>48569</v>
      </c>
      <c r="B672" t="s">
        <v>87</v>
      </c>
      <c r="C672" s="44">
        <v>41113</v>
      </c>
      <c r="E672" t="s">
        <v>80</v>
      </c>
      <c r="F672" s="106"/>
    </row>
    <row r="673" spans="1:6" x14ac:dyDescent="0.25">
      <c r="A673">
        <v>48565</v>
      </c>
      <c r="B673" t="s">
        <v>87</v>
      </c>
      <c r="C673" s="44">
        <v>41113</v>
      </c>
      <c r="E673" t="s">
        <v>80</v>
      </c>
      <c r="F673" s="106"/>
    </row>
    <row r="674" spans="1:6" x14ac:dyDescent="0.25">
      <c r="A674">
        <v>48570</v>
      </c>
      <c r="B674" t="s">
        <v>87</v>
      </c>
      <c r="C674" s="44">
        <v>41113</v>
      </c>
      <c r="E674" t="s">
        <v>80</v>
      </c>
      <c r="F674" s="106"/>
    </row>
    <row r="675" spans="1:6" x14ac:dyDescent="0.25">
      <c r="A675">
        <v>48568</v>
      </c>
      <c r="B675" t="s">
        <v>87</v>
      </c>
      <c r="C675" s="44">
        <v>41113</v>
      </c>
      <c r="E675" t="s">
        <v>80</v>
      </c>
      <c r="F675" s="106"/>
    </row>
    <row r="676" spans="1:6" x14ac:dyDescent="0.25">
      <c r="A676">
        <v>48623</v>
      </c>
      <c r="B676" t="s">
        <v>87</v>
      </c>
      <c r="C676" s="44">
        <v>41113</v>
      </c>
      <c r="E676" t="s">
        <v>80</v>
      </c>
      <c r="F676" s="106"/>
    </row>
    <row r="677" spans="1:6" x14ac:dyDescent="0.25">
      <c r="A677">
        <v>48625</v>
      </c>
      <c r="B677" t="s">
        <v>87</v>
      </c>
      <c r="C677" s="44">
        <v>41113</v>
      </c>
      <c r="E677" t="s">
        <v>80</v>
      </c>
      <c r="F677" s="106"/>
    </row>
    <row r="678" spans="1:6" x14ac:dyDescent="0.25">
      <c r="A678">
        <v>48624</v>
      </c>
      <c r="B678" t="s">
        <v>87</v>
      </c>
      <c r="C678" s="44">
        <v>41113</v>
      </c>
      <c r="E678" t="s">
        <v>80</v>
      </c>
      <c r="F678" s="106"/>
    </row>
    <row r="679" spans="1:6" x14ac:dyDescent="0.25">
      <c r="A679">
        <v>48626</v>
      </c>
      <c r="B679" t="s">
        <v>87</v>
      </c>
      <c r="C679" s="44">
        <v>41113</v>
      </c>
      <c r="E679" t="s">
        <v>80</v>
      </c>
      <c r="F679" s="106"/>
    </row>
    <row r="680" spans="1:6" x14ac:dyDescent="0.25">
      <c r="A680">
        <v>48627</v>
      </c>
      <c r="B680" t="s">
        <v>87</v>
      </c>
      <c r="C680" s="44">
        <v>41113</v>
      </c>
      <c r="E680" t="s">
        <v>80</v>
      </c>
      <c r="F680" s="106"/>
    </row>
    <row r="681" spans="1:6" x14ac:dyDescent="0.25">
      <c r="A681">
        <v>48628</v>
      </c>
      <c r="B681" t="s">
        <v>87</v>
      </c>
      <c r="C681" s="44">
        <v>41113</v>
      </c>
      <c r="E681" t="s">
        <v>80</v>
      </c>
      <c r="F681" s="106"/>
    </row>
    <row r="682" spans="1:6" x14ac:dyDescent="0.25">
      <c r="A682">
        <v>48148</v>
      </c>
      <c r="B682" t="s">
        <v>85</v>
      </c>
      <c r="C682" s="44">
        <v>41000</v>
      </c>
      <c r="E682" t="s">
        <v>80</v>
      </c>
      <c r="F682" s="106"/>
    </row>
    <row r="683" spans="1:6" x14ac:dyDescent="0.25">
      <c r="A683">
        <v>48617</v>
      </c>
      <c r="B683" t="s">
        <v>87</v>
      </c>
      <c r="C683" s="44">
        <v>41115</v>
      </c>
      <c r="E683" t="s">
        <v>80</v>
      </c>
      <c r="F683" s="106"/>
    </row>
    <row r="684" spans="1:6" x14ac:dyDescent="0.25">
      <c r="A684">
        <v>48619</v>
      </c>
      <c r="B684" t="s">
        <v>87</v>
      </c>
      <c r="C684" s="44">
        <v>41115</v>
      </c>
      <c r="E684" t="s">
        <v>80</v>
      </c>
      <c r="F684" s="106"/>
    </row>
    <row r="685" spans="1:6" x14ac:dyDescent="0.25">
      <c r="A685">
        <v>48635</v>
      </c>
      <c r="B685" t="s">
        <v>87</v>
      </c>
      <c r="C685" s="44">
        <v>41122</v>
      </c>
      <c r="E685" t="s">
        <v>80</v>
      </c>
      <c r="F685" s="106"/>
    </row>
    <row r="686" spans="1:6" x14ac:dyDescent="0.25">
      <c r="A686">
        <v>48637</v>
      </c>
      <c r="B686" t="s">
        <v>87</v>
      </c>
      <c r="C686" s="44">
        <v>41122</v>
      </c>
      <c r="E686" t="s">
        <v>80</v>
      </c>
      <c r="F686" s="106"/>
    </row>
    <row r="687" spans="1:6" x14ac:dyDescent="0.25">
      <c r="A687">
        <v>48638</v>
      </c>
      <c r="B687" t="s">
        <v>87</v>
      </c>
      <c r="C687" s="44">
        <v>41122</v>
      </c>
      <c r="E687" t="s">
        <v>80</v>
      </c>
      <c r="F687" s="106"/>
    </row>
    <row r="688" spans="1:6" x14ac:dyDescent="0.25">
      <c r="A688">
        <v>48640</v>
      </c>
      <c r="B688" t="s">
        <v>87</v>
      </c>
      <c r="C688" s="44">
        <v>41122</v>
      </c>
      <c r="E688" t="s">
        <v>80</v>
      </c>
      <c r="F688" s="106"/>
    </row>
    <row r="689" spans="1:6" x14ac:dyDescent="0.25">
      <c r="A689">
        <v>48630</v>
      </c>
      <c r="B689" t="s">
        <v>87</v>
      </c>
      <c r="C689" s="44">
        <v>41122</v>
      </c>
      <c r="E689" t="s">
        <v>80</v>
      </c>
      <c r="F689" s="106"/>
    </row>
    <row r="690" spans="1:6" x14ac:dyDescent="0.25">
      <c r="A690">
        <v>48632</v>
      </c>
      <c r="B690" t="s">
        <v>87</v>
      </c>
      <c r="C690" s="44">
        <v>41122</v>
      </c>
      <c r="E690" t="s">
        <v>80</v>
      </c>
      <c r="F690" s="106"/>
    </row>
    <row r="691" spans="1:6" x14ac:dyDescent="0.25">
      <c r="A691">
        <v>48631</v>
      </c>
      <c r="B691" t="s">
        <v>87</v>
      </c>
      <c r="C691" s="44">
        <v>41122</v>
      </c>
      <c r="E691" t="s">
        <v>80</v>
      </c>
      <c r="F691" s="106"/>
    </row>
    <row r="692" spans="1:6" x14ac:dyDescent="0.25">
      <c r="A692">
        <v>48634</v>
      </c>
      <c r="B692" t="s">
        <v>87</v>
      </c>
      <c r="C692" s="44">
        <v>41122</v>
      </c>
      <c r="E692" t="s">
        <v>80</v>
      </c>
      <c r="F692" s="106"/>
    </row>
    <row r="693" spans="1:6" x14ac:dyDescent="0.25">
      <c r="A693">
        <v>48633</v>
      </c>
      <c r="B693" t="s">
        <v>87</v>
      </c>
      <c r="C693" s="44">
        <v>41122</v>
      </c>
      <c r="E693" t="s">
        <v>80</v>
      </c>
      <c r="F693" s="106"/>
    </row>
    <row r="694" spans="1:6" x14ac:dyDescent="0.25">
      <c r="A694">
        <v>48642</v>
      </c>
      <c r="B694" t="s">
        <v>87</v>
      </c>
      <c r="C694" s="44">
        <v>41123</v>
      </c>
      <c r="E694" t="s">
        <v>80</v>
      </c>
      <c r="F694" s="106"/>
    </row>
    <row r="695" spans="1:6" x14ac:dyDescent="0.25">
      <c r="A695">
        <v>48641</v>
      </c>
      <c r="B695" t="s">
        <v>87</v>
      </c>
      <c r="C695" s="44">
        <v>41123</v>
      </c>
      <c r="E695" t="s">
        <v>80</v>
      </c>
      <c r="F695" s="106"/>
    </row>
    <row r="696" spans="1:6" x14ac:dyDescent="0.25">
      <c r="A696">
        <v>48650</v>
      </c>
      <c r="B696" t="s">
        <v>87</v>
      </c>
      <c r="C696" s="44">
        <v>41123</v>
      </c>
      <c r="E696" t="s">
        <v>80</v>
      </c>
      <c r="F696" s="106"/>
    </row>
    <row r="697" spans="1:6" x14ac:dyDescent="0.25">
      <c r="A697">
        <v>48649</v>
      </c>
      <c r="B697" t="s">
        <v>87</v>
      </c>
      <c r="C697" s="44">
        <v>41123</v>
      </c>
      <c r="E697" t="s">
        <v>80</v>
      </c>
      <c r="F697" s="106"/>
    </row>
    <row r="698" spans="1:6" x14ac:dyDescent="0.25">
      <c r="A698">
        <v>48679</v>
      </c>
      <c r="B698" t="s">
        <v>87</v>
      </c>
      <c r="C698" s="44">
        <v>41128</v>
      </c>
      <c r="E698" t="s">
        <v>80</v>
      </c>
      <c r="F698" s="106"/>
    </row>
    <row r="699" spans="1:6" x14ac:dyDescent="0.25">
      <c r="A699">
        <v>48662</v>
      </c>
      <c r="B699" t="s">
        <v>87</v>
      </c>
      <c r="C699" s="44">
        <v>41130</v>
      </c>
      <c r="E699" t="s">
        <v>80</v>
      </c>
      <c r="F699" s="106"/>
    </row>
    <row r="700" spans="1:6" x14ac:dyDescent="0.25">
      <c r="A700">
        <v>48267</v>
      </c>
      <c r="B700" t="s">
        <v>87</v>
      </c>
      <c r="C700" s="44">
        <v>41135</v>
      </c>
      <c r="D700" t="s">
        <v>193</v>
      </c>
      <c r="E700" t="s">
        <v>80</v>
      </c>
      <c r="F700" s="106"/>
    </row>
    <row r="701" spans="1:6" x14ac:dyDescent="0.25">
      <c r="A701">
        <v>48621</v>
      </c>
      <c r="B701" t="s">
        <v>87</v>
      </c>
      <c r="C701" s="44">
        <v>41138</v>
      </c>
      <c r="E701" t="s">
        <v>80</v>
      </c>
      <c r="F701" s="106"/>
    </row>
    <row r="702" spans="1:6" x14ac:dyDescent="0.25">
      <c r="A702">
        <v>48659</v>
      </c>
      <c r="B702" t="s">
        <v>87</v>
      </c>
      <c r="C702" s="44">
        <v>41141</v>
      </c>
      <c r="E702" t="s">
        <v>80</v>
      </c>
      <c r="F702" s="106"/>
    </row>
    <row r="703" spans="1:6" x14ac:dyDescent="0.25">
      <c r="A703">
        <v>48660</v>
      </c>
      <c r="B703" t="s">
        <v>87</v>
      </c>
      <c r="C703" s="44">
        <v>41141</v>
      </c>
      <c r="E703" t="s">
        <v>80</v>
      </c>
      <c r="F703" s="106"/>
    </row>
    <row r="704" spans="1:6" x14ac:dyDescent="0.25">
      <c r="A704">
        <v>48661</v>
      </c>
      <c r="B704" t="s">
        <v>87</v>
      </c>
      <c r="C704" s="44">
        <v>41141</v>
      </c>
      <c r="E704" t="s">
        <v>80</v>
      </c>
      <c r="F704" s="106"/>
    </row>
    <row r="705" spans="1:6" x14ac:dyDescent="0.25">
      <c r="A705">
        <v>48663</v>
      </c>
      <c r="B705" t="s">
        <v>87</v>
      </c>
      <c r="C705" s="44">
        <v>41141</v>
      </c>
      <c r="E705" t="s">
        <v>80</v>
      </c>
      <c r="F705" s="106"/>
    </row>
    <row r="706" spans="1:6" x14ac:dyDescent="0.25">
      <c r="A706">
        <v>48664</v>
      </c>
      <c r="B706" t="s">
        <v>87</v>
      </c>
      <c r="C706" s="44">
        <v>41141</v>
      </c>
      <c r="E706" t="s">
        <v>80</v>
      </c>
      <c r="F706" s="106"/>
    </row>
    <row r="707" spans="1:6" x14ac:dyDescent="0.25">
      <c r="A707">
        <v>48618</v>
      </c>
      <c r="B707" t="s">
        <v>87</v>
      </c>
      <c r="C707" s="44">
        <v>41141</v>
      </c>
      <c r="E707" t="s">
        <v>80</v>
      </c>
      <c r="F707" s="106"/>
    </row>
    <row r="708" spans="1:6" x14ac:dyDescent="0.25">
      <c r="A708">
        <v>48658</v>
      </c>
      <c r="B708" t="s">
        <v>87</v>
      </c>
      <c r="C708" s="44">
        <v>41141</v>
      </c>
      <c r="E708" t="s">
        <v>80</v>
      </c>
      <c r="F708" s="106"/>
    </row>
    <row r="709" spans="1:6" x14ac:dyDescent="0.25">
      <c r="A709">
        <v>48656</v>
      </c>
      <c r="B709" t="s">
        <v>87</v>
      </c>
      <c r="C709" s="44">
        <v>41141</v>
      </c>
      <c r="E709" t="s">
        <v>80</v>
      </c>
      <c r="F709" s="106"/>
    </row>
    <row r="710" spans="1:6" x14ac:dyDescent="0.25">
      <c r="A710">
        <v>48655</v>
      </c>
      <c r="B710" t="s">
        <v>87</v>
      </c>
      <c r="C710" s="44">
        <v>41141</v>
      </c>
      <c r="E710" t="s">
        <v>80</v>
      </c>
      <c r="F710" s="106"/>
    </row>
    <row r="711" spans="1:6" x14ac:dyDescent="0.25">
      <c r="A711">
        <v>48654</v>
      </c>
      <c r="B711" t="s">
        <v>87</v>
      </c>
      <c r="C711" s="44">
        <v>41141</v>
      </c>
      <c r="E711" t="s">
        <v>80</v>
      </c>
      <c r="F711" s="106"/>
    </row>
    <row r="712" spans="1:6" x14ac:dyDescent="0.25">
      <c r="A712">
        <v>48653</v>
      </c>
      <c r="B712" t="s">
        <v>87</v>
      </c>
      <c r="C712" s="44">
        <v>41141</v>
      </c>
      <c r="E712" t="s">
        <v>80</v>
      </c>
      <c r="F712" s="106"/>
    </row>
    <row r="713" spans="1:6" x14ac:dyDescent="0.25">
      <c r="A713">
        <v>48665</v>
      </c>
      <c r="B713" t="s">
        <v>87</v>
      </c>
      <c r="C713" s="44">
        <v>41143</v>
      </c>
      <c r="E713" t="s">
        <v>80</v>
      </c>
      <c r="F713" s="106"/>
    </row>
    <row r="714" spans="1:6" x14ac:dyDescent="0.25">
      <c r="A714">
        <v>48666</v>
      </c>
      <c r="B714" t="s">
        <v>87</v>
      </c>
      <c r="C714" s="44">
        <v>41143</v>
      </c>
      <c r="E714" t="s">
        <v>80</v>
      </c>
      <c r="F714" s="106"/>
    </row>
    <row r="715" spans="1:6" x14ac:dyDescent="0.25">
      <c r="A715">
        <v>48667</v>
      </c>
      <c r="B715" t="s">
        <v>87</v>
      </c>
      <c r="C715" s="44">
        <v>41143</v>
      </c>
      <c r="E715" t="s">
        <v>80</v>
      </c>
      <c r="F715" s="106"/>
    </row>
    <row r="716" spans="1:6" x14ac:dyDescent="0.25">
      <c r="A716">
        <v>48668</v>
      </c>
      <c r="B716" t="s">
        <v>87</v>
      </c>
      <c r="C716" s="44">
        <v>41143</v>
      </c>
      <c r="E716" t="s">
        <v>80</v>
      </c>
      <c r="F716" s="106"/>
    </row>
    <row r="717" spans="1:6" x14ac:dyDescent="0.25">
      <c r="A717">
        <v>48669</v>
      </c>
      <c r="B717" t="s">
        <v>87</v>
      </c>
      <c r="C717" s="44">
        <v>41143</v>
      </c>
      <c r="E717" t="s">
        <v>80</v>
      </c>
      <c r="F717" s="106"/>
    </row>
    <row r="718" spans="1:6" x14ac:dyDescent="0.25">
      <c r="A718">
        <v>48651</v>
      </c>
      <c r="B718" t="s">
        <v>87</v>
      </c>
      <c r="C718" s="44">
        <v>41143</v>
      </c>
      <c r="E718" t="s">
        <v>80</v>
      </c>
      <c r="F718" s="106"/>
    </row>
    <row r="719" spans="1:6" x14ac:dyDescent="0.25">
      <c r="A719">
        <v>48652</v>
      </c>
      <c r="B719" t="s">
        <v>87</v>
      </c>
      <c r="C719" s="44">
        <v>41143</v>
      </c>
      <c r="E719" t="s">
        <v>80</v>
      </c>
      <c r="F719" s="106"/>
    </row>
    <row r="720" spans="1:6" x14ac:dyDescent="0.25">
      <c r="A720">
        <v>48673</v>
      </c>
      <c r="B720" t="s">
        <v>87</v>
      </c>
      <c r="C720" s="44">
        <v>41143</v>
      </c>
      <c r="E720" t="s">
        <v>80</v>
      </c>
      <c r="F720" s="106"/>
    </row>
    <row r="721" spans="1:6" x14ac:dyDescent="0.25">
      <c r="A721">
        <v>48675</v>
      </c>
      <c r="B721" t="s">
        <v>87</v>
      </c>
      <c r="C721" s="44">
        <v>41143</v>
      </c>
      <c r="E721" t="s">
        <v>80</v>
      </c>
      <c r="F721" s="106"/>
    </row>
    <row r="722" spans="1:6" x14ac:dyDescent="0.25">
      <c r="A722">
        <v>48671</v>
      </c>
      <c r="B722" t="s">
        <v>87</v>
      </c>
      <c r="C722" s="44">
        <v>41143</v>
      </c>
      <c r="E722" t="s">
        <v>80</v>
      </c>
      <c r="F722" s="106"/>
    </row>
    <row r="723" spans="1:6" x14ac:dyDescent="0.25">
      <c r="A723">
        <v>48670</v>
      </c>
      <c r="B723" t="s">
        <v>87</v>
      </c>
      <c r="C723" s="44">
        <v>41144</v>
      </c>
      <c r="E723" t="s">
        <v>80</v>
      </c>
      <c r="F723" s="106"/>
    </row>
    <row r="724" spans="1:6" x14ac:dyDescent="0.25">
      <c r="A724">
        <v>48644</v>
      </c>
      <c r="B724" t="s">
        <v>87</v>
      </c>
      <c r="C724" s="44">
        <v>41144</v>
      </c>
      <c r="E724" t="s">
        <v>80</v>
      </c>
      <c r="F724" s="106"/>
    </row>
    <row r="725" spans="1:6" x14ac:dyDescent="0.25">
      <c r="A725">
        <v>48686</v>
      </c>
      <c r="B725" t="s">
        <v>87</v>
      </c>
      <c r="C725" s="44">
        <v>41144</v>
      </c>
      <c r="E725" t="s">
        <v>80</v>
      </c>
      <c r="F725" s="106"/>
    </row>
    <row r="726" spans="1:6" x14ac:dyDescent="0.25">
      <c r="A726">
        <v>48683</v>
      </c>
      <c r="B726" t="s">
        <v>87</v>
      </c>
      <c r="C726" s="44">
        <v>41144</v>
      </c>
      <c r="E726" t="s">
        <v>80</v>
      </c>
      <c r="F726" s="106"/>
    </row>
    <row r="727" spans="1:6" x14ac:dyDescent="0.25">
      <c r="A727">
        <v>48646</v>
      </c>
      <c r="B727" t="s">
        <v>87</v>
      </c>
      <c r="C727" s="44">
        <v>41144</v>
      </c>
      <c r="E727" t="s">
        <v>80</v>
      </c>
      <c r="F727" s="106"/>
    </row>
    <row r="728" spans="1:6" x14ac:dyDescent="0.25">
      <c r="A728">
        <v>48674</v>
      </c>
      <c r="B728" t="s">
        <v>87</v>
      </c>
      <c r="C728" s="44">
        <v>41144</v>
      </c>
      <c r="E728" t="s">
        <v>80</v>
      </c>
      <c r="F728" s="106"/>
    </row>
    <row r="729" spans="1:6" x14ac:dyDescent="0.25">
      <c r="A729">
        <v>48676</v>
      </c>
      <c r="B729" t="s">
        <v>87</v>
      </c>
      <c r="C729" s="44">
        <v>41144</v>
      </c>
      <c r="E729" t="s">
        <v>80</v>
      </c>
      <c r="F729" s="106"/>
    </row>
    <row r="730" spans="1:6" x14ac:dyDescent="0.25">
      <c r="A730">
        <v>48680</v>
      </c>
      <c r="B730" t="s">
        <v>87</v>
      </c>
      <c r="C730" s="44">
        <v>41144</v>
      </c>
      <c r="E730" t="s">
        <v>80</v>
      </c>
      <c r="F730" s="106"/>
    </row>
    <row r="731" spans="1:6" x14ac:dyDescent="0.25">
      <c r="A731">
        <v>48678</v>
      </c>
      <c r="B731" t="s">
        <v>87</v>
      </c>
      <c r="C731" s="44">
        <v>41144</v>
      </c>
      <c r="E731" t="s">
        <v>80</v>
      </c>
      <c r="F731" s="106"/>
    </row>
    <row r="732" spans="1:6" x14ac:dyDescent="0.25">
      <c r="A732">
        <v>48677</v>
      </c>
      <c r="B732" t="s">
        <v>87</v>
      </c>
      <c r="C732" s="44">
        <v>41144</v>
      </c>
      <c r="E732" t="s">
        <v>80</v>
      </c>
      <c r="F732" s="106"/>
    </row>
    <row r="733" spans="1:6" x14ac:dyDescent="0.25">
      <c r="A733">
        <v>48681</v>
      </c>
      <c r="B733" t="s">
        <v>87</v>
      </c>
      <c r="C733" s="44">
        <v>41144</v>
      </c>
      <c r="E733" t="s">
        <v>80</v>
      </c>
      <c r="F733" s="106"/>
    </row>
    <row r="734" spans="1:6" x14ac:dyDescent="0.25">
      <c r="A734">
        <v>48704</v>
      </c>
      <c r="B734" t="s">
        <v>87</v>
      </c>
      <c r="C734" s="44">
        <v>41145</v>
      </c>
      <c r="E734" t="s">
        <v>80</v>
      </c>
      <c r="F734" s="106"/>
    </row>
    <row r="735" spans="1:6" x14ac:dyDescent="0.25">
      <c r="A735">
        <v>48702</v>
      </c>
      <c r="B735" t="s">
        <v>87</v>
      </c>
      <c r="C735" s="44">
        <v>41145</v>
      </c>
      <c r="E735" t="s">
        <v>80</v>
      </c>
      <c r="F735" s="106"/>
    </row>
    <row r="736" spans="1:6" x14ac:dyDescent="0.25">
      <c r="A736">
        <v>48706</v>
      </c>
      <c r="B736" t="s">
        <v>87</v>
      </c>
      <c r="C736" s="44">
        <v>41145</v>
      </c>
      <c r="E736" t="s">
        <v>80</v>
      </c>
      <c r="F736" s="106"/>
    </row>
    <row r="737" spans="1:6" x14ac:dyDescent="0.25">
      <c r="A737">
        <v>48701</v>
      </c>
      <c r="B737" t="s">
        <v>87</v>
      </c>
      <c r="C737" s="44">
        <v>41145</v>
      </c>
      <c r="E737" t="s">
        <v>80</v>
      </c>
      <c r="F737" s="106"/>
    </row>
    <row r="738" spans="1:6" x14ac:dyDescent="0.25">
      <c r="A738">
        <v>48703</v>
      </c>
      <c r="B738" t="s">
        <v>87</v>
      </c>
      <c r="C738" s="44">
        <v>41145</v>
      </c>
      <c r="E738" t="s">
        <v>80</v>
      </c>
      <c r="F738" s="106"/>
    </row>
    <row r="739" spans="1:6" x14ac:dyDescent="0.25">
      <c r="A739">
        <v>48705</v>
      </c>
      <c r="B739" t="s">
        <v>87</v>
      </c>
      <c r="C739" s="44">
        <v>41145</v>
      </c>
      <c r="E739" t="s">
        <v>80</v>
      </c>
      <c r="F739" s="106"/>
    </row>
    <row r="740" spans="1:6" x14ac:dyDescent="0.25">
      <c r="A740">
        <v>48693</v>
      </c>
      <c r="B740" t="s">
        <v>87</v>
      </c>
      <c r="C740" s="44">
        <v>41145</v>
      </c>
      <c r="E740" t="s">
        <v>80</v>
      </c>
      <c r="F740" s="106"/>
    </row>
    <row r="741" spans="1:6" x14ac:dyDescent="0.25">
      <c r="A741">
        <v>48692</v>
      </c>
      <c r="B741" t="s">
        <v>87</v>
      </c>
      <c r="C741" s="44">
        <v>41145</v>
      </c>
      <c r="E741" t="s">
        <v>80</v>
      </c>
      <c r="F741" s="106"/>
    </row>
    <row r="742" spans="1:6" x14ac:dyDescent="0.25">
      <c r="A742">
        <v>48691</v>
      </c>
      <c r="B742" t="s">
        <v>87</v>
      </c>
      <c r="C742" s="44">
        <v>41145</v>
      </c>
      <c r="E742" t="s">
        <v>80</v>
      </c>
      <c r="F742" s="106"/>
    </row>
    <row r="743" spans="1:6" x14ac:dyDescent="0.25">
      <c r="A743">
        <v>48689</v>
      </c>
      <c r="B743" t="s">
        <v>87</v>
      </c>
      <c r="C743" s="44">
        <v>41145</v>
      </c>
      <c r="E743" t="s">
        <v>80</v>
      </c>
      <c r="F743" s="106"/>
    </row>
    <row r="744" spans="1:6" x14ac:dyDescent="0.25">
      <c r="A744">
        <v>48696</v>
      </c>
      <c r="B744" t="s">
        <v>87</v>
      </c>
      <c r="C744" s="44">
        <v>41145</v>
      </c>
      <c r="E744" t="s">
        <v>80</v>
      </c>
      <c r="F744" s="106"/>
    </row>
    <row r="745" spans="1:6" x14ac:dyDescent="0.25">
      <c r="A745">
        <v>48695</v>
      </c>
      <c r="B745" t="s">
        <v>87</v>
      </c>
      <c r="C745" s="44">
        <v>41145</v>
      </c>
      <c r="E745" t="s">
        <v>80</v>
      </c>
      <c r="F745" s="106"/>
    </row>
    <row r="746" spans="1:6" x14ac:dyDescent="0.25">
      <c r="A746">
        <v>48688</v>
      </c>
      <c r="B746" t="s">
        <v>87</v>
      </c>
      <c r="C746" s="44">
        <v>41145</v>
      </c>
      <c r="E746" t="s">
        <v>80</v>
      </c>
      <c r="F746" s="106"/>
    </row>
    <row r="747" spans="1:6" x14ac:dyDescent="0.25">
      <c r="A747">
        <v>48620</v>
      </c>
      <c r="B747" t="s">
        <v>87</v>
      </c>
      <c r="C747" s="44">
        <v>41145</v>
      </c>
      <c r="E747" t="s">
        <v>80</v>
      </c>
      <c r="F747" s="106"/>
    </row>
    <row r="748" spans="1:6" x14ac:dyDescent="0.25">
      <c r="A748">
        <v>48685</v>
      </c>
      <c r="B748" t="s">
        <v>87</v>
      </c>
      <c r="C748" s="44">
        <v>41145</v>
      </c>
      <c r="E748" t="s">
        <v>80</v>
      </c>
      <c r="F748" s="106"/>
    </row>
    <row r="749" spans="1:6" x14ac:dyDescent="0.25">
      <c r="A749">
        <v>48684</v>
      </c>
      <c r="B749" t="s">
        <v>87</v>
      </c>
      <c r="C749" s="44">
        <v>41145</v>
      </c>
      <c r="E749" t="s">
        <v>80</v>
      </c>
      <c r="F749" s="106"/>
    </row>
    <row r="750" spans="1:6" x14ac:dyDescent="0.25">
      <c r="A750">
        <v>48645</v>
      </c>
      <c r="B750" t="s">
        <v>87</v>
      </c>
      <c r="C750" s="44">
        <v>41145</v>
      </c>
      <c r="E750" t="s">
        <v>80</v>
      </c>
      <c r="F750" s="106"/>
    </row>
    <row r="751" spans="1:6" x14ac:dyDescent="0.25">
      <c r="A751">
        <v>48709</v>
      </c>
      <c r="B751" t="s">
        <v>87</v>
      </c>
      <c r="C751" s="44">
        <v>41148</v>
      </c>
      <c r="E751" t="s">
        <v>80</v>
      </c>
      <c r="F751" s="106"/>
    </row>
    <row r="752" spans="1:6" x14ac:dyDescent="0.25">
      <c r="A752">
        <v>48707</v>
      </c>
      <c r="B752" t="s">
        <v>87</v>
      </c>
      <c r="C752" s="44">
        <v>41148</v>
      </c>
      <c r="E752" t="s">
        <v>80</v>
      </c>
      <c r="F752" s="106"/>
    </row>
    <row r="753" spans="1:6" x14ac:dyDescent="0.25">
      <c r="A753">
        <v>48708</v>
      </c>
      <c r="B753" t="s">
        <v>87</v>
      </c>
      <c r="C753" s="44">
        <v>41148</v>
      </c>
      <c r="E753" t="s">
        <v>80</v>
      </c>
      <c r="F753" s="106"/>
    </row>
    <row r="754" spans="1:6" x14ac:dyDescent="0.25">
      <c r="A754">
        <v>48710</v>
      </c>
      <c r="B754" t="s">
        <v>87</v>
      </c>
      <c r="C754" s="44">
        <v>41148</v>
      </c>
      <c r="E754" t="s">
        <v>80</v>
      </c>
      <c r="F754" s="106"/>
    </row>
    <row r="755" spans="1:6" x14ac:dyDescent="0.25">
      <c r="A755">
        <v>48694</v>
      </c>
      <c r="B755" t="s">
        <v>87</v>
      </c>
      <c r="C755" s="44">
        <v>41149</v>
      </c>
      <c r="E755" t="s">
        <v>80</v>
      </c>
      <c r="F755" s="106"/>
    </row>
    <row r="756" spans="1:6" x14ac:dyDescent="0.25">
      <c r="A756">
        <v>48713</v>
      </c>
      <c r="B756" t="s">
        <v>87</v>
      </c>
      <c r="C756" s="44">
        <v>41152</v>
      </c>
      <c r="E756" t="s">
        <v>80</v>
      </c>
      <c r="F756" s="106"/>
    </row>
    <row r="757" spans="1:6" x14ac:dyDescent="0.25">
      <c r="A757">
        <v>48700</v>
      </c>
      <c r="B757" t="s">
        <v>87</v>
      </c>
      <c r="C757" s="44">
        <v>41157</v>
      </c>
      <c r="E757" t="s">
        <v>80</v>
      </c>
      <c r="F757" s="106"/>
    </row>
    <row r="758" spans="1:6" x14ac:dyDescent="0.25">
      <c r="A758">
        <v>48699</v>
      </c>
      <c r="B758" t="s">
        <v>87</v>
      </c>
      <c r="C758" s="44">
        <v>41166</v>
      </c>
      <c r="E758" t="s">
        <v>80</v>
      </c>
      <c r="F758" s="106"/>
    </row>
    <row r="759" spans="1:6" x14ac:dyDescent="0.25">
      <c r="A759">
        <v>48698</v>
      </c>
      <c r="B759" t="s">
        <v>87</v>
      </c>
      <c r="C759" s="44">
        <v>41169</v>
      </c>
      <c r="E759" t="s">
        <v>80</v>
      </c>
      <c r="F759" s="106"/>
    </row>
    <row r="760" spans="1:6" x14ac:dyDescent="0.25">
      <c r="A760">
        <v>48715</v>
      </c>
      <c r="B760" t="s">
        <v>87</v>
      </c>
      <c r="C760" s="44">
        <v>41185</v>
      </c>
      <c r="E760" t="s">
        <v>80</v>
      </c>
      <c r="F760" s="106"/>
    </row>
    <row r="761" spans="1:6" x14ac:dyDescent="0.25">
      <c r="A761">
        <v>48721</v>
      </c>
      <c r="B761" t="s">
        <v>87</v>
      </c>
      <c r="C761" s="44">
        <v>41185</v>
      </c>
      <c r="E761" t="s">
        <v>80</v>
      </c>
      <c r="F761" s="106"/>
    </row>
    <row r="762" spans="1:6" x14ac:dyDescent="0.25">
      <c r="A762">
        <v>48719</v>
      </c>
      <c r="B762" t="s">
        <v>87</v>
      </c>
      <c r="C762" s="44">
        <v>41185</v>
      </c>
      <c r="E762" t="s">
        <v>80</v>
      </c>
      <c r="F762" s="106"/>
    </row>
    <row r="763" spans="1:6" x14ac:dyDescent="0.25">
      <c r="A763">
        <v>48722</v>
      </c>
      <c r="B763" t="s">
        <v>87</v>
      </c>
      <c r="C763" s="44">
        <v>41185</v>
      </c>
      <c r="E763" t="s">
        <v>80</v>
      </c>
      <c r="F763" s="106"/>
    </row>
    <row r="764" spans="1:6" x14ac:dyDescent="0.25">
      <c r="A764">
        <v>48718</v>
      </c>
      <c r="B764" t="s">
        <v>87</v>
      </c>
      <c r="C764" s="44">
        <v>41185</v>
      </c>
      <c r="E764" t="s">
        <v>80</v>
      </c>
      <c r="F764" s="106"/>
    </row>
    <row r="765" spans="1:6" x14ac:dyDescent="0.25">
      <c r="A765">
        <v>48717</v>
      </c>
      <c r="B765" t="s">
        <v>87</v>
      </c>
      <c r="C765" s="44">
        <v>41185</v>
      </c>
      <c r="E765" t="s">
        <v>80</v>
      </c>
      <c r="F765" s="106"/>
    </row>
    <row r="766" spans="1:6" x14ac:dyDescent="0.25">
      <c r="A766">
        <v>48716</v>
      </c>
      <c r="B766" t="s">
        <v>87</v>
      </c>
      <c r="C766" s="44">
        <v>41185</v>
      </c>
      <c r="E766" t="s">
        <v>80</v>
      </c>
      <c r="F766" s="106"/>
    </row>
    <row r="767" spans="1:6" x14ac:dyDescent="0.25">
      <c r="A767">
        <v>48723</v>
      </c>
      <c r="B767" t="s">
        <v>87</v>
      </c>
      <c r="C767" s="44">
        <v>41186</v>
      </c>
      <c r="E767" t="s">
        <v>80</v>
      </c>
      <c r="F767" s="106"/>
    </row>
    <row r="768" spans="1:6" x14ac:dyDescent="0.25">
      <c r="A768">
        <v>48737</v>
      </c>
      <c r="B768" t="s">
        <v>87</v>
      </c>
      <c r="C768" s="44">
        <v>41193</v>
      </c>
      <c r="E768" t="s">
        <v>80</v>
      </c>
      <c r="F768" s="106"/>
    </row>
    <row r="769" spans="1:6" x14ac:dyDescent="0.25">
      <c r="A769">
        <v>48724</v>
      </c>
      <c r="B769" t="s">
        <v>87</v>
      </c>
      <c r="C769" s="44">
        <v>41193</v>
      </c>
      <c r="E769" t="s">
        <v>80</v>
      </c>
      <c r="F769" s="106"/>
    </row>
    <row r="770" spans="1:6" x14ac:dyDescent="0.25">
      <c r="A770">
        <v>48720</v>
      </c>
      <c r="B770" t="s">
        <v>87</v>
      </c>
      <c r="C770" s="44">
        <v>41193</v>
      </c>
      <c r="E770" t="s">
        <v>80</v>
      </c>
      <c r="F770" s="106"/>
    </row>
    <row r="771" spans="1:6" x14ac:dyDescent="0.25">
      <c r="A771">
        <v>48725</v>
      </c>
      <c r="B771" t="s">
        <v>87</v>
      </c>
      <c r="C771" s="44">
        <v>41193</v>
      </c>
      <c r="E771" t="s">
        <v>80</v>
      </c>
      <c r="F771" s="106"/>
    </row>
    <row r="772" spans="1:6" x14ac:dyDescent="0.25">
      <c r="A772">
        <v>48726</v>
      </c>
      <c r="B772" t="s">
        <v>87</v>
      </c>
      <c r="C772" s="44">
        <v>41193</v>
      </c>
      <c r="E772" t="s">
        <v>80</v>
      </c>
      <c r="F772" s="106"/>
    </row>
    <row r="773" spans="1:6" x14ac:dyDescent="0.25">
      <c r="A773">
        <v>48727</v>
      </c>
      <c r="B773" t="s">
        <v>87</v>
      </c>
      <c r="C773" s="44">
        <v>41193</v>
      </c>
      <c r="E773" t="s">
        <v>80</v>
      </c>
      <c r="F773" s="106"/>
    </row>
    <row r="774" spans="1:6" x14ac:dyDescent="0.25">
      <c r="A774">
        <v>48734</v>
      </c>
      <c r="B774" t="s">
        <v>87</v>
      </c>
      <c r="C774" s="44">
        <v>41193</v>
      </c>
      <c r="E774" t="s">
        <v>80</v>
      </c>
      <c r="F774" s="106"/>
    </row>
    <row r="775" spans="1:6" x14ac:dyDescent="0.25">
      <c r="A775">
        <v>48732</v>
      </c>
      <c r="B775" t="s">
        <v>87</v>
      </c>
      <c r="C775" s="44">
        <v>41193</v>
      </c>
      <c r="E775" t="s">
        <v>80</v>
      </c>
      <c r="F775" s="106"/>
    </row>
    <row r="776" spans="1:6" x14ac:dyDescent="0.25">
      <c r="A776">
        <v>48736</v>
      </c>
      <c r="B776" t="s">
        <v>87</v>
      </c>
      <c r="C776" s="44">
        <v>41193</v>
      </c>
      <c r="E776" t="s">
        <v>80</v>
      </c>
      <c r="F776" s="106"/>
    </row>
    <row r="777" spans="1:6" x14ac:dyDescent="0.25">
      <c r="A777">
        <v>48735</v>
      </c>
      <c r="B777" t="s">
        <v>87</v>
      </c>
      <c r="C777" s="44">
        <v>41193</v>
      </c>
      <c r="E777" t="s">
        <v>80</v>
      </c>
      <c r="F777" s="106"/>
    </row>
    <row r="778" spans="1:6" x14ac:dyDescent="0.25">
      <c r="A778">
        <v>48731</v>
      </c>
      <c r="B778" t="s">
        <v>87</v>
      </c>
      <c r="C778" s="44">
        <v>41193</v>
      </c>
      <c r="E778" t="s">
        <v>80</v>
      </c>
      <c r="F778" s="106"/>
    </row>
    <row r="779" spans="1:6" x14ac:dyDescent="0.25">
      <c r="A779">
        <v>48712</v>
      </c>
      <c r="B779" t="s">
        <v>87</v>
      </c>
      <c r="C779" s="44">
        <v>41193</v>
      </c>
      <c r="E779" t="s">
        <v>80</v>
      </c>
      <c r="F779" s="106"/>
    </row>
    <row r="780" spans="1:6" x14ac:dyDescent="0.25">
      <c r="A780">
        <v>48730</v>
      </c>
      <c r="B780" t="s">
        <v>87</v>
      </c>
      <c r="C780" s="44">
        <v>41204</v>
      </c>
      <c r="E780" t="s">
        <v>80</v>
      </c>
      <c r="F780" s="106"/>
    </row>
    <row r="781" spans="1:6" x14ac:dyDescent="0.25">
      <c r="A781">
        <v>48729</v>
      </c>
      <c r="B781" t="s">
        <v>87</v>
      </c>
      <c r="C781" s="44">
        <v>41206</v>
      </c>
      <c r="E781" t="s">
        <v>80</v>
      </c>
      <c r="F781" s="106"/>
    </row>
    <row r="782" spans="1:6" x14ac:dyDescent="0.25">
      <c r="A782">
        <v>48738</v>
      </c>
      <c r="B782" t="s">
        <v>87</v>
      </c>
      <c r="C782" s="44">
        <v>41206</v>
      </c>
      <c r="E782" t="s">
        <v>80</v>
      </c>
      <c r="F782" s="106"/>
    </row>
    <row r="783" spans="1:6" x14ac:dyDescent="0.25">
      <c r="A783">
        <v>48743</v>
      </c>
      <c r="B783" t="s">
        <v>87</v>
      </c>
      <c r="C783" s="44">
        <v>41206</v>
      </c>
      <c r="E783" t="s">
        <v>80</v>
      </c>
      <c r="F783" s="106"/>
    </row>
    <row r="784" spans="1:6" x14ac:dyDescent="0.25">
      <c r="A784">
        <v>48740</v>
      </c>
      <c r="B784" t="s">
        <v>87</v>
      </c>
      <c r="C784" s="44">
        <v>41206</v>
      </c>
      <c r="E784" t="s">
        <v>80</v>
      </c>
      <c r="F784" s="106"/>
    </row>
    <row r="785" spans="1:6" x14ac:dyDescent="0.25">
      <c r="A785">
        <v>48739</v>
      </c>
      <c r="B785" t="s">
        <v>87</v>
      </c>
      <c r="C785" s="44">
        <v>41206</v>
      </c>
      <c r="E785" t="s">
        <v>80</v>
      </c>
      <c r="F785" s="106"/>
    </row>
    <row r="786" spans="1:6" x14ac:dyDescent="0.25">
      <c r="A786">
        <v>48741</v>
      </c>
      <c r="B786" t="s">
        <v>87</v>
      </c>
      <c r="C786" s="44">
        <v>41206</v>
      </c>
      <c r="E786" t="s">
        <v>80</v>
      </c>
      <c r="F786" s="106"/>
    </row>
    <row r="787" spans="1:6" x14ac:dyDescent="0.25">
      <c r="A787">
        <v>48744</v>
      </c>
      <c r="B787" t="s">
        <v>87</v>
      </c>
      <c r="C787" s="44">
        <v>41206</v>
      </c>
      <c r="E787" t="s">
        <v>80</v>
      </c>
      <c r="F787" s="106"/>
    </row>
    <row r="788" spans="1:6" x14ac:dyDescent="0.25">
      <c r="A788">
        <v>48742</v>
      </c>
      <c r="B788" t="s">
        <v>87</v>
      </c>
      <c r="C788" s="44">
        <v>41206</v>
      </c>
      <c r="E788" t="s">
        <v>80</v>
      </c>
      <c r="F788" s="106"/>
    </row>
    <row r="789" spans="1:6" x14ac:dyDescent="0.25">
      <c r="A789">
        <v>48747</v>
      </c>
      <c r="B789" t="s">
        <v>87</v>
      </c>
      <c r="C789" s="44">
        <v>41207</v>
      </c>
      <c r="E789" t="s">
        <v>80</v>
      </c>
      <c r="F789" s="106"/>
    </row>
    <row r="790" spans="1:6" x14ac:dyDescent="0.25">
      <c r="A790">
        <v>48749</v>
      </c>
      <c r="B790" t="s">
        <v>87</v>
      </c>
      <c r="C790" s="44">
        <v>41207</v>
      </c>
      <c r="E790" t="s">
        <v>80</v>
      </c>
      <c r="F790" s="106"/>
    </row>
    <row r="791" spans="1:6" x14ac:dyDescent="0.25">
      <c r="A791">
        <v>48750</v>
      </c>
      <c r="B791" t="s">
        <v>87</v>
      </c>
      <c r="C791" s="44">
        <v>41207</v>
      </c>
      <c r="E791" t="s">
        <v>80</v>
      </c>
      <c r="F791" s="106"/>
    </row>
    <row r="792" spans="1:6" x14ac:dyDescent="0.25">
      <c r="A792">
        <v>48748</v>
      </c>
      <c r="B792" t="s">
        <v>87</v>
      </c>
      <c r="C792" s="44">
        <v>41207</v>
      </c>
      <c r="E792" t="s">
        <v>80</v>
      </c>
      <c r="F792" s="106"/>
    </row>
    <row r="793" spans="1:6" x14ac:dyDescent="0.25">
      <c r="A793">
        <v>48746</v>
      </c>
      <c r="B793" t="s">
        <v>87</v>
      </c>
      <c r="C793" s="44">
        <v>41207</v>
      </c>
      <c r="E793" t="s">
        <v>80</v>
      </c>
      <c r="F793" s="106"/>
    </row>
    <row r="794" spans="1:6" x14ac:dyDescent="0.25">
      <c r="A794">
        <v>48745</v>
      </c>
      <c r="B794" t="s">
        <v>87</v>
      </c>
      <c r="C794" s="44">
        <v>41207</v>
      </c>
      <c r="E794" t="s">
        <v>80</v>
      </c>
      <c r="F794" s="106"/>
    </row>
    <row r="795" spans="1:6" x14ac:dyDescent="0.25">
      <c r="A795">
        <v>48711</v>
      </c>
      <c r="B795" t="s">
        <v>87</v>
      </c>
      <c r="C795" s="44">
        <v>41207</v>
      </c>
      <c r="E795" t="s">
        <v>80</v>
      </c>
      <c r="F795" s="106"/>
    </row>
    <row r="796" spans="1:6" x14ac:dyDescent="0.25">
      <c r="A796">
        <v>48560</v>
      </c>
      <c r="B796" t="s">
        <v>87</v>
      </c>
      <c r="C796" s="44">
        <v>41222</v>
      </c>
      <c r="E796" t="s">
        <v>80</v>
      </c>
      <c r="F796" s="106"/>
    </row>
    <row r="797" spans="1:6" x14ac:dyDescent="0.25">
      <c r="A797">
        <v>48751</v>
      </c>
      <c r="B797" t="s">
        <v>87</v>
      </c>
      <c r="C797" s="44">
        <v>41225</v>
      </c>
      <c r="E797" t="s">
        <v>80</v>
      </c>
      <c r="F797" s="106"/>
    </row>
    <row r="798" spans="1:6" x14ac:dyDescent="0.25">
      <c r="A798">
        <v>48756</v>
      </c>
      <c r="B798" t="s">
        <v>87</v>
      </c>
      <c r="C798" s="44">
        <v>41240</v>
      </c>
      <c r="E798" t="s">
        <v>80</v>
      </c>
      <c r="F798" s="106"/>
    </row>
    <row r="799" spans="1:6" x14ac:dyDescent="0.25">
      <c r="A799">
        <v>48755</v>
      </c>
      <c r="B799" t="s">
        <v>87</v>
      </c>
      <c r="C799" s="44">
        <v>41241</v>
      </c>
      <c r="E799" t="s">
        <v>80</v>
      </c>
      <c r="F799" s="106"/>
    </row>
    <row r="800" spans="1:6" x14ac:dyDescent="0.25">
      <c r="A800">
        <v>48757</v>
      </c>
      <c r="B800" t="s">
        <v>87</v>
      </c>
      <c r="C800" s="44">
        <v>41249</v>
      </c>
      <c r="E800" t="s">
        <v>80</v>
      </c>
      <c r="F800" s="106"/>
    </row>
    <row r="801" spans="1:6" x14ac:dyDescent="0.25">
      <c r="A801">
        <v>48268</v>
      </c>
      <c r="B801" t="s">
        <v>87</v>
      </c>
      <c r="C801" s="44">
        <v>41255</v>
      </c>
      <c r="D801" t="s">
        <v>193</v>
      </c>
      <c r="E801" t="s">
        <v>80</v>
      </c>
      <c r="F801" s="106"/>
    </row>
    <row r="802" spans="1:6" x14ac:dyDescent="0.25">
      <c r="A802">
        <v>48764</v>
      </c>
      <c r="B802" t="s">
        <v>87</v>
      </c>
      <c r="C802" s="44">
        <v>41256</v>
      </c>
      <c r="E802" t="s">
        <v>80</v>
      </c>
      <c r="F802" s="106"/>
    </row>
    <row r="803" spans="1:6" x14ac:dyDescent="0.25">
      <c r="A803">
        <v>48765</v>
      </c>
      <c r="B803" t="s">
        <v>87</v>
      </c>
      <c r="C803" s="44">
        <v>41256</v>
      </c>
      <c r="E803" t="s">
        <v>80</v>
      </c>
      <c r="F803" s="106"/>
    </row>
    <row r="804" spans="1:6" x14ac:dyDescent="0.25">
      <c r="A804">
        <v>48763</v>
      </c>
      <c r="B804" t="s">
        <v>87</v>
      </c>
      <c r="C804" s="44">
        <v>41256</v>
      </c>
      <c r="E804" t="s">
        <v>80</v>
      </c>
      <c r="F804" s="106"/>
    </row>
    <row r="805" spans="1:6" x14ac:dyDescent="0.25">
      <c r="A805">
        <v>48766</v>
      </c>
      <c r="B805" t="s">
        <v>87</v>
      </c>
      <c r="C805" s="44">
        <v>41256</v>
      </c>
      <c r="E805" t="s">
        <v>80</v>
      </c>
      <c r="F805" s="106"/>
    </row>
    <row r="806" spans="1:6" x14ac:dyDescent="0.25">
      <c r="A806">
        <v>48768</v>
      </c>
      <c r="B806" t="s">
        <v>87</v>
      </c>
      <c r="C806" s="44">
        <v>41256</v>
      </c>
      <c r="E806" t="s">
        <v>80</v>
      </c>
      <c r="F806" s="106"/>
    </row>
    <row r="807" spans="1:6" x14ac:dyDescent="0.25">
      <c r="A807">
        <v>48761</v>
      </c>
      <c r="B807" t="s">
        <v>87</v>
      </c>
      <c r="C807" s="44">
        <v>41278</v>
      </c>
      <c r="E807" t="s">
        <v>80</v>
      </c>
      <c r="F807" s="106"/>
    </row>
    <row r="808" spans="1:6" x14ac:dyDescent="0.25">
      <c r="A808">
        <v>48762</v>
      </c>
      <c r="B808" t="s">
        <v>87</v>
      </c>
      <c r="C808" s="44">
        <v>41288</v>
      </c>
      <c r="E808" t="s">
        <v>80</v>
      </c>
      <c r="F808" s="106"/>
    </row>
    <row r="809" spans="1:6" x14ac:dyDescent="0.25">
      <c r="A809">
        <v>48151</v>
      </c>
      <c r="B809" t="s">
        <v>85</v>
      </c>
      <c r="C809" s="44">
        <v>41036</v>
      </c>
      <c r="E809" t="s">
        <v>80</v>
      </c>
      <c r="F809" s="106"/>
    </row>
    <row r="810" spans="1:6" x14ac:dyDescent="0.25">
      <c r="A810">
        <v>48771</v>
      </c>
      <c r="B810" t="s">
        <v>87</v>
      </c>
      <c r="C810" s="44">
        <v>41288</v>
      </c>
      <c r="E810" t="s">
        <v>80</v>
      </c>
      <c r="F810" s="106"/>
    </row>
    <row r="811" spans="1:6" x14ac:dyDescent="0.25">
      <c r="A811">
        <v>48772</v>
      </c>
      <c r="B811" t="s">
        <v>87</v>
      </c>
      <c r="C811" s="44">
        <v>41288</v>
      </c>
      <c r="E811" t="s">
        <v>80</v>
      </c>
      <c r="F811" s="106"/>
    </row>
    <row r="812" spans="1:6" x14ac:dyDescent="0.25">
      <c r="A812">
        <v>48773</v>
      </c>
      <c r="B812" t="s">
        <v>87</v>
      </c>
      <c r="C812" s="44">
        <v>41298</v>
      </c>
      <c r="E812" t="s">
        <v>80</v>
      </c>
      <c r="F812" s="106"/>
    </row>
    <row r="813" spans="1:6" x14ac:dyDescent="0.25">
      <c r="A813">
        <v>48752</v>
      </c>
      <c r="B813" t="s">
        <v>87</v>
      </c>
      <c r="C813" s="44">
        <v>41303</v>
      </c>
      <c r="E813" t="s">
        <v>80</v>
      </c>
      <c r="F813" s="106"/>
    </row>
    <row r="814" spans="1:6" x14ac:dyDescent="0.25">
      <c r="A814">
        <v>48769</v>
      </c>
      <c r="B814" t="s">
        <v>87</v>
      </c>
      <c r="C814" s="44">
        <v>41303</v>
      </c>
      <c r="E814" t="s">
        <v>80</v>
      </c>
      <c r="F814" s="106"/>
    </row>
    <row r="815" spans="1:6" x14ac:dyDescent="0.25">
      <c r="A815">
        <v>48770</v>
      </c>
      <c r="B815" t="s">
        <v>87</v>
      </c>
      <c r="C815" s="44">
        <v>41303</v>
      </c>
      <c r="E815" t="s">
        <v>80</v>
      </c>
      <c r="F815" s="106"/>
    </row>
    <row r="816" spans="1:6" x14ac:dyDescent="0.25">
      <c r="A816">
        <v>48775</v>
      </c>
      <c r="B816" t="s">
        <v>87</v>
      </c>
      <c r="C816" s="44">
        <v>41303</v>
      </c>
      <c r="E816" t="s">
        <v>80</v>
      </c>
      <c r="F816" s="106"/>
    </row>
    <row r="817" spans="1:6" x14ac:dyDescent="0.25">
      <c r="A817">
        <v>48777</v>
      </c>
      <c r="B817" t="s">
        <v>87</v>
      </c>
      <c r="C817" s="44">
        <v>41303</v>
      </c>
      <c r="E817" t="s">
        <v>80</v>
      </c>
      <c r="F817" s="106"/>
    </row>
    <row r="818" spans="1:6" x14ac:dyDescent="0.25">
      <c r="A818">
        <v>48776</v>
      </c>
      <c r="B818" t="s">
        <v>87</v>
      </c>
      <c r="C818" s="44">
        <v>41303</v>
      </c>
      <c r="E818" t="s">
        <v>80</v>
      </c>
      <c r="F818" s="106"/>
    </row>
    <row r="819" spans="1:6" x14ac:dyDescent="0.25">
      <c r="A819">
        <v>48780</v>
      </c>
      <c r="B819" t="s">
        <v>87</v>
      </c>
      <c r="C819" s="44">
        <v>41319</v>
      </c>
      <c r="E819" t="s">
        <v>80</v>
      </c>
      <c r="F819" s="106"/>
    </row>
    <row r="820" spans="1:6" x14ac:dyDescent="0.25">
      <c r="A820">
        <v>48760</v>
      </c>
      <c r="B820" t="s">
        <v>87</v>
      </c>
      <c r="C820" s="44">
        <v>41319</v>
      </c>
      <c r="E820" t="s">
        <v>80</v>
      </c>
      <c r="F820" s="106"/>
    </row>
    <row r="821" spans="1:6" x14ac:dyDescent="0.25">
      <c r="A821">
        <v>48778</v>
      </c>
      <c r="B821" t="s">
        <v>87</v>
      </c>
      <c r="C821" s="44">
        <v>41326</v>
      </c>
      <c r="E821" t="s">
        <v>80</v>
      </c>
      <c r="F821" s="106"/>
    </row>
    <row r="822" spans="1:6" x14ac:dyDescent="0.25">
      <c r="A822">
        <v>47714</v>
      </c>
      <c r="B822" t="s">
        <v>87</v>
      </c>
      <c r="C822" s="44">
        <v>41327</v>
      </c>
      <c r="E822" t="s">
        <v>80</v>
      </c>
      <c r="F822" s="106"/>
    </row>
    <row r="823" spans="1:6" x14ac:dyDescent="0.25">
      <c r="A823">
        <v>48808</v>
      </c>
      <c r="B823" t="s">
        <v>87</v>
      </c>
      <c r="C823" s="44">
        <v>41330</v>
      </c>
      <c r="E823" t="s">
        <v>80</v>
      </c>
      <c r="F823" s="106"/>
    </row>
    <row r="824" spans="1:6" x14ac:dyDescent="0.25">
      <c r="A824">
        <v>48810</v>
      </c>
      <c r="B824" t="s">
        <v>87</v>
      </c>
      <c r="C824" s="44">
        <v>41330</v>
      </c>
      <c r="E824" t="s">
        <v>80</v>
      </c>
      <c r="F824" s="106"/>
    </row>
    <row r="825" spans="1:6" x14ac:dyDescent="0.25">
      <c r="A825">
        <v>48809</v>
      </c>
      <c r="B825" t="s">
        <v>87</v>
      </c>
      <c r="C825" s="44">
        <v>41330</v>
      </c>
      <c r="E825" t="s">
        <v>80</v>
      </c>
      <c r="F825" s="106"/>
    </row>
    <row r="826" spans="1:6" x14ac:dyDescent="0.25">
      <c r="A826">
        <v>48790</v>
      </c>
      <c r="B826" t="s">
        <v>87</v>
      </c>
      <c r="C826" s="44">
        <v>41330</v>
      </c>
      <c r="E826" t="s">
        <v>80</v>
      </c>
      <c r="F826" s="106"/>
    </row>
    <row r="827" spans="1:6" x14ac:dyDescent="0.25">
      <c r="A827">
        <v>48789</v>
      </c>
      <c r="B827" t="s">
        <v>87</v>
      </c>
      <c r="C827" s="44">
        <v>41330</v>
      </c>
      <c r="E827" t="s">
        <v>80</v>
      </c>
      <c r="F827" s="106"/>
    </row>
    <row r="828" spans="1:6" x14ac:dyDescent="0.25">
      <c r="A828">
        <v>48787</v>
      </c>
      <c r="B828" t="s">
        <v>87</v>
      </c>
      <c r="C828" s="44">
        <v>41330</v>
      </c>
      <c r="E828" t="s">
        <v>80</v>
      </c>
      <c r="F828" s="106"/>
    </row>
    <row r="829" spans="1:6" x14ac:dyDescent="0.25">
      <c r="A829">
        <v>48791</v>
      </c>
      <c r="B829" t="s">
        <v>87</v>
      </c>
      <c r="C829" s="44">
        <v>41330</v>
      </c>
      <c r="E829" t="s">
        <v>80</v>
      </c>
      <c r="F829" s="106"/>
    </row>
    <row r="830" spans="1:6" x14ac:dyDescent="0.25">
      <c r="A830">
        <v>48792</v>
      </c>
      <c r="B830" t="s">
        <v>87</v>
      </c>
      <c r="C830" s="44">
        <v>41330</v>
      </c>
      <c r="E830" t="s">
        <v>80</v>
      </c>
      <c r="F830" s="106"/>
    </row>
    <row r="831" spans="1:6" x14ac:dyDescent="0.25">
      <c r="A831">
        <v>48788</v>
      </c>
      <c r="B831" t="s">
        <v>87</v>
      </c>
      <c r="C831" s="44">
        <v>41330</v>
      </c>
      <c r="E831" t="s">
        <v>80</v>
      </c>
      <c r="F831" s="106"/>
    </row>
    <row r="832" spans="1:6" x14ac:dyDescent="0.25">
      <c r="A832">
        <v>48782</v>
      </c>
      <c r="B832" t="s">
        <v>87</v>
      </c>
      <c r="C832" s="44">
        <v>41330</v>
      </c>
      <c r="E832" t="s">
        <v>80</v>
      </c>
      <c r="F832" s="106"/>
    </row>
    <row r="833" spans="1:6" x14ac:dyDescent="0.25">
      <c r="A833">
        <v>48786</v>
      </c>
      <c r="B833" t="s">
        <v>87</v>
      </c>
      <c r="C833" s="44">
        <v>41330</v>
      </c>
      <c r="E833" t="s">
        <v>80</v>
      </c>
      <c r="F833" s="106"/>
    </row>
    <row r="834" spans="1:6" x14ac:dyDescent="0.25">
      <c r="A834">
        <v>48785</v>
      </c>
      <c r="B834" t="s">
        <v>87</v>
      </c>
      <c r="C834" s="44">
        <v>41330</v>
      </c>
      <c r="E834" t="s">
        <v>80</v>
      </c>
      <c r="F834" s="106"/>
    </row>
    <row r="835" spans="1:6" x14ac:dyDescent="0.25">
      <c r="A835">
        <v>48793</v>
      </c>
      <c r="B835" t="s">
        <v>87</v>
      </c>
      <c r="C835" s="44">
        <v>41330</v>
      </c>
      <c r="E835" t="s">
        <v>80</v>
      </c>
      <c r="F835" s="106"/>
    </row>
    <row r="836" spans="1:6" x14ac:dyDescent="0.25">
      <c r="A836">
        <v>48794</v>
      </c>
      <c r="B836" t="s">
        <v>87</v>
      </c>
      <c r="C836" s="44">
        <v>41330</v>
      </c>
      <c r="E836" t="s">
        <v>80</v>
      </c>
      <c r="F836" s="106"/>
    </row>
    <row r="837" spans="1:6" x14ac:dyDescent="0.25">
      <c r="A837">
        <v>48795</v>
      </c>
      <c r="B837" t="s">
        <v>87</v>
      </c>
      <c r="C837" s="44">
        <v>41330</v>
      </c>
      <c r="E837" t="s">
        <v>80</v>
      </c>
      <c r="F837" s="106"/>
    </row>
    <row r="838" spans="1:6" x14ac:dyDescent="0.25">
      <c r="A838">
        <v>48796</v>
      </c>
      <c r="B838" t="s">
        <v>87</v>
      </c>
      <c r="C838" s="44">
        <v>41330</v>
      </c>
      <c r="E838" t="s">
        <v>80</v>
      </c>
      <c r="F838" s="106"/>
    </row>
    <row r="839" spans="1:6" x14ac:dyDescent="0.25">
      <c r="A839">
        <v>48798</v>
      </c>
      <c r="B839" t="s">
        <v>87</v>
      </c>
      <c r="C839" s="44">
        <v>41330</v>
      </c>
      <c r="E839" t="s">
        <v>80</v>
      </c>
      <c r="F839" s="106"/>
    </row>
    <row r="840" spans="1:6" x14ac:dyDescent="0.25">
      <c r="A840">
        <v>48800</v>
      </c>
      <c r="B840" t="s">
        <v>87</v>
      </c>
      <c r="C840" s="44">
        <v>41330</v>
      </c>
      <c r="E840" t="s">
        <v>80</v>
      </c>
      <c r="F840" s="106"/>
    </row>
    <row r="841" spans="1:6" x14ac:dyDescent="0.25">
      <c r="A841">
        <v>48802</v>
      </c>
      <c r="B841" t="s">
        <v>87</v>
      </c>
      <c r="C841" s="44">
        <v>41331</v>
      </c>
      <c r="E841" t="s">
        <v>80</v>
      </c>
      <c r="F841" s="106"/>
    </row>
    <row r="842" spans="1:6" x14ac:dyDescent="0.25">
      <c r="A842">
        <v>48803</v>
      </c>
      <c r="B842" t="s">
        <v>87</v>
      </c>
      <c r="C842" s="44">
        <v>41331</v>
      </c>
      <c r="E842" t="s">
        <v>80</v>
      </c>
      <c r="F842" s="106"/>
    </row>
    <row r="843" spans="1:6" x14ac:dyDescent="0.25">
      <c r="A843">
        <v>48811</v>
      </c>
      <c r="B843" t="s">
        <v>87</v>
      </c>
      <c r="C843" s="44">
        <v>41331</v>
      </c>
      <c r="E843" t="s">
        <v>80</v>
      </c>
      <c r="F843" s="106"/>
    </row>
    <row r="844" spans="1:6" x14ac:dyDescent="0.25">
      <c r="A844">
        <v>47530</v>
      </c>
      <c r="B844" t="s">
        <v>85</v>
      </c>
      <c r="C844" s="44">
        <v>41050</v>
      </c>
      <c r="E844" t="s">
        <v>80</v>
      </c>
      <c r="F844" s="106"/>
    </row>
    <row r="845" spans="1:6" x14ac:dyDescent="0.25">
      <c r="A845">
        <v>47532</v>
      </c>
      <c r="B845" t="s">
        <v>85</v>
      </c>
      <c r="C845" s="44">
        <v>41050</v>
      </c>
      <c r="E845" t="s">
        <v>80</v>
      </c>
      <c r="F845" s="106"/>
    </row>
    <row r="846" spans="1:6" x14ac:dyDescent="0.25">
      <c r="A846">
        <v>47531</v>
      </c>
      <c r="B846" t="s">
        <v>85</v>
      </c>
      <c r="C846" s="44">
        <v>41050</v>
      </c>
      <c r="E846" t="s">
        <v>80</v>
      </c>
      <c r="F846" s="106"/>
    </row>
    <row r="847" spans="1:6" x14ac:dyDescent="0.25">
      <c r="A847">
        <v>48804</v>
      </c>
      <c r="B847" t="s">
        <v>87</v>
      </c>
      <c r="C847" s="44">
        <v>41331</v>
      </c>
      <c r="E847" t="s">
        <v>80</v>
      </c>
      <c r="F847" s="106"/>
    </row>
    <row r="848" spans="1:6" x14ac:dyDescent="0.25">
      <c r="A848">
        <v>48812</v>
      </c>
      <c r="B848" t="s">
        <v>87</v>
      </c>
      <c r="C848" s="44">
        <v>41331</v>
      </c>
      <c r="E848" t="s">
        <v>80</v>
      </c>
      <c r="F848" s="106"/>
    </row>
    <row r="849" spans="1:6" x14ac:dyDescent="0.25">
      <c r="A849" t="s">
        <v>210</v>
      </c>
      <c r="B849" t="s">
        <v>87</v>
      </c>
      <c r="C849" s="44">
        <v>41331</v>
      </c>
      <c r="E849" t="s">
        <v>80</v>
      </c>
      <c r="F849" s="106"/>
    </row>
    <row r="850" spans="1:6" x14ac:dyDescent="0.25">
      <c r="A850" t="s">
        <v>211</v>
      </c>
      <c r="B850" t="s">
        <v>87</v>
      </c>
      <c r="C850" s="44">
        <v>41332</v>
      </c>
      <c r="E850" t="s">
        <v>80</v>
      </c>
      <c r="F850" s="106"/>
    </row>
    <row r="851" spans="1:6" x14ac:dyDescent="0.25">
      <c r="A851">
        <v>48825</v>
      </c>
      <c r="B851" t="s">
        <v>87</v>
      </c>
      <c r="C851" s="44">
        <v>41332</v>
      </c>
      <c r="E851" t="s">
        <v>80</v>
      </c>
      <c r="F851" s="106"/>
    </row>
    <row r="852" spans="1:6" x14ac:dyDescent="0.25">
      <c r="A852">
        <v>48826</v>
      </c>
      <c r="B852" t="s">
        <v>87</v>
      </c>
      <c r="C852" s="44">
        <v>41332</v>
      </c>
      <c r="E852" t="s">
        <v>80</v>
      </c>
      <c r="F852" s="106"/>
    </row>
    <row r="853" spans="1:6" x14ac:dyDescent="0.25">
      <c r="A853">
        <v>48817</v>
      </c>
      <c r="B853" t="s">
        <v>87</v>
      </c>
      <c r="C853" s="44">
        <v>41332</v>
      </c>
      <c r="E853" t="s">
        <v>80</v>
      </c>
      <c r="F853" s="106"/>
    </row>
    <row r="854" spans="1:6" x14ac:dyDescent="0.25">
      <c r="A854">
        <v>48824</v>
      </c>
      <c r="B854" t="s">
        <v>87</v>
      </c>
      <c r="C854" s="44">
        <v>41332</v>
      </c>
      <c r="E854" t="s">
        <v>80</v>
      </c>
      <c r="F854" s="106"/>
    </row>
    <row r="855" spans="1:6" x14ac:dyDescent="0.25">
      <c r="A855">
        <v>48828</v>
      </c>
      <c r="B855" t="s">
        <v>87</v>
      </c>
      <c r="C855" s="44">
        <v>41332</v>
      </c>
      <c r="E855" t="s">
        <v>80</v>
      </c>
      <c r="F855" s="106"/>
    </row>
    <row r="856" spans="1:6" x14ac:dyDescent="0.25">
      <c r="A856">
        <v>48822</v>
      </c>
      <c r="B856" t="s">
        <v>87</v>
      </c>
      <c r="C856" s="44">
        <v>41332</v>
      </c>
      <c r="E856" t="s">
        <v>80</v>
      </c>
      <c r="F856" s="106"/>
    </row>
    <row r="857" spans="1:6" x14ac:dyDescent="0.25">
      <c r="A857">
        <v>48821</v>
      </c>
      <c r="B857" t="s">
        <v>87</v>
      </c>
      <c r="C857" s="44">
        <v>41332</v>
      </c>
      <c r="E857" t="s">
        <v>80</v>
      </c>
      <c r="F857" s="106"/>
    </row>
    <row r="858" spans="1:6" x14ac:dyDescent="0.25">
      <c r="A858" t="s">
        <v>212</v>
      </c>
      <c r="B858" t="s">
        <v>87</v>
      </c>
      <c r="C858" s="44">
        <v>41332</v>
      </c>
      <c r="E858" t="s">
        <v>80</v>
      </c>
      <c r="F858" s="106"/>
    </row>
    <row r="859" spans="1:6" x14ac:dyDescent="0.25">
      <c r="A859" t="s">
        <v>213</v>
      </c>
      <c r="B859" t="s">
        <v>87</v>
      </c>
      <c r="C859" s="44">
        <v>41332</v>
      </c>
      <c r="E859" t="s">
        <v>80</v>
      </c>
      <c r="F859" s="106"/>
    </row>
    <row r="860" spans="1:6" x14ac:dyDescent="0.25">
      <c r="A860">
        <v>48829</v>
      </c>
      <c r="B860" t="s">
        <v>87</v>
      </c>
      <c r="C860" s="44">
        <v>41344</v>
      </c>
      <c r="E860" t="s">
        <v>80</v>
      </c>
      <c r="F860" s="106"/>
    </row>
    <row r="861" spans="1:6" x14ac:dyDescent="0.25">
      <c r="A861">
        <v>48830</v>
      </c>
      <c r="B861" t="s">
        <v>87</v>
      </c>
      <c r="C861" s="44">
        <v>41344</v>
      </c>
      <c r="E861" t="s">
        <v>80</v>
      </c>
      <c r="F861" s="106"/>
    </row>
    <row r="862" spans="1:6" x14ac:dyDescent="0.25">
      <c r="A862">
        <v>48831</v>
      </c>
      <c r="B862" t="s">
        <v>87</v>
      </c>
      <c r="C862" s="44">
        <v>41344</v>
      </c>
      <c r="E862" t="s">
        <v>80</v>
      </c>
      <c r="F862" s="106"/>
    </row>
    <row r="863" spans="1:6" x14ac:dyDescent="0.25">
      <c r="A863">
        <v>48855</v>
      </c>
      <c r="B863" t="s">
        <v>87</v>
      </c>
      <c r="C863" s="44">
        <v>41345</v>
      </c>
      <c r="E863" t="s">
        <v>80</v>
      </c>
      <c r="F863" s="106"/>
    </row>
    <row r="864" spans="1:6" x14ac:dyDescent="0.25">
      <c r="A864">
        <v>48781</v>
      </c>
      <c r="B864" t="s">
        <v>87</v>
      </c>
      <c r="C864" s="44">
        <v>41347</v>
      </c>
      <c r="E864" t="s">
        <v>80</v>
      </c>
      <c r="F864" s="106"/>
    </row>
    <row r="865" spans="1:6" x14ac:dyDescent="0.25">
      <c r="A865">
        <v>48840</v>
      </c>
      <c r="B865" t="s">
        <v>87</v>
      </c>
      <c r="C865" s="44">
        <v>41347</v>
      </c>
      <c r="E865" t="s">
        <v>80</v>
      </c>
      <c r="F865" s="106"/>
    </row>
    <row r="866" spans="1:6" x14ac:dyDescent="0.25">
      <c r="A866">
        <v>48836</v>
      </c>
      <c r="B866" t="s">
        <v>87</v>
      </c>
      <c r="C866" s="44">
        <v>41347</v>
      </c>
      <c r="E866" t="s">
        <v>80</v>
      </c>
      <c r="F866" s="106"/>
    </row>
    <row r="867" spans="1:6" x14ac:dyDescent="0.25">
      <c r="A867">
        <v>48835</v>
      </c>
      <c r="B867" t="s">
        <v>87</v>
      </c>
      <c r="C867" s="44">
        <v>41347</v>
      </c>
      <c r="E867" t="s">
        <v>80</v>
      </c>
      <c r="F867" s="106"/>
    </row>
    <row r="868" spans="1:6" x14ac:dyDescent="0.25">
      <c r="A868">
        <v>48758</v>
      </c>
      <c r="B868" t="s">
        <v>87</v>
      </c>
      <c r="C868" s="44">
        <v>41347</v>
      </c>
      <c r="E868" t="s">
        <v>80</v>
      </c>
      <c r="F868" s="106"/>
    </row>
    <row r="869" spans="1:6" x14ac:dyDescent="0.25">
      <c r="A869">
        <v>48839</v>
      </c>
      <c r="B869" t="s">
        <v>87</v>
      </c>
      <c r="C869" s="44">
        <v>41347</v>
      </c>
      <c r="E869" t="s">
        <v>80</v>
      </c>
      <c r="F869" s="106"/>
    </row>
    <row r="870" spans="1:6" x14ac:dyDescent="0.25">
      <c r="A870">
        <v>48814</v>
      </c>
      <c r="B870" t="s">
        <v>87</v>
      </c>
      <c r="C870" s="44">
        <v>41347</v>
      </c>
      <c r="E870" t="s">
        <v>80</v>
      </c>
      <c r="F870" s="106"/>
    </row>
    <row r="871" spans="1:6" x14ac:dyDescent="0.25">
      <c r="A871">
        <v>48849</v>
      </c>
      <c r="B871" t="s">
        <v>87</v>
      </c>
      <c r="C871" s="44">
        <v>41365</v>
      </c>
      <c r="E871" t="s">
        <v>80</v>
      </c>
      <c r="F871" s="106"/>
    </row>
    <row r="872" spans="1:6" x14ac:dyDescent="0.25">
      <c r="A872">
        <v>48843</v>
      </c>
      <c r="B872" t="s">
        <v>87</v>
      </c>
      <c r="C872" s="44">
        <v>41365</v>
      </c>
      <c r="E872" t="s">
        <v>80</v>
      </c>
      <c r="F872" s="106"/>
    </row>
    <row r="873" spans="1:6" x14ac:dyDescent="0.25">
      <c r="A873">
        <v>48841</v>
      </c>
      <c r="B873" t="s">
        <v>87</v>
      </c>
      <c r="C873" s="44">
        <v>41365</v>
      </c>
      <c r="E873" t="s">
        <v>80</v>
      </c>
      <c r="F873" s="106"/>
    </row>
    <row r="874" spans="1:6" x14ac:dyDescent="0.25">
      <c r="A874">
        <v>48815</v>
      </c>
      <c r="B874" t="s">
        <v>87</v>
      </c>
      <c r="C874" s="44">
        <v>41365</v>
      </c>
      <c r="E874" t="s">
        <v>80</v>
      </c>
      <c r="F874" s="106"/>
    </row>
    <row r="875" spans="1:6" x14ac:dyDescent="0.25">
      <c r="A875">
        <v>48845</v>
      </c>
      <c r="B875" t="s">
        <v>87</v>
      </c>
      <c r="C875" s="44">
        <v>41365</v>
      </c>
      <c r="E875" t="s">
        <v>80</v>
      </c>
      <c r="F875" s="106"/>
    </row>
    <row r="876" spans="1:6" x14ac:dyDescent="0.25">
      <c r="A876">
        <v>48846</v>
      </c>
      <c r="B876" t="s">
        <v>87</v>
      </c>
      <c r="C876" s="44">
        <v>41365</v>
      </c>
      <c r="E876" t="s">
        <v>80</v>
      </c>
      <c r="F876" s="106"/>
    </row>
    <row r="877" spans="1:6" x14ac:dyDescent="0.25">
      <c r="A877">
        <v>48850</v>
      </c>
      <c r="B877" t="s">
        <v>87</v>
      </c>
      <c r="C877" s="44">
        <v>41366</v>
      </c>
      <c r="E877" t="s">
        <v>80</v>
      </c>
      <c r="F877" s="106"/>
    </row>
    <row r="878" spans="1:6" x14ac:dyDescent="0.25">
      <c r="A878">
        <v>48816</v>
      </c>
      <c r="B878" t="s">
        <v>87</v>
      </c>
      <c r="C878" s="44">
        <v>41366</v>
      </c>
      <c r="E878" t="s">
        <v>80</v>
      </c>
      <c r="F878" s="106"/>
    </row>
    <row r="879" spans="1:6" x14ac:dyDescent="0.25">
      <c r="A879">
        <v>48851</v>
      </c>
      <c r="B879" t="s">
        <v>87</v>
      </c>
      <c r="C879" s="44">
        <v>41366</v>
      </c>
      <c r="E879" t="s">
        <v>80</v>
      </c>
      <c r="F879" s="106"/>
    </row>
    <row r="880" spans="1:6" x14ac:dyDescent="0.25">
      <c r="A880">
        <v>48853</v>
      </c>
      <c r="B880" t="s">
        <v>87</v>
      </c>
      <c r="C880" s="44">
        <v>41372</v>
      </c>
      <c r="E880" t="s">
        <v>80</v>
      </c>
      <c r="F880" s="106"/>
    </row>
    <row r="881" spans="1:6" x14ac:dyDescent="0.25">
      <c r="A881">
        <v>48856</v>
      </c>
      <c r="B881" t="s">
        <v>87</v>
      </c>
      <c r="C881" s="44">
        <v>41372</v>
      </c>
      <c r="E881" t="s">
        <v>80</v>
      </c>
      <c r="F881" s="106"/>
    </row>
    <row r="882" spans="1:6" x14ac:dyDescent="0.25">
      <c r="A882">
        <v>48857</v>
      </c>
      <c r="B882" t="s">
        <v>87</v>
      </c>
      <c r="C882" s="44">
        <v>41372</v>
      </c>
      <c r="E882" t="s">
        <v>80</v>
      </c>
      <c r="F882" s="106"/>
    </row>
    <row r="883" spans="1:6" x14ac:dyDescent="0.25">
      <c r="A883">
        <v>48861</v>
      </c>
      <c r="B883" t="s">
        <v>87</v>
      </c>
      <c r="C883" s="44">
        <v>41372</v>
      </c>
      <c r="E883" t="s">
        <v>80</v>
      </c>
      <c r="F883" s="106"/>
    </row>
    <row r="884" spans="1:6" x14ac:dyDescent="0.25">
      <c r="A884">
        <v>48859</v>
      </c>
      <c r="B884" t="s">
        <v>87</v>
      </c>
      <c r="C884" s="44">
        <v>41372</v>
      </c>
      <c r="E884" t="s">
        <v>80</v>
      </c>
      <c r="F884" s="106"/>
    </row>
    <row r="885" spans="1:6" x14ac:dyDescent="0.25">
      <c r="A885">
        <v>48863</v>
      </c>
      <c r="B885" t="s">
        <v>87</v>
      </c>
      <c r="C885" s="44">
        <v>41372</v>
      </c>
      <c r="E885" t="s">
        <v>80</v>
      </c>
      <c r="F885" s="106"/>
    </row>
    <row r="886" spans="1:6" x14ac:dyDescent="0.25">
      <c r="A886">
        <v>48864</v>
      </c>
      <c r="B886" t="s">
        <v>87</v>
      </c>
      <c r="C886" s="44">
        <v>41372</v>
      </c>
      <c r="E886" t="s">
        <v>80</v>
      </c>
      <c r="F886" s="106"/>
    </row>
    <row r="887" spans="1:6" x14ac:dyDescent="0.25">
      <c r="A887">
        <v>48862</v>
      </c>
      <c r="B887" t="s">
        <v>87</v>
      </c>
      <c r="C887" s="44">
        <v>41372</v>
      </c>
      <c r="E887" t="s">
        <v>80</v>
      </c>
      <c r="F887" s="106"/>
    </row>
    <row r="888" spans="1:6" x14ac:dyDescent="0.25">
      <c r="A888">
        <v>48860</v>
      </c>
      <c r="B888" t="s">
        <v>87</v>
      </c>
      <c r="C888" s="44">
        <v>41372</v>
      </c>
      <c r="E888" t="s">
        <v>80</v>
      </c>
      <c r="F888" s="106"/>
    </row>
    <row r="889" spans="1:6" x14ac:dyDescent="0.25">
      <c r="A889">
        <v>48858</v>
      </c>
      <c r="B889" t="s">
        <v>87</v>
      </c>
      <c r="C889" s="44">
        <v>41372</v>
      </c>
      <c r="E889" t="s">
        <v>80</v>
      </c>
      <c r="F889" s="106"/>
    </row>
    <row r="890" spans="1:6" x14ac:dyDescent="0.25">
      <c r="A890">
        <v>48832</v>
      </c>
      <c r="B890" t="s">
        <v>87</v>
      </c>
      <c r="C890" s="44">
        <v>41374</v>
      </c>
      <c r="E890" t="s">
        <v>80</v>
      </c>
      <c r="F890" s="106"/>
    </row>
    <row r="891" spans="1:6" x14ac:dyDescent="0.25">
      <c r="A891">
        <v>48833</v>
      </c>
      <c r="B891" t="s">
        <v>87</v>
      </c>
      <c r="C891" s="44">
        <v>41374</v>
      </c>
      <c r="E891" t="s">
        <v>80</v>
      </c>
      <c r="F891" s="106"/>
    </row>
    <row r="892" spans="1:6" x14ac:dyDescent="0.25">
      <c r="A892">
        <v>48871</v>
      </c>
      <c r="B892" t="s">
        <v>87</v>
      </c>
      <c r="C892" s="44">
        <v>41374</v>
      </c>
      <c r="E892" t="s">
        <v>80</v>
      </c>
      <c r="F892" s="106"/>
    </row>
    <row r="893" spans="1:6" x14ac:dyDescent="0.25">
      <c r="A893">
        <v>48872</v>
      </c>
      <c r="B893" t="s">
        <v>87</v>
      </c>
      <c r="C893" s="44">
        <v>41374</v>
      </c>
      <c r="E893" t="s">
        <v>80</v>
      </c>
      <c r="F893" s="106"/>
    </row>
    <row r="894" spans="1:6" x14ac:dyDescent="0.25">
      <c r="A894">
        <v>48867</v>
      </c>
      <c r="B894" t="s">
        <v>87</v>
      </c>
      <c r="C894" s="44">
        <v>41374</v>
      </c>
      <c r="E894" t="s">
        <v>80</v>
      </c>
      <c r="F894" s="106"/>
    </row>
    <row r="895" spans="1:6" x14ac:dyDescent="0.25">
      <c r="A895">
        <v>48869</v>
      </c>
      <c r="B895" t="s">
        <v>87</v>
      </c>
      <c r="C895" s="44">
        <v>41374</v>
      </c>
      <c r="E895" t="s">
        <v>80</v>
      </c>
      <c r="F895" s="106"/>
    </row>
    <row r="896" spans="1:6" x14ac:dyDescent="0.25">
      <c r="A896">
        <v>48865</v>
      </c>
      <c r="B896" t="s">
        <v>87</v>
      </c>
      <c r="C896" s="44">
        <v>41374</v>
      </c>
      <c r="E896" t="s">
        <v>80</v>
      </c>
      <c r="F896" s="106"/>
    </row>
    <row r="897" spans="1:6" x14ac:dyDescent="0.25">
      <c r="A897">
        <v>48868</v>
      </c>
      <c r="B897" t="s">
        <v>87</v>
      </c>
      <c r="C897" s="44">
        <v>41374</v>
      </c>
      <c r="E897" t="s">
        <v>80</v>
      </c>
      <c r="F897" s="106"/>
    </row>
    <row r="898" spans="1:6" x14ac:dyDescent="0.25">
      <c r="A898">
        <v>48870</v>
      </c>
      <c r="B898" t="s">
        <v>87</v>
      </c>
      <c r="C898" s="44">
        <v>41374</v>
      </c>
      <c r="E898" t="s">
        <v>80</v>
      </c>
      <c r="F898" s="106"/>
    </row>
    <row r="899" spans="1:6" x14ac:dyDescent="0.25">
      <c r="A899">
        <v>48866</v>
      </c>
      <c r="B899" t="s">
        <v>87</v>
      </c>
      <c r="C899" s="44">
        <v>41374</v>
      </c>
      <c r="E899" t="s">
        <v>80</v>
      </c>
      <c r="F899" s="106"/>
    </row>
    <row r="900" spans="1:6" x14ac:dyDescent="0.25">
      <c r="A900">
        <v>48834</v>
      </c>
      <c r="B900" t="s">
        <v>87</v>
      </c>
      <c r="C900" s="44">
        <v>41374</v>
      </c>
      <c r="E900" t="s">
        <v>80</v>
      </c>
      <c r="F900" s="106"/>
    </row>
    <row r="901" spans="1:6" x14ac:dyDescent="0.25">
      <c r="A901">
        <v>48896</v>
      </c>
      <c r="B901" t="s">
        <v>87</v>
      </c>
      <c r="C901" s="44">
        <v>41375</v>
      </c>
      <c r="E901" t="s">
        <v>80</v>
      </c>
      <c r="F901" s="106"/>
    </row>
    <row r="902" spans="1:6" x14ac:dyDescent="0.25">
      <c r="A902">
        <v>48886</v>
      </c>
      <c r="B902" t="s">
        <v>87</v>
      </c>
      <c r="C902" s="44">
        <v>41375</v>
      </c>
      <c r="E902" t="s">
        <v>80</v>
      </c>
      <c r="F902" s="106"/>
    </row>
    <row r="903" spans="1:6" x14ac:dyDescent="0.25">
      <c r="A903">
        <v>48879</v>
      </c>
      <c r="B903" t="s">
        <v>87</v>
      </c>
      <c r="C903" s="44">
        <v>41375</v>
      </c>
      <c r="E903" t="s">
        <v>80</v>
      </c>
      <c r="F903" s="106"/>
    </row>
    <row r="904" spans="1:6" x14ac:dyDescent="0.25">
      <c r="A904">
        <v>48880</v>
      </c>
      <c r="B904" t="s">
        <v>87</v>
      </c>
      <c r="C904" s="44">
        <v>41375</v>
      </c>
      <c r="E904" t="s">
        <v>80</v>
      </c>
      <c r="F904" s="106"/>
    </row>
    <row r="905" spans="1:6" x14ac:dyDescent="0.25">
      <c r="A905">
        <v>48881</v>
      </c>
      <c r="B905" t="s">
        <v>87</v>
      </c>
      <c r="C905" s="44">
        <v>41375</v>
      </c>
      <c r="E905" t="s">
        <v>80</v>
      </c>
      <c r="F905" s="106"/>
    </row>
    <row r="906" spans="1:6" x14ac:dyDescent="0.25">
      <c r="A906">
        <v>48882</v>
      </c>
      <c r="B906" t="s">
        <v>87</v>
      </c>
      <c r="C906" s="44">
        <v>41375</v>
      </c>
      <c r="E906" t="s">
        <v>80</v>
      </c>
      <c r="F906" s="106"/>
    </row>
    <row r="907" spans="1:6" x14ac:dyDescent="0.25">
      <c r="A907">
        <v>48883</v>
      </c>
      <c r="B907" t="s">
        <v>87</v>
      </c>
      <c r="C907" s="44">
        <v>41375</v>
      </c>
      <c r="E907" t="s">
        <v>80</v>
      </c>
      <c r="F907" s="106"/>
    </row>
    <row r="908" spans="1:6" x14ac:dyDescent="0.25">
      <c r="A908">
        <v>48884</v>
      </c>
      <c r="B908" t="s">
        <v>87</v>
      </c>
      <c r="C908" s="44">
        <v>41375</v>
      </c>
      <c r="E908" t="s">
        <v>80</v>
      </c>
      <c r="F908" s="106"/>
    </row>
    <row r="909" spans="1:6" x14ac:dyDescent="0.25">
      <c r="A909">
        <v>48885</v>
      </c>
      <c r="B909" t="s">
        <v>87</v>
      </c>
      <c r="C909" s="44">
        <v>41375</v>
      </c>
      <c r="E909" t="s">
        <v>80</v>
      </c>
      <c r="F909" s="106"/>
    </row>
    <row r="910" spans="1:6" x14ac:dyDescent="0.25">
      <c r="A910">
        <v>48887</v>
      </c>
      <c r="B910" t="s">
        <v>87</v>
      </c>
      <c r="C910" s="44">
        <v>41375</v>
      </c>
      <c r="E910" t="s">
        <v>80</v>
      </c>
      <c r="F910" s="106"/>
    </row>
    <row r="911" spans="1:6" x14ac:dyDescent="0.25">
      <c r="A911">
        <v>48888</v>
      </c>
      <c r="B911" t="s">
        <v>87</v>
      </c>
      <c r="C911" s="44">
        <v>41375</v>
      </c>
      <c r="E911" t="s">
        <v>80</v>
      </c>
      <c r="F911" s="106"/>
    </row>
    <row r="912" spans="1:6" x14ac:dyDescent="0.25">
      <c r="A912">
        <v>48889</v>
      </c>
      <c r="B912" t="s">
        <v>87</v>
      </c>
      <c r="C912" s="44">
        <v>41375</v>
      </c>
      <c r="E912" t="s">
        <v>80</v>
      </c>
      <c r="F912" s="106"/>
    </row>
    <row r="913" spans="1:6" x14ac:dyDescent="0.25">
      <c r="A913">
        <v>48890</v>
      </c>
      <c r="B913" t="s">
        <v>87</v>
      </c>
      <c r="C913" s="44">
        <v>41375</v>
      </c>
      <c r="E913" t="s">
        <v>80</v>
      </c>
      <c r="F913" s="106"/>
    </row>
    <row r="914" spans="1:6" x14ac:dyDescent="0.25">
      <c r="A914">
        <v>48892</v>
      </c>
      <c r="B914" t="s">
        <v>87</v>
      </c>
      <c r="C914" s="44">
        <v>41375</v>
      </c>
      <c r="E914" t="s">
        <v>80</v>
      </c>
      <c r="F914" s="106"/>
    </row>
    <row r="915" spans="1:6" x14ac:dyDescent="0.25">
      <c r="A915">
        <v>48873</v>
      </c>
      <c r="B915" t="s">
        <v>87</v>
      </c>
      <c r="C915" s="44">
        <v>41380</v>
      </c>
      <c r="E915" t="s">
        <v>80</v>
      </c>
      <c r="F915" s="106"/>
    </row>
    <row r="916" spans="1:6" x14ac:dyDescent="0.25">
      <c r="A916">
        <v>48874</v>
      </c>
      <c r="B916" t="s">
        <v>87</v>
      </c>
      <c r="C916" s="44">
        <v>41380</v>
      </c>
      <c r="E916" t="s">
        <v>80</v>
      </c>
      <c r="F916" s="106"/>
    </row>
    <row r="917" spans="1:6" x14ac:dyDescent="0.25">
      <c r="A917">
        <v>48901</v>
      </c>
      <c r="B917" t="s">
        <v>87</v>
      </c>
      <c r="C917" s="44">
        <v>41380</v>
      </c>
      <c r="E917" t="s">
        <v>80</v>
      </c>
      <c r="F917" s="106"/>
    </row>
    <row r="918" spans="1:6" x14ac:dyDescent="0.25">
      <c r="A918">
        <v>48902</v>
      </c>
      <c r="B918" t="s">
        <v>87</v>
      </c>
      <c r="C918" s="44">
        <v>41380</v>
      </c>
      <c r="E918" t="s">
        <v>80</v>
      </c>
      <c r="F918" s="106"/>
    </row>
    <row r="919" spans="1:6" x14ac:dyDescent="0.25">
      <c r="A919">
        <v>48903</v>
      </c>
      <c r="B919" t="s">
        <v>87</v>
      </c>
      <c r="C919" s="44">
        <v>41380</v>
      </c>
      <c r="E919" t="s">
        <v>80</v>
      </c>
      <c r="F919" s="106"/>
    </row>
    <row r="920" spans="1:6" x14ac:dyDescent="0.25">
      <c r="A920">
        <v>48905</v>
      </c>
      <c r="B920" t="s">
        <v>87</v>
      </c>
      <c r="C920" s="44">
        <v>41380</v>
      </c>
      <c r="E920" t="s">
        <v>80</v>
      </c>
      <c r="F920" s="106"/>
    </row>
    <row r="921" spans="1:6" x14ac:dyDescent="0.25">
      <c r="A921">
        <v>48906</v>
      </c>
      <c r="B921" t="s">
        <v>87</v>
      </c>
      <c r="C921" s="44">
        <v>41380</v>
      </c>
      <c r="E921" t="s">
        <v>80</v>
      </c>
      <c r="F921" s="106"/>
    </row>
    <row r="922" spans="1:6" x14ac:dyDescent="0.25">
      <c r="A922">
        <v>48893</v>
      </c>
      <c r="B922" t="s">
        <v>87</v>
      </c>
      <c r="C922" s="44">
        <v>41382</v>
      </c>
      <c r="E922" t="s">
        <v>80</v>
      </c>
      <c r="F922" s="106"/>
    </row>
    <row r="923" spans="1:6" x14ac:dyDescent="0.25">
      <c r="A923">
        <v>48894</v>
      </c>
      <c r="B923" t="s">
        <v>87</v>
      </c>
      <c r="C923" s="44">
        <v>41382</v>
      </c>
      <c r="E923" t="s">
        <v>80</v>
      </c>
      <c r="F923" s="106"/>
    </row>
    <row r="924" spans="1:6" x14ac:dyDescent="0.25">
      <c r="A924">
        <v>48909</v>
      </c>
      <c r="B924" t="s">
        <v>87</v>
      </c>
      <c r="C924" s="44">
        <v>41382</v>
      </c>
      <c r="E924" t="s">
        <v>80</v>
      </c>
      <c r="F924" s="106"/>
    </row>
    <row r="925" spans="1:6" x14ac:dyDescent="0.25">
      <c r="A925">
        <v>48910</v>
      </c>
      <c r="B925" t="s">
        <v>87</v>
      </c>
      <c r="C925" s="44">
        <v>41382</v>
      </c>
      <c r="E925" t="s">
        <v>80</v>
      </c>
      <c r="F925" s="106"/>
    </row>
    <row r="926" spans="1:6" x14ac:dyDescent="0.25">
      <c r="A926">
        <v>48911</v>
      </c>
      <c r="B926" t="s">
        <v>87</v>
      </c>
      <c r="C926" s="44">
        <v>41382</v>
      </c>
      <c r="E926" t="s">
        <v>80</v>
      </c>
      <c r="F926" s="106"/>
    </row>
    <row r="927" spans="1:6" x14ac:dyDescent="0.25">
      <c r="A927">
        <v>48915</v>
      </c>
      <c r="B927" t="s">
        <v>87</v>
      </c>
      <c r="C927" s="44">
        <v>41382</v>
      </c>
      <c r="E927" t="s">
        <v>80</v>
      </c>
      <c r="F927" s="106"/>
    </row>
    <row r="928" spans="1:6" x14ac:dyDescent="0.25">
      <c r="A928">
        <v>48916</v>
      </c>
      <c r="B928" t="s">
        <v>87</v>
      </c>
      <c r="C928" s="44">
        <v>41382</v>
      </c>
      <c r="E928" t="s">
        <v>80</v>
      </c>
      <c r="F928" s="106"/>
    </row>
    <row r="929" spans="1:6" x14ac:dyDescent="0.25">
      <c r="A929">
        <v>48917</v>
      </c>
      <c r="B929" t="s">
        <v>87</v>
      </c>
      <c r="C929" s="44">
        <v>41382</v>
      </c>
      <c r="E929" t="s">
        <v>80</v>
      </c>
      <c r="F929" s="106"/>
    </row>
    <row r="930" spans="1:6" x14ac:dyDescent="0.25">
      <c r="A930">
        <v>48918</v>
      </c>
      <c r="B930" t="s">
        <v>87</v>
      </c>
      <c r="C930" s="44">
        <v>41382</v>
      </c>
      <c r="E930" t="s">
        <v>80</v>
      </c>
      <c r="F930" s="106"/>
    </row>
    <row r="931" spans="1:6" x14ac:dyDescent="0.25">
      <c r="A931">
        <v>48899</v>
      </c>
      <c r="B931" t="s">
        <v>87</v>
      </c>
      <c r="C931" s="44">
        <v>41382</v>
      </c>
      <c r="E931" t="s">
        <v>80</v>
      </c>
      <c r="F931" s="106"/>
    </row>
    <row r="932" spans="1:6" x14ac:dyDescent="0.25">
      <c r="A932">
        <v>48897</v>
      </c>
      <c r="B932" t="s">
        <v>87</v>
      </c>
      <c r="C932" s="44">
        <v>41382</v>
      </c>
      <c r="E932" t="s">
        <v>80</v>
      </c>
      <c r="F932" s="106"/>
    </row>
    <row r="933" spans="1:6" x14ac:dyDescent="0.25">
      <c r="A933">
        <v>48900</v>
      </c>
      <c r="B933" t="s">
        <v>87</v>
      </c>
      <c r="C933" s="44">
        <v>41387</v>
      </c>
      <c r="E933" t="s">
        <v>80</v>
      </c>
      <c r="F933" s="106"/>
    </row>
    <row r="934" spans="1:6" x14ac:dyDescent="0.25">
      <c r="A934">
        <v>48925</v>
      </c>
      <c r="B934" t="s">
        <v>87</v>
      </c>
      <c r="C934" s="44">
        <v>41394</v>
      </c>
      <c r="E934" t="s">
        <v>80</v>
      </c>
      <c r="F934" s="106"/>
    </row>
    <row r="935" spans="1:6" x14ac:dyDescent="0.25">
      <c r="A935">
        <v>49016</v>
      </c>
      <c r="B935" t="s">
        <v>87</v>
      </c>
      <c r="C935" s="44">
        <v>41394</v>
      </c>
      <c r="E935" t="s">
        <v>80</v>
      </c>
      <c r="F935" s="106"/>
    </row>
    <row r="936" spans="1:6" x14ac:dyDescent="0.25">
      <c r="A936">
        <v>49022</v>
      </c>
      <c r="B936" t="s">
        <v>87</v>
      </c>
      <c r="C936" s="44">
        <v>41394</v>
      </c>
      <c r="E936" t="s">
        <v>80</v>
      </c>
      <c r="F936" s="106"/>
    </row>
    <row r="937" spans="1:6" x14ac:dyDescent="0.25">
      <c r="A937">
        <v>49023</v>
      </c>
      <c r="B937" t="s">
        <v>87</v>
      </c>
      <c r="C937" s="44">
        <v>41394</v>
      </c>
      <c r="E937" t="s">
        <v>80</v>
      </c>
      <c r="F937" s="106"/>
    </row>
    <row r="938" spans="1:6" x14ac:dyDescent="0.25">
      <c r="A938">
        <v>49024</v>
      </c>
      <c r="B938" t="s">
        <v>87</v>
      </c>
      <c r="C938" s="44">
        <v>41394</v>
      </c>
      <c r="E938" t="s">
        <v>80</v>
      </c>
      <c r="F938" s="106"/>
    </row>
    <row r="939" spans="1:6" x14ac:dyDescent="0.25">
      <c r="A939">
        <v>48927</v>
      </c>
      <c r="B939" t="s">
        <v>87</v>
      </c>
      <c r="C939" s="44">
        <v>41394</v>
      </c>
      <c r="E939" t="s">
        <v>80</v>
      </c>
      <c r="F939" s="106"/>
    </row>
    <row r="940" spans="1:6" x14ac:dyDescent="0.25">
      <c r="A940">
        <v>48928</v>
      </c>
      <c r="B940" t="s">
        <v>87</v>
      </c>
      <c r="C940" s="44">
        <v>41394</v>
      </c>
      <c r="E940" t="s">
        <v>80</v>
      </c>
      <c r="F940" s="106"/>
    </row>
    <row r="941" spans="1:6" x14ac:dyDescent="0.25">
      <c r="A941">
        <v>48929</v>
      </c>
      <c r="B941" t="s">
        <v>87</v>
      </c>
      <c r="C941" s="44">
        <v>41394</v>
      </c>
      <c r="E941" t="s">
        <v>80</v>
      </c>
      <c r="F941" s="106"/>
    </row>
    <row r="942" spans="1:6" x14ac:dyDescent="0.25">
      <c r="A942">
        <v>48930</v>
      </c>
      <c r="B942" t="s">
        <v>87</v>
      </c>
      <c r="C942" s="44">
        <v>41394</v>
      </c>
      <c r="E942" t="s">
        <v>80</v>
      </c>
      <c r="F942" s="106"/>
    </row>
    <row r="943" spans="1:6" x14ac:dyDescent="0.25">
      <c r="A943">
        <v>49025</v>
      </c>
      <c r="B943" t="s">
        <v>87</v>
      </c>
      <c r="C943" s="44">
        <v>41394</v>
      </c>
      <c r="E943" t="s">
        <v>80</v>
      </c>
      <c r="F943" s="106"/>
    </row>
    <row r="944" spans="1:6" x14ac:dyDescent="0.25">
      <c r="A944">
        <v>48934</v>
      </c>
      <c r="B944" t="s">
        <v>87</v>
      </c>
      <c r="C944" s="44">
        <v>41394</v>
      </c>
      <c r="E944" t="s">
        <v>80</v>
      </c>
      <c r="F944" s="106"/>
    </row>
    <row r="945" spans="1:6" x14ac:dyDescent="0.25">
      <c r="A945">
        <v>48933</v>
      </c>
      <c r="B945" t="s">
        <v>87</v>
      </c>
      <c r="C945" s="44">
        <v>41394</v>
      </c>
      <c r="E945" t="s">
        <v>80</v>
      </c>
      <c r="F945" s="106"/>
    </row>
    <row r="946" spans="1:6" x14ac:dyDescent="0.25">
      <c r="A946">
        <v>48957</v>
      </c>
      <c r="B946" t="s">
        <v>87</v>
      </c>
      <c r="C946" s="44">
        <v>41395</v>
      </c>
      <c r="E946" t="s">
        <v>80</v>
      </c>
      <c r="F946" s="106"/>
    </row>
    <row r="947" spans="1:6" x14ac:dyDescent="0.25">
      <c r="A947">
        <v>48955</v>
      </c>
      <c r="B947" t="s">
        <v>87</v>
      </c>
      <c r="C947" s="44">
        <v>41395</v>
      </c>
      <c r="E947" t="s">
        <v>80</v>
      </c>
      <c r="F947" s="106"/>
    </row>
    <row r="948" spans="1:6" x14ac:dyDescent="0.25">
      <c r="A948">
        <v>48958</v>
      </c>
      <c r="B948" t="s">
        <v>87</v>
      </c>
      <c r="C948" s="44">
        <v>41395</v>
      </c>
      <c r="E948" t="s">
        <v>80</v>
      </c>
      <c r="F948" s="106"/>
    </row>
    <row r="949" spans="1:6" x14ac:dyDescent="0.25">
      <c r="A949">
        <v>48956</v>
      </c>
      <c r="B949" t="s">
        <v>87</v>
      </c>
      <c r="C949" s="44">
        <v>41395</v>
      </c>
      <c r="E949" t="s">
        <v>80</v>
      </c>
      <c r="F949" s="106"/>
    </row>
    <row r="950" spans="1:6" x14ac:dyDescent="0.25">
      <c r="A950">
        <v>48960</v>
      </c>
      <c r="B950" t="s">
        <v>87</v>
      </c>
      <c r="C950" s="44">
        <v>41395</v>
      </c>
      <c r="E950" t="s">
        <v>80</v>
      </c>
      <c r="F950" s="106"/>
    </row>
    <row r="951" spans="1:6" x14ac:dyDescent="0.25">
      <c r="A951">
        <v>48959</v>
      </c>
      <c r="B951" t="s">
        <v>87</v>
      </c>
      <c r="C951" s="44">
        <v>41395</v>
      </c>
      <c r="E951" t="s">
        <v>80</v>
      </c>
      <c r="F951" s="106"/>
    </row>
    <row r="952" spans="1:6" x14ac:dyDescent="0.25">
      <c r="A952">
        <v>48949</v>
      </c>
      <c r="B952" t="s">
        <v>87</v>
      </c>
      <c r="C952" s="44">
        <v>41395</v>
      </c>
      <c r="E952" t="s">
        <v>80</v>
      </c>
      <c r="F952" s="106"/>
    </row>
    <row r="953" spans="1:6" x14ac:dyDescent="0.25">
      <c r="A953">
        <v>48950</v>
      </c>
      <c r="B953" t="s">
        <v>87</v>
      </c>
      <c r="C953" s="44">
        <v>41395</v>
      </c>
      <c r="E953" t="s">
        <v>80</v>
      </c>
      <c r="F953" s="106"/>
    </row>
    <row r="954" spans="1:6" x14ac:dyDescent="0.25">
      <c r="A954">
        <v>48951</v>
      </c>
      <c r="B954" t="s">
        <v>87</v>
      </c>
      <c r="C954" s="44">
        <v>41395</v>
      </c>
      <c r="E954" t="s">
        <v>80</v>
      </c>
      <c r="F954" s="106"/>
    </row>
    <row r="955" spans="1:6" x14ac:dyDescent="0.25">
      <c r="A955">
        <v>48952</v>
      </c>
      <c r="B955" t="s">
        <v>87</v>
      </c>
      <c r="C955" s="44">
        <v>41395</v>
      </c>
      <c r="E955" t="s">
        <v>80</v>
      </c>
      <c r="F955" s="106"/>
    </row>
    <row r="956" spans="1:6" x14ac:dyDescent="0.25">
      <c r="A956">
        <v>48953</v>
      </c>
      <c r="B956" t="s">
        <v>87</v>
      </c>
      <c r="C956" s="44">
        <v>41395</v>
      </c>
      <c r="E956" t="s">
        <v>80</v>
      </c>
      <c r="F956" s="106"/>
    </row>
    <row r="957" spans="1:6" x14ac:dyDescent="0.25">
      <c r="A957">
        <v>48875</v>
      </c>
      <c r="B957" t="s">
        <v>87</v>
      </c>
      <c r="C957" s="44">
        <v>41396</v>
      </c>
      <c r="E957" t="s">
        <v>80</v>
      </c>
      <c r="F957" s="106"/>
    </row>
    <row r="958" spans="1:6" x14ac:dyDescent="0.25">
      <c r="A958">
        <v>48922</v>
      </c>
      <c r="B958" t="s">
        <v>87</v>
      </c>
      <c r="C958" s="44">
        <v>41401</v>
      </c>
      <c r="E958" t="s">
        <v>80</v>
      </c>
      <c r="F958" s="106"/>
    </row>
    <row r="959" spans="1:6" x14ac:dyDescent="0.25">
      <c r="A959">
        <v>48898</v>
      </c>
      <c r="B959" t="s">
        <v>87</v>
      </c>
      <c r="C959" s="44">
        <v>41402</v>
      </c>
      <c r="E959" t="s">
        <v>80</v>
      </c>
      <c r="F959" s="106"/>
    </row>
    <row r="960" spans="1:6" x14ac:dyDescent="0.25">
      <c r="A960">
        <v>48968</v>
      </c>
      <c r="B960" t="s">
        <v>87</v>
      </c>
      <c r="C960" s="44">
        <v>41402</v>
      </c>
      <c r="E960" t="s">
        <v>80</v>
      </c>
      <c r="F960" s="106"/>
    </row>
    <row r="961" spans="1:6" x14ac:dyDescent="0.25">
      <c r="A961">
        <v>48932</v>
      </c>
      <c r="B961" t="s">
        <v>87</v>
      </c>
      <c r="C961" s="44">
        <v>41402</v>
      </c>
      <c r="E961" t="s">
        <v>80</v>
      </c>
      <c r="F961" s="106"/>
    </row>
    <row r="962" spans="1:6" x14ac:dyDescent="0.25">
      <c r="A962">
        <v>48919</v>
      </c>
      <c r="B962" t="s">
        <v>87</v>
      </c>
      <c r="C962" s="44">
        <v>41403</v>
      </c>
      <c r="E962" t="s">
        <v>80</v>
      </c>
      <c r="F962" s="106"/>
    </row>
    <row r="963" spans="1:6" x14ac:dyDescent="0.25">
      <c r="A963">
        <v>48992</v>
      </c>
      <c r="B963" t="s">
        <v>87</v>
      </c>
      <c r="C963" s="44">
        <v>41408</v>
      </c>
      <c r="E963" t="s">
        <v>80</v>
      </c>
      <c r="F963" s="106"/>
    </row>
    <row r="964" spans="1:6" x14ac:dyDescent="0.25">
      <c r="A964">
        <v>48993</v>
      </c>
      <c r="B964" t="s">
        <v>87</v>
      </c>
      <c r="C964" s="44">
        <v>41408</v>
      </c>
      <c r="E964" t="s">
        <v>80</v>
      </c>
      <c r="F964" s="106"/>
    </row>
    <row r="965" spans="1:6" x14ac:dyDescent="0.25">
      <c r="A965">
        <v>48994</v>
      </c>
      <c r="B965" t="s">
        <v>87</v>
      </c>
      <c r="C965" s="44">
        <v>41408</v>
      </c>
      <c r="E965" t="s">
        <v>80</v>
      </c>
      <c r="F965" s="106"/>
    </row>
    <row r="966" spans="1:6" x14ac:dyDescent="0.25">
      <c r="A966">
        <v>48995</v>
      </c>
      <c r="B966" t="s">
        <v>87</v>
      </c>
      <c r="C966" s="44">
        <v>41408</v>
      </c>
      <c r="E966" t="s">
        <v>80</v>
      </c>
      <c r="F966" s="106"/>
    </row>
    <row r="967" spans="1:6" x14ac:dyDescent="0.25">
      <c r="A967">
        <v>48978</v>
      </c>
      <c r="B967" t="s">
        <v>87</v>
      </c>
      <c r="C967" s="44">
        <v>41408</v>
      </c>
      <c r="E967" t="s">
        <v>80</v>
      </c>
      <c r="F967" s="106"/>
    </row>
    <row r="968" spans="1:6" x14ac:dyDescent="0.25">
      <c r="A968">
        <v>48975</v>
      </c>
      <c r="B968" t="s">
        <v>87</v>
      </c>
      <c r="C968" s="44">
        <v>41408</v>
      </c>
      <c r="E968" t="s">
        <v>80</v>
      </c>
      <c r="F968" s="106"/>
    </row>
    <row r="969" spans="1:6" x14ac:dyDescent="0.25">
      <c r="A969">
        <v>48976</v>
      </c>
      <c r="B969" t="s">
        <v>87</v>
      </c>
      <c r="C969" s="44">
        <v>41408</v>
      </c>
      <c r="E969" t="s">
        <v>80</v>
      </c>
      <c r="F969" s="106"/>
    </row>
    <row r="970" spans="1:6" x14ac:dyDescent="0.25">
      <c r="A970">
        <v>48973</v>
      </c>
      <c r="B970" t="s">
        <v>87</v>
      </c>
      <c r="C970" s="44">
        <v>41408</v>
      </c>
      <c r="E970" t="s">
        <v>80</v>
      </c>
      <c r="F970" s="106"/>
    </row>
    <row r="971" spans="1:6" x14ac:dyDescent="0.25">
      <c r="A971">
        <v>48987</v>
      </c>
      <c r="B971" t="s">
        <v>87</v>
      </c>
      <c r="C971" s="44">
        <v>41409</v>
      </c>
      <c r="E971" t="s">
        <v>80</v>
      </c>
      <c r="F971" s="106"/>
    </row>
    <row r="972" spans="1:6" x14ac:dyDescent="0.25">
      <c r="A972">
        <v>48985</v>
      </c>
      <c r="B972" t="s">
        <v>87</v>
      </c>
      <c r="C972" s="44">
        <v>41409</v>
      </c>
      <c r="E972" t="s">
        <v>80</v>
      </c>
      <c r="F972" s="106"/>
    </row>
    <row r="973" spans="1:6" x14ac:dyDescent="0.25">
      <c r="A973">
        <v>48988</v>
      </c>
      <c r="B973" t="s">
        <v>87</v>
      </c>
      <c r="C973" s="44">
        <v>41409</v>
      </c>
      <c r="E973" t="s">
        <v>80</v>
      </c>
      <c r="F973" s="106"/>
    </row>
    <row r="974" spans="1:6" x14ac:dyDescent="0.25">
      <c r="A974">
        <v>48990</v>
      </c>
      <c r="B974" t="s">
        <v>87</v>
      </c>
      <c r="C974" s="44">
        <v>41409</v>
      </c>
      <c r="E974" t="s">
        <v>80</v>
      </c>
      <c r="F974" s="106"/>
    </row>
    <row r="975" spans="1:6" x14ac:dyDescent="0.25">
      <c r="A975">
        <v>48989</v>
      </c>
      <c r="B975" t="s">
        <v>87</v>
      </c>
      <c r="C975" s="44">
        <v>41409</v>
      </c>
      <c r="E975" t="s">
        <v>80</v>
      </c>
      <c r="F975" s="106"/>
    </row>
    <row r="976" spans="1:6" x14ac:dyDescent="0.25">
      <c r="A976">
        <v>48986</v>
      </c>
      <c r="B976" t="s">
        <v>87</v>
      </c>
      <c r="C976" s="44">
        <v>41409</v>
      </c>
      <c r="E976" t="s">
        <v>80</v>
      </c>
      <c r="F976" s="106"/>
    </row>
    <row r="977" spans="1:6" x14ac:dyDescent="0.25">
      <c r="A977">
        <v>48996</v>
      </c>
      <c r="B977" t="s">
        <v>87</v>
      </c>
      <c r="C977" s="44">
        <v>41409</v>
      </c>
      <c r="E977" t="s">
        <v>80</v>
      </c>
      <c r="F977" s="106"/>
    </row>
    <row r="978" spans="1:6" x14ac:dyDescent="0.25">
      <c r="A978">
        <v>48983</v>
      </c>
      <c r="B978" t="s">
        <v>87</v>
      </c>
      <c r="C978" s="44">
        <v>41409</v>
      </c>
      <c r="E978" t="s">
        <v>80</v>
      </c>
      <c r="F978" s="106"/>
    </row>
    <row r="979" spans="1:6" x14ac:dyDescent="0.25">
      <c r="A979">
        <v>48982</v>
      </c>
      <c r="B979" t="s">
        <v>87</v>
      </c>
      <c r="C979" s="44">
        <v>41409</v>
      </c>
      <c r="E979" t="s">
        <v>80</v>
      </c>
      <c r="F979" s="106"/>
    </row>
    <row r="980" spans="1:6" x14ac:dyDescent="0.25">
      <c r="A980">
        <v>48931</v>
      </c>
      <c r="B980" t="s">
        <v>87</v>
      </c>
      <c r="C980" s="44">
        <v>41410</v>
      </c>
      <c r="E980" t="s">
        <v>80</v>
      </c>
      <c r="F980" s="106"/>
    </row>
    <row r="981" spans="1:6" x14ac:dyDescent="0.25">
      <c r="A981">
        <v>48964</v>
      </c>
      <c r="B981" t="s">
        <v>87</v>
      </c>
      <c r="C981" s="44">
        <v>41410</v>
      </c>
      <c r="E981" t="s">
        <v>80</v>
      </c>
      <c r="F981" s="106"/>
    </row>
    <row r="982" spans="1:6" x14ac:dyDescent="0.25">
      <c r="A982">
        <v>48965</v>
      </c>
      <c r="B982" t="s">
        <v>87</v>
      </c>
      <c r="C982" s="44">
        <v>41410</v>
      </c>
      <c r="E982" t="s">
        <v>80</v>
      </c>
      <c r="F982" s="106"/>
    </row>
    <row r="983" spans="1:6" x14ac:dyDescent="0.25">
      <c r="A983">
        <v>48966</v>
      </c>
      <c r="B983" t="s">
        <v>87</v>
      </c>
      <c r="C983" s="44">
        <v>41410</v>
      </c>
      <c r="E983" t="s">
        <v>80</v>
      </c>
      <c r="F983" s="106"/>
    </row>
    <row r="984" spans="1:6" x14ac:dyDescent="0.25">
      <c r="A984">
        <v>49021</v>
      </c>
      <c r="B984" t="s">
        <v>87</v>
      </c>
      <c r="C984" s="44">
        <v>41410</v>
      </c>
      <c r="E984" t="s">
        <v>80</v>
      </c>
      <c r="F984" s="106"/>
    </row>
    <row r="985" spans="1:6" x14ac:dyDescent="0.25">
      <c r="A985">
        <v>49017</v>
      </c>
      <c r="B985" t="s">
        <v>87</v>
      </c>
      <c r="C985" s="44">
        <v>41410</v>
      </c>
      <c r="E985" t="s">
        <v>80</v>
      </c>
      <c r="F985" s="106"/>
    </row>
    <row r="986" spans="1:6" x14ac:dyDescent="0.25">
      <c r="A986">
        <v>49019</v>
      </c>
      <c r="B986" t="s">
        <v>87</v>
      </c>
      <c r="C986" s="44">
        <v>41410</v>
      </c>
      <c r="E986" t="s">
        <v>80</v>
      </c>
      <c r="F986" s="106"/>
    </row>
    <row r="987" spans="1:6" x14ac:dyDescent="0.25">
      <c r="A987">
        <v>49020</v>
      </c>
      <c r="B987" t="s">
        <v>87</v>
      </c>
      <c r="C987" s="44">
        <v>41410</v>
      </c>
      <c r="E987" t="s">
        <v>80</v>
      </c>
      <c r="F987" s="106"/>
    </row>
    <row r="988" spans="1:6" x14ac:dyDescent="0.25">
      <c r="A988">
        <v>48984</v>
      </c>
      <c r="B988" t="s">
        <v>87</v>
      </c>
      <c r="C988" s="44">
        <v>41410</v>
      </c>
      <c r="E988" t="s">
        <v>80</v>
      </c>
      <c r="F988" s="106"/>
    </row>
    <row r="989" spans="1:6" x14ac:dyDescent="0.25">
      <c r="A989">
        <v>48981</v>
      </c>
      <c r="B989" t="s">
        <v>87</v>
      </c>
      <c r="C989" s="44">
        <v>41410</v>
      </c>
      <c r="E989" t="s">
        <v>80</v>
      </c>
      <c r="F989" s="106"/>
    </row>
    <row r="990" spans="1:6" x14ac:dyDescent="0.25">
      <c r="A990">
        <v>49018</v>
      </c>
      <c r="B990" t="s">
        <v>87</v>
      </c>
      <c r="C990" s="44">
        <v>41410</v>
      </c>
      <c r="E990" t="s">
        <v>80</v>
      </c>
      <c r="F990" s="106"/>
    </row>
    <row r="991" spans="1:6" x14ac:dyDescent="0.25">
      <c r="A991">
        <v>48924</v>
      </c>
      <c r="B991" t="s">
        <v>87</v>
      </c>
      <c r="C991" s="44">
        <v>41410</v>
      </c>
      <c r="E991" t="s">
        <v>80</v>
      </c>
      <c r="F991" s="106"/>
    </row>
    <row r="992" spans="1:6" x14ac:dyDescent="0.25">
      <c r="A992">
        <v>48963</v>
      </c>
      <c r="B992" t="s">
        <v>87</v>
      </c>
      <c r="C992" s="44">
        <v>41410</v>
      </c>
      <c r="E992" t="s">
        <v>80</v>
      </c>
      <c r="F992" s="106"/>
    </row>
    <row r="993" spans="1:6" x14ac:dyDescent="0.25">
      <c r="A993">
        <v>48998</v>
      </c>
      <c r="B993" t="s">
        <v>87</v>
      </c>
      <c r="C993" s="44">
        <v>41414</v>
      </c>
      <c r="E993" t="s">
        <v>80</v>
      </c>
      <c r="F993" s="106"/>
    </row>
    <row r="994" spans="1:6" x14ac:dyDescent="0.25">
      <c r="A994">
        <v>49002</v>
      </c>
      <c r="B994" t="s">
        <v>87</v>
      </c>
      <c r="C994" s="44">
        <v>41414</v>
      </c>
      <c r="E994" t="s">
        <v>80</v>
      </c>
      <c r="F994" s="106"/>
    </row>
    <row r="995" spans="1:6" x14ac:dyDescent="0.25">
      <c r="A995">
        <v>49001</v>
      </c>
      <c r="B995" t="s">
        <v>87</v>
      </c>
      <c r="C995" s="44">
        <v>41414</v>
      </c>
      <c r="E995" t="s">
        <v>80</v>
      </c>
      <c r="F995" s="106"/>
    </row>
    <row r="996" spans="1:6" x14ac:dyDescent="0.25">
      <c r="A996">
        <v>48961</v>
      </c>
      <c r="B996" t="s">
        <v>87</v>
      </c>
      <c r="C996" s="44">
        <v>41414</v>
      </c>
      <c r="E996" t="s">
        <v>80</v>
      </c>
      <c r="F996" s="106"/>
    </row>
    <row r="997" spans="1:6" x14ac:dyDescent="0.25">
      <c r="A997">
        <v>48962</v>
      </c>
      <c r="B997" t="s">
        <v>87</v>
      </c>
      <c r="C997" s="44">
        <v>41414</v>
      </c>
      <c r="E997" t="s">
        <v>80</v>
      </c>
      <c r="F997" s="106"/>
    </row>
    <row r="998" spans="1:6" x14ac:dyDescent="0.25">
      <c r="A998">
        <v>48999</v>
      </c>
      <c r="B998" t="s">
        <v>87</v>
      </c>
      <c r="C998" s="44">
        <v>41414</v>
      </c>
      <c r="E998" t="s">
        <v>80</v>
      </c>
      <c r="F998" s="106"/>
    </row>
    <row r="999" spans="1:6" x14ac:dyDescent="0.25">
      <c r="A999">
        <v>48947</v>
      </c>
      <c r="B999" t="s">
        <v>87</v>
      </c>
      <c r="C999" s="44">
        <v>41415</v>
      </c>
      <c r="E999" t="s">
        <v>80</v>
      </c>
      <c r="F999" s="106"/>
    </row>
    <row r="1000" spans="1:6" x14ac:dyDescent="0.25">
      <c r="A1000">
        <v>48945</v>
      </c>
      <c r="B1000" t="s">
        <v>87</v>
      </c>
      <c r="C1000" s="44">
        <v>41415</v>
      </c>
      <c r="E1000" t="s">
        <v>80</v>
      </c>
      <c r="F1000" s="106"/>
    </row>
    <row r="1001" spans="1:6" x14ac:dyDescent="0.25">
      <c r="A1001">
        <v>48943</v>
      </c>
      <c r="B1001" t="s">
        <v>87</v>
      </c>
      <c r="C1001" s="44">
        <v>41415</v>
      </c>
      <c r="E1001" t="s">
        <v>80</v>
      </c>
      <c r="F1001" s="106"/>
    </row>
    <row r="1002" spans="1:6" x14ac:dyDescent="0.25">
      <c r="A1002">
        <v>48942</v>
      </c>
      <c r="B1002" t="s">
        <v>87</v>
      </c>
      <c r="C1002" s="44">
        <v>41415</v>
      </c>
      <c r="E1002" t="s">
        <v>80</v>
      </c>
      <c r="F1002" s="106"/>
    </row>
    <row r="1003" spans="1:6" x14ac:dyDescent="0.25">
      <c r="A1003">
        <v>49008</v>
      </c>
      <c r="B1003" t="s">
        <v>87</v>
      </c>
      <c r="C1003" s="44">
        <v>41415</v>
      </c>
      <c r="E1003" t="s">
        <v>80</v>
      </c>
      <c r="F1003" s="106"/>
    </row>
    <row r="1004" spans="1:6" x14ac:dyDescent="0.25">
      <c r="A1004">
        <v>49004</v>
      </c>
      <c r="B1004" t="s">
        <v>87</v>
      </c>
      <c r="C1004" s="44">
        <v>41415</v>
      </c>
      <c r="E1004" t="s">
        <v>80</v>
      </c>
      <c r="F1004" s="106"/>
    </row>
    <row r="1005" spans="1:6" x14ac:dyDescent="0.25">
      <c r="A1005">
        <v>49005</v>
      </c>
      <c r="B1005" t="s">
        <v>87</v>
      </c>
      <c r="C1005" s="44">
        <v>41415</v>
      </c>
      <c r="E1005" t="s">
        <v>80</v>
      </c>
      <c r="F1005" s="106"/>
    </row>
    <row r="1006" spans="1:6" x14ac:dyDescent="0.25">
      <c r="A1006">
        <v>49006</v>
      </c>
      <c r="B1006" t="s">
        <v>87</v>
      </c>
      <c r="C1006" s="44">
        <v>41415</v>
      </c>
      <c r="E1006" t="s">
        <v>80</v>
      </c>
      <c r="F1006" s="106"/>
    </row>
    <row r="1007" spans="1:6" x14ac:dyDescent="0.25">
      <c r="A1007">
        <v>49000</v>
      </c>
      <c r="B1007" t="s">
        <v>87</v>
      </c>
      <c r="C1007" s="44">
        <v>41415</v>
      </c>
      <c r="E1007" t="s">
        <v>80</v>
      </c>
      <c r="F1007" s="106"/>
    </row>
    <row r="1008" spans="1:6" x14ac:dyDescent="0.25">
      <c r="A1008">
        <v>49007</v>
      </c>
      <c r="B1008" t="s">
        <v>87</v>
      </c>
      <c r="C1008" s="44">
        <v>41415</v>
      </c>
      <c r="E1008" t="s">
        <v>80</v>
      </c>
      <c r="F1008" s="106"/>
    </row>
    <row r="1009" spans="1:6" x14ac:dyDescent="0.25">
      <c r="A1009">
        <v>49028</v>
      </c>
      <c r="B1009" t="s">
        <v>87</v>
      </c>
      <c r="C1009" s="44">
        <v>41422</v>
      </c>
      <c r="E1009" t="s">
        <v>80</v>
      </c>
      <c r="F1009" s="106"/>
    </row>
    <row r="1010" spans="1:6" x14ac:dyDescent="0.25">
      <c r="A1010">
        <v>49030</v>
      </c>
      <c r="B1010" t="s">
        <v>87</v>
      </c>
      <c r="C1010" s="44">
        <v>41422</v>
      </c>
      <c r="E1010" t="s">
        <v>80</v>
      </c>
      <c r="F1010" s="106"/>
    </row>
    <row r="1011" spans="1:6" x14ac:dyDescent="0.25">
      <c r="A1011">
        <v>49026</v>
      </c>
      <c r="B1011" t="s">
        <v>87</v>
      </c>
      <c r="C1011" s="44">
        <v>41422</v>
      </c>
      <c r="E1011" t="s">
        <v>80</v>
      </c>
      <c r="F1011" s="106"/>
    </row>
    <row r="1012" spans="1:6" x14ac:dyDescent="0.25">
      <c r="A1012">
        <v>49029</v>
      </c>
      <c r="B1012" t="s">
        <v>87</v>
      </c>
      <c r="C1012" s="44">
        <v>41422</v>
      </c>
      <c r="E1012" t="s">
        <v>80</v>
      </c>
      <c r="F1012" s="106"/>
    </row>
    <row r="1013" spans="1:6" x14ac:dyDescent="0.25">
      <c r="A1013">
        <v>48937</v>
      </c>
      <c r="B1013" t="s">
        <v>87</v>
      </c>
      <c r="C1013" s="44">
        <v>41422</v>
      </c>
      <c r="E1013" t="s">
        <v>80</v>
      </c>
      <c r="F1013" s="106"/>
    </row>
    <row r="1014" spans="1:6" x14ac:dyDescent="0.25">
      <c r="A1014">
        <v>48938</v>
      </c>
      <c r="B1014" t="s">
        <v>87</v>
      </c>
      <c r="C1014" s="44">
        <v>41422</v>
      </c>
      <c r="E1014" t="s">
        <v>80</v>
      </c>
      <c r="F1014" s="106"/>
    </row>
    <row r="1015" spans="1:6" x14ac:dyDescent="0.25">
      <c r="A1015">
        <v>48939</v>
      </c>
      <c r="B1015" t="s">
        <v>87</v>
      </c>
      <c r="C1015" s="44">
        <v>41422</v>
      </c>
      <c r="E1015" t="s">
        <v>80</v>
      </c>
      <c r="F1015" s="106"/>
    </row>
    <row r="1016" spans="1:6" x14ac:dyDescent="0.25">
      <c r="A1016">
        <v>48941</v>
      </c>
      <c r="B1016" t="s">
        <v>87</v>
      </c>
      <c r="C1016" s="44">
        <v>41422</v>
      </c>
      <c r="E1016" t="s">
        <v>80</v>
      </c>
      <c r="F1016" s="106"/>
    </row>
    <row r="1017" spans="1:6" x14ac:dyDescent="0.25">
      <c r="A1017">
        <v>49027</v>
      </c>
      <c r="B1017" t="s">
        <v>87</v>
      </c>
      <c r="C1017" s="44">
        <v>41422</v>
      </c>
      <c r="E1017" t="s">
        <v>80</v>
      </c>
      <c r="F1017" s="106"/>
    </row>
    <row r="1018" spans="1:6" x14ac:dyDescent="0.25">
      <c r="A1018">
        <v>49035</v>
      </c>
      <c r="B1018" t="s">
        <v>87</v>
      </c>
      <c r="C1018" s="44">
        <v>41423</v>
      </c>
      <c r="E1018" t="s">
        <v>80</v>
      </c>
      <c r="F1018" s="106"/>
    </row>
    <row r="1019" spans="1:6" x14ac:dyDescent="0.25">
      <c r="A1019">
        <v>49033</v>
      </c>
      <c r="B1019" t="s">
        <v>87</v>
      </c>
      <c r="C1019" s="44">
        <v>41423</v>
      </c>
      <c r="E1019" t="s">
        <v>80</v>
      </c>
      <c r="F1019" s="106"/>
    </row>
    <row r="1020" spans="1:6" x14ac:dyDescent="0.25">
      <c r="A1020">
        <v>49036</v>
      </c>
      <c r="B1020" t="s">
        <v>87</v>
      </c>
      <c r="C1020" s="44">
        <v>41423</v>
      </c>
      <c r="E1020" t="s">
        <v>80</v>
      </c>
      <c r="F1020" s="106"/>
    </row>
    <row r="1021" spans="1:6" x14ac:dyDescent="0.25">
      <c r="A1021">
        <v>49031</v>
      </c>
      <c r="B1021" t="s">
        <v>87</v>
      </c>
      <c r="C1021" s="44">
        <v>41423</v>
      </c>
      <c r="E1021" t="s">
        <v>80</v>
      </c>
      <c r="F1021" s="106"/>
    </row>
    <row r="1022" spans="1:6" x14ac:dyDescent="0.25">
      <c r="A1022">
        <v>49037</v>
      </c>
      <c r="B1022" t="s">
        <v>87</v>
      </c>
      <c r="C1022" s="44">
        <v>41423</v>
      </c>
      <c r="E1022" t="s">
        <v>80</v>
      </c>
      <c r="F1022" s="106"/>
    </row>
    <row r="1023" spans="1:6" x14ac:dyDescent="0.25">
      <c r="A1023">
        <v>49039</v>
      </c>
      <c r="B1023" t="s">
        <v>87</v>
      </c>
      <c r="C1023" s="44">
        <v>41423</v>
      </c>
      <c r="E1023" t="s">
        <v>80</v>
      </c>
      <c r="F1023" s="106"/>
    </row>
    <row r="1024" spans="1:6" x14ac:dyDescent="0.25">
      <c r="A1024">
        <v>49038</v>
      </c>
      <c r="B1024" t="s">
        <v>87</v>
      </c>
      <c r="C1024" s="44">
        <v>41423</v>
      </c>
      <c r="E1024" t="s">
        <v>80</v>
      </c>
      <c r="F1024" s="106"/>
    </row>
    <row r="1025" spans="1:6" x14ac:dyDescent="0.25">
      <c r="A1025">
        <v>49041</v>
      </c>
      <c r="B1025" t="s">
        <v>87</v>
      </c>
      <c r="C1025" s="44">
        <v>41423</v>
      </c>
      <c r="E1025" t="s">
        <v>80</v>
      </c>
      <c r="F1025" s="106"/>
    </row>
    <row r="1026" spans="1:6" x14ac:dyDescent="0.25">
      <c r="A1026">
        <v>49040</v>
      </c>
      <c r="B1026" t="s">
        <v>87</v>
      </c>
      <c r="C1026" s="44">
        <v>41423</v>
      </c>
      <c r="E1026" t="s">
        <v>80</v>
      </c>
      <c r="F1026" s="106"/>
    </row>
    <row r="1027" spans="1:6" x14ac:dyDescent="0.25">
      <c r="A1027">
        <v>49047</v>
      </c>
      <c r="B1027" t="s">
        <v>87</v>
      </c>
      <c r="C1027" s="44">
        <v>41423</v>
      </c>
      <c r="E1027" t="s">
        <v>80</v>
      </c>
      <c r="F1027" s="106"/>
    </row>
    <row r="1028" spans="1:6" x14ac:dyDescent="0.25">
      <c r="A1028">
        <v>49042</v>
      </c>
      <c r="B1028" t="s">
        <v>87</v>
      </c>
      <c r="C1028" s="44">
        <v>41423</v>
      </c>
      <c r="E1028" t="s">
        <v>80</v>
      </c>
      <c r="F1028" s="106"/>
    </row>
    <row r="1029" spans="1:6" x14ac:dyDescent="0.25">
      <c r="A1029">
        <v>49050</v>
      </c>
      <c r="B1029" t="s">
        <v>87</v>
      </c>
      <c r="C1029" s="44">
        <v>41425</v>
      </c>
      <c r="E1029" t="s">
        <v>80</v>
      </c>
      <c r="F1029" s="106"/>
    </row>
    <row r="1030" spans="1:6" x14ac:dyDescent="0.25">
      <c r="A1030">
        <v>49049</v>
      </c>
      <c r="B1030" t="s">
        <v>87</v>
      </c>
      <c r="C1030" s="44">
        <v>41425</v>
      </c>
      <c r="E1030" t="s">
        <v>80</v>
      </c>
      <c r="F1030" s="106"/>
    </row>
    <row r="1031" spans="1:6" x14ac:dyDescent="0.25">
      <c r="A1031">
        <v>49053</v>
      </c>
      <c r="B1031" t="s">
        <v>87</v>
      </c>
      <c r="C1031" s="44">
        <v>41425</v>
      </c>
      <c r="E1031" t="s">
        <v>80</v>
      </c>
      <c r="F1031" s="106"/>
    </row>
    <row r="1032" spans="1:6" x14ac:dyDescent="0.25">
      <c r="A1032">
        <v>49054</v>
      </c>
      <c r="B1032" t="s">
        <v>87</v>
      </c>
      <c r="C1032" s="44">
        <v>41425</v>
      </c>
      <c r="E1032" t="s">
        <v>80</v>
      </c>
      <c r="F1032" s="106"/>
    </row>
    <row r="1033" spans="1:6" x14ac:dyDescent="0.25">
      <c r="A1033">
        <v>49051</v>
      </c>
      <c r="B1033" t="s">
        <v>87</v>
      </c>
      <c r="C1033" s="44">
        <v>41425</v>
      </c>
      <c r="E1033" t="s">
        <v>80</v>
      </c>
      <c r="F1033" s="106"/>
    </row>
    <row r="1034" spans="1:6" x14ac:dyDescent="0.25">
      <c r="A1034">
        <v>49058</v>
      </c>
      <c r="B1034" t="s">
        <v>87</v>
      </c>
      <c r="C1034" s="44">
        <v>41432</v>
      </c>
      <c r="E1034" t="s">
        <v>80</v>
      </c>
      <c r="F1034" s="106"/>
    </row>
    <row r="1035" spans="1:6" x14ac:dyDescent="0.25">
      <c r="A1035">
        <v>49065</v>
      </c>
      <c r="B1035" t="s">
        <v>87</v>
      </c>
      <c r="C1035" s="44">
        <v>41439</v>
      </c>
      <c r="E1035" t="s">
        <v>80</v>
      </c>
      <c r="F1035" s="106"/>
    </row>
    <row r="1036" spans="1:6" x14ac:dyDescent="0.25">
      <c r="A1036">
        <v>49066</v>
      </c>
      <c r="B1036" t="s">
        <v>87</v>
      </c>
      <c r="C1036" s="44">
        <v>41444</v>
      </c>
      <c r="E1036" t="s">
        <v>80</v>
      </c>
      <c r="F1036" s="106"/>
    </row>
    <row r="1037" spans="1:6" x14ac:dyDescent="0.25">
      <c r="A1037">
        <v>49067</v>
      </c>
      <c r="B1037" t="s">
        <v>87</v>
      </c>
      <c r="C1037" s="44">
        <v>41444</v>
      </c>
      <c r="E1037" t="s">
        <v>80</v>
      </c>
      <c r="F1037" s="106"/>
    </row>
    <row r="1038" spans="1:6" x14ac:dyDescent="0.25">
      <c r="A1038">
        <v>49068</v>
      </c>
      <c r="B1038" t="s">
        <v>87</v>
      </c>
      <c r="C1038" s="44">
        <v>41444</v>
      </c>
      <c r="E1038" t="s">
        <v>80</v>
      </c>
      <c r="F1038" s="106"/>
    </row>
    <row r="1039" spans="1:6" x14ac:dyDescent="0.25">
      <c r="A1039">
        <v>49069</v>
      </c>
      <c r="B1039" t="s">
        <v>87</v>
      </c>
      <c r="C1039" s="44">
        <v>41444</v>
      </c>
      <c r="E1039" t="s">
        <v>80</v>
      </c>
      <c r="F1039" s="106"/>
    </row>
    <row r="1040" spans="1:6" x14ac:dyDescent="0.25">
      <c r="A1040">
        <v>49055</v>
      </c>
      <c r="B1040" t="s">
        <v>87</v>
      </c>
      <c r="C1040" s="44">
        <v>41444</v>
      </c>
      <c r="E1040" t="s">
        <v>80</v>
      </c>
      <c r="F1040" s="106"/>
    </row>
    <row r="1041" spans="1:6" x14ac:dyDescent="0.25">
      <c r="A1041">
        <v>49076</v>
      </c>
      <c r="B1041" t="s">
        <v>87</v>
      </c>
      <c r="C1041" s="44">
        <v>41444</v>
      </c>
      <c r="E1041" t="s">
        <v>80</v>
      </c>
      <c r="F1041" s="106"/>
    </row>
    <row r="1042" spans="1:6" x14ac:dyDescent="0.25">
      <c r="A1042">
        <v>49074</v>
      </c>
      <c r="B1042" t="s">
        <v>87</v>
      </c>
      <c r="C1042" s="44">
        <v>41444</v>
      </c>
      <c r="E1042" t="s">
        <v>80</v>
      </c>
      <c r="F1042" s="106"/>
    </row>
    <row r="1043" spans="1:6" x14ac:dyDescent="0.25">
      <c r="A1043">
        <v>49077</v>
      </c>
      <c r="B1043" t="s">
        <v>87</v>
      </c>
      <c r="C1043" s="44">
        <v>41444</v>
      </c>
      <c r="E1043" t="s">
        <v>80</v>
      </c>
      <c r="F1043" s="106"/>
    </row>
    <row r="1044" spans="1:6" x14ac:dyDescent="0.25">
      <c r="A1044">
        <v>49070</v>
      </c>
      <c r="B1044" t="s">
        <v>87</v>
      </c>
      <c r="C1044" s="44">
        <v>41444</v>
      </c>
      <c r="E1044" t="s">
        <v>80</v>
      </c>
      <c r="F1044" s="106"/>
    </row>
    <row r="1045" spans="1:6" x14ac:dyDescent="0.25">
      <c r="A1045">
        <v>49078</v>
      </c>
      <c r="B1045" t="s">
        <v>87</v>
      </c>
      <c r="C1045" s="44">
        <v>41449</v>
      </c>
      <c r="E1045" t="s">
        <v>80</v>
      </c>
      <c r="F1045" s="106"/>
    </row>
    <row r="1046" spans="1:6" x14ac:dyDescent="0.25">
      <c r="A1046">
        <v>49079</v>
      </c>
      <c r="B1046" t="s">
        <v>87</v>
      </c>
      <c r="C1046" s="44">
        <v>41449</v>
      </c>
      <c r="E1046" t="s">
        <v>80</v>
      </c>
      <c r="F1046" s="106"/>
    </row>
    <row r="1047" spans="1:6" x14ac:dyDescent="0.25">
      <c r="A1047">
        <v>49080</v>
      </c>
      <c r="B1047" t="s">
        <v>87</v>
      </c>
      <c r="C1047" s="44">
        <v>41449</v>
      </c>
      <c r="E1047" t="s">
        <v>80</v>
      </c>
      <c r="F1047" s="106"/>
    </row>
    <row r="1048" spans="1:6" x14ac:dyDescent="0.25">
      <c r="A1048">
        <v>49081</v>
      </c>
      <c r="B1048" t="s">
        <v>87</v>
      </c>
      <c r="C1048" s="44">
        <v>41449</v>
      </c>
      <c r="E1048" t="s">
        <v>80</v>
      </c>
      <c r="F1048" s="106"/>
    </row>
    <row r="1049" spans="1:6" x14ac:dyDescent="0.25">
      <c r="A1049">
        <v>49082</v>
      </c>
      <c r="B1049" t="s">
        <v>87</v>
      </c>
      <c r="C1049" s="44">
        <v>41449</v>
      </c>
      <c r="E1049" t="s">
        <v>80</v>
      </c>
      <c r="F1049" s="106"/>
    </row>
    <row r="1050" spans="1:6" x14ac:dyDescent="0.25">
      <c r="A1050">
        <v>49083</v>
      </c>
      <c r="B1050" t="s">
        <v>87</v>
      </c>
      <c r="C1050" s="44">
        <v>41449</v>
      </c>
      <c r="E1050" t="s">
        <v>80</v>
      </c>
      <c r="F1050" s="106"/>
    </row>
    <row r="1051" spans="1:6" x14ac:dyDescent="0.25">
      <c r="A1051">
        <v>49072</v>
      </c>
      <c r="B1051" t="s">
        <v>87</v>
      </c>
      <c r="C1051" s="44">
        <v>41449</v>
      </c>
      <c r="E1051" t="s">
        <v>80</v>
      </c>
      <c r="F1051" s="106"/>
    </row>
    <row r="1052" spans="1:6" x14ac:dyDescent="0.25">
      <c r="A1052">
        <v>49073</v>
      </c>
      <c r="B1052" t="s">
        <v>87</v>
      </c>
      <c r="C1052" s="44">
        <v>41449</v>
      </c>
      <c r="E1052" t="s">
        <v>80</v>
      </c>
      <c r="F1052" s="106"/>
    </row>
    <row r="1053" spans="1:6" x14ac:dyDescent="0.25">
      <c r="A1053">
        <v>49075</v>
      </c>
      <c r="B1053" t="s">
        <v>87</v>
      </c>
      <c r="C1053" s="44">
        <v>41449</v>
      </c>
      <c r="E1053" t="s">
        <v>80</v>
      </c>
      <c r="F1053" s="106"/>
    </row>
    <row r="1054" spans="1:6" x14ac:dyDescent="0.25">
      <c r="A1054">
        <v>49084</v>
      </c>
      <c r="B1054" t="s">
        <v>87</v>
      </c>
      <c r="C1054" s="44">
        <v>41449</v>
      </c>
      <c r="E1054" t="s">
        <v>80</v>
      </c>
      <c r="F1054" s="106"/>
    </row>
    <row r="1055" spans="1:6" x14ac:dyDescent="0.25">
      <c r="A1055">
        <v>49085</v>
      </c>
      <c r="B1055" t="s">
        <v>87</v>
      </c>
      <c r="C1055" s="44">
        <v>41449</v>
      </c>
      <c r="E1055" t="s">
        <v>80</v>
      </c>
      <c r="F1055" s="106"/>
    </row>
    <row r="1056" spans="1:6" x14ac:dyDescent="0.25">
      <c r="A1056">
        <v>49086</v>
      </c>
      <c r="B1056" t="s">
        <v>87</v>
      </c>
      <c r="C1056" s="44">
        <v>41449</v>
      </c>
      <c r="E1056" t="s">
        <v>80</v>
      </c>
      <c r="F1056" s="106"/>
    </row>
    <row r="1057" spans="1:6" x14ac:dyDescent="0.25">
      <c r="A1057">
        <v>49087</v>
      </c>
      <c r="B1057" t="s">
        <v>87</v>
      </c>
      <c r="C1057" s="44">
        <v>41449</v>
      </c>
      <c r="E1057" t="s">
        <v>80</v>
      </c>
      <c r="F1057" s="106"/>
    </row>
    <row r="1058" spans="1:6" x14ac:dyDescent="0.25">
      <c r="A1058">
        <v>49088</v>
      </c>
      <c r="B1058" t="s">
        <v>87</v>
      </c>
      <c r="C1058" s="44">
        <v>41449</v>
      </c>
      <c r="E1058" t="s">
        <v>80</v>
      </c>
      <c r="F1058" s="106"/>
    </row>
    <row r="1059" spans="1:6" x14ac:dyDescent="0.25">
      <c r="A1059">
        <v>49089</v>
      </c>
      <c r="B1059" t="s">
        <v>87</v>
      </c>
      <c r="C1059" s="44">
        <v>41449</v>
      </c>
      <c r="E1059" t="s">
        <v>80</v>
      </c>
      <c r="F1059" s="106"/>
    </row>
    <row r="1060" spans="1:6" x14ac:dyDescent="0.25">
      <c r="A1060">
        <v>49116</v>
      </c>
      <c r="B1060" t="s">
        <v>87</v>
      </c>
      <c r="C1060" s="44">
        <v>41450</v>
      </c>
      <c r="E1060" t="s">
        <v>80</v>
      </c>
      <c r="F1060" s="106"/>
    </row>
    <row r="1061" spans="1:6" x14ac:dyDescent="0.25">
      <c r="A1061">
        <v>49114</v>
      </c>
      <c r="B1061" t="s">
        <v>87</v>
      </c>
      <c r="C1061" s="44">
        <v>41450</v>
      </c>
      <c r="E1061" t="s">
        <v>80</v>
      </c>
      <c r="F1061" s="106"/>
    </row>
    <row r="1062" spans="1:6" x14ac:dyDescent="0.25">
      <c r="A1062">
        <v>49115</v>
      </c>
      <c r="B1062" t="s">
        <v>87</v>
      </c>
      <c r="C1062" s="44">
        <v>41450</v>
      </c>
      <c r="E1062" t="s">
        <v>80</v>
      </c>
      <c r="F1062" s="106"/>
    </row>
    <row r="1063" spans="1:6" x14ac:dyDescent="0.25">
      <c r="A1063">
        <v>49093</v>
      </c>
      <c r="B1063" t="s">
        <v>87</v>
      </c>
      <c r="C1063" s="44">
        <v>41450</v>
      </c>
      <c r="E1063" t="s">
        <v>80</v>
      </c>
      <c r="F1063" s="106"/>
    </row>
    <row r="1064" spans="1:6" x14ac:dyDescent="0.25">
      <c r="A1064">
        <v>49091</v>
      </c>
      <c r="B1064" t="s">
        <v>87</v>
      </c>
      <c r="C1064" s="44">
        <v>41450</v>
      </c>
      <c r="E1064" t="s">
        <v>80</v>
      </c>
      <c r="F1064" s="106"/>
    </row>
    <row r="1065" spans="1:6" x14ac:dyDescent="0.25">
      <c r="A1065">
        <v>49112</v>
      </c>
      <c r="B1065" t="s">
        <v>87</v>
      </c>
      <c r="C1065" s="44">
        <v>41450</v>
      </c>
      <c r="E1065" t="s">
        <v>80</v>
      </c>
      <c r="F1065" s="106"/>
    </row>
    <row r="1066" spans="1:6" x14ac:dyDescent="0.25">
      <c r="A1066">
        <v>49108</v>
      </c>
      <c r="B1066" t="s">
        <v>87</v>
      </c>
      <c r="C1066" s="44">
        <v>41450</v>
      </c>
      <c r="E1066" t="s">
        <v>80</v>
      </c>
      <c r="F1066" s="106"/>
    </row>
    <row r="1067" spans="1:6" x14ac:dyDescent="0.25">
      <c r="A1067">
        <v>49113</v>
      </c>
      <c r="B1067" t="s">
        <v>87</v>
      </c>
      <c r="C1067" s="44">
        <v>41450</v>
      </c>
      <c r="E1067" t="s">
        <v>80</v>
      </c>
      <c r="F1067" s="106"/>
    </row>
    <row r="1068" spans="1:6" x14ac:dyDescent="0.25">
      <c r="A1068">
        <v>49111</v>
      </c>
      <c r="B1068" t="s">
        <v>87</v>
      </c>
      <c r="C1068" s="44">
        <v>41450</v>
      </c>
      <c r="E1068" t="s">
        <v>80</v>
      </c>
      <c r="F1068" s="106"/>
    </row>
    <row r="1069" spans="1:6" x14ac:dyDescent="0.25">
      <c r="A1069">
        <v>49118</v>
      </c>
      <c r="B1069" t="s">
        <v>87</v>
      </c>
      <c r="C1069" s="44">
        <v>41450</v>
      </c>
      <c r="E1069" t="s">
        <v>80</v>
      </c>
      <c r="F1069" s="106"/>
    </row>
    <row r="1070" spans="1:6" x14ac:dyDescent="0.25">
      <c r="A1070">
        <v>49109</v>
      </c>
      <c r="B1070" t="s">
        <v>87</v>
      </c>
      <c r="C1070" s="44">
        <v>41450</v>
      </c>
      <c r="E1070" t="s">
        <v>80</v>
      </c>
      <c r="F1070" s="106"/>
    </row>
    <row r="1071" spans="1:6" x14ac:dyDescent="0.25">
      <c r="A1071">
        <v>49119</v>
      </c>
      <c r="B1071" t="s">
        <v>87</v>
      </c>
      <c r="C1071" s="44">
        <v>41450</v>
      </c>
      <c r="E1071" t="s">
        <v>80</v>
      </c>
      <c r="F1071" s="106"/>
    </row>
    <row r="1072" spans="1:6" x14ac:dyDescent="0.25">
      <c r="A1072">
        <v>49106</v>
      </c>
      <c r="B1072" t="s">
        <v>87</v>
      </c>
      <c r="C1072" s="44">
        <v>41450</v>
      </c>
      <c r="E1072" t="s">
        <v>80</v>
      </c>
      <c r="F1072" s="106"/>
    </row>
    <row r="1073" spans="1:6" x14ac:dyDescent="0.25">
      <c r="A1073">
        <v>49107</v>
      </c>
      <c r="B1073" t="s">
        <v>87</v>
      </c>
      <c r="C1073" s="44">
        <v>41450</v>
      </c>
      <c r="E1073" t="s">
        <v>80</v>
      </c>
      <c r="F1073" s="106"/>
    </row>
    <row r="1074" spans="1:6" x14ac:dyDescent="0.25">
      <c r="A1074">
        <v>49092</v>
      </c>
      <c r="B1074" t="s">
        <v>87</v>
      </c>
      <c r="C1074" s="44">
        <v>41450</v>
      </c>
      <c r="E1074" t="s">
        <v>80</v>
      </c>
      <c r="F1074" s="106"/>
    </row>
    <row r="1075" spans="1:6" x14ac:dyDescent="0.25">
      <c r="A1075">
        <v>49102</v>
      </c>
      <c r="B1075" t="s">
        <v>87</v>
      </c>
      <c r="C1075" s="44">
        <v>41450</v>
      </c>
      <c r="E1075" t="s">
        <v>80</v>
      </c>
      <c r="F1075" s="106"/>
    </row>
    <row r="1076" spans="1:6" x14ac:dyDescent="0.25">
      <c r="A1076">
        <v>49095</v>
      </c>
      <c r="B1076" t="s">
        <v>87</v>
      </c>
      <c r="C1076" s="44">
        <v>41450</v>
      </c>
      <c r="E1076" t="s">
        <v>80</v>
      </c>
      <c r="F1076" s="106"/>
    </row>
    <row r="1077" spans="1:6" x14ac:dyDescent="0.25">
      <c r="A1077">
        <v>49094</v>
      </c>
      <c r="B1077" t="s">
        <v>87</v>
      </c>
      <c r="C1077" s="44">
        <v>41450</v>
      </c>
      <c r="E1077" t="s">
        <v>80</v>
      </c>
      <c r="F1077" s="106"/>
    </row>
    <row r="1078" spans="1:6" x14ac:dyDescent="0.25">
      <c r="A1078">
        <v>49104</v>
      </c>
      <c r="B1078" t="s">
        <v>87</v>
      </c>
      <c r="C1078" s="44">
        <v>41450</v>
      </c>
      <c r="E1078" t="s">
        <v>80</v>
      </c>
      <c r="F1078" s="106"/>
    </row>
    <row r="1079" spans="1:6" x14ac:dyDescent="0.25">
      <c r="A1079">
        <v>49096</v>
      </c>
      <c r="B1079" t="s">
        <v>87</v>
      </c>
      <c r="C1079" s="44">
        <v>41450</v>
      </c>
      <c r="E1079" t="s">
        <v>80</v>
      </c>
      <c r="F1079" s="106"/>
    </row>
    <row r="1080" spans="1:6" x14ac:dyDescent="0.25">
      <c r="A1080">
        <v>49097</v>
      </c>
      <c r="B1080" t="s">
        <v>87</v>
      </c>
      <c r="C1080" s="44">
        <v>41450</v>
      </c>
      <c r="E1080" t="s">
        <v>80</v>
      </c>
      <c r="F1080" s="106"/>
    </row>
    <row r="1081" spans="1:6" x14ac:dyDescent="0.25">
      <c r="A1081">
        <v>49099</v>
      </c>
      <c r="B1081" t="s">
        <v>87</v>
      </c>
      <c r="C1081" s="44">
        <v>41450</v>
      </c>
      <c r="E1081" t="s">
        <v>80</v>
      </c>
      <c r="F1081" s="106"/>
    </row>
    <row r="1082" spans="1:6" x14ac:dyDescent="0.25">
      <c r="A1082">
        <v>49105</v>
      </c>
      <c r="B1082" t="s">
        <v>87</v>
      </c>
      <c r="C1082" s="44">
        <v>41450</v>
      </c>
      <c r="E1082" t="s">
        <v>80</v>
      </c>
      <c r="F1082" s="106"/>
    </row>
    <row r="1083" spans="1:6" x14ac:dyDescent="0.25">
      <c r="A1083">
        <v>49117</v>
      </c>
      <c r="B1083" t="s">
        <v>87</v>
      </c>
      <c r="C1083" s="44">
        <v>41450</v>
      </c>
      <c r="E1083" t="s">
        <v>80</v>
      </c>
      <c r="F1083" s="106"/>
    </row>
    <row r="1084" spans="1:6" x14ac:dyDescent="0.25">
      <c r="A1084">
        <v>49144</v>
      </c>
      <c r="B1084" t="s">
        <v>87</v>
      </c>
      <c r="C1084" s="44">
        <v>41451</v>
      </c>
      <c r="E1084" t="s">
        <v>80</v>
      </c>
      <c r="F1084" s="106"/>
    </row>
    <row r="1085" spans="1:6" x14ac:dyDescent="0.25">
      <c r="A1085">
        <v>49140</v>
      </c>
      <c r="B1085" t="s">
        <v>87</v>
      </c>
      <c r="C1085" s="44">
        <v>41451</v>
      </c>
      <c r="E1085" t="s">
        <v>80</v>
      </c>
      <c r="F1085" s="106"/>
    </row>
    <row r="1086" spans="1:6" x14ac:dyDescent="0.25">
      <c r="A1086">
        <v>49139</v>
      </c>
      <c r="B1086" t="s">
        <v>87</v>
      </c>
      <c r="C1086" s="44">
        <v>41451</v>
      </c>
      <c r="E1086" t="s">
        <v>80</v>
      </c>
      <c r="F1086" s="106"/>
    </row>
    <row r="1087" spans="1:6" x14ac:dyDescent="0.25">
      <c r="A1087">
        <v>49137</v>
      </c>
      <c r="B1087" t="s">
        <v>87</v>
      </c>
      <c r="C1087" s="44">
        <v>41451</v>
      </c>
      <c r="E1087" t="s">
        <v>80</v>
      </c>
      <c r="F1087" s="106"/>
    </row>
    <row r="1088" spans="1:6" x14ac:dyDescent="0.25">
      <c r="A1088">
        <v>49136</v>
      </c>
      <c r="B1088" t="s">
        <v>87</v>
      </c>
      <c r="C1088" s="44">
        <v>41451</v>
      </c>
      <c r="E1088" t="s">
        <v>80</v>
      </c>
      <c r="F1088" s="106"/>
    </row>
    <row r="1089" spans="1:6" x14ac:dyDescent="0.25">
      <c r="A1089">
        <v>49135</v>
      </c>
      <c r="B1089" t="s">
        <v>87</v>
      </c>
      <c r="C1089" s="44">
        <v>41451</v>
      </c>
      <c r="E1089" t="s">
        <v>80</v>
      </c>
      <c r="F1089" s="106"/>
    </row>
    <row r="1090" spans="1:6" x14ac:dyDescent="0.25">
      <c r="A1090">
        <v>49134</v>
      </c>
      <c r="B1090" t="s">
        <v>87</v>
      </c>
      <c r="C1090" s="44">
        <v>41451</v>
      </c>
      <c r="E1090" t="s">
        <v>80</v>
      </c>
      <c r="F1090" s="106"/>
    </row>
    <row r="1091" spans="1:6" x14ac:dyDescent="0.25">
      <c r="A1091">
        <v>49133</v>
      </c>
      <c r="B1091" t="s">
        <v>87</v>
      </c>
      <c r="C1091" s="44">
        <v>41451</v>
      </c>
      <c r="E1091" t="s">
        <v>80</v>
      </c>
      <c r="F1091" s="106"/>
    </row>
    <row r="1092" spans="1:6" x14ac:dyDescent="0.25">
      <c r="A1092">
        <v>49132</v>
      </c>
      <c r="B1092" t="s">
        <v>87</v>
      </c>
      <c r="C1092" s="44">
        <v>41451</v>
      </c>
      <c r="E1092" t="s">
        <v>80</v>
      </c>
      <c r="F1092" s="106"/>
    </row>
    <row r="1093" spans="1:6" x14ac:dyDescent="0.25">
      <c r="A1093">
        <v>49149</v>
      </c>
      <c r="B1093" t="s">
        <v>87</v>
      </c>
      <c r="C1093" s="44">
        <v>41451</v>
      </c>
      <c r="E1093" t="s">
        <v>80</v>
      </c>
      <c r="F1093" s="106"/>
    </row>
    <row r="1094" spans="1:6" x14ac:dyDescent="0.25">
      <c r="A1094">
        <v>49148</v>
      </c>
      <c r="B1094" t="s">
        <v>87</v>
      </c>
      <c r="C1094" s="44">
        <v>41451</v>
      </c>
      <c r="E1094" t="s">
        <v>80</v>
      </c>
      <c r="F1094" s="106"/>
    </row>
    <row r="1095" spans="1:6" x14ac:dyDescent="0.25">
      <c r="A1095">
        <v>49126</v>
      </c>
      <c r="B1095" t="s">
        <v>87</v>
      </c>
      <c r="C1095" s="44">
        <v>41451</v>
      </c>
      <c r="E1095" t="s">
        <v>80</v>
      </c>
      <c r="F1095" s="106"/>
    </row>
    <row r="1096" spans="1:6" x14ac:dyDescent="0.25">
      <c r="A1096">
        <v>49127</v>
      </c>
      <c r="B1096" t="s">
        <v>87</v>
      </c>
      <c r="C1096" s="44">
        <v>41451</v>
      </c>
      <c r="E1096" t="s">
        <v>80</v>
      </c>
      <c r="F1096" s="106"/>
    </row>
    <row r="1097" spans="1:6" x14ac:dyDescent="0.25">
      <c r="A1097">
        <v>49129</v>
      </c>
      <c r="B1097" t="s">
        <v>87</v>
      </c>
      <c r="C1097" s="44">
        <v>41451</v>
      </c>
      <c r="E1097" t="s">
        <v>80</v>
      </c>
      <c r="F1097" s="106"/>
    </row>
    <row r="1098" spans="1:6" x14ac:dyDescent="0.25">
      <c r="A1098">
        <v>49131</v>
      </c>
      <c r="B1098" t="s">
        <v>87</v>
      </c>
      <c r="C1098" s="44">
        <v>41451</v>
      </c>
      <c r="E1098" t="s">
        <v>80</v>
      </c>
      <c r="F1098" s="106"/>
    </row>
    <row r="1099" spans="1:6" x14ac:dyDescent="0.25">
      <c r="A1099">
        <v>49130</v>
      </c>
      <c r="B1099" t="s">
        <v>87</v>
      </c>
      <c r="C1099" s="44">
        <v>41451</v>
      </c>
      <c r="E1099" t="s">
        <v>80</v>
      </c>
      <c r="F1099" s="106"/>
    </row>
    <row r="1100" spans="1:6" x14ac:dyDescent="0.25">
      <c r="A1100">
        <v>49120</v>
      </c>
      <c r="B1100" t="s">
        <v>87</v>
      </c>
      <c r="C1100" s="44">
        <v>41451</v>
      </c>
      <c r="E1100" t="s">
        <v>80</v>
      </c>
      <c r="F1100" s="106"/>
    </row>
    <row r="1101" spans="1:6" x14ac:dyDescent="0.25">
      <c r="A1101">
        <v>49122</v>
      </c>
      <c r="B1101" t="s">
        <v>87</v>
      </c>
      <c r="C1101" s="44">
        <v>41451</v>
      </c>
      <c r="E1101" t="s">
        <v>80</v>
      </c>
      <c r="F1101" s="106"/>
    </row>
    <row r="1102" spans="1:6" x14ac:dyDescent="0.25">
      <c r="A1102">
        <v>49124</v>
      </c>
      <c r="B1102" t="s">
        <v>87</v>
      </c>
      <c r="C1102" s="44">
        <v>41451</v>
      </c>
      <c r="E1102" t="s">
        <v>80</v>
      </c>
      <c r="F1102" s="106"/>
    </row>
    <row r="1103" spans="1:6" x14ac:dyDescent="0.25">
      <c r="A1103">
        <v>49125</v>
      </c>
      <c r="B1103" t="s">
        <v>87</v>
      </c>
      <c r="C1103" s="44">
        <v>41451</v>
      </c>
      <c r="E1103" t="s">
        <v>80</v>
      </c>
      <c r="F1103" s="106"/>
    </row>
    <row r="1104" spans="1:6" x14ac:dyDescent="0.25">
      <c r="A1104">
        <v>49166</v>
      </c>
      <c r="B1104" t="s">
        <v>87</v>
      </c>
      <c r="C1104" s="44">
        <v>41452</v>
      </c>
      <c r="E1104" t="s">
        <v>80</v>
      </c>
      <c r="F1104" s="106"/>
    </row>
    <row r="1105" spans="1:6" x14ac:dyDescent="0.25">
      <c r="A1105">
        <v>49147</v>
      </c>
      <c r="B1105" t="s">
        <v>87</v>
      </c>
      <c r="C1105" s="44">
        <v>41460</v>
      </c>
      <c r="E1105" t="s">
        <v>80</v>
      </c>
      <c r="F1105" s="106"/>
    </row>
    <row r="1106" spans="1:6" x14ac:dyDescent="0.25">
      <c r="A1106">
        <v>49162</v>
      </c>
      <c r="B1106" t="s">
        <v>87</v>
      </c>
      <c r="C1106" s="44">
        <v>41463</v>
      </c>
      <c r="E1106" t="s">
        <v>80</v>
      </c>
      <c r="F1106" s="106"/>
    </row>
    <row r="1107" spans="1:6" x14ac:dyDescent="0.25">
      <c r="A1107">
        <v>49165</v>
      </c>
      <c r="B1107" t="s">
        <v>87</v>
      </c>
      <c r="C1107" s="44">
        <v>41464</v>
      </c>
      <c r="E1107" t="s">
        <v>80</v>
      </c>
      <c r="F1107" s="106"/>
    </row>
    <row r="1108" spans="1:6" x14ac:dyDescent="0.25">
      <c r="A1108">
        <v>49167</v>
      </c>
      <c r="B1108" t="s">
        <v>87</v>
      </c>
      <c r="C1108" s="44">
        <v>41471</v>
      </c>
      <c r="E1108" t="s">
        <v>80</v>
      </c>
      <c r="F1108" s="106"/>
    </row>
    <row r="1109" spans="1:6" x14ac:dyDescent="0.25">
      <c r="A1109">
        <v>49143</v>
      </c>
      <c r="B1109" t="s">
        <v>87</v>
      </c>
      <c r="C1109" s="44">
        <v>41477</v>
      </c>
      <c r="E1109" t="s">
        <v>80</v>
      </c>
      <c r="F1109" s="106"/>
    </row>
    <row r="1110" spans="1:6" x14ac:dyDescent="0.25">
      <c r="A1110">
        <v>49142</v>
      </c>
      <c r="B1110" t="s">
        <v>87</v>
      </c>
      <c r="C1110" s="44">
        <v>41477</v>
      </c>
      <c r="E1110" t="s">
        <v>80</v>
      </c>
      <c r="F1110" s="106"/>
    </row>
    <row r="1111" spans="1:6" x14ac:dyDescent="0.25">
      <c r="A1111">
        <v>49145</v>
      </c>
      <c r="B1111" t="s">
        <v>87</v>
      </c>
      <c r="C1111" s="44">
        <v>41477</v>
      </c>
      <c r="E1111" t="s">
        <v>80</v>
      </c>
      <c r="F1111" s="106"/>
    </row>
    <row r="1112" spans="1:6" x14ac:dyDescent="0.25">
      <c r="A1112">
        <v>49146</v>
      </c>
      <c r="B1112" t="s">
        <v>87</v>
      </c>
      <c r="C1112" s="44">
        <v>41478</v>
      </c>
      <c r="E1112" t="s">
        <v>80</v>
      </c>
      <c r="F1112" s="106"/>
    </row>
    <row r="1113" spans="1:6" x14ac:dyDescent="0.25">
      <c r="A1113">
        <v>49152</v>
      </c>
      <c r="B1113" t="s">
        <v>87</v>
      </c>
      <c r="C1113" s="44">
        <v>41478</v>
      </c>
      <c r="E1113" t="s">
        <v>80</v>
      </c>
      <c r="F1113" s="106"/>
    </row>
    <row r="1114" spans="1:6" x14ac:dyDescent="0.25">
      <c r="A1114">
        <v>49150</v>
      </c>
      <c r="B1114" t="s">
        <v>87</v>
      </c>
      <c r="C1114" s="44">
        <v>41478</v>
      </c>
      <c r="E1114" t="s">
        <v>80</v>
      </c>
      <c r="F1114" s="106"/>
    </row>
    <row r="1115" spans="1:6" x14ac:dyDescent="0.25">
      <c r="A1115">
        <v>49151</v>
      </c>
      <c r="B1115" t="s">
        <v>87</v>
      </c>
      <c r="C1115" s="44">
        <v>41478</v>
      </c>
      <c r="E1115" t="s">
        <v>80</v>
      </c>
      <c r="F1115" s="106"/>
    </row>
    <row r="1116" spans="1:6" x14ac:dyDescent="0.25">
      <c r="A1116">
        <v>49156</v>
      </c>
      <c r="B1116" t="s">
        <v>87</v>
      </c>
      <c r="C1116" s="44">
        <v>41479</v>
      </c>
      <c r="E1116" t="s">
        <v>80</v>
      </c>
      <c r="F1116" s="106"/>
    </row>
    <row r="1117" spans="1:6" x14ac:dyDescent="0.25">
      <c r="A1117">
        <v>49155</v>
      </c>
      <c r="B1117" t="s">
        <v>87</v>
      </c>
      <c r="C1117" s="44">
        <v>41479</v>
      </c>
      <c r="E1117" t="s">
        <v>80</v>
      </c>
      <c r="F1117" s="106"/>
    </row>
    <row r="1118" spans="1:6" x14ac:dyDescent="0.25">
      <c r="A1118">
        <v>49153</v>
      </c>
      <c r="B1118" t="s">
        <v>87</v>
      </c>
      <c r="C1118" s="44">
        <v>41479</v>
      </c>
      <c r="E1118" t="s">
        <v>80</v>
      </c>
      <c r="F1118" s="106"/>
    </row>
    <row r="1119" spans="1:6" x14ac:dyDescent="0.25">
      <c r="A1119">
        <v>49141</v>
      </c>
      <c r="B1119" t="s">
        <v>87</v>
      </c>
      <c r="C1119" s="44">
        <v>41479</v>
      </c>
      <c r="E1119" t="s">
        <v>80</v>
      </c>
      <c r="F1119" s="106"/>
    </row>
    <row r="1120" spans="1:6" x14ac:dyDescent="0.25">
      <c r="A1120">
        <v>49168</v>
      </c>
      <c r="B1120" t="s">
        <v>87</v>
      </c>
      <c r="C1120" s="44">
        <v>41479</v>
      </c>
      <c r="E1120" t="s">
        <v>80</v>
      </c>
      <c r="F1120" s="106"/>
    </row>
    <row r="1121" spans="1:6" x14ac:dyDescent="0.25">
      <c r="A1121">
        <v>49169</v>
      </c>
      <c r="B1121" t="s">
        <v>87</v>
      </c>
      <c r="C1121" s="44">
        <v>41479</v>
      </c>
      <c r="E1121" t="s">
        <v>80</v>
      </c>
      <c r="F1121" s="106"/>
    </row>
    <row r="1122" spans="1:6" x14ac:dyDescent="0.25">
      <c r="A1122">
        <v>49170</v>
      </c>
      <c r="B1122" t="s">
        <v>87</v>
      </c>
      <c r="C1122" s="44">
        <v>41479</v>
      </c>
      <c r="E1122" t="s">
        <v>80</v>
      </c>
      <c r="F1122" s="106"/>
    </row>
    <row r="1123" spans="1:6" x14ac:dyDescent="0.25">
      <c r="A1123">
        <v>49171</v>
      </c>
      <c r="B1123" t="s">
        <v>87</v>
      </c>
      <c r="C1123" s="44">
        <v>41479</v>
      </c>
      <c r="E1123" t="s">
        <v>80</v>
      </c>
      <c r="F1123" s="106"/>
    </row>
    <row r="1124" spans="1:6" x14ac:dyDescent="0.25">
      <c r="A1124">
        <v>49158</v>
      </c>
      <c r="B1124" t="s">
        <v>87</v>
      </c>
      <c r="C1124" s="44">
        <v>41479</v>
      </c>
      <c r="E1124" t="s">
        <v>80</v>
      </c>
      <c r="F1124" s="106"/>
    </row>
    <row r="1125" spans="1:6" x14ac:dyDescent="0.25">
      <c r="A1125">
        <v>49172</v>
      </c>
      <c r="B1125" t="s">
        <v>87</v>
      </c>
      <c r="C1125" s="44">
        <v>41479</v>
      </c>
      <c r="E1125" t="s">
        <v>80</v>
      </c>
      <c r="F1125" s="106"/>
    </row>
    <row r="1126" spans="1:6" x14ac:dyDescent="0.25">
      <c r="A1126">
        <v>49173</v>
      </c>
      <c r="B1126" t="s">
        <v>87</v>
      </c>
      <c r="C1126" s="44">
        <v>41479</v>
      </c>
      <c r="E1126" t="s">
        <v>80</v>
      </c>
      <c r="F1126" s="106"/>
    </row>
    <row r="1127" spans="1:6" x14ac:dyDescent="0.25">
      <c r="A1127">
        <v>49159</v>
      </c>
      <c r="B1127" t="s">
        <v>87</v>
      </c>
      <c r="C1127" s="44">
        <v>41480</v>
      </c>
      <c r="E1127" t="s">
        <v>80</v>
      </c>
      <c r="F1127" s="106"/>
    </row>
    <row r="1128" spans="1:6" x14ac:dyDescent="0.25">
      <c r="A1128">
        <v>49160</v>
      </c>
      <c r="B1128" t="s">
        <v>87</v>
      </c>
      <c r="C1128" s="44">
        <v>41480</v>
      </c>
      <c r="E1128" t="s">
        <v>80</v>
      </c>
      <c r="F1128" s="106"/>
    </row>
    <row r="1129" spans="1:6" x14ac:dyDescent="0.25">
      <c r="A1129">
        <v>49161</v>
      </c>
      <c r="B1129" t="s">
        <v>87</v>
      </c>
      <c r="C1129" s="44">
        <v>41480</v>
      </c>
      <c r="E1129" t="s">
        <v>80</v>
      </c>
      <c r="F1129" s="106"/>
    </row>
    <row r="1130" spans="1:6" x14ac:dyDescent="0.25">
      <c r="A1130">
        <v>49193</v>
      </c>
      <c r="B1130" t="s">
        <v>87</v>
      </c>
      <c r="C1130" s="44">
        <v>41481</v>
      </c>
      <c r="E1130" t="s">
        <v>80</v>
      </c>
      <c r="F1130" s="106"/>
    </row>
    <row r="1131" spans="1:6" x14ac:dyDescent="0.25">
      <c r="A1131">
        <v>49195</v>
      </c>
      <c r="B1131" t="s">
        <v>87</v>
      </c>
      <c r="C1131" s="44">
        <v>41481</v>
      </c>
      <c r="E1131" t="s">
        <v>80</v>
      </c>
      <c r="F1131" s="106"/>
    </row>
    <row r="1132" spans="1:6" x14ac:dyDescent="0.25">
      <c r="A1132">
        <v>45411</v>
      </c>
      <c r="B1132" t="s">
        <v>86</v>
      </c>
      <c r="C1132" s="44">
        <v>41352</v>
      </c>
      <c r="D1132">
        <v>1</v>
      </c>
      <c r="E1132" t="s">
        <v>80</v>
      </c>
      <c r="F1132" s="106"/>
    </row>
    <row r="1133" spans="1:6" x14ac:dyDescent="0.25">
      <c r="A1133">
        <v>49197</v>
      </c>
      <c r="B1133" t="s">
        <v>87</v>
      </c>
      <c r="C1133" s="44">
        <v>41481</v>
      </c>
      <c r="E1133" t="s">
        <v>80</v>
      </c>
      <c r="F1133" s="106"/>
    </row>
    <row r="1134" spans="1:6" x14ac:dyDescent="0.25">
      <c r="A1134">
        <v>49196</v>
      </c>
      <c r="B1134" t="s">
        <v>87</v>
      </c>
      <c r="C1134" s="44">
        <v>41481</v>
      </c>
      <c r="E1134" t="s">
        <v>80</v>
      </c>
      <c r="F1134" s="106"/>
    </row>
    <row r="1135" spans="1:6" x14ac:dyDescent="0.25">
      <c r="A1135">
        <v>49192</v>
      </c>
      <c r="B1135" t="s">
        <v>87</v>
      </c>
      <c r="C1135" s="44">
        <v>41481</v>
      </c>
      <c r="E1135" t="s">
        <v>80</v>
      </c>
      <c r="F1135" s="106"/>
    </row>
    <row r="1136" spans="1:6" x14ac:dyDescent="0.25">
      <c r="A1136">
        <v>49174</v>
      </c>
      <c r="B1136" t="s">
        <v>87</v>
      </c>
      <c r="C1136" s="44">
        <v>41481</v>
      </c>
      <c r="E1136" t="s">
        <v>80</v>
      </c>
      <c r="F1136" s="106"/>
    </row>
    <row r="1137" spans="1:6" x14ac:dyDescent="0.25">
      <c r="A1137">
        <v>49176</v>
      </c>
      <c r="B1137" t="s">
        <v>87</v>
      </c>
      <c r="C1137" s="44">
        <v>41481</v>
      </c>
      <c r="E1137" t="s">
        <v>80</v>
      </c>
      <c r="F1137" s="106"/>
    </row>
    <row r="1138" spans="1:6" x14ac:dyDescent="0.25">
      <c r="A1138">
        <v>49177</v>
      </c>
      <c r="B1138" t="s">
        <v>87</v>
      </c>
      <c r="C1138" s="44">
        <v>41481</v>
      </c>
      <c r="E1138" t="s">
        <v>80</v>
      </c>
      <c r="F1138" s="106"/>
    </row>
    <row r="1139" spans="1:6" x14ac:dyDescent="0.25">
      <c r="A1139">
        <v>49178</v>
      </c>
      <c r="B1139" t="s">
        <v>87</v>
      </c>
      <c r="C1139" s="44">
        <v>41481</v>
      </c>
      <c r="E1139" t="s">
        <v>80</v>
      </c>
      <c r="F1139" s="106"/>
    </row>
    <row r="1140" spans="1:6" x14ac:dyDescent="0.25">
      <c r="A1140">
        <v>49179</v>
      </c>
      <c r="B1140" t="s">
        <v>87</v>
      </c>
      <c r="C1140" s="44">
        <v>41481</v>
      </c>
      <c r="E1140" t="s">
        <v>80</v>
      </c>
      <c r="F1140" s="106"/>
    </row>
    <row r="1141" spans="1:6" x14ac:dyDescent="0.25">
      <c r="A1141">
        <v>49186</v>
      </c>
      <c r="B1141" t="s">
        <v>87</v>
      </c>
      <c r="C1141" s="44">
        <v>41481</v>
      </c>
      <c r="E1141" t="s">
        <v>80</v>
      </c>
      <c r="F1141" s="106"/>
    </row>
    <row r="1142" spans="1:6" x14ac:dyDescent="0.25">
      <c r="A1142">
        <v>46299</v>
      </c>
      <c r="B1142" t="s">
        <v>86</v>
      </c>
      <c r="C1142" s="44">
        <v>41367</v>
      </c>
      <c r="D1142">
        <v>1</v>
      </c>
      <c r="E1142" t="s">
        <v>80</v>
      </c>
      <c r="F1142" s="106"/>
    </row>
    <row r="1143" spans="1:6" x14ac:dyDescent="0.25">
      <c r="A1143">
        <v>49190</v>
      </c>
      <c r="B1143" t="s">
        <v>87</v>
      </c>
      <c r="C1143" s="44">
        <v>41481</v>
      </c>
      <c r="E1143" t="s">
        <v>80</v>
      </c>
      <c r="F1143" s="106"/>
    </row>
    <row r="1144" spans="1:6" x14ac:dyDescent="0.25">
      <c r="A1144">
        <v>49187</v>
      </c>
      <c r="B1144" t="s">
        <v>87</v>
      </c>
      <c r="C1144" s="44">
        <v>41481</v>
      </c>
      <c r="E1144" t="s">
        <v>80</v>
      </c>
      <c r="F1144" s="106"/>
    </row>
    <row r="1145" spans="1:6" x14ac:dyDescent="0.25">
      <c r="A1145">
        <v>49189</v>
      </c>
      <c r="B1145" t="s">
        <v>87</v>
      </c>
      <c r="C1145" s="44">
        <v>41481</v>
      </c>
      <c r="E1145" t="s">
        <v>80</v>
      </c>
      <c r="F1145" s="106"/>
    </row>
    <row r="1146" spans="1:6" x14ac:dyDescent="0.25">
      <c r="A1146">
        <v>49191</v>
      </c>
      <c r="B1146" t="s">
        <v>87</v>
      </c>
      <c r="C1146" s="44">
        <v>41481</v>
      </c>
      <c r="E1146" t="s">
        <v>80</v>
      </c>
      <c r="F1146" s="106"/>
    </row>
    <row r="1147" spans="1:6" x14ac:dyDescent="0.25">
      <c r="A1147">
        <v>49201</v>
      </c>
      <c r="B1147" t="s">
        <v>87</v>
      </c>
      <c r="C1147" s="44">
        <v>41481</v>
      </c>
      <c r="E1147" t="s">
        <v>80</v>
      </c>
      <c r="F1147" s="106"/>
    </row>
    <row r="1148" spans="1:6" x14ac:dyDescent="0.25">
      <c r="A1148">
        <v>49203</v>
      </c>
      <c r="B1148" t="s">
        <v>87</v>
      </c>
      <c r="C1148" s="44">
        <v>41481</v>
      </c>
      <c r="E1148" t="s">
        <v>80</v>
      </c>
      <c r="F1148" s="106"/>
    </row>
    <row r="1149" spans="1:6" x14ac:dyDescent="0.25">
      <c r="A1149">
        <v>49184</v>
      </c>
      <c r="B1149" t="s">
        <v>87</v>
      </c>
      <c r="C1149" s="44">
        <v>41488</v>
      </c>
      <c r="E1149" t="s">
        <v>80</v>
      </c>
      <c r="F1149" s="106"/>
    </row>
    <row r="1150" spans="1:6" x14ac:dyDescent="0.25">
      <c r="A1150">
        <v>49207</v>
      </c>
      <c r="B1150" t="s">
        <v>87</v>
      </c>
      <c r="C1150" s="44">
        <v>41493</v>
      </c>
      <c r="E1150" t="s">
        <v>80</v>
      </c>
      <c r="F1150" s="106"/>
    </row>
    <row r="1151" spans="1:6" x14ac:dyDescent="0.25">
      <c r="A1151">
        <v>49206</v>
      </c>
      <c r="B1151" t="s">
        <v>87</v>
      </c>
      <c r="C1151" s="44">
        <v>41493</v>
      </c>
      <c r="E1151" t="s">
        <v>80</v>
      </c>
      <c r="F1151" s="106"/>
    </row>
    <row r="1152" spans="1:6" x14ac:dyDescent="0.25">
      <c r="A1152">
        <v>49205</v>
      </c>
      <c r="B1152" t="s">
        <v>87</v>
      </c>
      <c r="C1152" s="44">
        <v>41493</v>
      </c>
      <c r="E1152" t="s">
        <v>80</v>
      </c>
      <c r="F1152" s="106"/>
    </row>
    <row r="1153" spans="1:6" x14ac:dyDescent="0.25">
      <c r="A1153">
        <v>49204</v>
      </c>
      <c r="B1153" t="s">
        <v>87</v>
      </c>
      <c r="C1153" s="44">
        <v>41493</v>
      </c>
      <c r="E1153" t="s">
        <v>80</v>
      </c>
      <c r="F1153" s="106"/>
    </row>
    <row r="1154" spans="1:6" x14ac:dyDescent="0.25">
      <c r="A1154">
        <v>49208</v>
      </c>
      <c r="B1154" t="s">
        <v>87</v>
      </c>
      <c r="C1154" s="44">
        <v>41499</v>
      </c>
      <c r="E1154" t="s">
        <v>80</v>
      </c>
      <c r="F1154" s="106"/>
    </row>
    <row r="1155" spans="1:6" x14ac:dyDescent="0.25">
      <c r="A1155">
        <v>46572</v>
      </c>
      <c r="B1155" t="s">
        <v>87</v>
      </c>
      <c r="C1155" s="44">
        <v>41507</v>
      </c>
      <c r="E1155" t="s">
        <v>80</v>
      </c>
      <c r="F1155" s="106"/>
    </row>
    <row r="1156" spans="1:6" x14ac:dyDescent="0.25">
      <c r="A1156">
        <v>49200</v>
      </c>
      <c r="B1156" t="s">
        <v>87</v>
      </c>
      <c r="C1156" s="44">
        <v>41509</v>
      </c>
      <c r="E1156" t="s">
        <v>80</v>
      </c>
      <c r="F1156" s="106"/>
    </row>
    <row r="1157" spans="1:6" x14ac:dyDescent="0.25">
      <c r="A1157">
        <v>49209</v>
      </c>
      <c r="B1157" t="s">
        <v>87</v>
      </c>
      <c r="C1157" s="44">
        <v>41512</v>
      </c>
      <c r="E1157" t="s">
        <v>80</v>
      </c>
      <c r="F1157" s="106"/>
    </row>
    <row r="1158" spans="1:6" x14ac:dyDescent="0.25">
      <c r="A1158">
        <v>49210</v>
      </c>
      <c r="B1158" t="s">
        <v>87</v>
      </c>
      <c r="C1158" s="44">
        <v>41512</v>
      </c>
      <c r="E1158" t="s">
        <v>80</v>
      </c>
      <c r="F1158" s="106"/>
    </row>
    <row r="1159" spans="1:6" x14ac:dyDescent="0.25">
      <c r="A1159">
        <v>49211</v>
      </c>
      <c r="B1159" t="s">
        <v>87</v>
      </c>
      <c r="C1159" s="44">
        <v>41512</v>
      </c>
      <c r="E1159" t="s">
        <v>80</v>
      </c>
      <c r="F1159" s="106"/>
    </row>
    <row r="1160" spans="1:6" x14ac:dyDescent="0.25">
      <c r="A1160">
        <v>49213</v>
      </c>
      <c r="B1160" t="s">
        <v>87</v>
      </c>
      <c r="C1160" s="44">
        <v>41513</v>
      </c>
      <c r="E1160" t="s">
        <v>80</v>
      </c>
      <c r="F1160" s="106"/>
    </row>
    <row r="1161" spans="1:6" x14ac:dyDescent="0.25">
      <c r="A1161">
        <v>49212</v>
      </c>
      <c r="B1161" t="s">
        <v>87</v>
      </c>
      <c r="C1161" s="44">
        <v>41513</v>
      </c>
      <c r="E1161" t="s">
        <v>80</v>
      </c>
      <c r="F1161" s="106"/>
    </row>
    <row r="1162" spans="1:6" x14ac:dyDescent="0.25">
      <c r="A1162">
        <v>49219</v>
      </c>
      <c r="B1162" t="s">
        <v>87</v>
      </c>
      <c r="C1162" s="44">
        <v>41513</v>
      </c>
      <c r="E1162" t="s">
        <v>80</v>
      </c>
      <c r="F1162" s="106"/>
    </row>
    <row r="1163" spans="1:6" x14ac:dyDescent="0.25">
      <c r="A1163">
        <v>49220</v>
      </c>
      <c r="B1163" t="s">
        <v>87</v>
      </c>
      <c r="C1163" s="44">
        <v>41513</v>
      </c>
      <c r="E1163" t="s">
        <v>80</v>
      </c>
      <c r="F1163" s="106"/>
    </row>
    <row r="1164" spans="1:6" x14ac:dyDescent="0.25">
      <c r="A1164">
        <v>49221</v>
      </c>
      <c r="B1164" t="s">
        <v>87</v>
      </c>
      <c r="C1164" s="44">
        <v>41513</v>
      </c>
      <c r="E1164" t="s">
        <v>80</v>
      </c>
      <c r="F1164" s="106"/>
    </row>
    <row r="1165" spans="1:6" x14ac:dyDescent="0.25">
      <c r="A1165">
        <v>49064</v>
      </c>
      <c r="B1165" t="s">
        <v>87</v>
      </c>
      <c r="C1165" s="44">
        <v>41513</v>
      </c>
      <c r="E1165" t="s">
        <v>80</v>
      </c>
      <c r="F1165" s="106"/>
    </row>
    <row r="1166" spans="1:6" x14ac:dyDescent="0.25">
      <c r="A1166">
        <v>49222</v>
      </c>
      <c r="B1166" t="s">
        <v>87</v>
      </c>
      <c r="C1166" s="44">
        <v>41513</v>
      </c>
      <c r="E1166" t="s">
        <v>80</v>
      </c>
      <c r="F1166" s="106"/>
    </row>
    <row r="1167" spans="1:6" x14ac:dyDescent="0.25">
      <c r="A1167">
        <v>49218</v>
      </c>
      <c r="B1167" t="s">
        <v>87</v>
      </c>
      <c r="C1167" s="44">
        <v>41513</v>
      </c>
      <c r="E1167" t="s">
        <v>80</v>
      </c>
      <c r="F1167" s="106"/>
    </row>
    <row r="1168" spans="1:6" x14ac:dyDescent="0.25">
      <c r="A1168">
        <v>49216</v>
      </c>
      <c r="B1168" t="s">
        <v>87</v>
      </c>
      <c r="C1168" s="44">
        <v>41513</v>
      </c>
      <c r="E1168" t="s">
        <v>80</v>
      </c>
      <c r="F1168" s="106"/>
    </row>
    <row r="1169" spans="1:6" x14ac:dyDescent="0.25">
      <c r="A1169">
        <v>49232</v>
      </c>
      <c r="B1169" t="s">
        <v>87</v>
      </c>
      <c r="C1169" s="44">
        <v>41514</v>
      </c>
      <c r="E1169" t="s">
        <v>80</v>
      </c>
      <c r="F1169" s="106"/>
    </row>
    <row r="1170" spans="1:6" x14ac:dyDescent="0.25">
      <c r="A1170">
        <v>49224</v>
      </c>
      <c r="B1170" t="s">
        <v>87</v>
      </c>
      <c r="C1170" s="44">
        <v>41514</v>
      </c>
      <c r="E1170" t="s">
        <v>80</v>
      </c>
      <c r="F1170" s="106"/>
    </row>
    <row r="1171" spans="1:6" x14ac:dyDescent="0.25">
      <c r="A1171">
        <v>49223</v>
      </c>
      <c r="B1171" t="s">
        <v>87</v>
      </c>
      <c r="C1171" s="44">
        <v>41514</v>
      </c>
      <c r="E1171" t="s">
        <v>80</v>
      </c>
      <c r="F1171" s="106"/>
    </row>
    <row r="1172" spans="1:6" x14ac:dyDescent="0.25">
      <c r="A1172">
        <v>49225</v>
      </c>
      <c r="B1172" t="s">
        <v>87</v>
      </c>
      <c r="C1172" s="44">
        <v>41514</v>
      </c>
      <c r="E1172" t="s">
        <v>80</v>
      </c>
      <c r="F1172" s="106"/>
    </row>
    <row r="1173" spans="1:6" x14ac:dyDescent="0.25">
      <c r="A1173">
        <v>49226</v>
      </c>
      <c r="B1173" t="s">
        <v>87</v>
      </c>
      <c r="C1173" s="44">
        <v>41514</v>
      </c>
      <c r="E1173" t="s">
        <v>80</v>
      </c>
      <c r="F1173" s="106"/>
    </row>
    <row r="1174" spans="1:6" x14ac:dyDescent="0.25">
      <c r="A1174">
        <v>49228</v>
      </c>
      <c r="B1174" t="s">
        <v>87</v>
      </c>
      <c r="C1174" s="44">
        <v>41514</v>
      </c>
      <c r="E1174" t="s">
        <v>80</v>
      </c>
      <c r="F1174" s="106"/>
    </row>
    <row r="1175" spans="1:6" x14ac:dyDescent="0.25">
      <c r="A1175">
        <v>49227</v>
      </c>
      <c r="B1175" t="s">
        <v>87</v>
      </c>
      <c r="C1175" s="44">
        <v>41514</v>
      </c>
      <c r="E1175" t="s">
        <v>80</v>
      </c>
      <c r="F1175" s="106"/>
    </row>
    <row r="1176" spans="1:6" x14ac:dyDescent="0.25">
      <c r="A1176">
        <v>49229</v>
      </c>
      <c r="B1176" t="s">
        <v>87</v>
      </c>
      <c r="C1176" s="44">
        <v>41514</v>
      </c>
      <c r="E1176" t="s">
        <v>80</v>
      </c>
      <c r="F1176" s="106"/>
    </row>
    <row r="1177" spans="1:6" x14ac:dyDescent="0.25">
      <c r="A1177">
        <v>49231</v>
      </c>
      <c r="B1177" t="s">
        <v>87</v>
      </c>
      <c r="C1177" s="44">
        <v>41514</v>
      </c>
      <c r="E1177" t="s">
        <v>80</v>
      </c>
      <c r="F1177" s="106"/>
    </row>
    <row r="1178" spans="1:6" x14ac:dyDescent="0.25">
      <c r="A1178">
        <v>49233</v>
      </c>
      <c r="B1178" t="s">
        <v>87</v>
      </c>
      <c r="C1178" s="44">
        <v>41514</v>
      </c>
      <c r="E1178" t="s">
        <v>80</v>
      </c>
      <c r="F1178" s="106"/>
    </row>
    <row r="1179" spans="1:6" x14ac:dyDescent="0.25">
      <c r="A1179">
        <v>49235</v>
      </c>
      <c r="B1179" t="s">
        <v>87</v>
      </c>
      <c r="C1179" s="44">
        <v>41514</v>
      </c>
      <c r="E1179" t="s">
        <v>80</v>
      </c>
      <c r="F1179" s="106"/>
    </row>
    <row r="1180" spans="1:6" x14ac:dyDescent="0.25">
      <c r="A1180">
        <v>49234</v>
      </c>
      <c r="B1180" t="s">
        <v>87</v>
      </c>
      <c r="C1180" s="44">
        <v>41514</v>
      </c>
      <c r="E1180" t="s">
        <v>80</v>
      </c>
      <c r="F1180" s="106"/>
    </row>
    <row r="1181" spans="1:6" x14ac:dyDescent="0.25">
      <c r="A1181">
        <v>48935</v>
      </c>
      <c r="B1181" t="s">
        <v>87</v>
      </c>
      <c r="C1181" s="44">
        <v>41523</v>
      </c>
      <c r="E1181" t="s">
        <v>80</v>
      </c>
      <c r="F1181" s="106"/>
    </row>
    <row r="1182" spans="1:6" x14ac:dyDescent="0.25">
      <c r="A1182">
        <v>49244</v>
      </c>
      <c r="B1182" t="s">
        <v>87</v>
      </c>
      <c r="C1182" s="44">
        <v>41526</v>
      </c>
      <c r="E1182" t="s">
        <v>80</v>
      </c>
      <c r="F1182" s="106"/>
    </row>
    <row r="1183" spans="1:6" x14ac:dyDescent="0.25">
      <c r="A1183">
        <v>49243</v>
      </c>
      <c r="B1183" t="s">
        <v>87</v>
      </c>
      <c r="C1183" s="44">
        <v>41526</v>
      </c>
      <c r="E1183" t="s">
        <v>80</v>
      </c>
      <c r="F1183" s="106"/>
    </row>
    <row r="1184" spans="1:6" x14ac:dyDescent="0.25">
      <c r="A1184">
        <v>49241</v>
      </c>
      <c r="B1184" t="s">
        <v>87</v>
      </c>
      <c r="C1184" s="44">
        <v>41526</v>
      </c>
      <c r="E1184" t="s">
        <v>80</v>
      </c>
      <c r="F1184" s="106"/>
    </row>
    <row r="1185" spans="1:6" x14ac:dyDescent="0.25">
      <c r="A1185">
        <v>49242</v>
      </c>
      <c r="B1185" t="s">
        <v>87</v>
      </c>
      <c r="C1185" s="44">
        <v>41526</v>
      </c>
      <c r="E1185" t="s">
        <v>80</v>
      </c>
      <c r="F1185" s="106"/>
    </row>
    <row r="1186" spans="1:6" x14ac:dyDescent="0.25">
      <c r="A1186">
        <v>49240</v>
      </c>
      <c r="B1186" t="s">
        <v>87</v>
      </c>
      <c r="C1186" s="44">
        <v>41526</v>
      </c>
      <c r="E1186" t="s">
        <v>80</v>
      </c>
      <c r="F1186" s="106"/>
    </row>
    <row r="1187" spans="1:6" x14ac:dyDescent="0.25">
      <c r="A1187">
        <v>49237</v>
      </c>
      <c r="B1187" t="s">
        <v>87</v>
      </c>
      <c r="C1187" s="44">
        <v>41526</v>
      </c>
      <c r="E1187" t="s">
        <v>80</v>
      </c>
      <c r="F1187" s="106"/>
    </row>
    <row r="1188" spans="1:6" x14ac:dyDescent="0.25">
      <c r="A1188">
        <v>48936</v>
      </c>
      <c r="B1188" t="s">
        <v>87</v>
      </c>
      <c r="C1188" s="44">
        <v>41530</v>
      </c>
      <c r="E1188" t="s">
        <v>80</v>
      </c>
      <c r="F1188" s="106"/>
    </row>
    <row r="1189" spans="1:6" x14ac:dyDescent="0.25">
      <c r="A1189">
        <v>49264</v>
      </c>
      <c r="B1189" t="s">
        <v>87</v>
      </c>
      <c r="C1189" s="44">
        <v>41540</v>
      </c>
      <c r="E1189" t="s">
        <v>80</v>
      </c>
      <c r="F1189" s="106"/>
    </row>
    <row r="1190" spans="1:6" x14ac:dyDescent="0.25">
      <c r="A1190">
        <v>49266</v>
      </c>
      <c r="B1190" t="s">
        <v>87</v>
      </c>
      <c r="C1190" s="44">
        <v>41540</v>
      </c>
      <c r="E1190" t="s">
        <v>80</v>
      </c>
      <c r="F1190" s="106"/>
    </row>
    <row r="1191" spans="1:6" x14ac:dyDescent="0.25">
      <c r="A1191">
        <v>49268</v>
      </c>
      <c r="B1191" t="s">
        <v>87</v>
      </c>
      <c r="C1191" s="44">
        <v>41540</v>
      </c>
      <c r="E1191" t="s">
        <v>80</v>
      </c>
      <c r="F1191" s="106"/>
    </row>
    <row r="1192" spans="1:6" x14ac:dyDescent="0.25">
      <c r="A1192">
        <v>49265</v>
      </c>
      <c r="B1192" t="s">
        <v>87</v>
      </c>
      <c r="C1192" s="44">
        <v>41541</v>
      </c>
      <c r="E1192" t="s">
        <v>80</v>
      </c>
      <c r="F1192" s="106"/>
    </row>
    <row r="1193" spans="1:6" x14ac:dyDescent="0.25">
      <c r="A1193">
        <v>49267</v>
      </c>
      <c r="B1193" t="s">
        <v>87</v>
      </c>
      <c r="C1193" s="44">
        <v>41541</v>
      </c>
      <c r="E1193" t="s">
        <v>80</v>
      </c>
      <c r="F1193" s="106"/>
    </row>
    <row r="1194" spans="1:6" x14ac:dyDescent="0.25">
      <c r="A1194">
        <v>49269</v>
      </c>
      <c r="B1194" t="s">
        <v>87</v>
      </c>
      <c r="C1194" s="44">
        <v>41541</v>
      </c>
      <c r="E1194" t="s">
        <v>80</v>
      </c>
      <c r="F1194" s="106"/>
    </row>
    <row r="1195" spans="1:6" x14ac:dyDescent="0.25">
      <c r="A1195">
        <v>49284</v>
      </c>
      <c r="B1195" t="s">
        <v>87</v>
      </c>
      <c r="C1195" s="44">
        <v>41541</v>
      </c>
      <c r="E1195" t="s">
        <v>80</v>
      </c>
      <c r="F1195" s="106"/>
    </row>
    <row r="1196" spans="1:6" x14ac:dyDescent="0.25">
      <c r="A1196">
        <v>49286</v>
      </c>
      <c r="B1196" t="s">
        <v>87</v>
      </c>
      <c r="C1196" s="44">
        <v>41541</v>
      </c>
      <c r="E1196" t="s">
        <v>80</v>
      </c>
      <c r="F1196" s="106"/>
    </row>
    <row r="1197" spans="1:6" x14ac:dyDescent="0.25">
      <c r="A1197">
        <v>49302</v>
      </c>
      <c r="B1197" t="s">
        <v>87</v>
      </c>
      <c r="C1197" s="44">
        <v>41542</v>
      </c>
      <c r="E1197" t="s">
        <v>80</v>
      </c>
      <c r="F1197" s="106"/>
    </row>
    <row r="1198" spans="1:6" x14ac:dyDescent="0.25">
      <c r="A1198">
        <v>49300</v>
      </c>
      <c r="B1198" t="s">
        <v>87</v>
      </c>
      <c r="C1198" s="44">
        <v>41542</v>
      </c>
      <c r="E1198" t="s">
        <v>80</v>
      </c>
      <c r="F1198" s="106"/>
    </row>
    <row r="1199" spans="1:6" x14ac:dyDescent="0.25">
      <c r="A1199">
        <v>49283</v>
      </c>
      <c r="B1199" t="s">
        <v>87</v>
      </c>
      <c r="C1199" s="44">
        <v>41542</v>
      </c>
      <c r="E1199" t="s">
        <v>80</v>
      </c>
      <c r="F1199" s="106"/>
    </row>
    <row r="1200" spans="1:6" x14ac:dyDescent="0.25">
      <c r="A1200">
        <v>49304</v>
      </c>
      <c r="B1200" t="s">
        <v>87</v>
      </c>
      <c r="C1200" s="44">
        <v>41542</v>
      </c>
      <c r="E1200" t="s">
        <v>80</v>
      </c>
      <c r="F1200" s="106"/>
    </row>
    <row r="1201" spans="1:6" x14ac:dyDescent="0.25">
      <c r="A1201">
        <v>49282</v>
      </c>
      <c r="B1201" t="s">
        <v>87</v>
      </c>
      <c r="C1201" s="44">
        <v>41542</v>
      </c>
      <c r="E1201" t="s">
        <v>80</v>
      </c>
      <c r="F1201" s="106"/>
    </row>
    <row r="1202" spans="1:6" x14ac:dyDescent="0.25">
      <c r="A1202">
        <v>49305</v>
      </c>
      <c r="B1202" t="s">
        <v>87</v>
      </c>
      <c r="C1202" s="44">
        <v>41542</v>
      </c>
      <c r="E1202" t="s">
        <v>80</v>
      </c>
      <c r="F1202" s="106"/>
    </row>
    <row r="1203" spans="1:6" x14ac:dyDescent="0.25">
      <c r="A1203">
        <v>49303</v>
      </c>
      <c r="B1203" t="s">
        <v>87</v>
      </c>
      <c r="C1203" s="44">
        <v>41542</v>
      </c>
      <c r="E1203" t="s">
        <v>80</v>
      </c>
      <c r="F1203" s="106"/>
    </row>
    <row r="1204" spans="1:6" x14ac:dyDescent="0.25">
      <c r="A1204">
        <v>49301</v>
      </c>
      <c r="B1204" t="s">
        <v>87</v>
      </c>
      <c r="C1204" s="44">
        <v>41542</v>
      </c>
      <c r="E1204" t="s">
        <v>80</v>
      </c>
      <c r="F1204" s="106"/>
    </row>
    <row r="1205" spans="1:6" x14ac:dyDescent="0.25">
      <c r="A1205">
        <v>49310</v>
      </c>
      <c r="B1205" t="s">
        <v>87</v>
      </c>
      <c r="C1205" s="44">
        <v>41544</v>
      </c>
      <c r="E1205" t="s">
        <v>80</v>
      </c>
      <c r="F1205" s="106"/>
    </row>
    <row r="1206" spans="1:6" x14ac:dyDescent="0.25">
      <c r="A1206">
        <v>49311</v>
      </c>
      <c r="B1206" t="s">
        <v>87</v>
      </c>
      <c r="C1206" s="44">
        <v>41544</v>
      </c>
      <c r="E1206" t="s">
        <v>80</v>
      </c>
      <c r="F1206" s="106"/>
    </row>
    <row r="1207" spans="1:6" x14ac:dyDescent="0.25">
      <c r="A1207">
        <v>49307</v>
      </c>
      <c r="B1207" t="s">
        <v>87</v>
      </c>
      <c r="C1207" s="44">
        <v>41544</v>
      </c>
      <c r="E1207" t="s">
        <v>80</v>
      </c>
      <c r="F1207" s="106"/>
    </row>
    <row r="1208" spans="1:6" x14ac:dyDescent="0.25">
      <c r="A1208">
        <v>49294</v>
      </c>
      <c r="B1208" t="s">
        <v>87</v>
      </c>
      <c r="C1208" s="44">
        <v>41544</v>
      </c>
      <c r="E1208" t="s">
        <v>80</v>
      </c>
      <c r="F1208" s="106"/>
    </row>
    <row r="1209" spans="1:6" x14ac:dyDescent="0.25">
      <c r="A1209">
        <v>49297</v>
      </c>
      <c r="B1209" t="s">
        <v>87</v>
      </c>
      <c r="C1209" s="44">
        <v>41544</v>
      </c>
      <c r="E1209" t="s">
        <v>80</v>
      </c>
      <c r="F1209" s="106"/>
    </row>
    <row r="1210" spans="1:6" x14ac:dyDescent="0.25">
      <c r="A1210">
        <v>49295</v>
      </c>
      <c r="B1210" t="s">
        <v>87</v>
      </c>
      <c r="C1210" s="44">
        <v>41544</v>
      </c>
      <c r="E1210" t="s">
        <v>80</v>
      </c>
      <c r="F1210" s="106"/>
    </row>
    <row r="1211" spans="1:6" x14ac:dyDescent="0.25">
      <c r="A1211">
        <v>49236</v>
      </c>
      <c r="B1211" t="s">
        <v>87</v>
      </c>
      <c r="C1211" s="44">
        <v>41544</v>
      </c>
      <c r="E1211" t="s">
        <v>80</v>
      </c>
      <c r="F1211" s="106"/>
    </row>
    <row r="1212" spans="1:6" x14ac:dyDescent="0.25">
      <c r="A1212">
        <v>49299</v>
      </c>
      <c r="B1212" t="s">
        <v>87</v>
      </c>
      <c r="C1212" s="44">
        <v>41544</v>
      </c>
      <c r="E1212" t="s">
        <v>80</v>
      </c>
      <c r="F1212" s="106"/>
    </row>
    <row r="1213" spans="1:6" x14ac:dyDescent="0.25">
      <c r="A1213">
        <v>49298</v>
      </c>
      <c r="B1213" t="s">
        <v>87</v>
      </c>
      <c r="C1213" s="44">
        <v>41544</v>
      </c>
      <c r="E1213" t="s">
        <v>80</v>
      </c>
      <c r="F1213" s="106"/>
    </row>
    <row r="1214" spans="1:6" x14ac:dyDescent="0.25">
      <c r="A1214">
        <v>49306</v>
      </c>
      <c r="B1214" t="s">
        <v>87</v>
      </c>
      <c r="C1214" s="44">
        <v>41544</v>
      </c>
      <c r="E1214" t="s">
        <v>80</v>
      </c>
      <c r="F1214" s="106"/>
    </row>
    <row r="1215" spans="1:6" x14ac:dyDescent="0.25">
      <c r="A1215">
        <v>49308</v>
      </c>
      <c r="B1215" t="s">
        <v>87</v>
      </c>
      <c r="C1215" s="44">
        <v>41544</v>
      </c>
      <c r="E1215" t="s">
        <v>80</v>
      </c>
      <c r="F1215" s="106"/>
    </row>
    <row r="1216" spans="1:6" x14ac:dyDescent="0.25">
      <c r="A1216">
        <v>49279</v>
      </c>
      <c r="B1216" t="s">
        <v>87</v>
      </c>
      <c r="C1216" s="44">
        <v>41550</v>
      </c>
      <c r="E1216" t="s">
        <v>80</v>
      </c>
      <c r="F1216" s="106"/>
    </row>
    <row r="1217" spans="1:6" x14ac:dyDescent="0.25">
      <c r="A1217">
        <v>49290</v>
      </c>
      <c r="B1217" t="s">
        <v>87</v>
      </c>
      <c r="C1217" s="44">
        <v>41554</v>
      </c>
      <c r="E1217" t="s">
        <v>80</v>
      </c>
      <c r="F1217" s="106"/>
    </row>
    <row r="1218" spans="1:6" x14ac:dyDescent="0.25">
      <c r="A1218">
        <v>49291</v>
      </c>
      <c r="B1218" t="s">
        <v>87</v>
      </c>
      <c r="C1218" s="44">
        <v>41554</v>
      </c>
      <c r="E1218" t="s">
        <v>80</v>
      </c>
      <c r="F1218" s="106"/>
    </row>
    <row r="1219" spans="1:6" x14ac:dyDescent="0.25">
      <c r="A1219">
        <v>49312</v>
      </c>
      <c r="B1219" t="s">
        <v>87</v>
      </c>
      <c r="C1219" s="44">
        <v>41554</v>
      </c>
      <c r="E1219" t="s">
        <v>80</v>
      </c>
      <c r="F1219" s="106"/>
    </row>
    <row r="1220" spans="1:6" x14ac:dyDescent="0.25">
      <c r="A1220">
        <v>49198</v>
      </c>
      <c r="B1220" t="s">
        <v>87</v>
      </c>
      <c r="C1220" s="44">
        <v>41554</v>
      </c>
      <c r="E1220" t="s">
        <v>80</v>
      </c>
      <c r="F1220" s="106"/>
    </row>
    <row r="1221" spans="1:6" x14ac:dyDescent="0.25">
      <c r="A1221">
        <v>49202</v>
      </c>
      <c r="B1221" t="s">
        <v>87</v>
      </c>
      <c r="C1221" s="44">
        <v>41556</v>
      </c>
      <c r="E1221" t="s">
        <v>80</v>
      </c>
      <c r="F1221" s="106"/>
    </row>
    <row r="1222" spans="1:6" x14ac:dyDescent="0.25">
      <c r="A1222">
        <v>49289</v>
      </c>
      <c r="B1222" t="s">
        <v>87</v>
      </c>
      <c r="C1222" s="44">
        <v>41556</v>
      </c>
      <c r="E1222" t="s">
        <v>80</v>
      </c>
      <c r="F1222" s="106"/>
    </row>
    <row r="1223" spans="1:6" x14ac:dyDescent="0.25">
      <c r="A1223">
        <v>49288</v>
      </c>
      <c r="B1223" t="s">
        <v>87</v>
      </c>
      <c r="C1223" s="44">
        <v>41556</v>
      </c>
      <c r="E1223" t="s">
        <v>80</v>
      </c>
      <c r="F1223" s="106"/>
    </row>
    <row r="1224" spans="1:6" x14ac:dyDescent="0.25">
      <c r="A1224">
        <v>49274</v>
      </c>
      <c r="B1224" t="s">
        <v>87</v>
      </c>
      <c r="C1224" s="44">
        <v>41556</v>
      </c>
      <c r="E1224" t="s">
        <v>80</v>
      </c>
      <c r="F1224" s="106"/>
    </row>
    <row r="1225" spans="1:6" x14ac:dyDescent="0.25">
      <c r="A1225">
        <v>49316</v>
      </c>
      <c r="B1225" t="s">
        <v>87</v>
      </c>
      <c r="C1225" s="44">
        <v>41556</v>
      </c>
      <c r="E1225" t="s">
        <v>80</v>
      </c>
      <c r="F1225" s="106"/>
    </row>
    <row r="1226" spans="1:6" x14ac:dyDescent="0.25">
      <c r="A1226">
        <v>49315</v>
      </c>
      <c r="B1226" t="s">
        <v>87</v>
      </c>
      <c r="C1226" s="44">
        <v>41556</v>
      </c>
      <c r="E1226" t="s">
        <v>80</v>
      </c>
      <c r="F1226" s="106"/>
    </row>
    <row r="1227" spans="1:6" x14ac:dyDescent="0.25">
      <c r="A1227">
        <v>49278</v>
      </c>
      <c r="B1227" t="s">
        <v>87</v>
      </c>
      <c r="C1227" s="44">
        <v>41556</v>
      </c>
      <c r="E1227" t="s">
        <v>80</v>
      </c>
      <c r="F1227" s="106"/>
    </row>
    <row r="1228" spans="1:6" x14ac:dyDescent="0.25">
      <c r="A1228">
        <v>49275</v>
      </c>
      <c r="B1228" t="s">
        <v>87</v>
      </c>
      <c r="C1228" s="44">
        <v>41556</v>
      </c>
      <c r="E1228" t="s">
        <v>80</v>
      </c>
      <c r="F1228" s="106"/>
    </row>
    <row r="1229" spans="1:6" x14ac:dyDescent="0.25">
      <c r="A1229">
        <v>49313</v>
      </c>
      <c r="B1229" t="s">
        <v>87</v>
      </c>
      <c r="C1229" s="44">
        <v>41556</v>
      </c>
      <c r="E1229" t="s">
        <v>80</v>
      </c>
      <c r="F1229" s="106"/>
    </row>
    <row r="1230" spans="1:6" x14ac:dyDescent="0.25">
      <c r="A1230">
        <v>49254</v>
      </c>
      <c r="B1230" t="s">
        <v>87</v>
      </c>
      <c r="C1230" s="44">
        <v>41557</v>
      </c>
      <c r="E1230" t="s">
        <v>80</v>
      </c>
      <c r="F1230" s="106"/>
    </row>
    <row r="1231" spans="1:6" x14ac:dyDescent="0.25">
      <c r="A1231">
        <v>49239</v>
      </c>
      <c r="B1231" t="s">
        <v>87</v>
      </c>
      <c r="C1231" s="44">
        <v>41557</v>
      </c>
      <c r="E1231" t="s">
        <v>80</v>
      </c>
      <c r="F1231" s="106"/>
    </row>
    <row r="1232" spans="1:6" x14ac:dyDescent="0.25">
      <c r="A1232">
        <v>49273</v>
      </c>
      <c r="B1232" t="s">
        <v>87</v>
      </c>
      <c r="C1232" s="44">
        <v>41557</v>
      </c>
      <c r="E1232" t="s">
        <v>80</v>
      </c>
      <c r="F1232" s="106"/>
    </row>
    <row r="1233" spans="1:6" x14ac:dyDescent="0.25">
      <c r="A1233">
        <v>49270</v>
      </c>
      <c r="B1233" t="s">
        <v>87</v>
      </c>
      <c r="C1233" s="44">
        <v>41557</v>
      </c>
      <c r="E1233" t="s">
        <v>80</v>
      </c>
      <c r="F1233" s="106"/>
    </row>
    <row r="1234" spans="1:6" x14ac:dyDescent="0.25">
      <c r="A1234">
        <v>49272</v>
      </c>
      <c r="B1234" t="s">
        <v>87</v>
      </c>
      <c r="C1234" s="44">
        <v>41557</v>
      </c>
      <c r="E1234" t="s">
        <v>80</v>
      </c>
      <c r="F1234" s="106"/>
    </row>
    <row r="1235" spans="1:6" x14ac:dyDescent="0.25">
      <c r="A1235">
        <v>49249</v>
      </c>
      <c r="B1235" t="s">
        <v>87</v>
      </c>
      <c r="C1235" s="44">
        <v>41557</v>
      </c>
      <c r="E1235" t="s">
        <v>80</v>
      </c>
      <c r="F1235" s="106"/>
    </row>
    <row r="1236" spans="1:6" x14ac:dyDescent="0.25">
      <c r="A1236">
        <v>49250</v>
      </c>
      <c r="B1236" t="s">
        <v>87</v>
      </c>
      <c r="C1236" s="44">
        <v>41557</v>
      </c>
      <c r="E1236" t="s">
        <v>80</v>
      </c>
      <c r="F1236" s="106"/>
    </row>
    <row r="1237" spans="1:6" x14ac:dyDescent="0.25">
      <c r="A1237">
        <v>49247</v>
      </c>
      <c r="B1237" t="s">
        <v>87</v>
      </c>
      <c r="C1237" s="44">
        <v>41557</v>
      </c>
      <c r="E1237" t="s">
        <v>80</v>
      </c>
      <c r="F1237" s="106"/>
    </row>
    <row r="1238" spans="1:6" x14ac:dyDescent="0.25">
      <c r="A1238">
        <v>49246</v>
      </c>
      <c r="B1238" t="s">
        <v>87</v>
      </c>
      <c r="C1238" s="44">
        <v>41557</v>
      </c>
      <c r="E1238" t="s">
        <v>80</v>
      </c>
      <c r="F1238" s="106"/>
    </row>
    <row r="1239" spans="1:6" x14ac:dyDescent="0.25">
      <c r="A1239">
        <v>49253</v>
      </c>
      <c r="B1239" t="s">
        <v>87</v>
      </c>
      <c r="C1239" s="44">
        <v>41557</v>
      </c>
      <c r="E1239" t="s">
        <v>80</v>
      </c>
      <c r="F1239" s="106"/>
    </row>
    <row r="1240" spans="1:6" x14ac:dyDescent="0.25">
      <c r="A1240">
        <v>49256</v>
      </c>
      <c r="B1240" t="s">
        <v>87</v>
      </c>
      <c r="C1240" s="44">
        <v>41557</v>
      </c>
      <c r="E1240" t="s">
        <v>80</v>
      </c>
      <c r="F1240" s="106"/>
    </row>
    <row r="1241" spans="1:6" x14ac:dyDescent="0.25">
      <c r="A1241">
        <v>49257</v>
      </c>
      <c r="B1241" t="s">
        <v>87</v>
      </c>
      <c r="C1241" s="44">
        <v>41557</v>
      </c>
      <c r="E1241" t="s">
        <v>80</v>
      </c>
      <c r="F1241" s="106"/>
    </row>
    <row r="1242" spans="1:6" x14ac:dyDescent="0.25">
      <c r="A1242">
        <v>49248</v>
      </c>
      <c r="B1242" t="s">
        <v>87</v>
      </c>
      <c r="C1242" s="44">
        <v>41557</v>
      </c>
      <c r="E1242" t="s">
        <v>80</v>
      </c>
      <c r="F1242" s="106"/>
    </row>
    <row r="1243" spans="1:6" x14ac:dyDescent="0.25">
      <c r="A1243">
        <v>49252</v>
      </c>
      <c r="B1243" t="s">
        <v>87</v>
      </c>
      <c r="C1243" s="44">
        <v>41557</v>
      </c>
      <c r="E1243" t="s">
        <v>80</v>
      </c>
      <c r="F1243" s="106"/>
    </row>
    <row r="1244" spans="1:6" x14ac:dyDescent="0.25">
      <c r="A1244">
        <v>46184</v>
      </c>
      <c r="B1244" t="s">
        <v>86</v>
      </c>
      <c r="C1244" s="44">
        <v>41409</v>
      </c>
      <c r="D1244">
        <v>1</v>
      </c>
      <c r="E1244" t="s">
        <v>80</v>
      </c>
      <c r="F1244" s="106"/>
    </row>
    <row r="1245" spans="1:6" x14ac:dyDescent="0.25">
      <c r="A1245" t="s">
        <v>214</v>
      </c>
      <c r="B1245" t="s">
        <v>87</v>
      </c>
      <c r="C1245" s="44">
        <v>41558</v>
      </c>
      <c r="E1245" t="s">
        <v>80</v>
      </c>
      <c r="F1245" s="106"/>
    </row>
    <row r="1246" spans="1:6" x14ac:dyDescent="0.25">
      <c r="A1246">
        <v>49263</v>
      </c>
      <c r="B1246" t="s">
        <v>87</v>
      </c>
      <c r="C1246" s="44">
        <v>41558</v>
      </c>
      <c r="E1246" t="s">
        <v>80</v>
      </c>
      <c r="F1246" s="106"/>
    </row>
    <row r="1247" spans="1:6" x14ac:dyDescent="0.25">
      <c r="A1247">
        <v>49261</v>
      </c>
      <c r="B1247" t="s">
        <v>87</v>
      </c>
      <c r="C1247" s="44">
        <v>41558</v>
      </c>
      <c r="E1247" t="s">
        <v>80</v>
      </c>
      <c r="F1247" s="106"/>
    </row>
    <row r="1248" spans="1:6" x14ac:dyDescent="0.25">
      <c r="A1248">
        <v>49320</v>
      </c>
      <c r="B1248" t="s">
        <v>87</v>
      </c>
      <c r="C1248" s="44">
        <v>41558</v>
      </c>
      <c r="E1248" t="s">
        <v>80</v>
      </c>
      <c r="F1248" s="106"/>
    </row>
    <row r="1249" spans="1:6" x14ac:dyDescent="0.25">
      <c r="A1249">
        <v>49318</v>
      </c>
      <c r="B1249" t="s">
        <v>87</v>
      </c>
      <c r="C1249" s="44">
        <v>41558</v>
      </c>
      <c r="E1249" t="s">
        <v>80</v>
      </c>
      <c r="F1249" s="106"/>
    </row>
    <row r="1250" spans="1:6" x14ac:dyDescent="0.25">
      <c r="A1250">
        <v>49317</v>
      </c>
      <c r="B1250" t="s">
        <v>87</v>
      </c>
      <c r="C1250" s="44">
        <v>41558</v>
      </c>
      <c r="E1250" t="s">
        <v>80</v>
      </c>
      <c r="F1250" s="106"/>
    </row>
    <row r="1251" spans="1:6" x14ac:dyDescent="0.25">
      <c r="A1251">
        <v>49319</v>
      </c>
      <c r="B1251" t="s">
        <v>87</v>
      </c>
      <c r="C1251" s="44">
        <v>41558</v>
      </c>
      <c r="E1251" t="s">
        <v>80</v>
      </c>
      <c r="F1251" s="106"/>
    </row>
    <row r="1252" spans="1:6" x14ac:dyDescent="0.25">
      <c r="A1252">
        <v>49255</v>
      </c>
      <c r="B1252" t="s">
        <v>87</v>
      </c>
      <c r="C1252" s="44">
        <v>41568</v>
      </c>
      <c r="E1252" t="s">
        <v>80</v>
      </c>
      <c r="F1252" s="106"/>
    </row>
    <row r="1253" spans="1:6" x14ac:dyDescent="0.25">
      <c r="A1253">
        <v>49327</v>
      </c>
      <c r="B1253" t="s">
        <v>87</v>
      </c>
      <c r="C1253" s="44">
        <v>41569</v>
      </c>
      <c r="E1253" t="s">
        <v>80</v>
      </c>
      <c r="F1253" s="106"/>
    </row>
    <row r="1254" spans="1:6" x14ac:dyDescent="0.25">
      <c r="A1254">
        <v>49332</v>
      </c>
      <c r="B1254" t="s">
        <v>87</v>
      </c>
      <c r="C1254" s="44">
        <v>41570</v>
      </c>
      <c r="E1254" t="s">
        <v>80</v>
      </c>
      <c r="F1254" s="106"/>
    </row>
    <row r="1255" spans="1:6" x14ac:dyDescent="0.25">
      <c r="A1255">
        <v>49260</v>
      </c>
      <c r="B1255" t="s">
        <v>87</v>
      </c>
      <c r="C1255" s="44">
        <v>41570</v>
      </c>
      <c r="E1255" t="s">
        <v>80</v>
      </c>
      <c r="F1255" s="106"/>
    </row>
    <row r="1256" spans="1:6" x14ac:dyDescent="0.25">
      <c r="A1256">
        <v>49330</v>
      </c>
      <c r="B1256" t="s">
        <v>87</v>
      </c>
      <c r="C1256" s="44">
        <v>41570</v>
      </c>
      <c r="E1256" t="s">
        <v>80</v>
      </c>
      <c r="F1256" s="106"/>
    </row>
    <row r="1257" spans="1:6" x14ac:dyDescent="0.25">
      <c r="A1257">
        <v>49328</v>
      </c>
      <c r="B1257" t="s">
        <v>87</v>
      </c>
      <c r="C1257" s="44">
        <v>41570</v>
      </c>
      <c r="E1257" t="s">
        <v>80</v>
      </c>
      <c r="F1257" s="106"/>
    </row>
    <row r="1258" spans="1:6" x14ac:dyDescent="0.25">
      <c r="A1258">
        <v>49259</v>
      </c>
      <c r="B1258" t="s">
        <v>87</v>
      </c>
      <c r="C1258" s="44">
        <v>41570</v>
      </c>
      <c r="E1258" t="s">
        <v>80</v>
      </c>
      <c r="F1258" s="106"/>
    </row>
    <row r="1259" spans="1:6" x14ac:dyDescent="0.25">
      <c r="A1259">
        <v>49003</v>
      </c>
      <c r="B1259" t="s">
        <v>87</v>
      </c>
      <c r="C1259" s="44">
        <v>41570</v>
      </c>
      <c r="E1259" t="s">
        <v>80</v>
      </c>
      <c r="F1259" s="106"/>
    </row>
    <row r="1260" spans="1:6" x14ac:dyDescent="0.25">
      <c r="A1260">
        <v>49324</v>
      </c>
      <c r="B1260" t="s">
        <v>87</v>
      </c>
      <c r="C1260" s="44">
        <v>41571</v>
      </c>
      <c r="E1260" t="s">
        <v>80</v>
      </c>
      <c r="F1260" s="106"/>
    </row>
    <row r="1261" spans="1:6" x14ac:dyDescent="0.25">
      <c r="A1261">
        <v>49326</v>
      </c>
      <c r="B1261" t="s">
        <v>87</v>
      </c>
      <c r="C1261" s="44">
        <v>41571</v>
      </c>
      <c r="E1261" t="s">
        <v>80</v>
      </c>
      <c r="F1261" s="106"/>
    </row>
    <row r="1262" spans="1:6" x14ac:dyDescent="0.25">
      <c r="A1262">
        <v>49334</v>
      </c>
      <c r="B1262" t="s">
        <v>87</v>
      </c>
      <c r="C1262" s="44">
        <v>41572</v>
      </c>
      <c r="E1262" t="s">
        <v>80</v>
      </c>
      <c r="F1262" s="106"/>
    </row>
    <row r="1263" spans="1:6" x14ac:dyDescent="0.25">
      <c r="A1263">
        <v>49338</v>
      </c>
      <c r="B1263" t="s">
        <v>87</v>
      </c>
      <c r="C1263" s="44">
        <v>41575</v>
      </c>
      <c r="E1263" t="s">
        <v>80</v>
      </c>
      <c r="F1263" s="106"/>
    </row>
    <row r="1264" spans="1:6" x14ac:dyDescent="0.25">
      <c r="A1264">
        <v>49323</v>
      </c>
      <c r="B1264" t="s">
        <v>87</v>
      </c>
      <c r="C1264" s="44">
        <v>41576</v>
      </c>
      <c r="E1264" t="s">
        <v>80</v>
      </c>
      <c r="F1264" s="106"/>
    </row>
    <row r="1265" spans="1:6" x14ac:dyDescent="0.25">
      <c r="A1265">
        <v>49341</v>
      </c>
      <c r="B1265" t="s">
        <v>87</v>
      </c>
      <c r="C1265" s="44">
        <v>41576</v>
      </c>
      <c r="E1265" t="s">
        <v>80</v>
      </c>
      <c r="F1265" s="106"/>
    </row>
    <row r="1266" spans="1:6" x14ac:dyDescent="0.25">
      <c r="A1266">
        <v>49333</v>
      </c>
      <c r="B1266" t="s">
        <v>87</v>
      </c>
      <c r="C1266" s="44">
        <v>41576</v>
      </c>
      <c r="E1266" t="s">
        <v>80</v>
      </c>
      <c r="F1266" s="106"/>
    </row>
    <row r="1267" spans="1:6" x14ac:dyDescent="0.25">
      <c r="A1267">
        <v>49343</v>
      </c>
      <c r="B1267" t="s">
        <v>87</v>
      </c>
      <c r="C1267" s="44">
        <v>41577</v>
      </c>
      <c r="E1267" t="s">
        <v>80</v>
      </c>
      <c r="F1267" s="106"/>
    </row>
    <row r="1268" spans="1:6" x14ac:dyDescent="0.25">
      <c r="A1268">
        <v>49337</v>
      </c>
      <c r="B1268" t="s">
        <v>87</v>
      </c>
      <c r="C1268" s="44">
        <v>41577</v>
      </c>
      <c r="E1268" t="s">
        <v>80</v>
      </c>
      <c r="F1268" s="106"/>
    </row>
    <row r="1269" spans="1:6" x14ac:dyDescent="0.25">
      <c r="A1269">
        <v>49347</v>
      </c>
      <c r="B1269" t="s">
        <v>87</v>
      </c>
      <c r="C1269" s="44">
        <v>41578</v>
      </c>
      <c r="E1269" t="s">
        <v>80</v>
      </c>
      <c r="F1269" s="106"/>
    </row>
    <row r="1270" spans="1:6" x14ac:dyDescent="0.25">
      <c r="A1270">
        <v>49331</v>
      </c>
      <c r="B1270" t="s">
        <v>87</v>
      </c>
      <c r="C1270" s="44">
        <v>41578</v>
      </c>
      <c r="E1270" t="s">
        <v>80</v>
      </c>
      <c r="F1270" s="106"/>
    </row>
    <row r="1271" spans="1:6" x14ac:dyDescent="0.25">
      <c r="A1271">
        <v>49344</v>
      </c>
      <c r="B1271" t="s">
        <v>87</v>
      </c>
      <c r="C1271" s="44">
        <v>41579</v>
      </c>
      <c r="E1271" t="s">
        <v>80</v>
      </c>
      <c r="F1271" s="106"/>
    </row>
    <row r="1272" spans="1:6" x14ac:dyDescent="0.25">
      <c r="A1272">
        <v>49340</v>
      </c>
      <c r="B1272" t="s">
        <v>87</v>
      </c>
      <c r="C1272" s="44">
        <v>41579</v>
      </c>
      <c r="E1272" t="s">
        <v>80</v>
      </c>
      <c r="F1272" s="106"/>
    </row>
    <row r="1273" spans="1:6" x14ac:dyDescent="0.25">
      <c r="A1273">
        <v>49349</v>
      </c>
      <c r="B1273" t="s">
        <v>87</v>
      </c>
      <c r="C1273" s="44">
        <v>41583</v>
      </c>
      <c r="E1273" t="s">
        <v>80</v>
      </c>
      <c r="F1273" s="106"/>
    </row>
    <row r="1274" spans="1:6" x14ac:dyDescent="0.25">
      <c r="A1274">
        <v>49346</v>
      </c>
      <c r="B1274" t="s">
        <v>87</v>
      </c>
      <c r="C1274" s="44">
        <v>41583</v>
      </c>
      <c r="E1274" t="s">
        <v>80</v>
      </c>
      <c r="F1274" s="106"/>
    </row>
    <row r="1275" spans="1:6" x14ac:dyDescent="0.25">
      <c r="A1275">
        <v>49350</v>
      </c>
      <c r="B1275" t="s">
        <v>87</v>
      </c>
      <c r="C1275" s="44">
        <v>41583</v>
      </c>
      <c r="E1275" t="s">
        <v>80</v>
      </c>
      <c r="F1275" s="106"/>
    </row>
    <row r="1276" spans="1:6" x14ac:dyDescent="0.25">
      <c r="A1276">
        <v>49348</v>
      </c>
      <c r="B1276" t="s">
        <v>87</v>
      </c>
      <c r="C1276" s="44">
        <v>41583</v>
      </c>
      <c r="E1276" t="s">
        <v>80</v>
      </c>
      <c r="F1276" s="106"/>
    </row>
    <row r="1277" spans="1:6" x14ac:dyDescent="0.25">
      <c r="A1277">
        <v>49345</v>
      </c>
      <c r="B1277" t="s">
        <v>87</v>
      </c>
      <c r="C1277" s="44">
        <v>41583</v>
      </c>
      <c r="E1277" t="s">
        <v>80</v>
      </c>
      <c r="F1277" s="106"/>
    </row>
    <row r="1278" spans="1:6" x14ac:dyDescent="0.25">
      <c r="A1278">
        <v>49351</v>
      </c>
      <c r="B1278" t="s">
        <v>87</v>
      </c>
      <c r="C1278" s="44">
        <v>41585</v>
      </c>
      <c r="E1278" t="s">
        <v>80</v>
      </c>
      <c r="F1278" s="106"/>
    </row>
    <row r="1279" spans="1:6" x14ac:dyDescent="0.25">
      <c r="A1279">
        <v>49353</v>
      </c>
      <c r="B1279" t="s">
        <v>87</v>
      </c>
      <c r="C1279" s="44">
        <v>41585</v>
      </c>
      <c r="E1279" t="s">
        <v>80</v>
      </c>
      <c r="F1279" s="106"/>
    </row>
    <row r="1280" spans="1:6" x14ac:dyDescent="0.25">
      <c r="A1280">
        <v>49355</v>
      </c>
      <c r="B1280" t="s">
        <v>87</v>
      </c>
      <c r="C1280" s="44">
        <v>41585</v>
      </c>
      <c r="E1280" t="s">
        <v>80</v>
      </c>
      <c r="F1280" s="106"/>
    </row>
    <row r="1281" spans="1:6" x14ac:dyDescent="0.25">
      <c r="A1281">
        <v>49342</v>
      </c>
      <c r="B1281" t="s">
        <v>87</v>
      </c>
      <c r="C1281" s="44">
        <v>41586</v>
      </c>
      <c r="E1281" t="s">
        <v>80</v>
      </c>
      <c r="F1281" s="106"/>
    </row>
    <row r="1282" spans="1:6" x14ac:dyDescent="0.25">
      <c r="A1282">
        <v>49357</v>
      </c>
      <c r="B1282" t="s">
        <v>87</v>
      </c>
      <c r="C1282" s="44">
        <v>41589</v>
      </c>
      <c r="E1282" t="s">
        <v>80</v>
      </c>
      <c r="F1282" s="106"/>
    </row>
    <row r="1283" spans="1:6" x14ac:dyDescent="0.25">
      <c r="A1283">
        <v>49354</v>
      </c>
      <c r="B1283" t="s">
        <v>87</v>
      </c>
      <c r="C1283" s="44">
        <v>41589</v>
      </c>
      <c r="E1283" t="s">
        <v>80</v>
      </c>
      <c r="F1283" s="106"/>
    </row>
    <row r="1284" spans="1:6" x14ac:dyDescent="0.25">
      <c r="A1284">
        <v>49352</v>
      </c>
      <c r="B1284" t="s">
        <v>87</v>
      </c>
      <c r="C1284" s="44">
        <v>41591</v>
      </c>
      <c r="E1284" t="s">
        <v>80</v>
      </c>
      <c r="F1284" s="106"/>
    </row>
    <row r="1285" spans="1:6" x14ac:dyDescent="0.25">
      <c r="A1285">
        <v>49359</v>
      </c>
      <c r="B1285" t="s">
        <v>87</v>
      </c>
      <c r="C1285" s="44">
        <v>41596</v>
      </c>
      <c r="E1285" t="s">
        <v>80</v>
      </c>
      <c r="F1285" s="106"/>
    </row>
    <row r="1286" spans="1:6" x14ac:dyDescent="0.25">
      <c r="A1286">
        <v>49356</v>
      </c>
      <c r="B1286" t="s">
        <v>87</v>
      </c>
      <c r="C1286" s="44">
        <v>41596</v>
      </c>
      <c r="E1286" t="s">
        <v>80</v>
      </c>
      <c r="F1286" s="106"/>
    </row>
    <row r="1287" spans="1:6" x14ac:dyDescent="0.25">
      <c r="A1287">
        <v>49360</v>
      </c>
      <c r="B1287" t="s">
        <v>87</v>
      </c>
      <c r="C1287" s="44">
        <v>41597</v>
      </c>
      <c r="E1287" t="s">
        <v>80</v>
      </c>
      <c r="F1287" s="106"/>
    </row>
    <row r="1288" spans="1:6" x14ac:dyDescent="0.25">
      <c r="A1288">
        <v>49358</v>
      </c>
      <c r="B1288" t="s">
        <v>87</v>
      </c>
      <c r="C1288" s="44">
        <v>41597</v>
      </c>
      <c r="E1288" t="s">
        <v>80</v>
      </c>
      <c r="F1288" s="106"/>
    </row>
    <row r="1289" spans="1:6" x14ac:dyDescent="0.25">
      <c r="A1289">
        <v>49361</v>
      </c>
      <c r="B1289" t="s">
        <v>87</v>
      </c>
      <c r="C1289" s="44">
        <v>41598</v>
      </c>
      <c r="E1289" t="s">
        <v>80</v>
      </c>
      <c r="F1289" s="106"/>
    </row>
    <row r="1290" spans="1:6" x14ac:dyDescent="0.25">
      <c r="A1290">
        <v>49362</v>
      </c>
      <c r="B1290" t="s">
        <v>87</v>
      </c>
      <c r="C1290" s="44">
        <v>41599</v>
      </c>
      <c r="E1290" t="s">
        <v>80</v>
      </c>
      <c r="F1290" s="106"/>
    </row>
    <row r="1291" spans="1:6" x14ac:dyDescent="0.25">
      <c r="A1291">
        <v>49365</v>
      </c>
      <c r="B1291" t="s">
        <v>87</v>
      </c>
      <c r="C1291" s="44">
        <v>41599</v>
      </c>
      <c r="E1291" t="s">
        <v>80</v>
      </c>
      <c r="F1291" s="106"/>
    </row>
    <row r="1292" spans="1:6" x14ac:dyDescent="0.25">
      <c r="A1292">
        <v>49363</v>
      </c>
      <c r="B1292" t="s">
        <v>87</v>
      </c>
      <c r="C1292" s="44">
        <v>41603</v>
      </c>
      <c r="E1292" t="s">
        <v>80</v>
      </c>
      <c r="F1292" s="106"/>
    </row>
    <row r="1293" spans="1:6" x14ac:dyDescent="0.25">
      <c r="A1293">
        <v>49366</v>
      </c>
      <c r="B1293" t="s">
        <v>87</v>
      </c>
      <c r="C1293" s="44">
        <v>41624</v>
      </c>
      <c r="E1293" t="s">
        <v>80</v>
      </c>
      <c r="F1293" s="106"/>
    </row>
    <row r="1294" spans="1:6" x14ac:dyDescent="0.25">
      <c r="A1294">
        <v>49367</v>
      </c>
      <c r="B1294" t="s">
        <v>87</v>
      </c>
      <c r="C1294" s="44">
        <v>41627</v>
      </c>
      <c r="E1294" t="s">
        <v>80</v>
      </c>
      <c r="F1294" s="106"/>
    </row>
    <row r="1295" spans="1:6" x14ac:dyDescent="0.25">
      <c r="A1295">
        <v>49335</v>
      </c>
      <c r="B1295" t="s">
        <v>87</v>
      </c>
      <c r="C1295" s="44">
        <v>41627</v>
      </c>
      <c r="E1295" t="s">
        <v>80</v>
      </c>
      <c r="F1295" s="10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BDA59-3E77-4FF3-B205-C9E7D8147E28}">
  <sheetPr>
    <tabColor rgb="FFFFFF00"/>
  </sheetPr>
  <dimension ref="A1:K2335"/>
  <sheetViews>
    <sheetView workbookViewId="0">
      <selection activeCell="G2" sqref="G2:G2335"/>
    </sheetView>
  </sheetViews>
  <sheetFormatPr defaultRowHeight="15" x14ac:dyDescent="0.25"/>
  <cols>
    <col min="1" max="1" width="9" bestFit="1" customWidth="1"/>
    <col min="2" max="2" width="10.42578125" bestFit="1" customWidth="1"/>
    <col min="3" max="3" width="13.28515625" style="44" bestFit="1" customWidth="1"/>
    <col min="7" max="7" width="54.7109375" bestFit="1" customWidth="1"/>
    <col min="10" max="10" width="12.42578125" bestFit="1" customWidth="1"/>
    <col min="11" max="11" width="16.140625" bestFit="1" customWidth="1"/>
  </cols>
  <sheetData>
    <row r="1" spans="1:11" x14ac:dyDescent="0.25">
      <c r="A1" t="s">
        <v>187</v>
      </c>
      <c r="B1" t="s">
        <v>90</v>
      </c>
      <c r="C1" s="44" t="s">
        <v>188</v>
      </c>
      <c r="E1" t="s">
        <v>190</v>
      </c>
      <c r="J1" s="52" t="s">
        <v>238</v>
      </c>
      <c r="K1" t="s">
        <v>239</v>
      </c>
    </row>
    <row r="2" spans="1:11" x14ac:dyDescent="0.25">
      <c r="A2">
        <v>49370</v>
      </c>
      <c r="B2" t="s">
        <v>87</v>
      </c>
      <c r="C2" s="44">
        <v>41648</v>
      </c>
      <c r="E2" t="s">
        <v>82</v>
      </c>
      <c r="F2">
        <v>1</v>
      </c>
      <c r="G2" s="106"/>
      <c r="J2" s="53" t="s">
        <v>84</v>
      </c>
      <c r="K2">
        <v>13</v>
      </c>
    </row>
    <row r="3" spans="1:11" x14ac:dyDescent="0.25">
      <c r="A3">
        <v>49373</v>
      </c>
      <c r="B3" t="s">
        <v>87</v>
      </c>
      <c r="C3" s="44">
        <v>41659</v>
      </c>
      <c r="E3" t="s">
        <v>82</v>
      </c>
      <c r="F3">
        <v>2</v>
      </c>
      <c r="G3" s="106"/>
      <c r="J3" s="53" t="s">
        <v>85</v>
      </c>
      <c r="K3">
        <v>68</v>
      </c>
    </row>
    <row r="4" spans="1:11" x14ac:dyDescent="0.25">
      <c r="A4">
        <v>49380</v>
      </c>
      <c r="B4" t="s">
        <v>87</v>
      </c>
      <c r="C4" s="44">
        <v>41676</v>
      </c>
      <c r="E4" t="s">
        <v>82</v>
      </c>
      <c r="F4">
        <v>3</v>
      </c>
      <c r="G4" s="106"/>
      <c r="J4" s="53" t="s">
        <v>86</v>
      </c>
      <c r="K4">
        <v>37</v>
      </c>
    </row>
    <row r="5" spans="1:11" x14ac:dyDescent="0.25">
      <c r="A5">
        <v>49388</v>
      </c>
      <c r="B5" t="s">
        <v>87</v>
      </c>
      <c r="C5" s="44">
        <v>41694</v>
      </c>
      <c r="E5" t="s">
        <v>82</v>
      </c>
      <c r="F5">
        <v>4</v>
      </c>
      <c r="G5" s="106"/>
      <c r="J5" s="53" t="s">
        <v>87</v>
      </c>
      <c r="K5">
        <v>2216</v>
      </c>
    </row>
    <row r="6" spans="1:11" x14ac:dyDescent="0.25">
      <c r="A6">
        <v>49390</v>
      </c>
      <c r="B6" t="s">
        <v>87</v>
      </c>
      <c r="C6" s="44">
        <v>41694</v>
      </c>
      <c r="E6" t="s">
        <v>82</v>
      </c>
      <c r="F6">
        <v>5</v>
      </c>
      <c r="G6" s="106"/>
      <c r="J6" s="53" t="s">
        <v>240</v>
      </c>
      <c r="K6">
        <v>2334</v>
      </c>
    </row>
    <row r="7" spans="1:11" x14ac:dyDescent="0.25">
      <c r="A7">
        <v>49387</v>
      </c>
      <c r="B7" t="s">
        <v>87</v>
      </c>
      <c r="C7" s="44">
        <v>41695</v>
      </c>
      <c r="E7" t="s">
        <v>82</v>
      </c>
      <c r="F7">
        <v>6</v>
      </c>
      <c r="G7" s="106"/>
    </row>
    <row r="8" spans="1:11" x14ac:dyDescent="0.25">
      <c r="A8">
        <v>49389</v>
      </c>
      <c r="B8" t="s">
        <v>87</v>
      </c>
      <c r="C8" s="44">
        <v>41695</v>
      </c>
      <c r="E8" t="s">
        <v>82</v>
      </c>
      <c r="F8">
        <v>7</v>
      </c>
      <c r="G8" s="106"/>
    </row>
    <row r="9" spans="1:11" x14ac:dyDescent="0.25">
      <c r="A9">
        <v>49391</v>
      </c>
      <c r="B9" t="s">
        <v>87</v>
      </c>
      <c r="C9" s="44">
        <v>41695</v>
      </c>
      <c r="E9" t="s">
        <v>82</v>
      </c>
      <c r="F9">
        <v>8</v>
      </c>
      <c r="G9" s="106"/>
    </row>
    <row r="10" spans="1:11" x14ac:dyDescent="0.25">
      <c r="A10">
        <v>49392</v>
      </c>
      <c r="B10" t="s">
        <v>87</v>
      </c>
      <c r="C10" s="44">
        <v>41695</v>
      </c>
      <c r="D10">
        <v>1</v>
      </c>
      <c r="E10" t="s">
        <v>82</v>
      </c>
      <c r="F10">
        <v>9</v>
      </c>
      <c r="G10" s="106"/>
    </row>
    <row r="11" spans="1:11" x14ac:dyDescent="0.25">
      <c r="A11">
        <v>49329</v>
      </c>
      <c r="B11" t="s">
        <v>87</v>
      </c>
      <c r="C11" s="44">
        <v>41709</v>
      </c>
      <c r="E11" t="s">
        <v>82</v>
      </c>
      <c r="F11">
        <v>10</v>
      </c>
      <c r="G11" s="106"/>
    </row>
    <row r="12" spans="1:11" x14ac:dyDescent="0.25">
      <c r="A12">
        <v>49377</v>
      </c>
      <c r="B12" t="s">
        <v>87</v>
      </c>
      <c r="C12" s="44">
        <v>41711</v>
      </c>
      <c r="E12" t="s">
        <v>82</v>
      </c>
      <c r="F12">
        <v>11</v>
      </c>
      <c r="G12" s="106"/>
    </row>
    <row r="13" spans="1:11" x14ac:dyDescent="0.25">
      <c r="A13">
        <v>49375</v>
      </c>
      <c r="B13" t="s">
        <v>87</v>
      </c>
      <c r="C13" s="44">
        <v>41716</v>
      </c>
      <c r="E13" t="s">
        <v>82</v>
      </c>
      <c r="F13">
        <v>12</v>
      </c>
      <c r="G13" s="106"/>
    </row>
    <row r="14" spans="1:11" x14ac:dyDescent="0.25">
      <c r="A14">
        <v>49398</v>
      </c>
      <c r="B14" t="s">
        <v>87</v>
      </c>
      <c r="C14" s="44">
        <v>41716</v>
      </c>
      <c r="E14" t="s">
        <v>82</v>
      </c>
      <c r="F14">
        <v>13</v>
      </c>
      <c r="G14" s="106"/>
    </row>
    <row r="15" spans="1:11" x14ac:dyDescent="0.25">
      <c r="A15">
        <v>49394</v>
      </c>
      <c r="B15" t="s">
        <v>87</v>
      </c>
      <c r="C15" s="44">
        <v>41717</v>
      </c>
      <c r="E15" t="s">
        <v>82</v>
      </c>
      <c r="F15">
        <v>14</v>
      </c>
      <c r="G15" s="106"/>
    </row>
    <row r="16" spans="1:11" x14ac:dyDescent="0.25">
      <c r="A16">
        <v>49404</v>
      </c>
      <c r="B16" t="s">
        <v>87</v>
      </c>
      <c r="C16" s="44">
        <v>41719</v>
      </c>
      <c r="E16" t="s">
        <v>82</v>
      </c>
      <c r="F16">
        <v>15</v>
      </c>
      <c r="G16" s="106"/>
    </row>
    <row r="17" spans="1:7" x14ac:dyDescent="0.25">
      <c r="A17">
        <v>49400</v>
      </c>
      <c r="B17" t="s">
        <v>87</v>
      </c>
      <c r="C17" s="44">
        <v>41719</v>
      </c>
      <c r="E17" t="s">
        <v>82</v>
      </c>
      <c r="F17">
        <v>16</v>
      </c>
      <c r="G17" s="106"/>
    </row>
    <row r="18" spans="1:7" x14ac:dyDescent="0.25">
      <c r="A18">
        <v>49402</v>
      </c>
      <c r="B18" t="s">
        <v>87</v>
      </c>
      <c r="C18" s="44">
        <v>41719</v>
      </c>
      <c r="E18" t="s">
        <v>82</v>
      </c>
      <c r="F18">
        <v>17</v>
      </c>
      <c r="G18" s="106"/>
    </row>
    <row r="19" spans="1:7" x14ac:dyDescent="0.25">
      <c r="A19">
        <v>49409</v>
      </c>
      <c r="B19" t="s">
        <v>87</v>
      </c>
      <c r="C19" s="44">
        <v>41719</v>
      </c>
      <c r="E19" t="s">
        <v>82</v>
      </c>
      <c r="F19">
        <v>18</v>
      </c>
      <c r="G19" s="106"/>
    </row>
    <row r="20" spans="1:7" x14ac:dyDescent="0.25">
      <c r="A20">
        <v>49405</v>
      </c>
      <c r="B20" t="s">
        <v>87</v>
      </c>
      <c r="C20" s="44">
        <v>41719</v>
      </c>
      <c r="E20" t="s">
        <v>82</v>
      </c>
      <c r="F20">
        <v>19</v>
      </c>
      <c r="G20" s="106"/>
    </row>
    <row r="21" spans="1:7" x14ac:dyDescent="0.25">
      <c r="A21">
        <v>49406</v>
      </c>
      <c r="B21" t="s">
        <v>87</v>
      </c>
      <c r="C21" s="44">
        <v>41719</v>
      </c>
      <c r="E21" t="s">
        <v>82</v>
      </c>
      <c r="F21">
        <v>20</v>
      </c>
      <c r="G21" s="106"/>
    </row>
    <row r="22" spans="1:7" x14ac:dyDescent="0.25">
      <c r="A22">
        <v>49408</v>
      </c>
      <c r="B22" t="s">
        <v>87</v>
      </c>
      <c r="C22" s="44">
        <v>41719</v>
      </c>
      <c r="E22" t="s">
        <v>82</v>
      </c>
      <c r="F22">
        <v>21</v>
      </c>
      <c r="G22" s="106"/>
    </row>
    <row r="23" spans="1:7" x14ac:dyDescent="0.25">
      <c r="A23">
        <v>49407</v>
      </c>
      <c r="B23" t="s">
        <v>87</v>
      </c>
      <c r="C23" s="44">
        <v>41719</v>
      </c>
      <c r="E23" t="s">
        <v>82</v>
      </c>
      <c r="F23">
        <v>22</v>
      </c>
      <c r="G23" s="106"/>
    </row>
    <row r="24" spans="1:7" x14ac:dyDescent="0.25">
      <c r="A24">
        <v>49410</v>
      </c>
      <c r="B24" t="s">
        <v>87</v>
      </c>
      <c r="C24" s="44">
        <v>41719</v>
      </c>
      <c r="E24" t="s">
        <v>82</v>
      </c>
      <c r="F24">
        <v>23</v>
      </c>
      <c r="G24" s="106"/>
    </row>
    <row r="25" spans="1:7" x14ac:dyDescent="0.25">
      <c r="A25">
        <v>49414</v>
      </c>
      <c r="B25" t="s">
        <v>87</v>
      </c>
      <c r="C25" s="44">
        <v>41722</v>
      </c>
      <c r="E25" t="s">
        <v>82</v>
      </c>
      <c r="F25">
        <v>24</v>
      </c>
      <c r="G25" s="106"/>
    </row>
    <row r="26" spans="1:7" x14ac:dyDescent="0.25">
      <c r="A26">
        <v>49412</v>
      </c>
      <c r="B26" t="s">
        <v>87</v>
      </c>
      <c r="C26" s="44">
        <v>41722</v>
      </c>
      <c r="E26" t="s">
        <v>82</v>
      </c>
      <c r="F26">
        <v>25</v>
      </c>
      <c r="G26" s="106"/>
    </row>
    <row r="27" spans="1:7" x14ac:dyDescent="0.25">
      <c r="A27">
        <v>49399</v>
      </c>
      <c r="B27" t="s">
        <v>87</v>
      </c>
      <c r="C27" s="44">
        <v>41722</v>
      </c>
      <c r="E27" t="s">
        <v>82</v>
      </c>
      <c r="F27">
        <v>26</v>
      </c>
      <c r="G27" s="106"/>
    </row>
    <row r="28" spans="1:7" x14ac:dyDescent="0.25">
      <c r="A28">
        <v>49397</v>
      </c>
      <c r="B28" t="s">
        <v>87</v>
      </c>
      <c r="C28" s="44">
        <v>41729</v>
      </c>
      <c r="E28" t="s">
        <v>82</v>
      </c>
      <c r="F28">
        <v>27</v>
      </c>
      <c r="G28" s="106"/>
    </row>
    <row r="29" spans="1:7" x14ac:dyDescent="0.25">
      <c r="A29">
        <v>49395</v>
      </c>
      <c r="B29" t="s">
        <v>87</v>
      </c>
      <c r="C29" s="44">
        <v>41729</v>
      </c>
      <c r="E29" t="s">
        <v>82</v>
      </c>
      <c r="F29">
        <v>28</v>
      </c>
      <c r="G29" s="106"/>
    </row>
    <row r="30" spans="1:7" x14ac:dyDescent="0.25">
      <c r="A30">
        <v>49547</v>
      </c>
      <c r="B30" t="s">
        <v>87</v>
      </c>
      <c r="C30" s="44">
        <v>41729</v>
      </c>
      <c r="E30" t="s">
        <v>82</v>
      </c>
      <c r="F30">
        <v>29</v>
      </c>
      <c r="G30" s="106"/>
    </row>
    <row r="31" spans="1:7" x14ac:dyDescent="0.25">
      <c r="A31">
        <v>49548</v>
      </c>
      <c r="B31" t="s">
        <v>87</v>
      </c>
      <c r="C31" s="44">
        <v>41729</v>
      </c>
      <c r="E31" t="s">
        <v>82</v>
      </c>
      <c r="F31">
        <v>30</v>
      </c>
      <c r="G31" s="106"/>
    </row>
    <row r="32" spans="1:7" x14ac:dyDescent="0.25">
      <c r="A32">
        <v>49544</v>
      </c>
      <c r="B32" t="s">
        <v>87</v>
      </c>
      <c r="C32" s="44">
        <v>41729</v>
      </c>
      <c r="E32" t="s">
        <v>82</v>
      </c>
      <c r="F32">
        <v>31</v>
      </c>
      <c r="G32" s="106"/>
    </row>
    <row r="33" spans="1:7" x14ac:dyDescent="0.25">
      <c r="A33">
        <v>49546</v>
      </c>
      <c r="B33" t="s">
        <v>87</v>
      </c>
      <c r="C33" s="44">
        <v>41729</v>
      </c>
      <c r="E33" t="s">
        <v>82</v>
      </c>
      <c r="F33">
        <v>32</v>
      </c>
      <c r="G33" s="106"/>
    </row>
    <row r="34" spans="1:7" x14ac:dyDescent="0.25">
      <c r="A34">
        <v>49396</v>
      </c>
      <c r="B34" t="s">
        <v>87</v>
      </c>
      <c r="C34" s="44">
        <v>41729</v>
      </c>
      <c r="E34" t="s">
        <v>82</v>
      </c>
      <c r="F34">
        <v>33</v>
      </c>
      <c r="G34" s="106"/>
    </row>
    <row r="35" spans="1:7" x14ac:dyDescent="0.25">
      <c r="A35">
        <v>49401</v>
      </c>
      <c r="B35" t="s">
        <v>87</v>
      </c>
      <c r="C35" s="44">
        <v>41729</v>
      </c>
      <c r="E35" t="s">
        <v>82</v>
      </c>
      <c r="F35">
        <v>34</v>
      </c>
      <c r="G35" s="106"/>
    </row>
    <row r="36" spans="1:7" x14ac:dyDescent="0.25">
      <c r="A36">
        <v>49381</v>
      </c>
      <c r="B36" t="s">
        <v>87</v>
      </c>
      <c r="C36" s="44">
        <v>41730</v>
      </c>
      <c r="E36" t="s">
        <v>82</v>
      </c>
      <c r="F36">
        <v>35</v>
      </c>
      <c r="G36" s="106"/>
    </row>
    <row r="37" spans="1:7" x14ac:dyDescent="0.25">
      <c r="A37">
        <v>49382</v>
      </c>
      <c r="B37" t="s">
        <v>87</v>
      </c>
      <c r="C37" s="44">
        <v>41730</v>
      </c>
      <c r="E37" t="s">
        <v>82</v>
      </c>
      <c r="F37">
        <v>36</v>
      </c>
      <c r="G37" s="106"/>
    </row>
    <row r="38" spans="1:7" x14ac:dyDescent="0.25">
      <c r="A38">
        <v>49384</v>
      </c>
      <c r="B38" t="s">
        <v>87</v>
      </c>
      <c r="C38" s="44">
        <v>41730</v>
      </c>
      <c r="E38" t="s">
        <v>82</v>
      </c>
      <c r="F38">
        <v>37</v>
      </c>
      <c r="G38" s="106"/>
    </row>
    <row r="39" spans="1:7" x14ac:dyDescent="0.25">
      <c r="A39">
        <v>49549</v>
      </c>
      <c r="B39" t="s">
        <v>87</v>
      </c>
      <c r="C39" s="44">
        <v>41730</v>
      </c>
      <c r="E39" t="s">
        <v>82</v>
      </c>
      <c r="F39">
        <v>38</v>
      </c>
      <c r="G39" s="106"/>
    </row>
    <row r="40" spans="1:7" x14ac:dyDescent="0.25">
      <c r="A40">
        <v>49550</v>
      </c>
      <c r="B40" t="s">
        <v>87</v>
      </c>
      <c r="C40" s="44">
        <v>41730</v>
      </c>
      <c r="E40" t="s">
        <v>82</v>
      </c>
      <c r="F40">
        <v>39</v>
      </c>
      <c r="G40" s="106"/>
    </row>
    <row r="41" spans="1:7" x14ac:dyDescent="0.25">
      <c r="A41">
        <v>49551</v>
      </c>
      <c r="B41" t="s">
        <v>87</v>
      </c>
      <c r="C41" s="44">
        <v>41730</v>
      </c>
      <c r="E41" t="s">
        <v>82</v>
      </c>
      <c r="F41">
        <v>40</v>
      </c>
      <c r="G41" s="106"/>
    </row>
    <row r="42" spans="1:7" x14ac:dyDescent="0.25">
      <c r="A42">
        <v>49552</v>
      </c>
      <c r="B42" t="s">
        <v>87</v>
      </c>
      <c r="C42" s="44">
        <v>41730</v>
      </c>
      <c r="E42" t="s">
        <v>82</v>
      </c>
      <c r="F42">
        <v>41</v>
      </c>
      <c r="G42" s="106"/>
    </row>
    <row r="43" spans="1:7" x14ac:dyDescent="0.25">
      <c r="A43">
        <v>49553</v>
      </c>
      <c r="B43" t="s">
        <v>87</v>
      </c>
      <c r="C43" s="44">
        <v>41730</v>
      </c>
      <c r="E43" t="s">
        <v>82</v>
      </c>
      <c r="F43">
        <v>42</v>
      </c>
      <c r="G43" s="106"/>
    </row>
    <row r="44" spans="1:7" x14ac:dyDescent="0.25">
      <c r="A44">
        <v>49554</v>
      </c>
      <c r="B44" t="s">
        <v>87</v>
      </c>
      <c r="C44" s="44">
        <v>41730</v>
      </c>
      <c r="E44" t="s">
        <v>82</v>
      </c>
      <c r="F44">
        <v>43</v>
      </c>
      <c r="G44" s="106"/>
    </row>
    <row r="45" spans="1:7" x14ac:dyDescent="0.25">
      <c r="A45">
        <v>49385</v>
      </c>
      <c r="B45" t="s">
        <v>87</v>
      </c>
      <c r="C45" s="44">
        <v>41733</v>
      </c>
      <c r="E45" t="s">
        <v>82</v>
      </c>
      <c r="F45">
        <v>44</v>
      </c>
      <c r="G45" s="106"/>
    </row>
    <row r="46" spans="1:7" x14ac:dyDescent="0.25">
      <c r="A46">
        <v>49386</v>
      </c>
      <c r="B46" t="s">
        <v>87</v>
      </c>
      <c r="C46" s="44">
        <v>41733</v>
      </c>
      <c r="E46" t="s">
        <v>82</v>
      </c>
      <c r="F46">
        <v>45</v>
      </c>
      <c r="G46" s="106"/>
    </row>
    <row r="47" spans="1:7" x14ac:dyDescent="0.25">
      <c r="A47">
        <v>49411</v>
      </c>
      <c r="B47" t="s">
        <v>87</v>
      </c>
      <c r="C47" s="44">
        <v>41733</v>
      </c>
      <c r="E47" t="s">
        <v>82</v>
      </c>
      <c r="F47">
        <v>46</v>
      </c>
      <c r="G47" s="106"/>
    </row>
    <row r="48" spans="1:7" x14ac:dyDescent="0.25">
      <c r="A48">
        <v>49555</v>
      </c>
      <c r="B48" t="s">
        <v>87</v>
      </c>
      <c r="C48" s="44">
        <v>41733</v>
      </c>
      <c r="E48" t="s">
        <v>82</v>
      </c>
      <c r="F48">
        <v>47</v>
      </c>
      <c r="G48" s="106"/>
    </row>
    <row r="49" spans="1:7" x14ac:dyDescent="0.25">
      <c r="A49">
        <v>49557</v>
      </c>
      <c r="B49" t="s">
        <v>87</v>
      </c>
      <c r="C49" s="44">
        <v>41733</v>
      </c>
      <c r="E49" t="s">
        <v>82</v>
      </c>
      <c r="F49">
        <v>48</v>
      </c>
      <c r="G49" s="106"/>
    </row>
    <row r="50" spans="1:7" x14ac:dyDescent="0.25">
      <c r="A50">
        <v>49558</v>
      </c>
      <c r="B50" t="s">
        <v>87</v>
      </c>
      <c r="C50" s="44">
        <v>41733</v>
      </c>
      <c r="E50" t="s">
        <v>82</v>
      </c>
      <c r="F50">
        <v>49</v>
      </c>
      <c r="G50" s="106"/>
    </row>
    <row r="51" spans="1:7" x14ac:dyDescent="0.25">
      <c r="A51">
        <v>49559</v>
      </c>
      <c r="B51" t="s">
        <v>87</v>
      </c>
      <c r="C51" s="44">
        <v>41733</v>
      </c>
      <c r="E51" t="s">
        <v>82</v>
      </c>
      <c r="F51">
        <v>50</v>
      </c>
      <c r="G51" s="106"/>
    </row>
    <row r="52" spans="1:7" x14ac:dyDescent="0.25">
      <c r="A52">
        <v>49560</v>
      </c>
      <c r="B52" t="s">
        <v>87</v>
      </c>
      <c r="C52" s="44">
        <v>41733</v>
      </c>
      <c r="E52" t="s">
        <v>82</v>
      </c>
      <c r="F52">
        <v>51</v>
      </c>
      <c r="G52" s="106"/>
    </row>
    <row r="53" spans="1:7" x14ac:dyDescent="0.25">
      <c r="A53">
        <v>49561</v>
      </c>
      <c r="B53" t="s">
        <v>87</v>
      </c>
      <c r="C53" s="44">
        <v>41733</v>
      </c>
      <c r="E53" t="s">
        <v>82</v>
      </c>
      <c r="F53">
        <v>52</v>
      </c>
      <c r="G53" s="106"/>
    </row>
    <row r="54" spans="1:7" x14ac:dyDescent="0.25">
      <c r="A54">
        <v>49562</v>
      </c>
      <c r="B54" t="s">
        <v>87</v>
      </c>
      <c r="C54" s="44">
        <v>41733</v>
      </c>
      <c r="E54" t="s">
        <v>82</v>
      </c>
      <c r="F54">
        <v>53</v>
      </c>
      <c r="G54" s="106"/>
    </row>
    <row r="55" spans="1:7" x14ac:dyDescent="0.25">
      <c r="A55">
        <v>49566</v>
      </c>
      <c r="B55" t="s">
        <v>87</v>
      </c>
      <c r="C55" s="44">
        <v>41733</v>
      </c>
      <c r="E55" t="s">
        <v>82</v>
      </c>
      <c r="F55">
        <v>54</v>
      </c>
      <c r="G55" s="106"/>
    </row>
    <row r="56" spans="1:7" x14ac:dyDescent="0.25">
      <c r="A56">
        <v>49364</v>
      </c>
      <c r="B56" t="s">
        <v>87</v>
      </c>
      <c r="C56" s="44">
        <v>41737</v>
      </c>
      <c r="E56" t="s">
        <v>82</v>
      </c>
      <c r="F56">
        <v>55</v>
      </c>
      <c r="G56" s="106"/>
    </row>
    <row r="57" spans="1:7" x14ac:dyDescent="0.25">
      <c r="A57">
        <v>49564</v>
      </c>
      <c r="B57" t="s">
        <v>87</v>
      </c>
      <c r="C57" s="44">
        <v>41743</v>
      </c>
      <c r="E57" t="s">
        <v>82</v>
      </c>
      <c r="F57">
        <v>56</v>
      </c>
      <c r="G57" s="106"/>
    </row>
    <row r="58" spans="1:7" x14ac:dyDescent="0.25">
      <c r="A58">
        <v>49413</v>
      </c>
      <c r="B58" t="s">
        <v>87</v>
      </c>
      <c r="C58" s="44">
        <v>41743</v>
      </c>
      <c r="E58" t="s">
        <v>82</v>
      </c>
      <c r="F58">
        <v>57</v>
      </c>
      <c r="G58" s="106"/>
    </row>
    <row r="59" spans="1:7" x14ac:dyDescent="0.25">
      <c r="A59">
        <v>49510</v>
      </c>
      <c r="B59" t="s">
        <v>87</v>
      </c>
      <c r="C59" s="44">
        <v>41745</v>
      </c>
      <c r="E59" t="s">
        <v>82</v>
      </c>
      <c r="F59">
        <v>58</v>
      </c>
      <c r="G59" s="106"/>
    </row>
    <row r="60" spans="1:7" x14ac:dyDescent="0.25">
      <c r="A60">
        <v>49507</v>
      </c>
      <c r="B60" t="s">
        <v>87</v>
      </c>
      <c r="C60" s="44">
        <v>41745</v>
      </c>
      <c r="E60" t="s">
        <v>82</v>
      </c>
      <c r="F60">
        <v>59</v>
      </c>
      <c r="G60" s="106"/>
    </row>
    <row r="61" spans="1:7" x14ac:dyDescent="0.25">
      <c r="A61">
        <v>49508</v>
      </c>
      <c r="B61" t="s">
        <v>87</v>
      </c>
      <c r="C61" s="44">
        <v>41745</v>
      </c>
      <c r="E61" t="s">
        <v>82</v>
      </c>
      <c r="F61">
        <v>60</v>
      </c>
      <c r="G61" s="106"/>
    </row>
    <row r="62" spans="1:7" x14ac:dyDescent="0.25">
      <c r="A62">
        <v>49416</v>
      </c>
      <c r="B62" t="s">
        <v>87</v>
      </c>
      <c r="C62" s="44">
        <v>41745</v>
      </c>
      <c r="E62" t="s">
        <v>82</v>
      </c>
      <c r="F62">
        <v>61</v>
      </c>
      <c r="G62" s="106"/>
    </row>
    <row r="63" spans="1:7" x14ac:dyDescent="0.25">
      <c r="A63">
        <v>49512</v>
      </c>
      <c r="B63" t="s">
        <v>87</v>
      </c>
      <c r="C63" s="44">
        <v>41745</v>
      </c>
      <c r="E63" t="s">
        <v>82</v>
      </c>
      <c r="F63">
        <v>62</v>
      </c>
      <c r="G63" s="106"/>
    </row>
    <row r="64" spans="1:7" x14ac:dyDescent="0.25">
      <c r="A64">
        <v>49511</v>
      </c>
      <c r="B64" t="s">
        <v>87</v>
      </c>
      <c r="C64" s="44">
        <v>41745</v>
      </c>
      <c r="E64" t="s">
        <v>82</v>
      </c>
      <c r="F64">
        <v>63</v>
      </c>
      <c r="G64" s="106"/>
    </row>
    <row r="65" spans="1:7" x14ac:dyDescent="0.25">
      <c r="A65">
        <v>49509</v>
      </c>
      <c r="B65" t="s">
        <v>87</v>
      </c>
      <c r="C65" s="44">
        <v>41745</v>
      </c>
      <c r="E65" t="s">
        <v>82</v>
      </c>
      <c r="F65">
        <v>64</v>
      </c>
      <c r="G65" s="106"/>
    </row>
    <row r="66" spans="1:7" x14ac:dyDescent="0.25">
      <c r="A66">
        <v>49504</v>
      </c>
      <c r="B66" t="s">
        <v>87</v>
      </c>
      <c r="C66" s="44">
        <v>41745</v>
      </c>
      <c r="E66" t="s">
        <v>82</v>
      </c>
      <c r="F66">
        <v>65</v>
      </c>
      <c r="G66" s="106"/>
    </row>
    <row r="67" spans="1:7" x14ac:dyDescent="0.25">
      <c r="A67">
        <v>49502</v>
      </c>
      <c r="B67" t="s">
        <v>87</v>
      </c>
      <c r="C67" s="44">
        <v>41745</v>
      </c>
      <c r="E67" t="s">
        <v>82</v>
      </c>
      <c r="F67">
        <v>66</v>
      </c>
      <c r="G67" s="106"/>
    </row>
    <row r="68" spans="1:7" x14ac:dyDescent="0.25">
      <c r="A68">
        <v>49506</v>
      </c>
      <c r="B68" t="s">
        <v>87</v>
      </c>
      <c r="C68" s="44">
        <v>41745</v>
      </c>
      <c r="E68" t="s">
        <v>82</v>
      </c>
      <c r="F68">
        <v>67</v>
      </c>
      <c r="G68" s="106"/>
    </row>
    <row r="69" spans="1:7" x14ac:dyDescent="0.25">
      <c r="A69">
        <v>49501</v>
      </c>
      <c r="B69" t="s">
        <v>87</v>
      </c>
      <c r="C69" s="44">
        <v>41745</v>
      </c>
      <c r="E69" t="s">
        <v>82</v>
      </c>
      <c r="F69">
        <v>68</v>
      </c>
      <c r="G69" s="106"/>
    </row>
    <row r="70" spans="1:7" x14ac:dyDescent="0.25">
      <c r="A70">
        <v>49505</v>
      </c>
      <c r="B70" t="s">
        <v>87</v>
      </c>
      <c r="C70" s="44">
        <v>41745</v>
      </c>
      <c r="E70" t="s">
        <v>82</v>
      </c>
      <c r="F70">
        <v>69</v>
      </c>
      <c r="G70" s="106"/>
    </row>
    <row r="71" spans="1:7" x14ac:dyDescent="0.25">
      <c r="A71">
        <v>49503</v>
      </c>
      <c r="B71" t="s">
        <v>87</v>
      </c>
      <c r="C71" s="44">
        <v>41745</v>
      </c>
      <c r="D71">
        <v>1</v>
      </c>
      <c r="E71" t="s">
        <v>82</v>
      </c>
      <c r="F71">
        <v>70</v>
      </c>
      <c r="G71" s="106"/>
    </row>
    <row r="72" spans="1:7" x14ac:dyDescent="0.25">
      <c r="A72">
        <v>49418</v>
      </c>
      <c r="B72" t="s">
        <v>87</v>
      </c>
      <c r="C72" s="44">
        <v>41757</v>
      </c>
      <c r="E72" t="s">
        <v>82</v>
      </c>
      <c r="F72">
        <v>71</v>
      </c>
      <c r="G72" s="106"/>
    </row>
    <row r="73" spans="1:7" x14ac:dyDescent="0.25">
      <c r="A73">
        <v>49419</v>
      </c>
      <c r="B73" t="s">
        <v>87</v>
      </c>
      <c r="C73" s="44">
        <v>41757</v>
      </c>
      <c r="E73" t="s">
        <v>82</v>
      </c>
      <c r="F73">
        <v>72</v>
      </c>
      <c r="G73" s="106"/>
    </row>
    <row r="74" spans="1:7" x14ac:dyDescent="0.25">
      <c r="A74">
        <v>49420</v>
      </c>
      <c r="B74" t="s">
        <v>87</v>
      </c>
      <c r="C74" s="44">
        <v>41757</v>
      </c>
      <c r="E74" t="s">
        <v>82</v>
      </c>
      <c r="F74">
        <v>73</v>
      </c>
      <c r="G74" s="106"/>
    </row>
    <row r="75" spans="1:7" x14ac:dyDescent="0.25">
      <c r="A75">
        <v>49421</v>
      </c>
      <c r="B75" t="s">
        <v>87</v>
      </c>
      <c r="C75" s="44">
        <v>41757</v>
      </c>
      <c r="E75" t="s">
        <v>82</v>
      </c>
      <c r="F75">
        <v>74</v>
      </c>
      <c r="G75" s="106"/>
    </row>
    <row r="76" spans="1:7" x14ac:dyDescent="0.25">
      <c r="A76">
        <v>49422</v>
      </c>
      <c r="B76" t="s">
        <v>87</v>
      </c>
      <c r="C76" s="44">
        <v>41758</v>
      </c>
      <c r="E76" t="s">
        <v>82</v>
      </c>
      <c r="F76">
        <v>75</v>
      </c>
      <c r="G76" s="106"/>
    </row>
    <row r="77" spans="1:7" x14ac:dyDescent="0.25">
      <c r="A77">
        <v>49425</v>
      </c>
      <c r="B77" t="s">
        <v>87</v>
      </c>
      <c r="C77" s="44">
        <v>41760</v>
      </c>
      <c r="E77" t="s">
        <v>82</v>
      </c>
      <c r="F77">
        <v>76</v>
      </c>
      <c r="G77" s="106"/>
    </row>
    <row r="78" spans="1:7" x14ac:dyDescent="0.25">
      <c r="A78">
        <v>49424</v>
      </c>
      <c r="B78" t="s">
        <v>87</v>
      </c>
      <c r="C78" s="44">
        <v>41760</v>
      </c>
      <c r="E78" t="s">
        <v>82</v>
      </c>
      <c r="F78">
        <v>77</v>
      </c>
      <c r="G78" s="106"/>
    </row>
    <row r="79" spans="1:7" x14ac:dyDescent="0.25">
      <c r="A79">
        <v>49427</v>
      </c>
      <c r="B79" t="s">
        <v>87</v>
      </c>
      <c r="C79" s="44">
        <v>41760</v>
      </c>
      <c r="E79" t="s">
        <v>82</v>
      </c>
      <c r="F79">
        <v>78</v>
      </c>
      <c r="G79" s="106"/>
    </row>
    <row r="80" spans="1:7" x14ac:dyDescent="0.25">
      <c r="A80">
        <v>49429</v>
      </c>
      <c r="B80" t="s">
        <v>87</v>
      </c>
      <c r="C80" s="44">
        <v>41760</v>
      </c>
      <c r="E80" t="s">
        <v>82</v>
      </c>
      <c r="F80">
        <v>79</v>
      </c>
      <c r="G80" s="106"/>
    </row>
    <row r="81" spans="1:7" x14ac:dyDescent="0.25">
      <c r="A81">
        <v>49437</v>
      </c>
      <c r="B81" t="s">
        <v>87</v>
      </c>
      <c r="C81" s="44">
        <v>41764</v>
      </c>
      <c r="E81" t="s">
        <v>82</v>
      </c>
      <c r="F81">
        <v>80</v>
      </c>
      <c r="G81" s="106"/>
    </row>
    <row r="82" spans="1:7" x14ac:dyDescent="0.25">
      <c r="A82">
        <v>49935</v>
      </c>
      <c r="B82" t="s">
        <v>87</v>
      </c>
      <c r="C82" s="44">
        <v>41764</v>
      </c>
      <c r="E82" t="s">
        <v>82</v>
      </c>
      <c r="F82">
        <v>81</v>
      </c>
      <c r="G82" s="106"/>
    </row>
    <row r="83" spans="1:7" x14ac:dyDescent="0.25">
      <c r="A83">
        <v>49435</v>
      </c>
      <c r="B83" t="s">
        <v>87</v>
      </c>
      <c r="C83" s="44">
        <v>41764</v>
      </c>
      <c r="E83" t="s">
        <v>82</v>
      </c>
      <c r="F83">
        <v>82</v>
      </c>
      <c r="G83" s="106"/>
    </row>
    <row r="84" spans="1:7" x14ac:dyDescent="0.25">
      <c r="A84">
        <v>49434</v>
      </c>
      <c r="B84" t="s">
        <v>87</v>
      </c>
      <c r="C84" s="44">
        <v>41764</v>
      </c>
      <c r="E84" t="s">
        <v>82</v>
      </c>
      <c r="F84">
        <v>83</v>
      </c>
      <c r="G84" s="106"/>
    </row>
    <row r="85" spans="1:7" x14ac:dyDescent="0.25">
      <c r="A85">
        <v>49436</v>
      </c>
      <c r="B85" t="s">
        <v>87</v>
      </c>
      <c r="C85" s="44">
        <v>41764</v>
      </c>
      <c r="E85" t="s">
        <v>82</v>
      </c>
      <c r="F85">
        <v>84</v>
      </c>
      <c r="G85" s="106"/>
    </row>
    <row r="86" spans="1:7" x14ac:dyDescent="0.25">
      <c r="A86">
        <v>49438</v>
      </c>
      <c r="B86" t="s">
        <v>87</v>
      </c>
      <c r="C86" s="44">
        <v>41766</v>
      </c>
      <c r="E86" t="s">
        <v>82</v>
      </c>
      <c r="F86">
        <v>85</v>
      </c>
      <c r="G86" s="106"/>
    </row>
    <row r="87" spans="1:7" x14ac:dyDescent="0.25">
      <c r="A87">
        <v>49439</v>
      </c>
      <c r="B87" t="s">
        <v>87</v>
      </c>
      <c r="C87" s="44">
        <v>41766</v>
      </c>
      <c r="E87" t="s">
        <v>82</v>
      </c>
      <c r="F87">
        <v>86</v>
      </c>
      <c r="G87" s="106"/>
    </row>
    <row r="88" spans="1:7" x14ac:dyDescent="0.25">
      <c r="A88">
        <v>49441</v>
      </c>
      <c r="B88" t="s">
        <v>87</v>
      </c>
      <c r="C88" s="44">
        <v>41766</v>
      </c>
      <c r="E88" t="s">
        <v>82</v>
      </c>
      <c r="F88">
        <v>87</v>
      </c>
      <c r="G88" s="106"/>
    </row>
    <row r="89" spans="1:7" x14ac:dyDescent="0.25">
      <c r="A89">
        <v>49445</v>
      </c>
      <c r="B89" t="s">
        <v>87</v>
      </c>
      <c r="C89" s="44">
        <v>41766</v>
      </c>
      <c r="E89" t="s">
        <v>82</v>
      </c>
      <c r="F89">
        <v>88</v>
      </c>
      <c r="G89" s="106"/>
    </row>
    <row r="90" spans="1:7" x14ac:dyDescent="0.25">
      <c r="A90">
        <v>49442</v>
      </c>
      <c r="B90" t="s">
        <v>87</v>
      </c>
      <c r="C90" s="44">
        <v>41766</v>
      </c>
      <c r="E90" t="s">
        <v>82</v>
      </c>
      <c r="F90">
        <v>89</v>
      </c>
      <c r="G90" s="106"/>
    </row>
    <row r="91" spans="1:7" x14ac:dyDescent="0.25">
      <c r="A91">
        <v>49444</v>
      </c>
      <c r="B91" t="s">
        <v>87</v>
      </c>
      <c r="C91" s="44">
        <v>41766</v>
      </c>
      <c r="E91" t="s">
        <v>82</v>
      </c>
      <c r="F91">
        <v>90</v>
      </c>
      <c r="G91" s="106"/>
    </row>
    <row r="92" spans="1:7" x14ac:dyDescent="0.25">
      <c r="A92">
        <v>49446</v>
      </c>
      <c r="B92" t="s">
        <v>87</v>
      </c>
      <c r="C92" s="44">
        <v>41766</v>
      </c>
      <c r="E92" t="s">
        <v>82</v>
      </c>
      <c r="F92">
        <v>91</v>
      </c>
      <c r="G92" s="106"/>
    </row>
    <row r="93" spans="1:7" x14ac:dyDescent="0.25">
      <c r="A93">
        <v>49433</v>
      </c>
      <c r="B93" t="s">
        <v>87</v>
      </c>
      <c r="C93" s="44">
        <v>41766</v>
      </c>
      <c r="E93" t="s">
        <v>82</v>
      </c>
      <c r="F93">
        <v>92</v>
      </c>
      <c r="G93" s="106"/>
    </row>
    <row r="94" spans="1:7" x14ac:dyDescent="0.25">
      <c r="A94">
        <v>49431</v>
      </c>
      <c r="B94" t="s">
        <v>87</v>
      </c>
      <c r="C94" s="44">
        <v>41766</v>
      </c>
      <c r="E94" t="s">
        <v>82</v>
      </c>
      <c r="F94">
        <v>93</v>
      </c>
      <c r="G94" s="106"/>
    </row>
    <row r="95" spans="1:7" x14ac:dyDescent="0.25">
      <c r="A95">
        <v>49469</v>
      </c>
      <c r="B95" t="s">
        <v>87</v>
      </c>
      <c r="C95" s="44">
        <v>41767</v>
      </c>
      <c r="E95" t="s">
        <v>82</v>
      </c>
      <c r="F95">
        <v>94</v>
      </c>
      <c r="G95" s="106"/>
    </row>
    <row r="96" spans="1:7" x14ac:dyDescent="0.25">
      <c r="A96">
        <v>49465</v>
      </c>
      <c r="B96" t="s">
        <v>87</v>
      </c>
      <c r="C96" s="44">
        <v>41767</v>
      </c>
      <c r="E96" t="s">
        <v>82</v>
      </c>
      <c r="F96">
        <v>95</v>
      </c>
      <c r="G96" s="106"/>
    </row>
    <row r="97" spans="1:7" x14ac:dyDescent="0.25">
      <c r="A97">
        <v>49467</v>
      </c>
      <c r="B97" t="s">
        <v>87</v>
      </c>
      <c r="C97" s="44">
        <v>41767</v>
      </c>
      <c r="E97" t="s">
        <v>82</v>
      </c>
      <c r="F97">
        <v>96</v>
      </c>
      <c r="G97" s="106"/>
    </row>
    <row r="98" spans="1:7" x14ac:dyDescent="0.25">
      <c r="A98">
        <v>49470</v>
      </c>
      <c r="B98" t="s">
        <v>87</v>
      </c>
      <c r="C98" s="44">
        <v>41767</v>
      </c>
      <c r="E98" t="s">
        <v>82</v>
      </c>
      <c r="F98">
        <v>97</v>
      </c>
      <c r="G98" s="106"/>
    </row>
    <row r="99" spans="1:7" x14ac:dyDescent="0.25">
      <c r="A99">
        <v>49468</v>
      </c>
      <c r="B99" t="s">
        <v>87</v>
      </c>
      <c r="C99" s="44">
        <v>41767</v>
      </c>
      <c r="E99" t="s">
        <v>82</v>
      </c>
      <c r="F99">
        <v>98</v>
      </c>
      <c r="G99" s="106"/>
    </row>
    <row r="100" spans="1:7" x14ac:dyDescent="0.25">
      <c r="A100">
        <v>49466</v>
      </c>
      <c r="B100" t="s">
        <v>87</v>
      </c>
      <c r="C100" s="44">
        <v>41767</v>
      </c>
      <c r="E100" t="s">
        <v>82</v>
      </c>
      <c r="F100">
        <v>99</v>
      </c>
      <c r="G100" s="106"/>
    </row>
    <row r="101" spans="1:7" x14ac:dyDescent="0.25">
      <c r="A101">
        <v>49487</v>
      </c>
      <c r="B101" t="s">
        <v>87</v>
      </c>
      <c r="C101" s="44">
        <v>41767</v>
      </c>
      <c r="E101" t="s">
        <v>82</v>
      </c>
      <c r="F101">
        <v>100</v>
      </c>
      <c r="G101" s="106"/>
    </row>
    <row r="102" spans="1:7" x14ac:dyDescent="0.25">
      <c r="A102">
        <v>49485</v>
      </c>
      <c r="B102" t="s">
        <v>87</v>
      </c>
      <c r="C102" s="44">
        <v>41767</v>
      </c>
      <c r="E102" t="s">
        <v>82</v>
      </c>
      <c r="F102">
        <v>101</v>
      </c>
      <c r="G102" s="106"/>
    </row>
    <row r="103" spans="1:7" x14ac:dyDescent="0.25">
      <c r="A103">
        <v>49483</v>
      </c>
      <c r="B103" t="s">
        <v>87</v>
      </c>
      <c r="C103" s="44">
        <v>41767</v>
      </c>
      <c r="E103" t="s">
        <v>82</v>
      </c>
      <c r="F103">
        <v>102</v>
      </c>
      <c r="G103" s="106"/>
    </row>
    <row r="104" spans="1:7" x14ac:dyDescent="0.25">
      <c r="A104">
        <v>49484</v>
      </c>
      <c r="B104" t="s">
        <v>87</v>
      </c>
      <c r="C104" s="44">
        <v>41767</v>
      </c>
      <c r="E104" t="s">
        <v>82</v>
      </c>
      <c r="F104">
        <v>103</v>
      </c>
      <c r="G104" s="106"/>
    </row>
    <row r="105" spans="1:7" x14ac:dyDescent="0.25">
      <c r="A105">
        <v>49488</v>
      </c>
      <c r="B105" t="s">
        <v>87</v>
      </c>
      <c r="C105" s="44">
        <v>41767</v>
      </c>
      <c r="E105" t="s">
        <v>82</v>
      </c>
      <c r="F105">
        <v>104</v>
      </c>
      <c r="G105" s="106"/>
    </row>
    <row r="106" spans="1:7" x14ac:dyDescent="0.25">
      <c r="A106">
        <v>49486</v>
      </c>
      <c r="B106" t="s">
        <v>87</v>
      </c>
      <c r="C106" s="44">
        <v>41767</v>
      </c>
      <c r="E106" t="s">
        <v>82</v>
      </c>
      <c r="F106">
        <v>105</v>
      </c>
      <c r="G106" s="106"/>
    </row>
    <row r="107" spans="1:7" x14ac:dyDescent="0.25">
      <c r="A107">
        <v>49495</v>
      </c>
      <c r="B107" t="s">
        <v>87</v>
      </c>
      <c r="C107" s="44">
        <v>41767</v>
      </c>
      <c r="E107" t="s">
        <v>82</v>
      </c>
      <c r="F107">
        <v>106</v>
      </c>
      <c r="G107" s="106"/>
    </row>
    <row r="108" spans="1:7" x14ac:dyDescent="0.25">
      <c r="A108">
        <v>49497</v>
      </c>
      <c r="B108" t="s">
        <v>87</v>
      </c>
      <c r="C108" s="44">
        <v>41767</v>
      </c>
      <c r="E108" t="s">
        <v>82</v>
      </c>
      <c r="F108">
        <v>107</v>
      </c>
      <c r="G108" s="106"/>
    </row>
    <row r="109" spans="1:7" x14ac:dyDescent="0.25">
      <c r="A109">
        <v>49496</v>
      </c>
      <c r="B109" t="s">
        <v>87</v>
      </c>
      <c r="C109" s="44">
        <v>41767</v>
      </c>
      <c r="E109" t="s">
        <v>82</v>
      </c>
      <c r="F109">
        <v>108</v>
      </c>
      <c r="G109" s="106"/>
    </row>
    <row r="110" spans="1:7" x14ac:dyDescent="0.25">
      <c r="A110">
        <v>49498</v>
      </c>
      <c r="B110" t="s">
        <v>87</v>
      </c>
      <c r="C110" s="44">
        <v>41767</v>
      </c>
      <c r="E110" t="s">
        <v>82</v>
      </c>
      <c r="F110">
        <v>109</v>
      </c>
      <c r="G110" s="106"/>
    </row>
    <row r="111" spans="1:7" x14ac:dyDescent="0.25">
      <c r="A111">
        <v>49499</v>
      </c>
      <c r="B111" t="s">
        <v>87</v>
      </c>
      <c r="C111" s="44">
        <v>41767</v>
      </c>
      <c r="E111" t="s">
        <v>82</v>
      </c>
      <c r="F111">
        <v>110</v>
      </c>
      <c r="G111" s="106"/>
    </row>
    <row r="112" spans="1:7" x14ac:dyDescent="0.25">
      <c r="A112">
        <v>49500</v>
      </c>
      <c r="B112" t="s">
        <v>87</v>
      </c>
      <c r="C112" s="44">
        <v>41767</v>
      </c>
      <c r="E112" t="s">
        <v>82</v>
      </c>
      <c r="F112">
        <v>111</v>
      </c>
      <c r="G112" s="106"/>
    </row>
    <row r="113" spans="1:7" x14ac:dyDescent="0.25">
      <c r="A113">
        <v>49490</v>
      </c>
      <c r="B113" t="s">
        <v>87</v>
      </c>
      <c r="C113" s="44">
        <v>41767</v>
      </c>
      <c r="E113" t="s">
        <v>82</v>
      </c>
      <c r="F113">
        <v>112</v>
      </c>
      <c r="G113" s="106"/>
    </row>
    <row r="114" spans="1:7" x14ac:dyDescent="0.25">
      <c r="A114">
        <v>49492</v>
      </c>
      <c r="B114" t="s">
        <v>87</v>
      </c>
      <c r="C114" s="44">
        <v>41767</v>
      </c>
      <c r="E114" t="s">
        <v>82</v>
      </c>
      <c r="F114">
        <v>113</v>
      </c>
      <c r="G114" s="106"/>
    </row>
    <row r="115" spans="1:7" x14ac:dyDescent="0.25">
      <c r="A115">
        <v>49489</v>
      </c>
      <c r="B115" t="s">
        <v>87</v>
      </c>
      <c r="C115" s="44">
        <v>41767</v>
      </c>
      <c r="E115" t="s">
        <v>82</v>
      </c>
      <c r="F115">
        <v>114</v>
      </c>
      <c r="G115" s="106"/>
    </row>
    <row r="116" spans="1:7" x14ac:dyDescent="0.25">
      <c r="A116">
        <v>49448</v>
      </c>
      <c r="B116" t="s">
        <v>87</v>
      </c>
      <c r="C116" s="44">
        <v>41767</v>
      </c>
      <c r="E116" t="s">
        <v>82</v>
      </c>
      <c r="F116">
        <v>115</v>
      </c>
      <c r="G116" s="106"/>
    </row>
    <row r="117" spans="1:7" x14ac:dyDescent="0.25">
      <c r="A117">
        <v>49516</v>
      </c>
      <c r="B117" t="s">
        <v>87</v>
      </c>
      <c r="C117" s="44">
        <v>41767</v>
      </c>
      <c r="E117" t="s">
        <v>82</v>
      </c>
      <c r="F117">
        <v>116</v>
      </c>
      <c r="G117" s="106"/>
    </row>
    <row r="118" spans="1:7" x14ac:dyDescent="0.25">
      <c r="A118">
        <v>49322</v>
      </c>
      <c r="B118" t="s">
        <v>87</v>
      </c>
      <c r="C118" s="44">
        <v>41767</v>
      </c>
      <c r="E118" t="s">
        <v>82</v>
      </c>
      <c r="F118">
        <v>117</v>
      </c>
      <c r="G118" s="106"/>
    </row>
    <row r="119" spans="1:7" x14ac:dyDescent="0.25">
      <c r="A119">
        <v>49463</v>
      </c>
      <c r="B119" t="s">
        <v>87</v>
      </c>
      <c r="C119" s="44">
        <v>41767</v>
      </c>
      <c r="E119" t="s">
        <v>82</v>
      </c>
      <c r="F119">
        <v>118</v>
      </c>
      <c r="G119" s="106"/>
    </row>
    <row r="120" spans="1:7" x14ac:dyDescent="0.25">
      <c r="A120">
        <v>49461</v>
      </c>
      <c r="B120" t="s">
        <v>87</v>
      </c>
      <c r="C120" s="44">
        <v>41767</v>
      </c>
      <c r="E120" t="s">
        <v>82</v>
      </c>
      <c r="F120">
        <v>119</v>
      </c>
      <c r="G120" s="106"/>
    </row>
    <row r="121" spans="1:7" x14ac:dyDescent="0.25">
      <c r="A121">
        <v>49459</v>
      </c>
      <c r="B121" t="s">
        <v>87</v>
      </c>
      <c r="C121" s="44">
        <v>41767</v>
      </c>
      <c r="E121" t="s">
        <v>82</v>
      </c>
      <c r="F121">
        <v>120</v>
      </c>
      <c r="G121" s="106"/>
    </row>
    <row r="122" spans="1:7" x14ac:dyDescent="0.25">
      <c r="A122">
        <v>49460</v>
      </c>
      <c r="B122" t="s">
        <v>87</v>
      </c>
      <c r="C122" s="44">
        <v>41767</v>
      </c>
      <c r="E122" t="s">
        <v>82</v>
      </c>
      <c r="F122">
        <v>121</v>
      </c>
      <c r="G122" s="106"/>
    </row>
    <row r="123" spans="1:7" x14ac:dyDescent="0.25">
      <c r="A123">
        <v>49449</v>
      </c>
      <c r="B123" t="s">
        <v>87</v>
      </c>
      <c r="C123" s="44">
        <v>41767</v>
      </c>
      <c r="E123" t="s">
        <v>82</v>
      </c>
      <c r="F123">
        <v>122</v>
      </c>
      <c r="G123" s="106"/>
    </row>
    <row r="124" spans="1:7" x14ac:dyDescent="0.25">
      <c r="A124">
        <v>49447</v>
      </c>
      <c r="B124" t="s">
        <v>87</v>
      </c>
      <c r="C124" s="44">
        <v>41767</v>
      </c>
      <c r="E124" t="s">
        <v>82</v>
      </c>
      <c r="F124">
        <v>123</v>
      </c>
      <c r="G124" s="106"/>
    </row>
    <row r="125" spans="1:7" x14ac:dyDescent="0.25">
      <c r="A125">
        <v>49452</v>
      </c>
      <c r="B125" t="s">
        <v>87</v>
      </c>
      <c r="C125" s="44">
        <v>41767</v>
      </c>
      <c r="E125" t="s">
        <v>82</v>
      </c>
      <c r="F125">
        <v>124</v>
      </c>
      <c r="G125" s="106"/>
    </row>
    <row r="126" spans="1:7" x14ac:dyDescent="0.25">
      <c r="A126">
        <v>49451</v>
      </c>
      <c r="B126" t="s">
        <v>87</v>
      </c>
      <c r="C126" s="44">
        <v>41767</v>
      </c>
      <c r="E126" t="s">
        <v>82</v>
      </c>
      <c r="F126">
        <v>125</v>
      </c>
      <c r="G126" s="106"/>
    </row>
    <row r="127" spans="1:7" x14ac:dyDescent="0.25">
      <c r="A127">
        <v>49450</v>
      </c>
      <c r="B127" t="s">
        <v>87</v>
      </c>
      <c r="C127" s="44">
        <v>41767</v>
      </c>
      <c r="E127" t="s">
        <v>82</v>
      </c>
      <c r="F127">
        <v>126</v>
      </c>
      <c r="G127" s="106"/>
    </row>
    <row r="128" spans="1:7" x14ac:dyDescent="0.25">
      <c r="A128">
        <v>49464</v>
      </c>
      <c r="B128" t="s">
        <v>87</v>
      </c>
      <c r="C128" s="44">
        <v>41767</v>
      </c>
      <c r="E128" t="s">
        <v>82</v>
      </c>
      <c r="F128">
        <v>127</v>
      </c>
      <c r="G128" s="106"/>
    </row>
    <row r="129" spans="1:7" x14ac:dyDescent="0.25">
      <c r="A129">
        <v>49462</v>
      </c>
      <c r="B129" t="s">
        <v>87</v>
      </c>
      <c r="C129" s="44">
        <v>41767</v>
      </c>
      <c r="E129" t="s">
        <v>82</v>
      </c>
      <c r="F129">
        <v>128</v>
      </c>
      <c r="G129" s="106"/>
    </row>
    <row r="130" spans="1:7" x14ac:dyDescent="0.25">
      <c r="A130">
        <v>49518</v>
      </c>
      <c r="B130" t="s">
        <v>87</v>
      </c>
      <c r="C130" s="44">
        <v>41768</v>
      </c>
      <c r="E130" t="s">
        <v>82</v>
      </c>
      <c r="F130">
        <v>129</v>
      </c>
      <c r="G130" s="106"/>
    </row>
    <row r="131" spans="1:7" x14ac:dyDescent="0.25">
      <c r="A131">
        <v>49458</v>
      </c>
      <c r="B131" t="s">
        <v>87</v>
      </c>
      <c r="C131" s="44">
        <v>41771</v>
      </c>
      <c r="E131" t="s">
        <v>82</v>
      </c>
      <c r="F131">
        <v>130</v>
      </c>
      <c r="G131" s="106"/>
    </row>
    <row r="132" spans="1:7" x14ac:dyDescent="0.25">
      <c r="A132">
        <v>49455</v>
      </c>
      <c r="B132" t="s">
        <v>87</v>
      </c>
      <c r="C132" s="44">
        <v>41771</v>
      </c>
      <c r="E132" t="s">
        <v>82</v>
      </c>
      <c r="F132">
        <v>131</v>
      </c>
      <c r="G132" s="106"/>
    </row>
    <row r="133" spans="1:7" x14ac:dyDescent="0.25">
      <c r="A133">
        <v>49456</v>
      </c>
      <c r="B133" t="s">
        <v>87</v>
      </c>
      <c r="C133" s="44">
        <v>41771</v>
      </c>
      <c r="E133" t="s">
        <v>82</v>
      </c>
      <c r="F133">
        <v>132</v>
      </c>
      <c r="G133" s="106"/>
    </row>
    <row r="134" spans="1:7" x14ac:dyDescent="0.25">
      <c r="A134">
        <v>49457</v>
      </c>
      <c r="B134" t="s">
        <v>87</v>
      </c>
      <c r="C134" s="44">
        <v>41771</v>
      </c>
      <c r="E134" t="s">
        <v>82</v>
      </c>
      <c r="F134">
        <v>133</v>
      </c>
      <c r="G134" s="106"/>
    </row>
    <row r="135" spans="1:7" x14ac:dyDescent="0.25">
      <c r="A135">
        <v>49515</v>
      </c>
      <c r="B135" t="s">
        <v>87</v>
      </c>
      <c r="C135" s="44">
        <v>41771</v>
      </c>
      <c r="E135" t="s">
        <v>82</v>
      </c>
      <c r="F135">
        <v>134</v>
      </c>
      <c r="G135" s="106"/>
    </row>
    <row r="136" spans="1:7" x14ac:dyDescent="0.25">
      <c r="A136">
        <v>49514</v>
      </c>
      <c r="B136" t="s">
        <v>87</v>
      </c>
      <c r="C136" s="44">
        <v>41771</v>
      </c>
      <c r="E136" t="s">
        <v>82</v>
      </c>
      <c r="F136">
        <v>135</v>
      </c>
      <c r="G136" s="106"/>
    </row>
    <row r="137" spans="1:7" x14ac:dyDescent="0.25">
      <c r="A137">
        <v>49513</v>
      </c>
      <c r="B137" t="s">
        <v>87</v>
      </c>
      <c r="C137" s="44">
        <v>41771</v>
      </c>
      <c r="E137" t="s">
        <v>82</v>
      </c>
      <c r="F137">
        <v>136</v>
      </c>
      <c r="G137" s="106"/>
    </row>
    <row r="138" spans="1:7" x14ac:dyDescent="0.25">
      <c r="A138">
        <v>49523</v>
      </c>
      <c r="B138" t="s">
        <v>87</v>
      </c>
      <c r="C138" s="44">
        <v>41773</v>
      </c>
      <c r="E138" t="s">
        <v>82</v>
      </c>
      <c r="F138">
        <v>137</v>
      </c>
      <c r="G138" s="106"/>
    </row>
    <row r="139" spans="1:7" x14ac:dyDescent="0.25">
      <c r="A139">
        <v>49478</v>
      </c>
      <c r="B139" t="s">
        <v>87</v>
      </c>
      <c r="C139" s="44">
        <v>41773</v>
      </c>
      <c r="E139" t="s">
        <v>82</v>
      </c>
      <c r="F139">
        <v>138</v>
      </c>
      <c r="G139" s="106"/>
    </row>
    <row r="140" spans="1:7" x14ac:dyDescent="0.25">
      <c r="A140">
        <v>49477</v>
      </c>
      <c r="B140" t="s">
        <v>87</v>
      </c>
      <c r="C140" s="44">
        <v>41773</v>
      </c>
      <c r="E140" t="s">
        <v>82</v>
      </c>
      <c r="F140">
        <v>139</v>
      </c>
      <c r="G140" s="106"/>
    </row>
    <row r="141" spans="1:7" x14ac:dyDescent="0.25">
      <c r="A141">
        <v>49480</v>
      </c>
      <c r="B141" t="s">
        <v>87</v>
      </c>
      <c r="C141" s="44">
        <v>41773</v>
      </c>
      <c r="E141" t="s">
        <v>82</v>
      </c>
      <c r="F141">
        <v>140</v>
      </c>
      <c r="G141" s="106"/>
    </row>
    <row r="142" spans="1:7" x14ac:dyDescent="0.25">
      <c r="A142">
        <v>49481</v>
      </c>
      <c r="B142" t="s">
        <v>87</v>
      </c>
      <c r="C142" s="44">
        <v>41773</v>
      </c>
      <c r="E142" t="s">
        <v>82</v>
      </c>
      <c r="F142">
        <v>141</v>
      </c>
      <c r="G142" s="106"/>
    </row>
    <row r="143" spans="1:7" x14ac:dyDescent="0.25">
      <c r="A143">
        <v>49482</v>
      </c>
      <c r="B143" t="s">
        <v>87</v>
      </c>
      <c r="C143" s="44">
        <v>41773</v>
      </c>
      <c r="E143" t="s">
        <v>82</v>
      </c>
      <c r="F143">
        <v>142</v>
      </c>
      <c r="G143" s="106"/>
    </row>
    <row r="144" spans="1:7" x14ac:dyDescent="0.25">
      <c r="A144">
        <v>49474</v>
      </c>
      <c r="B144" t="s">
        <v>87</v>
      </c>
      <c r="C144" s="44">
        <v>41773</v>
      </c>
      <c r="E144" t="s">
        <v>82</v>
      </c>
      <c r="F144">
        <v>143</v>
      </c>
      <c r="G144" s="106"/>
    </row>
    <row r="145" spans="1:7" x14ac:dyDescent="0.25">
      <c r="A145">
        <v>49475</v>
      </c>
      <c r="B145" t="s">
        <v>87</v>
      </c>
      <c r="C145" s="44">
        <v>41773</v>
      </c>
      <c r="E145" t="s">
        <v>82</v>
      </c>
      <c r="F145">
        <v>144</v>
      </c>
      <c r="G145" s="106"/>
    </row>
    <row r="146" spans="1:7" x14ac:dyDescent="0.25">
      <c r="A146">
        <v>49471</v>
      </c>
      <c r="B146" t="s">
        <v>87</v>
      </c>
      <c r="C146" s="44">
        <v>41773</v>
      </c>
      <c r="E146" t="s">
        <v>82</v>
      </c>
      <c r="F146">
        <v>145</v>
      </c>
      <c r="G146" s="106"/>
    </row>
    <row r="147" spans="1:7" x14ac:dyDescent="0.25">
      <c r="A147">
        <v>49472</v>
      </c>
      <c r="B147" t="s">
        <v>87</v>
      </c>
      <c r="C147" s="44">
        <v>41773</v>
      </c>
      <c r="E147" t="s">
        <v>82</v>
      </c>
      <c r="F147">
        <v>146</v>
      </c>
      <c r="G147" s="106"/>
    </row>
    <row r="148" spans="1:7" x14ac:dyDescent="0.25">
      <c r="A148">
        <v>49491</v>
      </c>
      <c r="B148" t="s">
        <v>87</v>
      </c>
      <c r="C148" s="44">
        <v>41778</v>
      </c>
      <c r="E148" t="s">
        <v>82</v>
      </c>
      <c r="F148">
        <v>147</v>
      </c>
      <c r="G148" s="106"/>
    </row>
    <row r="149" spans="1:7" x14ac:dyDescent="0.25">
      <c r="A149">
        <v>49520</v>
      </c>
      <c r="B149" t="s">
        <v>87</v>
      </c>
      <c r="C149" s="44">
        <v>41778</v>
      </c>
      <c r="E149" t="s">
        <v>82</v>
      </c>
      <c r="F149">
        <v>148</v>
      </c>
      <c r="G149" s="106"/>
    </row>
    <row r="150" spans="1:7" x14ac:dyDescent="0.25">
      <c r="A150">
        <v>49521</v>
      </c>
      <c r="B150" t="s">
        <v>87</v>
      </c>
      <c r="C150" s="44">
        <v>41778</v>
      </c>
      <c r="E150" t="s">
        <v>82</v>
      </c>
      <c r="F150">
        <v>149</v>
      </c>
      <c r="G150" s="106"/>
    </row>
    <row r="151" spans="1:7" x14ac:dyDescent="0.25">
      <c r="A151">
        <v>49522</v>
      </c>
      <c r="B151" t="s">
        <v>87</v>
      </c>
      <c r="C151" s="44">
        <v>41778</v>
      </c>
      <c r="E151" t="s">
        <v>82</v>
      </c>
      <c r="F151">
        <v>150</v>
      </c>
      <c r="G151" s="106"/>
    </row>
    <row r="152" spans="1:7" x14ac:dyDescent="0.25">
      <c r="A152">
        <v>49526</v>
      </c>
      <c r="B152" t="s">
        <v>87</v>
      </c>
      <c r="C152" s="44">
        <v>41778</v>
      </c>
      <c r="E152" t="s">
        <v>82</v>
      </c>
      <c r="F152">
        <v>151</v>
      </c>
      <c r="G152" s="106"/>
    </row>
    <row r="153" spans="1:7" x14ac:dyDescent="0.25">
      <c r="A153">
        <v>49527</v>
      </c>
      <c r="B153" t="s">
        <v>87</v>
      </c>
      <c r="C153" s="44">
        <v>41778</v>
      </c>
      <c r="E153" t="s">
        <v>82</v>
      </c>
      <c r="F153">
        <v>152</v>
      </c>
      <c r="G153" s="106"/>
    </row>
    <row r="154" spans="1:7" x14ac:dyDescent="0.25">
      <c r="A154">
        <v>49530</v>
      </c>
      <c r="B154" t="s">
        <v>87</v>
      </c>
      <c r="C154" s="44">
        <v>41778</v>
      </c>
      <c r="E154" t="s">
        <v>82</v>
      </c>
      <c r="F154">
        <v>153</v>
      </c>
      <c r="G154" s="106"/>
    </row>
    <row r="155" spans="1:7" x14ac:dyDescent="0.25">
      <c r="A155">
        <v>49533</v>
      </c>
      <c r="B155" t="s">
        <v>87</v>
      </c>
      <c r="C155" s="44">
        <v>41778</v>
      </c>
      <c r="E155" t="s">
        <v>82</v>
      </c>
      <c r="F155">
        <v>154</v>
      </c>
      <c r="G155" s="106"/>
    </row>
    <row r="156" spans="1:7" x14ac:dyDescent="0.25">
      <c r="A156">
        <v>49594</v>
      </c>
      <c r="B156" t="s">
        <v>87</v>
      </c>
      <c r="C156" s="44">
        <v>41780</v>
      </c>
      <c r="E156" t="s">
        <v>82</v>
      </c>
      <c r="F156">
        <v>155</v>
      </c>
      <c r="G156" s="106"/>
    </row>
    <row r="157" spans="1:7" x14ac:dyDescent="0.25">
      <c r="A157">
        <v>49573</v>
      </c>
      <c r="B157" t="s">
        <v>87</v>
      </c>
      <c r="C157" s="44">
        <v>41780</v>
      </c>
      <c r="E157" t="s">
        <v>82</v>
      </c>
      <c r="F157">
        <v>156</v>
      </c>
      <c r="G157" s="106"/>
    </row>
    <row r="158" spans="1:7" x14ac:dyDescent="0.25">
      <c r="A158">
        <v>49576</v>
      </c>
      <c r="B158" t="s">
        <v>87</v>
      </c>
      <c r="C158" s="44">
        <v>41780</v>
      </c>
      <c r="E158" t="s">
        <v>82</v>
      </c>
      <c r="F158">
        <v>157</v>
      </c>
      <c r="G158" s="106"/>
    </row>
    <row r="159" spans="1:7" x14ac:dyDescent="0.25">
      <c r="A159">
        <v>49592</v>
      </c>
      <c r="B159" t="s">
        <v>87</v>
      </c>
      <c r="C159" s="44">
        <v>41780</v>
      </c>
      <c r="E159" t="s">
        <v>82</v>
      </c>
      <c r="F159">
        <v>158</v>
      </c>
      <c r="G159" s="106"/>
    </row>
    <row r="160" spans="1:7" x14ac:dyDescent="0.25">
      <c r="A160">
        <v>49536</v>
      </c>
      <c r="B160" t="s">
        <v>87</v>
      </c>
      <c r="C160" s="44">
        <v>41780</v>
      </c>
      <c r="E160" t="s">
        <v>82</v>
      </c>
      <c r="F160">
        <v>159</v>
      </c>
      <c r="G160" s="106"/>
    </row>
    <row r="161" spans="1:7" x14ac:dyDescent="0.25">
      <c r="A161">
        <v>49574</v>
      </c>
      <c r="B161" t="s">
        <v>87</v>
      </c>
      <c r="C161" s="44">
        <v>41780</v>
      </c>
      <c r="E161" t="s">
        <v>82</v>
      </c>
      <c r="F161">
        <v>160</v>
      </c>
      <c r="G161" s="106"/>
    </row>
    <row r="162" spans="1:7" x14ac:dyDescent="0.25">
      <c r="A162">
        <v>49577</v>
      </c>
      <c r="B162" t="s">
        <v>87</v>
      </c>
      <c r="C162" s="44">
        <v>41780</v>
      </c>
      <c r="E162" t="s">
        <v>82</v>
      </c>
      <c r="F162">
        <v>161</v>
      </c>
      <c r="G162" s="106"/>
    </row>
    <row r="163" spans="1:7" x14ac:dyDescent="0.25">
      <c r="A163">
        <v>49578</v>
      </c>
      <c r="B163" t="s">
        <v>87</v>
      </c>
      <c r="C163" s="44">
        <v>41780</v>
      </c>
      <c r="E163" t="s">
        <v>82</v>
      </c>
      <c r="F163">
        <v>162</v>
      </c>
      <c r="G163" s="106"/>
    </row>
    <row r="164" spans="1:7" x14ac:dyDescent="0.25">
      <c r="A164">
        <v>49593</v>
      </c>
      <c r="B164" t="s">
        <v>87</v>
      </c>
      <c r="C164" s="44">
        <v>41780</v>
      </c>
      <c r="E164" t="s">
        <v>82</v>
      </c>
      <c r="F164">
        <v>163</v>
      </c>
      <c r="G164" s="106"/>
    </row>
    <row r="165" spans="1:7" x14ac:dyDescent="0.25">
      <c r="A165">
        <v>49575</v>
      </c>
      <c r="B165" t="s">
        <v>87</v>
      </c>
      <c r="C165" s="44">
        <v>41780</v>
      </c>
      <c r="E165" t="s">
        <v>82</v>
      </c>
      <c r="F165">
        <v>164</v>
      </c>
      <c r="G165" s="106"/>
    </row>
    <row r="166" spans="1:7" x14ac:dyDescent="0.25">
      <c r="A166">
        <v>49596</v>
      </c>
      <c r="B166" t="s">
        <v>87</v>
      </c>
      <c r="C166" s="44">
        <v>41780</v>
      </c>
      <c r="E166" t="s">
        <v>82</v>
      </c>
      <c r="F166">
        <v>165</v>
      </c>
      <c r="G166" s="106"/>
    </row>
    <row r="167" spans="1:7" x14ac:dyDescent="0.25">
      <c r="A167">
        <v>49595</v>
      </c>
      <c r="B167" t="s">
        <v>87</v>
      </c>
      <c r="C167" s="44">
        <v>41780</v>
      </c>
      <c r="E167" t="s">
        <v>82</v>
      </c>
      <c r="F167">
        <v>166</v>
      </c>
      <c r="G167" s="106"/>
    </row>
    <row r="168" spans="1:7" x14ac:dyDescent="0.25">
      <c r="A168">
        <v>49601</v>
      </c>
      <c r="B168" t="s">
        <v>87</v>
      </c>
      <c r="C168" s="44">
        <v>41780</v>
      </c>
      <c r="E168" t="s">
        <v>82</v>
      </c>
      <c r="F168">
        <v>167</v>
      </c>
      <c r="G168" s="106"/>
    </row>
    <row r="169" spans="1:7" x14ac:dyDescent="0.25">
      <c r="A169">
        <v>49600</v>
      </c>
      <c r="B169" t="s">
        <v>87</v>
      </c>
      <c r="C169" s="44">
        <v>41780</v>
      </c>
      <c r="E169" t="s">
        <v>82</v>
      </c>
      <c r="F169">
        <v>168</v>
      </c>
      <c r="G169" s="106"/>
    </row>
    <row r="170" spans="1:7" x14ac:dyDescent="0.25">
      <c r="A170">
        <v>49602</v>
      </c>
      <c r="B170" t="s">
        <v>87</v>
      </c>
      <c r="C170" s="44">
        <v>41780</v>
      </c>
      <c r="E170" t="s">
        <v>82</v>
      </c>
      <c r="F170">
        <v>169</v>
      </c>
      <c r="G170" s="106"/>
    </row>
    <row r="171" spans="1:7" x14ac:dyDescent="0.25">
      <c r="A171">
        <v>49586</v>
      </c>
      <c r="B171" t="s">
        <v>87</v>
      </c>
      <c r="C171" s="44">
        <v>41780</v>
      </c>
      <c r="E171" t="s">
        <v>82</v>
      </c>
      <c r="F171">
        <v>170</v>
      </c>
      <c r="G171" s="106"/>
    </row>
    <row r="172" spans="1:7" x14ac:dyDescent="0.25">
      <c r="A172">
        <v>49589</v>
      </c>
      <c r="B172" t="s">
        <v>87</v>
      </c>
      <c r="C172" s="44">
        <v>41780</v>
      </c>
      <c r="E172" t="s">
        <v>82</v>
      </c>
      <c r="F172">
        <v>171</v>
      </c>
      <c r="G172" s="106"/>
    </row>
    <row r="173" spans="1:7" x14ac:dyDescent="0.25">
      <c r="A173">
        <v>49590</v>
      </c>
      <c r="B173" t="s">
        <v>87</v>
      </c>
      <c r="C173" s="44">
        <v>41780</v>
      </c>
      <c r="E173" t="s">
        <v>82</v>
      </c>
      <c r="F173">
        <v>172</v>
      </c>
      <c r="G173" s="106"/>
    </row>
    <row r="174" spans="1:7" x14ac:dyDescent="0.25">
      <c r="A174">
        <v>49588</v>
      </c>
      <c r="B174" t="s">
        <v>87</v>
      </c>
      <c r="C174" s="44">
        <v>41780</v>
      </c>
      <c r="E174" t="s">
        <v>82</v>
      </c>
      <c r="F174">
        <v>173</v>
      </c>
      <c r="G174" s="106"/>
    </row>
    <row r="175" spans="1:7" x14ac:dyDescent="0.25">
      <c r="A175">
        <v>49585</v>
      </c>
      <c r="B175" t="s">
        <v>87</v>
      </c>
      <c r="C175" s="44">
        <v>41780</v>
      </c>
      <c r="E175" t="s">
        <v>82</v>
      </c>
      <c r="F175">
        <v>174</v>
      </c>
      <c r="G175" s="106"/>
    </row>
    <row r="176" spans="1:7" x14ac:dyDescent="0.25">
      <c r="A176">
        <v>49531</v>
      </c>
      <c r="B176" t="s">
        <v>87</v>
      </c>
      <c r="C176" s="44">
        <v>41780</v>
      </c>
      <c r="E176" t="s">
        <v>82</v>
      </c>
      <c r="F176">
        <v>175</v>
      </c>
      <c r="G176" s="106"/>
    </row>
    <row r="177" spans="1:7" x14ac:dyDescent="0.25">
      <c r="A177">
        <v>49579</v>
      </c>
      <c r="B177" t="s">
        <v>87</v>
      </c>
      <c r="C177" s="44">
        <v>41780</v>
      </c>
      <c r="E177" t="s">
        <v>82</v>
      </c>
      <c r="F177">
        <v>176</v>
      </c>
      <c r="G177" s="106"/>
    </row>
    <row r="178" spans="1:7" x14ac:dyDescent="0.25">
      <c r="A178">
        <v>49532</v>
      </c>
      <c r="B178" t="s">
        <v>87</v>
      </c>
      <c r="C178" s="44">
        <v>41780</v>
      </c>
      <c r="E178" t="s">
        <v>82</v>
      </c>
      <c r="F178">
        <v>177</v>
      </c>
      <c r="G178" s="106"/>
    </row>
    <row r="179" spans="1:7" x14ac:dyDescent="0.25">
      <c r="A179">
        <v>49584</v>
      </c>
      <c r="B179" t="s">
        <v>87</v>
      </c>
      <c r="C179" s="44">
        <v>41780</v>
      </c>
      <c r="E179" t="s">
        <v>82</v>
      </c>
      <c r="F179">
        <v>178</v>
      </c>
      <c r="G179" s="106"/>
    </row>
    <row r="180" spans="1:7" x14ac:dyDescent="0.25">
      <c r="A180">
        <v>49534</v>
      </c>
      <c r="B180" t="s">
        <v>87</v>
      </c>
      <c r="C180" s="44">
        <v>41780</v>
      </c>
      <c r="E180" t="s">
        <v>82</v>
      </c>
      <c r="F180">
        <v>179</v>
      </c>
      <c r="G180" s="106"/>
    </row>
    <row r="181" spans="1:7" x14ac:dyDescent="0.25">
      <c r="A181">
        <v>49580</v>
      </c>
      <c r="B181" t="s">
        <v>87</v>
      </c>
      <c r="C181" s="44">
        <v>41780</v>
      </c>
      <c r="E181" t="s">
        <v>82</v>
      </c>
      <c r="F181">
        <v>180</v>
      </c>
      <c r="G181" s="106"/>
    </row>
    <row r="182" spans="1:7" x14ac:dyDescent="0.25">
      <c r="A182">
        <v>49582</v>
      </c>
      <c r="B182" t="s">
        <v>87</v>
      </c>
      <c r="C182" s="44">
        <v>41780</v>
      </c>
      <c r="E182" t="s">
        <v>82</v>
      </c>
      <c r="F182">
        <v>181</v>
      </c>
      <c r="G182" s="106"/>
    </row>
    <row r="183" spans="1:7" x14ac:dyDescent="0.25">
      <c r="A183">
        <v>49583</v>
      </c>
      <c r="B183" t="s">
        <v>87</v>
      </c>
      <c r="C183" s="44">
        <v>41780</v>
      </c>
      <c r="E183" t="s">
        <v>82</v>
      </c>
      <c r="F183">
        <v>182</v>
      </c>
      <c r="G183" s="106"/>
    </row>
    <row r="184" spans="1:7" x14ac:dyDescent="0.25">
      <c r="A184">
        <v>49603</v>
      </c>
      <c r="B184" t="s">
        <v>87</v>
      </c>
      <c r="C184" s="44">
        <v>41781</v>
      </c>
      <c r="E184" t="s">
        <v>82</v>
      </c>
      <c r="F184">
        <v>183</v>
      </c>
      <c r="G184" s="106"/>
    </row>
    <row r="185" spans="1:7" x14ac:dyDescent="0.25">
      <c r="A185">
        <v>49604</v>
      </c>
      <c r="B185" t="s">
        <v>87</v>
      </c>
      <c r="C185" s="44">
        <v>41781</v>
      </c>
      <c r="E185" t="s">
        <v>82</v>
      </c>
      <c r="F185">
        <v>184</v>
      </c>
      <c r="G185" s="106"/>
    </row>
    <row r="186" spans="1:7" x14ac:dyDescent="0.25">
      <c r="A186">
        <v>49605</v>
      </c>
      <c r="B186" t="s">
        <v>87</v>
      </c>
      <c r="C186" s="44">
        <v>41781</v>
      </c>
      <c r="E186" t="s">
        <v>82</v>
      </c>
      <c r="F186">
        <v>185</v>
      </c>
      <c r="G186" s="106"/>
    </row>
    <row r="187" spans="1:7" x14ac:dyDescent="0.25">
      <c r="A187">
        <v>49606</v>
      </c>
      <c r="B187" t="s">
        <v>87</v>
      </c>
      <c r="C187" s="44">
        <v>41781</v>
      </c>
      <c r="E187" t="s">
        <v>82</v>
      </c>
      <c r="F187">
        <v>186</v>
      </c>
      <c r="G187" s="106"/>
    </row>
    <row r="188" spans="1:7" x14ac:dyDescent="0.25">
      <c r="A188">
        <v>49607</v>
      </c>
      <c r="B188" t="s">
        <v>87</v>
      </c>
      <c r="C188" s="44">
        <v>41781</v>
      </c>
      <c r="E188" t="s">
        <v>82</v>
      </c>
      <c r="F188">
        <v>187</v>
      </c>
      <c r="G188" s="106"/>
    </row>
    <row r="189" spans="1:7" x14ac:dyDescent="0.25">
      <c r="A189">
        <v>49608</v>
      </c>
      <c r="B189" t="s">
        <v>87</v>
      </c>
      <c r="C189" s="44">
        <v>41781</v>
      </c>
      <c r="E189" t="s">
        <v>82</v>
      </c>
      <c r="F189">
        <v>188</v>
      </c>
      <c r="G189" s="106"/>
    </row>
    <row r="190" spans="1:7" x14ac:dyDescent="0.25">
      <c r="A190">
        <v>49611</v>
      </c>
      <c r="B190" t="s">
        <v>87</v>
      </c>
      <c r="C190" s="44">
        <v>41781</v>
      </c>
      <c r="E190" t="s">
        <v>82</v>
      </c>
      <c r="F190">
        <v>189</v>
      </c>
      <c r="G190" s="106"/>
    </row>
    <row r="191" spans="1:7" x14ac:dyDescent="0.25">
      <c r="A191">
        <v>49609</v>
      </c>
      <c r="B191" t="s">
        <v>87</v>
      </c>
      <c r="C191" s="44">
        <v>41782</v>
      </c>
      <c r="E191" t="s">
        <v>82</v>
      </c>
      <c r="F191">
        <v>190</v>
      </c>
      <c r="G191" s="106"/>
    </row>
    <row r="192" spans="1:7" x14ac:dyDescent="0.25">
      <c r="A192">
        <v>49597</v>
      </c>
      <c r="B192" t="s">
        <v>87</v>
      </c>
      <c r="C192" s="44">
        <v>41782</v>
      </c>
      <c r="E192" t="s">
        <v>82</v>
      </c>
      <c r="F192">
        <v>191</v>
      </c>
      <c r="G192" s="106"/>
    </row>
    <row r="193" spans="1:7" x14ac:dyDescent="0.25">
      <c r="A193">
        <v>49598</v>
      </c>
      <c r="B193" t="s">
        <v>87</v>
      </c>
      <c r="C193" s="44">
        <v>41782</v>
      </c>
      <c r="E193" t="s">
        <v>82</v>
      </c>
      <c r="F193">
        <v>192</v>
      </c>
      <c r="G193" s="106"/>
    </row>
    <row r="194" spans="1:7" x14ac:dyDescent="0.25">
      <c r="A194">
        <v>49599</v>
      </c>
      <c r="B194" t="s">
        <v>87</v>
      </c>
      <c r="C194" s="44">
        <v>41782</v>
      </c>
      <c r="E194" t="s">
        <v>82</v>
      </c>
      <c r="F194">
        <v>193</v>
      </c>
      <c r="G194" s="106"/>
    </row>
    <row r="195" spans="1:7" x14ac:dyDescent="0.25">
      <c r="A195">
        <v>49610</v>
      </c>
      <c r="B195" t="s">
        <v>87</v>
      </c>
      <c r="C195" s="44">
        <v>41782</v>
      </c>
      <c r="E195" t="s">
        <v>82</v>
      </c>
      <c r="F195">
        <v>194</v>
      </c>
      <c r="G195" s="106"/>
    </row>
    <row r="196" spans="1:7" x14ac:dyDescent="0.25">
      <c r="A196">
        <v>49612</v>
      </c>
      <c r="B196" t="s">
        <v>87</v>
      </c>
      <c r="C196" s="44">
        <v>41782</v>
      </c>
      <c r="E196" t="s">
        <v>82</v>
      </c>
      <c r="F196">
        <v>195</v>
      </c>
      <c r="G196" s="106"/>
    </row>
    <row r="197" spans="1:7" x14ac:dyDescent="0.25">
      <c r="A197">
        <v>49614</v>
      </c>
      <c r="B197" t="s">
        <v>87</v>
      </c>
      <c r="C197" s="44">
        <v>41782</v>
      </c>
      <c r="E197" t="s">
        <v>82</v>
      </c>
      <c r="F197">
        <v>196</v>
      </c>
      <c r="G197" s="106"/>
    </row>
    <row r="198" spans="1:7" x14ac:dyDescent="0.25">
      <c r="A198">
        <v>49615</v>
      </c>
      <c r="B198" t="s">
        <v>87</v>
      </c>
      <c r="C198" s="44">
        <v>41787</v>
      </c>
      <c r="E198" t="s">
        <v>82</v>
      </c>
      <c r="F198">
        <v>197</v>
      </c>
      <c r="G198" s="106"/>
    </row>
    <row r="199" spans="1:7" x14ac:dyDescent="0.25">
      <c r="A199">
        <v>49616</v>
      </c>
      <c r="B199" t="s">
        <v>87</v>
      </c>
      <c r="C199" s="44">
        <v>41787</v>
      </c>
      <c r="E199" t="s">
        <v>82</v>
      </c>
      <c r="F199">
        <v>198</v>
      </c>
      <c r="G199" s="106"/>
    </row>
    <row r="200" spans="1:7" x14ac:dyDescent="0.25">
      <c r="A200">
        <v>49617</v>
      </c>
      <c r="B200" t="s">
        <v>87</v>
      </c>
      <c r="C200" s="44">
        <v>41787</v>
      </c>
      <c r="E200" t="s">
        <v>82</v>
      </c>
      <c r="F200">
        <v>199</v>
      </c>
      <c r="G200" s="106"/>
    </row>
    <row r="201" spans="1:7" x14ac:dyDescent="0.25">
      <c r="A201">
        <v>49618</v>
      </c>
      <c r="B201" t="s">
        <v>87</v>
      </c>
      <c r="C201" s="44">
        <v>41787</v>
      </c>
      <c r="E201" t="s">
        <v>82</v>
      </c>
      <c r="F201">
        <v>200</v>
      </c>
      <c r="G201" s="106"/>
    </row>
    <row r="202" spans="1:7" x14ac:dyDescent="0.25">
      <c r="A202">
        <v>49619</v>
      </c>
      <c r="B202" t="s">
        <v>87</v>
      </c>
      <c r="C202" s="44">
        <v>41787</v>
      </c>
      <c r="E202" t="s">
        <v>82</v>
      </c>
      <c r="F202">
        <v>201</v>
      </c>
      <c r="G202" s="106"/>
    </row>
    <row r="203" spans="1:7" x14ac:dyDescent="0.25">
      <c r="A203">
        <v>49620</v>
      </c>
      <c r="B203" t="s">
        <v>87</v>
      </c>
      <c r="C203" s="44">
        <v>41787</v>
      </c>
      <c r="E203" t="s">
        <v>82</v>
      </c>
      <c r="F203">
        <v>202</v>
      </c>
      <c r="G203" s="106"/>
    </row>
    <row r="204" spans="1:7" x14ac:dyDescent="0.25">
      <c r="A204">
        <v>49621</v>
      </c>
      <c r="B204" t="s">
        <v>87</v>
      </c>
      <c r="C204" s="44">
        <v>41787</v>
      </c>
      <c r="E204" t="s">
        <v>82</v>
      </c>
      <c r="F204">
        <v>203</v>
      </c>
      <c r="G204" s="106"/>
    </row>
    <row r="205" spans="1:7" x14ac:dyDescent="0.25">
      <c r="A205">
        <v>49622</v>
      </c>
      <c r="B205" t="s">
        <v>87</v>
      </c>
      <c r="C205" s="44">
        <v>41787</v>
      </c>
      <c r="E205" t="s">
        <v>82</v>
      </c>
      <c r="F205">
        <v>204</v>
      </c>
      <c r="G205" s="106"/>
    </row>
    <row r="206" spans="1:7" x14ac:dyDescent="0.25">
      <c r="A206">
        <v>49623</v>
      </c>
      <c r="B206" t="s">
        <v>87</v>
      </c>
      <c r="C206" s="44">
        <v>41787</v>
      </c>
      <c r="E206" t="s">
        <v>82</v>
      </c>
      <c r="F206">
        <v>205</v>
      </c>
      <c r="G206" s="106"/>
    </row>
    <row r="207" spans="1:7" x14ac:dyDescent="0.25">
      <c r="A207">
        <v>49624</v>
      </c>
      <c r="B207" t="s">
        <v>87</v>
      </c>
      <c r="C207" s="44">
        <v>41787</v>
      </c>
      <c r="E207" t="s">
        <v>82</v>
      </c>
      <c r="F207">
        <v>206</v>
      </c>
      <c r="G207" s="106"/>
    </row>
    <row r="208" spans="1:7" x14ac:dyDescent="0.25">
      <c r="A208">
        <v>49625</v>
      </c>
      <c r="B208" t="s">
        <v>87</v>
      </c>
      <c r="C208" s="44">
        <v>41787</v>
      </c>
      <c r="E208" t="s">
        <v>82</v>
      </c>
      <c r="F208">
        <v>207</v>
      </c>
      <c r="G208" s="106"/>
    </row>
    <row r="209" spans="1:7" x14ac:dyDescent="0.25">
      <c r="A209">
        <v>49626</v>
      </c>
      <c r="B209" t="s">
        <v>87</v>
      </c>
      <c r="C209" s="44">
        <v>41787</v>
      </c>
      <c r="E209" t="s">
        <v>82</v>
      </c>
      <c r="F209">
        <v>208</v>
      </c>
      <c r="G209" s="106"/>
    </row>
    <row r="210" spans="1:7" x14ac:dyDescent="0.25">
      <c r="A210">
        <v>49632</v>
      </c>
      <c r="B210" t="s">
        <v>87</v>
      </c>
      <c r="C210" s="44">
        <v>41787</v>
      </c>
      <c r="E210" t="s">
        <v>82</v>
      </c>
      <c r="F210">
        <v>209</v>
      </c>
      <c r="G210" s="106"/>
    </row>
    <row r="211" spans="1:7" x14ac:dyDescent="0.25">
      <c r="A211">
        <v>49629</v>
      </c>
      <c r="B211" t="s">
        <v>87</v>
      </c>
      <c r="C211" s="44">
        <v>41793</v>
      </c>
      <c r="E211" t="s">
        <v>82</v>
      </c>
      <c r="F211">
        <v>210</v>
      </c>
      <c r="G211" s="106"/>
    </row>
    <row r="212" spans="1:7" x14ac:dyDescent="0.25">
      <c r="A212">
        <v>49638</v>
      </c>
      <c r="B212" t="s">
        <v>87</v>
      </c>
      <c r="C212" s="44">
        <v>41794</v>
      </c>
      <c r="E212" t="s">
        <v>82</v>
      </c>
      <c r="F212">
        <v>211</v>
      </c>
      <c r="G212" s="106"/>
    </row>
    <row r="213" spans="1:7" x14ac:dyDescent="0.25">
      <c r="A213">
        <v>49641</v>
      </c>
      <c r="B213" t="s">
        <v>87</v>
      </c>
      <c r="C213" s="44">
        <v>41794</v>
      </c>
      <c r="E213" t="s">
        <v>82</v>
      </c>
      <c r="F213">
        <v>212</v>
      </c>
      <c r="G213" s="106"/>
    </row>
    <row r="214" spans="1:7" x14ac:dyDescent="0.25">
      <c r="A214">
        <v>49642</v>
      </c>
      <c r="B214" t="s">
        <v>87</v>
      </c>
      <c r="C214" s="44">
        <v>41794</v>
      </c>
      <c r="E214" t="s">
        <v>82</v>
      </c>
      <c r="F214">
        <v>213</v>
      </c>
      <c r="G214" s="106"/>
    </row>
    <row r="215" spans="1:7" x14ac:dyDescent="0.25">
      <c r="A215">
        <v>49648</v>
      </c>
      <c r="B215" t="s">
        <v>87</v>
      </c>
      <c r="C215" s="44">
        <v>41794</v>
      </c>
      <c r="E215" t="s">
        <v>82</v>
      </c>
      <c r="F215">
        <v>214</v>
      </c>
      <c r="G215" s="106"/>
    </row>
    <row r="216" spans="1:7" x14ac:dyDescent="0.25">
      <c r="A216">
        <v>49628</v>
      </c>
      <c r="B216" t="s">
        <v>87</v>
      </c>
      <c r="C216" s="44">
        <v>41795</v>
      </c>
      <c r="E216" t="s">
        <v>82</v>
      </c>
      <c r="F216">
        <v>215</v>
      </c>
      <c r="G216" s="106"/>
    </row>
    <row r="217" spans="1:7" x14ac:dyDescent="0.25">
      <c r="A217">
        <v>49630</v>
      </c>
      <c r="B217" t="s">
        <v>87</v>
      </c>
      <c r="C217" s="44">
        <v>41795</v>
      </c>
      <c r="E217" t="s">
        <v>82</v>
      </c>
      <c r="F217">
        <v>216</v>
      </c>
      <c r="G217" s="106"/>
    </row>
    <row r="218" spans="1:7" x14ac:dyDescent="0.25">
      <c r="A218">
        <v>49643</v>
      </c>
      <c r="B218" t="s">
        <v>87</v>
      </c>
      <c r="C218" s="44">
        <v>41795</v>
      </c>
      <c r="E218" t="s">
        <v>82</v>
      </c>
      <c r="F218">
        <v>217</v>
      </c>
      <c r="G218" s="106"/>
    </row>
    <row r="219" spans="1:7" x14ac:dyDescent="0.25">
      <c r="A219">
        <v>49646</v>
      </c>
      <c r="B219" t="s">
        <v>87</v>
      </c>
      <c r="C219" s="44">
        <v>41795</v>
      </c>
      <c r="E219" t="s">
        <v>82</v>
      </c>
      <c r="F219">
        <v>218</v>
      </c>
      <c r="G219" s="106"/>
    </row>
    <row r="220" spans="1:7" x14ac:dyDescent="0.25">
      <c r="A220">
        <v>49647</v>
      </c>
      <c r="B220" t="s">
        <v>87</v>
      </c>
      <c r="C220" s="44">
        <v>41795</v>
      </c>
      <c r="E220" t="s">
        <v>82</v>
      </c>
      <c r="F220">
        <v>219</v>
      </c>
      <c r="G220" s="106"/>
    </row>
    <row r="221" spans="1:7" x14ac:dyDescent="0.25">
      <c r="A221">
        <v>49649</v>
      </c>
      <c r="B221" t="s">
        <v>87</v>
      </c>
      <c r="C221" s="44">
        <v>41799</v>
      </c>
      <c r="E221" t="s">
        <v>82</v>
      </c>
      <c r="F221">
        <v>220</v>
      </c>
      <c r="G221" s="106"/>
    </row>
    <row r="222" spans="1:7" x14ac:dyDescent="0.25">
      <c r="A222">
        <v>49650</v>
      </c>
      <c r="B222" t="s">
        <v>87</v>
      </c>
      <c r="C222" s="44">
        <v>41799</v>
      </c>
      <c r="E222" t="s">
        <v>82</v>
      </c>
      <c r="F222">
        <v>221</v>
      </c>
      <c r="G222" s="106"/>
    </row>
    <row r="223" spans="1:7" x14ac:dyDescent="0.25">
      <c r="A223">
        <v>49651</v>
      </c>
      <c r="B223" t="s">
        <v>87</v>
      </c>
      <c r="C223" s="44">
        <v>41799</v>
      </c>
      <c r="E223" t="s">
        <v>82</v>
      </c>
      <c r="F223">
        <v>222</v>
      </c>
      <c r="G223" s="106"/>
    </row>
    <row r="224" spans="1:7" x14ac:dyDescent="0.25">
      <c r="A224">
        <v>49653</v>
      </c>
      <c r="B224" t="s">
        <v>87</v>
      </c>
      <c r="C224" s="44">
        <v>41799</v>
      </c>
      <c r="E224" t="s">
        <v>82</v>
      </c>
      <c r="F224">
        <v>223</v>
      </c>
      <c r="G224" s="106"/>
    </row>
    <row r="225" spans="1:7" x14ac:dyDescent="0.25">
      <c r="A225">
        <v>49655</v>
      </c>
      <c r="B225" t="s">
        <v>87</v>
      </c>
      <c r="C225" s="44">
        <v>41799</v>
      </c>
      <c r="E225" t="s">
        <v>82</v>
      </c>
      <c r="F225">
        <v>224</v>
      </c>
      <c r="G225" s="106"/>
    </row>
    <row r="226" spans="1:7" x14ac:dyDescent="0.25">
      <c r="A226">
        <v>49656</v>
      </c>
      <c r="B226" t="s">
        <v>87</v>
      </c>
      <c r="C226" s="44">
        <v>41799</v>
      </c>
      <c r="E226" t="s">
        <v>82</v>
      </c>
      <c r="F226">
        <v>225</v>
      </c>
      <c r="G226" s="106"/>
    </row>
    <row r="227" spans="1:7" x14ac:dyDescent="0.25">
      <c r="A227">
        <v>49657</v>
      </c>
      <c r="B227" t="s">
        <v>87</v>
      </c>
      <c r="C227" s="44">
        <v>41799</v>
      </c>
      <c r="E227" t="s">
        <v>82</v>
      </c>
      <c r="F227">
        <v>226</v>
      </c>
      <c r="G227" s="106"/>
    </row>
    <row r="228" spans="1:7" x14ac:dyDescent="0.25">
      <c r="A228">
        <v>49659</v>
      </c>
      <c r="B228" t="s">
        <v>87</v>
      </c>
      <c r="C228" s="44">
        <v>41799</v>
      </c>
      <c r="E228" t="s">
        <v>82</v>
      </c>
      <c r="F228">
        <v>227</v>
      </c>
      <c r="G228" s="106"/>
    </row>
    <row r="229" spans="1:7" x14ac:dyDescent="0.25">
      <c r="A229">
        <v>49660</v>
      </c>
      <c r="B229" t="s">
        <v>87</v>
      </c>
      <c r="C229" s="44">
        <v>41799</v>
      </c>
      <c r="D229">
        <v>1</v>
      </c>
      <c r="E229" t="s">
        <v>82</v>
      </c>
      <c r="F229">
        <v>228</v>
      </c>
      <c r="G229" s="106"/>
    </row>
    <row r="230" spans="1:7" x14ac:dyDescent="0.25">
      <c r="A230">
        <v>49668</v>
      </c>
      <c r="B230" t="s">
        <v>87</v>
      </c>
      <c r="C230" s="44">
        <v>41806</v>
      </c>
      <c r="E230" t="s">
        <v>82</v>
      </c>
      <c r="F230">
        <v>229</v>
      </c>
      <c r="G230" s="106"/>
    </row>
    <row r="231" spans="1:7" x14ac:dyDescent="0.25">
      <c r="A231">
        <v>49661</v>
      </c>
      <c r="B231" t="s">
        <v>87</v>
      </c>
      <c r="C231" s="44">
        <v>41806</v>
      </c>
      <c r="E231" t="s">
        <v>82</v>
      </c>
      <c r="F231">
        <v>230</v>
      </c>
      <c r="G231" s="106"/>
    </row>
    <row r="232" spans="1:7" x14ac:dyDescent="0.25">
      <c r="A232">
        <v>49663</v>
      </c>
      <c r="B232" t="s">
        <v>87</v>
      </c>
      <c r="C232" s="44">
        <v>41806</v>
      </c>
      <c r="E232" t="s">
        <v>82</v>
      </c>
      <c r="F232">
        <v>231</v>
      </c>
      <c r="G232" s="106"/>
    </row>
    <row r="233" spans="1:7" x14ac:dyDescent="0.25">
      <c r="A233">
        <v>49664</v>
      </c>
      <c r="B233" t="s">
        <v>87</v>
      </c>
      <c r="C233" s="44">
        <v>41806</v>
      </c>
      <c r="E233" t="s">
        <v>82</v>
      </c>
      <c r="F233">
        <v>232</v>
      </c>
      <c r="G233" s="106"/>
    </row>
    <row r="234" spans="1:7" x14ac:dyDescent="0.25">
      <c r="A234">
        <v>49666</v>
      </c>
      <c r="B234" t="s">
        <v>87</v>
      </c>
      <c r="C234" s="44">
        <v>41806</v>
      </c>
      <c r="E234" t="s">
        <v>82</v>
      </c>
      <c r="F234">
        <v>233</v>
      </c>
      <c r="G234" s="106"/>
    </row>
    <row r="235" spans="1:7" x14ac:dyDescent="0.25">
      <c r="A235">
        <v>49665</v>
      </c>
      <c r="B235" t="s">
        <v>87</v>
      </c>
      <c r="C235" s="44">
        <v>41806</v>
      </c>
      <c r="D235">
        <v>1</v>
      </c>
      <c r="E235" t="s">
        <v>82</v>
      </c>
      <c r="F235">
        <v>234</v>
      </c>
      <c r="G235" s="106"/>
    </row>
    <row r="236" spans="1:7" x14ac:dyDescent="0.25">
      <c r="A236">
        <v>49662</v>
      </c>
      <c r="B236" t="s">
        <v>87</v>
      </c>
      <c r="C236" s="44">
        <v>41810</v>
      </c>
      <c r="E236" t="s">
        <v>82</v>
      </c>
      <c r="F236">
        <v>235</v>
      </c>
      <c r="G236" s="106"/>
    </row>
    <row r="237" spans="1:7" x14ac:dyDescent="0.25">
      <c r="A237">
        <v>49667</v>
      </c>
      <c r="B237" t="s">
        <v>87</v>
      </c>
      <c r="C237" s="44">
        <v>41810</v>
      </c>
      <c r="E237" t="s">
        <v>82</v>
      </c>
      <c r="F237">
        <v>236</v>
      </c>
      <c r="G237" s="106"/>
    </row>
    <row r="238" spans="1:7" x14ac:dyDescent="0.25">
      <c r="A238">
        <v>49670</v>
      </c>
      <c r="B238" t="s">
        <v>87</v>
      </c>
      <c r="C238" s="44">
        <v>41810</v>
      </c>
      <c r="E238" t="s">
        <v>82</v>
      </c>
      <c r="F238">
        <v>237</v>
      </c>
      <c r="G238" s="106"/>
    </row>
    <row r="239" spans="1:7" x14ac:dyDescent="0.25">
      <c r="A239">
        <v>49672</v>
      </c>
      <c r="B239" t="s">
        <v>87</v>
      </c>
      <c r="C239" s="44">
        <v>41810</v>
      </c>
      <c r="E239" t="s">
        <v>82</v>
      </c>
      <c r="F239">
        <v>238</v>
      </c>
      <c r="G239" s="106"/>
    </row>
    <row r="240" spans="1:7" x14ac:dyDescent="0.25">
      <c r="A240">
        <v>49673</v>
      </c>
      <c r="B240" t="s">
        <v>87</v>
      </c>
      <c r="C240" s="44">
        <v>41810</v>
      </c>
      <c r="E240" t="s">
        <v>82</v>
      </c>
      <c r="F240">
        <v>239</v>
      </c>
      <c r="G240" s="106"/>
    </row>
    <row r="241" spans="1:7" x14ac:dyDescent="0.25">
      <c r="A241">
        <v>49674</v>
      </c>
      <c r="B241" t="s">
        <v>87</v>
      </c>
      <c r="C241" s="44">
        <v>41810</v>
      </c>
      <c r="E241" t="s">
        <v>82</v>
      </c>
      <c r="F241">
        <v>240</v>
      </c>
      <c r="G241" s="106"/>
    </row>
    <row r="242" spans="1:7" x14ac:dyDescent="0.25">
      <c r="A242">
        <v>49675</v>
      </c>
      <c r="B242" t="s">
        <v>87</v>
      </c>
      <c r="C242" s="44">
        <v>41810</v>
      </c>
      <c r="E242" t="s">
        <v>82</v>
      </c>
      <c r="F242">
        <v>241</v>
      </c>
      <c r="G242" s="106"/>
    </row>
    <row r="243" spans="1:7" x14ac:dyDescent="0.25">
      <c r="A243">
        <v>49676</v>
      </c>
      <c r="B243" t="s">
        <v>87</v>
      </c>
      <c r="C243" s="44">
        <v>41810</v>
      </c>
      <c r="E243" t="s">
        <v>82</v>
      </c>
      <c r="F243">
        <v>242</v>
      </c>
      <c r="G243" s="106"/>
    </row>
    <row r="244" spans="1:7" x14ac:dyDescent="0.25">
      <c r="A244">
        <v>49677</v>
      </c>
      <c r="B244" t="s">
        <v>87</v>
      </c>
      <c r="C244" s="44">
        <v>41810</v>
      </c>
      <c r="E244" t="s">
        <v>82</v>
      </c>
      <c r="F244">
        <v>243</v>
      </c>
      <c r="G244" s="106"/>
    </row>
    <row r="245" spans="1:7" x14ac:dyDescent="0.25">
      <c r="A245">
        <v>49678</v>
      </c>
      <c r="B245" t="s">
        <v>87</v>
      </c>
      <c r="C245" s="44">
        <v>41810</v>
      </c>
      <c r="E245" t="s">
        <v>82</v>
      </c>
      <c r="F245">
        <v>244</v>
      </c>
      <c r="G245" s="106"/>
    </row>
    <row r="246" spans="1:7" x14ac:dyDescent="0.25">
      <c r="A246">
        <v>49707</v>
      </c>
      <c r="B246" t="s">
        <v>87</v>
      </c>
      <c r="C246" s="44">
        <v>41810</v>
      </c>
      <c r="E246" t="s">
        <v>82</v>
      </c>
      <c r="F246">
        <v>245</v>
      </c>
      <c r="G246" s="106"/>
    </row>
    <row r="247" spans="1:7" x14ac:dyDescent="0.25">
      <c r="A247">
        <v>49704</v>
      </c>
      <c r="B247" t="s">
        <v>87</v>
      </c>
      <c r="C247" s="44">
        <v>41810</v>
      </c>
      <c r="E247" t="s">
        <v>82</v>
      </c>
      <c r="F247">
        <v>246</v>
      </c>
      <c r="G247" s="106"/>
    </row>
    <row r="248" spans="1:7" x14ac:dyDescent="0.25">
      <c r="A248">
        <v>49705</v>
      </c>
      <c r="B248" t="s">
        <v>87</v>
      </c>
      <c r="C248" s="44">
        <v>41810</v>
      </c>
      <c r="E248" t="s">
        <v>82</v>
      </c>
      <c r="F248">
        <v>247</v>
      </c>
      <c r="G248" s="106"/>
    </row>
    <row r="249" spans="1:7" x14ac:dyDescent="0.25">
      <c r="A249">
        <v>49633</v>
      </c>
      <c r="B249" t="s">
        <v>87</v>
      </c>
      <c r="C249" s="44">
        <v>41813</v>
      </c>
      <c r="E249" t="s">
        <v>82</v>
      </c>
      <c r="F249">
        <v>248</v>
      </c>
      <c r="G249" s="106"/>
    </row>
    <row r="250" spans="1:7" x14ac:dyDescent="0.25">
      <c r="A250">
        <v>49634</v>
      </c>
      <c r="B250" t="s">
        <v>87</v>
      </c>
      <c r="C250" s="44">
        <v>41813</v>
      </c>
      <c r="E250" t="s">
        <v>82</v>
      </c>
      <c r="F250">
        <v>249</v>
      </c>
      <c r="G250" s="106"/>
    </row>
    <row r="251" spans="1:7" x14ac:dyDescent="0.25">
      <c r="A251">
        <v>49635</v>
      </c>
      <c r="B251" t="s">
        <v>87</v>
      </c>
      <c r="C251" s="44">
        <v>41813</v>
      </c>
      <c r="E251" t="s">
        <v>82</v>
      </c>
      <c r="F251">
        <v>250</v>
      </c>
      <c r="G251" s="106"/>
    </row>
    <row r="252" spans="1:7" x14ac:dyDescent="0.25">
      <c r="A252">
        <v>49636</v>
      </c>
      <c r="B252" t="s">
        <v>87</v>
      </c>
      <c r="C252" s="44">
        <v>41813</v>
      </c>
      <c r="E252" t="s">
        <v>82</v>
      </c>
      <c r="F252">
        <v>251</v>
      </c>
      <c r="G252" s="106"/>
    </row>
    <row r="253" spans="1:7" x14ac:dyDescent="0.25">
      <c r="A253">
        <v>49685</v>
      </c>
      <c r="B253" t="s">
        <v>87</v>
      </c>
      <c r="C253" s="44">
        <v>41813</v>
      </c>
      <c r="E253" t="s">
        <v>82</v>
      </c>
      <c r="F253">
        <v>252</v>
      </c>
      <c r="G253" s="106"/>
    </row>
    <row r="254" spans="1:7" x14ac:dyDescent="0.25">
      <c r="A254">
        <v>49686</v>
      </c>
      <c r="B254" t="s">
        <v>87</v>
      </c>
      <c r="C254" s="44">
        <v>41813</v>
      </c>
      <c r="E254" t="s">
        <v>82</v>
      </c>
      <c r="F254">
        <v>253</v>
      </c>
      <c r="G254" s="106"/>
    </row>
    <row r="255" spans="1:7" x14ac:dyDescent="0.25">
      <c r="A255">
        <v>49688</v>
      </c>
      <c r="B255" t="s">
        <v>87</v>
      </c>
      <c r="C255" s="44">
        <v>41813</v>
      </c>
      <c r="E255" t="s">
        <v>82</v>
      </c>
      <c r="F255">
        <v>254</v>
      </c>
      <c r="G255" s="106"/>
    </row>
    <row r="256" spans="1:7" x14ac:dyDescent="0.25">
      <c r="A256">
        <v>49687</v>
      </c>
      <c r="B256" t="s">
        <v>87</v>
      </c>
      <c r="C256" s="44">
        <v>41813</v>
      </c>
      <c r="E256" t="s">
        <v>82</v>
      </c>
      <c r="F256">
        <v>255</v>
      </c>
      <c r="G256" s="106"/>
    </row>
    <row r="257" spans="1:7" x14ac:dyDescent="0.25">
      <c r="A257">
        <v>49689</v>
      </c>
      <c r="B257" t="s">
        <v>87</v>
      </c>
      <c r="C257" s="44">
        <v>41813</v>
      </c>
      <c r="E257" t="s">
        <v>82</v>
      </c>
      <c r="F257">
        <v>256</v>
      </c>
      <c r="G257" s="106"/>
    </row>
    <row r="258" spans="1:7" x14ac:dyDescent="0.25">
      <c r="A258">
        <v>49690</v>
      </c>
      <c r="B258" t="s">
        <v>87</v>
      </c>
      <c r="C258" s="44">
        <v>41813</v>
      </c>
      <c r="E258" t="s">
        <v>82</v>
      </c>
      <c r="F258">
        <v>257</v>
      </c>
      <c r="G258" s="106"/>
    </row>
    <row r="259" spans="1:7" x14ac:dyDescent="0.25">
      <c r="A259">
        <v>49691</v>
      </c>
      <c r="B259" t="s">
        <v>87</v>
      </c>
      <c r="C259" s="44">
        <v>41813</v>
      </c>
      <c r="E259" t="s">
        <v>82</v>
      </c>
      <c r="F259">
        <v>258</v>
      </c>
      <c r="G259" s="106"/>
    </row>
    <row r="260" spans="1:7" x14ac:dyDescent="0.25">
      <c r="A260">
        <v>49692</v>
      </c>
      <c r="B260" t="s">
        <v>87</v>
      </c>
      <c r="C260" s="44">
        <v>41813</v>
      </c>
      <c r="E260" t="s">
        <v>82</v>
      </c>
      <c r="F260">
        <v>259</v>
      </c>
      <c r="G260" s="106"/>
    </row>
    <row r="261" spans="1:7" x14ac:dyDescent="0.25">
      <c r="A261">
        <v>49693</v>
      </c>
      <c r="B261" t="s">
        <v>87</v>
      </c>
      <c r="C261" s="44">
        <v>41813</v>
      </c>
      <c r="E261" t="s">
        <v>82</v>
      </c>
      <c r="F261">
        <v>260</v>
      </c>
      <c r="G261" s="106"/>
    </row>
    <row r="262" spans="1:7" x14ac:dyDescent="0.25">
      <c r="A262">
        <v>49694</v>
      </c>
      <c r="B262" t="s">
        <v>87</v>
      </c>
      <c r="C262" s="44">
        <v>41813</v>
      </c>
      <c r="E262" t="s">
        <v>82</v>
      </c>
      <c r="F262">
        <v>261</v>
      </c>
      <c r="G262" s="106"/>
    </row>
    <row r="263" spans="1:7" x14ac:dyDescent="0.25">
      <c r="A263">
        <v>49695</v>
      </c>
      <c r="B263" t="s">
        <v>87</v>
      </c>
      <c r="C263" s="44">
        <v>41813</v>
      </c>
      <c r="E263" t="s">
        <v>82</v>
      </c>
      <c r="F263">
        <v>262</v>
      </c>
      <c r="G263" s="106"/>
    </row>
    <row r="264" spans="1:7" x14ac:dyDescent="0.25">
      <c r="A264">
        <v>49696</v>
      </c>
      <c r="B264" t="s">
        <v>87</v>
      </c>
      <c r="C264" s="44">
        <v>41813</v>
      </c>
      <c r="E264" t="s">
        <v>82</v>
      </c>
      <c r="F264">
        <v>263</v>
      </c>
      <c r="G264" s="106"/>
    </row>
    <row r="265" spans="1:7" x14ac:dyDescent="0.25">
      <c r="A265">
        <v>49697</v>
      </c>
      <c r="B265" t="s">
        <v>87</v>
      </c>
      <c r="C265" s="44">
        <v>41813</v>
      </c>
      <c r="E265" t="s">
        <v>82</v>
      </c>
      <c r="F265">
        <v>264</v>
      </c>
      <c r="G265" s="106"/>
    </row>
    <row r="266" spans="1:7" x14ac:dyDescent="0.25">
      <c r="A266">
        <v>49698</v>
      </c>
      <c r="B266" t="s">
        <v>87</v>
      </c>
      <c r="C266" s="44">
        <v>41813</v>
      </c>
      <c r="E266" t="s">
        <v>82</v>
      </c>
      <c r="F266">
        <v>265</v>
      </c>
      <c r="G266" s="106"/>
    </row>
    <row r="267" spans="1:7" x14ac:dyDescent="0.25">
      <c r="A267">
        <v>43212</v>
      </c>
      <c r="B267" t="s">
        <v>86</v>
      </c>
      <c r="C267" s="44">
        <v>41690</v>
      </c>
      <c r="D267">
        <v>1</v>
      </c>
      <c r="E267" t="s">
        <v>82</v>
      </c>
      <c r="F267">
        <v>266</v>
      </c>
      <c r="G267" s="106"/>
    </row>
    <row r="268" spans="1:7" x14ac:dyDescent="0.25">
      <c r="A268">
        <v>46295</v>
      </c>
      <c r="B268" t="s">
        <v>86</v>
      </c>
      <c r="C268" s="44">
        <v>41690</v>
      </c>
      <c r="D268">
        <v>1</v>
      </c>
      <c r="E268" t="s">
        <v>82</v>
      </c>
      <c r="F268">
        <v>267</v>
      </c>
      <c r="G268" s="106"/>
    </row>
    <row r="269" spans="1:7" x14ac:dyDescent="0.25">
      <c r="A269">
        <v>46296</v>
      </c>
      <c r="B269" t="s">
        <v>86</v>
      </c>
      <c r="C269" s="44">
        <v>41690</v>
      </c>
      <c r="D269">
        <v>1</v>
      </c>
      <c r="E269" t="s">
        <v>82</v>
      </c>
      <c r="F269">
        <v>268</v>
      </c>
      <c r="G269" s="106"/>
    </row>
    <row r="270" spans="1:7" x14ac:dyDescent="0.25">
      <c r="A270">
        <v>45415</v>
      </c>
      <c r="B270" t="s">
        <v>86</v>
      </c>
      <c r="C270" s="44">
        <v>41690</v>
      </c>
      <c r="D270">
        <v>1</v>
      </c>
      <c r="E270" t="s">
        <v>82</v>
      </c>
      <c r="F270">
        <v>269</v>
      </c>
      <c r="G270" s="106"/>
    </row>
    <row r="271" spans="1:7" x14ac:dyDescent="0.25">
      <c r="A271">
        <v>43209</v>
      </c>
      <c r="B271" t="s">
        <v>86</v>
      </c>
      <c r="C271" s="44">
        <v>41690</v>
      </c>
      <c r="D271">
        <v>1</v>
      </c>
      <c r="E271" t="s">
        <v>82</v>
      </c>
      <c r="F271">
        <v>270</v>
      </c>
      <c r="G271" s="106"/>
    </row>
    <row r="272" spans="1:7" x14ac:dyDescent="0.25">
      <c r="A272">
        <v>47533</v>
      </c>
      <c r="B272" t="s">
        <v>85</v>
      </c>
      <c r="C272" s="44">
        <v>41691</v>
      </c>
      <c r="E272" t="s">
        <v>82</v>
      </c>
      <c r="F272">
        <v>271</v>
      </c>
      <c r="G272" s="106"/>
    </row>
    <row r="273" spans="1:7" x14ac:dyDescent="0.25">
      <c r="A273">
        <v>49063</v>
      </c>
      <c r="B273" t="s">
        <v>85</v>
      </c>
      <c r="C273" s="44">
        <v>41691</v>
      </c>
      <c r="E273" t="s">
        <v>82</v>
      </c>
      <c r="F273">
        <v>272</v>
      </c>
      <c r="G273" s="106"/>
    </row>
    <row r="274" spans="1:7" x14ac:dyDescent="0.25">
      <c r="A274">
        <v>49062</v>
      </c>
      <c r="B274" t="s">
        <v>85</v>
      </c>
      <c r="C274" s="44">
        <v>41691</v>
      </c>
      <c r="E274" t="s">
        <v>82</v>
      </c>
      <c r="F274">
        <v>273</v>
      </c>
      <c r="G274" s="106"/>
    </row>
    <row r="275" spans="1:7" x14ac:dyDescent="0.25">
      <c r="A275">
        <v>48147</v>
      </c>
      <c r="B275" t="s">
        <v>85</v>
      </c>
      <c r="C275" s="44">
        <v>41691</v>
      </c>
      <c r="E275" t="s">
        <v>82</v>
      </c>
      <c r="F275">
        <v>274</v>
      </c>
      <c r="G275" s="106"/>
    </row>
    <row r="276" spans="1:7" x14ac:dyDescent="0.25">
      <c r="A276">
        <v>49699</v>
      </c>
      <c r="B276" t="s">
        <v>87</v>
      </c>
      <c r="C276" s="44">
        <v>41813</v>
      </c>
      <c r="E276" t="s">
        <v>82</v>
      </c>
      <c r="F276">
        <v>275</v>
      </c>
      <c r="G276" s="106"/>
    </row>
    <row r="277" spans="1:7" x14ac:dyDescent="0.25">
      <c r="A277">
        <v>49700</v>
      </c>
      <c r="B277" t="s">
        <v>87</v>
      </c>
      <c r="C277" s="44">
        <v>41813</v>
      </c>
      <c r="E277" t="s">
        <v>82</v>
      </c>
      <c r="F277">
        <v>276</v>
      </c>
      <c r="G277" s="106"/>
    </row>
    <row r="278" spans="1:7" x14ac:dyDescent="0.25">
      <c r="A278">
        <v>49701</v>
      </c>
      <c r="B278" t="s">
        <v>87</v>
      </c>
      <c r="C278" s="44">
        <v>41813</v>
      </c>
      <c r="E278" t="s">
        <v>82</v>
      </c>
      <c r="F278">
        <v>277</v>
      </c>
      <c r="G278" s="106"/>
    </row>
    <row r="279" spans="1:7" x14ac:dyDescent="0.25">
      <c r="A279">
        <v>49702</v>
      </c>
      <c r="B279" t="s">
        <v>87</v>
      </c>
      <c r="C279" s="44">
        <v>41813</v>
      </c>
      <c r="E279" t="s">
        <v>82</v>
      </c>
      <c r="F279">
        <v>278</v>
      </c>
      <c r="G279" s="106"/>
    </row>
    <row r="280" spans="1:7" x14ac:dyDescent="0.25">
      <c r="A280">
        <v>49708</v>
      </c>
      <c r="B280" t="s">
        <v>87</v>
      </c>
      <c r="C280" s="44">
        <v>41813</v>
      </c>
      <c r="E280" t="s">
        <v>82</v>
      </c>
      <c r="F280">
        <v>279</v>
      </c>
      <c r="G280" s="106"/>
    </row>
    <row r="281" spans="1:7" x14ac:dyDescent="0.25">
      <c r="A281">
        <v>49710</v>
      </c>
      <c r="B281" t="s">
        <v>87</v>
      </c>
      <c r="C281" s="44">
        <v>41813</v>
      </c>
      <c r="E281" t="s">
        <v>82</v>
      </c>
      <c r="F281">
        <v>280</v>
      </c>
      <c r="G281" s="106"/>
    </row>
    <row r="282" spans="1:7" x14ac:dyDescent="0.25">
      <c r="A282">
        <v>43437</v>
      </c>
      <c r="B282" t="s">
        <v>86</v>
      </c>
      <c r="C282" s="44">
        <v>41703</v>
      </c>
      <c r="E282" t="s">
        <v>82</v>
      </c>
      <c r="F282">
        <v>281</v>
      </c>
      <c r="G282" s="106"/>
    </row>
    <row r="283" spans="1:7" x14ac:dyDescent="0.25">
      <c r="A283">
        <v>49680</v>
      </c>
      <c r="B283" t="s">
        <v>87</v>
      </c>
      <c r="C283" s="44">
        <v>41815</v>
      </c>
      <c r="E283" t="s">
        <v>82</v>
      </c>
      <c r="F283">
        <v>282</v>
      </c>
      <c r="G283" s="106"/>
    </row>
    <row r="284" spans="1:7" x14ac:dyDescent="0.25">
      <c r="A284">
        <v>49681</v>
      </c>
      <c r="B284" t="s">
        <v>87</v>
      </c>
      <c r="C284" s="44">
        <v>41815</v>
      </c>
      <c r="E284" t="s">
        <v>82</v>
      </c>
      <c r="F284">
        <v>283</v>
      </c>
      <c r="G284" s="106"/>
    </row>
    <row r="285" spans="1:7" x14ac:dyDescent="0.25">
      <c r="A285">
        <v>49682</v>
      </c>
      <c r="B285" t="s">
        <v>87</v>
      </c>
      <c r="C285" s="44">
        <v>41815</v>
      </c>
      <c r="E285" t="s">
        <v>82</v>
      </c>
      <c r="F285">
        <v>284</v>
      </c>
      <c r="G285" s="106"/>
    </row>
    <row r="286" spans="1:7" x14ac:dyDescent="0.25">
      <c r="A286">
        <v>49683</v>
      </c>
      <c r="B286" t="s">
        <v>87</v>
      </c>
      <c r="C286" s="44">
        <v>41815</v>
      </c>
      <c r="E286" t="s">
        <v>82</v>
      </c>
      <c r="F286">
        <v>285</v>
      </c>
      <c r="G286" s="106"/>
    </row>
    <row r="287" spans="1:7" x14ac:dyDescent="0.25">
      <c r="A287">
        <v>49684</v>
      </c>
      <c r="B287" t="s">
        <v>87</v>
      </c>
      <c r="C287" s="44">
        <v>41815</v>
      </c>
      <c r="E287" t="s">
        <v>82</v>
      </c>
      <c r="F287">
        <v>286</v>
      </c>
      <c r="G287" s="106"/>
    </row>
    <row r="288" spans="1:7" x14ac:dyDescent="0.25">
      <c r="A288">
        <v>49679</v>
      </c>
      <c r="B288" t="s">
        <v>87</v>
      </c>
      <c r="C288" s="44">
        <v>41815</v>
      </c>
      <c r="E288" t="s">
        <v>82</v>
      </c>
      <c r="F288">
        <v>287</v>
      </c>
      <c r="G288" s="106"/>
    </row>
    <row r="289" spans="1:7" x14ac:dyDescent="0.25">
      <c r="A289">
        <v>49711</v>
      </c>
      <c r="B289" t="s">
        <v>87</v>
      </c>
      <c r="C289" s="44">
        <v>41822</v>
      </c>
      <c r="E289" t="s">
        <v>82</v>
      </c>
      <c r="F289">
        <v>288</v>
      </c>
      <c r="G289" s="106"/>
    </row>
    <row r="290" spans="1:7" x14ac:dyDescent="0.25">
      <c r="A290">
        <v>49712</v>
      </c>
      <c r="B290" t="s">
        <v>87</v>
      </c>
      <c r="C290" s="44">
        <v>41822</v>
      </c>
      <c r="E290" t="s">
        <v>82</v>
      </c>
      <c r="F290">
        <v>289</v>
      </c>
      <c r="G290" s="106"/>
    </row>
    <row r="291" spans="1:7" x14ac:dyDescent="0.25">
      <c r="A291">
        <v>49713</v>
      </c>
      <c r="B291" t="s">
        <v>87</v>
      </c>
      <c r="C291" s="44">
        <v>41822</v>
      </c>
      <c r="E291" t="s">
        <v>82</v>
      </c>
      <c r="F291">
        <v>290</v>
      </c>
      <c r="G291" s="106"/>
    </row>
    <row r="292" spans="1:7" x14ac:dyDescent="0.25">
      <c r="A292">
        <v>49714</v>
      </c>
      <c r="B292" t="s">
        <v>87</v>
      </c>
      <c r="C292" s="44">
        <v>41822</v>
      </c>
      <c r="E292" t="s">
        <v>82</v>
      </c>
      <c r="F292">
        <v>291</v>
      </c>
      <c r="G292" s="106"/>
    </row>
    <row r="293" spans="1:7" x14ac:dyDescent="0.25">
      <c r="A293">
        <v>49715</v>
      </c>
      <c r="B293" t="s">
        <v>87</v>
      </c>
      <c r="C293" s="44">
        <v>41822</v>
      </c>
      <c r="E293" t="s">
        <v>82</v>
      </c>
      <c r="F293">
        <v>292</v>
      </c>
      <c r="G293" s="106"/>
    </row>
    <row r="294" spans="1:7" x14ac:dyDescent="0.25">
      <c r="A294">
        <v>49716</v>
      </c>
      <c r="B294" t="s">
        <v>87</v>
      </c>
      <c r="C294" s="44">
        <v>41822</v>
      </c>
      <c r="E294" t="s">
        <v>82</v>
      </c>
      <c r="F294">
        <v>293</v>
      </c>
      <c r="G294" s="106"/>
    </row>
    <row r="295" spans="1:7" x14ac:dyDescent="0.25">
      <c r="A295">
        <v>49669</v>
      </c>
      <c r="B295" t="s">
        <v>87</v>
      </c>
      <c r="C295" s="44">
        <v>41823</v>
      </c>
      <c r="E295" t="s">
        <v>82</v>
      </c>
      <c r="F295">
        <v>294</v>
      </c>
      <c r="G295" s="106"/>
    </row>
    <row r="296" spans="1:7" x14ac:dyDescent="0.25">
      <c r="A296">
        <v>49645</v>
      </c>
      <c r="B296" t="s">
        <v>87</v>
      </c>
      <c r="C296" s="44">
        <v>41829</v>
      </c>
      <c r="E296" t="s">
        <v>82</v>
      </c>
      <c r="F296">
        <v>295</v>
      </c>
      <c r="G296" s="106"/>
    </row>
    <row r="297" spans="1:7" x14ac:dyDescent="0.25">
      <c r="A297">
        <v>49703</v>
      </c>
      <c r="B297" t="s">
        <v>87</v>
      </c>
      <c r="C297" s="44">
        <v>41829</v>
      </c>
      <c r="E297" t="s">
        <v>82</v>
      </c>
      <c r="F297">
        <v>296</v>
      </c>
      <c r="G297" s="106"/>
    </row>
    <row r="298" spans="1:7" x14ac:dyDescent="0.25">
      <c r="A298">
        <v>49717</v>
      </c>
      <c r="B298" t="s">
        <v>87</v>
      </c>
      <c r="C298" s="44">
        <v>41829</v>
      </c>
      <c r="E298" t="s">
        <v>82</v>
      </c>
      <c r="F298">
        <v>297</v>
      </c>
      <c r="G298" s="106"/>
    </row>
    <row r="299" spans="1:7" x14ac:dyDescent="0.25">
      <c r="A299">
        <v>49718</v>
      </c>
      <c r="B299" t="s">
        <v>87</v>
      </c>
      <c r="C299" s="44">
        <v>41829</v>
      </c>
      <c r="E299" t="s">
        <v>82</v>
      </c>
      <c r="F299">
        <v>298</v>
      </c>
      <c r="G299" s="106"/>
    </row>
    <row r="300" spans="1:7" x14ac:dyDescent="0.25">
      <c r="A300">
        <v>49719</v>
      </c>
      <c r="B300" t="s">
        <v>87</v>
      </c>
      <c r="C300" s="44">
        <v>41829</v>
      </c>
      <c r="E300" t="s">
        <v>82</v>
      </c>
      <c r="F300">
        <v>299</v>
      </c>
      <c r="G300" s="106"/>
    </row>
    <row r="301" spans="1:7" x14ac:dyDescent="0.25">
      <c r="A301">
        <v>49720</v>
      </c>
      <c r="B301" t="s">
        <v>87</v>
      </c>
      <c r="C301" s="44">
        <v>41829</v>
      </c>
      <c r="E301" t="s">
        <v>82</v>
      </c>
      <c r="F301">
        <v>300</v>
      </c>
      <c r="G301" s="106"/>
    </row>
    <row r="302" spans="1:7" x14ac:dyDescent="0.25">
      <c r="A302">
        <v>49739</v>
      </c>
      <c r="B302" t="s">
        <v>87</v>
      </c>
      <c r="C302" s="44">
        <v>41835</v>
      </c>
      <c r="E302" t="s">
        <v>82</v>
      </c>
      <c r="F302">
        <v>301</v>
      </c>
      <c r="G302" s="106"/>
    </row>
    <row r="303" spans="1:7" x14ac:dyDescent="0.25">
      <c r="A303">
        <v>49744</v>
      </c>
      <c r="B303" t="s">
        <v>87</v>
      </c>
      <c r="C303" s="44">
        <v>41835</v>
      </c>
      <c r="E303" t="s">
        <v>82</v>
      </c>
      <c r="F303">
        <v>302</v>
      </c>
      <c r="G303" s="106"/>
    </row>
    <row r="304" spans="1:7" x14ac:dyDescent="0.25">
      <c r="A304">
        <v>49671</v>
      </c>
      <c r="B304" t="s">
        <v>87</v>
      </c>
      <c r="C304" s="44">
        <v>41835</v>
      </c>
      <c r="E304" t="s">
        <v>82</v>
      </c>
      <c r="F304">
        <v>303</v>
      </c>
      <c r="G304" s="106"/>
    </row>
    <row r="305" spans="1:7" x14ac:dyDescent="0.25">
      <c r="A305">
        <v>49723</v>
      </c>
      <c r="B305" t="s">
        <v>87</v>
      </c>
      <c r="C305" s="44">
        <v>41835</v>
      </c>
      <c r="E305" t="s">
        <v>82</v>
      </c>
      <c r="F305">
        <v>304</v>
      </c>
      <c r="G305" s="106"/>
    </row>
    <row r="306" spans="1:7" x14ac:dyDescent="0.25">
      <c r="A306">
        <v>49724</v>
      </c>
      <c r="B306" t="s">
        <v>87</v>
      </c>
      <c r="C306" s="44">
        <v>41835</v>
      </c>
      <c r="E306" t="s">
        <v>82</v>
      </c>
      <c r="F306">
        <v>305</v>
      </c>
      <c r="G306" s="106"/>
    </row>
    <row r="307" spans="1:7" x14ac:dyDescent="0.25">
      <c r="A307">
        <v>49728</v>
      </c>
      <c r="B307" t="s">
        <v>87</v>
      </c>
      <c r="C307" s="44">
        <v>41835</v>
      </c>
      <c r="E307" t="s">
        <v>82</v>
      </c>
      <c r="F307">
        <v>306</v>
      </c>
      <c r="G307" s="106"/>
    </row>
    <row r="308" spans="1:7" x14ac:dyDescent="0.25">
      <c r="A308">
        <v>49731</v>
      </c>
      <c r="B308" t="s">
        <v>87</v>
      </c>
      <c r="C308" s="44">
        <v>41835</v>
      </c>
      <c r="E308" t="s">
        <v>82</v>
      </c>
      <c r="F308">
        <v>307</v>
      </c>
      <c r="G308" s="106"/>
    </row>
    <row r="309" spans="1:7" x14ac:dyDescent="0.25">
      <c r="A309">
        <v>49732</v>
      </c>
      <c r="B309" t="s">
        <v>87</v>
      </c>
      <c r="C309" s="44">
        <v>41835</v>
      </c>
      <c r="E309" t="s">
        <v>82</v>
      </c>
      <c r="F309">
        <v>308</v>
      </c>
      <c r="G309" s="106"/>
    </row>
    <row r="310" spans="1:7" x14ac:dyDescent="0.25">
      <c r="A310">
        <v>49733</v>
      </c>
      <c r="B310" t="s">
        <v>87</v>
      </c>
      <c r="C310" s="44">
        <v>41835</v>
      </c>
      <c r="E310" t="s">
        <v>82</v>
      </c>
      <c r="F310">
        <v>309</v>
      </c>
      <c r="G310" s="106"/>
    </row>
    <row r="311" spans="1:7" x14ac:dyDescent="0.25">
      <c r="A311">
        <v>49736</v>
      </c>
      <c r="B311" t="s">
        <v>87</v>
      </c>
      <c r="C311" s="44">
        <v>41835</v>
      </c>
      <c r="E311" t="s">
        <v>82</v>
      </c>
      <c r="F311">
        <v>310</v>
      </c>
      <c r="G311" s="106"/>
    </row>
    <row r="312" spans="1:7" x14ac:dyDescent="0.25">
      <c r="A312">
        <v>49737</v>
      </c>
      <c r="B312" t="s">
        <v>87</v>
      </c>
      <c r="C312" s="44">
        <v>41835</v>
      </c>
      <c r="E312" t="s">
        <v>82</v>
      </c>
      <c r="F312">
        <v>311</v>
      </c>
      <c r="G312" s="106"/>
    </row>
    <row r="313" spans="1:7" x14ac:dyDescent="0.25">
      <c r="A313">
        <v>49738</v>
      </c>
      <c r="B313" t="s">
        <v>87</v>
      </c>
      <c r="C313" s="44">
        <v>41835</v>
      </c>
      <c r="E313" t="s">
        <v>82</v>
      </c>
      <c r="F313">
        <v>312</v>
      </c>
      <c r="G313" s="106"/>
    </row>
    <row r="314" spans="1:7" x14ac:dyDescent="0.25">
      <c r="A314">
        <v>49751</v>
      </c>
      <c r="B314" t="s">
        <v>87</v>
      </c>
      <c r="C314" s="44">
        <v>41836</v>
      </c>
      <c r="E314" t="s">
        <v>82</v>
      </c>
      <c r="F314">
        <v>313</v>
      </c>
      <c r="G314" s="106"/>
    </row>
    <row r="315" spans="1:7" x14ac:dyDescent="0.25">
      <c r="A315">
        <v>49752</v>
      </c>
      <c r="B315" t="s">
        <v>87</v>
      </c>
      <c r="C315" s="44">
        <v>41836</v>
      </c>
      <c r="E315" t="s">
        <v>82</v>
      </c>
      <c r="F315">
        <v>314</v>
      </c>
      <c r="G315" s="106"/>
    </row>
    <row r="316" spans="1:7" x14ac:dyDescent="0.25">
      <c r="A316">
        <v>49753</v>
      </c>
      <c r="B316" t="s">
        <v>87</v>
      </c>
      <c r="C316" s="44">
        <v>41836</v>
      </c>
      <c r="E316" t="s">
        <v>82</v>
      </c>
      <c r="F316">
        <v>315</v>
      </c>
      <c r="G316" s="106"/>
    </row>
    <row r="317" spans="1:7" x14ac:dyDescent="0.25">
      <c r="A317">
        <v>46928</v>
      </c>
      <c r="B317" t="s">
        <v>85</v>
      </c>
      <c r="C317" s="44">
        <v>41730</v>
      </c>
      <c r="E317" t="s">
        <v>82</v>
      </c>
      <c r="F317">
        <v>316</v>
      </c>
      <c r="G317" s="106"/>
    </row>
    <row r="318" spans="1:7" x14ac:dyDescent="0.25">
      <c r="A318">
        <v>49754</v>
      </c>
      <c r="B318" t="s">
        <v>87</v>
      </c>
      <c r="C318" s="44">
        <v>41836</v>
      </c>
      <c r="E318" t="s">
        <v>82</v>
      </c>
      <c r="F318">
        <v>317</v>
      </c>
      <c r="G318" s="106"/>
    </row>
    <row r="319" spans="1:7" x14ac:dyDescent="0.25">
      <c r="A319">
        <v>49755</v>
      </c>
      <c r="B319" t="s">
        <v>87</v>
      </c>
      <c r="C319" s="44">
        <v>41836</v>
      </c>
      <c r="E319" t="s">
        <v>82</v>
      </c>
      <c r="F319">
        <v>318</v>
      </c>
      <c r="G319" s="106"/>
    </row>
    <row r="320" spans="1:7" x14ac:dyDescent="0.25">
      <c r="A320">
        <v>49757</v>
      </c>
      <c r="B320" t="s">
        <v>87</v>
      </c>
      <c r="C320" s="44">
        <v>41836</v>
      </c>
      <c r="E320" t="s">
        <v>82</v>
      </c>
      <c r="F320">
        <v>319</v>
      </c>
      <c r="G320" s="106"/>
    </row>
    <row r="321" spans="1:7" x14ac:dyDescent="0.25">
      <c r="A321">
        <v>49758</v>
      </c>
      <c r="B321" t="s">
        <v>87</v>
      </c>
      <c r="C321" s="44">
        <v>41836</v>
      </c>
      <c r="E321" t="s">
        <v>82</v>
      </c>
      <c r="F321">
        <v>320</v>
      </c>
      <c r="G321" s="106"/>
    </row>
    <row r="322" spans="1:7" x14ac:dyDescent="0.25">
      <c r="A322">
        <v>49761</v>
      </c>
      <c r="B322" t="s">
        <v>87</v>
      </c>
      <c r="C322" s="44">
        <v>41836</v>
      </c>
      <c r="E322" t="s">
        <v>82</v>
      </c>
      <c r="F322">
        <v>321</v>
      </c>
      <c r="G322" s="106"/>
    </row>
    <row r="323" spans="1:7" x14ac:dyDescent="0.25">
      <c r="A323">
        <v>49762</v>
      </c>
      <c r="B323" t="s">
        <v>87</v>
      </c>
      <c r="C323" s="44">
        <v>41836</v>
      </c>
      <c r="E323" t="s">
        <v>82</v>
      </c>
      <c r="F323">
        <v>322</v>
      </c>
      <c r="G323" s="106"/>
    </row>
    <row r="324" spans="1:7" x14ac:dyDescent="0.25">
      <c r="A324">
        <v>49763</v>
      </c>
      <c r="B324" t="s">
        <v>87</v>
      </c>
      <c r="C324" s="44">
        <v>41836</v>
      </c>
      <c r="E324" t="s">
        <v>82</v>
      </c>
      <c r="F324">
        <v>323</v>
      </c>
      <c r="G324" s="106"/>
    </row>
    <row r="325" spans="1:7" x14ac:dyDescent="0.25">
      <c r="A325">
        <v>49764</v>
      </c>
      <c r="B325" t="s">
        <v>87</v>
      </c>
      <c r="C325" s="44">
        <v>41836</v>
      </c>
      <c r="E325" t="s">
        <v>82</v>
      </c>
      <c r="F325">
        <v>324</v>
      </c>
      <c r="G325" s="106"/>
    </row>
    <row r="326" spans="1:7" x14ac:dyDescent="0.25">
      <c r="A326">
        <v>49765</v>
      </c>
      <c r="B326" t="s">
        <v>87</v>
      </c>
      <c r="C326" s="44">
        <v>41836</v>
      </c>
      <c r="E326" t="s">
        <v>82</v>
      </c>
      <c r="F326">
        <v>325</v>
      </c>
      <c r="G326" s="106"/>
    </row>
    <row r="327" spans="1:7" x14ac:dyDescent="0.25">
      <c r="A327">
        <v>49766</v>
      </c>
      <c r="B327" t="s">
        <v>87</v>
      </c>
      <c r="C327" s="44">
        <v>41836</v>
      </c>
      <c r="E327" t="s">
        <v>82</v>
      </c>
      <c r="F327">
        <v>326</v>
      </c>
      <c r="G327" s="106"/>
    </row>
    <row r="328" spans="1:7" x14ac:dyDescent="0.25">
      <c r="A328">
        <v>49768</v>
      </c>
      <c r="B328" t="s">
        <v>87</v>
      </c>
      <c r="C328" s="44">
        <v>41836</v>
      </c>
      <c r="E328" t="s">
        <v>82</v>
      </c>
      <c r="F328">
        <v>327</v>
      </c>
      <c r="G328" s="106"/>
    </row>
    <row r="329" spans="1:7" x14ac:dyDescent="0.25">
      <c r="A329">
        <v>49769</v>
      </c>
      <c r="B329" t="s">
        <v>87</v>
      </c>
      <c r="C329" s="44">
        <v>41836</v>
      </c>
      <c r="E329" t="s">
        <v>82</v>
      </c>
      <c r="F329">
        <v>328</v>
      </c>
      <c r="G329" s="106"/>
    </row>
    <row r="330" spans="1:7" x14ac:dyDescent="0.25">
      <c r="A330">
        <v>49770</v>
      </c>
      <c r="B330" t="s">
        <v>87</v>
      </c>
      <c r="C330" s="44">
        <v>41836</v>
      </c>
      <c r="E330" t="s">
        <v>82</v>
      </c>
      <c r="F330">
        <v>329</v>
      </c>
      <c r="G330" s="106"/>
    </row>
    <row r="331" spans="1:7" x14ac:dyDescent="0.25">
      <c r="A331">
        <v>49772</v>
      </c>
      <c r="B331" t="s">
        <v>87</v>
      </c>
      <c r="C331" s="44">
        <v>41836</v>
      </c>
      <c r="E331" t="s">
        <v>82</v>
      </c>
      <c r="F331">
        <v>330</v>
      </c>
      <c r="G331" s="106"/>
    </row>
    <row r="332" spans="1:7" x14ac:dyDescent="0.25">
      <c r="A332">
        <v>49773</v>
      </c>
      <c r="B332" t="s">
        <v>87</v>
      </c>
      <c r="C332" s="44">
        <v>41836</v>
      </c>
      <c r="E332" t="s">
        <v>82</v>
      </c>
      <c r="F332">
        <v>331</v>
      </c>
      <c r="G332" s="106"/>
    </row>
    <row r="333" spans="1:7" x14ac:dyDescent="0.25">
      <c r="A333">
        <v>49774</v>
      </c>
      <c r="B333" t="s">
        <v>87</v>
      </c>
      <c r="C333" s="44">
        <v>41836</v>
      </c>
      <c r="E333" t="s">
        <v>82</v>
      </c>
      <c r="F333">
        <v>332</v>
      </c>
      <c r="G333" s="106"/>
    </row>
    <row r="334" spans="1:7" x14ac:dyDescent="0.25">
      <c r="A334">
        <v>49780</v>
      </c>
      <c r="B334" t="s">
        <v>87</v>
      </c>
      <c r="C334" s="44">
        <v>41842</v>
      </c>
      <c r="E334" t="s">
        <v>82</v>
      </c>
      <c r="F334">
        <v>333</v>
      </c>
      <c r="G334" s="106"/>
    </row>
    <row r="335" spans="1:7" x14ac:dyDescent="0.25">
      <c r="A335">
        <v>49776</v>
      </c>
      <c r="B335" t="s">
        <v>87</v>
      </c>
      <c r="C335" s="44">
        <v>41842</v>
      </c>
      <c r="E335" t="s">
        <v>82</v>
      </c>
      <c r="F335">
        <v>334</v>
      </c>
      <c r="G335" s="106"/>
    </row>
    <row r="336" spans="1:7" x14ac:dyDescent="0.25">
      <c r="A336">
        <v>49785</v>
      </c>
      <c r="B336" t="s">
        <v>87</v>
      </c>
      <c r="C336" s="44">
        <v>41842</v>
      </c>
      <c r="E336" t="s">
        <v>82</v>
      </c>
      <c r="F336">
        <v>335</v>
      </c>
      <c r="G336" s="106"/>
    </row>
    <row r="337" spans="1:7" x14ac:dyDescent="0.25">
      <c r="A337">
        <v>49789</v>
      </c>
      <c r="B337" t="s">
        <v>87</v>
      </c>
      <c r="C337" s="44">
        <v>41842</v>
      </c>
      <c r="E337" t="s">
        <v>82</v>
      </c>
      <c r="F337">
        <v>336</v>
      </c>
      <c r="G337" s="106"/>
    </row>
    <row r="338" spans="1:7" x14ac:dyDescent="0.25">
      <c r="A338">
        <v>49790</v>
      </c>
      <c r="B338" t="s">
        <v>87</v>
      </c>
      <c r="C338" s="44">
        <v>41842</v>
      </c>
      <c r="E338" t="s">
        <v>82</v>
      </c>
      <c r="F338">
        <v>337</v>
      </c>
      <c r="G338" s="106"/>
    </row>
    <row r="339" spans="1:7" x14ac:dyDescent="0.25">
      <c r="A339">
        <v>49788</v>
      </c>
      <c r="B339" t="s">
        <v>87</v>
      </c>
      <c r="C339" s="44">
        <v>41842</v>
      </c>
      <c r="E339" t="s">
        <v>82</v>
      </c>
      <c r="F339">
        <v>338</v>
      </c>
      <c r="G339" s="106"/>
    </row>
    <row r="340" spans="1:7" x14ac:dyDescent="0.25">
      <c r="A340">
        <v>49782</v>
      </c>
      <c r="B340" t="s">
        <v>87</v>
      </c>
      <c r="C340" s="44">
        <v>41842</v>
      </c>
      <c r="E340" t="s">
        <v>82</v>
      </c>
      <c r="F340">
        <v>339</v>
      </c>
      <c r="G340" s="106"/>
    </row>
    <row r="341" spans="1:7" x14ac:dyDescent="0.25">
      <c r="A341">
        <v>49778</v>
      </c>
      <c r="B341" t="s">
        <v>87</v>
      </c>
      <c r="C341" s="44">
        <v>41842</v>
      </c>
      <c r="E341" t="s">
        <v>82</v>
      </c>
      <c r="F341">
        <v>340</v>
      </c>
      <c r="G341" s="106"/>
    </row>
    <row r="342" spans="1:7" x14ac:dyDescent="0.25">
      <c r="A342">
        <v>49779</v>
      </c>
      <c r="B342" t="s">
        <v>87</v>
      </c>
      <c r="C342" s="44">
        <v>41842</v>
      </c>
      <c r="E342" t="s">
        <v>82</v>
      </c>
      <c r="F342">
        <v>341</v>
      </c>
      <c r="G342" s="106"/>
    </row>
    <row r="343" spans="1:7" x14ac:dyDescent="0.25">
      <c r="A343">
        <v>49777</v>
      </c>
      <c r="B343" t="s">
        <v>87</v>
      </c>
      <c r="C343" s="44">
        <v>41842</v>
      </c>
      <c r="E343" t="s">
        <v>82</v>
      </c>
      <c r="F343">
        <v>342</v>
      </c>
      <c r="G343" s="106"/>
    </row>
    <row r="344" spans="1:7" x14ac:dyDescent="0.25">
      <c r="A344">
        <v>49787</v>
      </c>
      <c r="B344" t="s">
        <v>87</v>
      </c>
      <c r="C344" s="44">
        <v>41842</v>
      </c>
      <c r="E344" t="s">
        <v>82</v>
      </c>
      <c r="F344">
        <v>343</v>
      </c>
      <c r="G344" s="106"/>
    </row>
    <row r="345" spans="1:7" x14ac:dyDescent="0.25">
      <c r="A345">
        <v>49791</v>
      </c>
      <c r="B345" t="s">
        <v>87</v>
      </c>
      <c r="C345" s="44">
        <v>41843</v>
      </c>
      <c r="E345" t="s">
        <v>82</v>
      </c>
      <c r="F345">
        <v>344</v>
      </c>
      <c r="G345" s="106"/>
    </row>
    <row r="346" spans="1:7" x14ac:dyDescent="0.25">
      <c r="A346">
        <v>43026</v>
      </c>
      <c r="B346" t="s">
        <v>86</v>
      </c>
      <c r="C346" s="44">
        <v>41745</v>
      </c>
      <c r="D346">
        <v>1</v>
      </c>
      <c r="E346" t="s">
        <v>82</v>
      </c>
      <c r="F346">
        <v>345</v>
      </c>
      <c r="G346" s="106"/>
    </row>
    <row r="347" spans="1:7" x14ac:dyDescent="0.25">
      <c r="A347">
        <v>43023</v>
      </c>
      <c r="B347" t="s">
        <v>86</v>
      </c>
      <c r="C347" s="44">
        <v>41746</v>
      </c>
      <c r="E347" t="s">
        <v>82</v>
      </c>
      <c r="F347">
        <v>346</v>
      </c>
      <c r="G347" s="106"/>
    </row>
    <row r="348" spans="1:7" x14ac:dyDescent="0.25">
      <c r="A348">
        <v>49567</v>
      </c>
      <c r="B348" t="s">
        <v>85</v>
      </c>
      <c r="C348" s="44">
        <v>41752</v>
      </c>
      <c r="E348" t="s">
        <v>82</v>
      </c>
      <c r="F348">
        <v>347</v>
      </c>
      <c r="G348" s="106"/>
    </row>
    <row r="349" spans="1:7" x14ac:dyDescent="0.25">
      <c r="A349">
        <v>49568</v>
      </c>
      <c r="B349" t="s">
        <v>85</v>
      </c>
      <c r="C349" s="44">
        <v>41752</v>
      </c>
      <c r="E349" t="s">
        <v>82</v>
      </c>
      <c r="F349">
        <v>348</v>
      </c>
      <c r="G349" s="106"/>
    </row>
    <row r="350" spans="1:7" x14ac:dyDescent="0.25">
      <c r="A350">
        <v>49569</v>
      </c>
      <c r="B350" t="s">
        <v>85</v>
      </c>
      <c r="C350" s="44">
        <v>41752</v>
      </c>
      <c r="E350" t="s">
        <v>82</v>
      </c>
      <c r="F350">
        <v>349</v>
      </c>
      <c r="G350" s="106"/>
    </row>
    <row r="351" spans="1:7" x14ac:dyDescent="0.25">
      <c r="A351">
        <v>49572</v>
      </c>
      <c r="B351" t="s">
        <v>85</v>
      </c>
      <c r="C351" s="44">
        <v>41753</v>
      </c>
      <c r="E351" t="s">
        <v>82</v>
      </c>
      <c r="F351">
        <v>350</v>
      </c>
      <c r="G351" s="106"/>
    </row>
    <row r="352" spans="1:7" x14ac:dyDescent="0.25">
      <c r="A352">
        <v>49571</v>
      </c>
      <c r="B352" t="s">
        <v>85</v>
      </c>
      <c r="C352" s="44">
        <v>41753</v>
      </c>
      <c r="E352" t="s">
        <v>82</v>
      </c>
      <c r="F352">
        <v>351</v>
      </c>
      <c r="G352" s="106"/>
    </row>
    <row r="353" spans="1:7" x14ac:dyDescent="0.25">
      <c r="A353">
        <v>49792</v>
      </c>
      <c r="B353" t="s">
        <v>87</v>
      </c>
      <c r="C353" s="44">
        <v>41843</v>
      </c>
      <c r="E353" t="s">
        <v>82</v>
      </c>
      <c r="F353">
        <v>352</v>
      </c>
      <c r="G353" s="106"/>
    </row>
    <row r="354" spans="1:7" x14ac:dyDescent="0.25">
      <c r="A354">
        <v>49793</v>
      </c>
      <c r="B354" t="s">
        <v>87</v>
      </c>
      <c r="C354" s="44">
        <v>41843</v>
      </c>
      <c r="E354" t="s">
        <v>82</v>
      </c>
      <c r="F354">
        <v>353</v>
      </c>
      <c r="G354" s="106"/>
    </row>
    <row r="355" spans="1:7" x14ac:dyDescent="0.25">
      <c r="A355">
        <v>49794</v>
      </c>
      <c r="B355" t="s">
        <v>87</v>
      </c>
      <c r="C355" s="44">
        <v>41843</v>
      </c>
      <c r="E355" t="s">
        <v>82</v>
      </c>
      <c r="F355">
        <v>354</v>
      </c>
      <c r="G355" s="106"/>
    </row>
    <row r="356" spans="1:7" x14ac:dyDescent="0.25">
      <c r="A356">
        <v>49795</v>
      </c>
      <c r="B356" t="s">
        <v>87</v>
      </c>
      <c r="C356" s="44">
        <v>41843</v>
      </c>
      <c r="E356" t="s">
        <v>82</v>
      </c>
      <c r="F356">
        <v>355</v>
      </c>
      <c r="G356" s="106"/>
    </row>
    <row r="357" spans="1:7" x14ac:dyDescent="0.25">
      <c r="A357">
        <v>49796</v>
      </c>
      <c r="B357" t="s">
        <v>87</v>
      </c>
      <c r="C357" s="44">
        <v>41843</v>
      </c>
      <c r="E357" t="s">
        <v>82</v>
      </c>
      <c r="F357">
        <v>356</v>
      </c>
      <c r="G357" s="106"/>
    </row>
    <row r="358" spans="1:7" x14ac:dyDescent="0.25">
      <c r="A358">
        <v>49797</v>
      </c>
      <c r="B358" t="s">
        <v>87</v>
      </c>
      <c r="C358" s="44">
        <v>41843</v>
      </c>
      <c r="E358" t="s">
        <v>82</v>
      </c>
      <c r="F358">
        <v>357</v>
      </c>
      <c r="G358" s="106"/>
    </row>
    <row r="359" spans="1:7" x14ac:dyDescent="0.25">
      <c r="A359">
        <v>49798</v>
      </c>
      <c r="B359" t="s">
        <v>87</v>
      </c>
      <c r="C359" s="44">
        <v>41843</v>
      </c>
      <c r="E359" t="s">
        <v>82</v>
      </c>
      <c r="F359">
        <v>358</v>
      </c>
      <c r="G359" s="106"/>
    </row>
    <row r="360" spans="1:7" x14ac:dyDescent="0.25">
      <c r="A360">
        <v>49799</v>
      </c>
      <c r="B360" t="s">
        <v>87</v>
      </c>
      <c r="C360" s="44">
        <v>41843</v>
      </c>
      <c r="E360" t="s">
        <v>82</v>
      </c>
      <c r="F360">
        <v>359</v>
      </c>
      <c r="G360" s="106"/>
    </row>
    <row r="361" spans="1:7" x14ac:dyDescent="0.25">
      <c r="A361">
        <v>49801</v>
      </c>
      <c r="B361" t="s">
        <v>87</v>
      </c>
      <c r="C361" s="44">
        <v>41843</v>
      </c>
      <c r="E361" t="s">
        <v>82</v>
      </c>
      <c r="F361">
        <v>360</v>
      </c>
      <c r="G361" s="106"/>
    </row>
    <row r="362" spans="1:7" x14ac:dyDescent="0.25">
      <c r="A362">
        <v>49802</v>
      </c>
      <c r="B362" t="s">
        <v>87</v>
      </c>
      <c r="C362" s="44">
        <v>41843</v>
      </c>
      <c r="E362" t="s">
        <v>82</v>
      </c>
      <c r="F362">
        <v>361</v>
      </c>
      <c r="G362" s="106"/>
    </row>
    <row r="363" spans="1:7" x14ac:dyDescent="0.25">
      <c r="A363">
        <v>49803</v>
      </c>
      <c r="B363" t="s">
        <v>87</v>
      </c>
      <c r="C363" s="44">
        <v>41843</v>
      </c>
      <c r="E363" t="s">
        <v>82</v>
      </c>
      <c r="F363">
        <v>362</v>
      </c>
      <c r="G363" s="106"/>
    </row>
    <row r="364" spans="1:7" x14ac:dyDescent="0.25">
      <c r="A364">
        <v>49805</v>
      </c>
      <c r="B364" t="s">
        <v>87</v>
      </c>
      <c r="C364" s="44">
        <v>41843</v>
      </c>
      <c r="E364" t="s">
        <v>82</v>
      </c>
      <c r="F364">
        <v>363</v>
      </c>
      <c r="G364" s="106"/>
    </row>
    <row r="365" spans="1:7" x14ac:dyDescent="0.25">
      <c r="A365">
        <v>49807</v>
      </c>
      <c r="B365" t="s">
        <v>87</v>
      </c>
      <c r="C365" s="44">
        <v>41843</v>
      </c>
      <c r="E365" t="s">
        <v>82</v>
      </c>
      <c r="F365">
        <v>364</v>
      </c>
      <c r="G365" s="106"/>
    </row>
    <row r="366" spans="1:7" x14ac:dyDescent="0.25">
      <c r="A366">
        <v>49808</v>
      </c>
      <c r="B366" t="s">
        <v>87</v>
      </c>
      <c r="C366" s="44">
        <v>41843</v>
      </c>
      <c r="E366" t="s">
        <v>82</v>
      </c>
      <c r="F366">
        <v>365</v>
      </c>
      <c r="G366" s="106"/>
    </row>
    <row r="367" spans="1:7" x14ac:dyDescent="0.25">
      <c r="A367">
        <v>49810</v>
      </c>
      <c r="B367" t="s">
        <v>87</v>
      </c>
      <c r="C367" s="44">
        <v>41843</v>
      </c>
      <c r="E367" t="s">
        <v>82</v>
      </c>
      <c r="F367">
        <v>366</v>
      </c>
      <c r="G367" s="106"/>
    </row>
    <row r="368" spans="1:7" x14ac:dyDescent="0.25">
      <c r="A368">
        <v>49811</v>
      </c>
      <c r="B368" t="s">
        <v>87</v>
      </c>
      <c r="C368" s="44">
        <v>41843</v>
      </c>
      <c r="E368" t="s">
        <v>82</v>
      </c>
      <c r="F368">
        <v>367</v>
      </c>
      <c r="G368" s="106"/>
    </row>
    <row r="369" spans="1:7" x14ac:dyDescent="0.25">
      <c r="A369">
        <v>49812</v>
      </c>
      <c r="B369" t="s">
        <v>87</v>
      </c>
      <c r="C369" s="44">
        <v>41843</v>
      </c>
      <c r="E369" t="s">
        <v>82</v>
      </c>
      <c r="F369">
        <v>368</v>
      </c>
      <c r="G369" s="106"/>
    </row>
    <row r="370" spans="1:7" x14ac:dyDescent="0.25">
      <c r="A370">
        <v>49813</v>
      </c>
      <c r="B370" t="s">
        <v>87</v>
      </c>
      <c r="C370" s="44">
        <v>41843</v>
      </c>
      <c r="E370" t="s">
        <v>82</v>
      </c>
      <c r="F370">
        <v>369</v>
      </c>
      <c r="G370" s="106"/>
    </row>
    <row r="371" spans="1:7" x14ac:dyDescent="0.25">
      <c r="A371">
        <v>49816</v>
      </c>
      <c r="B371" t="s">
        <v>87</v>
      </c>
      <c r="C371" s="44">
        <v>41844</v>
      </c>
      <c r="E371" t="s">
        <v>82</v>
      </c>
      <c r="F371">
        <v>370</v>
      </c>
      <c r="G371" s="106"/>
    </row>
    <row r="372" spans="1:7" x14ac:dyDescent="0.25">
      <c r="A372">
        <v>49818</v>
      </c>
      <c r="B372" t="s">
        <v>87</v>
      </c>
      <c r="C372" s="44">
        <v>41844</v>
      </c>
      <c r="E372" t="s">
        <v>82</v>
      </c>
      <c r="F372">
        <v>371</v>
      </c>
      <c r="G372" s="106"/>
    </row>
    <row r="373" spans="1:7" x14ac:dyDescent="0.25">
      <c r="A373">
        <v>49819</v>
      </c>
      <c r="B373" t="s">
        <v>87</v>
      </c>
      <c r="C373" s="44">
        <v>41844</v>
      </c>
      <c r="E373" t="s">
        <v>82</v>
      </c>
      <c r="F373">
        <v>372</v>
      </c>
      <c r="G373" s="106"/>
    </row>
    <row r="374" spans="1:7" x14ac:dyDescent="0.25">
      <c r="A374">
        <v>49820</v>
      </c>
      <c r="B374" t="s">
        <v>87</v>
      </c>
      <c r="C374" s="44">
        <v>41844</v>
      </c>
      <c r="E374" t="s">
        <v>82</v>
      </c>
      <c r="F374">
        <v>373</v>
      </c>
      <c r="G374" s="106"/>
    </row>
    <row r="375" spans="1:7" x14ac:dyDescent="0.25">
      <c r="A375">
        <v>49821</v>
      </c>
      <c r="B375" t="s">
        <v>87</v>
      </c>
      <c r="C375" s="44">
        <v>41844</v>
      </c>
      <c r="E375" t="s">
        <v>82</v>
      </c>
      <c r="F375">
        <v>374</v>
      </c>
      <c r="G375" s="106"/>
    </row>
    <row r="376" spans="1:7" x14ac:dyDescent="0.25">
      <c r="A376">
        <v>49784</v>
      </c>
      <c r="B376" t="s">
        <v>87</v>
      </c>
      <c r="C376" s="44">
        <v>41844</v>
      </c>
      <c r="E376" t="s">
        <v>82</v>
      </c>
      <c r="F376">
        <v>375</v>
      </c>
      <c r="G376" s="106"/>
    </row>
    <row r="377" spans="1:7" x14ac:dyDescent="0.25">
      <c r="A377">
        <v>49815</v>
      </c>
      <c r="B377" t="s">
        <v>87</v>
      </c>
      <c r="C377" s="44">
        <v>41844</v>
      </c>
      <c r="E377" t="s">
        <v>82</v>
      </c>
      <c r="F377">
        <v>376</v>
      </c>
      <c r="G377" s="106"/>
    </row>
    <row r="378" spans="1:7" x14ac:dyDescent="0.25">
      <c r="A378">
        <v>49817</v>
      </c>
      <c r="B378" t="s">
        <v>87</v>
      </c>
      <c r="C378" s="44">
        <v>41844</v>
      </c>
      <c r="E378" t="s">
        <v>82</v>
      </c>
      <c r="F378">
        <v>377</v>
      </c>
      <c r="G378" s="106"/>
    </row>
    <row r="379" spans="1:7" x14ac:dyDescent="0.25">
      <c r="A379">
        <v>49826</v>
      </c>
      <c r="B379" t="s">
        <v>87</v>
      </c>
      <c r="C379" s="44">
        <v>41848</v>
      </c>
      <c r="E379" t="s">
        <v>82</v>
      </c>
      <c r="F379">
        <v>378</v>
      </c>
      <c r="G379" s="106"/>
    </row>
    <row r="380" spans="1:7" x14ac:dyDescent="0.25">
      <c r="A380">
        <v>49827</v>
      </c>
      <c r="B380" t="s">
        <v>87</v>
      </c>
      <c r="C380" s="44">
        <v>41848</v>
      </c>
      <c r="E380" t="s">
        <v>82</v>
      </c>
      <c r="F380">
        <v>379</v>
      </c>
      <c r="G380" s="106"/>
    </row>
    <row r="381" spans="1:7" x14ac:dyDescent="0.25">
      <c r="A381">
        <v>49830</v>
      </c>
      <c r="B381" t="s">
        <v>87</v>
      </c>
      <c r="C381" s="44">
        <v>41848</v>
      </c>
      <c r="E381" t="s">
        <v>82</v>
      </c>
      <c r="F381">
        <v>380</v>
      </c>
      <c r="G381" s="106"/>
    </row>
    <row r="382" spans="1:7" x14ac:dyDescent="0.25">
      <c r="A382">
        <v>49832</v>
      </c>
      <c r="B382" t="s">
        <v>87</v>
      </c>
      <c r="C382" s="44">
        <v>41848</v>
      </c>
      <c r="E382" t="s">
        <v>82</v>
      </c>
      <c r="F382">
        <v>381</v>
      </c>
      <c r="G382" s="106"/>
    </row>
    <row r="383" spans="1:7" x14ac:dyDescent="0.25">
      <c r="A383">
        <v>49833</v>
      </c>
      <c r="B383" t="s">
        <v>87</v>
      </c>
      <c r="C383" s="44">
        <v>41849</v>
      </c>
      <c r="E383" t="s">
        <v>82</v>
      </c>
      <c r="F383">
        <v>382</v>
      </c>
      <c r="G383" s="106"/>
    </row>
    <row r="384" spans="1:7" x14ac:dyDescent="0.25">
      <c r="A384">
        <v>49834</v>
      </c>
      <c r="B384" t="s">
        <v>87</v>
      </c>
      <c r="C384" s="44">
        <v>41849</v>
      </c>
      <c r="E384" t="s">
        <v>82</v>
      </c>
      <c r="F384">
        <v>383</v>
      </c>
      <c r="G384" s="106"/>
    </row>
    <row r="385" spans="1:7" x14ac:dyDescent="0.25">
      <c r="A385">
        <v>49835</v>
      </c>
      <c r="B385" t="s">
        <v>87</v>
      </c>
      <c r="C385" s="44">
        <v>41849</v>
      </c>
      <c r="E385" t="s">
        <v>82</v>
      </c>
      <c r="F385">
        <v>384</v>
      </c>
      <c r="G385" s="106"/>
    </row>
    <row r="386" spans="1:7" x14ac:dyDescent="0.25">
      <c r="A386">
        <v>49836</v>
      </c>
      <c r="B386" t="s">
        <v>87</v>
      </c>
      <c r="C386" s="44">
        <v>41849</v>
      </c>
      <c r="E386" t="s">
        <v>82</v>
      </c>
      <c r="F386">
        <v>385</v>
      </c>
      <c r="G386" s="106"/>
    </row>
    <row r="387" spans="1:7" x14ac:dyDescent="0.25">
      <c r="A387">
        <v>49837</v>
      </c>
      <c r="B387" t="s">
        <v>87</v>
      </c>
      <c r="C387" s="44">
        <v>41849</v>
      </c>
      <c r="E387" t="s">
        <v>82</v>
      </c>
      <c r="F387">
        <v>386</v>
      </c>
      <c r="G387" s="106"/>
    </row>
    <row r="388" spans="1:7" x14ac:dyDescent="0.25">
      <c r="A388">
        <v>49838</v>
      </c>
      <c r="B388" t="s">
        <v>87</v>
      </c>
      <c r="C388" s="44">
        <v>41849</v>
      </c>
      <c r="E388" t="s">
        <v>82</v>
      </c>
      <c r="F388">
        <v>387</v>
      </c>
      <c r="G388" s="106"/>
    </row>
    <row r="389" spans="1:7" x14ac:dyDescent="0.25">
      <c r="A389">
        <v>49823</v>
      </c>
      <c r="B389" t="s">
        <v>87</v>
      </c>
      <c r="C389" s="44">
        <v>41857</v>
      </c>
      <c r="E389" t="s">
        <v>82</v>
      </c>
      <c r="F389">
        <v>388</v>
      </c>
      <c r="G389" s="106"/>
    </row>
    <row r="390" spans="1:7" x14ac:dyDescent="0.25">
      <c r="A390">
        <v>49539</v>
      </c>
      <c r="B390" t="s">
        <v>87</v>
      </c>
      <c r="C390" s="44">
        <v>41864</v>
      </c>
      <c r="E390" t="s">
        <v>82</v>
      </c>
      <c r="F390">
        <v>389</v>
      </c>
      <c r="G390" s="106"/>
    </row>
    <row r="391" spans="1:7" x14ac:dyDescent="0.25">
      <c r="A391">
        <v>49858</v>
      </c>
      <c r="B391" t="s">
        <v>87</v>
      </c>
      <c r="C391" s="44">
        <v>41865</v>
      </c>
      <c r="E391" t="s">
        <v>82</v>
      </c>
      <c r="F391">
        <v>390</v>
      </c>
      <c r="G391" s="106"/>
    </row>
    <row r="392" spans="1:7" x14ac:dyDescent="0.25">
      <c r="A392">
        <v>49851</v>
      </c>
      <c r="B392" t="s">
        <v>87</v>
      </c>
      <c r="C392" s="44">
        <v>41865</v>
      </c>
      <c r="E392" t="s">
        <v>82</v>
      </c>
      <c r="F392">
        <v>391</v>
      </c>
      <c r="G392" s="106"/>
    </row>
    <row r="393" spans="1:7" x14ac:dyDescent="0.25">
      <c r="A393">
        <v>49854</v>
      </c>
      <c r="B393" t="s">
        <v>87</v>
      </c>
      <c r="C393" s="44">
        <v>41865</v>
      </c>
      <c r="E393" t="s">
        <v>82</v>
      </c>
      <c r="F393">
        <v>392</v>
      </c>
      <c r="G393" s="106"/>
    </row>
    <row r="394" spans="1:7" x14ac:dyDescent="0.25">
      <c r="A394">
        <v>49855</v>
      </c>
      <c r="B394" t="s">
        <v>87</v>
      </c>
      <c r="C394" s="44">
        <v>41865</v>
      </c>
      <c r="E394" t="s">
        <v>82</v>
      </c>
      <c r="F394">
        <v>393</v>
      </c>
      <c r="G394" s="106"/>
    </row>
    <row r="395" spans="1:7" x14ac:dyDescent="0.25">
      <c r="A395">
        <v>49852</v>
      </c>
      <c r="B395" t="s">
        <v>87</v>
      </c>
      <c r="C395" s="44">
        <v>41865</v>
      </c>
      <c r="E395" t="s">
        <v>82</v>
      </c>
      <c r="F395">
        <v>394</v>
      </c>
      <c r="G395" s="106"/>
    </row>
    <row r="396" spans="1:7" x14ac:dyDescent="0.25">
      <c r="A396">
        <v>49853</v>
      </c>
      <c r="B396" t="s">
        <v>87</v>
      </c>
      <c r="C396" s="44">
        <v>41865</v>
      </c>
      <c r="E396" t="s">
        <v>82</v>
      </c>
      <c r="F396">
        <v>395</v>
      </c>
      <c r="G396" s="106"/>
    </row>
    <row r="397" spans="1:7" x14ac:dyDescent="0.25">
      <c r="A397">
        <v>49856</v>
      </c>
      <c r="B397" t="s">
        <v>87</v>
      </c>
      <c r="C397" s="44">
        <v>41869</v>
      </c>
      <c r="E397" t="s">
        <v>82</v>
      </c>
      <c r="F397">
        <v>396</v>
      </c>
      <c r="G397" s="106"/>
    </row>
    <row r="398" spans="1:7" x14ac:dyDescent="0.25">
      <c r="A398">
        <v>49857</v>
      </c>
      <c r="B398" t="s">
        <v>87</v>
      </c>
      <c r="C398" s="44">
        <v>41869</v>
      </c>
      <c r="E398" t="s">
        <v>82</v>
      </c>
      <c r="F398">
        <v>397</v>
      </c>
      <c r="G398" s="106"/>
    </row>
    <row r="399" spans="1:7" x14ac:dyDescent="0.25">
      <c r="A399">
        <v>49863</v>
      </c>
      <c r="B399" t="s">
        <v>87</v>
      </c>
      <c r="C399" s="44">
        <v>41869</v>
      </c>
      <c r="E399" t="s">
        <v>82</v>
      </c>
      <c r="F399">
        <v>398</v>
      </c>
      <c r="G399" s="106"/>
    </row>
    <row r="400" spans="1:7" x14ac:dyDescent="0.25">
      <c r="A400">
        <v>49862</v>
      </c>
      <c r="B400" t="s">
        <v>87</v>
      </c>
      <c r="C400" s="44">
        <v>41869</v>
      </c>
      <c r="E400" t="s">
        <v>82</v>
      </c>
      <c r="F400">
        <v>399</v>
      </c>
      <c r="G400" s="106"/>
    </row>
    <row r="401" spans="1:7" x14ac:dyDescent="0.25">
      <c r="A401">
        <v>49859</v>
      </c>
      <c r="B401" t="s">
        <v>87</v>
      </c>
      <c r="C401" s="44">
        <v>41869</v>
      </c>
      <c r="E401" t="s">
        <v>82</v>
      </c>
      <c r="F401">
        <v>400</v>
      </c>
      <c r="G401" s="106"/>
    </row>
    <row r="402" spans="1:7" x14ac:dyDescent="0.25">
      <c r="A402">
        <v>49867</v>
      </c>
      <c r="B402" t="s">
        <v>87</v>
      </c>
      <c r="C402" s="44">
        <v>41869</v>
      </c>
      <c r="E402" t="s">
        <v>82</v>
      </c>
      <c r="F402">
        <v>401</v>
      </c>
      <c r="G402" s="106"/>
    </row>
    <row r="403" spans="1:7" x14ac:dyDescent="0.25">
      <c r="A403">
        <v>49864</v>
      </c>
      <c r="B403" t="s">
        <v>87</v>
      </c>
      <c r="C403" s="44">
        <v>41869</v>
      </c>
      <c r="E403" t="s">
        <v>82</v>
      </c>
      <c r="F403">
        <v>402</v>
      </c>
      <c r="G403" s="106"/>
    </row>
    <row r="404" spans="1:7" x14ac:dyDescent="0.25">
      <c r="A404">
        <v>49727</v>
      </c>
      <c r="B404" t="s">
        <v>87</v>
      </c>
      <c r="C404" s="44">
        <v>41869</v>
      </c>
      <c r="E404" t="s">
        <v>82</v>
      </c>
      <c r="F404">
        <v>403</v>
      </c>
      <c r="G404" s="106"/>
    </row>
    <row r="405" spans="1:7" x14ac:dyDescent="0.25">
      <c r="A405">
        <v>49866</v>
      </c>
      <c r="B405" t="s">
        <v>87</v>
      </c>
      <c r="C405" s="44">
        <v>41869</v>
      </c>
      <c r="E405" t="s">
        <v>82</v>
      </c>
      <c r="F405">
        <v>404</v>
      </c>
      <c r="G405" s="106"/>
    </row>
    <row r="406" spans="1:7" x14ac:dyDescent="0.25">
      <c r="A406">
        <v>49860</v>
      </c>
      <c r="B406" t="s">
        <v>87</v>
      </c>
      <c r="C406" s="44">
        <v>41871</v>
      </c>
      <c r="E406" t="s">
        <v>82</v>
      </c>
      <c r="F406">
        <v>405</v>
      </c>
      <c r="G406" s="106"/>
    </row>
    <row r="407" spans="1:7" x14ac:dyDescent="0.25">
      <c r="A407">
        <v>49828</v>
      </c>
      <c r="B407" t="s">
        <v>87</v>
      </c>
      <c r="C407" s="44">
        <v>41871</v>
      </c>
      <c r="E407" t="s">
        <v>82</v>
      </c>
      <c r="F407">
        <v>406</v>
      </c>
      <c r="G407" s="106"/>
    </row>
    <row r="408" spans="1:7" x14ac:dyDescent="0.25">
      <c r="A408">
        <v>49540</v>
      </c>
      <c r="B408" t="s">
        <v>87</v>
      </c>
      <c r="C408" s="44">
        <v>41873</v>
      </c>
      <c r="E408" t="s">
        <v>82</v>
      </c>
      <c r="F408">
        <v>407</v>
      </c>
      <c r="G408" s="106"/>
    </row>
    <row r="409" spans="1:7" x14ac:dyDescent="0.25">
      <c r="A409">
        <v>49735</v>
      </c>
      <c r="B409" t="s">
        <v>87</v>
      </c>
      <c r="C409" s="44">
        <v>41876</v>
      </c>
      <c r="E409" t="s">
        <v>82</v>
      </c>
      <c r="F409">
        <v>408</v>
      </c>
      <c r="G409" s="106"/>
    </row>
    <row r="410" spans="1:7" x14ac:dyDescent="0.25">
      <c r="A410">
        <v>49875</v>
      </c>
      <c r="B410" t="s">
        <v>87</v>
      </c>
      <c r="C410" s="44">
        <v>41876</v>
      </c>
      <c r="E410" t="s">
        <v>82</v>
      </c>
      <c r="F410">
        <v>409</v>
      </c>
      <c r="G410" s="106"/>
    </row>
    <row r="411" spans="1:7" x14ac:dyDescent="0.25">
      <c r="A411">
        <v>49879</v>
      </c>
      <c r="B411" t="s">
        <v>87</v>
      </c>
      <c r="C411" s="44">
        <v>41876</v>
      </c>
      <c r="E411" t="s">
        <v>82</v>
      </c>
      <c r="F411">
        <v>410</v>
      </c>
      <c r="G411" s="106"/>
    </row>
    <row r="412" spans="1:7" x14ac:dyDescent="0.25">
      <c r="A412">
        <v>49874</v>
      </c>
      <c r="B412" t="s">
        <v>87</v>
      </c>
      <c r="C412" s="44">
        <v>41876</v>
      </c>
      <c r="E412" t="s">
        <v>82</v>
      </c>
      <c r="F412">
        <v>411</v>
      </c>
      <c r="G412" s="106"/>
    </row>
    <row r="413" spans="1:7" x14ac:dyDescent="0.25">
      <c r="A413">
        <v>49876</v>
      </c>
      <c r="B413" t="s">
        <v>87</v>
      </c>
      <c r="C413" s="44">
        <v>41876</v>
      </c>
      <c r="E413" t="s">
        <v>82</v>
      </c>
      <c r="F413">
        <v>412</v>
      </c>
      <c r="G413" s="106"/>
    </row>
    <row r="414" spans="1:7" x14ac:dyDescent="0.25">
      <c r="A414">
        <v>49781</v>
      </c>
      <c r="B414" t="s">
        <v>87</v>
      </c>
      <c r="C414" s="44">
        <v>41876</v>
      </c>
      <c r="E414" t="s">
        <v>82</v>
      </c>
      <c r="F414">
        <v>413</v>
      </c>
      <c r="G414" s="106"/>
    </row>
    <row r="415" spans="1:7" x14ac:dyDescent="0.25">
      <c r="A415">
        <v>49742</v>
      </c>
      <c r="B415" t="s">
        <v>87</v>
      </c>
      <c r="C415" s="44">
        <v>41876</v>
      </c>
      <c r="E415" t="s">
        <v>82</v>
      </c>
      <c r="F415">
        <v>414</v>
      </c>
      <c r="G415" s="106"/>
    </row>
    <row r="416" spans="1:7" x14ac:dyDescent="0.25">
      <c r="A416">
        <v>49844</v>
      </c>
      <c r="B416" t="s">
        <v>87</v>
      </c>
      <c r="C416" s="44">
        <v>41876</v>
      </c>
      <c r="E416" t="s">
        <v>82</v>
      </c>
      <c r="F416">
        <v>415</v>
      </c>
      <c r="G416" s="106"/>
    </row>
    <row r="417" spans="1:7" x14ac:dyDescent="0.25">
      <c r="A417">
        <v>49869</v>
      </c>
      <c r="B417" t="s">
        <v>87</v>
      </c>
      <c r="C417" s="44">
        <v>41876</v>
      </c>
      <c r="E417" t="s">
        <v>82</v>
      </c>
      <c r="F417">
        <v>416</v>
      </c>
      <c r="G417" s="106"/>
    </row>
    <row r="418" spans="1:7" x14ac:dyDescent="0.25">
      <c r="A418">
        <v>49871</v>
      </c>
      <c r="B418" t="s">
        <v>87</v>
      </c>
      <c r="C418" s="44">
        <v>41876</v>
      </c>
      <c r="E418" t="s">
        <v>82</v>
      </c>
      <c r="F418">
        <v>417</v>
      </c>
      <c r="G418" s="106"/>
    </row>
    <row r="419" spans="1:7" x14ac:dyDescent="0.25">
      <c r="A419">
        <v>49873</v>
      </c>
      <c r="B419" t="s">
        <v>87</v>
      </c>
      <c r="C419" s="44">
        <v>41876</v>
      </c>
      <c r="E419" t="s">
        <v>82</v>
      </c>
      <c r="F419">
        <v>418</v>
      </c>
      <c r="G419" s="106"/>
    </row>
    <row r="420" spans="1:7" x14ac:dyDescent="0.25">
      <c r="A420">
        <v>49538</v>
      </c>
      <c r="B420" t="s">
        <v>87</v>
      </c>
      <c r="C420" s="44">
        <v>41877</v>
      </c>
      <c r="E420" t="s">
        <v>82</v>
      </c>
      <c r="F420">
        <v>419</v>
      </c>
      <c r="G420" s="106"/>
    </row>
    <row r="421" spans="1:7" x14ac:dyDescent="0.25">
      <c r="A421">
        <v>49882</v>
      </c>
      <c r="B421" t="s">
        <v>87</v>
      </c>
      <c r="C421" s="44">
        <v>41877</v>
      </c>
      <c r="E421" t="s">
        <v>82</v>
      </c>
      <c r="F421">
        <v>420</v>
      </c>
      <c r="G421" s="106"/>
    </row>
    <row r="422" spans="1:7" x14ac:dyDescent="0.25">
      <c r="A422">
        <v>49893</v>
      </c>
      <c r="B422" t="s">
        <v>87</v>
      </c>
      <c r="C422" s="44">
        <v>41877</v>
      </c>
      <c r="E422" t="s">
        <v>82</v>
      </c>
      <c r="F422">
        <v>421</v>
      </c>
      <c r="G422" s="106"/>
    </row>
    <row r="423" spans="1:7" x14ac:dyDescent="0.25">
      <c r="A423">
        <v>49897</v>
      </c>
      <c r="B423" t="s">
        <v>87</v>
      </c>
      <c r="C423" s="44">
        <v>41877</v>
      </c>
      <c r="E423" t="s">
        <v>82</v>
      </c>
      <c r="F423">
        <v>422</v>
      </c>
      <c r="G423" s="106"/>
    </row>
    <row r="424" spans="1:7" x14ac:dyDescent="0.25">
      <c r="A424">
        <v>49878</v>
      </c>
      <c r="B424" t="s">
        <v>87</v>
      </c>
      <c r="C424" s="44">
        <v>41877</v>
      </c>
      <c r="E424" t="s">
        <v>82</v>
      </c>
      <c r="F424">
        <v>423</v>
      </c>
      <c r="G424" s="106"/>
    </row>
    <row r="425" spans="1:7" x14ac:dyDescent="0.25">
      <c r="A425">
        <v>49892</v>
      </c>
      <c r="B425" t="s">
        <v>87</v>
      </c>
      <c r="C425" s="44">
        <v>41877</v>
      </c>
      <c r="E425" t="s">
        <v>82</v>
      </c>
      <c r="F425">
        <v>424</v>
      </c>
      <c r="G425" s="106"/>
    </row>
    <row r="426" spans="1:7" x14ac:dyDescent="0.25">
      <c r="A426">
        <v>49894</v>
      </c>
      <c r="B426" t="s">
        <v>87</v>
      </c>
      <c r="C426" s="44">
        <v>41877</v>
      </c>
      <c r="E426" t="s">
        <v>82</v>
      </c>
      <c r="F426">
        <v>425</v>
      </c>
      <c r="G426" s="106"/>
    </row>
    <row r="427" spans="1:7" x14ac:dyDescent="0.25">
      <c r="A427">
        <v>49884</v>
      </c>
      <c r="B427" t="s">
        <v>87</v>
      </c>
      <c r="C427" s="44">
        <v>41877</v>
      </c>
      <c r="E427" t="s">
        <v>82</v>
      </c>
      <c r="F427">
        <v>426</v>
      </c>
      <c r="G427" s="106"/>
    </row>
    <row r="428" spans="1:7" x14ac:dyDescent="0.25">
      <c r="A428">
        <v>49895</v>
      </c>
      <c r="B428" t="s">
        <v>87</v>
      </c>
      <c r="C428" s="44">
        <v>41877</v>
      </c>
      <c r="E428" t="s">
        <v>82</v>
      </c>
      <c r="F428">
        <v>427</v>
      </c>
      <c r="G428" s="106"/>
    </row>
    <row r="429" spans="1:7" x14ac:dyDescent="0.25">
      <c r="A429">
        <v>49885</v>
      </c>
      <c r="B429" t="s">
        <v>87</v>
      </c>
      <c r="C429" s="44">
        <v>41877</v>
      </c>
      <c r="E429" t="s">
        <v>82</v>
      </c>
      <c r="F429">
        <v>428</v>
      </c>
      <c r="G429" s="106"/>
    </row>
    <row r="430" spans="1:7" x14ac:dyDescent="0.25">
      <c r="A430">
        <v>49880</v>
      </c>
      <c r="B430" t="s">
        <v>87</v>
      </c>
      <c r="C430" s="44">
        <v>41877</v>
      </c>
      <c r="E430" t="s">
        <v>82</v>
      </c>
      <c r="F430">
        <v>429</v>
      </c>
      <c r="G430" s="106"/>
    </row>
    <row r="431" spans="1:7" x14ac:dyDescent="0.25">
      <c r="A431">
        <v>49883</v>
      </c>
      <c r="B431" t="s">
        <v>87</v>
      </c>
      <c r="C431" s="44">
        <v>41877</v>
      </c>
      <c r="E431" t="s">
        <v>82</v>
      </c>
      <c r="F431">
        <v>430</v>
      </c>
      <c r="G431" s="106"/>
    </row>
    <row r="432" spans="1:7" x14ac:dyDescent="0.25">
      <c r="A432">
        <v>49541</v>
      </c>
      <c r="B432" t="s">
        <v>87</v>
      </c>
      <c r="C432" s="44">
        <v>41885</v>
      </c>
      <c r="E432" t="s">
        <v>82</v>
      </c>
      <c r="F432">
        <v>431</v>
      </c>
      <c r="G432" s="106"/>
    </row>
    <row r="433" spans="1:7" x14ac:dyDescent="0.25">
      <c r="A433">
        <v>49524</v>
      </c>
      <c r="B433" t="s">
        <v>87</v>
      </c>
      <c r="C433" s="44">
        <v>41886</v>
      </c>
      <c r="E433" t="s">
        <v>82</v>
      </c>
      <c r="F433">
        <v>432</v>
      </c>
      <c r="G433" s="106"/>
    </row>
    <row r="434" spans="1:7" x14ac:dyDescent="0.25">
      <c r="A434">
        <v>49887</v>
      </c>
      <c r="B434" t="s">
        <v>87</v>
      </c>
      <c r="C434" s="44">
        <v>41894</v>
      </c>
      <c r="E434" t="s">
        <v>82</v>
      </c>
      <c r="F434">
        <v>433</v>
      </c>
      <c r="G434" s="106"/>
    </row>
    <row r="435" spans="1:7" x14ac:dyDescent="0.25">
      <c r="A435">
        <v>49722</v>
      </c>
      <c r="B435" t="s">
        <v>87</v>
      </c>
      <c r="C435" s="44">
        <v>41897</v>
      </c>
      <c r="E435" t="s">
        <v>82</v>
      </c>
      <c r="F435">
        <v>434</v>
      </c>
      <c r="G435" s="106"/>
    </row>
    <row r="436" spans="1:7" x14ac:dyDescent="0.25">
      <c r="A436">
        <v>49899</v>
      </c>
      <c r="B436" t="s">
        <v>87</v>
      </c>
      <c r="C436" s="44">
        <v>41904</v>
      </c>
      <c r="E436" t="s">
        <v>82</v>
      </c>
      <c r="F436">
        <v>435</v>
      </c>
      <c r="G436" s="106"/>
    </row>
    <row r="437" spans="1:7" x14ac:dyDescent="0.25">
      <c r="A437">
        <v>49903</v>
      </c>
      <c r="B437" t="s">
        <v>87</v>
      </c>
      <c r="C437" s="44">
        <v>41905</v>
      </c>
      <c r="E437" t="s">
        <v>82</v>
      </c>
      <c r="F437">
        <v>436</v>
      </c>
      <c r="G437" s="106"/>
    </row>
    <row r="438" spans="1:7" x14ac:dyDescent="0.25">
      <c r="A438">
        <v>49891</v>
      </c>
      <c r="B438" t="s">
        <v>87</v>
      </c>
      <c r="C438" s="44">
        <v>41905</v>
      </c>
      <c r="E438" t="s">
        <v>82</v>
      </c>
      <c r="F438">
        <v>437</v>
      </c>
      <c r="G438" s="106"/>
    </row>
    <row r="439" spans="1:7" x14ac:dyDescent="0.25">
      <c r="A439">
        <v>49909</v>
      </c>
      <c r="B439" t="s">
        <v>87</v>
      </c>
      <c r="C439" s="44">
        <v>41905</v>
      </c>
      <c r="E439" t="s">
        <v>82</v>
      </c>
      <c r="F439">
        <v>438</v>
      </c>
      <c r="G439" s="106"/>
    </row>
    <row r="440" spans="1:7" x14ac:dyDescent="0.25">
      <c r="A440">
        <v>49898</v>
      </c>
      <c r="B440" t="s">
        <v>87</v>
      </c>
      <c r="C440" s="44">
        <v>41905</v>
      </c>
      <c r="E440" t="s">
        <v>82</v>
      </c>
      <c r="F440">
        <v>439</v>
      </c>
      <c r="G440" s="106"/>
    </row>
    <row r="441" spans="1:7" x14ac:dyDescent="0.25">
      <c r="A441">
        <v>49904</v>
      </c>
      <c r="B441" t="s">
        <v>87</v>
      </c>
      <c r="C441" s="44">
        <v>41905</v>
      </c>
      <c r="E441" t="s">
        <v>82</v>
      </c>
      <c r="F441">
        <v>440</v>
      </c>
      <c r="G441" s="106"/>
    </row>
    <row r="442" spans="1:7" x14ac:dyDescent="0.25">
      <c r="A442">
        <v>49907</v>
      </c>
      <c r="B442" t="s">
        <v>87</v>
      </c>
      <c r="C442" s="44">
        <v>41905</v>
      </c>
      <c r="E442" t="s">
        <v>82</v>
      </c>
      <c r="F442">
        <v>441</v>
      </c>
      <c r="G442" s="106"/>
    </row>
    <row r="443" spans="1:7" x14ac:dyDescent="0.25">
      <c r="A443">
        <v>49908</v>
      </c>
      <c r="B443" t="s">
        <v>87</v>
      </c>
      <c r="C443" s="44">
        <v>41905</v>
      </c>
      <c r="E443" t="s">
        <v>82</v>
      </c>
      <c r="F443">
        <v>442</v>
      </c>
      <c r="G443" s="106"/>
    </row>
    <row r="444" spans="1:7" x14ac:dyDescent="0.25">
      <c r="A444">
        <v>49906</v>
      </c>
      <c r="B444" t="s">
        <v>87</v>
      </c>
      <c r="C444" s="44">
        <v>41905</v>
      </c>
      <c r="E444" t="s">
        <v>82</v>
      </c>
      <c r="F444">
        <v>443</v>
      </c>
      <c r="G444" s="106"/>
    </row>
    <row r="445" spans="1:7" x14ac:dyDescent="0.25">
      <c r="A445">
        <v>49901</v>
      </c>
      <c r="B445" t="s">
        <v>87</v>
      </c>
      <c r="C445" s="44">
        <v>41905</v>
      </c>
      <c r="E445" t="s">
        <v>82</v>
      </c>
      <c r="F445">
        <v>444</v>
      </c>
      <c r="G445" s="106"/>
    </row>
    <row r="446" spans="1:7" x14ac:dyDescent="0.25">
      <c r="A446">
        <v>49902</v>
      </c>
      <c r="B446" t="s">
        <v>87</v>
      </c>
      <c r="C446" s="44">
        <v>41905</v>
      </c>
      <c r="E446" t="s">
        <v>82</v>
      </c>
      <c r="F446">
        <v>445</v>
      </c>
      <c r="G446" s="106"/>
    </row>
    <row r="447" spans="1:7" x14ac:dyDescent="0.25">
      <c r="A447">
        <v>49905</v>
      </c>
      <c r="B447" t="s">
        <v>87</v>
      </c>
      <c r="C447" s="44">
        <v>41905</v>
      </c>
      <c r="E447" t="s">
        <v>82</v>
      </c>
      <c r="F447">
        <v>446</v>
      </c>
      <c r="G447" s="106"/>
    </row>
    <row r="448" spans="1:7" x14ac:dyDescent="0.25">
      <c r="A448">
        <v>49914</v>
      </c>
      <c r="B448" t="s">
        <v>87</v>
      </c>
      <c r="C448" s="44">
        <v>41906</v>
      </c>
      <c r="E448" t="s">
        <v>82</v>
      </c>
      <c r="F448">
        <v>447</v>
      </c>
      <c r="G448" s="106"/>
    </row>
    <row r="449" spans="1:7" x14ac:dyDescent="0.25">
      <c r="A449">
        <v>49913</v>
      </c>
      <c r="B449" t="s">
        <v>87</v>
      </c>
      <c r="C449" s="44">
        <v>41906</v>
      </c>
      <c r="E449" t="s">
        <v>82</v>
      </c>
      <c r="F449">
        <v>448</v>
      </c>
      <c r="G449" s="106"/>
    </row>
    <row r="450" spans="1:7" x14ac:dyDescent="0.25">
      <c r="A450">
        <v>49912</v>
      </c>
      <c r="B450" t="s">
        <v>87</v>
      </c>
      <c r="C450" s="44">
        <v>41906</v>
      </c>
      <c r="E450" t="s">
        <v>82</v>
      </c>
      <c r="F450">
        <v>449</v>
      </c>
      <c r="G450" s="106"/>
    </row>
    <row r="451" spans="1:7" x14ac:dyDescent="0.25">
      <c r="A451">
        <v>49915</v>
      </c>
      <c r="B451" t="s">
        <v>87</v>
      </c>
      <c r="C451" s="44">
        <v>41906</v>
      </c>
      <c r="E451" t="s">
        <v>82</v>
      </c>
      <c r="F451">
        <v>450</v>
      </c>
      <c r="G451" s="106"/>
    </row>
    <row r="452" spans="1:7" x14ac:dyDescent="0.25">
      <c r="A452">
        <v>49927</v>
      </c>
      <c r="B452" t="s">
        <v>87</v>
      </c>
      <c r="C452" s="44">
        <v>41907</v>
      </c>
      <c r="E452" t="s">
        <v>82</v>
      </c>
      <c r="F452">
        <v>451</v>
      </c>
      <c r="G452" s="106"/>
    </row>
    <row r="453" spans="1:7" x14ac:dyDescent="0.25">
      <c r="A453">
        <v>49924</v>
      </c>
      <c r="B453" t="s">
        <v>87</v>
      </c>
      <c r="C453" s="44">
        <v>41907</v>
      </c>
      <c r="E453" t="s">
        <v>82</v>
      </c>
      <c r="F453">
        <v>452</v>
      </c>
      <c r="G453" s="106"/>
    </row>
    <row r="454" spans="1:7" x14ac:dyDescent="0.25">
      <c r="A454">
        <v>49926</v>
      </c>
      <c r="B454" t="s">
        <v>87</v>
      </c>
      <c r="C454" s="44">
        <v>41907</v>
      </c>
      <c r="E454" t="s">
        <v>82</v>
      </c>
      <c r="F454">
        <v>453</v>
      </c>
      <c r="G454" s="106"/>
    </row>
    <row r="455" spans="1:7" x14ac:dyDescent="0.25">
      <c r="A455">
        <v>49925</v>
      </c>
      <c r="B455" t="s">
        <v>87</v>
      </c>
      <c r="C455" s="44">
        <v>41907</v>
      </c>
      <c r="E455" t="s">
        <v>82</v>
      </c>
      <c r="F455">
        <v>454</v>
      </c>
      <c r="G455" s="106"/>
    </row>
    <row r="456" spans="1:7" x14ac:dyDescent="0.25">
      <c r="A456">
        <v>49923</v>
      </c>
      <c r="B456" t="s">
        <v>87</v>
      </c>
      <c r="C456" s="44">
        <v>41907</v>
      </c>
      <c r="E456" t="s">
        <v>82</v>
      </c>
      <c r="F456">
        <v>455</v>
      </c>
      <c r="G456" s="106"/>
    </row>
    <row r="457" spans="1:7" x14ac:dyDescent="0.25">
      <c r="A457">
        <v>49928</v>
      </c>
      <c r="B457" t="s">
        <v>87</v>
      </c>
      <c r="C457" s="44">
        <v>41907</v>
      </c>
      <c r="E457" t="s">
        <v>82</v>
      </c>
      <c r="F457">
        <v>456</v>
      </c>
      <c r="G457" s="106"/>
    </row>
    <row r="458" spans="1:7" x14ac:dyDescent="0.25">
      <c r="A458">
        <v>49929</v>
      </c>
      <c r="B458" t="s">
        <v>87</v>
      </c>
      <c r="C458" s="44">
        <v>41907</v>
      </c>
      <c r="E458" t="s">
        <v>82</v>
      </c>
      <c r="F458">
        <v>457</v>
      </c>
      <c r="G458" s="106"/>
    </row>
    <row r="459" spans="1:7" x14ac:dyDescent="0.25">
      <c r="A459">
        <v>49930</v>
      </c>
      <c r="B459" t="s">
        <v>87</v>
      </c>
      <c r="C459" s="44">
        <v>41907</v>
      </c>
      <c r="E459" t="s">
        <v>82</v>
      </c>
      <c r="F459">
        <v>458</v>
      </c>
      <c r="G459" s="106"/>
    </row>
    <row r="460" spans="1:7" x14ac:dyDescent="0.25">
      <c r="A460">
        <v>49931</v>
      </c>
      <c r="B460" t="s">
        <v>87</v>
      </c>
      <c r="C460" s="44">
        <v>41907</v>
      </c>
      <c r="E460" t="s">
        <v>82</v>
      </c>
      <c r="F460">
        <v>459</v>
      </c>
      <c r="G460" s="106"/>
    </row>
    <row r="461" spans="1:7" x14ac:dyDescent="0.25">
      <c r="A461">
        <v>49933</v>
      </c>
      <c r="B461" t="s">
        <v>87</v>
      </c>
      <c r="C461" s="44">
        <v>41907</v>
      </c>
      <c r="E461" t="s">
        <v>82</v>
      </c>
      <c r="F461">
        <v>460</v>
      </c>
      <c r="G461" s="106"/>
    </row>
    <row r="462" spans="1:7" x14ac:dyDescent="0.25">
      <c r="A462">
        <v>49932</v>
      </c>
      <c r="B462" t="s">
        <v>87</v>
      </c>
      <c r="C462" s="44">
        <v>41907</v>
      </c>
      <c r="E462" t="s">
        <v>82</v>
      </c>
      <c r="F462">
        <v>461</v>
      </c>
      <c r="G462" s="106"/>
    </row>
    <row r="463" spans="1:7" x14ac:dyDescent="0.25">
      <c r="A463">
        <v>49934</v>
      </c>
      <c r="B463" t="s">
        <v>87</v>
      </c>
      <c r="C463" s="44">
        <v>41907</v>
      </c>
      <c r="E463" t="s">
        <v>82</v>
      </c>
      <c r="F463">
        <v>462</v>
      </c>
      <c r="G463" s="106"/>
    </row>
    <row r="464" spans="1:7" x14ac:dyDescent="0.25">
      <c r="A464">
        <v>49537</v>
      </c>
      <c r="B464" t="s">
        <v>87</v>
      </c>
      <c r="C464" s="44">
        <v>41914</v>
      </c>
      <c r="E464" t="s">
        <v>82</v>
      </c>
      <c r="F464">
        <v>463</v>
      </c>
      <c r="G464" s="106"/>
    </row>
    <row r="465" spans="1:7" x14ac:dyDescent="0.25">
      <c r="A465">
        <v>49938</v>
      </c>
      <c r="B465" t="s">
        <v>87</v>
      </c>
      <c r="C465" s="44">
        <v>41921</v>
      </c>
      <c r="E465" t="s">
        <v>82</v>
      </c>
      <c r="F465">
        <v>464</v>
      </c>
      <c r="G465" s="106"/>
    </row>
    <row r="466" spans="1:7" x14ac:dyDescent="0.25">
      <c r="A466">
        <v>49942</v>
      </c>
      <c r="B466" t="s">
        <v>87</v>
      </c>
      <c r="C466" s="44">
        <v>41934</v>
      </c>
      <c r="E466" t="s">
        <v>82</v>
      </c>
      <c r="F466">
        <v>465</v>
      </c>
      <c r="G466" s="106"/>
    </row>
    <row r="467" spans="1:7" x14ac:dyDescent="0.25">
      <c r="A467">
        <v>49940</v>
      </c>
      <c r="B467" t="s">
        <v>87</v>
      </c>
      <c r="C467" s="44">
        <v>41934</v>
      </c>
      <c r="E467" t="s">
        <v>82</v>
      </c>
      <c r="F467">
        <v>466</v>
      </c>
      <c r="G467" s="106"/>
    </row>
    <row r="468" spans="1:7" x14ac:dyDescent="0.25">
      <c r="A468">
        <v>49979</v>
      </c>
      <c r="B468" t="s">
        <v>87</v>
      </c>
      <c r="C468" s="44">
        <v>41936</v>
      </c>
      <c r="E468" t="s">
        <v>82</v>
      </c>
      <c r="F468">
        <v>467</v>
      </c>
      <c r="G468" s="106"/>
    </row>
    <row r="469" spans="1:7" x14ac:dyDescent="0.25">
      <c r="A469">
        <v>49973</v>
      </c>
      <c r="B469" t="s">
        <v>87</v>
      </c>
      <c r="C469" s="44">
        <v>41936</v>
      </c>
      <c r="E469" t="s">
        <v>82</v>
      </c>
      <c r="F469">
        <v>468</v>
      </c>
      <c r="G469" s="106"/>
    </row>
    <row r="470" spans="1:7" x14ac:dyDescent="0.25">
      <c r="A470">
        <v>49980</v>
      </c>
      <c r="B470" t="s">
        <v>87</v>
      </c>
      <c r="C470" s="44">
        <v>41936</v>
      </c>
      <c r="E470" t="s">
        <v>82</v>
      </c>
      <c r="F470">
        <v>469</v>
      </c>
      <c r="G470" s="106"/>
    </row>
    <row r="471" spans="1:7" x14ac:dyDescent="0.25">
      <c r="A471">
        <v>49972</v>
      </c>
      <c r="B471" t="s">
        <v>87</v>
      </c>
      <c r="C471" s="44">
        <v>41936</v>
      </c>
      <c r="E471" t="s">
        <v>82</v>
      </c>
      <c r="F471">
        <v>470</v>
      </c>
      <c r="G471" s="106"/>
    </row>
    <row r="472" spans="1:7" x14ac:dyDescent="0.25">
      <c r="A472">
        <v>49939</v>
      </c>
      <c r="B472" t="s">
        <v>87</v>
      </c>
      <c r="C472" s="44">
        <v>41936</v>
      </c>
      <c r="E472" t="s">
        <v>82</v>
      </c>
      <c r="F472">
        <v>471</v>
      </c>
      <c r="G472" s="106"/>
    </row>
    <row r="473" spans="1:7" x14ac:dyDescent="0.25">
      <c r="A473">
        <v>49978</v>
      </c>
      <c r="B473" t="s">
        <v>87</v>
      </c>
      <c r="C473" s="44">
        <v>41936</v>
      </c>
      <c r="E473" t="s">
        <v>82</v>
      </c>
      <c r="F473">
        <v>472</v>
      </c>
      <c r="G473" s="106"/>
    </row>
    <row r="474" spans="1:7" x14ac:dyDescent="0.25">
      <c r="A474">
        <v>49974</v>
      </c>
      <c r="B474" t="s">
        <v>87</v>
      </c>
      <c r="C474" s="44">
        <v>41936</v>
      </c>
      <c r="E474" t="s">
        <v>82</v>
      </c>
      <c r="F474">
        <v>473</v>
      </c>
      <c r="G474" s="106"/>
    </row>
    <row r="475" spans="1:7" x14ac:dyDescent="0.25">
      <c r="A475">
        <v>49936</v>
      </c>
      <c r="B475" t="s">
        <v>87</v>
      </c>
      <c r="C475" s="44">
        <v>41936</v>
      </c>
      <c r="E475" t="s">
        <v>82</v>
      </c>
      <c r="F475">
        <v>474</v>
      </c>
      <c r="G475" s="106"/>
    </row>
    <row r="476" spans="1:7" x14ac:dyDescent="0.25">
      <c r="A476">
        <v>49977</v>
      </c>
      <c r="B476" t="s">
        <v>87</v>
      </c>
      <c r="C476" s="44">
        <v>41936</v>
      </c>
      <c r="E476" t="s">
        <v>82</v>
      </c>
      <c r="F476">
        <v>475</v>
      </c>
      <c r="G476" s="106"/>
    </row>
    <row r="477" spans="1:7" x14ac:dyDescent="0.25">
      <c r="A477">
        <v>49983</v>
      </c>
      <c r="B477" t="s">
        <v>87</v>
      </c>
      <c r="C477" s="44">
        <v>41936</v>
      </c>
      <c r="E477" t="s">
        <v>82</v>
      </c>
      <c r="F477">
        <v>476</v>
      </c>
      <c r="G477" s="106"/>
    </row>
    <row r="478" spans="1:7" x14ac:dyDescent="0.25">
      <c r="A478">
        <v>49981</v>
      </c>
      <c r="B478" t="s">
        <v>87</v>
      </c>
      <c r="C478" s="44">
        <v>41936</v>
      </c>
      <c r="E478" t="s">
        <v>82</v>
      </c>
      <c r="F478">
        <v>477</v>
      </c>
      <c r="G478" s="106"/>
    </row>
    <row r="479" spans="1:7" x14ac:dyDescent="0.25">
      <c r="A479">
        <v>49943</v>
      </c>
      <c r="B479" t="s">
        <v>87</v>
      </c>
      <c r="C479" s="44">
        <v>41936</v>
      </c>
      <c r="E479" t="s">
        <v>82</v>
      </c>
      <c r="F479">
        <v>478</v>
      </c>
      <c r="G479" s="106"/>
    </row>
    <row r="480" spans="1:7" x14ac:dyDescent="0.25">
      <c r="A480">
        <v>49975</v>
      </c>
      <c r="B480" t="s">
        <v>87</v>
      </c>
      <c r="C480" s="44">
        <v>41936</v>
      </c>
      <c r="E480" t="s">
        <v>82</v>
      </c>
      <c r="F480">
        <v>479</v>
      </c>
      <c r="G480" s="106"/>
    </row>
    <row r="481" spans="1:7" x14ac:dyDescent="0.25">
      <c r="A481">
        <v>49946</v>
      </c>
      <c r="B481" t="s">
        <v>87</v>
      </c>
      <c r="C481" s="44">
        <v>41939</v>
      </c>
      <c r="E481" t="s">
        <v>82</v>
      </c>
      <c r="F481">
        <v>480</v>
      </c>
      <c r="G481" s="106"/>
    </row>
    <row r="482" spans="1:7" x14ac:dyDescent="0.25">
      <c r="A482">
        <v>49945</v>
      </c>
      <c r="B482" t="s">
        <v>87</v>
      </c>
      <c r="C482" s="44">
        <v>41939</v>
      </c>
      <c r="E482" t="s">
        <v>82</v>
      </c>
      <c r="F482">
        <v>481</v>
      </c>
      <c r="G482" s="106"/>
    </row>
    <row r="483" spans="1:7" x14ac:dyDescent="0.25">
      <c r="A483">
        <v>49842</v>
      </c>
      <c r="B483" t="s">
        <v>87</v>
      </c>
      <c r="C483" s="44">
        <v>41940</v>
      </c>
      <c r="E483" t="s">
        <v>82</v>
      </c>
      <c r="F483">
        <v>482</v>
      </c>
      <c r="G483" s="106"/>
    </row>
    <row r="484" spans="1:7" x14ac:dyDescent="0.25">
      <c r="A484">
        <v>49987</v>
      </c>
      <c r="B484" t="s">
        <v>87</v>
      </c>
      <c r="C484" s="44">
        <v>41943</v>
      </c>
      <c r="E484" t="s">
        <v>82</v>
      </c>
      <c r="F484">
        <v>483</v>
      </c>
      <c r="G484" s="106"/>
    </row>
    <row r="485" spans="1:7" x14ac:dyDescent="0.25">
      <c r="A485">
        <v>49944</v>
      </c>
      <c r="B485" t="s">
        <v>87</v>
      </c>
      <c r="C485" s="44">
        <v>41964</v>
      </c>
      <c r="E485" t="s">
        <v>82</v>
      </c>
      <c r="F485">
        <v>484</v>
      </c>
      <c r="G485" s="106"/>
    </row>
    <row r="486" spans="1:7" x14ac:dyDescent="0.25">
      <c r="A486">
        <v>49989</v>
      </c>
      <c r="B486" t="s">
        <v>87</v>
      </c>
      <c r="C486" s="44">
        <v>41975</v>
      </c>
      <c r="E486" t="s">
        <v>82</v>
      </c>
      <c r="F486">
        <v>485</v>
      </c>
      <c r="G486" s="106"/>
    </row>
    <row r="487" spans="1:7" x14ac:dyDescent="0.25">
      <c r="A487">
        <v>49951</v>
      </c>
      <c r="B487" t="s">
        <v>87</v>
      </c>
      <c r="C487" s="44">
        <v>41983</v>
      </c>
      <c r="E487" t="s">
        <v>82</v>
      </c>
      <c r="F487">
        <v>486</v>
      </c>
      <c r="G487" s="106"/>
    </row>
    <row r="488" spans="1:7" x14ac:dyDescent="0.25">
      <c r="A488">
        <v>49947</v>
      </c>
      <c r="B488" t="s">
        <v>87</v>
      </c>
      <c r="C488" s="44">
        <v>42014</v>
      </c>
      <c r="E488" t="s">
        <v>82</v>
      </c>
      <c r="F488">
        <v>487</v>
      </c>
      <c r="G488" s="106"/>
    </row>
    <row r="489" spans="1:7" x14ac:dyDescent="0.25">
      <c r="A489">
        <v>49941</v>
      </c>
      <c r="B489" t="s">
        <v>87</v>
      </c>
      <c r="C489" s="44">
        <v>42039</v>
      </c>
      <c r="E489" t="s">
        <v>82</v>
      </c>
      <c r="F489">
        <v>488</v>
      </c>
      <c r="G489" s="106"/>
    </row>
    <row r="490" spans="1:7" x14ac:dyDescent="0.25">
      <c r="A490">
        <v>49971</v>
      </c>
      <c r="B490" t="s">
        <v>87</v>
      </c>
      <c r="C490" s="44">
        <v>42045</v>
      </c>
      <c r="E490" t="s">
        <v>82</v>
      </c>
      <c r="F490">
        <v>489</v>
      </c>
      <c r="G490" s="106"/>
    </row>
    <row r="491" spans="1:7" x14ac:dyDescent="0.25">
      <c r="A491">
        <v>49542</v>
      </c>
      <c r="B491" t="s">
        <v>87</v>
      </c>
      <c r="C491" s="44">
        <v>42046</v>
      </c>
      <c r="E491" t="s">
        <v>82</v>
      </c>
      <c r="F491">
        <v>490</v>
      </c>
      <c r="G491" s="106"/>
    </row>
    <row r="492" spans="1:7" x14ac:dyDescent="0.25">
      <c r="A492">
        <v>50076</v>
      </c>
      <c r="B492" t="s">
        <v>87</v>
      </c>
      <c r="C492" s="44">
        <v>42079</v>
      </c>
      <c r="E492" t="s">
        <v>82</v>
      </c>
      <c r="F492">
        <v>491</v>
      </c>
      <c r="G492" s="106"/>
    </row>
    <row r="493" spans="1:7" x14ac:dyDescent="0.25">
      <c r="A493">
        <v>50089</v>
      </c>
      <c r="B493" t="s">
        <v>87</v>
      </c>
      <c r="C493" s="44">
        <v>42080</v>
      </c>
      <c r="E493" t="s">
        <v>82</v>
      </c>
      <c r="F493">
        <v>492</v>
      </c>
      <c r="G493" s="106"/>
    </row>
    <row r="494" spans="1:7" x14ac:dyDescent="0.25">
      <c r="A494">
        <v>50083</v>
      </c>
      <c r="B494" t="s">
        <v>87</v>
      </c>
      <c r="C494" s="44">
        <v>42080</v>
      </c>
      <c r="E494" t="s">
        <v>82</v>
      </c>
      <c r="F494">
        <v>493</v>
      </c>
      <c r="G494" s="106"/>
    </row>
    <row r="495" spans="1:7" x14ac:dyDescent="0.25">
      <c r="A495">
        <v>50075</v>
      </c>
      <c r="B495" t="s">
        <v>87</v>
      </c>
      <c r="C495" s="44">
        <v>42081</v>
      </c>
      <c r="E495" t="s">
        <v>82</v>
      </c>
      <c r="F495">
        <v>494</v>
      </c>
      <c r="G495" s="106"/>
    </row>
    <row r="496" spans="1:7" x14ac:dyDescent="0.25">
      <c r="A496">
        <v>50112</v>
      </c>
      <c r="B496" t="s">
        <v>87</v>
      </c>
      <c r="C496" s="44">
        <v>42083</v>
      </c>
      <c r="E496" t="s">
        <v>82</v>
      </c>
      <c r="F496">
        <v>495</v>
      </c>
      <c r="G496" s="106"/>
    </row>
    <row r="497" spans="1:7" x14ac:dyDescent="0.25">
      <c r="A497">
        <v>50109</v>
      </c>
      <c r="B497" t="s">
        <v>87</v>
      </c>
      <c r="C497" s="44">
        <v>42083</v>
      </c>
      <c r="E497" t="s">
        <v>82</v>
      </c>
      <c r="F497">
        <v>496</v>
      </c>
      <c r="G497" s="106"/>
    </row>
    <row r="498" spans="1:7" x14ac:dyDescent="0.25">
      <c r="A498">
        <v>49955</v>
      </c>
      <c r="B498" t="s">
        <v>87</v>
      </c>
      <c r="C498" s="44">
        <v>42086</v>
      </c>
      <c r="E498" t="s">
        <v>82</v>
      </c>
      <c r="F498">
        <v>497</v>
      </c>
      <c r="G498" s="106"/>
    </row>
    <row r="499" spans="1:7" x14ac:dyDescent="0.25">
      <c r="A499">
        <v>49956</v>
      </c>
      <c r="B499" t="s">
        <v>87</v>
      </c>
      <c r="C499" s="44">
        <v>42086</v>
      </c>
      <c r="E499" t="s">
        <v>82</v>
      </c>
      <c r="F499">
        <v>498</v>
      </c>
      <c r="G499" s="106"/>
    </row>
    <row r="500" spans="1:7" x14ac:dyDescent="0.25">
      <c r="A500">
        <v>49958</v>
      </c>
      <c r="B500" t="s">
        <v>87</v>
      </c>
      <c r="C500" s="44">
        <v>42086</v>
      </c>
      <c r="E500" t="s">
        <v>82</v>
      </c>
      <c r="F500">
        <v>499</v>
      </c>
      <c r="G500" s="106"/>
    </row>
    <row r="501" spans="1:7" x14ac:dyDescent="0.25">
      <c r="A501">
        <v>49960</v>
      </c>
      <c r="B501" t="s">
        <v>87</v>
      </c>
      <c r="C501" s="44">
        <v>42086</v>
      </c>
      <c r="E501" t="s">
        <v>82</v>
      </c>
      <c r="F501">
        <v>500</v>
      </c>
      <c r="G501" s="106"/>
    </row>
    <row r="502" spans="1:7" x14ac:dyDescent="0.25">
      <c r="A502">
        <v>49961</v>
      </c>
      <c r="B502" t="s">
        <v>87</v>
      </c>
      <c r="C502" s="44">
        <v>42086</v>
      </c>
      <c r="E502" t="s">
        <v>82</v>
      </c>
      <c r="F502">
        <v>501</v>
      </c>
      <c r="G502" s="106"/>
    </row>
    <row r="503" spans="1:7" x14ac:dyDescent="0.25">
      <c r="A503">
        <v>49962</v>
      </c>
      <c r="B503" t="s">
        <v>87</v>
      </c>
      <c r="C503" s="44">
        <v>42086</v>
      </c>
      <c r="E503" t="s">
        <v>82</v>
      </c>
      <c r="F503">
        <v>502</v>
      </c>
      <c r="G503" s="106"/>
    </row>
    <row r="504" spans="1:7" x14ac:dyDescent="0.25">
      <c r="A504">
        <v>49963</v>
      </c>
      <c r="B504" t="s">
        <v>87</v>
      </c>
      <c r="C504" s="44">
        <v>42086</v>
      </c>
      <c r="E504" t="s">
        <v>82</v>
      </c>
      <c r="F504">
        <v>503</v>
      </c>
      <c r="G504" s="106"/>
    </row>
    <row r="505" spans="1:7" x14ac:dyDescent="0.25">
      <c r="A505">
        <v>49964</v>
      </c>
      <c r="B505" t="s">
        <v>87</v>
      </c>
      <c r="C505" s="44">
        <v>42086</v>
      </c>
      <c r="E505" t="s">
        <v>82</v>
      </c>
      <c r="F505">
        <v>504</v>
      </c>
      <c r="G505" s="106"/>
    </row>
    <row r="506" spans="1:7" x14ac:dyDescent="0.25">
      <c r="A506">
        <v>49953</v>
      </c>
      <c r="B506" t="s">
        <v>87</v>
      </c>
      <c r="C506" s="44">
        <v>42088</v>
      </c>
      <c r="E506" t="s">
        <v>82</v>
      </c>
      <c r="F506">
        <v>505</v>
      </c>
      <c r="G506" s="106"/>
    </row>
    <row r="507" spans="1:7" x14ac:dyDescent="0.25">
      <c r="A507">
        <v>50018</v>
      </c>
      <c r="B507" t="s">
        <v>87</v>
      </c>
      <c r="C507" s="44">
        <v>42088</v>
      </c>
      <c r="E507" t="s">
        <v>82</v>
      </c>
      <c r="F507">
        <v>506</v>
      </c>
      <c r="G507" s="106"/>
    </row>
    <row r="508" spans="1:7" x14ac:dyDescent="0.25">
      <c r="A508">
        <v>50019</v>
      </c>
      <c r="B508" t="s">
        <v>87</v>
      </c>
      <c r="C508" s="44">
        <v>42088</v>
      </c>
      <c r="E508" t="s">
        <v>82</v>
      </c>
      <c r="F508">
        <v>507</v>
      </c>
      <c r="G508" s="106"/>
    </row>
    <row r="509" spans="1:7" x14ac:dyDescent="0.25">
      <c r="A509">
        <v>50015</v>
      </c>
      <c r="B509" t="s">
        <v>87</v>
      </c>
      <c r="C509" s="44">
        <v>42088</v>
      </c>
      <c r="E509" t="s">
        <v>82</v>
      </c>
      <c r="F509">
        <v>508</v>
      </c>
      <c r="G509" s="106"/>
    </row>
    <row r="510" spans="1:7" x14ac:dyDescent="0.25">
      <c r="A510">
        <v>50020</v>
      </c>
      <c r="B510" t="s">
        <v>87</v>
      </c>
      <c r="C510" s="44">
        <v>42088</v>
      </c>
      <c r="E510" t="s">
        <v>82</v>
      </c>
      <c r="F510">
        <v>509</v>
      </c>
      <c r="G510" s="106"/>
    </row>
    <row r="511" spans="1:7" x14ac:dyDescent="0.25">
      <c r="A511">
        <v>43207</v>
      </c>
      <c r="B511" t="s">
        <v>86</v>
      </c>
      <c r="C511" s="44">
        <v>41803</v>
      </c>
      <c r="E511" t="s">
        <v>82</v>
      </c>
      <c r="F511">
        <v>510</v>
      </c>
      <c r="G511" s="106"/>
    </row>
    <row r="512" spans="1:7" x14ac:dyDescent="0.25">
      <c r="A512">
        <v>50016</v>
      </c>
      <c r="B512" t="s">
        <v>87</v>
      </c>
      <c r="C512" s="44">
        <v>42088</v>
      </c>
      <c r="E512" t="s">
        <v>82</v>
      </c>
      <c r="F512">
        <v>511</v>
      </c>
      <c r="G512" s="106"/>
    </row>
    <row r="513" spans="1:7" x14ac:dyDescent="0.25">
      <c r="A513">
        <v>50017</v>
      </c>
      <c r="B513" t="s">
        <v>87</v>
      </c>
      <c r="C513" s="44">
        <v>42088</v>
      </c>
      <c r="E513" t="s">
        <v>82</v>
      </c>
      <c r="F513">
        <v>512</v>
      </c>
      <c r="G513" s="106"/>
    </row>
    <row r="514" spans="1:7" x14ac:dyDescent="0.25">
      <c r="A514">
        <v>50069</v>
      </c>
      <c r="B514" t="s">
        <v>87</v>
      </c>
      <c r="C514" s="44">
        <v>42088</v>
      </c>
      <c r="E514" t="s">
        <v>82</v>
      </c>
      <c r="F514">
        <v>513</v>
      </c>
      <c r="G514" s="106"/>
    </row>
    <row r="515" spans="1:7" x14ac:dyDescent="0.25">
      <c r="A515">
        <v>50068</v>
      </c>
      <c r="B515" t="s">
        <v>87</v>
      </c>
      <c r="C515" s="44">
        <v>42088</v>
      </c>
      <c r="E515" t="s">
        <v>82</v>
      </c>
      <c r="F515">
        <v>514</v>
      </c>
      <c r="G515" s="106"/>
    </row>
    <row r="516" spans="1:7" x14ac:dyDescent="0.25">
      <c r="A516">
        <v>50067</v>
      </c>
      <c r="B516" t="s">
        <v>87</v>
      </c>
      <c r="C516" s="44">
        <v>42088</v>
      </c>
      <c r="E516" t="s">
        <v>82</v>
      </c>
      <c r="F516">
        <v>515</v>
      </c>
      <c r="G516" s="106"/>
    </row>
    <row r="517" spans="1:7" x14ac:dyDescent="0.25">
      <c r="A517">
        <v>49957</v>
      </c>
      <c r="B517" t="s">
        <v>87</v>
      </c>
      <c r="C517" s="44">
        <v>42088</v>
      </c>
      <c r="E517" t="s">
        <v>82</v>
      </c>
      <c r="F517">
        <v>516</v>
      </c>
      <c r="G517" s="106"/>
    </row>
    <row r="518" spans="1:7" x14ac:dyDescent="0.25">
      <c r="A518">
        <v>43027</v>
      </c>
      <c r="B518" t="s">
        <v>86</v>
      </c>
      <c r="C518" s="44">
        <v>41808</v>
      </c>
      <c r="E518" t="s">
        <v>82</v>
      </c>
      <c r="F518">
        <v>517</v>
      </c>
      <c r="G518" s="106"/>
    </row>
    <row r="519" spans="1:7" x14ac:dyDescent="0.25">
      <c r="A519">
        <v>49954</v>
      </c>
      <c r="B519" t="s">
        <v>87</v>
      </c>
      <c r="C519" s="44">
        <v>42088</v>
      </c>
      <c r="E519" t="s">
        <v>82</v>
      </c>
      <c r="F519">
        <v>518</v>
      </c>
      <c r="G519" s="106"/>
    </row>
    <row r="520" spans="1:7" x14ac:dyDescent="0.25">
      <c r="A520">
        <v>49840</v>
      </c>
      <c r="B520" t="s">
        <v>87</v>
      </c>
      <c r="C520" s="44">
        <v>42088</v>
      </c>
      <c r="E520" t="s">
        <v>82</v>
      </c>
      <c r="F520">
        <v>519</v>
      </c>
      <c r="G520" s="106"/>
    </row>
    <row r="521" spans="1:7" x14ac:dyDescent="0.25">
      <c r="A521">
        <v>49965</v>
      </c>
      <c r="B521" t="s">
        <v>87</v>
      </c>
      <c r="C521" s="44">
        <v>42096</v>
      </c>
      <c r="E521" t="s">
        <v>82</v>
      </c>
      <c r="F521">
        <v>520</v>
      </c>
      <c r="G521" s="106"/>
    </row>
    <row r="522" spans="1:7" x14ac:dyDescent="0.25">
      <c r="A522">
        <v>50128</v>
      </c>
      <c r="B522" t="s">
        <v>87</v>
      </c>
      <c r="C522" s="44">
        <v>42102</v>
      </c>
      <c r="E522" t="s">
        <v>82</v>
      </c>
      <c r="F522">
        <v>521</v>
      </c>
      <c r="G522" s="106"/>
    </row>
    <row r="523" spans="1:7" x14ac:dyDescent="0.25">
      <c r="A523">
        <v>49950</v>
      </c>
      <c r="B523" t="s">
        <v>87</v>
      </c>
      <c r="C523" s="44">
        <v>42102</v>
      </c>
      <c r="E523" t="s">
        <v>82</v>
      </c>
      <c r="F523">
        <v>522</v>
      </c>
      <c r="G523" s="106"/>
    </row>
    <row r="524" spans="1:7" x14ac:dyDescent="0.25">
      <c r="A524">
        <v>49994</v>
      </c>
      <c r="B524" t="s">
        <v>87</v>
      </c>
      <c r="C524" s="44">
        <v>42102</v>
      </c>
      <c r="E524" t="s">
        <v>82</v>
      </c>
      <c r="F524">
        <v>523</v>
      </c>
      <c r="G524" s="106"/>
    </row>
    <row r="525" spans="1:7" x14ac:dyDescent="0.25">
      <c r="A525">
        <v>49990</v>
      </c>
      <c r="B525" t="s">
        <v>87</v>
      </c>
      <c r="C525" s="44">
        <v>42102</v>
      </c>
      <c r="E525" t="s">
        <v>82</v>
      </c>
      <c r="F525">
        <v>524</v>
      </c>
      <c r="G525" s="106"/>
    </row>
    <row r="526" spans="1:7" x14ac:dyDescent="0.25">
      <c r="A526">
        <v>49992</v>
      </c>
      <c r="B526" t="s">
        <v>87</v>
      </c>
      <c r="C526" s="44">
        <v>42102</v>
      </c>
      <c r="E526" t="s">
        <v>82</v>
      </c>
      <c r="F526">
        <v>525</v>
      </c>
      <c r="G526" s="106"/>
    </row>
    <row r="527" spans="1:7" x14ac:dyDescent="0.25">
      <c r="A527">
        <v>49995</v>
      </c>
      <c r="B527" t="s">
        <v>87</v>
      </c>
      <c r="C527" s="44">
        <v>42102</v>
      </c>
      <c r="E527" t="s">
        <v>82</v>
      </c>
      <c r="F527">
        <v>526</v>
      </c>
      <c r="G527" s="106"/>
    </row>
    <row r="528" spans="1:7" x14ac:dyDescent="0.25">
      <c r="A528">
        <v>49988</v>
      </c>
      <c r="B528" t="s">
        <v>87</v>
      </c>
      <c r="C528" s="44">
        <v>42102</v>
      </c>
      <c r="E528" t="s">
        <v>82</v>
      </c>
      <c r="F528">
        <v>527</v>
      </c>
      <c r="G528" s="106"/>
    </row>
    <row r="529" spans="1:7" x14ac:dyDescent="0.25">
      <c r="A529">
        <v>49640</v>
      </c>
      <c r="B529" t="s">
        <v>87</v>
      </c>
      <c r="C529" s="44">
        <v>42102</v>
      </c>
      <c r="E529" t="s">
        <v>82</v>
      </c>
      <c r="F529">
        <v>528</v>
      </c>
      <c r="G529" s="106"/>
    </row>
    <row r="530" spans="1:7" x14ac:dyDescent="0.25">
      <c r="A530">
        <v>49993</v>
      </c>
      <c r="B530" t="s">
        <v>87</v>
      </c>
      <c r="C530" s="44">
        <v>42102</v>
      </c>
      <c r="E530" t="s">
        <v>82</v>
      </c>
      <c r="F530">
        <v>529</v>
      </c>
      <c r="G530" s="106"/>
    </row>
    <row r="531" spans="1:7" x14ac:dyDescent="0.25">
      <c r="A531">
        <v>49968</v>
      </c>
      <c r="B531" t="s">
        <v>87</v>
      </c>
      <c r="C531" s="44">
        <v>42110</v>
      </c>
      <c r="E531" t="s">
        <v>82</v>
      </c>
      <c r="F531">
        <v>530</v>
      </c>
      <c r="G531" s="106"/>
    </row>
    <row r="532" spans="1:7" x14ac:dyDescent="0.25">
      <c r="A532">
        <v>49747</v>
      </c>
      <c r="B532" t="s">
        <v>85</v>
      </c>
      <c r="C532" s="44">
        <v>41810</v>
      </c>
      <c r="E532" t="s">
        <v>82</v>
      </c>
      <c r="F532">
        <v>531</v>
      </c>
      <c r="G532" s="106"/>
    </row>
    <row r="533" spans="1:7" x14ac:dyDescent="0.25">
      <c r="A533">
        <v>49746</v>
      </c>
      <c r="B533" t="s">
        <v>85</v>
      </c>
      <c r="C533" s="44">
        <v>41810</v>
      </c>
      <c r="E533" t="s">
        <v>82</v>
      </c>
      <c r="F533">
        <v>532</v>
      </c>
      <c r="G533" s="106"/>
    </row>
    <row r="534" spans="1:7" x14ac:dyDescent="0.25">
      <c r="A534">
        <v>49847</v>
      </c>
      <c r="B534" t="s">
        <v>87</v>
      </c>
      <c r="C534" s="44">
        <v>42111</v>
      </c>
      <c r="E534" t="s">
        <v>82</v>
      </c>
      <c r="F534">
        <v>533</v>
      </c>
      <c r="G534" s="106"/>
    </row>
    <row r="535" spans="1:7" x14ac:dyDescent="0.25">
      <c r="A535">
        <v>49969</v>
      </c>
      <c r="B535" t="s">
        <v>87</v>
      </c>
      <c r="C535" s="44">
        <v>42118</v>
      </c>
      <c r="E535" t="s">
        <v>82</v>
      </c>
      <c r="F535">
        <v>534</v>
      </c>
      <c r="G535" s="106"/>
    </row>
    <row r="536" spans="1:7" x14ac:dyDescent="0.25">
      <c r="A536">
        <v>49996</v>
      </c>
      <c r="B536" t="s">
        <v>87</v>
      </c>
      <c r="C536" s="44">
        <v>42121</v>
      </c>
      <c r="E536" t="s">
        <v>82</v>
      </c>
      <c r="F536">
        <v>535</v>
      </c>
      <c r="G536" s="106"/>
    </row>
    <row r="537" spans="1:7" x14ac:dyDescent="0.25">
      <c r="A537">
        <v>49997</v>
      </c>
      <c r="B537" t="s">
        <v>87</v>
      </c>
      <c r="C537" s="44">
        <v>42121</v>
      </c>
      <c r="E537" t="s">
        <v>82</v>
      </c>
      <c r="F537">
        <v>536</v>
      </c>
      <c r="G537" s="106"/>
    </row>
    <row r="538" spans="1:7" x14ac:dyDescent="0.25">
      <c r="A538">
        <v>49998</v>
      </c>
      <c r="B538" t="s">
        <v>87</v>
      </c>
      <c r="C538" s="44">
        <v>42121</v>
      </c>
      <c r="E538" t="s">
        <v>82</v>
      </c>
      <c r="F538">
        <v>537</v>
      </c>
      <c r="G538" s="106"/>
    </row>
    <row r="539" spans="1:7" x14ac:dyDescent="0.25">
      <c r="A539">
        <v>49999</v>
      </c>
      <c r="B539" t="s">
        <v>87</v>
      </c>
      <c r="C539" s="44">
        <v>42121</v>
      </c>
      <c r="E539" t="s">
        <v>82</v>
      </c>
      <c r="F539">
        <v>538</v>
      </c>
      <c r="G539" s="106"/>
    </row>
    <row r="540" spans="1:7" x14ac:dyDescent="0.25">
      <c r="A540">
        <v>50009</v>
      </c>
      <c r="B540" t="s">
        <v>87</v>
      </c>
      <c r="C540" s="44">
        <v>42121</v>
      </c>
      <c r="E540" t="s">
        <v>82</v>
      </c>
      <c r="F540">
        <v>539</v>
      </c>
      <c r="G540" s="106"/>
    </row>
    <row r="541" spans="1:7" x14ac:dyDescent="0.25">
      <c r="A541">
        <v>50127</v>
      </c>
      <c r="B541" t="s">
        <v>87</v>
      </c>
      <c r="C541" s="44">
        <v>42122</v>
      </c>
      <c r="E541" t="s">
        <v>82</v>
      </c>
      <c r="F541">
        <v>540</v>
      </c>
      <c r="G541" s="106"/>
    </row>
    <row r="542" spans="1:7" x14ac:dyDescent="0.25">
      <c r="A542">
        <v>50010</v>
      </c>
      <c r="B542" t="s">
        <v>87</v>
      </c>
      <c r="C542" s="44">
        <v>42122</v>
      </c>
      <c r="E542" t="s">
        <v>82</v>
      </c>
      <c r="F542">
        <v>541</v>
      </c>
      <c r="G542" s="106"/>
    </row>
    <row r="543" spans="1:7" x14ac:dyDescent="0.25">
      <c r="A543">
        <v>50011</v>
      </c>
      <c r="B543" t="s">
        <v>87</v>
      </c>
      <c r="C543" s="44">
        <v>42122</v>
      </c>
      <c r="E543" t="s">
        <v>82</v>
      </c>
      <c r="F543">
        <v>542</v>
      </c>
      <c r="G543" s="106"/>
    </row>
    <row r="544" spans="1:7" x14ac:dyDescent="0.25">
      <c r="A544">
        <v>50012</v>
      </c>
      <c r="B544" t="s">
        <v>87</v>
      </c>
      <c r="C544" s="44">
        <v>42122</v>
      </c>
      <c r="E544" t="s">
        <v>82</v>
      </c>
      <c r="F544">
        <v>543</v>
      </c>
      <c r="G544" s="106"/>
    </row>
    <row r="545" spans="1:7" x14ac:dyDescent="0.25">
      <c r="A545">
        <v>50014</v>
      </c>
      <c r="B545" t="s">
        <v>87</v>
      </c>
      <c r="C545" s="44">
        <v>42122</v>
      </c>
      <c r="E545" t="s">
        <v>82</v>
      </c>
      <c r="F545">
        <v>544</v>
      </c>
      <c r="G545" s="106"/>
    </row>
    <row r="546" spans="1:7" x14ac:dyDescent="0.25">
      <c r="A546">
        <v>49848</v>
      </c>
      <c r="B546" t="s">
        <v>87</v>
      </c>
      <c r="C546" s="44">
        <v>42123</v>
      </c>
      <c r="E546" t="s">
        <v>82</v>
      </c>
      <c r="F546">
        <v>545</v>
      </c>
      <c r="G546" s="106"/>
    </row>
    <row r="547" spans="1:7" x14ac:dyDescent="0.25">
      <c r="A547">
        <v>49845</v>
      </c>
      <c r="B547" t="s">
        <v>87</v>
      </c>
      <c r="C547" s="44">
        <v>42125</v>
      </c>
      <c r="E547" t="s">
        <v>82</v>
      </c>
      <c r="F547">
        <v>546</v>
      </c>
      <c r="G547" s="106"/>
    </row>
    <row r="548" spans="1:7" x14ac:dyDescent="0.25">
      <c r="A548">
        <v>49846</v>
      </c>
      <c r="B548" t="s">
        <v>87</v>
      </c>
      <c r="C548" s="44">
        <v>42125</v>
      </c>
      <c r="E548" t="s">
        <v>82</v>
      </c>
      <c r="F548">
        <v>547</v>
      </c>
      <c r="G548" s="106"/>
    </row>
    <row r="549" spans="1:7" x14ac:dyDescent="0.25">
      <c r="A549">
        <v>49970</v>
      </c>
      <c r="B549" t="s">
        <v>87</v>
      </c>
      <c r="C549" s="44">
        <v>42128</v>
      </c>
      <c r="E549" t="s">
        <v>82</v>
      </c>
      <c r="F549">
        <v>548</v>
      </c>
      <c r="G549" s="106"/>
    </row>
    <row r="550" spans="1:7" x14ac:dyDescent="0.25">
      <c r="A550">
        <v>50002</v>
      </c>
      <c r="B550" t="s">
        <v>87</v>
      </c>
      <c r="C550" s="44">
        <v>42128</v>
      </c>
      <c r="E550" t="s">
        <v>82</v>
      </c>
      <c r="F550">
        <v>549</v>
      </c>
      <c r="G550" s="106"/>
    </row>
    <row r="551" spans="1:7" x14ac:dyDescent="0.25">
      <c r="A551">
        <v>50097</v>
      </c>
      <c r="B551" t="s">
        <v>87</v>
      </c>
      <c r="C551" s="44">
        <v>42128</v>
      </c>
      <c r="E551" t="s">
        <v>82</v>
      </c>
      <c r="F551">
        <v>550</v>
      </c>
      <c r="G551" s="106"/>
    </row>
    <row r="552" spans="1:7" x14ac:dyDescent="0.25">
      <c r="A552">
        <v>50098</v>
      </c>
      <c r="B552" t="s">
        <v>87</v>
      </c>
      <c r="C552" s="44">
        <v>42128</v>
      </c>
      <c r="E552" t="s">
        <v>82</v>
      </c>
      <c r="F552">
        <v>551</v>
      </c>
      <c r="G552" s="106"/>
    </row>
    <row r="553" spans="1:7" x14ac:dyDescent="0.25">
      <c r="A553">
        <v>50099</v>
      </c>
      <c r="B553" t="s">
        <v>87</v>
      </c>
      <c r="C553" s="44">
        <v>42128</v>
      </c>
      <c r="E553" t="s">
        <v>82</v>
      </c>
      <c r="F553">
        <v>552</v>
      </c>
      <c r="G553" s="106"/>
    </row>
    <row r="554" spans="1:7" x14ac:dyDescent="0.25">
      <c r="A554">
        <v>50100</v>
      </c>
      <c r="B554" t="s">
        <v>87</v>
      </c>
      <c r="C554" s="44">
        <v>42128</v>
      </c>
      <c r="E554" t="s">
        <v>82</v>
      </c>
      <c r="F554">
        <v>553</v>
      </c>
      <c r="G554" s="106"/>
    </row>
    <row r="555" spans="1:7" x14ac:dyDescent="0.25">
      <c r="A555">
        <v>50101</v>
      </c>
      <c r="B555" t="s">
        <v>87</v>
      </c>
      <c r="C555" s="44">
        <v>42128</v>
      </c>
      <c r="E555" t="s">
        <v>82</v>
      </c>
      <c r="F555">
        <v>554</v>
      </c>
      <c r="G555" s="106"/>
    </row>
    <row r="556" spans="1:7" x14ac:dyDescent="0.25">
      <c r="A556">
        <v>50102</v>
      </c>
      <c r="B556" t="s">
        <v>87</v>
      </c>
      <c r="C556" s="44">
        <v>42128</v>
      </c>
      <c r="E556" t="s">
        <v>82</v>
      </c>
      <c r="F556">
        <v>555</v>
      </c>
      <c r="G556" s="106"/>
    </row>
    <row r="557" spans="1:7" x14ac:dyDescent="0.25">
      <c r="A557">
        <v>50103</v>
      </c>
      <c r="B557" t="s">
        <v>87</v>
      </c>
      <c r="C557" s="44">
        <v>42128</v>
      </c>
      <c r="E557" t="s">
        <v>82</v>
      </c>
      <c r="F557">
        <v>556</v>
      </c>
      <c r="G557" s="106"/>
    </row>
    <row r="558" spans="1:7" x14ac:dyDescent="0.25">
      <c r="A558">
        <v>50104</v>
      </c>
      <c r="B558" t="s">
        <v>87</v>
      </c>
      <c r="C558" s="44">
        <v>42128</v>
      </c>
      <c r="E558" t="s">
        <v>82</v>
      </c>
      <c r="F558">
        <v>557</v>
      </c>
      <c r="G558" s="106"/>
    </row>
    <row r="559" spans="1:7" x14ac:dyDescent="0.25">
      <c r="A559">
        <v>50105</v>
      </c>
      <c r="B559" t="s">
        <v>87</v>
      </c>
      <c r="C559" s="44">
        <v>42128</v>
      </c>
      <c r="E559" t="s">
        <v>82</v>
      </c>
      <c r="F559">
        <v>558</v>
      </c>
      <c r="G559" s="106"/>
    </row>
    <row r="560" spans="1:7" x14ac:dyDescent="0.25">
      <c r="A560">
        <v>50106</v>
      </c>
      <c r="B560" t="s">
        <v>87</v>
      </c>
      <c r="C560" s="44">
        <v>42128</v>
      </c>
      <c r="E560" t="s">
        <v>82</v>
      </c>
      <c r="F560">
        <v>559</v>
      </c>
      <c r="G560" s="106"/>
    </row>
    <row r="561" spans="1:7" x14ac:dyDescent="0.25">
      <c r="A561">
        <v>50107</v>
      </c>
      <c r="B561" t="s">
        <v>87</v>
      </c>
      <c r="C561" s="44">
        <v>42128</v>
      </c>
      <c r="E561" t="s">
        <v>82</v>
      </c>
      <c r="F561">
        <v>560</v>
      </c>
      <c r="G561" s="106"/>
    </row>
    <row r="562" spans="1:7" x14ac:dyDescent="0.25">
      <c r="A562">
        <v>50108</v>
      </c>
      <c r="B562" t="s">
        <v>87</v>
      </c>
      <c r="C562" s="44">
        <v>42128</v>
      </c>
      <c r="E562" t="s">
        <v>82</v>
      </c>
      <c r="F562">
        <v>561</v>
      </c>
      <c r="G562" s="106"/>
    </row>
    <row r="563" spans="1:7" x14ac:dyDescent="0.25">
      <c r="A563">
        <v>50115</v>
      </c>
      <c r="B563" t="s">
        <v>87</v>
      </c>
      <c r="C563" s="44">
        <v>42128</v>
      </c>
      <c r="E563" t="s">
        <v>82</v>
      </c>
      <c r="F563">
        <v>562</v>
      </c>
      <c r="G563" s="106"/>
    </row>
    <row r="564" spans="1:7" x14ac:dyDescent="0.25">
      <c r="A564">
        <v>50116</v>
      </c>
      <c r="B564" t="s">
        <v>87</v>
      </c>
      <c r="C564" s="44">
        <v>42128</v>
      </c>
      <c r="E564" t="s">
        <v>82</v>
      </c>
      <c r="F564">
        <v>563</v>
      </c>
      <c r="G564" s="106"/>
    </row>
    <row r="565" spans="1:7" x14ac:dyDescent="0.25">
      <c r="A565">
        <v>50117</v>
      </c>
      <c r="B565" t="s">
        <v>87</v>
      </c>
      <c r="C565" s="44">
        <v>42128</v>
      </c>
      <c r="E565" t="s">
        <v>82</v>
      </c>
      <c r="F565">
        <v>564</v>
      </c>
      <c r="G565" s="106"/>
    </row>
    <row r="566" spans="1:7" x14ac:dyDescent="0.25">
      <c r="A566">
        <v>50118</v>
      </c>
      <c r="B566" t="s">
        <v>87</v>
      </c>
      <c r="C566" s="44">
        <v>42128</v>
      </c>
      <c r="E566" t="s">
        <v>82</v>
      </c>
      <c r="F566">
        <v>565</v>
      </c>
      <c r="G566" s="106"/>
    </row>
    <row r="567" spans="1:7" x14ac:dyDescent="0.25">
      <c r="A567">
        <v>50119</v>
      </c>
      <c r="B567" t="s">
        <v>87</v>
      </c>
      <c r="C567" s="44">
        <v>42128</v>
      </c>
      <c r="E567" t="s">
        <v>82</v>
      </c>
      <c r="F567">
        <v>566</v>
      </c>
      <c r="G567" s="106"/>
    </row>
    <row r="568" spans="1:7" x14ac:dyDescent="0.25">
      <c r="A568">
        <v>50120</v>
      </c>
      <c r="B568" t="s">
        <v>87</v>
      </c>
      <c r="C568" s="44">
        <v>42128</v>
      </c>
      <c r="E568" t="s">
        <v>82</v>
      </c>
      <c r="F568">
        <v>567</v>
      </c>
      <c r="G568" s="106"/>
    </row>
    <row r="569" spans="1:7" x14ac:dyDescent="0.25">
      <c r="A569">
        <v>50026</v>
      </c>
      <c r="B569" t="s">
        <v>87</v>
      </c>
      <c r="C569" s="44">
        <v>42136</v>
      </c>
      <c r="E569" t="s">
        <v>82</v>
      </c>
      <c r="F569">
        <v>568</v>
      </c>
      <c r="G569" s="106"/>
    </row>
    <row r="570" spans="1:7" x14ac:dyDescent="0.25">
      <c r="A570">
        <v>50024</v>
      </c>
      <c r="B570" t="s">
        <v>87</v>
      </c>
      <c r="C570" s="44">
        <v>42136</v>
      </c>
      <c r="E570" t="s">
        <v>82</v>
      </c>
      <c r="F570">
        <v>569</v>
      </c>
      <c r="G570" s="106"/>
    </row>
    <row r="571" spans="1:7" x14ac:dyDescent="0.25">
      <c r="A571">
        <v>50023</v>
      </c>
      <c r="B571" t="s">
        <v>87</v>
      </c>
      <c r="C571" s="44">
        <v>42136</v>
      </c>
      <c r="E571" t="s">
        <v>82</v>
      </c>
      <c r="F571">
        <v>570</v>
      </c>
      <c r="G571" s="106"/>
    </row>
    <row r="572" spans="1:7" x14ac:dyDescent="0.25">
      <c r="A572">
        <v>50022</v>
      </c>
      <c r="B572" t="s">
        <v>87</v>
      </c>
      <c r="C572" s="44">
        <v>42136</v>
      </c>
      <c r="E572" t="s">
        <v>82</v>
      </c>
      <c r="F572">
        <v>571</v>
      </c>
      <c r="G572" s="106"/>
    </row>
    <row r="573" spans="1:7" x14ac:dyDescent="0.25">
      <c r="A573">
        <v>50003</v>
      </c>
      <c r="B573" t="s">
        <v>87</v>
      </c>
      <c r="C573" s="44">
        <v>42136</v>
      </c>
      <c r="E573" t="s">
        <v>82</v>
      </c>
      <c r="F573">
        <v>572</v>
      </c>
      <c r="G573" s="106"/>
    </row>
    <row r="574" spans="1:7" x14ac:dyDescent="0.25">
      <c r="A574">
        <v>50007</v>
      </c>
      <c r="B574" t="s">
        <v>87</v>
      </c>
      <c r="C574" s="44">
        <v>42136</v>
      </c>
      <c r="E574" t="s">
        <v>82</v>
      </c>
      <c r="F574">
        <v>573</v>
      </c>
      <c r="G574" s="106"/>
    </row>
    <row r="575" spans="1:7" x14ac:dyDescent="0.25">
      <c r="A575">
        <v>50004</v>
      </c>
      <c r="B575" t="s">
        <v>87</v>
      </c>
      <c r="C575" s="44">
        <v>42136</v>
      </c>
      <c r="E575" t="s">
        <v>82</v>
      </c>
      <c r="F575">
        <v>574</v>
      </c>
      <c r="G575" s="106"/>
    </row>
    <row r="576" spans="1:7" x14ac:dyDescent="0.25">
      <c r="A576">
        <v>50005</v>
      </c>
      <c r="B576" t="s">
        <v>87</v>
      </c>
      <c r="C576" s="44">
        <v>42136</v>
      </c>
      <c r="E576" t="s">
        <v>82</v>
      </c>
      <c r="F576">
        <v>575</v>
      </c>
      <c r="G576" s="106"/>
    </row>
    <row r="577" spans="1:7" x14ac:dyDescent="0.25">
      <c r="A577">
        <v>50006</v>
      </c>
      <c r="B577" t="s">
        <v>87</v>
      </c>
      <c r="C577" s="44">
        <v>42136</v>
      </c>
      <c r="E577" t="s">
        <v>82</v>
      </c>
      <c r="F577">
        <v>576</v>
      </c>
      <c r="G577" s="106"/>
    </row>
    <row r="578" spans="1:7" x14ac:dyDescent="0.25">
      <c r="A578">
        <v>50036</v>
      </c>
      <c r="B578" t="s">
        <v>87</v>
      </c>
      <c r="C578" s="44">
        <v>42136</v>
      </c>
      <c r="E578" t="s">
        <v>82</v>
      </c>
      <c r="F578">
        <v>577</v>
      </c>
      <c r="G578" s="106"/>
    </row>
    <row r="579" spans="1:7" x14ac:dyDescent="0.25">
      <c r="A579">
        <v>50066</v>
      </c>
      <c r="B579" t="s">
        <v>87</v>
      </c>
      <c r="C579" s="44">
        <v>42145</v>
      </c>
      <c r="E579" t="s">
        <v>82</v>
      </c>
      <c r="F579">
        <v>578</v>
      </c>
      <c r="G579" s="106"/>
    </row>
    <row r="580" spans="1:7" x14ac:dyDescent="0.25">
      <c r="A580">
        <v>50063</v>
      </c>
      <c r="B580" t="s">
        <v>87</v>
      </c>
      <c r="C580" s="44">
        <v>42145</v>
      </c>
      <c r="E580" t="s">
        <v>82</v>
      </c>
      <c r="F580">
        <v>579</v>
      </c>
      <c r="G580" s="106"/>
    </row>
    <row r="581" spans="1:7" x14ac:dyDescent="0.25">
      <c r="A581">
        <v>49948</v>
      </c>
      <c r="B581" t="s">
        <v>87</v>
      </c>
      <c r="C581" s="44">
        <v>42145</v>
      </c>
      <c r="E581" t="s">
        <v>82</v>
      </c>
      <c r="F581">
        <v>580</v>
      </c>
      <c r="G581" s="106"/>
    </row>
    <row r="582" spans="1:7" x14ac:dyDescent="0.25">
      <c r="A582">
        <v>50122</v>
      </c>
      <c r="B582" t="s">
        <v>87</v>
      </c>
      <c r="C582" s="44">
        <v>42145</v>
      </c>
      <c r="E582" t="s">
        <v>82</v>
      </c>
      <c r="F582">
        <v>581</v>
      </c>
      <c r="G582" s="106"/>
    </row>
    <row r="583" spans="1:7" x14ac:dyDescent="0.25">
      <c r="A583">
        <v>50125</v>
      </c>
      <c r="B583" t="s">
        <v>87</v>
      </c>
      <c r="C583" s="44">
        <v>42145</v>
      </c>
      <c r="E583" t="s">
        <v>82</v>
      </c>
      <c r="F583">
        <v>582</v>
      </c>
      <c r="G583" s="106"/>
    </row>
    <row r="584" spans="1:7" x14ac:dyDescent="0.25">
      <c r="A584">
        <v>50121</v>
      </c>
      <c r="B584" t="s">
        <v>87</v>
      </c>
      <c r="C584" s="44">
        <v>42145</v>
      </c>
      <c r="E584" t="s">
        <v>82</v>
      </c>
      <c r="F584">
        <v>583</v>
      </c>
      <c r="G584" s="106"/>
    </row>
    <row r="585" spans="1:7" x14ac:dyDescent="0.25">
      <c r="A585">
        <v>50123</v>
      </c>
      <c r="B585" t="s">
        <v>87</v>
      </c>
      <c r="C585" s="44">
        <v>42145</v>
      </c>
      <c r="E585" t="s">
        <v>82</v>
      </c>
      <c r="F585">
        <v>584</v>
      </c>
      <c r="G585" s="106"/>
    </row>
    <row r="586" spans="1:7" x14ac:dyDescent="0.25">
      <c r="A586">
        <v>50056</v>
      </c>
      <c r="B586" t="s">
        <v>87</v>
      </c>
      <c r="C586" s="44">
        <v>42145</v>
      </c>
      <c r="E586" t="s">
        <v>82</v>
      </c>
      <c r="F586">
        <v>585</v>
      </c>
      <c r="G586" s="106"/>
    </row>
    <row r="587" spans="1:7" x14ac:dyDescent="0.25">
      <c r="A587">
        <v>50053</v>
      </c>
      <c r="B587" t="s">
        <v>87</v>
      </c>
      <c r="C587" s="44">
        <v>42145</v>
      </c>
      <c r="E587" t="s">
        <v>82</v>
      </c>
      <c r="F587">
        <v>586</v>
      </c>
      <c r="G587" s="106"/>
    </row>
    <row r="588" spans="1:7" x14ac:dyDescent="0.25">
      <c r="A588">
        <v>50070</v>
      </c>
      <c r="B588" t="s">
        <v>87</v>
      </c>
      <c r="C588" s="44">
        <v>42145</v>
      </c>
      <c r="E588" t="s">
        <v>82</v>
      </c>
      <c r="F588">
        <v>587</v>
      </c>
      <c r="G588" s="106"/>
    </row>
    <row r="589" spans="1:7" x14ac:dyDescent="0.25">
      <c r="A589">
        <v>50058</v>
      </c>
      <c r="B589" t="s">
        <v>87</v>
      </c>
      <c r="C589" s="44">
        <v>42145</v>
      </c>
      <c r="E589" t="s">
        <v>82</v>
      </c>
      <c r="F589">
        <v>588</v>
      </c>
      <c r="G589" s="106"/>
    </row>
    <row r="590" spans="1:7" x14ac:dyDescent="0.25">
      <c r="A590">
        <v>50055</v>
      </c>
      <c r="B590" t="s">
        <v>87</v>
      </c>
      <c r="C590" s="44">
        <v>42145</v>
      </c>
      <c r="E590" t="s">
        <v>82</v>
      </c>
      <c r="F590">
        <v>589</v>
      </c>
      <c r="G590" s="106"/>
    </row>
    <row r="591" spans="1:7" x14ac:dyDescent="0.25">
      <c r="A591">
        <v>50057</v>
      </c>
      <c r="B591" t="s">
        <v>87</v>
      </c>
      <c r="C591" s="44">
        <v>42145</v>
      </c>
      <c r="E591" t="s">
        <v>82</v>
      </c>
      <c r="F591">
        <v>590</v>
      </c>
      <c r="G591" s="106"/>
    </row>
    <row r="592" spans="1:7" x14ac:dyDescent="0.25">
      <c r="A592">
        <v>50054</v>
      </c>
      <c r="B592" t="s">
        <v>87</v>
      </c>
      <c r="C592" s="44">
        <v>42145</v>
      </c>
      <c r="E592" t="s">
        <v>82</v>
      </c>
      <c r="F592">
        <v>591</v>
      </c>
      <c r="G592" s="106"/>
    </row>
    <row r="593" spans="1:7" x14ac:dyDescent="0.25">
      <c r="A593">
        <v>50031</v>
      </c>
      <c r="B593" t="s">
        <v>87</v>
      </c>
      <c r="C593" s="44">
        <v>42145</v>
      </c>
      <c r="E593" t="s">
        <v>82</v>
      </c>
      <c r="F593">
        <v>592</v>
      </c>
      <c r="G593" s="106"/>
    </row>
    <row r="594" spans="1:7" x14ac:dyDescent="0.25">
      <c r="A594">
        <v>50032</v>
      </c>
      <c r="B594" t="s">
        <v>87</v>
      </c>
      <c r="C594" s="44">
        <v>42145</v>
      </c>
      <c r="E594" t="s">
        <v>82</v>
      </c>
      <c r="F594">
        <v>593</v>
      </c>
      <c r="G594" s="106"/>
    </row>
    <row r="595" spans="1:7" x14ac:dyDescent="0.25">
      <c r="A595">
        <v>50029</v>
      </c>
      <c r="B595" t="s">
        <v>87</v>
      </c>
      <c r="C595" s="44">
        <v>42145</v>
      </c>
      <c r="E595" t="s">
        <v>82</v>
      </c>
      <c r="F595">
        <v>594</v>
      </c>
      <c r="G595" s="106"/>
    </row>
    <row r="596" spans="1:7" x14ac:dyDescent="0.25">
      <c r="A596">
        <v>50030</v>
      </c>
      <c r="B596" t="s">
        <v>87</v>
      </c>
      <c r="C596" s="44">
        <v>42145</v>
      </c>
      <c r="E596" t="s">
        <v>82</v>
      </c>
      <c r="F596">
        <v>595</v>
      </c>
      <c r="G596" s="106"/>
    </row>
    <row r="597" spans="1:7" x14ac:dyDescent="0.25">
      <c r="A597">
        <v>49740</v>
      </c>
      <c r="B597" t="s">
        <v>87</v>
      </c>
      <c r="C597" s="44">
        <v>42145</v>
      </c>
      <c r="E597" t="s">
        <v>82</v>
      </c>
      <c r="F597">
        <v>596</v>
      </c>
      <c r="G597" s="106"/>
    </row>
    <row r="598" spans="1:7" x14ac:dyDescent="0.25">
      <c r="A598">
        <v>50028</v>
      </c>
      <c r="B598" t="s">
        <v>87</v>
      </c>
      <c r="C598" s="44">
        <v>42145</v>
      </c>
      <c r="E598" t="s">
        <v>82</v>
      </c>
      <c r="F598">
        <v>597</v>
      </c>
      <c r="G598" s="106"/>
    </row>
    <row r="599" spans="1:7" x14ac:dyDescent="0.25">
      <c r="A599">
        <v>50027</v>
      </c>
      <c r="B599" t="s">
        <v>87</v>
      </c>
      <c r="C599" s="44">
        <v>42145</v>
      </c>
      <c r="E599" t="s">
        <v>82</v>
      </c>
      <c r="F599">
        <v>598</v>
      </c>
      <c r="G599" s="106"/>
    </row>
    <row r="600" spans="1:7" x14ac:dyDescent="0.25">
      <c r="A600">
        <v>50085</v>
      </c>
      <c r="B600" t="s">
        <v>87</v>
      </c>
      <c r="C600" s="44">
        <v>42146</v>
      </c>
      <c r="E600" t="s">
        <v>82</v>
      </c>
      <c r="F600">
        <v>599</v>
      </c>
      <c r="G600" s="106"/>
    </row>
    <row r="601" spans="1:7" x14ac:dyDescent="0.25">
      <c r="A601">
        <v>50086</v>
      </c>
      <c r="B601" t="s">
        <v>87</v>
      </c>
      <c r="C601" s="44">
        <v>42146</v>
      </c>
      <c r="E601" t="s">
        <v>82</v>
      </c>
      <c r="F601">
        <v>600</v>
      </c>
      <c r="G601" s="106"/>
    </row>
    <row r="602" spans="1:7" x14ac:dyDescent="0.25">
      <c r="A602">
        <v>50087</v>
      </c>
      <c r="B602" t="s">
        <v>87</v>
      </c>
      <c r="C602" s="44">
        <v>42146</v>
      </c>
      <c r="E602" t="s">
        <v>82</v>
      </c>
      <c r="F602">
        <v>601</v>
      </c>
      <c r="G602" s="106"/>
    </row>
    <row r="603" spans="1:7" x14ac:dyDescent="0.25">
      <c r="A603">
        <v>50088</v>
      </c>
      <c r="B603" t="s">
        <v>87</v>
      </c>
      <c r="C603" s="44">
        <v>42146</v>
      </c>
      <c r="E603" t="s">
        <v>82</v>
      </c>
      <c r="F603">
        <v>602</v>
      </c>
      <c r="G603" s="106"/>
    </row>
    <row r="604" spans="1:7" x14ac:dyDescent="0.25">
      <c r="A604">
        <v>50064</v>
      </c>
      <c r="B604" t="s">
        <v>87</v>
      </c>
      <c r="C604" s="44">
        <v>42146</v>
      </c>
      <c r="E604" t="s">
        <v>82</v>
      </c>
      <c r="F604">
        <v>603</v>
      </c>
      <c r="G604" s="106"/>
    </row>
    <row r="605" spans="1:7" x14ac:dyDescent="0.25">
      <c r="A605">
        <v>50052</v>
      </c>
      <c r="B605" t="s">
        <v>87</v>
      </c>
      <c r="C605" s="44">
        <v>42146</v>
      </c>
      <c r="E605" t="s">
        <v>82</v>
      </c>
      <c r="F605">
        <v>604</v>
      </c>
      <c r="G605" s="106"/>
    </row>
    <row r="606" spans="1:7" x14ac:dyDescent="0.25">
      <c r="A606">
        <v>50084</v>
      </c>
      <c r="B606" t="s">
        <v>87</v>
      </c>
      <c r="C606" s="44">
        <v>42146</v>
      </c>
      <c r="E606" t="s">
        <v>82</v>
      </c>
      <c r="F606">
        <v>605</v>
      </c>
      <c r="G606" s="106"/>
    </row>
    <row r="607" spans="1:7" x14ac:dyDescent="0.25">
      <c r="A607">
        <v>50090</v>
      </c>
      <c r="B607" t="s">
        <v>87</v>
      </c>
      <c r="C607" s="44">
        <v>42146</v>
      </c>
      <c r="E607" t="s">
        <v>82</v>
      </c>
      <c r="F607">
        <v>606</v>
      </c>
      <c r="G607" s="106"/>
    </row>
    <row r="608" spans="1:7" x14ac:dyDescent="0.25">
      <c r="A608">
        <v>50065</v>
      </c>
      <c r="B608" t="s">
        <v>87</v>
      </c>
      <c r="C608" s="44">
        <v>42146</v>
      </c>
      <c r="E608" t="s">
        <v>82</v>
      </c>
      <c r="F608">
        <v>607</v>
      </c>
      <c r="G608" s="106"/>
    </row>
    <row r="609" spans="1:7" x14ac:dyDescent="0.25">
      <c r="A609">
        <v>50037</v>
      </c>
      <c r="B609" t="s">
        <v>87</v>
      </c>
      <c r="C609" s="44">
        <v>42146</v>
      </c>
      <c r="E609" t="s">
        <v>82</v>
      </c>
      <c r="F609">
        <v>608</v>
      </c>
      <c r="G609" s="106"/>
    </row>
    <row r="610" spans="1:7" x14ac:dyDescent="0.25">
      <c r="A610">
        <v>50035</v>
      </c>
      <c r="B610" t="s">
        <v>87</v>
      </c>
      <c r="C610" s="44">
        <v>42146</v>
      </c>
      <c r="E610" t="s">
        <v>82</v>
      </c>
      <c r="F610">
        <v>609</v>
      </c>
      <c r="G610" s="106"/>
    </row>
    <row r="611" spans="1:7" x14ac:dyDescent="0.25">
      <c r="A611">
        <v>50033</v>
      </c>
      <c r="B611" t="s">
        <v>87</v>
      </c>
      <c r="C611" s="44">
        <v>42146</v>
      </c>
      <c r="E611" t="s">
        <v>82</v>
      </c>
      <c r="F611">
        <v>610</v>
      </c>
      <c r="G611" s="106"/>
    </row>
    <row r="612" spans="1:7" x14ac:dyDescent="0.25">
      <c r="A612">
        <v>50039</v>
      </c>
      <c r="B612" t="s">
        <v>87</v>
      </c>
      <c r="C612" s="44">
        <v>42146</v>
      </c>
      <c r="E612" t="s">
        <v>82</v>
      </c>
      <c r="F612">
        <v>611</v>
      </c>
      <c r="G612" s="106"/>
    </row>
    <row r="613" spans="1:7" x14ac:dyDescent="0.25">
      <c r="A613">
        <v>50038</v>
      </c>
      <c r="B613" t="s">
        <v>87</v>
      </c>
      <c r="C613" s="44">
        <v>42146</v>
      </c>
      <c r="E613" t="s">
        <v>82</v>
      </c>
      <c r="F613">
        <v>612</v>
      </c>
      <c r="G613" s="106"/>
    </row>
    <row r="614" spans="1:7" x14ac:dyDescent="0.25">
      <c r="A614">
        <v>50034</v>
      </c>
      <c r="B614" t="s">
        <v>87</v>
      </c>
      <c r="C614" s="44">
        <v>42156</v>
      </c>
      <c r="E614" t="s">
        <v>82</v>
      </c>
      <c r="F614">
        <v>613</v>
      </c>
      <c r="G614" s="106"/>
    </row>
    <row r="615" spans="1:7" x14ac:dyDescent="0.25">
      <c r="A615">
        <v>50040</v>
      </c>
      <c r="B615" t="s">
        <v>87</v>
      </c>
      <c r="C615" s="44">
        <v>42156</v>
      </c>
      <c r="E615" t="s">
        <v>82</v>
      </c>
      <c r="F615">
        <v>614</v>
      </c>
      <c r="G615" s="106"/>
    </row>
    <row r="616" spans="1:7" x14ac:dyDescent="0.25">
      <c r="A616">
        <v>50041</v>
      </c>
      <c r="B616" t="s">
        <v>87</v>
      </c>
      <c r="C616" s="44">
        <v>42156</v>
      </c>
      <c r="E616" t="s">
        <v>82</v>
      </c>
      <c r="F616">
        <v>615</v>
      </c>
      <c r="G616" s="106"/>
    </row>
    <row r="617" spans="1:7" x14ac:dyDescent="0.25">
      <c r="A617">
        <v>50042</v>
      </c>
      <c r="B617" t="s">
        <v>87</v>
      </c>
      <c r="C617" s="44">
        <v>42156</v>
      </c>
      <c r="E617" t="s">
        <v>82</v>
      </c>
      <c r="F617">
        <v>616</v>
      </c>
      <c r="G617" s="106"/>
    </row>
    <row r="618" spans="1:7" x14ac:dyDescent="0.25">
      <c r="A618">
        <v>50049</v>
      </c>
      <c r="B618" t="s">
        <v>87</v>
      </c>
      <c r="C618" s="44">
        <v>42156</v>
      </c>
      <c r="E618" t="s">
        <v>82</v>
      </c>
      <c r="F618">
        <v>617</v>
      </c>
      <c r="G618" s="106"/>
    </row>
    <row r="619" spans="1:7" x14ac:dyDescent="0.25">
      <c r="A619">
        <v>50050</v>
      </c>
      <c r="B619" t="s">
        <v>87</v>
      </c>
      <c r="C619" s="44">
        <v>42156</v>
      </c>
      <c r="E619" t="s">
        <v>82</v>
      </c>
      <c r="F619">
        <v>618</v>
      </c>
      <c r="G619" s="106"/>
    </row>
    <row r="620" spans="1:7" x14ac:dyDescent="0.25">
      <c r="A620">
        <v>50071</v>
      </c>
      <c r="B620" t="s">
        <v>87</v>
      </c>
      <c r="C620" s="44">
        <v>42156</v>
      </c>
      <c r="E620" t="s">
        <v>82</v>
      </c>
      <c r="F620">
        <v>619</v>
      </c>
      <c r="G620" s="106"/>
    </row>
    <row r="621" spans="1:7" x14ac:dyDescent="0.25">
      <c r="A621">
        <v>50072</v>
      </c>
      <c r="B621" t="s">
        <v>87</v>
      </c>
      <c r="C621" s="44">
        <v>42156</v>
      </c>
      <c r="E621" t="s">
        <v>82</v>
      </c>
      <c r="F621">
        <v>620</v>
      </c>
      <c r="G621" s="106"/>
    </row>
    <row r="622" spans="1:7" x14ac:dyDescent="0.25">
      <c r="A622">
        <v>50113</v>
      </c>
      <c r="B622" t="s">
        <v>87</v>
      </c>
      <c r="C622" s="44">
        <v>42156</v>
      </c>
      <c r="E622" t="s">
        <v>82</v>
      </c>
      <c r="F622">
        <v>621</v>
      </c>
      <c r="G622" s="106"/>
    </row>
    <row r="623" spans="1:7" x14ac:dyDescent="0.25">
      <c r="A623">
        <v>50114</v>
      </c>
      <c r="B623" t="s">
        <v>87</v>
      </c>
      <c r="C623" s="44">
        <v>42156</v>
      </c>
      <c r="E623" t="s">
        <v>82</v>
      </c>
      <c r="F623">
        <v>622</v>
      </c>
      <c r="G623" s="106"/>
    </row>
    <row r="624" spans="1:7" x14ac:dyDescent="0.25">
      <c r="A624">
        <v>49850</v>
      </c>
      <c r="B624" t="s">
        <v>87</v>
      </c>
      <c r="C624" s="44">
        <v>42158</v>
      </c>
      <c r="E624" t="s">
        <v>82</v>
      </c>
      <c r="F624">
        <v>623</v>
      </c>
      <c r="G624" s="106"/>
    </row>
    <row r="625" spans="1:7" x14ac:dyDescent="0.25">
      <c r="A625">
        <v>50043</v>
      </c>
      <c r="B625" t="s">
        <v>87</v>
      </c>
      <c r="C625" s="44">
        <v>42158</v>
      </c>
      <c r="E625" t="s">
        <v>82</v>
      </c>
      <c r="F625">
        <v>624</v>
      </c>
      <c r="G625" s="106"/>
    </row>
    <row r="626" spans="1:7" x14ac:dyDescent="0.25">
      <c r="A626">
        <v>50045</v>
      </c>
      <c r="B626" t="s">
        <v>87</v>
      </c>
      <c r="C626" s="44">
        <v>42158</v>
      </c>
      <c r="E626" t="s">
        <v>82</v>
      </c>
      <c r="F626">
        <v>625</v>
      </c>
      <c r="G626" s="106"/>
    </row>
    <row r="627" spans="1:7" x14ac:dyDescent="0.25">
      <c r="A627">
        <v>50046</v>
      </c>
      <c r="B627" t="s">
        <v>87</v>
      </c>
      <c r="C627" s="44">
        <v>42158</v>
      </c>
      <c r="E627" t="s">
        <v>82</v>
      </c>
      <c r="F627">
        <v>626</v>
      </c>
      <c r="G627" s="106"/>
    </row>
    <row r="628" spans="1:7" x14ac:dyDescent="0.25">
      <c r="A628">
        <v>50047</v>
      </c>
      <c r="B628" t="s">
        <v>87</v>
      </c>
      <c r="C628" s="44">
        <v>42158</v>
      </c>
      <c r="E628" t="s">
        <v>82</v>
      </c>
      <c r="F628">
        <v>627</v>
      </c>
      <c r="G628" s="106"/>
    </row>
    <row r="629" spans="1:7" x14ac:dyDescent="0.25">
      <c r="A629">
        <v>50048</v>
      </c>
      <c r="B629" t="s">
        <v>87</v>
      </c>
      <c r="C629" s="44">
        <v>42158</v>
      </c>
      <c r="E629" t="s">
        <v>82</v>
      </c>
      <c r="F629">
        <v>628</v>
      </c>
      <c r="G629" s="106"/>
    </row>
    <row r="630" spans="1:7" x14ac:dyDescent="0.25">
      <c r="A630">
        <v>50060</v>
      </c>
      <c r="B630" t="s">
        <v>87</v>
      </c>
      <c r="C630" s="44">
        <v>42158</v>
      </c>
      <c r="E630" t="s">
        <v>82</v>
      </c>
      <c r="F630">
        <v>629</v>
      </c>
      <c r="G630" s="106"/>
    </row>
    <row r="631" spans="1:7" x14ac:dyDescent="0.25">
      <c r="A631">
        <v>50061</v>
      </c>
      <c r="B631" t="s">
        <v>87</v>
      </c>
      <c r="C631" s="44">
        <v>42158</v>
      </c>
      <c r="E631" t="s">
        <v>82</v>
      </c>
      <c r="F631">
        <v>630</v>
      </c>
      <c r="G631" s="106"/>
    </row>
    <row r="632" spans="1:7" x14ac:dyDescent="0.25">
      <c r="A632">
        <v>50074</v>
      </c>
      <c r="B632" t="s">
        <v>87</v>
      </c>
      <c r="C632" s="44">
        <v>42158</v>
      </c>
      <c r="E632" t="s">
        <v>82</v>
      </c>
      <c r="F632">
        <v>631</v>
      </c>
      <c r="G632" s="106"/>
    </row>
    <row r="633" spans="1:7" x14ac:dyDescent="0.25">
      <c r="A633">
        <v>50077</v>
      </c>
      <c r="B633" t="s">
        <v>87</v>
      </c>
      <c r="C633" s="44">
        <v>42158</v>
      </c>
      <c r="E633" t="s">
        <v>82</v>
      </c>
      <c r="F633">
        <v>632</v>
      </c>
      <c r="G633" s="106"/>
    </row>
    <row r="634" spans="1:7" x14ac:dyDescent="0.25">
      <c r="A634">
        <v>50078</v>
      </c>
      <c r="B634" t="s">
        <v>87</v>
      </c>
      <c r="C634" s="44">
        <v>42158</v>
      </c>
      <c r="E634" t="s">
        <v>82</v>
      </c>
      <c r="F634">
        <v>633</v>
      </c>
      <c r="G634" s="106"/>
    </row>
    <row r="635" spans="1:7" x14ac:dyDescent="0.25">
      <c r="A635">
        <v>50079</v>
      </c>
      <c r="B635" t="s">
        <v>87</v>
      </c>
      <c r="C635" s="44">
        <v>42158</v>
      </c>
      <c r="E635" t="s">
        <v>82</v>
      </c>
      <c r="F635">
        <v>634</v>
      </c>
      <c r="G635" s="106"/>
    </row>
    <row r="636" spans="1:7" x14ac:dyDescent="0.25">
      <c r="A636">
        <v>50080</v>
      </c>
      <c r="B636" t="s">
        <v>87</v>
      </c>
      <c r="C636" s="44">
        <v>42158</v>
      </c>
      <c r="E636" t="s">
        <v>82</v>
      </c>
      <c r="F636">
        <v>635</v>
      </c>
      <c r="G636" s="106"/>
    </row>
    <row r="637" spans="1:7" x14ac:dyDescent="0.25">
      <c r="A637">
        <v>50081</v>
      </c>
      <c r="B637" t="s">
        <v>87</v>
      </c>
      <c r="C637" s="44">
        <v>42163</v>
      </c>
      <c r="E637" t="s">
        <v>82</v>
      </c>
      <c r="F637">
        <v>636</v>
      </c>
      <c r="G637" s="106"/>
    </row>
    <row r="638" spans="1:7" x14ac:dyDescent="0.25">
      <c r="A638">
        <v>50092</v>
      </c>
      <c r="B638" t="s">
        <v>87</v>
      </c>
      <c r="C638" s="44">
        <v>42163</v>
      </c>
      <c r="E638" t="s">
        <v>82</v>
      </c>
      <c r="F638">
        <v>637</v>
      </c>
      <c r="G638" s="106"/>
    </row>
    <row r="639" spans="1:7" x14ac:dyDescent="0.25">
      <c r="A639">
        <v>50096</v>
      </c>
      <c r="B639" t="s">
        <v>87</v>
      </c>
      <c r="C639" s="44">
        <v>42163</v>
      </c>
      <c r="E639" t="s">
        <v>82</v>
      </c>
      <c r="F639">
        <v>638</v>
      </c>
      <c r="G639" s="106"/>
    </row>
    <row r="640" spans="1:7" x14ac:dyDescent="0.25">
      <c r="A640">
        <v>50133</v>
      </c>
      <c r="B640" t="s">
        <v>87</v>
      </c>
      <c r="C640" s="44">
        <v>42163</v>
      </c>
      <c r="E640" t="s">
        <v>82</v>
      </c>
      <c r="F640">
        <v>639</v>
      </c>
      <c r="G640" s="106"/>
    </row>
    <row r="641" spans="1:7" x14ac:dyDescent="0.25">
      <c r="A641">
        <v>50059</v>
      </c>
      <c r="B641" t="s">
        <v>87</v>
      </c>
      <c r="C641" s="44">
        <v>42164</v>
      </c>
      <c r="E641" t="s">
        <v>82</v>
      </c>
      <c r="F641">
        <v>640</v>
      </c>
      <c r="G641" s="106"/>
    </row>
    <row r="642" spans="1:7" x14ac:dyDescent="0.25">
      <c r="A642">
        <v>49849</v>
      </c>
      <c r="B642" t="s">
        <v>87</v>
      </c>
      <c r="C642" s="44">
        <v>42167</v>
      </c>
      <c r="E642" t="s">
        <v>82</v>
      </c>
      <c r="F642">
        <v>641</v>
      </c>
      <c r="G642" s="106"/>
    </row>
    <row r="643" spans="1:7" x14ac:dyDescent="0.25">
      <c r="A643">
        <v>50135</v>
      </c>
      <c r="B643" t="s">
        <v>87</v>
      </c>
      <c r="C643" s="44">
        <v>42167</v>
      </c>
      <c r="E643" t="s">
        <v>82</v>
      </c>
      <c r="F643">
        <v>642</v>
      </c>
      <c r="G643" s="106"/>
    </row>
    <row r="644" spans="1:7" x14ac:dyDescent="0.25">
      <c r="A644">
        <v>50145</v>
      </c>
      <c r="B644" t="s">
        <v>87</v>
      </c>
      <c r="C644" s="44">
        <v>42170</v>
      </c>
      <c r="E644" t="s">
        <v>82</v>
      </c>
      <c r="F644">
        <v>643</v>
      </c>
      <c r="G644" s="106"/>
    </row>
    <row r="645" spans="1:7" x14ac:dyDescent="0.25">
      <c r="A645">
        <v>50138</v>
      </c>
      <c r="B645" t="s">
        <v>87</v>
      </c>
      <c r="C645" s="44">
        <v>42172</v>
      </c>
      <c r="E645" t="s">
        <v>82</v>
      </c>
      <c r="F645">
        <v>644</v>
      </c>
      <c r="G645" s="106"/>
    </row>
    <row r="646" spans="1:7" x14ac:dyDescent="0.25">
      <c r="A646">
        <v>50134</v>
      </c>
      <c r="B646" t="s">
        <v>87</v>
      </c>
      <c r="C646" s="44">
        <v>42172</v>
      </c>
      <c r="E646" t="s">
        <v>82</v>
      </c>
      <c r="F646">
        <v>645</v>
      </c>
      <c r="G646" s="106"/>
    </row>
    <row r="647" spans="1:7" x14ac:dyDescent="0.25">
      <c r="A647">
        <v>50130</v>
      </c>
      <c r="B647" t="s">
        <v>87</v>
      </c>
      <c r="C647" s="44">
        <v>42173</v>
      </c>
      <c r="E647" t="s">
        <v>82</v>
      </c>
      <c r="F647">
        <v>646</v>
      </c>
      <c r="G647" s="106"/>
    </row>
    <row r="648" spans="1:7" x14ac:dyDescent="0.25">
      <c r="A648">
        <v>50132</v>
      </c>
      <c r="B648" t="s">
        <v>87</v>
      </c>
      <c r="C648" s="44">
        <v>42173</v>
      </c>
      <c r="E648" t="s">
        <v>82</v>
      </c>
      <c r="F648">
        <v>647</v>
      </c>
      <c r="G648" s="106"/>
    </row>
    <row r="649" spans="1:7" x14ac:dyDescent="0.25">
      <c r="A649">
        <v>50136</v>
      </c>
      <c r="B649" t="s">
        <v>87</v>
      </c>
      <c r="C649" s="44">
        <v>42173</v>
      </c>
      <c r="E649" t="s">
        <v>82</v>
      </c>
      <c r="F649">
        <v>648</v>
      </c>
      <c r="G649" s="106"/>
    </row>
    <row r="650" spans="1:7" x14ac:dyDescent="0.25">
      <c r="A650">
        <v>50137</v>
      </c>
      <c r="B650" t="s">
        <v>87</v>
      </c>
      <c r="C650" s="44">
        <v>42173</v>
      </c>
      <c r="E650" t="s">
        <v>82</v>
      </c>
      <c r="F650">
        <v>649</v>
      </c>
      <c r="G650" s="106"/>
    </row>
    <row r="651" spans="1:7" x14ac:dyDescent="0.25">
      <c r="A651">
        <v>50129</v>
      </c>
      <c r="B651" t="s">
        <v>87</v>
      </c>
      <c r="C651" s="44">
        <v>42173</v>
      </c>
      <c r="E651" t="s">
        <v>82</v>
      </c>
      <c r="F651">
        <v>650</v>
      </c>
      <c r="G651" s="106"/>
    </row>
    <row r="652" spans="1:7" x14ac:dyDescent="0.25">
      <c r="A652">
        <v>50139</v>
      </c>
      <c r="B652" t="s">
        <v>87</v>
      </c>
      <c r="C652" s="44">
        <v>42173</v>
      </c>
      <c r="E652" t="s">
        <v>82</v>
      </c>
      <c r="F652">
        <v>651</v>
      </c>
      <c r="G652" s="106"/>
    </row>
    <row r="653" spans="1:7" x14ac:dyDescent="0.25">
      <c r="A653">
        <v>50140</v>
      </c>
      <c r="B653" t="s">
        <v>87</v>
      </c>
      <c r="C653" s="44">
        <v>42173</v>
      </c>
      <c r="E653" t="s">
        <v>82</v>
      </c>
      <c r="F653">
        <v>652</v>
      </c>
      <c r="G653" s="106"/>
    </row>
    <row r="654" spans="1:7" x14ac:dyDescent="0.25">
      <c r="A654">
        <v>50141</v>
      </c>
      <c r="B654" t="s">
        <v>87</v>
      </c>
      <c r="C654" s="44">
        <v>42173</v>
      </c>
      <c r="E654" t="s">
        <v>82</v>
      </c>
      <c r="F654">
        <v>653</v>
      </c>
      <c r="G654" s="106"/>
    </row>
    <row r="655" spans="1:7" x14ac:dyDescent="0.25">
      <c r="A655">
        <v>50144</v>
      </c>
      <c r="B655" t="s">
        <v>87</v>
      </c>
      <c r="C655" s="44">
        <v>42173</v>
      </c>
      <c r="E655" t="s">
        <v>82</v>
      </c>
      <c r="F655">
        <v>654</v>
      </c>
      <c r="G655" s="106"/>
    </row>
    <row r="656" spans="1:7" x14ac:dyDescent="0.25">
      <c r="A656">
        <v>50142</v>
      </c>
      <c r="B656" t="s">
        <v>87</v>
      </c>
      <c r="C656" s="44">
        <v>42173</v>
      </c>
      <c r="E656" t="s">
        <v>82</v>
      </c>
      <c r="F656">
        <v>655</v>
      </c>
      <c r="G656" s="106"/>
    </row>
    <row r="657" spans="1:7" x14ac:dyDescent="0.25">
      <c r="A657">
        <v>50155</v>
      </c>
      <c r="B657" t="s">
        <v>87</v>
      </c>
      <c r="C657" s="44">
        <v>42180</v>
      </c>
      <c r="E657" t="s">
        <v>82</v>
      </c>
      <c r="F657">
        <v>656</v>
      </c>
      <c r="G657" s="106"/>
    </row>
    <row r="658" spans="1:7" x14ac:dyDescent="0.25">
      <c r="A658">
        <v>50157</v>
      </c>
      <c r="B658" t="s">
        <v>87</v>
      </c>
      <c r="C658" s="44">
        <v>42181</v>
      </c>
      <c r="D658">
        <v>1</v>
      </c>
      <c r="E658" t="s">
        <v>82</v>
      </c>
      <c r="F658">
        <v>657</v>
      </c>
      <c r="G658" s="106"/>
    </row>
    <row r="659" spans="1:7" x14ac:dyDescent="0.25">
      <c r="A659">
        <v>50167</v>
      </c>
      <c r="B659" t="s">
        <v>87</v>
      </c>
      <c r="C659" s="44">
        <v>42193</v>
      </c>
      <c r="E659" t="s">
        <v>82</v>
      </c>
      <c r="F659">
        <v>658</v>
      </c>
      <c r="G659" s="106"/>
    </row>
    <row r="660" spans="1:7" x14ac:dyDescent="0.25">
      <c r="A660">
        <v>50165</v>
      </c>
      <c r="B660" t="s">
        <v>87</v>
      </c>
      <c r="C660" s="44">
        <v>42193</v>
      </c>
      <c r="E660" t="s">
        <v>82</v>
      </c>
      <c r="F660">
        <v>659</v>
      </c>
      <c r="G660" s="106"/>
    </row>
    <row r="661" spans="1:7" x14ac:dyDescent="0.25">
      <c r="A661">
        <v>50164</v>
      </c>
      <c r="B661" t="s">
        <v>87</v>
      </c>
      <c r="C661" s="44">
        <v>42193</v>
      </c>
      <c r="E661" t="s">
        <v>82</v>
      </c>
      <c r="F661">
        <v>660</v>
      </c>
      <c r="G661" s="106"/>
    </row>
    <row r="662" spans="1:7" x14ac:dyDescent="0.25">
      <c r="A662">
        <v>50162</v>
      </c>
      <c r="B662" t="s">
        <v>87</v>
      </c>
      <c r="C662" s="44">
        <v>42193</v>
      </c>
      <c r="E662" t="s">
        <v>82</v>
      </c>
      <c r="F662">
        <v>661</v>
      </c>
      <c r="G662" s="106"/>
    </row>
    <row r="663" spans="1:7" x14ac:dyDescent="0.25">
      <c r="A663">
        <v>50158</v>
      </c>
      <c r="B663" t="s">
        <v>87</v>
      </c>
      <c r="C663" s="44">
        <v>42194</v>
      </c>
      <c r="E663" t="s">
        <v>82</v>
      </c>
      <c r="F663">
        <v>662</v>
      </c>
      <c r="G663" s="106"/>
    </row>
    <row r="664" spans="1:7" x14ac:dyDescent="0.25">
      <c r="A664">
        <v>50168</v>
      </c>
      <c r="B664" t="s">
        <v>87</v>
      </c>
      <c r="C664" s="44">
        <v>42194</v>
      </c>
      <c r="E664" t="s">
        <v>82</v>
      </c>
      <c r="F664">
        <v>663</v>
      </c>
      <c r="G664" s="106"/>
    </row>
    <row r="665" spans="1:7" x14ac:dyDescent="0.25">
      <c r="A665">
        <v>50166</v>
      </c>
      <c r="B665" t="s">
        <v>87</v>
      </c>
      <c r="C665" s="44">
        <v>42194</v>
      </c>
      <c r="E665" t="s">
        <v>82</v>
      </c>
      <c r="F665">
        <v>664</v>
      </c>
      <c r="G665" s="106"/>
    </row>
    <row r="666" spans="1:7" x14ac:dyDescent="0.25">
      <c r="A666">
        <v>50169</v>
      </c>
      <c r="B666" t="s">
        <v>87</v>
      </c>
      <c r="C666" s="44">
        <v>42194</v>
      </c>
      <c r="E666" t="s">
        <v>82</v>
      </c>
      <c r="F666">
        <v>665</v>
      </c>
      <c r="G666" s="106"/>
    </row>
    <row r="667" spans="1:7" x14ac:dyDescent="0.25">
      <c r="A667">
        <v>50161</v>
      </c>
      <c r="B667" t="s">
        <v>87</v>
      </c>
      <c r="C667" s="44">
        <v>42194</v>
      </c>
      <c r="E667" t="s">
        <v>82</v>
      </c>
      <c r="F667">
        <v>666</v>
      </c>
      <c r="G667" s="106"/>
    </row>
    <row r="668" spans="1:7" x14ac:dyDescent="0.25">
      <c r="A668">
        <v>50170</v>
      </c>
      <c r="B668" t="s">
        <v>87</v>
      </c>
      <c r="C668" s="44">
        <v>42194</v>
      </c>
      <c r="E668" t="s">
        <v>82</v>
      </c>
      <c r="F668">
        <v>667</v>
      </c>
      <c r="G668" s="106"/>
    </row>
    <row r="669" spans="1:7" x14ac:dyDescent="0.25">
      <c r="A669">
        <v>50171</v>
      </c>
      <c r="B669" t="s">
        <v>87</v>
      </c>
      <c r="C669" s="44">
        <v>42194</v>
      </c>
      <c r="E669" t="s">
        <v>82</v>
      </c>
      <c r="F669">
        <v>668</v>
      </c>
      <c r="G669" s="106"/>
    </row>
    <row r="670" spans="1:7" x14ac:dyDescent="0.25">
      <c r="A670">
        <v>50182</v>
      </c>
      <c r="B670" t="s">
        <v>87</v>
      </c>
      <c r="C670" s="44">
        <v>42194</v>
      </c>
      <c r="E670" t="s">
        <v>82</v>
      </c>
      <c r="F670">
        <v>669</v>
      </c>
      <c r="G670" s="106"/>
    </row>
    <row r="671" spans="1:7" x14ac:dyDescent="0.25">
      <c r="A671">
        <v>50174</v>
      </c>
      <c r="B671" t="s">
        <v>87</v>
      </c>
      <c r="C671" s="44">
        <v>42194</v>
      </c>
      <c r="E671" t="s">
        <v>82</v>
      </c>
      <c r="F671">
        <v>670</v>
      </c>
      <c r="G671" s="106"/>
    </row>
    <row r="672" spans="1:7" x14ac:dyDescent="0.25">
      <c r="A672">
        <v>50173</v>
      </c>
      <c r="B672" t="s">
        <v>87</v>
      </c>
      <c r="C672" s="44">
        <v>42194</v>
      </c>
      <c r="E672" t="s">
        <v>82</v>
      </c>
      <c r="F672">
        <v>671</v>
      </c>
      <c r="G672" s="106"/>
    </row>
    <row r="673" spans="1:7" x14ac:dyDescent="0.25">
      <c r="A673">
        <v>50175</v>
      </c>
      <c r="B673" t="s">
        <v>87</v>
      </c>
      <c r="C673" s="44">
        <v>42194</v>
      </c>
      <c r="E673" t="s">
        <v>82</v>
      </c>
      <c r="F673">
        <v>672</v>
      </c>
      <c r="G673" s="106"/>
    </row>
    <row r="674" spans="1:7" x14ac:dyDescent="0.25">
      <c r="A674">
        <v>50172</v>
      </c>
      <c r="B674" t="s">
        <v>87</v>
      </c>
      <c r="C674" s="44">
        <v>42194</v>
      </c>
      <c r="E674" t="s">
        <v>82</v>
      </c>
      <c r="F674">
        <v>673</v>
      </c>
      <c r="G674" s="106"/>
    </row>
    <row r="675" spans="1:7" x14ac:dyDescent="0.25">
      <c r="A675">
        <v>50177</v>
      </c>
      <c r="B675" t="s">
        <v>87</v>
      </c>
      <c r="C675" s="44">
        <v>42194</v>
      </c>
      <c r="E675" t="s">
        <v>82</v>
      </c>
      <c r="F675">
        <v>674</v>
      </c>
      <c r="G675" s="106"/>
    </row>
    <row r="676" spans="1:7" x14ac:dyDescent="0.25">
      <c r="A676">
        <v>50160</v>
      </c>
      <c r="B676" t="s">
        <v>87</v>
      </c>
      <c r="C676" s="44">
        <v>42194</v>
      </c>
      <c r="D676">
        <v>1</v>
      </c>
      <c r="E676" t="s">
        <v>82</v>
      </c>
      <c r="F676">
        <v>675</v>
      </c>
      <c r="G676" s="106"/>
    </row>
    <row r="677" spans="1:7" x14ac:dyDescent="0.25">
      <c r="A677">
        <v>50051</v>
      </c>
      <c r="B677" t="s">
        <v>87</v>
      </c>
      <c r="C677" s="44">
        <v>42195</v>
      </c>
      <c r="D677">
        <v>1</v>
      </c>
      <c r="E677" t="s">
        <v>82</v>
      </c>
      <c r="F677">
        <v>676</v>
      </c>
      <c r="G677" s="106"/>
    </row>
    <row r="678" spans="1:7" x14ac:dyDescent="0.25">
      <c r="A678">
        <v>49967</v>
      </c>
      <c r="B678" t="s">
        <v>87</v>
      </c>
      <c r="C678" s="44">
        <v>42199</v>
      </c>
      <c r="D678">
        <v>1</v>
      </c>
      <c r="E678" t="s">
        <v>82</v>
      </c>
      <c r="F678">
        <v>677</v>
      </c>
      <c r="G678" s="106"/>
    </row>
    <row r="679" spans="1:7" x14ac:dyDescent="0.25">
      <c r="A679">
        <v>50181</v>
      </c>
      <c r="B679" t="s">
        <v>87</v>
      </c>
      <c r="C679" s="44">
        <v>42205</v>
      </c>
      <c r="E679" t="s">
        <v>82</v>
      </c>
      <c r="F679">
        <v>678</v>
      </c>
      <c r="G679" s="106"/>
    </row>
    <row r="680" spans="1:7" x14ac:dyDescent="0.25">
      <c r="A680">
        <v>50203</v>
      </c>
      <c r="B680" t="s">
        <v>87</v>
      </c>
      <c r="C680" s="44">
        <v>42206</v>
      </c>
      <c r="E680" t="s">
        <v>82</v>
      </c>
      <c r="F680">
        <v>679</v>
      </c>
      <c r="G680" s="106"/>
    </row>
    <row r="681" spans="1:7" x14ac:dyDescent="0.25">
      <c r="A681">
        <v>50183</v>
      </c>
      <c r="B681" t="s">
        <v>87</v>
      </c>
      <c r="C681" s="44">
        <v>42206</v>
      </c>
      <c r="D681">
        <v>1</v>
      </c>
      <c r="E681" t="s">
        <v>82</v>
      </c>
      <c r="F681">
        <v>680</v>
      </c>
      <c r="G681" s="106"/>
    </row>
    <row r="682" spans="1:7" x14ac:dyDescent="0.25">
      <c r="A682">
        <v>50180</v>
      </c>
      <c r="B682" t="s">
        <v>87</v>
      </c>
      <c r="C682" s="44">
        <v>42207</v>
      </c>
      <c r="D682">
        <v>1</v>
      </c>
      <c r="E682" t="s">
        <v>82</v>
      </c>
      <c r="F682">
        <v>681</v>
      </c>
      <c r="G682" s="106"/>
    </row>
    <row r="683" spans="1:7" x14ac:dyDescent="0.25">
      <c r="A683">
        <v>50189</v>
      </c>
      <c r="B683" t="s">
        <v>87</v>
      </c>
      <c r="C683" s="44">
        <v>42208</v>
      </c>
      <c r="E683" t="s">
        <v>82</v>
      </c>
      <c r="F683">
        <v>682</v>
      </c>
      <c r="G683" s="106"/>
    </row>
    <row r="684" spans="1:7" x14ac:dyDescent="0.25">
      <c r="A684">
        <v>50187</v>
      </c>
      <c r="B684" t="s">
        <v>87</v>
      </c>
      <c r="C684" s="44">
        <v>42208</v>
      </c>
      <c r="E684" t="s">
        <v>82</v>
      </c>
      <c r="F684">
        <v>683</v>
      </c>
      <c r="G684" s="106"/>
    </row>
    <row r="685" spans="1:7" x14ac:dyDescent="0.25">
      <c r="A685">
        <v>50194</v>
      </c>
      <c r="B685" t="s">
        <v>87</v>
      </c>
      <c r="C685" s="44">
        <v>42209</v>
      </c>
      <c r="E685" t="s">
        <v>82</v>
      </c>
      <c r="F685">
        <v>684</v>
      </c>
      <c r="G685" s="106"/>
    </row>
    <row r="686" spans="1:7" x14ac:dyDescent="0.25">
      <c r="A686">
        <v>50191</v>
      </c>
      <c r="B686" t="s">
        <v>87</v>
      </c>
      <c r="C686" s="44">
        <v>42209</v>
      </c>
      <c r="E686" t="s">
        <v>82</v>
      </c>
      <c r="F686">
        <v>685</v>
      </c>
      <c r="G686" s="106"/>
    </row>
    <row r="687" spans="1:7" x14ac:dyDescent="0.25">
      <c r="A687">
        <v>50192</v>
      </c>
      <c r="B687" t="s">
        <v>87</v>
      </c>
      <c r="C687" s="44">
        <v>42209</v>
      </c>
      <c r="E687" t="s">
        <v>82</v>
      </c>
      <c r="F687">
        <v>686</v>
      </c>
      <c r="G687" s="106"/>
    </row>
    <row r="688" spans="1:7" x14ac:dyDescent="0.25">
      <c r="A688">
        <v>50201</v>
      </c>
      <c r="B688" t="s">
        <v>87</v>
      </c>
      <c r="C688" s="44">
        <v>42209</v>
      </c>
      <c r="E688" t="s">
        <v>82</v>
      </c>
      <c r="F688">
        <v>687</v>
      </c>
      <c r="G688" s="106"/>
    </row>
    <row r="689" spans="1:7" x14ac:dyDescent="0.25">
      <c r="A689">
        <v>50200</v>
      </c>
      <c r="B689" t="s">
        <v>87</v>
      </c>
      <c r="C689" s="44">
        <v>42209</v>
      </c>
      <c r="E689" t="s">
        <v>82</v>
      </c>
      <c r="F689">
        <v>688</v>
      </c>
      <c r="G689" s="106"/>
    </row>
    <row r="690" spans="1:7" x14ac:dyDescent="0.25">
      <c r="A690">
        <v>50197</v>
      </c>
      <c r="B690" t="s">
        <v>87</v>
      </c>
      <c r="C690" s="44">
        <v>42209</v>
      </c>
      <c r="E690" t="s">
        <v>82</v>
      </c>
      <c r="F690">
        <v>689</v>
      </c>
      <c r="G690" s="106"/>
    </row>
    <row r="691" spans="1:7" x14ac:dyDescent="0.25">
      <c r="A691">
        <v>50199</v>
      </c>
      <c r="B691" t="s">
        <v>87</v>
      </c>
      <c r="C691" s="44">
        <v>42209</v>
      </c>
      <c r="E691" t="s">
        <v>82</v>
      </c>
      <c r="F691">
        <v>690</v>
      </c>
      <c r="G691" s="106"/>
    </row>
    <row r="692" spans="1:7" x14ac:dyDescent="0.25">
      <c r="A692">
        <v>50198</v>
      </c>
      <c r="B692" t="s">
        <v>87</v>
      </c>
      <c r="C692" s="44">
        <v>42209</v>
      </c>
      <c r="E692" t="s">
        <v>82</v>
      </c>
      <c r="F692">
        <v>691</v>
      </c>
      <c r="G692" s="106"/>
    </row>
    <row r="693" spans="1:7" x14ac:dyDescent="0.25">
      <c r="A693">
        <v>50207</v>
      </c>
      <c r="B693" t="s">
        <v>87</v>
      </c>
      <c r="C693" s="44">
        <v>42209</v>
      </c>
      <c r="E693" t="s">
        <v>82</v>
      </c>
      <c r="F693">
        <v>692</v>
      </c>
      <c r="G693" s="106"/>
    </row>
    <row r="694" spans="1:7" x14ac:dyDescent="0.25">
      <c r="A694">
        <v>50208</v>
      </c>
      <c r="B694" t="s">
        <v>87</v>
      </c>
      <c r="C694" s="44">
        <v>42209</v>
      </c>
      <c r="E694" t="s">
        <v>82</v>
      </c>
      <c r="F694">
        <v>693</v>
      </c>
      <c r="G694" s="106"/>
    </row>
    <row r="695" spans="1:7" x14ac:dyDescent="0.25">
      <c r="A695">
        <v>50209</v>
      </c>
      <c r="B695" t="s">
        <v>87</v>
      </c>
      <c r="C695" s="44">
        <v>42209</v>
      </c>
      <c r="E695" t="s">
        <v>82</v>
      </c>
      <c r="F695">
        <v>694</v>
      </c>
      <c r="G695" s="106"/>
    </row>
    <row r="696" spans="1:7" x14ac:dyDescent="0.25">
      <c r="A696">
        <v>50210</v>
      </c>
      <c r="B696" t="s">
        <v>87</v>
      </c>
      <c r="C696" s="44">
        <v>42209</v>
      </c>
      <c r="E696" t="s">
        <v>82</v>
      </c>
      <c r="F696">
        <v>695</v>
      </c>
      <c r="G696" s="106"/>
    </row>
    <row r="697" spans="1:7" x14ac:dyDescent="0.25">
      <c r="A697">
        <v>50211</v>
      </c>
      <c r="B697" t="s">
        <v>87</v>
      </c>
      <c r="C697" s="44">
        <v>42209</v>
      </c>
      <c r="E697" t="s">
        <v>82</v>
      </c>
      <c r="F697">
        <v>696</v>
      </c>
      <c r="G697" s="106"/>
    </row>
    <row r="698" spans="1:7" x14ac:dyDescent="0.25">
      <c r="A698">
        <v>50188</v>
      </c>
      <c r="B698" t="s">
        <v>87</v>
      </c>
      <c r="C698" s="44">
        <v>42209</v>
      </c>
      <c r="E698" t="s">
        <v>82</v>
      </c>
      <c r="F698">
        <v>697</v>
      </c>
      <c r="G698" s="106"/>
    </row>
    <row r="699" spans="1:7" x14ac:dyDescent="0.25">
      <c r="A699">
        <v>49920</v>
      </c>
      <c r="B699" t="s">
        <v>85</v>
      </c>
      <c r="C699" s="44">
        <v>41877</v>
      </c>
      <c r="E699" t="s">
        <v>82</v>
      </c>
      <c r="F699">
        <v>698</v>
      </c>
      <c r="G699" s="106"/>
    </row>
    <row r="700" spans="1:7" x14ac:dyDescent="0.25">
      <c r="A700">
        <v>50212</v>
      </c>
      <c r="B700" t="s">
        <v>87</v>
      </c>
      <c r="C700" s="44">
        <v>42212</v>
      </c>
      <c r="E700" t="s">
        <v>82</v>
      </c>
      <c r="F700">
        <v>699</v>
      </c>
      <c r="G700" s="106"/>
    </row>
    <row r="701" spans="1:7" x14ac:dyDescent="0.25">
      <c r="A701">
        <v>50213</v>
      </c>
      <c r="B701" t="s">
        <v>87</v>
      </c>
      <c r="C701" s="44">
        <v>42212</v>
      </c>
      <c r="E701" t="s">
        <v>82</v>
      </c>
      <c r="F701">
        <v>700</v>
      </c>
      <c r="G701" s="106"/>
    </row>
    <row r="702" spans="1:7" x14ac:dyDescent="0.25">
      <c r="A702">
        <v>50214</v>
      </c>
      <c r="B702" t="s">
        <v>87</v>
      </c>
      <c r="C702" s="44">
        <v>42212</v>
      </c>
      <c r="E702" t="s">
        <v>82</v>
      </c>
      <c r="F702">
        <v>701</v>
      </c>
      <c r="G702" s="106"/>
    </row>
    <row r="703" spans="1:7" x14ac:dyDescent="0.25">
      <c r="A703">
        <v>50215</v>
      </c>
      <c r="B703" t="s">
        <v>87</v>
      </c>
      <c r="C703" s="44">
        <v>42212</v>
      </c>
      <c r="E703" t="s">
        <v>82</v>
      </c>
      <c r="F703">
        <v>702</v>
      </c>
      <c r="G703" s="106"/>
    </row>
    <row r="704" spans="1:7" x14ac:dyDescent="0.25">
      <c r="A704">
        <v>50217</v>
      </c>
      <c r="B704" t="s">
        <v>87</v>
      </c>
      <c r="C704" s="44">
        <v>42212</v>
      </c>
      <c r="E704" t="s">
        <v>82</v>
      </c>
      <c r="F704">
        <v>703</v>
      </c>
      <c r="G704" s="106"/>
    </row>
    <row r="705" spans="1:7" x14ac:dyDescent="0.25">
      <c r="A705">
        <v>50218</v>
      </c>
      <c r="B705" t="s">
        <v>87</v>
      </c>
      <c r="C705" s="44">
        <v>42212</v>
      </c>
      <c r="E705" t="s">
        <v>82</v>
      </c>
      <c r="F705">
        <v>704</v>
      </c>
      <c r="G705" s="106"/>
    </row>
    <row r="706" spans="1:7" x14ac:dyDescent="0.25">
      <c r="A706">
        <v>50219</v>
      </c>
      <c r="B706" t="s">
        <v>87</v>
      </c>
      <c r="C706" s="44">
        <v>42212</v>
      </c>
      <c r="E706" t="s">
        <v>82</v>
      </c>
      <c r="F706">
        <v>705</v>
      </c>
      <c r="G706" s="106"/>
    </row>
    <row r="707" spans="1:7" x14ac:dyDescent="0.25">
      <c r="A707">
        <v>50220</v>
      </c>
      <c r="B707" t="s">
        <v>87</v>
      </c>
      <c r="C707" s="44">
        <v>42212</v>
      </c>
      <c r="E707" t="s">
        <v>82</v>
      </c>
      <c r="F707">
        <v>706</v>
      </c>
      <c r="G707" s="106"/>
    </row>
    <row r="708" spans="1:7" x14ac:dyDescent="0.25">
      <c r="A708">
        <v>50221</v>
      </c>
      <c r="B708" t="s">
        <v>87</v>
      </c>
      <c r="C708" s="44">
        <v>42212</v>
      </c>
      <c r="E708" t="s">
        <v>82</v>
      </c>
      <c r="F708">
        <v>707</v>
      </c>
      <c r="G708" s="106"/>
    </row>
    <row r="709" spans="1:7" x14ac:dyDescent="0.25">
      <c r="A709">
        <v>50222</v>
      </c>
      <c r="B709" t="s">
        <v>87</v>
      </c>
      <c r="C709" s="44">
        <v>42212</v>
      </c>
      <c r="E709" t="s">
        <v>82</v>
      </c>
      <c r="F709">
        <v>708</v>
      </c>
      <c r="G709" s="106"/>
    </row>
    <row r="710" spans="1:7" x14ac:dyDescent="0.25">
      <c r="A710">
        <v>50223</v>
      </c>
      <c r="B710" t="s">
        <v>87</v>
      </c>
      <c r="C710" s="44">
        <v>42212</v>
      </c>
      <c r="E710" t="s">
        <v>82</v>
      </c>
      <c r="F710">
        <v>709</v>
      </c>
      <c r="G710" s="106"/>
    </row>
    <row r="711" spans="1:7" x14ac:dyDescent="0.25">
      <c r="A711">
        <v>50205</v>
      </c>
      <c r="B711" t="s">
        <v>87</v>
      </c>
      <c r="C711" s="44">
        <v>42212</v>
      </c>
      <c r="E711" t="s">
        <v>82</v>
      </c>
      <c r="F711">
        <v>710</v>
      </c>
      <c r="G711" s="106"/>
    </row>
    <row r="712" spans="1:7" x14ac:dyDescent="0.25">
      <c r="A712">
        <v>50202</v>
      </c>
      <c r="B712" t="s">
        <v>87</v>
      </c>
      <c r="C712" s="44">
        <v>42212</v>
      </c>
      <c r="E712" t="s">
        <v>82</v>
      </c>
      <c r="F712">
        <v>711</v>
      </c>
      <c r="G712" s="106"/>
    </row>
    <row r="713" spans="1:7" x14ac:dyDescent="0.25">
      <c r="A713">
        <v>50204</v>
      </c>
      <c r="B713" t="s">
        <v>87</v>
      </c>
      <c r="C713" s="44">
        <v>42214</v>
      </c>
      <c r="E713" t="s">
        <v>82</v>
      </c>
      <c r="F713">
        <v>712</v>
      </c>
      <c r="G713" s="106"/>
    </row>
    <row r="714" spans="1:7" x14ac:dyDescent="0.25">
      <c r="A714">
        <v>50225</v>
      </c>
      <c r="B714" t="s">
        <v>87</v>
      </c>
      <c r="C714" s="44">
        <v>42214</v>
      </c>
      <c r="E714" t="s">
        <v>82</v>
      </c>
      <c r="F714">
        <v>713</v>
      </c>
      <c r="G714" s="106"/>
    </row>
    <row r="715" spans="1:7" x14ac:dyDescent="0.25">
      <c r="A715">
        <v>50224</v>
      </c>
      <c r="B715" t="s">
        <v>87</v>
      </c>
      <c r="C715" s="44">
        <v>42214</v>
      </c>
      <c r="E715" t="s">
        <v>82</v>
      </c>
      <c r="F715">
        <v>714</v>
      </c>
      <c r="G715" s="106"/>
    </row>
    <row r="716" spans="1:7" x14ac:dyDescent="0.25">
      <c r="A716">
        <v>50226</v>
      </c>
      <c r="B716" t="s">
        <v>87</v>
      </c>
      <c r="C716" s="44">
        <v>42214</v>
      </c>
      <c r="E716" t="s">
        <v>82</v>
      </c>
      <c r="F716">
        <v>715</v>
      </c>
      <c r="G716" s="106"/>
    </row>
    <row r="717" spans="1:7" x14ac:dyDescent="0.25">
      <c r="A717">
        <v>50227</v>
      </c>
      <c r="B717" t="s">
        <v>87</v>
      </c>
      <c r="C717" s="44">
        <v>42214</v>
      </c>
      <c r="E717" t="s">
        <v>82</v>
      </c>
      <c r="F717">
        <v>716</v>
      </c>
      <c r="G717" s="106"/>
    </row>
    <row r="718" spans="1:7" x14ac:dyDescent="0.25">
      <c r="A718">
        <v>50229</v>
      </c>
      <c r="B718" t="s">
        <v>87</v>
      </c>
      <c r="C718" s="44">
        <v>42214</v>
      </c>
      <c r="D718">
        <v>1</v>
      </c>
      <c r="E718" t="s">
        <v>82</v>
      </c>
      <c r="F718">
        <v>717</v>
      </c>
      <c r="G718" s="106"/>
    </row>
    <row r="719" spans="1:7" x14ac:dyDescent="0.25">
      <c r="A719">
        <v>50233</v>
      </c>
      <c r="B719" t="s">
        <v>87</v>
      </c>
      <c r="C719" s="44">
        <v>42219</v>
      </c>
      <c r="E719" t="s">
        <v>82</v>
      </c>
      <c r="F719">
        <v>718</v>
      </c>
      <c r="G719" s="106"/>
    </row>
    <row r="720" spans="1:7" x14ac:dyDescent="0.25">
      <c r="A720">
        <v>50184</v>
      </c>
      <c r="B720" t="s">
        <v>87</v>
      </c>
      <c r="C720" s="44">
        <v>42220</v>
      </c>
      <c r="E720" t="s">
        <v>82</v>
      </c>
      <c r="F720">
        <v>719</v>
      </c>
      <c r="G720" s="106"/>
    </row>
    <row r="721" spans="1:7" x14ac:dyDescent="0.25">
      <c r="A721">
        <v>49378</v>
      </c>
      <c r="B721" t="s">
        <v>87</v>
      </c>
      <c r="C721" s="44">
        <v>42220</v>
      </c>
      <c r="E721" t="s">
        <v>82</v>
      </c>
      <c r="F721">
        <v>720</v>
      </c>
      <c r="G721" s="106"/>
    </row>
    <row r="722" spans="1:7" x14ac:dyDescent="0.25">
      <c r="A722">
        <v>50232</v>
      </c>
      <c r="B722" t="s">
        <v>87</v>
      </c>
      <c r="C722" s="44">
        <v>42220</v>
      </c>
      <c r="E722" t="s">
        <v>82</v>
      </c>
      <c r="F722">
        <v>721</v>
      </c>
      <c r="G722" s="106"/>
    </row>
    <row r="723" spans="1:7" x14ac:dyDescent="0.25">
      <c r="A723">
        <v>50234</v>
      </c>
      <c r="B723" t="s">
        <v>87</v>
      </c>
      <c r="C723" s="44">
        <v>42220</v>
      </c>
      <c r="E723" t="s">
        <v>82</v>
      </c>
      <c r="F723">
        <v>722</v>
      </c>
      <c r="G723" s="106"/>
    </row>
    <row r="724" spans="1:7" x14ac:dyDescent="0.25">
      <c r="A724">
        <v>50235</v>
      </c>
      <c r="B724" t="s">
        <v>87</v>
      </c>
      <c r="C724" s="44">
        <v>42220</v>
      </c>
      <c r="E724" t="s">
        <v>82</v>
      </c>
      <c r="F724">
        <v>723</v>
      </c>
      <c r="G724" s="106"/>
    </row>
    <row r="725" spans="1:7" x14ac:dyDescent="0.25">
      <c r="A725">
        <v>50186</v>
      </c>
      <c r="B725" t="s">
        <v>87</v>
      </c>
      <c r="C725" s="44">
        <v>42220</v>
      </c>
      <c r="E725" t="s">
        <v>82</v>
      </c>
      <c r="F725">
        <v>724</v>
      </c>
      <c r="G725" s="106"/>
    </row>
    <row r="726" spans="1:7" x14ac:dyDescent="0.25">
      <c r="A726">
        <v>50185</v>
      </c>
      <c r="B726" t="s">
        <v>87</v>
      </c>
      <c r="C726" s="44">
        <v>42221</v>
      </c>
      <c r="E726" t="s">
        <v>82</v>
      </c>
      <c r="F726">
        <v>725</v>
      </c>
      <c r="G726" s="106"/>
    </row>
    <row r="727" spans="1:7" x14ac:dyDescent="0.25">
      <c r="A727">
        <v>50236</v>
      </c>
      <c r="B727" t="s">
        <v>87</v>
      </c>
      <c r="C727" s="44">
        <v>42221</v>
      </c>
      <c r="E727" t="s">
        <v>82</v>
      </c>
      <c r="F727">
        <v>726</v>
      </c>
      <c r="G727" s="106"/>
    </row>
    <row r="728" spans="1:7" x14ac:dyDescent="0.25">
      <c r="A728">
        <v>50179</v>
      </c>
      <c r="B728" t="s">
        <v>87</v>
      </c>
      <c r="C728" s="44">
        <v>42221</v>
      </c>
      <c r="E728" t="s">
        <v>82</v>
      </c>
      <c r="F728">
        <v>727</v>
      </c>
      <c r="G728" s="106"/>
    </row>
    <row r="729" spans="1:7" x14ac:dyDescent="0.25">
      <c r="A729">
        <v>50231</v>
      </c>
      <c r="B729" t="s">
        <v>87</v>
      </c>
      <c r="C729" s="44">
        <v>42221</v>
      </c>
      <c r="E729" t="s">
        <v>82</v>
      </c>
      <c r="F729">
        <v>728</v>
      </c>
      <c r="G729" s="106"/>
    </row>
    <row r="730" spans="1:7" x14ac:dyDescent="0.25">
      <c r="A730">
        <v>50240</v>
      </c>
      <c r="B730" t="s">
        <v>87</v>
      </c>
      <c r="C730" s="44">
        <v>42222</v>
      </c>
      <c r="E730" t="s">
        <v>82</v>
      </c>
      <c r="F730">
        <v>729</v>
      </c>
      <c r="G730" s="106"/>
    </row>
    <row r="731" spans="1:7" x14ac:dyDescent="0.25">
      <c r="A731">
        <v>50239</v>
      </c>
      <c r="B731" t="s">
        <v>87</v>
      </c>
      <c r="C731" s="44">
        <v>42223</v>
      </c>
      <c r="E731" t="s">
        <v>82</v>
      </c>
      <c r="F731">
        <v>730</v>
      </c>
      <c r="G731" s="106"/>
    </row>
    <row r="732" spans="1:7" x14ac:dyDescent="0.25">
      <c r="A732">
        <v>50238</v>
      </c>
      <c r="B732" t="s">
        <v>87</v>
      </c>
      <c r="C732" s="44">
        <v>42226</v>
      </c>
      <c r="E732" t="s">
        <v>82</v>
      </c>
      <c r="F732">
        <v>731</v>
      </c>
      <c r="G732" s="106"/>
    </row>
    <row r="733" spans="1:7" x14ac:dyDescent="0.25">
      <c r="A733">
        <v>50242</v>
      </c>
      <c r="B733" t="s">
        <v>87</v>
      </c>
      <c r="C733" s="44">
        <v>42226</v>
      </c>
      <c r="E733" t="s">
        <v>82</v>
      </c>
      <c r="F733">
        <v>732</v>
      </c>
      <c r="G733" s="106"/>
    </row>
    <row r="734" spans="1:7" x14ac:dyDescent="0.25">
      <c r="A734">
        <v>50243</v>
      </c>
      <c r="B734" t="s">
        <v>87</v>
      </c>
      <c r="C734" s="44">
        <v>42226</v>
      </c>
      <c r="E734" t="s">
        <v>82</v>
      </c>
      <c r="F734">
        <v>733</v>
      </c>
      <c r="G734" s="106"/>
    </row>
    <row r="735" spans="1:7" x14ac:dyDescent="0.25">
      <c r="A735">
        <v>50245</v>
      </c>
      <c r="B735" t="s">
        <v>87</v>
      </c>
      <c r="C735" s="44">
        <v>42226</v>
      </c>
      <c r="E735" t="s">
        <v>82</v>
      </c>
      <c r="F735">
        <v>734</v>
      </c>
      <c r="G735" s="106"/>
    </row>
    <row r="736" spans="1:7" x14ac:dyDescent="0.25">
      <c r="A736">
        <v>50246</v>
      </c>
      <c r="B736" t="s">
        <v>87</v>
      </c>
      <c r="C736" s="44">
        <v>42226</v>
      </c>
      <c r="E736" t="s">
        <v>82</v>
      </c>
      <c r="F736">
        <v>735</v>
      </c>
      <c r="G736" s="106"/>
    </row>
    <row r="737" spans="1:7" x14ac:dyDescent="0.25">
      <c r="A737">
        <v>50247</v>
      </c>
      <c r="B737" t="s">
        <v>87</v>
      </c>
      <c r="C737" s="44">
        <v>42226</v>
      </c>
      <c r="E737" t="s">
        <v>82</v>
      </c>
      <c r="F737">
        <v>736</v>
      </c>
      <c r="G737" s="106"/>
    </row>
    <row r="738" spans="1:7" x14ac:dyDescent="0.25">
      <c r="A738">
        <v>50237</v>
      </c>
      <c r="B738" t="s">
        <v>87</v>
      </c>
      <c r="C738" s="44">
        <v>42226</v>
      </c>
      <c r="E738" t="s">
        <v>82</v>
      </c>
      <c r="F738">
        <v>737</v>
      </c>
      <c r="G738" s="106"/>
    </row>
    <row r="739" spans="1:7" x14ac:dyDescent="0.25">
      <c r="A739">
        <v>50250</v>
      </c>
      <c r="B739" t="s">
        <v>87</v>
      </c>
      <c r="C739" s="44">
        <v>42226</v>
      </c>
      <c r="E739" t="s">
        <v>82</v>
      </c>
      <c r="F739">
        <v>738</v>
      </c>
      <c r="G739" s="106"/>
    </row>
    <row r="740" spans="1:7" x14ac:dyDescent="0.25">
      <c r="A740">
        <v>50262</v>
      </c>
      <c r="B740" t="s">
        <v>87</v>
      </c>
      <c r="C740" s="44">
        <v>42228</v>
      </c>
      <c r="E740" t="s">
        <v>82</v>
      </c>
      <c r="F740">
        <v>739</v>
      </c>
      <c r="G740" s="106"/>
    </row>
    <row r="741" spans="1:7" x14ac:dyDescent="0.25">
      <c r="A741">
        <v>50261</v>
      </c>
      <c r="B741" t="s">
        <v>87</v>
      </c>
      <c r="C741" s="44">
        <v>42228</v>
      </c>
      <c r="E741" t="s">
        <v>82</v>
      </c>
      <c r="F741">
        <v>740</v>
      </c>
      <c r="G741" s="106"/>
    </row>
    <row r="742" spans="1:7" x14ac:dyDescent="0.25">
      <c r="A742">
        <v>50260</v>
      </c>
      <c r="B742" t="s">
        <v>87</v>
      </c>
      <c r="C742" s="44">
        <v>42228</v>
      </c>
      <c r="E742" t="s">
        <v>82</v>
      </c>
      <c r="F742">
        <v>741</v>
      </c>
      <c r="G742" s="106"/>
    </row>
    <row r="743" spans="1:7" x14ac:dyDescent="0.25">
      <c r="A743">
        <v>50256</v>
      </c>
      <c r="B743" t="s">
        <v>87</v>
      </c>
      <c r="C743" s="44">
        <v>42228</v>
      </c>
      <c r="E743" t="s">
        <v>82</v>
      </c>
      <c r="F743">
        <v>742</v>
      </c>
      <c r="G743" s="106"/>
    </row>
    <row r="744" spans="1:7" x14ac:dyDescent="0.25">
      <c r="A744">
        <v>50252</v>
      </c>
      <c r="B744" t="s">
        <v>87</v>
      </c>
      <c r="C744" s="44">
        <v>42228</v>
      </c>
      <c r="E744" t="s">
        <v>82</v>
      </c>
      <c r="F744">
        <v>743</v>
      </c>
      <c r="G744" s="106"/>
    </row>
    <row r="745" spans="1:7" x14ac:dyDescent="0.25">
      <c r="A745">
        <v>50257</v>
      </c>
      <c r="B745" t="s">
        <v>87</v>
      </c>
      <c r="C745" s="44">
        <v>42229</v>
      </c>
      <c r="E745" t="s">
        <v>82</v>
      </c>
      <c r="F745">
        <v>744</v>
      </c>
      <c r="G745" s="106"/>
    </row>
    <row r="746" spans="1:7" x14ac:dyDescent="0.25">
      <c r="A746">
        <v>50258</v>
      </c>
      <c r="B746" t="s">
        <v>87</v>
      </c>
      <c r="C746" s="44">
        <v>42229</v>
      </c>
      <c r="E746" t="s">
        <v>82</v>
      </c>
      <c r="F746">
        <v>745</v>
      </c>
      <c r="G746" s="106"/>
    </row>
    <row r="747" spans="1:7" x14ac:dyDescent="0.25">
      <c r="A747">
        <v>50259</v>
      </c>
      <c r="B747" t="s">
        <v>87</v>
      </c>
      <c r="C747" s="44">
        <v>42229</v>
      </c>
      <c r="E747" t="s">
        <v>82</v>
      </c>
      <c r="F747">
        <v>746</v>
      </c>
      <c r="G747" s="106"/>
    </row>
    <row r="748" spans="1:7" x14ac:dyDescent="0.25">
      <c r="A748">
        <v>50263</v>
      </c>
      <c r="B748" t="s">
        <v>87</v>
      </c>
      <c r="C748" s="44">
        <v>42229</v>
      </c>
      <c r="E748" t="s">
        <v>82</v>
      </c>
      <c r="F748">
        <v>747</v>
      </c>
      <c r="G748" s="106"/>
    </row>
    <row r="749" spans="1:7" x14ac:dyDescent="0.25">
      <c r="A749">
        <v>50264</v>
      </c>
      <c r="B749" t="s">
        <v>87</v>
      </c>
      <c r="C749" s="44">
        <v>42229</v>
      </c>
      <c r="E749" t="s">
        <v>82</v>
      </c>
      <c r="F749">
        <v>748</v>
      </c>
      <c r="G749" s="106"/>
    </row>
    <row r="750" spans="1:7" x14ac:dyDescent="0.25">
      <c r="A750">
        <v>50265</v>
      </c>
      <c r="B750" t="s">
        <v>87</v>
      </c>
      <c r="C750" s="44">
        <v>42229</v>
      </c>
      <c r="E750" t="s">
        <v>82</v>
      </c>
      <c r="F750">
        <v>749</v>
      </c>
      <c r="G750" s="106"/>
    </row>
    <row r="751" spans="1:7" x14ac:dyDescent="0.25">
      <c r="A751">
        <v>50266</v>
      </c>
      <c r="B751" t="s">
        <v>87</v>
      </c>
      <c r="C751" s="44">
        <v>42235</v>
      </c>
      <c r="E751" t="s">
        <v>82</v>
      </c>
      <c r="F751">
        <v>750</v>
      </c>
      <c r="G751" s="106"/>
    </row>
    <row r="752" spans="1:7" x14ac:dyDescent="0.25">
      <c r="A752">
        <v>50267</v>
      </c>
      <c r="B752" t="s">
        <v>87</v>
      </c>
      <c r="C752" s="44">
        <v>42235</v>
      </c>
      <c r="E752" t="s">
        <v>82</v>
      </c>
      <c r="F752">
        <v>751</v>
      </c>
      <c r="G752" s="106"/>
    </row>
    <row r="753" spans="1:7" x14ac:dyDescent="0.25">
      <c r="A753">
        <v>49750</v>
      </c>
      <c r="B753" t="s">
        <v>85</v>
      </c>
      <c r="C753" s="44">
        <v>41963</v>
      </c>
      <c r="E753" t="s">
        <v>82</v>
      </c>
      <c r="F753">
        <v>752</v>
      </c>
      <c r="G753" s="106"/>
    </row>
    <row r="754" spans="1:7" x14ac:dyDescent="0.25">
      <c r="A754">
        <v>50268</v>
      </c>
      <c r="B754" t="s">
        <v>87</v>
      </c>
      <c r="C754" s="44">
        <v>42235</v>
      </c>
      <c r="E754" t="s">
        <v>82</v>
      </c>
      <c r="F754">
        <v>753</v>
      </c>
      <c r="G754" s="106"/>
    </row>
    <row r="755" spans="1:7" x14ac:dyDescent="0.25">
      <c r="A755">
        <v>50269</v>
      </c>
      <c r="B755" t="s">
        <v>87</v>
      </c>
      <c r="C755" s="44">
        <v>42235</v>
      </c>
      <c r="E755" t="s">
        <v>82</v>
      </c>
      <c r="F755">
        <v>754</v>
      </c>
      <c r="G755" s="106"/>
    </row>
    <row r="756" spans="1:7" x14ac:dyDescent="0.25">
      <c r="A756">
        <v>50270</v>
      </c>
      <c r="B756" t="s">
        <v>87</v>
      </c>
      <c r="C756" s="44">
        <v>42235</v>
      </c>
      <c r="E756" t="s">
        <v>82</v>
      </c>
      <c r="F756">
        <v>755</v>
      </c>
      <c r="G756" s="106"/>
    </row>
    <row r="757" spans="1:7" x14ac:dyDescent="0.25">
      <c r="A757">
        <v>50271</v>
      </c>
      <c r="B757" t="s">
        <v>87</v>
      </c>
      <c r="C757" s="44">
        <v>42235</v>
      </c>
      <c r="E757" t="s">
        <v>82</v>
      </c>
      <c r="F757">
        <v>756</v>
      </c>
      <c r="G757" s="106"/>
    </row>
    <row r="758" spans="1:7" x14ac:dyDescent="0.25">
      <c r="A758">
        <v>49917</v>
      </c>
      <c r="B758" t="s">
        <v>85</v>
      </c>
      <c r="C758" s="44">
        <v>42025</v>
      </c>
      <c r="E758" t="s">
        <v>82</v>
      </c>
      <c r="F758">
        <v>757</v>
      </c>
      <c r="G758" s="106"/>
    </row>
    <row r="759" spans="1:7" x14ac:dyDescent="0.25">
      <c r="A759">
        <v>49916</v>
      </c>
      <c r="B759" t="s">
        <v>85</v>
      </c>
      <c r="C759" s="44">
        <v>42025</v>
      </c>
      <c r="E759" t="s">
        <v>82</v>
      </c>
      <c r="F759">
        <v>758</v>
      </c>
      <c r="G759" s="106"/>
    </row>
    <row r="760" spans="1:7" x14ac:dyDescent="0.25">
      <c r="A760">
        <v>49918</v>
      </c>
      <c r="B760" t="s">
        <v>85</v>
      </c>
      <c r="C760" s="44">
        <v>42025</v>
      </c>
      <c r="E760" t="s">
        <v>82</v>
      </c>
      <c r="F760">
        <v>759</v>
      </c>
      <c r="G760" s="106"/>
    </row>
    <row r="761" spans="1:7" x14ac:dyDescent="0.25">
      <c r="A761">
        <v>49749</v>
      </c>
      <c r="B761" t="s">
        <v>85</v>
      </c>
      <c r="C761" s="44">
        <v>42025</v>
      </c>
      <c r="E761" t="s">
        <v>82</v>
      </c>
      <c r="F761">
        <v>760</v>
      </c>
      <c r="G761" s="106"/>
    </row>
    <row r="762" spans="1:7" x14ac:dyDescent="0.25">
      <c r="A762">
        <v>49919</v>
      </c>
      <c r="B762" t="s">
        <v>85</v>
      </c>
      <c r="C762" s="44">
        <v>42025</v>
      </c>
      <c r="E762" t="s">
        <v>82</v>
      </c>
      <c r="F762">
        <v>761</v>
      </c>
      <c r="G762" s="106"/>
    </row>
    <row r="763" spans="1:7" x14ac:dyDescent="0.25">
      <c r="A763">
        <v>50272</v>
      </c>
      <c r="B763" t="s">
        <v>87</v>
      </c>
      <c r="C763" s="44">
        <v>42235</v>
      </c>
      <c r="E763" t="s">
        <v>82</v>
      </c>
      <c r="F763">
        <v>762</v>
      </c>
      <c r="G763" s="106"/>
    </row>
    <row r="764" spans="1:7" x14ac:dyDescent="0.25">
      <c r="A764">
        <v>50276</v>
      </c>
      <c r="B764" t="s">
        <v>87</v>
      </c>
      <c r="C764" s="44">
        <v>42235</v>
      </c>
      <c r="E764" t="s">
        <v>82</v>
      </c>
      <c r="F764">
        <v>763</v>
      </c>
      <c r="G764" s="106"/>
    </row>
    <row r="765" spans="1:7" x14ac:dyDescent="0.25">
      <c r="A765">
        <v>50273</v>
      </c>
      <c r="B765" t="s">
        <v>87</v>
      </c>
      <c r="C765" s="44">
        <v>42235</v>
      </c>
      <c r="E765" t="s">
        <v>82</v>
      </c>
      <c r="F765">
        <v>764</v>
      </c>
      <c r="G765" s="106"/>
    </row>
    <row r="766" spans="1:7" x14ac:dyDescent="0.25">
      <c r="A766">
        <v>50274</v>
      </c>
      <c r="B766" t="s">
        <v>87</v>
      </c>
      <c r="C766" s="44">
        <v>42235</v>
      </c>
      <c r="E766" t="s">
        <v>82</v>
      </c>
      <c r="F766">
        <v>765</v>
      </c>
      <c r="G766" s="106"/>
    </row>
    <row r="767" spans="1:7" x14ac:dyDescent="0.25">
      <c r="A767">
        <v>50275</v>
      </c>
      <c r="B767" t="s">
        <v>87</v>
      </c>
      <c r="C767" s="44">
        <v>42235</v>
      </c>
      <c r="E767" t="s">
        <v>82</v>
      </c>
      <c r="F767">
        <v>766</v>
      </c>
      <c r="G767" s="106"/>
    </row>
    <row r="768" spans="1:7" x14ac:dyDescent="0.25">
      <c r="A768">
        <v>50277</v>
      </c>
      <c r="B768" t="s">
        <v>87</v>
      </c>
      <c r="C768" s="44">
        <v>42235</v>
      </c>
      <c r="E768" t="s">
        <v>82</v>
      </c>
      <c r="F768">
        <v>767</v>
      </c>
      <c r="G768" s="106"/>
    </row>
    <row r="769" spans="1:7" x14ac:dyDescent="0.25">
      <c r="A769">
        <v>50287</v>
      </c>
      <c r="B769" t="s">
        <v>87</v>
      </c>
      <c r="C769" s="44">
        <v>42236</v>
      </c>
      <c r="E769" t="s">
        <v>82</v>
      </c>
      <c r="F769">
        <v>768</v>
      </c>
      <c r="G769" s="106"/>
    </row>
    <row r="770" spans="1:7" x14ac:dyDescent="0.25">
      <c r="A770">
        <v>50286</v>
      </c>
      <c r="B770" t="s">
        <v>87</v>
      </c>
      <c r="C770" s="44">
        <v>42236</v>
      </c>
      <c r="E770" t="s">
        <v>82</v>
      </c>
      <c r="F770">
        <v>769</v>
      </c>
      <c r="G770" s="106"/>
    </row>
    <row r="771" spans="1:7" x14ac:dyDescent="0.25">
      <c r="A771">
        <v>50285</v>
      </c>
      <c r="B771" t="s">
        <v>87</v>
      </c>
      <c r="C771" s="44">
        <v>42236</v>
      </c>
      <c r="E771" t="s">
        <v>82</v>
      </c>
      <c r="F771">
        <v>770</v>
      </c>
      <c r="G771" s="106"/>
    </row>
    <row r="772" spans="1:7" x14ac:dyDescent="0.25">
      <c r="A772">
        <v>50284</v>
      </c>
      <c r="B772" t="s">
        <v>87</v>
      </c>
      <c r="C772" s="44">
        <v>42236</v>
      </c>
      <c r="E772" t="s">
        <v>82</v>
      </c>
      <c r="F772">
        <v>771</v>
      </c>
      <c r="G772" s="106"/>
    </row>
    <row r="773" spans="1:7" x14ac:dyDescent="0.25">
      <c r="A773">
        <v>50278</v>
      </c>
      <c r="B773" t="s">
        <v>87</v>
      </c>
      <c r="C773" s="44">
        <v>42236</v>
      </c>
      <c r="E773" t="s">
        <v>82</v>
      </c>
      <c r="F773">
        <v>772</v>
      </c>
      <c r="G773" s="106"/>
    </row>
    <row r="774" spans="1:7" x14ac:dyDescent="0.25">
      <c r="A774">
        <v>50279</v>
      </c>
      <c r="B774" t="s">
        <v>87</v>
      </c>
      <c r="C774" s="44">
        <v>42236</v>
      </c>
      <c r="E774" t="s">
        <v>82</v>
      </c>
      <c r="F774">
        <v>773</v>
      </c>
      <c r="G774" s="106"/>
    </row>
    <row r="775" spans="1:7" x14ac:dyDescent="0.25">
      <c r="A775">
        <v>50280</v>
      </c>
      <c r="B775" t="s">
        <v>87</v>
      </c>
      <c r="C775" s="44">
        <v>42236</v>
      </c>
      <c r="E775" t="s">
        <v>82</v>
      </c>
      <c r="F775">
        <v>774</v>
      </c>
      <c r="G775" s="106"/>
    </row>
    <row r="776" spans="1:7" x14ac:dyDescent="0.25">
      <c r="A776">
        <v>50282</v>
      </c>
      <c r="B776" t="s">
        <v>87</v>
      </c>
      <c r="C776" s="44">
        <v>42236</v>
      </c>
      <c r="E776" t="s">
        <v>82</v>
      </c>
      <c r="F776">
        <v>775</v>
      </c>
      <c r="G776" s="106"/>
    </row>
    <row r="777" spans="1:7" x14ac:dyDescent="0.25">
      <c r="A777">
        <v>50281</v>
      </c>
      <c r="B777" t="s">
        <v>87</v>
      </c>
      <c r="C777" s="44">
        <v>42236</v>
      </c>
      <c r="E777" t="s">
        <v>82</v>
      </c>
      <c r="F777">
        <v>776</v>
      </c>
      <c r="G777" s="106"/>
    </row>
    <row r="778" spans="1:7" x14ac:dyDescent="0.25">
      <c r="A778">
        <v>50283</v>
      </c>
      <c r="B778" t="s">
        <v>87</v>
      </c>
      <c r="C778" s="44">
        <v>42236</v>
      </c>
      <c r="E778" t="s">
        <v>82</v>
      </c>
      <c r="F778">
        <v>777</v>
      </c>
      <c r="G778" s="106"/>
    </row>
    <row r="779" spans="1:7" x14ac:dyDescent="0.25">
      <c r="A779">
        <v>50304</v>
      </c>
      <c r="B779" t="s">
        <v>87</v>
      </c>
      <c r="C779" s="44">
        <v>42236</v>
      </c>
      <c r="E779" t="s">
        <v>82</v>
      </c>
      <c r="F779">
        <v>778</v>
      </c>
      <c r="G779" s="106"/>
    </row>
    <row r="780" spans="1:7" x14ac:dyDescent="0.25">
      <c r="A780">
        <v>50303</v>
      </c>
      <c r="B780" t="s">
        <v>87</v>
      </c>
      <c r="C780" s="44">
        <v>42236</v>
      </c>
      <c r="E780" t="s">
        <v>82</v>
      </c>
      <c r="F780">
        <v>779</v>
      </c>
      <c r="G780" s="106"/>
    </row>
    <row r="781" spans="1:7" x14ac:dyDescent="0.25">
      <c r="A781">
        <v>50306</v>
      </c>
      <c r="B781" t="s">
        <v>87</v>
      </c>
      <c r="C781" s="44">
        <v>42236</v>
      </c>
      <c r="E781" t="s">
        <v>82</v>
      </c>
      <c r="F781">
        <v>780</v>
      </c>
      <c r="G781" s="106"/>
    </row>
    <row r="782" spans="1:7" x14ac:dyDescent="0.25">
      <c r="A782">
        <v>50302</v>
      </c>
      <c r="B782" t="s">
        <v>87</v>
      </c>
      <c r="C782" s="44">
        <v>42236</v>
      </c>
      <c r="E782" t="s">
        <v>82</v>
      </c>
      <c r="F782">
        <v>781</v>
      </c>
      <c r="G782" s="106"/>
    </row>
    <row r="783" spans="1:7" x14ac:dyDescent="0.25">
      <c r="A783">
        <v>50307</v>
      </c>
      <c r="B783" t="s">
        <v>87</v>
      </c>
      <c r="C783" s="44">
        <v>42236</v>
      </c>
      <c r="E783" t="s">
        <v>82</v>
      </c>
      <c r="F783">
        <v>782</v>
      </c>
      <c r="G783" s="106"/>
    </row>
    <row r="784" spans="1:7" x14ac:dyDescent="0.25">
      <c r="A784">
        <v>50305</v>
      </c>
      <c r="B784" t="s">
        <v>87</v>
      </c>
      <c r="C784" s="44">
        <v>42236</v>
      </c>
      <c r="E784" t="s">
        <v>82</v>
      </c>
      <c r="F784">
        <v>783</v>
      </c>
      <c r="G784" s="106"/>
    </row>
    <row r="785" spans="1:7" x14ac:dyDescent="0.25">
      <c r="A785">
        <v>50288</v>
      </c>
      <c r="B785" t="s">
        <v>87</v>
      </c>
      <c r="C785" s="44">
        <v>42236</v>
      </c>
      <c r="E785" t="s">
        <v>82</v>
      </c>
      <c r="F785">
        <v>784</v>
      </c>
      <c r="G785" s="106"/>
    </row>
    <row r="786" spans="1:7" x14ac:dyDescent="0.25">
      <c r="A786">
        <v>50293</v>
      </c>
      <c r="B786" t="s">
        <v>87</v>
      </c>
      <c r="C786" s="44">
        <v>42241</v>
      </c>
      <c r="E786" t="s">
        <v>82</v>
      </c>
      <c r="F786">
        <v>785</v>
      </c>
      <c r="G786" s="106"/>
    </row>
    <row r="787" spans="1:7" x14ac:dyDescent="0.25">
      <c r="A787">
        <v>50291</v>
      </c>
      <c r="B787" t="s">
        <v>87</v>
      </c>
      <c r="C787" s="44">
        <v>42241</v>
      </c>
      <c r="E787" t="s">
        <v>82</v>
      </c>
      <c r="F787">
        <v>786</v>
      </c>
      <c r="G787" s="106"/>
    </row>
    <row r="788" spans="1:7" x14ac:dyDescent="0.25">
      <c r="A788">
        <v>50292</v>
      </c>
      <c r="B788" t="s">
        <v>87</v>
      </c>
      <c r="C788" s="44">
        <v>42241</v>
      </c>
      <c r="E788" t="s">
        <v>82</v>
      </c>
      <c r="F788">
        <v>787</v>
      </c>
      <c r="G788" s="106"/>
    </row>
    <row r="789" spans="1:7" x14ac:dyDescent="0.25">
      <c r="A789">
        <v>50294</v>
      </c>
      <c r="B789" t="s">
        <v>87</v>
      </c>
      <c r="C789" s="44">
        <v>42241</v>
      </c>
      <c r="E789" t="s">
        <v>82</v>
      </c>
      <c r="F789">
        <v>788</v>
      </c>
      <c r="G789" s="106"/>
    </row>
    <row r="790" spans="1:7" x14ac:dyDescent="0.25">
      <c r="A790">
        <v>50295</v>
      </c>
      <c r="B790" t="s">
        <v>87</v>
      </c>
      <c r="C790" s="44">
        <v>42241</v>
      </c>
      <c r="E790" t="s">
        <v>82</v>
      </c>
      <c r="F790">
        <v>789</v>
      </c>
      <c r="G790" s="106"/>
    </row>
    <row r="791" spans="1:7" x14ac:dyDescent="0.25">
      <c r="A791">
        <v>50290</v>
      </c>
      <c r="B791" t="s">
        <v>87</v>
      </c>
      <c r="C791" s="44">
        <v>42241</v>
      </c>
      <c r="E791" t="s">
        <v>82</v>
      </c>
      <c r="F791">
        <v>790</v>
      </c>
      <c r="G791" s="106"/>
    </row>
    <row r="792" spans="1:7" x14ac:dyDescent="0.25">
      <c r="A792">
        <v>50309</v>
      </c>
      <c r="B792" t="s">
        <v>87</v>
      </c>
      <c r="C792" s="44">
        <v>42241</v>
      </c>
      <c r="E792" t="s">
        <v>82</v>
      </c>
      <c r="F792">
        <v>791</v>
      </c>
      <c r="G792" s="106"/>
    </row>
    <row r="793" spans="1:7" x14ac:dyDescent="0.25">
      <c r="A793">
        <v>50308</v>
      </c>
      <c r="B793" t="s">
        <v>87</v>
      </c>
      <c r="C793" s="44">
        <v>42241</v>
      </c>
      <c r="E793" t="s">
        <v>82</v>
      </c>
      <c r="F793">
        <v>792</v>
      </c>
      <c r="G793" s="106"/>
    </row>
    <row r="794" spans="1:7" x14ac:dyDescent="0.25">
      <c r="A794">
        <v>50310</v>
      </c>
      <c r="B794" t="s">
        <v>87</v>
      </c>
      <c r="C794" s="44">
        <v>42241</v>
      </c>
      <c r="E794" t="s">
        <v>82</v>
      </c>
      <c r="F794">
        <v>793</v>
      </c>
      <c r="G794" s="106"/>
    </row>
    <row r="795" spans="1:7" x14ac:dyDescent="0.25">
      <c r="A795">
        <v>50312</v>
      </c>
      <c r="B795" t="s">
        <v>87</v>
      </c>
      <c r="C795" s="44">
        <v>42241</v>
      </c>
      <c r="E795" t="s">
        <v>82</v>
      </c>
      <c r="F795">
        <v>794</v>
      </c>
      <c r="G795" s="106"/>
    </row>
    <row r="796" spans="1:7" x14ac:dyDescent="0.25">
      <c r="A796">
        <v>50314</v>
      </c>
      <c r="B796" t="s">
        <v>87</v>
      </c>
      <c r="C796" s="44">
        <v>42247</v>
      </c>
      <c r="E796" t="s">
        <v>82</v>
      </c>
      <c r="F796">
        <v>795</v>
      </c>
      <c r="G796" s="106"/>
    </row>
    <row r="797" spans="1:7" x14ac:dyDescent="0.25">
      <c r="A797">
        <v>50381</v>
      </c>
      <c r="B797" t="s">
        <v>87</v>
      </c>
      <c r="C797" s="44">
        <v>42247</v>
      </c>
      <c r="E797" t="s">
        <v>82</v>
      </c>
      <c r="F797">
        <v>796</v>
      </c>
      <c r="G797" s="106"/>
    </row>
    <row r="798" spans="1:7" x14ac:dyDescent="0.25">
      <c r="A798">
        <v>50318</v>
      </c>
      <c r="B798" t="s">
        <v>87</v>
      </c>
      <c r="C798" s="44">
        <v>42247</v>
      </c>
      <c r="E798" t="s">
        <v>82</v>
      </c>
      <c r="F798">
        <v>797</v>
      </c>
      <c r="G798" s="106"/>
    </row>
    <row r="799" spans="1:7" x14ac:dyDescent="0.25">
      <c r="A799">
        <v>50317</v>
      </c>
      <c r="B799" t="s">
        <v>87</v>
      </c>
      <c r="C799" s="44">
        <v>42247</v>
      </c>
      <c r="E799" t="s">
        <v>82</v>
      </c>
      <c r="F799">
        <v>798</v>
      </c>
      <c r="G799" s="106"/>
    </row>
    <row r="800" spans="1:7" x14ac:dyDescent="0.25">
      <c r="A800">
        <v>50319</v>
      </c>
      <c r="B800" t="s">
        <v>87</v>
      </c>
      <c r="C800" s="44">
        <v>42247</v>
      </c>
      <c r="E800" t="s">
        <v>82</v>
      </c>
      <c r="F800">
        <v>799</v>
      </c>
      <c r="G800" s="106"/>
    </row>
    <row r="801" spans="1:7" x14ac:dyDescent="0.25">
      <c r="A801">
        <v>50315</v>
      </c>
      <c r="B801" t="s">
        <v>87</v>
      </c>
      <c r="C801" s="44">
        <v>42247</v>
      </c>
      <c r="E801" t="s">
        <v>82</v>
      </c>
      <c r="F801">
        <v>800</v>
      </c>
      <c r="G801" s="106"/>
    </row>
    <row r="802" spans="1:7" x14ac:dyDescent="0.25">
      <c r="A802">
        <v>50379</v>
      </c>
      <c r="B802" t="s">
        <v>87</v>
      </c>
      <c r="C802" s="44">
        <v>42249</v>
      </c>
      <c r="E802" t="s">
        <v>82</v>
      </c>
      <c r="F802">
        <v>801</v>
      </c>
      <c r="G802" s="106"/>
    </row>
    <row r="803" spans="1:7" x14ac:dyDescent="0.25">
      <c r="A803">
        <v>50380</v>
      </c>
      <c r="B803" t="s">
        <v>87</v>
      </c>
      <c r="C803" s="44">
        <v>42249</v>
      </c>
      <c r="E803" t="s">
        <v>82</v>
      </c>
      <c r="F803">
        <v>802</v>
      </c>
      <c r="G803" s="106"/>
    </row>
    <row r="804" spans="1:7" x14ac:dyDescent="0.25">
      <c r="A804">
        <v>50385</v>
      </c>
      <c r="B804" t="s">
        <v>87</v>
      </c>
      <c r="C804" s="44">
        <v>42249</v>
      </c>
      <c r="E804" t="s">
        <v>82</v>
      </c>
      <c r="F804">
        <v>803</v>
      </c>
      <c r="G804" s="106"/>
    </row>
    <row r="805" spans="1:7" x14ac:dyDescent="0.25">
      <c r="A805">
        <v>50384</v>
      </c>
      <c r="B805" t="s">
        <v>87</v>
      </c>
      <c r="C805" s="44">
        <v>42249</v>
      </c>
      <c r="E805" t="s">
        <v>82</v>
      </c>
      <c r="F805">
        <v>804</v>
      </c>
      <c r="G805" s="106"/>
    </row>
    <row r="806" spans="1:7" x14ac:dyDescent="0.25">
      <c r="A806">
        <v>50383</v>
      </c>
      <c r="B806" t="s">
        <v>87</v>
      </c>
      <c r="C806" s="44">
        <v>42249</v>
      </c>
      <c r="E806" t="s">
        <v>82</v>
      </c>
      <c r="F806">
        <v>805</v>
      </c>
      <c r="G806" s="106"/>
    </row>
    <row r="807" spans="1:7" x14ac:dyDescent="0.25">
      <c r="A807">
        <v>50377</v>
      </c>
      <c r="B807" t="s">
        <v>87</v>
      </c>
      <c r="C807" s="44">
        <v>42251</v>
      </c>
      <c r="E807" t="s">
        <v>82</v>
      </c>
      <c r="F807">
        <v>806</v>
      </c>
      <c r="G807" s="106"/>
    </row>
    <row r="808" spans="1:7" x14ac:dyDescent="0.25">
      <c r="A808">
        <v>50296</v>
      </c>
      <c r="B808" t="s">
        <v>87</v>
      </c>
      <c r="C808" s="44">
        <v>42255</v>
      </c>
      <c r="E808" t="s">
        <v>82</v>
      </c>
      <c r="F808">
        <v>807</v>
      </c>
      <c r="G808" s="106"/>
    </row>
    <row r="809" spans="1:7" x14ac:dyDescent="0.25">
      <c r="A809">
        <v>50241</v>
      </c>
      <c r="B809" t="s">
        <v>87</v>
      </c>
      <c r="C809" s="44">
        <v>42263</v>
      </c>
      <c r="E809" t="s">
        <v>82</v>
      </c>
      <c r="F809">
        <v>808</v>
      </c>
      <c r="G809" s="106"/>
    </row>
    <row r="810" spans="1:7" x14ac:dyDescent="0.25">
      <c r="A810">
        <v>50249</v>
      </c>
      <c r="B810" t="s">
        <v>87</v>
      </c>
      <c r="C810" s="44">
        <v>42265</v>
      </c>
      <c r="E810" t="s">
        <v>82</v>
      </c>
      <c r="F810">
        <v>809</v>
      </c>
      <c r="G810" s="106"/>
    </row>
    <row r="811" spans="1:7" x14ac:dyDescent="0.25">
      <c r="A811">
        <v>50378</v>
      </c>
      <c r="B811" t="s">
        <v>87</v>
      </c>
      <c r="C811" s="44">
        <v>42268</v>
      </c>
      <c r="E811" t="s">
        <v>82</v>
      </c>
      <c r="F811">
        <v>810</v>
      </c>
      <c r="G811" s="106"/>
    </row>
    <row r="812" spans="1:7" x14ac:dyDescent="0.25">
      <c r="A812">
        <v>50393</v>
      </c>
      <c r="B812" t="s">
        <v>87</v>
      </c>
      <c r="C812" s="44">
        <v>42268</v>
      </c>
      <c r="E812" t="s">
        <v>82</v>
      </c>
      <c r="F812">
        <v>811</v>
      </c>
      <c r="G812" s="106"/>
    </row>
    <row r="813" spans="1:7" x14ac:dyDescent="0.25">
      <c r="A813">
        <v>50389</v>
      </c>
      <c r="B813" t="s">
        <v>87</v>
      </c>
      <c r="C813" s="44">
        <v>42268</v>
      </c>
      <c r="E813" t="s">
        <v>82</v>
      </c>
      <c r="F813">
        <v>812</v>
      </c>
      <c r="G813" s="106"/>
    </row>
    <row r="814" spans="1:7" x14ac:dyDescent="0.25">
      <c r="A814">
        <v>50391</v>
      </c>
      <c r="B814" t="s">
        <v>87</v>
      </c>
      <c r="C814" s="44">
        <v>42283</v>
      </c>
      <c r="E814" t="s">
        <v>82</v>
      </c>
      <c r="F814">
        <v>813</v>
      </c>
      <c r="G814" s="106"/>
    </row>
    <row r="815" spans="1:7" x14ac:dyDescent="0.25">
      <c r="A815">
        <v>50388</v>
      </c>
      <c r="B815" t="s">
        <v>87</v>
      </c>
      <c r="C815" s="44">
        <v>42283</v>
      </c>
      <c r="E815" t="s">
        <v>82</v>
      </c>
      <c r="F815">
        <v>814</v>
      </c>
      <c r="G815" s="106"/>
    </row>
    <row r="816" spans="1:7" x14ac:dyDescent="0.25">
      <c r="A816">
        <v>50387</v>
      </c>
      <c r="B816" t="s">
        <v>87</v>
      </c>
      <c r="C816" s="44">
        <v>42286</v>
      </c>
      <c r="E816" t="s">
        <v>82</v>
      </c>
      <c r="F816">
        <v>815</v>
      </c>
      <c r="G816" s="106"/>
    </row>
    <row r="817" spans="1:7" x14ac:dyDescent="0.25">
      <c r="A817">
        <v>50374</v>
      </c>
      <c r="B817" t="s">
        <v>87</v>
      </c>
      <c r="C817" s="44">
        <v>42291</v>
      </c>
      <c r="E817" t="s">
        <v>82</v>
      </c>
      <c r="F817">
        <v>816</v>
      </c>
      <c r="G817" s="106"/>
    </row>
    <row r="818" spans="1:7" x14ac:dyDescent="0.25">
      <c r="A818">
        <v>50320</v>
      </c>
      <c r="B818" t="s">
        <v>87</v>
      </c>
      <c r="C818" s="44">
        <v>42291</v>
      </c>
      <c r="E818" t="s">
        <v>82</v>
      </c>
      <c r="F818">
        <v>817</v>
      </c>
      <c r="G818" s="106"/>
    </row>
    <row r="819" spans="1:7" x14ac:dyDescent="0.25">
      <c r="A819">
        <v>50321</v>
      </c>
      <c r="B819" t="s">
        <v>87</v>
      </c>
      <c r="C819" s="44">
        <v>42291</v>
      </c>
      <c r="E819" t="s">
        <v>82</v>
      </c>
      <c r="F819">
        <v>818</v>
      </c>
      <c r="G819" s="106"/>
    </row>
    <row r="820" spans="1:7" x14ac:dyDescent="0.25">
      <c r="A820">
        <v>50322</v>
      </c>
      <c r="B820" t="s">
        <v>87</v>
      </c>
      <c r="C820" s="44">
        <v>42291</v>
      </c>
      <c r="E820" t="s">
        <v>82</v>
      </c>
      <c r="F820">
        <v>819</v>
      </c>
      <c r="G820" s="106"/>
    </row>
    <row r="821" spans="1:7" x14ac:dyDescent="0.25">
      <c r="A821">
        <v>50323</v>
      </c>
      <c r="B821" t="s">
        <v>87</v>
      </c>
      <c r="C821" s="44">
        <v>42291</v>
      </c>
      <c r="E821" t="s">
        <v>82</v>
      </c>
      <c r="F821">
        <v>820</v>
      </c>
      <c r="G821" s="106"/>
    </row>
    <row r="822" spans="1:7" x14ac:dyDescent="0.25">
      <c r="A822">
        <v>50324</v>
      </c>
      <c r="B822" t="s">
        <v>87</v>
      </c>
      <c r="C822" s="44">
        <v>42291</v>
      </c>
      <c r="E822" t="s">
        <v>82</v>
      </c>
      <c r="F822">
        <v>821</v>
      </c>
      <c r="G822" s="106"/>
    </row>
    <row r="823" spans="1:7" x14ac:dyDescent="0.25">
      <c r="A823">
        <v>50325</v>
      </c>
      <c r="B823" t="s">
        <v>87</v>
      </c>
      <c r="C823" s="44">
        <v>42291</v>
      </c>
      <c r="E823" t="s">
        <v>82</v>
      </c>
      <c r="F823">
        <v>822</v>
      </c>
      <c r="G823" s="106"/>
    </row>
    <row r="824" spans="1:7" x14ac:dyDescent="0.25">
      <c r="A824">
        <v>50338</v>
      </c>
      <c r="B824" t="s">
        <v>87</v>
      </c>
      <c r="C824" s="44">
        <v>42291</v>
      </c>
      <c r="E824" t="s">
        <v>82</v>
      </c>
      <c r="F824">
        <v>823</v>
      </c>
      <c r="G824" s="106"/>
    </row>
    <row r="825" spans="1:7" x14ac:dyDescent="0.25">
      <c r="A825">
        <v>50339</v>
      </c>
      <c r="B825" t="s">
        <v>87</v>
      </c>
      <c r="C825" s="44">
        <v>42291</v>
      </c>
      <c r="E825" t="s">
        <v>82</v>
      </c>
      <c r="F825">
        <v>824</v>
      </c>
      <c r="G825" s="106"/>
    </row>
    <row r="826" spans="1:7" x14ac:dyDescent="0.25">
      <c r="A826">
        <v>50340</v>
      </c>
      <c r="B826" t="s">
        <v>87</v>
      </c>
      <c r="C826" s="44">
        <v>42291</v>
      </c>
      <c r="E826" t="s">
        <v>82</v>
      </c>
      <c r="F826">
        <v>825</v>
      </c>
      <c r="G826" s="106"/>
    </row>
    <row r="827" spans="1:7" x14ac:dyDescent="0.25">
      <c r="A827">
        <v>50341</v>
      </c>
      <c r="B827" t="s">
        <v>87</v>
      </c>
      <c r="C827" s="44">
        <v>42291</v>
      </c>
      <c r="E827" t="s">
        <v>82</v>
      </c>
      <c r="F827">
        <v>826</v>
      </c>
      <c r="G827" s="106"/>
    </row>
    <row r="828" spans="1:7" x14ac:dyDescent="0.25">
      <c r="A828">
        <v>50342</v>
      </c>
      <c r="B828" t="s">
        <v>87</v>
      </c>
      <c r="C828" s="44">
        <v>42291</v>
      </c>
      <c r="E828" t="s">
        <v>82</v>
      </c>
      <c r="F828">
        <v>827</v>
      </c>
      <c r="G828" s="106"/>
    </row>
    <row r="829" spans="1:7" x14ac:dyDescent="0.25">
      <c r="A829">
        <v>50367</v>
      </c>
      <c r="B829" t="s">
        <v>87</v>
      </c>
      <c r="C829" s="44">
        <v>42292</v>
      </c>
      <c r="E829" t="s">
        <v>82</v>
      </c>
      <c r="F829">
        <v>828</v>
      </c>
      <c r="G829" s="106"/>
    </row>
    <row r="830" spans="1:7" x14ac:dyDescent="0.25">
      <c r="A830">
        <v>50366</v>
      </c>
      <c r="B830" t="s">
        <v>87</v>
      </c>
      <c r="C830" s="44">
        <v>42292</v>
      </c>
      <c r="E830" t="s">
        <v>82</v>
      </c>
      <c r="F830">
        <v>829</v>
      </c>
      <c r="G830" s="106"/>
    </row>
    <row r="831" spans="1:7" x14ac:dyDescent="0.25">
      <c r="A831">
        <v>50365</v>
      </c>
      <c r="B831" t="s">
        <v>87</v>
      </c>
      <c r="C831" s="44">
        <v>42292</v>
      </c>
      <c r="E831" t="s">
        <v>82</v>
      </c>
      <c r="F831">
        <v>830</v>
      </c>
      <c r="G831" s="106"/>
    </row>
    <row r="832" spans="1:7" x14ac:dyDescent="0.25">
      <c r="A832">
        <v>50364</v>
      </c>
      <c r="B832" t="s">
        <v>87</v>
      </c>
      <c r="C832" s="44">
        <v>42292</v>
      </c>
      <c r="E832" t="s">
        <v>82</v>
      </c>
      <c r="F832">
        <v>831</v>
      </c>
      <c r="G832" s="106"/>
    </row>
    <row r="833" spans="1:7" x14ac:dyDescent="0.25">
      <c r="A833">
        <v>50363</v>
      </c>
      <c r="B833" t="s">
        <v>87</v>
      </c>
      <c r="C833" s="44">
        <v>42292</v>
      </c>
      <c r="E833" t="s">
        <v>82</v>
      </c>
      <c r="F833">
        <v>832</v>
      </c>
      <c r="G833" s="106"/>
    </row>
    <row r="834" spans="1:7" x14ac:dyDescent="0.25">
      <c r="A834">
        <v>50362</v>
      </c>
      <c r="B834" t="s">
        <v>87</v>
      </c>
      <c r="C834" s="44">
        <v>42292</v>
      </c>
      <c r="E834" t="s">
        <v>82</v>
      </c>
      <c r="F834">
        <v>833</v>
      </c>
      <c r="G834" s="106"/>
    </row>
    <row r="835" spans="1:7" x14ac:dyDescent="0.25">
      <c r="A835">
        <v>50356</v>
      </c>
      <c r="B835" t="s">
        <v>87</v>
      </c>
      <c r="C835" s="44">
        <v>42292</v>
      </c>
      <c r="E835" t="s">
        <v>82</v>
      </c>
      <c r="F835">
        <v>834</v>
      </c>
      <c r="G835" s="106"/>
    </row>
    <row r="836" spans="1:7" x14ac:dyDescent="0.25">
      <c r="A836">
        <v>50357</v>
      </c>
      <c r="B836" t="s">
        <v>87</v>
      </c>
      <c r="C836" s="44">
        <v>42292</v>
      </c>
      <c r="E836" t="s">
        <v>82</v>
      </c>
      <c r="F836">
        <v>835</v>
      </c>
      <c r="G836" s="106"/>
    </row>
    <row r="837" spans="1:7" x14ac:dyDescent="0.25">
      <c r="A837">
        <v>50359</v>
      </c>
      <c r="B837" t="s">
        <v>87</v>
      </c>
      <c r="C837" s="44">
        <v>42292</v>
      </c>
      <c r="E837" t="s">
        <v>82</v>
      </c>
      <c r="F837">
        <v>836</v>
      </c>
      <c r="G837" s="106"/>
    </row>
    <row r="838" spans="1:7" x14ac:dyDescent="0.25">
      <c r="A838">
        <v>50360</v>
      </c>
      <c r="B838" t="s">
        <v>87</v>
      </c>
      <c r="C838" s="44">
        <v>42292</v>
      </c>
      <c r="E838" t="s">
        <v>82</v>
      </c>
      <c r="F838">
        <v>837</v>
      </c>
      <c r="G838" s="106"/>
    </row>
    <row r="839" spans="1:7" x14ac:dyDescent="0.25">
      <c r="A839">
        <v>50328</v>
      </c>
      <c r="B839" t="s">
        <v>87</v>
      </c>
      <c r="C839" s="44">
        <v>42292</v>
      </c>
      <c r="E839" t="s">
        <v>82</v>
      </c>
      <c r="F839">
        <v>838</v>
      </c>
      <c r="G839" s="106"/>
    </row>
    <row r="840" spans="1:7" x14ac:dyDescent="0.25">
      <c r="A840">
        <v>50329</v>
      </c>
      <c r="B840" t="s">
        <v>87</v>
      </c>
      <c r="C840" s="44">
        <v>42292</v>
      </c>
      <c r="E840" t="s">
        <v>82</v>
      </c>
      <c r="F840">
        <v>839</v>
      </c>
      <c r="G840" s="106"/>
    </row>
    <row r="841" spans="1:7" x14ac:dyDescent="0.25">
      <c r="A841">
        <v>50361</v>
      </c>
      <c r="B841" t="s">
        <v>87</v>
      </c>
      <c r="C841" s="44">
        <v>42293</v>
      </c>
      <c r="E841" t="s">
        <v>82</v>
      </c>
      <c r="F841">
        <v>840</v>
      </c>
      <c r="G841" s="106"/>
    </row>
    <row r="842" spans="1:7" x14ac:dyDescent="0.25">
      <c r="A842">
        <v>50344</v>
      </c>
      <c r="B842" t="s">
        <v>87</v>
      </c>
      <c r="C842" s="44">
        <v>42296</v>
      </c>
      <c r="E842" t="s">
        <v>82</v>
      </c>
      <c r="F842">
        <v>841</v>
      </c>
      <c r="G842" s="106"/>
    </row>
    <row r="843" spans="1:7" x14ac:dyDescent="0.25">
      <c r="A843">
        <v>50345</v>
      </c>
      <c r="B843" t="s">
        <v>87</v>
      </c>
      <c r="C843" s="44">
        <v>42296</v>
      </c>
      <c r="E843" t="s">
        <v>82</v>
      </c>
      <c r="F843">
        <v>842</v>
      </c>
      <c r="G843" s="106"/>
    </row>
    <row r="844" spans="1:7" x14ac:dyDescent="0.25">
      <c r="A844">
        <v>50348</v>
      </c>
      <c r="B844" t="s">
        <v>87</v>
      </c>
      <c r="C844" s="44">
        <v>42296</v>
      </c>
      <c r="E844" t="s">
        <v>82</v>
      </c>
      <c r="F844">
        <v>843</v>
      </c>
      <c r="G844" s="106"/>
    </row>
    <row r="845" spans="1:7" x14ac:dyDescent="0.25">
      <c r="A845">
        <v>50336</v>
      </c>
      <c r="B845" t="s">
        <v>87</v>
      </c>
      <c r="C845" s="44">
        <v>42296</v>
      </c>
      <c r="E845" t="s">
        <v>82</v>
      </c>
      <c r="F845">
        <v>844</v>
      </c>
      <c r="G845" s="106"/>
    </row>
    <row r="846" spans="1:7" x14ac:dyDescent="0.25">
      <c r="A846">
        <v>50337</v>
      </c>
      <c r="B846" t="s">
        <v>87</v>
      </c>
      <c r="C846" s="44">
        <v>42296</v>
      </c>
      <c r="E846" t="s">
        <v>82</v>
      </c>
      <c r="F846">
        <v>845</v>
      </c>
      <c r="G846" s="106"/>
    </row>
    <row r="847" spans="1:7" x14ac:dyDescent="0.25">
      <c r="A847">
        <v>50346</v>
      </c>
      <c r="B847" t="s">
        <v>87</v>
      </c>
      <c r="C847" s="44">
        <v>42296</v>
      </c>
      <c r="E847" t="s">
        <v>82</v>
      </c>
      <c r="F847">
        <v>846</v>
      </c>
      <c r="G847" s="106"/>
    </row>
    <row r="848" spans="1:7" x14ac:dyDescent="0.25">
      <c r="A848">
        <v>50347</v>
      </c>
      <c r="B848" t="s">
        <v>87</v>
      </c>
      <c r="C848" s="44">
        <v>42296</v>
      </c>
      <c r="E848" t="s">
        <v>82</v>
      </c>
      <c r="F848">
        <v>847</v>
      </c>
      <c r="G848" s="106"/>
    </row>
    <row r="849" spans="1:7" x14ac:dyDescent="0.25">
      <c r="A849">
        <v>50147</v>
      </c>
      <c r="B849" t="s">
        <v>85</v>
      </c>
      <c r="C849" s="44">
        <v>42143</v>
      </c>
      <c r="E849" t="s">
        <v>82</v>
      </c>
      <c r="F849">
        <v>848</v>
      </c>
      <c r="G849" s="106"/>
    </row>
    <row r="850" spans="1:7" x14ac:dyDescent="0.25">
      <c r="A850">
        <v>50148</v>
      </c>
      <c r="B850" t="s">
        <v>85</v>
      </c>
      <c r="C850" s="44">
        <v>42143</v>
      </c>
      <c r="E850" t="s">
        <v>82</v>
      </c>
      <c r="F850">
        <v>849</v>
      </c>
      <c r="G850" s="106"/>
    </row>
    <row r="851" spans="1:7" x14ac:dyDescent="0.25">
      <c r="A851">
        <v>50146</v>
      </c>
      <c r="B851" t="s">
        <v>85</v>
      </c>
      <c r="C851" s="44">
        <v>42143</v>
      </c>
      <c r="E851" t="s">
        <v>82</v>
      </c>
      <c r="F851">
        <v>850</v>
      </c>
      <c r="G851" s="106"/>
    </row>
    <row r="852" spans="1:7" x14ac:dyDescent="0.25">
      <c r="A852">
        <v>50150</v>
      </c>
      <c r="B852" t="s">
        <v>85</v>
      </c>
      <c r="C852" s="44">
        <v>42144</v>
      </c>
      <c r="E852" t="s">
        <v>82</v>
      </c>
      <c r="F852">
        <v>851</v>
      </c>
      <c r="G852" s="106"/>
    </row>
    <row r="853" spans="1:7" x14ac:dyDescent="0.25">
      <c r="A853">
        <v>50149</v>
      </c>
      <c r="B853" t="s">
        <v>85</v>
      </c>
      <c r="C853" s="44">
        <v>42144</v>
      </c>
      <c r="E853" t="s">
        <v>82</v>
      </c>
      <c r="F853">
        <v>852</v>
      </c>
      <c r="G853" s="106"/>
    </row>
    <row r="854" spans="1:7" x14ac:dyDescent="0.25">
      <c r="A854">
        <v>50152</v>
      </c>
      <c r="B854" t="s">
        <v>85</v>
      </c>
      <c r="C854" s="44">
        <v>42144</v>
      </c>
      <c r="E854" t="s">
        <v>82</v>
      </c>
      <c r="F854">
        <v>853</v>
      </c>
      <c r="G854" s="106"/>
    </row>
    <row r="855" spans="1:7" x14ac:dyDescent="0.25">
      <c r="A855">
        <v>50349</v>
      </c>
      <c r="B855" t="s">
        <v>87</v>
      </c>
      <c r="C855" s="44">
        <v>42296</v>
      </c>
      <c r="E855" t="s">
        <v>82</v>
      </c>
      <c r="F855">
        <v>854</v>
      </c>
      <c r="G855" s="106"/>
    </row>
    <row r="856" spans="1:7" x14ac:dyDescent="0.25">
      <c r="A856">
        <v>50334</v>
      </c>
      <c r="B856" t="s">
        <v>87</v>
      </c>
      <c r="C856" s="44">
        <v>42296</v>
      </c>
      <c r="E856" t="s">
        <v>82</v>
      </c>
      <c r="F856">
        <v>855</v>
      </c>
      <c r="G856" s="106"/>
    </row>
    <row r="857" spans="1:7" x14ac:dyDescent="0.25">
      <c r="A857">
        <v>50332</v>
      </c>
      <c r="B857" t="s">
        <v>87</v>
      </c>
      <c r="C857" s="44">
        <v>42296</v>
      </c>
      <c r="E857" t="s">
        <v>82</v>
      </c>
      <c r="F857">
        <v>856</v>
      </c>
      <c r="G857" s="106"/>
    </row>
    <row r="858" spans="1:7" x14ac:dyDescent="0.25">
      <c r="A858">
        <v>50333</v>
      </c>
      <c r="B858" t="s">
        <v>87</v>
      </c>
      <c r="C858" s="44">
        <v>42296</v>
      </c>
      <c r="E858" t="s">
        <v>82</v>
      </c>
      <c r="F858">
        <v>857</v>
      </c>
      <c r="G858" s="106"/>
    </row>
    <row r="859" spans="1:7" x14ac:dyDescent="0.25">
      <c r="A859">
        <v>50335</v>
      </c>
      <c r="B859" t="s">
        <v>87</v>
      </c>
      <c r="C859" s="44">
        <v>42296</v>
      </c>
      <c r="E859" t="s">
        <v>82</v>
      </c>
      <c r="F859">
        <v>858</v>
      </c>
      <c r="G859" s="106"/>
    </row>
    <row r="860" spans="1:7" x14ac:dyDescent="0.25">
      <c r="A860">
        <v>49911</v>
      </c>
      <c r="B860" t="s">
        <v>87</v>
      </c>
      <c r="C860" s="44">
        <v>42296</v>
      </c>
      <c r="E860" t="s">
        <v>82</v>
      </c>
      <c r="F860">
        <v>859</v>
      </c>
      <c r="G860" s="106"/>
    </row>
    <row r="861" spans="1:7" x14ac:dyDescent="0.25">
      <c r="A861">
        <v>50376</v>
      </c>
      <c r="B861" t="s">
        <v>87</v>
      </c>
      <c r="C861" s="44">
        <v>42296</v>
      </c>
      <c r="E861" t="s">
        <v>82</v>
      </c>
      <c r="F861">
        <v>860</v>
      </c>
      <c r="G861" s="106"/>
    </row>
    <row r="862" spans="1:7" x14ac:dyDescent="0.25">
      <c r="A862">
        <v>50397</v>
      </c>
      <c r="B862" t="s">
        <v>87</v>
      </c>
      <c r="C862" s="44">
        <v>42296</v>
      </c>
      <c r="E862" t="s">
        <v>82</v>
      </c>
      <c r="F862">
        <v>861</v>
      </c>
      <c r="G862" s="106"/>
    </row>
    <row r="863" spans="1:7" x14ac:dyDescent="0.25">
      <c r="A863">
        <v>48091</v>
      </c>
      <c r="B863" t="s">
        <v>87</v>
      </c>
      <c r="C863" s="44">
        <v>42297</v>
      </c>
      <c r="E863" t="s">
        <v>82</v>
      </c>
      <c r="F863">
        <v>862</v>
      </c>
      <c r="G863" s="106"/>
    </row>
    <row r="864" spans="1:7" x14ac:dyDescent="0.25">
      <c r="A864">
        <v>50369</v>
      </c>
      <c r="B864" t="s">
        <v>87</v>
      </c>
      <c r="C864" s="44">
        <v>42298</v>
      </c>
      <c r="E864" t="s">
        <v>82</v>
      </c>
      <c r="F864">
        <v>863</v>
      </c>
      <c r="G864" s="106"/>
    </row>
    <row r="865" spans="1:7" x14ac:dyDescent="0.25">
      <c r="A865">
        <v>50355</v>
      </c>
      <c r="B865" t="s">
        <v>87</v>
      </c>
      <c r="C865" s="44">
        <v>42298</v>
      </c>
      <c r="E865" t="s">
        <v>82</v>
      </c>
      <c r="F865">
        <v>864</v>
      </c>
      <c r="G865" s="106"/>
    </row>
    <row r="866" spans="1:7" x14ac:dyDescent="0.25">
      <c r="A866">
        <v>50354</v>
      </c>
      <c r="B866" t="s">
        <v>87</v>
      </c>
      <c r="C866" s="44">
        <v>42298</v>
      </c>
      <c r="E866" t="s">
        <v>82</v>
      </c>
      <c r="F866">
        <v>865</v>
      </c>
      <c r="G866" s="106"/>
    </row>
    <row r="867" spans="1:7" x14ac:dyDescent="0.25">
      <c r="A867">
        <v>50373</v>
      </c>
      <c r="B867" t="s">
        <v>87</v>
      </c>
      <c r="C867" s="44">
        <v>42298</v>
      </c>
      <c r="E867" t="s">
        <v>82</v>
      </c>
      <c r="F867">
        <v>866</v>
      </c>
      <c r="G867" s="106"/>
    </row>
    <row r="868" spans="1:7" x14ac:dyDescent="0.25">
      <c r="A868">
        <v>50350</v>
      </c>
      <c r="B868" t="s">
        <v>87</v>
      </c>
      <c r="C868" s="44">
        <v>42298</v>
      </c>
      <c r="E868" t="s">
        <v>82</v>
      </c>
      <c r="F868">
        <v>867</v>
      </c>
      <c r="G868" s="106"/>
    </row>
    <row r="869" spans="1:7" x14ac:dyDescent="0.25">
      <c r="A869">
        <v>50353</v>
      </c>
      <c r="B869" t="s">
        <v>87</v>
      </c>
      <c r="C869" s="44">
        <v>42298</v>
      </c>
      <c r="E869" t="s">
        <v>82</v>
      </c>
      <c r="F869">
        <v>868</v>
      </c>
      <c r="G869" s="106"/>
    </row>
    <row r="870" spans="1:7" x14ac:dyDescent="0.25">
      <c r="A870">
        <v>50372</v>
      </c>
      <c r="B870" t="s">
        <v>87</v>
      </c>
      <c r="C870" s="44">
        <v>42298</v>
      </c>
      <c r="E870" t="s">
        <v>82</v>
      </c>
      <c r="F870">
        <v>869</v>
      </c>
      <c r="G870" s="106"/>
    </row>
    <row r="871" spans="1:7" x14ac:dyDescent="0.25">
      <c r="A871">
        <v>50352</v>
      </c>
      <c r="B871" t="s">
        <v>87</v>
      </c>
      <c r="C871" s="44">
        <v>42298</v>
      </c>
      <c r="E871" t="s">
        <v>82</v>
      </c>
      <c r="F871">
        <v>870</v>
      </c>
      <c r="G871" s="106"/>
    </row>
    <row r="872" spans="1:7" x14ac:dyDescent="0.25">
      <c r="A872">
        <v>50386</v>
      </c>
      <c r="B872" t="s">
        <v>87</v>
      </c>
      <c r="C872" s="44">
        <v>42299</v>
      </c>
      <c r="E872" t="s">
        <v>82</v>
      </c>
      <c r="F872">
        <v>871</v>
      </c>
      <c r="G872" s="106"/>
    </row>
    <row r="873" spans="1:7" x14ac:dyDescent="0.25">
      <c r="A873">
        <v>50399</v>
      </c>
      <c r="B873" t="s">
        <v>87</v>
      </c>
      <c r="C873" s="44">
        <v>42299</v>
      </c>
      <c r="E873" t="s">
        <v>82</v>
      </c>
      <c r="F873">
        <v>872</v>
      </c>
      <c r="G873" s="106"/>
    </row>
    <row r="874" spans="1:7" x14ac:dyDescent="0.25">
      <c r="A874">
        <v>50401</v>
      </c>
      <c r="B874" t="s">
        <v>87</v>
      </c>
      <c r="C874" s="44">
        <v>42299</v>
      </c>
      <c r="E874" t="s">
        <v>82</v>
      </c>
      <c r="F874">
        <v>873</v>
      </c>
      <c r="G874" s="106"/>
    </row>
    <row r="875" spans="1:7" x14ac:dyDescent="0.25">
      <c r="A875">
        <v>50153</v>
      </c>
      <c r="B875" t="s">
        <v>85</v>
      </c>
      <c r="C875" s="44">
        <v>42145</v>
      </c>
      <c r="E875" t="s">
        <v>82</v>
      </c>
      <c r="F875">
        <v>874</v>
      </c>
      <c r="G875" s="106"/>
    </row>
    <row r="876" spans="1:7" x14ac:dyDescent="0.25">
      <c r="A876">
        <v>50154</v>
      </c>
      <c r="B876" t="s">
        <v>85</v>
      </c>
      <c r="C876" s="44">
        <v>42145</v>
      </c>
      <c r="E876" t="s">
        <v>82</v>
      </c>
      <c r="F876">
        <v>875</v>
      </c>
      <c r="G876" s="106"/>
    </row>
    <row r="877" spans="1:7" x14ac:dyDescent="0.25">
      <c r="A877">
        <v>50402</v>
      </c>
      <c r="B877" t="s">
        <v>87</v>
      </c>
      <c r="C877" s="44">
        <v>42299</v>
      </c>
      <c r="E877" t="s">
        <v>82</v>
      </c>
      <c r="F877">
        <v>876</v>
      </c>
      <c r="G877" s="106"/>
    </row>
    <row r="878" spans="1:7" x14ac:dyDescent="0.25">
      <c r="A878">
        <v>50403</v>
      </c>
      <c r="B878" t="s">
        <v>87</v>
      </c>
      <c r="C878" s="44">
        <v>42299</v>
      </c>
      <c r="E878" t="s">
        <v>82</v>
      </c>
      <c r="F878">
        <v>877</v>
      </c>
      <c r="G878" s="106"/>
    </row>
    <row r="879" spans="1:7" x14ac:dyDescent="0.25">
      <c r="A879">
        <v>50441</v>
      </c>
      <c r="B879" t="s">
        <v>87</v>
      </c>
      <c r="C879" s="44">
        <v>42299</v>
      </c>
      <c r="E879" t="s">
        <v>82</v>
      </c>
      <c r="F879">
        <v>878</v>
      </c>
      <c r="G879" s="106"/>
    </row>
    <row r="880" spans="1:7" x14ac:dyDescent="0.25">
      <c r="A880">
        <v>50327</v>
      </c>
      <c r="B880" t="s">
        <v>87</v>
      </c>
      <c r="C880" s="44">
        <v>42299</v>
      </c>
      <c r="E880" t="s">
        <v>82</v>
      </c>
      <c r="F880">
        <v>879</v>
      </c>
      <c r="G880" s="106"/>
    </row>
    <row r="881" spans="1:7" x14ac:dyDescent="0.25">
      <c r="A881">
        <v>50326</v>
      </c>
      <c r="B881" t="s">
        <v>87</v>
      </c>
      <c r="C881" s="44">
        <v>42299</v>
      </c>
      <c r="E881" t="s">
        <v>82</v>
      </c>
      <c r="F881">
        <v>880</v>
      </c>
      <c r="G881" s="106"/>
    </row>
    <row r="882" spans="1:7" x14ac:dyDescent="0.25">
      <c r="A882">
        <v>50442</v>
      </c>
      <c r="B882" t="s">
        <v>87</v>
      </c>
      <c r="C882" s="44">
        <v>42299</v>
      </c>
      <c r="E882" t="s">
        <v>82</v>
      </c>
      <c r="F882">
        <v>881</v>
      </c>
      <c r="G882" s="106"/>
    </row>
    <row r="883" spans="1:7" x14ac:dyDescent="0.25">
      <c r="A883">
        <v>50330</v>
      </c>
      <c r="B883" t="s">
        <v>87</v>
      </c>
      <c r="C883" s="44">
        <v>42299</v>
      </c>
      <c r="E883" t="s">
        <v>82</v>
      </c>
      <c r="F883">
        <v>882</v>
      </c>
      <c r="G883" s="106"/>
    </row>
    <row r="884" spans="1:7" x14ac:dyDescent="0.25">
      <c r="A884">
        <v>50331</v>
      </c>
      <c r="B884" t="s">
        <v>87</v>
      </c>
      <c r="C884" s="44">
        <v>42299</v>
      </c>
      <c r="E884" t="s">
        <v>82</v>
      </c>
      <c r="F884">
        <v>883</v>
      </c>
      <c r="G884" s="106"/>
    </row>
    <row r="885" spans="1:7" x14ac:dyDescent="0.25">
      <c r="A885">
        <v>50440</v>
      </c>
      <c r="B885" t="s">
        <v>87</v>
      </c>
      <c r="C885" s="44">
        <v>42299</v>
      </c>
      <c r="E885" t="s">
        <v>82</v>
      </c>
      <c r="F885">
        <v>884</v>
      </c>
      <c r="G885" s="106"/>
    </row>
    <row r="886" spans="1:7" x14ac:dyDescent="0.25">
      <c r="A886">
        <v>50445</v>
      </c>
      <c r="B886" t="s">
        <v>87</v>
      </c>
      <c r="C886" s="44">
        <v>42299</v>
      </c>
      <c r="E886" t="s">
        <v>82</v>
      </c>
      <c r="F886">
        <v>885</v>
      </c>
      <c r="G886" s="106"/>
    </row>
    <row r="887" spans="1:7" x14ac:dyDescent="0.25">
      <c r="A887">
        <v>50444</v>
      </c>
      <c r="B887" t="s">
        <v>87</v>
      </c>
      <c r="C887" s="44">
        <v>42299</v>
      </c>
      <c r="E887" t="s">
        <v>82</v>
      </c>
      <c r="F887">
        <v>886</v>
      </c>
      <c r="G887" s="106"/>
    </row>
    <row r="888" spans="1:7" x14ac:dyDescent="0.25">
      <c r="A888">
        <v>50443</v>
      </c>
      <c r="B888" t="s">
        <v>87</v>
      </c>
      <c r="C888" s="44">
        <v>42299</v>
      </c>
      <c r="E888" t="s">
        <v>82</v>
      </c>
      <c r="F888">
        <v>887</v>
      </c>
      <c r="G888" s="106"/>
    </row>
    <row r="889" spans="1:7" x14ac:dyDescent="0.25">
      <c r="A889">
        <v>50404</v>
      </c>
      <c r="B889" t="s">
        <v>87</v>
      </c>
      <c r="C889" s="44">
        <v>42300</v>
      </c>
      <c r="E889" t="s">
        <v>82</v>
      </c>
      <c r="F889">
        <v>888</v>
      </c>
      <c r="G889" s="106"/>
    </row>
    <row r="890" spans="1:7" x14ac:dyDescent="0.25">
      <c r="A890">
        <v>50405</v>
      </c>
      <c r="B890" t="s">
        <v>87</v>
      </c>
      <c r="C890" s="44">
        <v>42300</v>
      </c>
      <c r="E890" t="s">
        <v>82</v>
      </c>
      <c r="F890">
        <v>889</v>
      </c>
      <c r="G890" s="106"/>
    </row>
    <row r="891" spans="1:7" x14ac:dyDescent="0.25">
      <c r="A891">
        <v>50406</v>
      </c>
      <c r="B891" t="s">
        <v>87</v>
      </c>
      <c r="C891" s="44">
        <v>42300</v>
      </c>
      <c r="E891" t="s">
        <v>82</v>
      </c>
      <c r="F891">
        <v>890</v>
      </c>
      <c r="G891" s="106"/>
    </row>
    <row r="892" spans="1:7" x14ac:dyDescent="0.25">
      <c r="A892">
        <v>50407</v>
      </c>
      <c r="B892" t="s">
        <v>87</v>
      </c>
      <c r="C892" s="44">
        <v>42300</v>
      </c>
      <c r="E892" t="s">
        <v>82</v>
      </c>
      <c r="F892">
        <v>891</v>
      </c>
      <c r="G892" s="106"/>
    </row>
    <row r="893" spans="1:7" x14ac:dyDescent="0.25">
      <c r="A893">
        <v>50408</v>
      </c>
      <c r="B893" t="s">
        <v>87</v>
      </c>
      <c r="C893" s="44">
        <v>42300</v>
      </c>
      <c r="E893" t="s">
        <v>82</v>
      </c>
      <c r="F893">
        <v>892</v>
      </c>
      <c r="G893" s="106"/>
    </row>
    <row r="894" spans="1:7" x14ac:dyDescent="0.25">
      <c r="A894">
        <v>50409</v>
      </c>
      <c r="B894" t="s">
        <v>87</v>
      </c>
      <c r="C894" s="44">
        <v>42300</v>
      </c>
      <c r="E894" t="s">
        <v>82</v>
      </c>
      <c r="F894">
        <v>893</v>
      </c>
      <c r="G894" s="106"/>
    </row>
    <row r="895" spans="1:7" x14ac:dyDescent="0.25">
      <c r="A895">
        <v>50446</v>
      </c>
      <c r="B895" t="s">
        <v>87</v>
      </c>
      <c r="C895" s="44">
        <v>42300</v>
      </c>
      <c r="E895" t="s">
        <v>82</v>
      </c>
      <c r="F895">
        <v>894</v>
      </c>
      <c r="G895" s="106"/>
    </row>
    <row r="896" spans="1:7" x14ac:dyDescent="0.25">
      <c r="A896">
        <v>50447</v>
      </c>
      <c r="B896" t="s">
        <v>87</v>
      </c>
      <c r="C896" s="44">
        <v>42300</v>
      </c>
      <c r="E896" t="s">
        <v>82</v>
      </c>
      <c r="F896">
        <v>895</v>
      </c>
      <c r="G896" s="106"/>
    </row>
    <row r="897" spans="1:7" x14ac:dyDescent="0.25">
      <c r="A897">
        <v>50448</v>
      </c>
      <c r="B897" t="s">
        <v>87</v>
      </c>
      <c r="C897" s="44">
        <v>42300</v>
      </c>
      <c r="E897" t="s">
        <v>82</v>
      </c>
      <c r="F897">
        <v>896</v>
      </c>
      <c r="G897" s="106"/>
    </row>
    <row r="898" spans="1:7" x14ac:dyDescent="0.25">
      <c r="A898">
        <v>50449</v>
      </c>
      <c r="B898" t="s">
        <v>87</v>
      </c>
      <c r="C898" s="44">
        <v>42300</v>
      </c>
      <c r="E898" t="s">
        <v>82</v>
      </c>
      <c r="F898">
        <v>897</v>
      </c>
      <c r="G898" s="106"/>
    </row>
    <row r="899" spans="1:7" x14ac:dyDescent="0.25">
      <c r="A899">
        <v>50450</v>
      </c>
      <c r="B899" t="s">
        <v>87</v>
      </c>
      <c r="C899" s="44">
        <v>42300</v>
      </c>
      <c r="E899" t="s">
        <v>82</v>
      </c>
      <c r="F899">
        <v>898</v>
      </c>
      <c r="G899" s="106"/>
    </row>
    <row r="900" spans="1:7" x14ac:dyDescent="0.25">
      <c r="A900">
        <v>50451</v>
      </c>
      <c r="B900" t="s">
        <v>87</v>
      </c>
      <c r="C900" s="44">
        <v>42300</v>
      </c>
      <c r="E900" t="s">
        <v>82</v>
      </c>
      <c r="F900">
        <v>899</v>
      </c>
      <c r="G900" s="106"/>
    </row>
    <row r="901" spans="1:7" x14ac:dyDescent="0.25">
      <c r="A901">
        <v>50412</v>
      </c>
      <c r="B901" t="s">
        <v>87</v>
      </c>
      <c r="C901" s="44">
        <v>42303</v>
      </c>
      <c r="E901" t="s">
        <v>82</v>
      </c>
      <c r="F901">
        <v>900</v>
      </c>
      <c r="G901" s="106"/>
    </row>
    <row r="902" spans="1:7" x14ac:dyDescent="0.25">
      <c r="A902">
        <v>50411</v>
      </c>
      <c r="B902" t="s">
        <v>87</v>
      </c>
      <c r="C902" s="44">
        <v>42303</v>
      </c>
      <c r="E902" t="s">
        <v>82</v>
      </c>
      <c r="F902">
        <v>901</v>
      </c>
      <c r="G902" s="106"/>
    </row>
    <row r="903" spans="1:7" x14ac:dyDescent="0.25">
      <c r="A903">
        <v>50410</v>
      </c>
      <c r="B903" t="s">
        <v>87</v>
      </c>
      <c r="C903" s="44">
        <v>42303</v>
      </c>
      <c r="E903" t="s">
        <v>82</v>
      </c>
      <c r="F903">
        <v>902</v>
      </c>
      <c r="G903" s="106"/>
    </row>
    <row r="904" spans="1:7" x14ac:dyDescent="0.25">
      <c r="A904" t="s">
        <v>215</v>
      </c>
      <c r="B904" t="s">
        <v>87</v>
      </c>
      <c r="C904" s="44">
        <v>42304</v>
      </c>
      <c r="E904" t="s">
        <v>82</v>
      </c>
      <c r="F904">
        <v>903</v>
      </c>
      <c r="G904" s="106"/>
    </row>
    <row r="905" spans="1:7" x14ac:dyDescent="0.25">
      <c r="A905">
        <v>50423</v>
      </c>
      <c r="B905" t="s">
        <v>87</v>
      </c>
      <c r="C905" s="44">
        <v>42306</v>
      </c>
      <c r="E905" t="s">
        <v>82</v>
      </c>
      <c r="F905">
        <v>904</v>
      </c>
      <c r="G905" s="106"/>
    </row>
    <row r="906" spans="1:7" x14ac:dyDescent="0.25">
      <c r="A906">
        <v>50470</v>
      </c>
      <c r="B906" t="s">
        <v>87</v>
      </c>
      <c r="C906" s="44">
        <v>42306</v>
      </c>
      <c r="E906" t="s">
        <v>82</v>
      </c>
      <c r="F906">
        <v>905</v>
      </c>
      <c r="G906" s="106"/>
    </row>
    <row r="907" spans="1:7" x14ac:dyDescent="0.25">
      <c r="A907">
        <v>50471</v>
      </c>
      <c r="B907" t="s">
        <v>87</v>
      </c>
      <c r="C907" s="44">
        <v>42306</v>
      </c>
      <c r="E907" t="s">
        <v>82</v>
      </c>
      <c r="F907">
        <v>906</v>
      </c>
      <c r="G907" s="106"/>
    </row>
    <row r="908" spans="1:7" x14ac:dyDescent="0.25">
      <c r="A908">
        <v>50480</v>
      </c>
      <c r="B908" t="s">
        <v>87</v>
      </c>
      <c r="C908" s="44">
        <v>42306</v>
      </c>
      <c r="E908" t="s">
        <v>82</v>
      </c>
      <c r="F908">
        <v>907</v>
      </c>
      <c r="G908" s="106"/>
    </row>
    <row r="909" spans="1:7" x14ac:dyDescent="0.25">
      <c r="A909">
        <v>50479</v>
      </c>
      <c r="B909" t="s">
        <v>87</v>
      </c>
      <c r="C909" s="44">
        <v>42306</v>
      </c>
      <c r="E909" t="s">
        <v>82</v>
      </c>
      <c r="F909">
        <v>908</v>
      </c>
      <c r="G909" s="106"/>
    </row>
    <row r="910" spans="1:7" x14ac:dyDescent="0.25">
      <c r="A910">
        <v>50481</v>
      </c>
      <c r="B910" t="s">
        <v>87</v>
      </c>
      <c r="C910" s="44">
        <v>42306</v>
      </c>
      <c r="E910" t="s">
        <v>82</v>
      </c>
      <c r="F910">
        <v>909</v>
      </c>
      <c r="G910" s="106"/>
    </row>
    <row r="911" spans="1:7" x14ac:dyDescent="0.25">
      <c r="A911">
        <v>50478</v>
      </c>
      <c r="B911" t="s">
        <v>87</v>
      </c>
      <c r="C911" s="44">
        <v>42306</v>
      </c>
      <c r="E911" t="s">
        <v>82</v>
      </c>
      <c r="F911">
        <v>910</v>
      </c>
      <c r="G911" s="106"/>
    </row>
    <row r="912" spans="1:7" x14ac:dyDescent="0.25">
      <c r="A912">
        <v>50477</v>
      </c>
      <c r="B912" t="s">
        <v>87</v>
      </c>
      <c r="C912" s="44">
        <v>42306</v>
      </c>
      <c r="E912" t="s">
        <v>82</v>
      </c>
      <c r="F912">
        <v>911</v>
      </c>
      <c r="G912" s="106"/>
    </row>
    <row r="913" spans="1:7" x14ac:dyDescent="0.25">
      <c r="A913">
        <v>50476</v>
      </c>
      <c r="B913" t="s">
        <v>87</v>
      </c>
      <c r="C913" s="44">
        <v>42306</v>
      </c>
      <c r="E913" t="s">
        <v>82</v>
      </c>
      <c r="F913">
        <v>912</v>
      </c>
      <c r="G913" s="106"/>
    </row>
    <row r="914" spans="1:7" x14ac:dyDescent="0.25">
      <c r="A914">
        <v>50415</v>
      </c>
      <c r="B914" t="s">
        <v>87</v>
      </c>
      <c r="C914" s="44">
        <v>42306</v>
      </c>
      <c r="E914" t="s">
        <v>82</v>
      </c>
      <c r="F914">
        <v>913</v>
      </c>
      <c r="G914" s="106"/>
    </row>
    <row r="915" spans="1:7" x14ac:dyDescent="0.25">
      <c r="A915">
        <v>50472</v>
      </c>
      <c r="B915" t="s">
        <v>87</v>
      </c>
      <c r="C915" s="44">
        <v>42306</v>
      </c>
      <c r="E915" t="s">
        <v>82</v>
      </c>
      <c r="F915">
        <v>914</v>
      </c>
      <c r="G915" s="106"/>
    </row>
    <row r="916" spans="1:7" x14ac:dyDescent="0.25">
      <c r="A916">
        <v>50473</v>
      </c>
      <c r="B916" t="s">
        <v>87</v>
      </c>
      <c r="C916" s="44">
        <v>42306</v>
      </c>
      <c r="E916" t="s">
        <v>82</v>
      </c>
      <c r="F916">
        <v>915</v>
      </c>
      <c r="G916" s="106"/>
    </row>
    <row r="917" spans="1:7" x14ac:dyDescent="0.25">
      <c r="A917">
        <v>50474</v>
      </c>
      <c r="B917" t="s">
        <v>87</v>
      </c>
      <c r="C917" s="44">
        <v>42306</v>
      </c>
      <c r="E917" t="s">
        <v>82</v>
      </c>
      <c r="F917">
        <v>916</v>
      </c>
      <c r="G917" s="106"/>
    </row>
    <row r="918" spans="1:7" x14ac:dyDescent="0.25">
      <c r="A918">
        <v>50418</v>
      </c>
      <c r="B918" t="s">
        <v>87</v>
      </c>
      <c r="C918" s="44">
        <v>42306</v>
      </c>
      <c r="E918" t="s">
        <v>82</v>
      </c>
      <c r="F918">
        <v>917</v>
      </c>
      <c r="G918" s="106"/>
    </row>
    <row r="919" spans="1:7" x14ac:dyDescent="0.25">
      <c r="A919">
        <v>50417</v>
      </c>
      <c r="B919" t="s">
        <v>87</v>
      </c>
      <c r="C919" s="44">
        <v>42306</v>
      </c>
      <c r="E919" t="s">
        <v>82</v>
      </c>
      <c r="F919">
        <v>918</v>
      </c>
      <c r="G919" s="106"/>
    </row>
    <row r="920" spans="1:7" x14ac:dyDescent="0.25">
      <c r="A920">
        <v>50416</v>
      </c>
      <c r="B920" t="s">
        <v>87</v>
      </c>
      <c r="C920" s="44">
        <v>42306</v>
      </c>
      <c r="E920" t="s">
        <v>82</v>
      </c>
      <c r="F920">
        <v>919</v>
      </c>
      <c r="G920" s="106"/>
    </row>
    <row r="921" spans="1:7" x14ac:dyDescent="0.25">
      <c r="A921">
        <v>50419</v>
      </c>
      <c r="B921" t="s">
        <v>87</v>
      </c>
      <c r="C921" s="44">
        <v>42306</v>
      </c>
      <c r="E921" t="s">
        <v>82</v>
      </c>
      <c r="F921">
        <v>920</v>
      </c>
      <c r="G921" s="106"/>
    </row>
    <row r="922" spans="1:7" x14ac:dyDescent="0.25">
      <c r="A922">
        <v>50420</v>
      </c>
      <c r="B922" t="s">
        <v>87</v>
      </c>
      <c r="C922" s="44">
        <v>42306</v>
      </c>
      <c r="E922" t="s">
        <v>82</v>
      </c>
      <c r="F922">
        <v>921</v>
      </c>
      <c r="G922" s="106"/>
    </row>
    <row r="923" spans="1:7" x14ac:dyDescent="0.25">
      <c r="A923">
        <v>50421</v>
      </c>
      <c r="B923" t="s">
        <v>87</v>
      </c>
      <c r="C923" s="44">
        <v>42306</v>
      </c>
      <c r="E923" t="s">
        <v>82</v>
      </c>
      <c r="F923">
        <v>922</v>
      </c>
      <c r="G923" s="106"/>
    </row>
    <row r="924" spans="1:7" x14ac:dyDescent="0.25">
      <c r="A924">
        <v>50395</v>
      </c>
      <c r="B924" t="s">
        <v>87</v>
      </c>
      <c r="C924" s="44">
        <v>42306</v>
      </c>
      <c r="E924" t="s">
        <v>82</v>
      </c>
      <c r="F924">
        <v>923</v>
      </c>
      <c r="G924" s="106"/>
    </row>
    <row r="925" spans="1:7" x14ac:dyDescent="0.25">
      <c r="A925">
        <v>50422</v>
      </c>
      <c r="B925" t="s">
        <v>87</v>
      </c>
      <c r="C925" s="44">
        <v>42306</v>
      </c>
      <c r="E925" t="s">
        <v>82</v>
      </c>
      <c r="F925">
        <v>924</v>
      </c>
      <c r="G925" s="106"/>
    </row>
    <row r="926" spans="1:7" x14ac:dyDescent="0.25">
      <c r="A926">
        <v>50425</v>
      </c>
      <c r="B926" t="s">
        <v>87</v>
      </c>
      <c r="C926" s="44">
        <v>42306</v>
      </c>
      <c r="E926" t="s">
        <v>82</v>
      </c>
      <c r="F926">
        <v>925</v>
      </c>
      <c r="G926" s="106"/>
    </row>
    <row r="927" spans="1:7" x14ac:dyDescent="0.25">
      <c r="A927">
        <v>50426</v>
      </c>
      <c r="B927" t="s">
        <v>87</v>
      </c>
      <c r="C927" s="44">
        <v>42306</v>
      </c>
      <c r="E927" t="s">
        <v>82</v>
      </c>
      <c r="F927">
        <v>926</v>
      </c>
      <c r="G927" s="106"/>
    </row>
    <row r="928" spans="1:7" x14ac:dyDescent="0.25">
      <c r="A928">
        <v>50427</v>
      </c>
      <c r="B928" t="s">
        <v>87</v>
      </c>
      <c r="C928" s="44">
        <v>42310</v>
      </c>
      <c r="E928" t="s">
        <v>82</v>
      </c>
      <c r="F928">
        <v>927</v>
      </c>
      <c r="G928" s="106"/>
    </row>
    <row r="929" spans="1:7" x14ac:dyDescent="0.25">
      <c r="A929">
        <v>50428</v>
      </c>
      <c r="B929" t="s">
        <v>87</v>
      </c>
      <c r="C929" s="44">
        <v>42310</v>
      </c>
      <c r="E929" t="s">
        <v>82</v>
      </c>
      <c r="F929">
        <v>928</v>
      </c>
      <c r="G929" s="106"/>
    </row>
    <row r="930" spans="1:7" x14ac:dyDescent="0.25">
      <c r="A930">
        <v>50429</v>
      </c>
      <c r="B930" t="s">
        <v>87</v>
      </c>
      <c r="C930" s="44">
        <v>42310</v>
      </c>
      <c r="E930" t="s">
        <v>82</v>
      </c>
      <c r="F930">
        <v>929</v>
      </c>
      <c r="G930" s="106"/>
    </row>
    <row r="931" spans="1:7" x14ac:dyDescent="0.25">
      <c r="A931">
        <v>50433</v>
      </c>
      <c r="B931" t="s">
        <v>87</v>
      </c>
      <c r="C931" s="44">
        <v>42310</v>
      </c>
      <c r="E931" t="s">
        <v>82</v>
      </c>
      <c r="F931">
        <v>930</v>
      </c>
      <c r="G931" s="106"/>
    </row>
    <row r="932" spans="1:7" x14ac:dyDescent="0.25">
      <c r="A932">
        <v>50430</v>
      </c>
      <c r="B932" t="s">
        <v>87</v>
      </c>
      <c r="C932" s="44">
        <v>42310</v>
      </c>
      <c r="E932" t="s">
        <v>82</v>
      </c>
      <c r="F932">
        <v>931</v>
      </c>
      <c r="G932" s="106"/>
    </row>
    <row r="933" spans="1:7" x14ac:dyDescent="0.25">
      <c r="A933">
        <v>50432</v>
      </c>
      <c r="B933" t="s">
        <v>87</v>
      </c>
      <c r="C933" s="44">
        <v>42310</v>
      </c>
      <c r="E933" t="s">
        <v>82</v>
      </c>
      <c r="F933">
        <v>932</v>
      </c>
      <c r="G933" s="106"/>
    </row>
    <row r="934" spans="1:7" x14ac:dyDescent="0.25">
      <c r="A934">
        <v>50431</v>
      </c>
      <c r="B934" t="s">
        <v>87</v>
      </c>
      <c r="C934" s="44">
        <v>42310</v>
      </c>
      <c r="E934" t="s">
        <v>82</v>
      </c>
      <c r="F934">
        <v>933</v>
      </c>
      <c r="G934" s="106"/>
    </row>
    <row r="935" spans="1:7" x14ac:dyDescent="0.25">
      <c r="A935">
        <v>50400</v>
      </c>
      <c r="B935" t="s">
        <v>87</v>
      </c>
      <c r="C935" s="44">
        <v>42311</v>
      </c>
      <c r="E935" t="s">
        <v>82</v>
      </c>
      <c r="F935">
        <v>934</v>
      </c>
      <c r="G935" s="106"/>
    </row>
    <row r="936" spans="1:7" x14ac:dyDescent="0.25">
      <c r="A936">
        <v>50482</v>
      </c>
      <c r="B936" t="s">
        <v>87</v>
      </c>
      <c r="C936" s="44">
        <v>42311</v>
      </c>
      <c r="E936" t="s">
        <v>82</v>
      </c>
      <c r="F936">
        <v>935</v>
      </c>
      <c r="G936" s="106"/>
    </row>
    <row r="937" spans="1:7" x14ac:dyDescent="0.25">
      <c r="A937">
        <v>50485</v>
      </c>
      <c r="B937" t="s">
        <v>87</v>
      </c>
      <c r="C937" s="44">
        <v>42311</v>
      </c>
      <c r="E937" t="s">
        <v>82</v>
      </c>
      <c r="F937">
        <v>936</v>
      </c>
      <c r="G937" s="106"/>
    </row>
    <row r="938" spans="1:7" x14ac:dyDescent="0.25">
      <c r="A938">
        <v>50483</v>
      </c>
      <c r="B938" t="s">
        <v>87</v>
      </c>
      <c r="C938" s="44">
        <v>42311</v>
      </c>
      <c r="E938" t="s">
        <v>82</v>
      </c>
      <c r="F938">
        <v>937</v>
      </c>
      <c r="G938" s="106"/>
    </row>
    <row r="939" spans="1:7" x14ac:dyDescent="0.25">
      <c r="A939">
        <v>50434</v>
      </c>
      <c r="B939" t="s">
        <v>87</v>
      </c>
      <c r="C939" s="44">
        <v>42311</v>
      </c>
      <c r="E939" t="s">
        <v>82</v>
      </c>
      <c r="F939">
        <v>938</v>
      </c>
      <c r="G939" s="106"/>
    </row>
    <row r="940" spans="1:7" x14ac:dyDescent="0.25">
      <c r="A940">
        <v>50439</v>
      </c>
      <c r="B940" t="s">
        <v>87</v>
      </c>
      <c r="C940" s="44">
        <v>42311</v>
      </c>
      <c r="E940" t="s">
        <v>82</v>
      </c>
      <c r="F940">
        <v>939</v>
      </c>
      <c r="G940" s="106"/>
    </row>
    <row r="941" spans="1:7" x14ac:dyDescent="0.25">
      <c r="A941">
        <v>50437</v>
      </c>
      <c r="B941" t="s">
        <v>87</v>
      </c>
      <c r="C941" s="44">
        <v>42311</v>
      </c>
      <c r="E941" t="s">
        <v>82</v>
      </c>
      <c r="F941">
        <v>940</v>
      </c>
      <c r="G941" s="106"/>
    </row>
    <row r="942" spans="1:7" x14ac:dyDescent="0.25">
      <c r="A942">
        <v>50486</v>
      </c>
      <c r="B942" t="s">
        <v>87</v>
      </c>
      <c r="C942" s="44">
        <v>42311</v>
      </c>
      <c r="E942" t="s">
        <v>82</v>
      </c>
      <c r="F942">
        <v>941</v>
      </c>
      <c r="G942" s="106"/>
    </row>
    <row r="943" spans="1:7" x14ac:dyDescent="0.25">
      <c r="A943">
        <v>50487</v>
      </c>
      <c r="B943" t="s">
        <v>87</v>
      </c>
      <c r="C943" s="44">
        <v>42311</v>
      </c>
      <c r="E943" t="s">
        <v>82</v>
      </c>
      <c r="F943">
        <v>942</v>
      </c>
      <c r="G943" s="106"/>
    </row>
    <row r="944" spans="1:7" x14ac:dyDescent="0.25">
      <c r="A944">
        <v>50493</v>
      </c>
      <c r="B944" t="s">
        <v>87</v>
      </c>
      <c r="C944" s="44">
        <v>42313</v>
      </c>
      <c r="E944" t="s">
        <v>82</v>
      </c>
      <c r="F944">
        <v>943</v>
      </c>
      <c r="G944" s="106"/>
    </row>
    <row r="945" spans="1:7" x14ac:dyDescent="0.25">
      <c r="A945">
        <v>50507</v>
      </c>
      <c r="B945" t="s">
        <v>87</v>
      </c>
      <c r="C945" s="44">
        <v>42317</v>
      </c>
      <c r="E945" t="s">
        <v>82</v>
      </c>
      <c r="F945">
        <v>944</v>
      </c>
      <c r="G945" s="106"/>
    </row>
    <row r="946" spans="1:7" x14ac:dyDescent="0.25">
      <c r="A946">
        <v>50506</v>
      </c>
      <c r="B946" t="s">
        <v>87</v>
      </c>
      <c r="C946" s="44">
        <v>42317</v>
      </c>
      <c r="E946" t="s">
        <v>82</v>
      </c>
      <c r="F946">
        <v>945</v>
      </c>
      <c r="G946" s="106"/>
    </row>
    <row r="947" spans="1:7" x14ac:dyDescent="0.25">
      <c r="A947">
        <v>50508</v>
      </c>
      <c r="B947" t="s">
        <v>87</v>
      </c>
      <c r="C947" s="44">
        <v>42317</v>
      </c>
      <c r="E947" t="s">
        <v>82</v>
      </c>
      <c r="F947">
        <v>946</v>
      </c>
      <c r="G947" s="106"/>
    </row>
    <row r="948" spans="1:7" x14ac:dyDescent="0.25">
      <c r="A948">
        <v>50498</v>
      </c>
      <c r="B948" t="s">
        <v>87</v>
      </c>
      <c r="C948" s="44">
        <v>42318</v>
      </c>
      <c r="E948" t="s">
        <v>82</v>
      </c>
      <c r="F948">
        <v>947</v>
      </c>
      <c r="G948" s="106"/>
    </row>
    <row r="949" spans="1:7" x14ac:dyDescent="0.25">
      <c r="A949">
        <v>50499</v>
      </c>
      <c r="B949" t="s">
        <v>87</v>
      </c>
      <c r="C949" s="44">
        <v>42318</v>
      </c>
      <c r="E949" t="s">
        <v>82</v>
      </c>
      <c r="F949">
        <v>948</v>
      </c>
      <c r="G949" s="106"/>
    </row>
    <row r="950" spans="1:7" x14ac:dyDescent="0.25">
      <c r="A950">
        <v>50496</v>
      </c>
      <c r="B950" t="s">
        <v>87</v>
      </c>
      <c r="C950" s="44">
        <v>42318</v>
      </c>
      <c r="E950" t="s">
        <v>82</v>
      </c>
      <c r="F950">
        <v>949</v>
      </c>
      <c r="G950" s="106"/>
    </row>
    <row r="951" spans="1:7" x14ac:dyDescent="0.25">
      <c r="A951">
        <v>50510</v>
      </c>
      <c r="B951" t="s">
        <v>87</v>
      </c>
      <c r="C951" s="44">
        <v>42318</v>
      </c>
      <c r="E951" t="s">
        <v>82</v>
      </c>
      <c r="F951">
        <v>950</v>
      </c>
      <c r="G951" s="106"/>
    </row>
    <row r="952" spans="1:7" x14ac:dyDescent="0.25">
      <c r="A952">
        <v>50509</v>
      </c>
      <c r="B952" t="s">
        <v>87</v>
      </c>
      <c r="C952" s="44">
        <v>42318</v>
      </c>
      <c r="E952" t="s">
        <v>82</v>
      </c>
      <c r="F952">
        <v>951</v>
      </c>
      <c r="G952" s="106"/>
    </row>
    <row r="953" spans="1:7" x14ac:dyDescent="0.25">
      <c r="A953">
        <v>50511</v>
      </c>
      <c r="B953" t="s">
        <v>87</v>
      </c>
      <c r="C953" s="44">
        <v>42318</v>
      </c>
      <c r="E953" t="s">
        <v>82</v>
      </c>
      <c r="F953">
        <v>952</v>
      </c>
      <c r="G953" s="106"/>
    </row>
    <row r="954" spans="1:7" x14ac:dyDescent="0.25">
      <c r="A954">
        <v>50495</v>
      </c>
      <c r="B954" t="s">
        <v>87</v>
      </c>
      <c r="C954" s="44">
        <v>42318</v>
      </c>
      <c r="E954" t="s">
        <v>82</v>
      </c>
      <c r="F954">
        <v>953</v>
      </c>
      <c r="G954" s="106"/>
    </row>
    <row r="955" spans="1:7" x14ac:dyDescent="0.25">
      <c r="A955">
        <v>50503</v>
      </c>
      <c r="B955" t="s">
        <v>87</v>
      </c>
      <c r="C955" s="44">
        <v>42319</v>
      </c>
      <c r="E955" t="s">
        <v>82</v>
      </c>
      <c r="F955">
        <v>954</v>
      </c>
      <c r="G955" s="106"/>
    </row>
    <row r="956" spans="1:7" x14ac:dyDescent="0.25">
      <c r="A956">
        <v>50500</v>
      </c>
      <c r="B956" t="s">
        <v>87</v>
      </c>
      <c r="C956" s="44">
        <v>42319</v>
      </c>
      <c r="E956" t="s">
        <v>82</v>
      </c>
      <c r="F956">
        <v>955</v>
      </c>
      <c r="G956" s="106"/>
    </row>
    <row r="957" spans="1:7" x14ac:dyDescent="0.25">
      <c r="A957">
        <v>43024</v>
      </c>
      <c r="B957" t="s">
        <v>86</v>
      </c>
      <c r="C957" s="44">
        <v>42200</v>
      </c>
      <c r="D957">
        <v>1</v>
      </c>
      <c r="E957" t="s">
        <v>82</v>
      </c>
      <c r="F957">
        <v>956</v>
      </c>
      <c r="G957" s="106"/>
    </row>
    <row r="958" spans="1:7" x14ac:dyDescent="0.25">
      <c r="A958">
        <v>43210</v>
      </c>
      <c r="B958" t="s">
        <v>86</v>
      </c>
      <c r="C958" s="44">
        <v>42202</v>
      </c>
      <c r="D958">
        <v>1</v>
      </c>
      <c r="E958" t="s">
        <v>82</v>
      </c>
      <c r="F958">
        <v>957</v>
      </c>
      <c r="G958" s="106"/>
    </row>
    <row r="959" spans="1:7" x14ac:dyDescent="0.25">
      <c r="A959">
        <v>43439</v>
      </c>
      <c r="B959" t="s">
        <v>86</v>
      </c>
      <c r="C959" s="44">
        <v>42202</v>
      </c>
      <c r="E959" t="s">
        <v>82</v>
      </c>
      <c r="F959">
        <v>958</v>
      </c>
      <c r="G959" s="106"/>
    </row>
    <row r="960" spans="1:7" x14ac:dyDescent="0.25">
      <c r="A960">
        <v>50502</v>
      </c>
      <c r="B960" t="s">
        <v>87</v>
      </c>
      <c r="C960" s="44">
        <v>42319</v>
      </c>
      <c r="E960" t="s">
        <v>82</v>
      </c>
      <c r="F960">
        <v>959</v>
      </c>
      <c r="G960" s="106"/>
    </row>
    <row r="961" spans="1:7" x14ac:dyDescent="0.25">
      <c r="A961">
        <v>50501</v>
      </c>
      <c r="B961" t="s">
        <v>87</v>
      </c>
      <c r="C961" s="44">
        <v>42319</v>
      </c>
      <c r="E961" t="s">
        <v>82</v>
      </c>
      <c r="F961">
        <v>960</v>
      </c>
      <c r="G961" s="106"/>
    </row>
    <row r="962" spans="1:7" x14ac:dyDescent="0.25">
      <c r="A962">
        <v>50497</v>
      </c>
      <c r="B962" t="s">
        <v>87</v>
      </c>
      <c r="C962" s="44">
        <v>42319</v>
      </c>
      <c r="E962" t="s">
        <v>82</v>
      </c>
      <c r="F962">
        <v>961</v>
      </c>
      <c r="G962" s="106"/>
    </row>
    <row r="963" spans="1:7" x14ac:dyDescent="0.25">
      <c r="A963">
        <v>43445</v>
      </c>
      <c r="B963" t="s">
        <v>86</v>
      </c>
      <c r="C963" s="44">
        <v>42206</v>
      </c>
      <c r="D963">
        <v>1</v>
      </c>
      <c r="E963" t="s">
        <v>82</v>
      </c>
      <c r="F963">
        <v>962</v>
      </c>
      <c r="G963" s="106"/>
    </row>
    <row r="964" spans="1:7" x14ac:dyDescent="0.25">
      <c r="A964">
        <v>43440</v>
      </c>
      <c r="B964" t="s">
        <v>86</v>
      </c>
      <c r="C964" s="44">
        <v>42206</v>
      </c>
      <c r="E964" t="s">
        <v>82</v>
      </c>
      <c r="F964">
        <v>963</v>
      </c>
      <c r="G964" s="106"/>
    </row>
    <row r="965" spans="1:7" x14ac:dyDescent="0.25">
      <c r="A965">
        <v>50504</v>
      </c>
      <c r="B965" t="s">
        <v>87</v>
      </c>
      <c r="C965" s="44">
        <v>42319</v>
      </c>
      <c r="E965" t="s">
        <v>82</v>
      </c>
      <c r="F965">
        <v>964</v>
      </c>
      <c r="G965" s="106"/>
    </row>
    <row r="966" spans="1:7" x14ac:dyDescent="0.25">
      <c r="A966">
        <v>43438</v>
      </c>
      <c r="B966" t="s">
        <v>86</v>
      </c>
      <c r="C966" s="44">
        <v>42207</v>
      </c>
      <c r="E966" t="s">
        <v>82</v>
      </c>
      <c r="F966">
        <v>965</v>
      </c>
      <c r="G966" s="106"/>
    </row>
    <row r="967" spans="1:7" x14ac:dyDescent="0.25">
      <c r="A967">
        <v>50457</v>
      </c>
      <c r="B967" t="s">
        <v>87</v>
      </c>
      <c r="C967" s="44">
        <v>42319</v>
      </c>
      <c r="E967" t="s">
        <v>82</v>
      </c>
      <c r="F967">
        <v>966</v>
      </c>
      <c r="G967" s="106"/>
    </row>
    <row r="968" spans="1:7" x14ac:dyDescent="0.25">
      <c r="A968">
        <v>50453</v>
      </c>
      <c r="B968" t="s">
        <v>87</v>
      </c>
      <c r="C968" s="44">
        <v>42319</v>
      </c>
      <c r="E968" t="s">
        <v>82</v>
      </c>
      <c r="F968">
        <v>967</v>
      </c>
      <c r="G968" s="106"/>
    </row>
    <row r="969" spans="1:7" x14ac:dyDescent="0.25">
      <c r="A969">
        <v>50454</v>
      </c>
      <c r="B969" t="s">
        <v>87</v>
      </c>
      <c r="C969" s="44">
        <v>42319</v>
      </c>
      <c r="E969" t="s">
        <v>82</v>
      </c>
      <c r="F969">
        <v>968</v>
      </c>
      <c r="G969" s="106"/>
    </row>
    <row r="970" spans="1:7" x14ac:dyDescent="0.25">
      <c r="A970">
        <v>50455</v>
      </c>
      <c r="B970" t="s">
        <v>87</v>
      </c>
      <c r="C970" s="44">
        <v>42319</v>
      </c>
      <c r="E970" t="s">
        <v>82</v>
      </c>
      <c r="F970">
        <v>969</v>
      </c>
      <c r="G970" s="106"/>
    </row>
    <row r="971" spans="1:7" x14ac:dyDescent="0.25">
      <c r="A971">
        <v>50452</v>
      </c>
      <c r="B971" t="s">
        <v>87</v>
      </c>
      <c r="C971" s="44">
        <v>42319</v>
      </c>
      <c r="E971" t="s">
        <v>82</v>
      </c>
      <c r="F971">
        <v>970</v>
      </c>
      <c r="G971" s="106"/>
    </row>
    <row r="972" spans="1:7" x14ac:dyDescent="0.25">
      <c r="A972">
        <v>50456</v>
      </c>
      <c r="B972" t="s">
        <v>87</v>
      </c>
      <c r="C972" s="44">
        <v>42319</v>
      </c>
      <c r="E972" t="s">
        <v>82</v>
      </c>
      <c r="F972">
        <v>971</v>
      </c>
      <c r="G972" s="106"/>
    </row>
    <row r="973" spans="1:7" x14ac:dyDescent="0.25">
      <c r="A973">
        <v>50251</v>
      </c>
      <c r="B973" t="s">
        <v>87</v>
      </c>
      <c r="C973" s="44">
        <v>42321</v>
      </c>
      <c r="E973" t="s">
        <v>82</v>
      </c>
      <c r="F973">
        <v>972</v>
      </c>
      <c r="G973" s="106"/>
    </row>
    <row r="974" spans="1:7" x14ac:dyDescent="0.25">
      <c r="A974">
        <v>50491</v>
      </c>
      <c r="B974" t="s">
        <v>87</v>
      </c>
      <c r="C974" s="44">
        <v>42321</v>
      </c>
      <c r="E974" t="s">
        <v>82</v>
      </c>
      <c r="F974">
        <v>973</v>
      </c>
      <c r="G974" s="106"/>
    </row>
    <row r="975" spans="1:7" x14ac:dyDescent="0.25">
      <c r="A975">
        <v>50489</v>
      </c>
      <c r="B975" t="s">
        <v>87</v>
      </c>
      <c r="C975" s="44">
        <v>42326</v>
      </c>
      <c r="E975" t="s">
        <v>82</v>
      </c>
      <c r="F975">
        <v>974</v>
      </c>
      <c r="G975" s="106"/>
    </row>
    <row r="976" spans="1:7" x14ac:dyDescent="0.25">
      <c r="A976">
        <v>50461</v>
      </c>
      <c r="B976" t="s">
        <v>87</v>
      </c>
      <c r="C976" s="44">
        <v>42326</v>
      </c>
      <c r="E976" t="s">
        <v>82</v>
      </c>
      <c r="F976">
        <v>975</v>
      </c>
      <c r="G976" s="106"/>
    </row>
    <row r="977" spans="1:7" x14ac:dyDescent="0.25">
      <c r="A977">
        <v>50459</v>
      </c>
      <c r="B977" t="s">
        <v>87</v>
      </c>
      <c r="C977" s="44">
        <v>42326</v>
      </c>
      <c r="E977" t="s">
        <v>82</v>
      </c>
      <c r="F977">
        <v>976</v>
      </c>
      <c r="G977" s="106"/>
    </row>
    <row r="978" spans="1:7" x14ac:dyDescent="0.25">
      <c r="A978">
        <v>50460</v>
      </c>
      <c r="B978" t="s">
        <v>87</v>
      </c>
      <c r="C978" s="44">
        <v>42326</v>
      </c>
      <c r="E978" t="s">
        <v>82</v>
      </c>
      <c r="F978">
        <v>977</v>
      </c>
      <c r="G978" s="106"/>
    </row>
    <row r="979" spans="1:7" x14ac:dyDescent="0.25">
      <c r="A979">
        <v>50490</v>
      </c>
      <c r="B979" t="s">
        <v>87</v>
      </c>
      <c r="C979" s="44">
        <v>42326</v>
      </c>
      <c r="E979" t="s">
        <v>82</v>
      </c>
      <c r="F979">
        <v>978</v>
      </c>
      <c r="G979" s="106"/>
    </row>
    <row r="980" spans="1:7" x14ac:dyDescent="0.25">
      <c r="A980">
        <v>50492</v>
      </c>
      <c r="B980" t="s">
        <v>87</v>
      </c>
      <c r="C980" s="44">
        <v>42326</v>
      </c>
      <c r="E980" t="s">
        <v>82</v>
      </c>
      <c r="F980">
        <v>979</v>
      </c>
      <c r="G980" s="106"/>
    </row>
    <row r="981" spans="1:7" x14ac:dyDescent="0.25">
      <c r="A981">
        <v>50301</v>
      </c>
      <c r="B981" t="s">
        <v>87</v>
      </c>
      <c r="C981" s="44">
        <v>42339</v>
      </c>
      <c r="E981" t="s">
        <v>82</v>
      </c>
      <c r="F981">
        <v>980</v>
      </c>
      <c r="G981" s="106"/>
    </row>
    <row r="982" spans="1:7" x14ac:dyDescent="0.25">
      <c r="A982">
        <v>50488</v>
      </c>
      <c r="B982" t="s">
        <v>87</v>
      </c>
      <c r="C982" s="44">
        <v>42340</v>
      </c>
      <c r="E982" t="s">
        <v>82</v>
      </c>
      <c r="F982">
        <v>981</v>
      </c>
      <c r="G982" s="106"/>
    </row>
    <row r="983" spans="1:7" x14ac:dyDescent="0.25">
      <c r="A983">
        <v>50253</v>
      </c>
      <c r="B983" t="s">
        <v>87</v>
      </c>
      <c r="C983" s="44">
        <v>42341</v>
      </c>
      <c r="E983" t="s">
        <v>82</v>
      </c>
      <c r="F983">
        <v>982</v>
      </c>
      <c r="G983" s="106"/>
    </row>
    <row r="984" spans="1:7" x14ac:dyDescent="0.25">
      <c r="A984">
        <v>50248</v>
      </c>
      <c r="B984" t="s">
        <v>87</v>
      </c>
      <c r="C984" s="44">
        <v>42348</v>
      </c>
      <c r="E984" t="s">
        <v>82</v>
      </c>
      <c r="F984">
        <v>983</v>
      </c>
      <c r="G984" s="106"/>
    </row>
    <row r="985" spans="1:7" x14ac:dyDescent="0.25">
      <c r="A985">
        <v>50524</v>
      </c>
      <c r="B985" t="s">
        <v>87</v>
      </c>
      <c r="C985" s="44">
        <v>42349</v>
      </c>
      <c r="E985" t="s">
        <v>82</v>
      </c>
      <c r="F985">
        <v>984</v>
      </c>
      <c r="G985" s="106"/>
    </row>
    <row r="986" spans="1:7" x14ac:dyDescent="0.25">
      <c r="A986">
        <v>50462</v>
      </c>
      <c r="B986" t="s">
        <v>87</v>
      </c>
      <c r="C986" s="44">
        <v>42349</v>
      </c>
      <c r="E986" t="s">
        <v>82</v>
      </c>
      <c r="F986">
        <v>985</v>
      </c>
      <c r="G986" s="106"/>
    </row>
    <row r="987" spans="1:7" x14ac:dyDescent="0.25">
      <c r="A987">
        <v>50469</v>
      </c>
      <c r="B987" t="s">
        <v>87</v>
      </c>
      <c r="C987" s="44">
        <v>42349</v>
      </c>
      <c r="E987" t="s">
        <v>82</v>
      </c>
      <c r="F987">
        <v>986</v>
      </c>
      <c r="G987" s="106"/>
    </row>
    <row r="988" spans="1:7" x14ac:dyDescent="0.25">
      <c r="A988">
        <v>50467</v>
      </c>
      <c r="B988" t="s">
        <v>87</v>
      </c>
      <c r="C988" s="44">
        <v>42349</v>
      </c>
      <c r="E988" t="s">
        <v>82</v>
      </c>
      <c r="F988">
        <v>987</v>
      </c>
      <c r="G988" s="106"/>
    </row>
    <row r="989" spans="1:7" x14ac:dyDescent="0.25">
      <c r="A989">
        <v>50468</v>
      </c>
      <c r="B989" t="s">
        <v>87</v>
      </c>
      <c r="C989" s="44">
        <v>42349</v>
      </c>
      <c r="E989" t="s">
        <v>82</v>
      </c>
      <c r="F989">
        <v>988</v>
      </c>
      <c r="G989" s="106"/>
    </row>
    <row r="990" spans="1:7" x14ac:dyDescent="0.25">
      <c r="A990">
        <v>50464</v>
      </c>
      <c r="B990" t="s">
        <v>87</v>
      </c>
      <c r="C990" s="44">
        <v>42349</v>
      </c>
      <c r="E990" t="s">
        <v>82</v>
      </c>
      <c r="F990">
        <v>989</v>
      </c>
      <c r="G990" s="106"/>
    </row>
    <row r="991" spans="1:7" x14ac:dyDescent="0.25">
      <c r="A991">
        <v>50465</v>
      </c>
      <c r="B991" t="s">
        <v>87</v>
      </c>
      <c r="C991" s="44">
        <v>42349</v>
      </c>
      <c r="E991" t="s">
        <v>82</v>
      </c>
      <c r="F991">
        <v>990</v>
      </c>
      <c r="G991" s="106"/>
    </row>
    <row r="992" spans="1:7" x14ac:dyDescent="0.25">
      <c r="A992">
        <v>50520</v>
      </c>
      <c r="B992" t="s">
        <v>87</v>
      </c>
      <c r="C992" s="44">
        <v>42349</v>
      </c>
      <c r="E992" t="s">
        <v>82</v>
      </c>
      <c r="F992">
        <v>991</v>
      </c>
      <c r="G992" s="106"/>
    </row>
    <row r="993" spans="1:7" x14ac:dyDescent="0.25">
      <c r="A993">
        <v>50514</v>
      </c>
      <c r="B993" t="s">
        <v>87</v>
      </c>
      <c r="C993" s="44">
        <v>42349</v>
      </c>
      <c r="E993" t="s">
        <v>82</v>
      </c>
      <c r="F993">
        <v>992</v>
      </c>
      <c r="G993" s="106"/>
    </row>
    <row r="994" spans="1:7" x14ac:dyDescent="0.25">
      <c r="A994">
        <v>50517</v>
      </c>
      <c r="B994" t="s">
        <v>87</v>
      </c>
      <c r="C994" s="44">
        <v>42349</v>
      </c>
      <c r="E994" t="s">
        <v>82</v>
      </c>
      <c r="F994">
        <v>993</v>
      </c>
      <c r="G994" s="106"/>
    </row>
    <row r="995" spans="1:7" x14ac:dyDescent="0.25">
      <c r="A995">
        <v>50513</v>
      </c>
      <c r="B995" t="s">
        <v>87</v>
      </c>
      <c r="C995" s="44">
        <v>42349</v>
      </c>
      <c r="E995" t="s">
        <v>82</v>
      </c>
      <c r="F995">
        <v>994</v>
      </c>
      <c r="G995" s="106"/>
    </row>
    <row r="996" spans="1:7" x14ac:dyDescent="0.25">
      <c r="A996">
        <v>50522</v>
      </c>
      <c r="B996" t="s">
        <v>87</v>
      </c>
      <c r="C996" s="44">
        <v>42349</v>
      </c>
      <c r="E996" t="s">
        <v>82</v>
      </c>
      <c r="F996">
        <v>995</v>
      </c>
      <c r="G996" s="106"/>
    </row>
    <row r="997" spans="1:7" x14ac:dyDescent="0.25">
      <c r="A997">
        <v>50516</v>
      </c>
      <c r="B997" t="s">
        <v>87</v>
      </c>
      <c r="C997" s="44">
        <v>42349</v>
      </c>
      <c r="E997" t="s">
        <v>82</v>
      </c>
      <c r="F997">
        <v>996</v>
      </c>
      <c r="G997" s="106"/>
    </row>
    <row r="998" spans="1:7" x14ac:dyDescent="0.25">
      <c r="A998">
        <v>50518</v>
      </c>
      <c r="B998" t="s">
        <v>87</v>
      </c>
      <c r="C998" s="44">
        <v>42349</v>
      </c>
      <c r="E998" t="s">
        <v>82</v>
      </c>
      <c r="F998">
        <v>997</v>
      </c>
      <c r="G998" s="106"/>
    </row>
    <row r="999" spans="1:7" x14ac:dyDescent="0.25">
      <c r="A999">
        <v>50521</v>
      </c>
      <c r="B999" t="s">
        <v>87</v>
      </c>
      <c r="C999" s="44">
        <v>42349</v>
      </c>
      <c r="E999" t="s">
        <v>82</v>
      </c>
      <c r="F999">
        <v>998</v>
      </c>
      <c r="G999" s="106"/>
    </row>
    <row r="1000" spans="1:7" x14ac:dyDescent="0.25">
      <c r="A1000">
        <v>50519</v>
      </c>
      <c r="B1000" t="s">
        <v>87</v>
      </c>
      <c r="C1000" s="44">
        <v>42349</v>
      </c>
      <c r="E1000" t="s">
        <v>82</v>
      </c>
      <c r="F1000">
        <v>999</v>
      </c>
      <c r="G1000" s="106"/>
    </row>
    <row r="1001" spans="1:7" x14ac:dyDescent="0.25">
      <c r="A1001">
        <v>50512</v>
      </c>
      <c r="B1001" t="s">
        <v>87</v>
      </c>
      <c r="C1001" s="44">
        <v>42349</v>
      </c>
      <c r="E1001" t="s">
        <v>82</v>
      </c>
      <c r="F1001">
        <v>1000</v>
      </c>
      <c r="G1001" s="106"/>
    </row>
    <row r="1002" spans="1:7" x14ac:dyDescent="0.25">
      <c r="A1002">
        <v>43667</v>
      </c>
      <c r="B1002" t="s">
        <v>86</v>
      </c>
      <c r="C1002" s="44">
        <v>42214</v>
      </c>
      <c r="D1002">
        <v>1</v>
      </c>
      <c r="E1002" t="s">
        <v>82</v>
      </c>
      <c r="F1002">
        <v>1001</v>
      </c>
      <c r="G1002" s="106"/>
    </row>
    <row r="1003" spans="1:7" x14ac:dyDescent="0.25">
      <c r="A1003">
        <v>43025</v>
      </c>
      <c r="B1003" t="s">
        <v>86</v>
      </c>
      <c r="C1003" s="44">
        <v>42215</v>
      </c>
      <c r="E1003" t="s">
        <v>82</v>
      </c>
      <c r="F1003">
        <v>1002</v>
      </c>
      <c r="G1003" s="106"/>
    </row>
    <row r="1004" spans="1:7" x14ac:dyDescent="0.25">
      <c r="A1004">
        <v>50300</v>
      </c>
      <c r="B1004" t="s">
        <v>87</v>
      </c>
      <c r="C1004" s="44">
        <v>42355</v>
      </c>
      <c r="E1004" t="s">
        <v>82</v>
      </c>
      <c r="F1004">
        <v>1003</v>
      </c>
      <c r="G1004" s="106"/>
    </row>
    <row r="1005" spans="1:7" x14ac:dyDescent="0.25">
      <c r="A1005">
        <v>50527</v>
      </c>
      <c r="B1005" t="s">
        <v>87</v>
      </c>
      <c r="C1005" s="44">
        <v>42356</v>
      </c>
      <c r="E1005" t="s">
        <v>82</v>
      </c>
      <c r="F1005">
        <v>1004</v>
      </c>
      <c r="G1005" s="106"/>
    </row>
    <row r="1006" spans="1:7" x14ac:dyDescent="0.25">
      <c r="A1006">
        <v>50525</v>
      </c>
      <c r="B1006" t="s">
        <v>87</v>
      </c>
      <c r="C1006" s="44">
        <v>42356</v>
      </c>
      <c r="E1006" t="s">
        <v>82</v>
      </c>
      <c r="F1006">
        <v>1005</v>
      </c>
      <c r="G1006" s="106"/>
    </row>
    <row r="1007" spans="1:7" x14ac:dyDescent="0.25">
      <c r="A1007">
        <v>50526</v>
      </c>
      <c r="B1007" t="s">
        <v>87</v>
      </c>
      <c r="C1007" s="44">
        <v>42356</v>
      </c>
      <c r="E1007" t="s">
        <v>82</v>
      </c>
      <c r="F1007">
        <v>1006</v>
      </c>
      <c r="G1007" s="106"/>
    </row>
    <row r="1008" spans="1:7" x14ac:dyDescent="0.25">
      <c r="A1008">
        <v>50529</v>
      </c>
      <c r="B1008" t="s">
        <v>87</v>
      </c>
      <c r="C1008" s="44">
        <v>42356</v>
      </c>
      <c r="E1008" t="s">
        <v>82</v>
      </c>
      <c r="F1008">
        <v>1007</v>
      </c>
      <c r="G1008" s="106"/>
    </row>
    <row r="1009" spans="1:7" x14ac:dyDescent="0.25">
      <c r="A1009">
        <v>50531</v>
      </c>
      <c r="B1009" t="s">
        <v>87</v>
      </c>
      <c r="C1009" s="44">
        <v>42360</v>
      </c>
      <c r="E1009" t="s">
        <v>82</v>
      </c>
      <c r="F1009">
        <v>1008</v>
      </c>
      <c r="G1009" s="106"/>
    </row>
    <row r="1010" spans="1:7" x14ac:dyDescent="0.25">
      <c r="A1010">
        <v>50536</v>
      </c>
      <c r="B1010" t="s">
        <v>87</v>
      </c>
      <c r="C1010" s="44">
        <v>42368</v>
      </c>
      <c r="E1010" t="s">
        <v>82</v>
      </c>
      <c r="F1010">
        <v>1009</v>
      </c>
      <c r="G1010" s="106"/>
    </row>
    <row r="1011" spans="1:7" x14ac:dyDescent="0.25">
      <c r="A1011">
        <v>50528</v>
      </c>
      <c r="B1011" t="s">
        <v>87</v>
      </c>
      <c r="C1011" s="44">
        <v>42373</v>
      </c>
      <c r="E1011" t="s">
        <v>82</v>
      </c>
      <c r="F1011">
        <v>1010</v>
      </c>
      <c r="G1011" s="106"/>
    </row>
    <row r="1012" spans="1:7" x14ac:dyDescent="0.25">
      <c r="A1012">
        <v>50535</v>
      </c>
      <c r="B1012" t="s">
        <v>87</v>
      </c>
      <c r="C1012" s="44">
        <v>42373</v>
      </c>
      <c r="E1012" t="s">
        <v>82</v>
      </c>
      <c r="F1012">
        <v>1011</v>
      </c>
      <c r="G1012" s="106"/>
    </row>
    <row r="1013" spans="1:7" x14ac:dyDescent="0.25">
      <c r="A1013">
        <v>50538</v>
      </c>
      <c r="B1013" t="s">
        <v>87</v>
      </c>
      <c r="C1013" s="44">
        <v>42376</v>
      </c>
      <c r="E1013" t="s">
        <v>82</v>
      </c>
      <c r="F1013">
        <v>1012</v>
      </c>
      <c r="G1013" s="106"/>
    </row>
    <row r="1014" spans="1:7" x14ac:dyDescent="0.25">
      <c r="A1014">
        <v>50351</v>
      </c>
      <c r="B1014" t="s">
        <v>87</v>
      </c>
      <c r="C1014" s="44">
        <v>42376</v>
      </c>
      <c r="E1014" t="s">
        <v>82</v>
      </c>
      <c r="F1014">
        <v>1013</v>
      </c>
      <c r="G1014" s="106"/>
    </row>
    <row r="1015" spans="1:7" x14ac:dyDescent="0.25">
      <c r="A1015">
        <v>50543</v>
      </c>
      <c r="B1015" t="s">
        <v>87</v>
      </c>
      <c r="C1015" s="44">
        <v>42405</v>
      </c>
      <c r="E1015" t="s">
        <v>82</v>
      </c>
      <c r="F1015">
        <v>1014</v>
      </c>
      <c r="G1015" s="106"/>
    </row>
    <row r="1016" spans="1:7" x14ac:dyDescent="0.25">
      <c r="A1016">
        <v>50544</v>
      </c>
      <c r="B1016" t="s">
        <v>87</v>
      </c>
      <c r="C1016" s="44">
        <v>42410</v>
      </c>
      <c r="E1016" t="s">
        <v>82</v>
      </c>
      <c r="F1016">
        <v>1015</v>
      </c>
      <c r="G1016" s="106"/>
    </row>
    <row r="1017" spans="1:7" x14ac:dyDescent="0.25">
      <c r="A1017">
        <v>50534</v>
      </c>
      <c r="B1017" t="s">
        <v>87</v>
      </c>
      <c r="C1017" s="44">
        <v>42415</v>
      </c>
      <c r="E1017" t="s">
        <v>82</v>
      </c>
      <c r="F1017">
        <v>1016</v>
      </c>
      <c r="G1017" s="106"/>
    </row>
    <row r="1018" spans="1:7" x14ac:dyDescent="0.25">
      <c r="A1018">
        <v>50545</v>
      </c>
      <c r="B1018" t="s">
        <v>87</v>
      </c>
      <c r="C1018" s="44">
        <v>42424</v>
      </c>
      <c r="E1018" t="s">
        <v>82</v>
      </c>
      <c r="F1018">
        <v>1017</v>
      </c>
      <c r="G1018" s="106"/>
    </row>
    <row r="1019" spans="1:7" x14ac:dyDescent="0.25">
      <c r="A1019">
        <v>49922</v>
      </c>
      <c r="B1019" t="s">
        <v>87</v>
      </c>
      <c r="C1019" s="44">
        <v>42431</v>
      </c>
      <c r="E1019" t="s">
        <v>82</v>
      </c>
      <c r="F1019">
        <v>1018</v>
      </c>
      <c r="G1019" s="106"/>
    </row>
    <row r="1020" spans="1:7" x14ac:dyDescent="0.25">
      <c r="A1020">
        <v>50542</v>
      </c>
      <c r="B1020" t="s">
        <v>87</v>
      </c>
      <c r="C1020" s="44">
        <v>42437</v>
      </c>
      <c r="E1020" t="s">
        <v>82</v>
      </c>
      <c r="F1020">
        <v>1019</v>
      </c>
      <c r="G1020" s="106"/>
    </row>
    <row r="1021" spans="1:7" x14ac:dyDescent="0.25">
      <c r="A1021">
        <v>50540</v>
      </c>
      <c r="B1021" t="s">
        <v>87</v>
      </c>
      <c r="C1021" s="44">
        <v>42450</v>
      </c>
      <c r="E1021" t="s">
        <v>82</v>
      </c>
      <c r="F1021">
        <v>1020</v>
      </c>
      <c r="G1021" s="106"/>
    </row>
    <row r="1022" spans="1:7" x14ac:dyDescent="0.25">
      <c r="A1022">
        <v>50548</v>
      </c>
      <c r="B1022" t="s">
        <v>87</v>
      </c>
      <c r="C1022" s="44">
        <v>42451</v>
      </c>
      <c r="E1022" t="s">
        <v>82</v>
      </c>
      <c r="F1022">
        <v>1021</v>
      </c>
      <c r="G1022" s="106"/>
    </row>
    <row r="1023" spans="1:7" x14ac:dyDescent="0.25">
      <c r="A1023">
        <v>50547</v>
      </c>
      <c r="B1023" t="s">
        <v>87</v>
      </c>
      <c r="C1023" s="44">
        <v>42451</v>
      </c>
      <c r="E1023" t="s">
        <v>82</v>
      </c>
      <c r="F1023">
        <v>1022</v>
      </c>
      <c r="G1023" s="106"/>
    </row>
    <row r="1024" spans="1:7" x14ac:dyDescent="0.25">
      <c r="A1024">
        <v>50561</v>
      </c>
      <c r="B1024" t="s">
        <v>87</v>
      </c>
      <c r="C1024" s="44">
        <v>42452</v>
      </c>
      <c r="E1024" t="s">
        <v>82</v>
      </c>
      <c r="F1024">
        <v>1023</v>
      </c>
      <c r="G1024" s="106"/>
    </row>
    <row r="1025" spans="1:7" x14ac:dyDescent="0.25">
      <c r="A1025">
        <v>50562</v>
      </c>
      <c r="B1025" t="s">
        <v>87</v>
      </c>
      <c r="C1025" s="44">
        <v>42452</v>
      </c>
      <c r="E1025" t="s">
        <v>82</v>
      </c>
      <c r="F1025">
        <v>1024</v>
      </c>
      <c r="G1025" s="106"/>
    </row>
    <row r="1026" spans="1:7" x14ac:dyDescent="0.25">
      <c r="A1026">
        <v>50564</v>
      </c>
      <c r="B1026" t="s">
        <v>87</v>
      </c>
      <c r="C1026" s="44">
        <v>42452</v>
      </c>
      <c r="E1026" t="s">
        <v>82</v>
      </c>
      <c r="F1026">
        <v>1025</v>
      </c>
      <c r="G1026" s="106"/>
    </row>
    <row r="1027" spans="1:7" x14ac:dyDescent="0.25">
      <c r="A1027">
        <v>50563</v>
      </c>
      <c r="B1027" t="s">
        <v>87</v>
      </c>
      <c r="C1027" s="44">
        <v>42452</v>
      </c>
      <c r="E1027" t="s">
        <v>82</v>
      </c>
      <c r="F1027">
        <v>1026</v>
      </c>
      <c r="G1027" s="106"/>
    </row>
    <row r="1028" spans="1:7" x14ac:dyDescent="0.25">
      <c r="A1028">
        <v>50565</v>
      </c>
      <c r="B1028" t="s">
        <v>87</v>
      </c>
      <c r="C1028" s="44">
        <v>42452</v>
      </c>
      <c r="E1028" t="s">
        <v>82</v>
      </c>
      <c r="F1028">
        <v>1027</v>
      </c>
      <c r="G1028" s="106"/>
    </row>
    <row r="1029" spans="1:7" x14ac:dyDescent="0.25">
      <c r="A1029">
        <v>50566</v>
      </c>
      <c r="B1029" t="s">
        <v>87</v>
      </c>
      <c r="C1029" s="44">
        <v>42452</v>
      </c>
      <c r="E1029" t="s">
        <v>82</v>
      </c>
      <c r="F1029">
        <v>1028</v>
      </c>
      <c r="G1029" s="106"/>
    </row>
    <row r="1030" spans="1:7" x14ac:dyDescent="0.25">
      <c r="A1030">
        <v>50555</v>
      </c>
      <c r="B1030" t="s">
        <v>87</v>
      </c>
      <c r="C1030" s="44">
        <v>42452</v>
      </c>
      <c r="E1030" t="s">
        <v>82</v>
      </c>
      <c r="F1030">
        <v>1029</v>
      </c>
      <c r="G1030" s="106"/>
    </row>
    <row r="1031" spans="1:7" x14ac:dyDescent="0.25">
      <c r="A1031">
        <v>50575</v>
      </c>
      <c r="B1031" t="s">
        <v>87</v>
      </c>
      <c r="C1031" s="44">
        <v>42452</v>
      </c>
      <c r="E1031" t="s">
        <v>82</v>
      </c>
      <c r="F1031">
        <v>1030</v>
      </c>
      <c r="G1031" s="106"/>
    </row>
    <row r="1032" spans="1:7" x14ac:dyDescent="0.25">
      <c r="A1032">
        <v>50578</v>
      </c>
      <c r="B1032" t="s">
        <v>87</v>
      </c>
      <c r="C1032" s="44">
        <v>42452</v>
      </c>
      <c r="E1032" t="s">
        <v>82</v>
      </c>
      <c r="F1032">
        <v>1031</v>
      </c>
      <c r="G1032" s="106"/>
    </row>
    <row r="1033" spans="1:7" x14ac:dyDescent="0.25">
      <c r="A1033">
        <v>50574</v>
      </c>
      <c r="B1033" t="s">
        <v>87</v>
      </c>
      <c r="C1033" s="44">
        <v>42452</v>
      </c>
      <c r="E1033" t="s">
        <v>82</v>
      </c>
      <c r="F1033">
        <v>1032</v>
      </c>
      <c r="G1033" s="106"/>
    </row>
    <row r="1034" spans="1:7" x14ac:dyDescent="0.25">
      <c r="A1034">
        <v>50553</v>
      </c>
      <c r="B1034" t="s">
        <v>87</v>
      </c>
      <c r="C1034" s="44">
        <v>42452</v>
      </c>
      <c r="E1034" t="s">
        <v>82</v>
      </c>
      <c r="F1034">
        <v>1033</v>
      </c>
      <c r="G1034" s="106"/>
    </row>
    <row r="1035" spans="1:7" x14ac:dyDescent="0.25">
      <c r="A1035">
        <v>50554</v>
      </c>
      <c r="B1035" t="s">
        <v>87</v>
      </c>
      <c r="C1035" s="44">
        <v>42452</v>
      </c>
      <c r="E1035" t="s">
        <v>82</v>
      </c>
      <c r="F1035">
        <v>1034</v>
      </c>
      <c r="G1035" s="106"/>
    </row>
    <row r="1036" spans="1:7" x14ac:dyDescent="0.25">
      <c r="A1036">
        <v>50550</v>
      </c>
      <c r="B1036" t="s">
        <v>87</v>
      </c>
      <c r="C1036" s="44">
        <v>42452</v>
      </c>
      <c r="E1036" t="s">
        <v>82</v>
      </c>
      <c r="F1036">
        <v>1035</v>
      </c>
      <c r="G1036" s="106"/>
    </row>
    <row r="1037" spans="1:7" x14ac:dyDescent="0.25">
      <c r="A1037">
        <v>50551</v>
      </c>
      <c r="B1037" t="s">
        <v>87</v>
      </c>
      <c r="C1037" s="44">
        <v>42452</v>
      </c>
      <c r="E1037" t="s">
        <v>82</v>
      </c>
      <c r="F1037">
        <v>1036</v>
      </c>
      <c r="G1037" s="106"/>
    </row>
    <row r="1038" spans="1:7" x14ac:dyDescent="0.25">
      <c r="A1038">
        <v>50552</v>
      </c>
      <c r="B1038" t="s">
        <v>87</v>
      </c>
      <c r="C1038" s="44">
        <v>42452</v>
      </c>
      <c r="E1038" t="s">
        <v>82</v>
      </c>
      <c r="F1038">
        <v>1037</v>
      </c>
      <c r="G1038" s="106"/>
    </row>
    <row r="1039" spans="1:7" x14ac:dyDescent="0.25">
      <c r="A1039">
        <v>50549</v>
      </c>
      <c r="B1039" t="s">
        <v>87</v>
      </c>
      <c r="C1039" s="44">
        <v>42452</v>
      </c>
      <c r="E1039" t="s">
        <v>82</v>
      </c>
      <c r="F1039">
        <v>1038</v>
      </c>
      <c r="G1039" s="106"/>
    </row>
    <row r="1040" spans="1:7" x14ac:dyDescent="0.25">
      <c r="A1040">
        <v>50557</v>
      </c>
      <c r="B1040" t="s">
        <v>87</v>
      </c>
      <c r="C1040" s="44">
        <v>42452</v>
      </c>
      <c r="E1040" t="s">
        <v>82</v>
      </c>
      <c r="F1040">
        <v>1039</v>
      </c>
      <c r="G1040" s="106"/>
    </row>
    <row r="1041" spans="1:7" x14ac:dyDescent="0.25">
      <c r="A1041">
        <v>50559</v>
      </c>
      <c r="B1041" t="s">
        <v>87</v>
      </c>
      <c r="C1041" s="44">
        <v>42452</v>
      </c>
      <c r="E1041" t="s">
        <v>82</v>
      </c>
      <c r="F1041">
        <v>1040</v>
      </c>
      <c r="G1041" s="106"/>
    </row>
    <row r="1042" spans="1:7" x14ac:dyDescent="0.25">
      <c r="A1042">
        <v>50560</v>
      </c>
      <c r="B1042" t="s">
        <v>87</v>
      </c>
      <c r="C1042" s="44">
        <v>42452</v>
      </c>
      <c r="E1042" t="s">
        <v>82</v>
      </c>
      <c r="F1042">
        <v>1041</v>
      </c>
      <c r="G1042" s="106"/>
    </row>
    <row r="1043" spans="1:7" x14ac:dyDescent="0.25">
      <c r="A1043">
        <v>50558</v>
      </c>
      <c r="B1043" t="s">
        <v>87</v>
      </c>
      <c r="C1043" s="44">
        <v>42452</v>
      </c>
      <c r="E1043" t="s">
        <v>82</v>
      </c>
      <c r="F1043">
        <v>1042</v>
      </c>
      <c r="G1043" s="106"/>
    </row>
    <row r="1044" spans="1:7" x14ac:dyDescent="0.25">
      <c r="A1044">
        <v>50573</v>
      </c>
      <c r="B1044" t="s">
        <v>87</v>
      </c>
      <c r="C1044" s="44">
        <v>42452</v>
      </c>
      <c r="E1044" t="s">
        <v>82</v>
      </c>
      <c r="F1044">
        <v>1043</v>
      </c>
      <c r="G1044" s="106"/>
    </row>
    <row r="1045" spans="1:7" x14ac:dyDescent="0.25">
      <c r="A1045">
        <v>50577</v>
      </c>
      <c r="B1045" t="s">
        <v>87</v>
      </c>
      <c r="C1045" s="44">
        <v>42452</v>
      </c>
      <c r="E1045" t="s">
        <v>82</v>
      </c>
      <c r="F1045">
        <v>1044</v>
      </c>
      <c r="G1045" s="106"/>
    </row>
    <row r="1046" spans="1:7" x14ac:dyDescent="0.25">
      <c r="A1046">
        <v>50556</v>
      </c>
      <c r="B1046" t="s">
        <v>87</v>
      </c>
      <c r="C1046" s="44">
        <v>42452</v>
      </c>
      <c r="E1046" t="s">
        <v>82</v>
      </c>
      <c r="F1046">
        <v>1045</v>
      </c>
      <c r="G1046" s="106"/>
    </row>
    <row r="1047" spans="1:7" x14ac:dyDescent="0.25">
      <c r="A1047">
        <v>50533</v>
      </c>
      <c r="B1047" t="s">
        <v>87</v>
      </c>
      <c r="C1047" s="44">
        <v>42452</v>
      </c>
      <c r="E1047" t="s">
        <v>82</v>
      </c>
      <c r="F1047">
        <v>1046</v>
      </c>
      <c r="G1047" s="106"/>
    </row>
    <row r="1048" spans="1:7" x14ac:dyDescent="0.25">
      <c r="A1048">
        <v>50614</v>
      </c>
      <c r="B1048" t="s">
        <v>87</v>
      </c>
      <c r="C1048" s="44">
        <v>42453</v>
      </c>
      <c r="E1048" t="s">
        <v>82</v>
      </c>
      <c r="F1048">
        <v>1047</v>
      </c>
      <c r="G1048" s="106"/>
    </row>
    <row r="1049" spans="1:7" x14ac:dyDescent="0.25">
      <c r="A1049">
        <v>50616</v>
      </c>
      <c r="B1049" t="s">
        <v>87</v>
      </c>
      <c r="C1049" s="44">
        <v>42453</v>
      </c>
      <c r="E1049" t="s">
        <v>82</v>
      </c>
      <c r="F1049">
        <v>1048</v>
      </c>
      <c r="G1049" s="106"/>
    </row>
    <row r="1050" spans="1:7" x14ac:dyDescent="0.25">
      <c r="A1050">
        <v>50613</v>
      </c>
      <c r="B1050" t="s">
        <v>87</v>
      </c>
      <c r="C1050" s="44">
        <v>42453</v>
      </c>
      <c r="E1050" t="s">
        <v>82</v>
      </c>
      <c r="F1050">
        <v>1049</v>
      </c>
      <c r="G1050" s="106"/>
    </row>
    <row r="1051" spans="1:7" x14ac:dyDescent="0.25">
      <c r="A1051">
        <v>50612</v>
      </c>
      <c r="B1051" t="s">
        <v>87</v>
      </c>
      <c r="C1051" s="44">
        <v>42453</v>
      </c>
      <c r="E1051" t="s">
        <v>82</v>
      </c>
      <c r="F1051">
        <v>1050</v>
      </c>
      <c r="G1051" s="106"/>
    </row>
    <row r="1052" spans="1:7" x14ac:dyDescent="0.25">
      <c r="A1052">
        <v>50615</v>
      </c>
      <c r="B1052" t="s">
        <v>87</v>
      </c>
      <c r="C1052" s="44">
        <v>42453</v>
      </c>
      <c r="E1052" t="s">
        <v>82</v>
      </c>
      <c r="F1052">
        <v>1051</v>
      </c>
      <c r="G1052" s="106"/>
    </row>
    <row r="1053" spans="1:7" x14ac:dyDescent="0.25">
      <c r="A1053">
        <v>50617</v>
      </c>
      <c r="B1053" t="s">
        <v>87</v>
      </c>
      <c r="C1053" s="44">
        <v>42453</v>
      </c>
      <c r="E1053" t="s">
        <v>82</v>
      </c>
      <c r="F1053">
        <v>1052</v>
      </c>
      <c r="G1053" s="106"/>
    </row>
    <row r="1054" spans="1:7" x14ac:dyDescent="0.25">
      <c r="A1054">
        <v>50618</v>
      </c>
      <c r="B1054" t="s">
        <v>87</v>
      </c>
      <c r="C1054" s="44">
        <v>42453</v>
      </c>
      <c r="E1054" t="s">
        <v>82</v>
      </c>
      <c r="F1054">
        <v>1053</v>
      </c>
      <c r="G1054" s="106"/>
    </row>
    <row r="1055" spans="1:7" x14ac:dyDescent="0.25">
      <c r="A1055">
        <v>50576</v>
      </c>
      <c r="B1055" t="s">
        <v>87</v>
      </c>
      <c r="C1055" s="44">
        <v>42453</v>
      </c>
      <c r="E1055" t="s">
        <v>82</v>
      </c>
      <c r="F1055">
        <v>1054</v>
      </c>
      <c r="G1055" s="106"/>
    </row>
    <row r="1056" spans="1:7" x14ac:dyDescent="0.25">
      <c r="A1056">
        <v>50610</v>
      </c>
      <c r="B1056" t="s">
        <v>87</v>
      </c>
      <c r="C1056" s="44">
        <v>42453</v>
      </c>
      <c r="E1056" t="s">
        <v>82</v>
      </c>
      <c r="F1056">
        <v>1055</v>
      </c>
      <c r="G1056" s="106"/>
    </row>
    <row r="1057" spans="1:7" x14ac:dyDescent="0.25">
      <c r="A1057">
        <v>50569</v>
      </c>
      <c r="B1057" t="s">
        <v>87</v>
      </c>
      <c r="C1057" s="44">
        <v>42453</v>
      </c>
      <c r="E1057" t="s">
        <v>82</v>
      </c>
      <c r="F1057">
        <v>1056</v>
      </c>
      <c r="G1057" s="106"/>
    </row>
    <row r="1058" spans="1:7" x14ac:dyDescent="0.25">
      <c r="A1058">
        <v>50570</v>
      </c>
      <c r="B1058" t="s">
        <v>87</v>
      </c>
      <c r="C1058" s="44">
        <v>42453</v>
      </c>
      <c r="E1058" t="s">
        <v>82</v>
      </c>
      <c r="F1058">
        <v>1057</v>
      </c>
      <c r="G1058" s="106"/>
    </row>
    <row r="1059" spans="1:7" x14ac:dyDescent="0.25">
      <c r="A1059">
        <v>50571</v>
      </c>
      <c r="B1059" t="s">
        <v>87</v>
      </c>
      <c r="C1059" s="44">
        <v>42453</v>
      </c>
      <c r="E1059" t="s">
        <v>82</v>
      </c>
      <c r="F1059">
        <v>1058</v>
      </c>
      <c r="G1059" s="106"/>
    </row>
    <row r="1060" spans="1:7" x14ac:dyDescent="0.25">
      <c r="A1060">
        <v>50572</v>
      </c>
      <c r="B1060" t="s">
        <v>87</v>
      </c>
      <c r="C1060" s="44">
        <v>42453</v>
      </c>
      <c r="E1060" t="s">
        <v>82</v>
      </c>
      <c r="F1060">
        <v>1059</v>
      </c>
      <c r="G1060" s="106"/>
    </row>
    <row r="1061" spans="1:7" x14ac:dyDescent="0.25">
      <c r="A1061">
        <v>50583</v>
      </c>
      <c r="B1061" t="s">
        <v>87</v>
      </c>
      <c r="C1061" s="44">
        <v>42453</v>
      </c>
      <c r="E1061" t="s">
        <v>82</v>
      </c>
      <c r="F1061">
        <v>1060</v>
      </c>
      <c r="G1061" s="106"/>
    </row>
    <row r="1062" spans="1:7" x14ac:dyDescent="0.25">
      <c r="A1062">
        <v>50579</v>
      </c>
      <c r="B1062" t="s">
        <v>87</v>
      </c>
      <c r="C1062" s="44">
        <v>42453</v>
      </c>
      <c r="E1062" t="s">
        <v>82</v>
      </c>
      <c r="F1062">
        <v>1061</v>
      </c>
      <c r="G1062" s="106"/>
    </row>
    <row r="1063" spans="1:7" x14ac:dyDescent="0.25">
      <c r="A1063">
        <v>50537</v>
      </c>
      <c r="B1063" t="s">
        <v>87</v>
      </c>
      <c r="C1063" s="44">
        <v>42453</v>
      </c>
      <c r="E1063" t="s">
        <v>82</v>
      </c>
      <c r="F1063">
        <v>1062</v>
      </c>
      <c r="G1063" s="106"/>
    </row>
    <row r="1064" spans="1:7" x14ac:dyDescent="0.25">
      <c r="A1064">
        <v>50620</v>
      </c>
      <c r="B1064" t="s">
        <v>87</v>
      </c>
      <c r="C1064" s="44">
        <v>42454</v>
      </c>
      <c r="E1064" t="s">
        <v>82</v>
      </c>
      <c r="F1064">
        <v>1063</v>
      </c>
      <c r="G1064" s="106"/>
    </row>
    <row r="1065" spans="1:7" x14ac:dyDescent="0.25">
      <c r="A1065">
        <v>50590</v>
      </c>
      <c r="B1065" t="s">
        <v>87</v>
      </c>
      <c r="C1065" s="44">
        <v>42454</v>
      </c>
      <c r="E1065" t="s">
        <v>82</v>
      </c>
      <c r="F1065">
        <v>1064</v>
      </c>
      <c r="G1065" s="106"/>
    </row>
    <row r="1066" spans="1:7" x14ac:dyDescent="0.25">
      <c r="A1066">
        <v>50588</v>
      </c>
      <c r="B1066" t="s">
        <v>87</v>
      </c>
      <c r="C1066" s="44">
        <v>42454</v>
      </c>
      <c r="E1066" t="s">
        <v>82</v>
      </c>
      <c r="F1066">
        <v>1065</v>
      </c>
      <c r="G1066" s="106"/>
    </row>
    <row r="1067" spans="1:7" x14ac:dyDescent="0.25">
      <c r="A1067">
        <v>50621</v>
      </c>
      <c r="B1067" t="s">
        <v>87</v>
      </c>
      <c r="C1067" s="44">
        <v>42454</v>
      </c>
      <c r="E1067" t="s">
        <v>82</v>
      </c>
      <c r="F1067">
        <v>1066</v>
      </c>
      <c r="G1067" s="106"/>
    </row>
    <row r="1068" spans="1:7" x14ac:dyDescent="0.25">
      <c r="A1068">
        <v>50624</v>
      </c>
      <c r="B1068" t="s">
        <v>87</v>
      </c>
      <c r="C1068" s="44">
        <v>42454</v>
      </c>
      <c r="E1068" t="s">
        <v>82</v>
      </c>
      <c r="F1068">
        <v>1067</v>
      </c>
      <c r="G1068" s="106"/>
    </row>
    <row r="1069" spans="1:7" x14ac:dyDescent="0.25">
      <c r="A1069">
        <v>50587</v>
      </c>
      <c r="B1069" t="s">
        <v>87</v>
      </c>
      <c r="C1069" s="44">
        <v>42454</v>
      </c>
      <c r="E1069" t="s">
        <v>82</v>
      </c>
      <c r="F1069">
        <v>1068</v>
      </c>
      <c r="G1069" s="106"/>
    </row>
    <row r="1070" spans="1:7" x14ac:dyDescent="0.25">
      <c r="A1070">
        <v>50586</v>
      </c>
      <c r="B1070" t="s">
        <v>87</v>
      </c>
      <c r="C1070" s="44">
        <v>42454</v>
      </c>
      <c r="E1070" t="s">
        <v>82</v>
      </c>
      <c r="F1070">
        <v>1069</v>
      </c>
      <c r="G1070" s="106"/>
    </row>
    <row r="1071" spans="1:7" x14ac:dyDescent="0.25">
      <c r="A1071">
        <v>50585</v>
      </c>
      <c r="B1071" t="s">
        <v>87</v>
      </c>
      <c r="C1071" s="44">
        <v>42454</v>
      </c>
      <c r="E1071" t="s">
        <v>82</v>
      </c>
      <c r="F1071">
        <v>1070</v>
      </c>
      <c r="G1071" s="106"/>
    </row>
    <row r="1072" spans="1:7" x14ac:dyDescent="0.25">
      <c r="A1072">
        <v>50584</v>
      </c>
      <c r="B1072" t="s">
        <v>87</v>
      </c>
      <c r="C1072" s="44">
        <v>42454</v>
      </c>
      <c r="E1072" t="s">
        <v>82</v>
      </c>
      <c r="F1072">
        <v>1071</v>
      </c>
      <c r="G1072" s="106"/>
    </row>
    <row r="1073" spans="1:7" x14ac:dyDescent="0.25">
      <c r="A1073">
        <v>50580</v>
      </c>
      <c r="B1073" t="s">
        <v>87</v>
      </c>
      <c r="C1073" s="44">
        <v>42454</v>
      </c>
      <c r="E1073" t="s">
        <v>82</v>
      </c>
      <c r="F1073">
        <v>1072</v>
      </c>
      <c r="G1073" s="106"/>
    </row>
    <row r="1074" spans="1:7" x14ac:dyDescent="0.25">
      <c r="A1074">
        <v>50581</v>
      </c>
      <c r="B1074" t="s">
        <v>87</v>
      </c>
      <c r="C1074" s="44">
        <v>42457</v>
      </c>
      <c r="E1074" t="s">
        <v>82</v>
      </c>
      <c r="F1074">
        <v>1073</v>
      </c>
      <c r="G1074" s="106"/>
    </row>
    <row r="1075" spans="1:7" x14ac:dyDescent="0.25">
      <c r="A1075">
        <v>50582</v>
      </c>
      <c r="B1075" t="s">
        <v>87</v>
      </c>
      <c r="C1075" s="44">
        <v>42457</v>
      </c>
      <c r="E1075" t="s">
        <v>82</v>
      </c>
      <c r="F1075">
        <v>1074</v>
      </c>
      <c r="G1075" s="106"/>
    </row>
    <row r="1076" spans="1:7" x14ac:dyDescent="0.25">
      <c r="A1076">
        <v>50596</v>
      </c>
      <c r="B1076" t="s">
        <v>87</v>
      </c>
      <c r="C1076" s="44">
        <v>42457</v>
      </c>
      <c r="E1076" t="s">
        <v>82</v>
      </c>
      <c r="F1076">
        <v>1075</v>
      </c>
      <c r="G1076" s="106"/>
    </row>
    <row r="1077" spans="1:7" x14ac:dyDescent="0.25">
      <c r="A1077">
        <v>50594</v>
      </c>
      <c r="B1077" t="s">
        <v>87</v>
      </c>
      <c r="C1077" s="44">
        <v>42457</v>
      </c>
      <c r="E1077" t="s">
        <v>82</v>
      </c>
      <c r="F1077">
        <v>1076</v>
      </c>
      <c r="G1077" s="106"/>
    </row>
    <row r="1078" spans="1:7" x14ac:dyDescent="0.25">
      <c r="A1078">
        <v>50591</v>
      </c>
      <c r="B1078" t="s">
        <v>87</v>
      </c>
      <c r="C1078" s="44">
        <v>42457</v>
      </c>
      <c r="E1078" t="s">
        <v>82</v>
      </c>
      <c r="F1078">
        <v>1077</v>
      </c>
      <c r="G1078" s="106"/>
    </row>
    <row r="1079" spans="1:7" x14ac:dyDescent="0.25">
      <c r="A1079">
        <v>50592</v>
      </c>
      <c r="B1079" t="s">
        <v>87</v>
      </c>
      <c r="C1079" s="44">
        <v>42457</v>
      </c>
      <c r="E1079" t="s">
        <v>82</v>
      </c>
      <c r="F1079">
        <v>1078</v>
      </c>
      <c r="G1079" s="106"/>
    </row>
    <row r="1080" spans="1:7" x14ac:dyDescent="0.25">
      <c r="A1080">
        <v>50593</v>
      </c>
      <c r="B1080" t="s">
        <v>87</v>
      </c>
      <c r="C1080" s="44">
        <v>42457</v>
      </c>
      <c r="E1080" t="s">
        <v>82</v>
      </c>
      <c r="F1080">
        <v>1079</v>
      </c>
      <c r="G1080" s="106"/>
    </row>
    <row r="1081" spans="1:7" x14ac:dyDescent="0.25">
      <c r="A1081">
        <v>50595</v>
      </c>
      <c r="B1081" t="s">
        <v>87</v>
      </c>
      <c r="C1081" s="44">
        <v>42457</v>
      </c>
      <c r="E1081" t="s">
        <v>82</v>
      </c>
      <c r="F1081">
        <v>1080</v>
      </c>
      <c r="G1081" s="106"/>
    </row>
    <row r="1082" spans="1:7" x14ac:dyDescent="0.25">
      <c r="A1082">
        <v>50541</v>
      </c>
      <c r="B1082" t="s">
        <v>87</v>
      </c>
      <c r="C1082" s="44">
        <v>42464</v>
      </c>
      <c r="E1082" t="s">
        <v>82</v>
      </c>
      <c r="F1082">
        <v>1081</v>
      </c>
      <c r="G1082" s="106"/>
    </row>
    <row r="1083" spans="1:7" x14ac:dyDescent="0.25">
      <c r="A1083">
        <v>50546</v>
      </c>
      <c r="B1083" t="s">
        <v>87</v>
      </c>
      <c r="C1083" s="44">
        <v>42464</v>
      </c>
      <c r="E1083" t="s">
        <v>82</v>
      </c>
      <c r="F1083">
        <v>1082</v>
      </c>
      <c r="G1083" s="106"/>
    </row>
    <row r="1084" spans="1:7" x14ac:dyDescent="0.25">
      <c r="A1084">
        <v>50589</v>
      </c>
      <c r="B1084" t="s">
        <v>87</v>
      </c>
      <c r="C1084" s="44">
        <v>42465</v>
      </c>
      <c r="E1084" t="s">
        <v>82</v>
      </c>
      <c r="F1084">
        <v>1083</v>
      </c>
      <c r="G1084" s="106"/>
    </row>
    <row r="1085" spans="1:7" x14ac:dyDescent="0.25">
      <c r="A1085">
        <v>50523</v>
      </c>
      <c r="B1085" t="s">
        <v>87</v>
      </c>
      <c r="C1085" s="44">
        <v>42465</v>
      </c>
      <c r="E1085" t="s">
        <v>82</v>
      </c>
      <c r="F1085">
        <v>1084</v>
      </c>
      <c r="G1085" s="106"/>
    </row>
    <row r="1086" spans="1:7" x14ac:dyDescent="0.25">
      <c r="A1086">
        <v>50602</v>
      </c>
      <c r="B1086" t="s">
        <v>87</v>
      </c>
      <c r="C1086" s="44">
        <v>42472</v>
      </c>
      <c r="E1086" t="s">
        <v>82</v>
      </c>
      <c r="F1086">
        <v>1085</v>
      </c>
      <c r="G1086" s="106"/>
    </row>
    <row r="1087" spans="1:7" x14ac:dyDescent="0.25">
      <c r="A1087">
        <v>50605</v>
      </c>
      <c r="B1087" t="s">
        <v>87</v>
      </c>
      <c r="C1087" s="44">
        <v>42472</v>
      </c>
      <c r="E1087" t="s">
        <v>82</v>
      </c>
      <c r="F1087">
        <v>1086</v>
      </c>
      <c r="G1087" s="106"/>
    </row>
    <row r="1088" spans="1:7" x14ac:dyDescent="0.25">
      <c r="A1088">
        <v>50603</v>
      </c>
      <c r="B1088" t="s">
        <v>87</v>
      </c>
      <c r="C1088" s="44">
        <v>42472</v>
      </c>
      <c r="E1088" t="s">
        <v>82</v>
      </c>
      <c r="F1088">
        <v>1087</v>
      </c>
      <c r="G1088" s="106"/>
    </row>
    <row r="1089" spans="1:7" x14ac:dyDescent="0.25">
      <c r="A1089">
        <v>50604</v>
      </c>
      <c r="B1089" t="s">
        <v>87</v>
      </c>
      <c r="C1089" s="44">
        <v>42472</v>
      </c>
      <c r="E1089" t="s">
        <v>82</v>
      </c>
      <c r="F1089">
        <v>1088</v>
      </c>
      <c r="G1089" s="106"/>
    </row>
    <row r="1090" spans="1:7" x14ac:dyDescent="0.25">
      <c r="A1090">
        <v>50606</v>
      </c>
      <c r="B1090" t="s">
        <v>87</v>
      </c>
      <c r="C1090" s="44">
        <v>42472</v>
      </c>
      <c r="E1090" t="s">
        <v>82</v>
      </c>
      <c r="F1090">
        <v>1089</v>
      </c>
      <c r="G1090" s="106"/>
    </row>
    <row r="1091" spans="1:7" x14ac:dyDescent="0.25">
      <c r="A1091">
        <v>50608</v>
      </c>
      <c r="B1091" t="s">
        <v>87</v>
      </c>
      <c r="C1091" s="44">
        <v>42472</v>
      </c>
      <c r="E1091" t="s">
        <v>82</v>
      </c>
      <c r="F1091">
        <v>1090</v>
      </c>
      <c r="G1091" s="106"/>
    </row>
    <row r="1092" spans="1:7" x14ac:dyDescent="0.25">
      <c r="A1092">
        <v>50734</v>
      </c>
      <c r="B1092" t="s">
        <v>87</v>
      </c>
      <c r="C1092" s="44">
        <v>42472</v>
      </c>
      <c r="E1092" t="s">
        <v>82</v>
      </c>
      <c r="F1092">
        <v>1091</v>
      </c>
      <c r="G1092" s="106"/>
    </row>
    <row r="1093" spans="1:7" x14ac:dyDescent="0.25">
      <c r="A1093">
        <v>50607</v>
      </c>
      <c r="B1093" t="s">
        <v>87</v>
      </c>
      <c r="C1093" s="44">
        <v>42472</v>
      </c>
      <c r="E1093" t="s">
        <v>82</v>
      </c>
      <c r="F1093">
        <v>1092</v>
      </c>
      <c r="G1093" s="106"/>
    </row>
    <row r="1094" spans="1:7" x14ac:dyDescent="0.25">
      <c r="A1094">
        <v>50732</v>
      </c>
      <c r="B1094" t="s">
        <v>87</v>
      </c>
      <c r="C1094" s="44">
        <v>42472</v>
      </c>
      <c r="E1094" t="s">
        <v>82</v>
      </c>
      <c r="F1094">
        <v>1093</v>
      </c>
      <c r="G1094" s="106"/>
    </row>
    <row r="1095" spans="1:7" x14ac:dyDescent="0.25">
      <c r="A1095">
        <v>50733</v>
      </c>
      <c r="B1095" t="s">
        <v>87</v>
      </c>
      <c r="C1095" s="44">
        <v>42472</v>
      </c>
      <c r="E1095" t="s">
        <v>82</v>
      </c>
      <c r="F1095">
        <v>1094</v>
      </c>
      <c r="G1095" s="106"/>
    </row>
    <row r="1096" spans="1:7" x14ac:dyDescent="0.25">
      <c r="A1096">
        <v>50597</v>
      </c>
      <c r="B1096" t="s">
        <v>87</v>
      </c>
      <c r="C1096" s="44">
        <v>42472</v>
      </c>
      <c r="E1096" t="s">
        <v>82</v>
      </c>
      <c r="F1096">
        <v>1095</v>
      </c>
      <c r="G1096" s="106"/>
    </row>
    <row r="1097" spans="1:7" x14ac:dyDescent="0.25">
      <c r="A1097">
        <v>50601</v>
      </c>
      <c r="B1097" t="s">
        <v>87</v>
      </c>
      <c r="C1097" s="44">
        <v>42472</v>
      </c>
      <c r="E1097" t="s">
        <v>82</v>
      </c>
      <c r="F1097">
        <v>1096</v>
      </c>
      <c r="G1097" s="106"/>
    </row>
    <row r="1098" spans="1:7" x14ac:dyDescent="0.25">
      <c r="A1098">
        <v>50598</v>
      </c>
      <c r="B1098" t="s">
        <v>87</v>
      </c>
      <c r="C1098" s="44">
        <v>42472</v>
      </c>
      <c r="E1098" t="s">
        <v>82</v>
      </c>
      <c r="F1098">
        <v>1097</v>
      </c>
      <c r="G1098" s="106"/>
    </row>
    <row r="1099" spans="1:7" x14ac:dyDescent="0.25">
      <c r="A1099">
        <v>50600</v>
      </c>
      <c r="B1099" t="s">
        <v>87</v>
      </c>
      <c r="C1099" s="44">
        <v>42472</v>
      </c>
      <c r="E1099" t="s">
        <v>82</v>
      </c>
      <c r="F1099">
        <v>1098</v>
      </c>
      <c r="G1099" s="106"/>
    </row>
    <row r="1100" spans="1:7" x14ac:dyDescent="0.25">
      <c r="A1100">
        <v>50743</v>
      </c>
      <c r="B1100" t="s">
        <v>87</v>
      </c>
      <c r="C1100" s="44">
        <v>42472</v>
      </c>
      <c r="E1100" t="s">
        <v>82</v>
      </c>
      <c r="F1100">
        <v>1099</v>
      </c>
      <c r="G1100" s="106"/>
    </row>
    <row r="1101" spans="1:7" x14ac:dyDescent="0.25">
      <c r="A1101">
        <v>50744</v>
      </c>
      <c r="B1101" t="s">
        <v>87</v>
      </c>
      <c r="C1101" s="44">
        <v>42472</v>
      </c>
      <c r="E1101" t="s">
        <v>82</v>
      </c>
      <c r="F1101">
        <v>1100</v>
      </c>
      <c r="G1101" s="106"/>
    </row>
    <row r="1102" spans="1:7" x14ac:dyDescent="0.25">
      <c r="A1102">
        <v>50740</v>
      </c>
      <c r="B1102" t="s">
        <v>87</v>
      </c>
      <c r="C1102" s="44">
        <v>42472</v>
      </c>
      <c r="E1102" t="s">
        <v>82</v>
      </c>
      <c r="F1102">
        <v>1101</v>
      </c>
      <c r="G1102" s="106"/>
    </row>
    <row r="1103" spans="1:7" x14ac:dyDescent="0.25">
      <c r="A1103">
        <v>50739</v>
      </c>
      <c r="B1103" t="s">
        <v>87</v>
      </c>
      <c r="C1103" s="44">
        <v>42472</v>
      </c>
      <c r="E1103" t="s">
        <v>82</v>
      </c>
      <c r="F1103">
        <v>1102</v>
      </c>
      <c r="G1103" s="106"/>
    </row>
    <row r="1104" spans="1:7" x14ac:dyDescent="0.25">
      <c r="A1104">
        <v>50742</v>
      </c>
      <c r="B1104" t="s">
        <v>87</v>
      </c>
      <c r="C1104" s="44">
        <v>42472</v>
      </c>
      <c r="E1104" t="s">
        <v>82</v>
      </c>
      <c r="F1104">
        <v>1103</v>
      </c>
      <c r="G1104" s="106"/>
    </row>
    <row r="1105" spans="1:7" x14ac:dyDescent="0.25">
      <c r="A1105">
        <v>50741</v>
      </c>
      <c r="B1105" t="s">
        <v>87</v>
      </c>
      <c r="C1105" s="44">
        <v>42472</v>
      </c>
      <c r="E1105" t="s">
        <v>82</v>
      </c>
      <c r="F1105">
        <v>1104</v>
      </c>
      <c r="G1105" s="106"/>
    </row>
    <row r="1106" spans="1:7" x14ac:dyDescent="0.25">
      <c r="A1106">
        <v>50736</v>
      </c>
      <c r="B1106" t="s">
        <v>87</v>
      </c>
      <c r="C1106" s="44">
        <v>42472</v>
      </c>
      <c r="E1106" t="s">
        <v>82</v>
      </c>
      <c r="F1106">
        <v>1105</v>
      </c>
      <c r="G1106" s="106"/>
    </row>
    <row r="1107" spans="1:7" x14ac:dyDescent="0.25">
      <c r="A1107">
        <v>50738</v>
      </c>
      <c r="B1107" t="s">
        <v>87</v>
      </c>
      <c r="C1107" s="44">
        <v>42472</v>
      </c>
      <c r="E1107" t="s">
        <v>82</v>
      </c>
      <c r="F1107">
        <v>1106</v>
      </c>
      <c r="G1107" s="106"/>
    </row>
    <row r="1108" spans="1:7" x14ac:dyDescent="0.25">
      <c r="A1108">
        <v>50735</v>
      </c>
      <c r="B1108" t="s">
        <v>87</v>
      </c>
      <c r="C1108" s="44">
        <v>42472</v>
      </c>
      <c r="E1108" t="s">
        <v>82</v>
      </c>
      <c r="F1108">
        <v>1107</v>
      </c>
      <c r="G1108" s="106"/>
    </row>
    <row r="1109" spans="1:7" x14ac:dyDescent="0.25">
      <c r="A1109">
        <v>50737</v>
      </c>
      <c r="B1109" t="s">
        <v>87</v>
      </c>
      <c r="C1109" s="44">
        <v>42472</v>
      </c>
      <c r="E1109" t="s">
        <v>82</v>
      </c>
      <c r="F1109">
        <v>1108</v>
      </c>
      <c r="G1109" s="106"/>
    </row>
    <row r="1110" spans="1:7" x14ac:dyDescent="0.25">
      <c r="A1110">
        <v>50757</v>
      </c>
      <c r="B1110" t="s">
        <v>87</v>
      </c>
      <c r="C1110" s="44">
        <v>42473</v>
      </c>
      <c r="E1110" t="s">
        <v>82</v>
      </c>
      <c r="F1110">
        <v>1109</v>
      </c>
      <c r="G1110" s="106"/>
    </row>
    <row r="1111" spans="1:7" x14ac:dyDescent="0.25">
      <c r="A1111">
        <v>50756</v>
      </c>
      <c r="B1111" t="s">
        <v>87</v>
      </c>
      <c r="C1111" s="44">
        <v>42473</v>
      </c>
      <c r="E1111" t="s">
        <v>82</v>
      </c>
      <c r="F1111">
        <v>1110</v>
      </c>
      <c r="G1111" s="106"/>
    </row>
    <row r="1112" spans="1:7" x14ac:dyDescent="0.25">
      <c r="A1112">
        <v>50622</v>
      </c>
      <c r="B1112" t="s">
        <v>87</v>
      </c>
      <c r="C1112" s="44">
        <v>42473</v>
      </c>
      <c r="E1112" t="s">
        <v>82</v>
      </c>
      <c r="F1112">
        <v>1111</v>
      </c>
      <c r="G1112" s="106"/>
    </row>
    <row r="1113" spans="1:7" x14ac:dyDescent="0.25">
      <c r="A1113">
        <v>50619</v>
      </c>
      <c r="B1113" t="s">
        <v>87</v>
      </c>
      <c r="C1113" s="44">
        <v>42473</v>
      </c>
      <c r="E1113" t="s">
        <v>82</v>
      </c>
      <c r="F1113">
        <v>1112</v>
      </c>
      <c r="G1113" s="106"/>
    </row>
    <row r="1114" spans="1:7" x14ac:dyDescent="0.25">
      <c r="A1114">
        <v>50728</v>
      </c>
      <c r="B1114" t="s">
        <v>87</v>
      </c>
      <c r="C1114" s="44">
        <v>42473</v>
      </c>
      <c r="E1114" t="s">
        <v>82</v>
      </c>
      <c r="F1114">
        <v>1113</v>
      </c>
      <c r="G1114" s="106"/>
    </row>
    <row r="1115" spans="1:7" x14ac:dyDescent="0.25">
      <c r="A1115">
        <v>50731</v>
      </c>
      <c r="B1115" t="s">
        <v>87</v>
      </c>
      <c r="C1115" s="44">
        <v>42473</v>
      </c>
      <c r="E1115" t="s">
        <v>82</v>
      </c>
      <c r="F1115">
        <v>1114</v>
      </c>
      <c r="G1115" s="106"/>
    </row>
    <row r="1116" spans="1:7" x14ac:dyDescent="0.25">
      <c r="A1116">
        <v>50727</v>
      </c>
      <c r="B1116" t="s">
        <v>87</v>
      </c>
      <c r="C1116" s="44">
        <v>42473</v>
      </c>
      <c r="E1116" t="s">
        <v>82</v>
      </c>
      <c r="F1116">
        <v>1115</v>
      </c>
      <c r="G1116" s="106"/>
    </row>
    <row r="1117" spans="1:7" x14ac:dyDescent="0.25">
      <c r="A1117">
        <v>50729</v>
      </c>
      <c r="B1117" t="s">
        <v>87</v>
      </c>
      <c r="C1117" s="44">
        <v>42473</v>
      </c>
      <c r="E1117" t="s">
        <v>82</v>
      </c>
      <c r="F1117">
        <v>1116</v>
      </c>
      <c r="G1117" s="106"/>
    </row>
    <row r="1118" spans="1:7" x14ac:dyDescent="0.25">
      <c r="A1118">
        <v>50730</v>
      </c>
      <c r="B1118" t="s">
        <v>87</v>
      </c>
      <c r="C1118" s="44">
        <v>42473</v>
      </c>
      <c r="E1118" t="s">
        <v>82</v>
      </c>
      <c r="F1118">
        <v>1117</v>
      </c>
      <c r="G1118" s="106"/>
    </row>
    <row r="1119" spans="1:7" x14ac:dyDescent="0.25">
      <c r="A1119">
        <v>50726</v>
      </c>
      <c r="B1119" t="s">
        <v>87</v>
      </c>
      <c r="C1119" s="44">
        <v>42473</v>
      </c>
      <c r="E1119" t="s">
        <v>82</v>
      </c>
      <c r="F1119">
        <v>1118</v>
      </c>
      <c r="G1119" s="106"/>
    </row>
    <row r="1120" spans="1:7" x14ac:dyDescent="0.25">
      <c r="A1120">
        <v>49748</v>
      </c>
      <c r="B1120" t="s">
        <v>87</v>
      </c>
      <c r="C1120" s="44">
        <v>42478</v>
      </c>
      <c r="E1120" t="s">
        <v>82</v>
      </c>
      <c r="F1120">
        <v>1119</v>
      </c>
      <c r="G1120" s="106"/>
    </row>
    <row r="1121" spans="1:7" x14ac:dyDescent="0.25">
      <c r="A1121">
        <v>50370</v>
      </c>
      <c r="B1121" t="s">
        <v>87</v>
      </c>
      <c r="C1121" s="44">
        <v>42482</v>
      </c>
      <c r="E1121" t="s">
        <v>82</v>
      </c>
      <c r="F1121">
        <v>1120</v>
      </c>
      <c r="G1121" s="106"/>
    </row>
    <row r="1122" spans="1:7" x14ac:dyDescent="0.25">
      <c r="A1122">
        <v>50745</v>
      </c>
      <c r="B1122" t="s">
        <v>87</v>
      </c>
      <c r="C1122" s="44">
        <v>42482</v>
      </c>
      <c r="E1122" t="s">
        <v>82</v>
      </c>
      <c r="F1122">
        <v>1121</v>
      </c>
      <c r="G1122" s="106"/>
    </row>
    <row r="1123" spans="1:7" x14ac:dyDescent="0.25">
      <c r="A1123">
        <v>50746</v>
      </c>
      <c r="B1123" t="s">
        <v>87</v>
      </c>
      <c r="C1123" s="44">
        <v>42482</v>
      </c>
      <c r="E1123" t="s">
        <v>82</v>
      </c>
      <c r="F1123">
        <v>1122</v>
      </c>
      <c r="G1123" s="106"/>
    </row>
    <row r="1124" spans="1:7" x14ac:dyDescent="0.25">
      <c r="A1124">
        <v>50748</v>
      </c>
      <c r="B1124" t="s">
        <v>87</v>
      </c>
      <c r="C1124" s="44">
        <v>42482</v>
      </c>
      <c r="E1124" t="s">
        <v>82</v>
      </c>
      <c r="F1124">
        <v>1123</v>
      </c>
      <c r="G1124" s="106"/>
    </row>
    <row r="1125" spans="1:7" x14ac:dyDescent="0.25">
      <c r="A1125">
        <v>50749</v>
      </c>
      <c r="B1125" t="s">
        <v>87</v>
      </c>
      <c r="C1125" s="44">
        <v>42482</v>
      </c>
      <c r="E1125" t="s">
        <v>82</v>
      </c>
      <c r="F1125">
        <v>1124</v>
      </c>
      <c r="G1125" s="106"/>
    </row>
    <row r="1126" spans="1:7" x14ac:dyDescent="0.25">
      <c r="A1126">
        <v>50750</v>
      </c>
      <c r="B1126" t="s">
        <v>87</v>
      </c>
      <c r="C1126" s="44">
        <v>42482</v>
      </c>
      <c r="E1126" t="s">
        <v>82</v>
      </c>
      <c r="F1126">
        <v>1125</v>
      </c>
      <c r="G1126" s="106"/>
    </row>
    <row r="1127" spans="1:7" x14ac:dyDescent="0.25">
      <c r="A1127">
        <v>50751</v>
      </c>
      <c r="B1127" t="s">
        <v>87</v>
      </c>
      <c r="C1127" s="44">
        <v>42482</v>
      </c>
      <c r="E1127" t="s">
        <v>82</v>
      </c>
      <c r="F1127">
        <v>1126</v>
      </c>
      <c r="G1127" s="106"/>
    </row>
    <row r="1128" spans="1:7" x14ac:dyDescent="0.25">
      <c r="A1128">
        <v>50752</v>
      </c>
      <c r="B1128" t="s">
        <v>87</v>
      </c>
      <c r="C1128" s="44">
        <v>42482</v>
      </c>
      <c r="E1128" t="s">
        <v>82</v>
      </c>
      <c r="F1128">
        <v>1127</v>
      </c>
      <c r="G1128" s="106"/>
    </row>
    <row r="1129" spans="1:7" x14ac:dyDescent="0.25">
      <c r="A1129">
        <v>50753</v>
      </c>
      <c r="B1129" t="s">
        <v>87</v>
      </c>
      <c r="C1129" s="44">
        <v>42482</v>
      </c>
      <c r="E1129" t="s">
        <v>82</v>
      </c>
      <c r="F1129">
        <v>1128</v>
      </c>
      <c r="G1129" s="106"/>
    </row>
    <row r="1130" spans="1:7" x14ac:dyDescent="0.25">
      <c r="A1130">
        <v>50754</v>
      </c>
      <c r="B1130" t="s">
        <v>87</v>
      </c>
      <c r="C1130" s="44">
        <v>42482</v>
      </c>
      <c r="E1130" t="s">
        <v>82</v>
      </c>
      <c r="F1130">
        <v>1129</v>
      </c>
      <c r="G1130" s="106"/>
    </row>
    <row r="1131" spans="1:7" x14ac:dyDescent="0.25">
      <c r="A1131">
        <v>50755</v>
      </c>
      <c r="B1131" t="s">
        <v>87</v>
      </c>
      <c r="C1131" s="44">
        <v>42482</v>
      </c>
      <c r="E1131" t="s">
        <v>82</v>
      </c>
      <c r="F1131">
        <v>1130</v>
      </c>
      <c r="G1131" s="106"/>
    </row>
    <row r="1132" spans="1:7" x14ac:dyDescent="0.25">
      <c r="A1132">
        <v>50747</v>
      </c>
      <c r="B1132" t="s">
        <v>87</v>
      </c>
      <c r="C1132" s="44">
        <v>42482</v>
      </c>
      <c r="E1132" t="s">
        <v>82</v>
      </c>
      <c r="F1132">
        <v>1131</v>
      </c>
      <c r="G1132" s="106"/>
    </row>
    <row r="1133" spans="1:7" x14ac:dyDescent="0.25">
      <c r="A1133">
        <v>50630</v>
      </c>
      <c r="B1133" t="s">
        <v>87</v>
      </c>
      <c r="C1133" s="44">
        <v>42485</v>
      </c>
      <c r="E1133" t="s">
        <v>82</v>
      </c>
      <c r="F1133">
        <v>1132</v>
      </c>
      <c r="G1133" s="106"/>
    </row>
    <row r="1134" spans="1:7" x14ac:dyDescent="0.25">
      <c r="A1134">
        <v>50625</v>
      </c>
      <c r="B1134" t="s">
        <v>87</v>
      </c>
      <c r="C1134" s="44">
        <v>42485</v>
      </c>
      <c r="E1134" t="s">
        <v>82</v>
      </c>
      <c r="F1134">
        <v>1133</v>
      </c>
      <c r="G1134" s="106"/>
    </row>
    <row r="1135" spans="1:7" x14ac:dyDescent="0.25">
      <c r="A1135">
        <v>50626</v>
      </c>
      <c r="B1135" t="s">
        <v>87</v>
      </c>
      <c r="C1135" s="44">
        <v>42485</v>
      </c>
      <c r="E1135" t="s">
        <v>82</v>
      </c>
      <c r="F1135">
        <v>1134</v>
      </c>
      <c r="G1135" s="106"/>
    </row>
    <row r="1136" spans="1:7" x14ac:dyDescent="0.25">
      <c r="A1136">
        <v>50627</v>
      </c>
      <c r="B1136" t="s">
        <v>87</v>
      </c>
      <c r="C1136" s="44">
        <v>42485</v>
      </c>
      <c r="E1136" t="s">
        <v>82</v>
      </c>
      <c r="F1136">
        <v>1135</v>
      </c>
      <c r="G1136" s="106"/>
    </row>
    <row r="1137" spans="1:7" x14ac:dyDescent="0.25">
      <c r="A1137">
        <v>50628</v>
      </c>
      <c r="B1137" t="s">
        <v>87</v>
      </c>
      <c r="C1137" s="44">
        <v>42485</v>
      </c>
      <c r="E1137" t="s">
        <v>82</v>
      </c>
      <c r="F1137">
        <v>1136</v>
      </c>
      <c r="G1137" s="106"/>
    </row>
    <row r="1138" spans="1:7" x14ac:dyDescent="0.25">
      <c r="A1138">
        <v>50629</v>
      </c>
      <c r="B1138" t="s">
        <v>87</v>
      </c>
      <c r="C1138" s="44">
        <v>42485</v>
      </c>
      <c r="E1138" t="s">
        <v>82</v>
      </c>
      <c r="F1138">
        <v>1137</v>
      </c>
      <c r="G1138" s="106"/>
    </row>
    <row r="1139" spans="1:7" x14ac:dyDescent="0.25">
      <c r="A1139">
        <v>50631</v>
      </c>
      <c r="B1139" t="s">
        <v>87</v>
      </c>
      <c r="C1139" s="44">
        <v>42485</v>
      </c>
      <c r="E1139" t="s">
        <v>82</v>
      </c>
      <c r="F1139">
        <v>1138</v>
      </c>
      <c r="G1139" s="106"/>
    </row>
    <row r="1140" spans="1:7" x14ac:dyDescent="0.25">
      <c r="A1140">
        <v>50632</v>
      </c>
      <c r="B1140" t="s">
        <v>87</v>
      </c>
      <c r="C1140" s="44">
        <v>42485</v>
      </c>
      <c r="E1140" t="s">
        <v>82</v>
      </c>
      <c r="F1140">
        <v>1139</v>
      </c>
      <c r="G1140" s="106"/>
    </row>
    <row r="1141" spans="1:7" x14ac:dyDescent="0.25">
      <c r="A1141">
        <v>50633</v>
      </c>
      <c r="B1141" t="s">
        <v>87</v>
      </c>
      <c r="C1141" s="44">
        <v>42485</v>
      </c>
      <c r="E1141" t="s">
        <v>82</v>
      </c>
      <c r="F1141">
        <v>1140</v>
      </c>
      <c r="G1141" s="106"/>
    </row>
    <row r="1142" spans="1:7" x14ac:dyDescent="0.25">
      <c r="A1142">
        <v>50634</v>
      </c>
      <c r="B1142" t="s">
        <v>87</v>
      </c>
      <c r="C1142" s="44">
        <v>42485</v>
      </c>
      <c r="E1142" t="s">
        <v>82</v>
      </c>
      <c r="F1142">
        <v>1141</v>
      </c>
      <c r="G1142" s="106"/>
    </row>
    <row r="1143" spans="1:7" x14ac:dyDescent="0.25">
      <c r="A1143">
        <v>50635</v>
      </c>
      <c r="B1143" t="s">
        <v>87</v>
      </c>
      <c r="C1143" s="44">
        <v>42485</v>
      </c>
      <c r="E1143" t="s">
        <v>82</v>
      </c>
      <c r="F1143">
        <v>1142</v>
      </c>
      <c r="G1143" s="106"/>
    </row>
    <row r="1144" spans="1:7" x14ac:dyDescent="0.25">
      <c r="A1144">
        <v>50636</v>
      </c>
      <c r="B1144" t="s">
        <v>87</v>
      </c>
      <c r="C1144" s="44">
        <v>42485</v>
      </c>
      <c r="E1144" t="s">
        <v>82</v>
      </c>
      <c r="F1144">
        <v>1143</v>
      </c>
      <c r="G1144" s="106"/>
    </row>
    <row r="1145" spans="1:7" x14ac:dyDescent="0.25">
      <c r="A1145">
        <v>50637</v>
      </c>
      <c r="B1145" t="s">
        <v>87</v>
      </c>
      <c r="C1145" s="44">
        <v>42485</v>
      </c>
      <c r="E1145" t="s">
        <v>82</v>
      </c>
      <c r="F1145">
        <v>1144</v>
      </c>
      <c r="G1145" s="106"/>
    </row>
    <row r="1146" spans="1:7" x14ac:dyDescent="0.25">
      <c r="A1146">
        <v>50638</v>
      </c>
      <c r="B1146" t="s">
        <v>87</v>
      </c>
      <c r="C1146" s="44">
        <v>42485</v>
      </c>
      <c r="E1146" t="s">
        <v>82</v>
      </c>
      <c r="F1146">
        <v>1145</v>
      </c>
      <c r="G1146" s="106"/>
    </row>
    <row r="1147" spans="1:7" x14ac:dyDescent="0.25">
      <c r="A1147">
        <v>50639</v>
      </c>
      <c r="B1147" t="s">
        <v>87</v>
      </c>
      <c r="C1147" s="44">
        <v>42485</v>
      </c>
      <c r="E1147" t="s">
        <v>82</v>
      </c>
      <c r="F1147">
        <v>1146</v>
      </c>
      <c r="G1147" s="106"/>
    </row>
    <row r="1148" spans="1:7" x14ac:dyDescent="0.25">
      <c r="A1148">
        <v>50640</v>
      </c>
      <c r="B1148" t="s">
        <v>87</v>
      </c>
      <c r="C1148" s="44">
        <v>42485</v>
      </c>
      <c r="E1148" t="s">
        <v>82</v>
      </c>
      <c r="F1148">
        <v>1147</v>
      </c>
      <c r="G1148" s="106"/>
    </row>
    <row r="1149" spans="1:7" x14ac:dyDescent="0.25">
      <c r="A1149">
        <v>50641</v>
      </c>
      <c r="B1149" t="s">
        <v>87</v>
      </c>
      <c r="C1149" s="44">
        <v>42485</v>
      </c>
      <c r="E1149" t="s">
        <v>82</v>
      </c>
      <c r="F1149">
        <v>1148</v>
      </c>
      <c r="G1149" s="106"/>
    </row>
    <row r="1150" spans="1:7" x14ac:dyDescent="0.25">
      <c r="A1150">
        <v>50642</v>
      </c>
      <c r="B1150" t="s">
        <v>87</v>
      </c>
      <c r="C1150" s="44">
        <v>42485</v>
      </c>
      <c r="E1150" t="s">
        <v>82</v>
      </c>
      <c r="F1150">
        <v>1149</v>
      </c>
      <c r="G1150" s="106"/>
    </row>
    <row r="1151" spans="1:7" x14ac:dyDescent="0.25">
      <c r="A1151">
        <v>50643</v>
      </c>
      <c r="B1151" t="s">
        <v>87</v>
      </c>
      <c r="C1151" s="44">
        <v>42485</v>
      </c>
      <c r="E1151" t="s">
        <v>82</v>
      </c>
      <c r="F1151">
        <v>1150</v>
      </c>
      <c r="G1151" s="106"/>
    </row>
    <row r="1152" spans="1:7" x14ac:dyDescent="0.25">
      <c r="A1152">
        <v>50644</v>
      </c>
      <c r="B1152" t="s">
        <v>87</v>
      </c>
      <c r="C1152" s="44">
        <v>42485</v>
      </c>
      <c r="E1152" t="s">
        <v>82</v>
      </c>
      <c r="F1152">
        <v>1151</v>
      </c>
      <c r="G1152" s="106"/>
    </row>
    <row r="1153" spans="1:7" x14ac:dyDescent="0.25">
      <c r="A1153">
        <v>50645</v>
      </c>
      <c r="B1153" t="s">
        <v>87</v>
      </c>
      <c r="C1153" s="44">
        <v>42485</v>
      </c>
      <c r="E1153" t="s">
        <v>82</v>
      </c>
      <c r="F1153">
        <v>1152</v>
      </c>
      <c r="G1153" s="106"/>
    </row>
    <row r="1154" spans="1:7" x14ac:dyDescent="0.25">
      <c r="A1154">
        <v>50646</v>
      </c>
      <c r="B1154" t="s">
        <v>87</v>
      </c>
      <c r="C1154" s="44">
        <v>42485</v>
      </c>
      <c r="E1154" t="s">
        <v>82</v>
      </c>
      <c r="F1154">
        <v>1153</v>
      </c>
      <c r="G1154" s="106"/>
    </row>
    <row r="1155" spans="1:7" x14ac:dyDescent="0.25">
      <c r="A1155">
        <v>50649</v>
      </c>
      <c r="B1155" t="s">
        <v>87</v>
      </c>
      <c r="C1155" s="44">
        <v>42485</v>
      </c>
      <c r="E1155" t="s">
        <v>82</v>
      </c>
      <c r="F1155">
        <v>1154</v>
      </c>
      <c r="G1155" s="106"/>
    </row>
    <row r="1156" spans="1:7" x14ac:dyDescent="0.25">
      <c r="A1156">
        <v>50650</v>
      </c>
      <c r="B1156" t="s">
        <v>87</v>
      </c>
      <c r="C1156" s="44">
        <v>42485</v>
      </c>
      <c r="E1156" t="s">
        <v>82</v>
      </c>
      <c r="F1156">
        <v>1155</v>
      </c>
      <c r="G1156" s="106"/>
    </row>
    <row r="1157" spans="1:7" x14ac:dyDescent="0.25">
      <c r="A1157">
        <v>50651</v>
      </c>
      <c r="B1157" t="s">
        <v>87</v>
      </c>
      <c r="C1157" s="44">
        <v>42485</v>
      </c>
      <c r="E1157" t="s">
        <v>82</v>
      </c>
      <c r="F1157">
        <v>1156</v>
      </c>
      <c r="G1157" s="106"/>
    </row>
    <row r="1158" spans="1:7" x14ac:dyDescent="0.25">
      <c r="A1158">
        <v>50652</v>
      </c>
      <c r="B1158" t="s">
        <v>87</v>
      </c>
      <c r="C1158" s="44">
        <v>42485</v>
      </c>
      <c r="E1158" t="s">
        <v>82</v>
      </c>
      <c r="F1158">
        <v>1157</v>
      </c>
      <c r="G1158" s="106"/>
    </row>
    <row r="1159" spans="1:7" x14ac:dyDescent="0.25">
      <c r="A1159">
        <v>50653</v>
      </c>
      <c r="B1159" t="s">
        <v>87</v>
      </c>
      <c r="C1159" s="44">
        <v>42485</v>
      </c>
      <c r="E1159" t="s">
        <v>82</v>
      </c>
      <c r="F1159">
        <v>1158</v>
      </c>
      <c r="G1159" s="106"/>
    </row>
    <row r="1160" spans="1:7" x14ac:dyDescent="0.25">
      <c r="A1160">
        <v>50654</v>
      </c>
      <c r="B1160" t="s">
        <v>87</v>
      </c>
      <c r="C1160" s="44">
        <v>42485</v>
      </c>
      <c r="E1160" t="s">
        <v>82</v>
      </c>
      <c r="F1160">
        <v>1159</v>
      </c>
      <c r="G1160" s="106"/>
    </row>
    <row r="1161" spans="1:7" x14ac:dyDescent="0.25">
      <c r="A1161">
        <v>50655</v>
      </c>
      <c r="B1161" t="s">
        <v>87</v>
      </c>
      <c r="C1161" s="44">
        <v>42485</v>
      </c>
      <c r="E1161" t="s">
        <v>82</v>
      </c>
      <c r="F1161">
        <v>1160</v>
      </c>
      <c r="G1161" s="106"/>
    </row>
    <row r="1162" spans="1:7" x14ac:dyDescent="0.25">
      <c r="A1162">
        <v>50656</v>
      </c>
      <c r="B1162" t="s">
        <v>87</v>
      </c>
      <c r="C1162" s="44">
        <v>42485</v>
      </c>
      <c r="E1162" t="s">
        <v>82</v>
      </c>
      <c r="F1162">
        <v>1161</v>
      </c>
      <c r="G1162" s="106"/>
    </row>
    <row r="1163" spans="1:7" x14ac:dyDescent="0.25">
      <c r="A1163">
        <v>50657</v>
      </c>
      <c r="B1163" t="s">
        <v>87</v>
      </c>
      <c r="C1163" s="44">
        <v>42485</v>
      </c>
      <c r="E1163" t="s">
        <v>82</v>
      </c>
      <c r="F1163">
        <v>1162</v>
      </c>
      <c r="G1163" s="106"/>
    </row>
    <row r="1164" spans="1:7" x14ac:dyDescent="0.25">
      <c r="A1164">
        <v>50658</v>
      </c>
      <c r="B1164" t="s">
        <v>87</v>
      </c>
      <c r="C1164" s="44">
        <v>42485</v>
      </c>
      <c r="E1164" t="s">
        <v>82</v>
      </c>
      <c r="F1164">
        <v>1163</v>
      </c>
      <c r="G1164" s="106"/>
    </row>
    <row r="1165" spans="1:7" x14ac:dyDescent="0.25">
      <c r="A1165">
        <v>50762</v>
      </c>
      <c r="B1165" t="s">
        <v>87</v>
      </c>
      <c r="C1165" s="44">
        <v>42485</v>
      </c>
      <c r="E1165" t="s">
        <v>82</v>
      </c>
      <c r="F1165">
        <v>1164</v>
      </c>
      <c r="G1165" s="106"/>
    </row>
    <row r="1166" spans="1:7" x14ac:dyDescent="0.25">
      <c r="A1166">
        <v>50763</v>
      </c>
      <c r="B1166" t="s">
        <v>87</v>
      </c>
      <c r="C1166" s="44">
        <v>42485</v>
      </c>
      <c r="D1166">
        <v>1</v>
      </c>
      <c r="E1166" t="s">
        <v>82</v>
      </c>
      <c r="F1166">
        <v>1165</v>
      </c>
      <c r="G1166" s="106"/>
    </row>
    <row r="1167" spans="1:7" x14ac:dyDescent="0.25">
      <c r="A1167">
        <v>50647</v>
      </c>
      <c r="B1167" t="s">
        <v>87</v>
      </c>
      <c r="C1167" s="44">
        <v>42487</v>
      </c>
      <c r="E1167" t="s">
        <v>82</v>
      </c>
      <c r="F1167">
        <v>1166</v>
      </c>
      <c r="G1167" s="106"/>
    </row>
    <row r="1168" spans="1:7" x14ac:dyDescent="0.25">
      <c r="A1168">
        <v>50648</v>
      </c>
      <c r="B1168" t="s">
        <v>87</v>
      </c>
      <c r="C1168" s="44">
        <v>42487</v>
      </c>
      <c r="E1168" t="s">
        <v>82</v>
      </c>
      <c r="F1168">
        <v>1167</v>
      </c>
      <c r="G1168" s="106"/>
    </row>
    <row r="1169" spans="1:7" x14ac:dyDescent="0.25">
      <c r="A1169">
        <v>50669</v>
      </c>
      <c r="B1169" t="s">
        <v>87</v>
      </c>
      <c r="C1169" s="44">
        <v>42487</v>
      </c>
      <c r="E1169" t="s">
        <v>82</v>
      </c>
      <c r="F1169">
        <v>1168</v>
      </c>
      <c r="G1169" s="106"/>
    </row>
    <row r="1170" spans="1:7" x14ac:dyDescent="0.25">
      <c r="A1170">
        <v>50660</v>
      </c>
      <c r="B1170" t="s">
        <v>87</v>
      </c>
      <c r="C1170" s="44">
        <v>42487</v>
      </c>
      <c r="E1170" t="s">
        <v>82</v>
      </c>
      <c r="F1170">
        <v>1169</v>
      </c>
      <c r="G1170" s="106"/>
    </row>
    <row r="1171" spans="1:7" x14ac:dyDescent="0.25">
      <c r="A1171">
        <v>50671</v>
      </c>
      <c r="B1171" t="s">
        <v>87</v>
      </c>
      <c r="C1171" s="44">
        <v>42487</v>
      </c>
      <c r="E1171" t="s">
        <v>82</v>
      </c>
      <c r="F1171">
        <v>1170</v>
      </c>
      <c r="G1171" s="106"/>
    </row>
    <row r="1172" spans="1:7" x14ac:dyDescent="0.25">
      <c r="A1172">
        <v>50672</v>
      </c>
      <c r="B1172" t="s">
        <v>87</v>
      </c>
      <c r="C1172" s="44">
        <v>42487</v>
      </c>
      <c r="E1172" t="s">
        <v>82</v>
      </c>
      <c r="F1172">
        <v>1171</v>
      </c>
      <c r="G1172" s="106"/>
    </row>
    <row r="1173" spans="1:7" x14ac:dyDescent="0.25">
      <c r="A1173">
        <v>50673</v>
      </c>
      <c r="B1173" t="s">
        <v>87</v>
      </c>
      <c r="C1173" s="44">
        <v>42487</v>
      </c>
      <c r="E1173" t="s">
        <v>82</v>
      </c>
      <c r="F1173">
        <v>1172</v>
      </c>
      <c r="G1173" s="106"/>
    </row>
    <row r="1174" spans="1:7" x14ac:dyDescent="0.25">
      <c r="A1174">
        <v>50662</v>
      </c>
      <c r="B1174" t="s">
        <v>87</v>
      </c>
      <c r="C1174" s="44">
        <v>42487</v>
      </c>
      <c r="E1174" t="s">
        <v>82</v>
      </c>
      <c r="F1174">
        <v>1173</v>
      </c>
      <c r="G1174" s="106"/>
    </row>
    <row r="1175" spans="1:7" x14ac:dyDescent="0.25">
      <c r="A1175">
        <v>50659</v>
      </c>
      <c r="B1175" t="s">
        <v>87</v>
      </c>
      <c r="C1175" s="44">
        <v>42487</v>
      </c>
      <c r="E1175" t="s">
        <v>82</v>
      </c>
      <c r="F1175">
        <v>1174</v>
      </c>
      <c r="G1175" s="106"/>
    </row>
    <row r="1176" spans="1:7" x14ac:dyDescent="0.25">
      <c r="A1176">
        <v>50681</v>
      </c>
      <c r="B1176" t="s">
        <v>87</v>
      </c>
      <c r="C1176" s="44">
        <v>42487</v>
      </c>
      <c r="E1176" t="s">
        <v>82</v>
      </c>
      <c r="F1176">
        <v>1175</v>
      </c>
      <c r="G1176" s="106"/>
    </row>
    <row r="1177" spans="1:7" x14ac:dyDescent="0.25">
      <c r="A1177">
        <v>50685</v>
      </c>
      <c r="B1177" t="s">
        <v>87</v>
      </c>
      <c r="C1177" s="44">
        <v>42487</v>
      </c>
      <c r="E1177" t="s">
        <v>82</v>
      </c>
      <c r="F1177">
        <v>1176</v>
      </c>
      <c r="G1177" s="106"/>
    </row>
    <row r="1178" spans="1:7" x14ac:dyDescent="0.25">
      <c r="A1178">
        <v>50684</v>
      </c>
      <c r="B1178" t="s">
        <v>87</v>
      </c>
      <c r="C1178" s="44">
        <v>42487</v>
      </c>
      <c r="E1178" t="s">
        <v>82</v>
      </c>
      <c r="F1178">
        <v>1177</v>
      </c>
      <c r="G1178" s="106"/>
    </row>
    <row r="1179" spans="1:7" x14ac:dyDescent="0.25">
      <c r="A1179">
        <v>50682</v>
      </c>
      <c r="B1179" t="s">
        <v>87</v>
      </c>
      <c r="C1179" s="44">
        <v>42487</v>
      </c>
      <c r="E1179" t="s">
        <v>82</v>
      </c>
      <c r="F1179">
        <v>1178</v>
      </c>
      <c r="G1179" s="106"/>
    </row>
    <row r="1180" spans="1:7" x14ac:dyDescent="0.25">
      <c r="A1180">
        <v>50683</v>
      </c>
      <c r="B1180" t="s">
        <v>87</v>
      </c>
      <c r="C1180" s="44">
        <v>42487</v>
      </c>
      <c r="E1180" t="s">
        <v>82</v>
      </c>
      <c r="F1180">
        <v>1179</v>
      </c>
      <c r="G1180" s="106"/>
    </row>
    <row r="1181" spans="1:7" x14ac:dyDescent="0.25">
      <c r="A1181">
        <v>50686</v>
      </c>
      <c r="B1181" t="s">
        <v>87</v>
      </c>
      <c r="C1181" s="44">
        <v>42487</v>
      </c>
      <c r="E1181" t="s">
        <v>82</v>
      </c>
      <c r="F1181">
        <v>1180</v>
      </c>
      <c r="G1181" s="106"/>
    </row>
    <row r="1182" spans="1:7" x14ac:dyDescent="0.25">
      <c r="A1182">
        <v>50663</v>
      </c>
      <c r="B1182" t="s">
        <v>87</v>
      </c>
      <c r="C1182" s="44">
        <v>42487</v>
      </c>
      <c r="E1182" t="s">
        <v>82</v>
      </c>
      <c r="F1182">
        <v>1181</v>
      </c>
      <c r="G1182" s="106"/>
    </row>
    <row r="1183" spans="1:7" x14ac:dyDescent="0.25">
      <c r="A1183">
        <v>50665</v>
      </c>
      <c r="B1183" t="s">
        <v>87</v>
      </c>
      <c r="C1183" s="44">
        <v>42487</v>
      </c>
      <c r="E1183" t="s">
        <v>82</v>
      </c>
      <c r="F1183">
        <v>1182</v>
      </c>
      <c r="G1183" s="106"/>
    </row>
    <row r="1184" spans="1:7" x14ac:dyDescent="0.25">
      <c r="A1184">
        <v>50664</v>
      </c>
      <c r="B1184" t="s">
        <v>87</v>
      </c>
      <c r="C1184" s="44">
        <v>42487</v>
      </c>
      <c r="E1184" t="s">
        <v>82</v>
      </c>
      <c r="F1184">
        <v>1183</v>
      </c>
      <c r="G1184" s="106"/>
    </row>
    <row r="1185" spans="1:7" x14ac:dyDescent="0.25">
      <c r="A1185">
        <v>50666</v>
      </c>
      <c r="B1185" t="s">
        <v>87</v>
      </c>
      <c r="C1185" s="44">
        <v>42487</v>
      </c>
      <c r="E1185" t="s">
        <v>82</v>
      </c>
      <c r="F1185">
        <v>1184</v>
      </c>
      <c r="G1185" s="106"/>
    </row>
    <row r="1186" spans="1:7" x14ac:dyDescent="0.25">
      <c r="A1186">
        <v>50667</v>
      </c>
      <c r="B1186" t="s">
        <v>87</v>
      </c>
      <c r="C1186" s="44">
        <v>42487</v>
      </c>
      <c r="E1186" t="s">
        <v>82</v>
      </c>
      <c r="F1186">
        <v>1185</v>
      </c>
      <c r="G1186" s="106"/>
    </row>
    <row r="1187" spans="1:7" x14ac:dyDescent="0.25">
      <c r="A1187">
        <v>50670</v>
      </c>
      <c r="B1187" t="s">
        <v>87</v>
      </c>
      <c r="C1187" s="44">
        <v>42487</v>
      </c>
      <c r="E1187" t="s">
        <v>82</v>
      </c>
      <c r="F1187">
        <v>1186</v>
      </c>
      <c r="G1187" s="106"/>
    </row>
    <row r="1188" spans="1:7" x14ac:dyDescent="0.25">
      <c r="A1188">
        <v>50661</v>
      </c>
      <c r="B1188" t="s">
        <v>87</v>
      </c>
      <c r="C1188" s="44">
        <v>42487</v>
      </c>
      <c r="E1188" t="s">
        <v>82</v>
      </c>
      <c r="F1188">
        <v>1187</v>
      </c>
      <c r="G1188" s="106"/>
    </row>
    <row r="1189" spans="1:7" x14ac:dyDescent="0.25">
      <c r="A1189">
        <v>50691</v>
      </c>
      <c r="B1189" t="s">
        <v>87</v>
      </c>
      <c r="C1189" s="44">
        <v>42487</v>
      </c>
      <c r="E1189" t="s">
        <v>82</v>
      </c>
      <c r="F1189">
        <v>1188</v>
      </c>
      <c r="G1189" s="106"/>
    </row>
    <row r="1190" spans="1:7" x14ac:dyDescent="0.25">
      <c r="A1190">
        <v>50690</v>
      </c>
      <c r="B1190" t="s">
        <v>87</v>
      </c>
      <c r="C1190" s="44">
        <v>42487</v>
      </c>
      <c r="E1190" t="s">
        <v>82</v>
      </c>
      <c r="F1190">
        <v>1189</v>
      </c>
      <c r="G1190" s="106"/>
    </row>
    <row r="1191" spans="1:7" x14ac:dyDescent="0.25">
      <c r="A1191">
        <v>50688</v>
      </c>
      <c r="B1191" t="s">
        <v>87</v>
      </c>
      <c r="C1191" s="44">
        <v>42487</v>
      </c>
      <c r="E1191" t="s">
        <v>82</v>
      </c>
      <c r="F1191">
        <v>1190</v>
      </c>
      <c r="G1191" s="106"/>
    </row>
    <row r="1192" spans="1:7" x14ac:dyDescent="0.25">
      <c r="A1192">
        <v>50689</v>
      </c>
      <c r="B1192" t="s">
        <v>87</v>
      </c>
      <c r="C1192" s="44">
        <v>42487</v>
      </c>
      <c r="E1192" t="s">
        <v>82</v>
      </c>
      <c r="F1192">
        <v>1191</v>
      </c>
      <c r="G1192" s="106"/>
    </row>
    <row r="1193" spans="1:7" x14ac:dyDescent="0.25">
      <c r="A1193">
        <v>50687</v>
      </c>
      <c r="B1193" t="s">
        <v>87</v>
      </c>
      <c r="C1193" s="44">
        <v>42487</v>
      </c>
      <c r="E1193" t="s">
        <v>82</v>
      </c>
      <c r="F1193">
        <v>1192</v>
      </c>
      <c r="G1193" s="106"/>
    </row>
    <row r="1194" spans="1:7" x14ac:dyDescent="0.25">
      <c r="A1194">
        <v>50668</v>
      </c>
      <c r="B1194" t="s">
        <v>87</v>
      </c>
      <c r="C1194" s="44">
        <v>42487</v>
      </c>
      <c r="E1194" t="s">
        <v>82</v>
      </c>
      <c r="F1194">
        <v>1193</v>
      </c>
      <c r="G1194" s="106"/>
    </row>
    <row r="1195" spans="1:7" x14ac:dyDescent="0.25">
      <c r="A1195">
        <v>50676</v>
      </c>
      <c r="B1195" t="s">
        <v>87</v>
      </c>
      <c r="C1195" s="44">
        <v>42487</v>
      </c>
      <c r="E1195" t="s">
        <v>82</v>
      </c>
      <c r="F1195">
        <v>1194</v>
      </c>
      <c r="G1195" s="106"/>
    </row>
    <row r="1196" spans="1:7" x14ac:dyDescent="0.25">
      <c r="A1196">
        <v>50675</v>
      </c>
      <c r="B1196" t="s">
        <v>87</v>
      </c>
      <c r="C1196" s="44">
        <v>42487</v>
      </c>
      <c r="E1196" t="s">
        <v>82</v>
      </c>
      <c r="F1196">
        <v>1195</v>
      </c>
      <c r="G1196" s="106"/>
    </row>
    <row r="1197" spans="1:7" x14ac:dyDescent="0.25">
      <c r="A1197">
        <v>50674</v>
      </c>
      <c r="B1197" t="s">
        <v>87</v>
      </c>
      <c r="C1197" s="44">
        <v>42487</v>
      </c>
      <c r="E1197" t="s">
        <v>82</v>
      </c>
      <c r="F1197">
        <v>1196</v>
      </c>
      <c r="G1197" s="106"/>
    </row>
    <row r="1198" spans="1:7" x14ac:dyDescent="0.25">
      <c r="A1198">
        <v>50677</v>
      </c>
      <c r="B1198" t="s">
        <v>87</v>
      </c>
      <c r="C1198" s="44">
        <v>42487</v>
      </c>
      <c r="E1198" t="s">
        <v>82</v>
      </c>
      <c r="F1198">
        <v>1197</v>
      </c>
      <c r="G1198" s="106"/>
    </row>
    <row r="1199" spans="1:7" x14ac:dyDescent="0.25">
      <c r="A1199">
        <v>50680</v>
      </c>
      <c r="B1199" t="s">
        <v>87</v>
      </c>
      <c r="C1199" s="44">
        <v>42487</v>
      </c>
      <c r="E1199" t="s">
        <v>82</v>
      </c>
      <c r="F1199">
        <v>1198</v>
      </c>
      <c r="G1199" s="106"/>
    </row>
    <row r="1200" spans="1:7" x14ac:dyDescent="0.25">
      <c r="A1200">
        <v>50678</v>
      </c>
      <c r="B1200" t="s">
        <v>87</v>
      </c>
      <c r="C1200" s="44">
        <v>42487</v>
      </c>
      <c r="E1200" t="s">
        <v>82</v>
      </c>
      <c r="F1200">
        <v>1199</v>
      </c>
      <c r="G1200" s="106"/>
    </row>
    <row r="1201" spans="1:7" x14ac:dyDescent="0.25">
      <c r="A1201">
        <v>50679</v>
      </c>
      <c r="B1201" t="s">
        <v>87</v>
      </c>
      <c r="C1201" s="44">
        <v>42487</v>
      </c>
      <c r="D1201">
        <v>1</v>
      </c>
      <c r="E1201" t="s">
        <v>82</v>
      </c>
      <c r="F1201">
        <v>1200</v>
      </c>
      <c r="G1201" s="106"/>
    </row>
    <row r="1202" spans="1:7" x14ac:dyDescent="0.25">
      <c r="A1202">
        <v>50694</v>
      </c>
      <c r="B1202" t="s">
        <v>87</v>
      </c>
      <c r="C1202" s="44">
        <v>42492</v>
      </c>
      <c r="E1202" t="s">
        <v>82</v>
      </c>
      <c r="F1202">
        <v>1201</v>
      </c>
      <c r="G1202" s="106"/>
    </row>
    <row r="1203" spans="1:7" x14ac:dyDescent="0.25">
      <c r="A1203">
        <v>50697</v>
      </c>
      <c r="B1203" t="s">
        <v>87</v>
      </c>
      <c r="C1203" s="44">
        <v>42492</v>
      </c>
      <c r="E1203" t="s">
        <v>82</v>
      </c>
      <c r="F1203">
        <v>1202</v>
      </c>
      <c r="G1203" s="106"/>
    </row>
    <row r="1204" spans="1:7" x14ac:dyDescent="0.25">
      <c r="A1204">
        <v>50693</v>
      </c>
      <c r="B1204" t="s">
        <v>87</v>
      </c>
      <c r="C1204" s="44">
        <v>42493</v>
      </c>
      <c r="E1204" t="s">
        <v>82</v>
      </c>
      <c r="F1204">
        <v>1203</v>
      </c>
      <c r="G1204" s="106"/>
    </row>
    <row r="1205" spans="1:7" x14ac:dyDescent="0.25">
      <c r="A1205">
        <v>50695</v>
      </c>
      <c r="B1205" t="s">
        <v>87</v>
      </c>
      <c r="C1205" s="44">
        <v>42495</v>
      </c>
      <c r="E1205" t="s">
        <v>82</v>
      </c>
      <c r="F1205">
        <v>1204</v>
      </c>
      <c r="G1205" s="106"/>
    </row>
    <row r="1206" spans="1:7" x14ac:dyDescent="0.25">
      <c r="A1206">
        <v>50706</v>
      </c>
      <c r="B1206" t="s">
        <v>87</v>
      </c>
      <c r="C1206" s="44">
        <v>42507</v>
      </c>
      <c r="E1206" t="s">
        <v>82</v>
      </c>
      <c r="F1206">
        <v>1205</v>
      </c>
      <c r="G1206" s="106"/>
    </row>
    <row r="1207" spans="1:7" x14ac:dyDescent="0.25">
      <c r="A1207">
        <v>50707</v>
      </c>
      <c r="B1207" t="s">
        <v>87</v>
      </c>
      <c r="C1207" s="44">
        <v>42507</v>
      </c>
      <c r="E1207" t="s">
        <v>82</v>
      </c>
      <c r="F1207">
        <v>1206</v>
      </c>
      <c r="G1207" s="106"/>
    </row>
    <row r="1208" spans="1:7" x14ac:dyDescent="0.25">
      <c r="A1208">
        <v>50696</v>
      </c>
      <c r="B1208" t="s">
        <v>87</v>
      </c>
      <c r="C1208" s="44">
        <v>42507</v>
      </c>
      <c r="E1208" t="s">
        <v>82</v>
      </c>
      <c r="F1208">
        <v>1207</v>
      </c>
      <c r="G1208" s="106"/>
    </row>
    <row r="1209" spans="1:7" x14ac:dyDescent="0.25">
      <c r="A1209">
        <v>50698</v>
      </c>
      <c r="B1209" t="s">
        <v>87</v>
      </c>
      <c r="C1209" s="44">
        <v>42507</v>
      </c>
      <c r="E1209" t="s">
        <v>82</v>
      </c>
      <c r="F1209">
        <v>1208</v>
      </c>
      <c r="G1209" s="106"/>
    </row>
    <row r="1210" spans="1:7" x14ac:dyDescent="0.25">
      <c r="A1210">
        <v>50700</v>
      </c>
      <c r="B1210" t="s">
        <v>87</v>
      </c>
      <c r="C1210" s="44">
        <v>42507</v>
      </c>
      <c r="E1210" t="s">
        <v>82</v>
      </c>
      <c r="F1210">
        <v>1209</v>
      </c>
      <c r="G1210" s="106"/>
    </row>
    <row r="1211" spans="1:7" x14ac:dyDescent="0.25">
      <c r="A1211">
        <v>50701</v>
      </c>
      <c r="B1211" t="s">
        <v>87</v>
      </c>
      <c r="C1211" s="44">
        <v>42507</v>
      </c>
      <c r="E1211" t="s">
        <v>82</v>
      </c>
      <c r="F1211">
        <v>1210</v>
      </c>
      <c r="G1211" s="106"/>
    </row>
    <row r="1212" spans="1:7" x14ac:dyDescent="0.25">
      <c r="A1212">
        <v>50702</v>
      </c>
      <c r="B1212" t="s">
        <v>87</v>
      </c>
      <c r="C1212" s="44">
        <v>42507</v>
      </c>
      <c r="E1212" t="s">
        <v>82</v>
      </c>
      <c r="F1212">
        <v>1211</v>
      </c>
      <c r="G1212" s="106"/>
    </row>
    <row r="1213" spans="1:7" x14ac:dyDescent="0.25">
      <c r="A1213">
        <v>50703</v>
      </c>
      <c r="B1213" t="s">
        <v>87</v>
      </c>
      <c r="C1213" s="44">
        <v>42507</v>
      </c>
      <c r="E1213" t="s">
        <v>82</v>
      </c>
      <c r="F1213">
        <v>1212</v>
      </c>
      <c r="G1213" s="106"/>
    </row>
    <row r="1214" spans="1:7" x14ac:dyDescent="0.25">
      <c r="A1214">
        <v>50704</v>
      </c>
      <c r="B1214" t="s">
        <v>87</v>
      </c>
      <c r="C1214" s="44">
        <v>42507</v>
      </c>
      <c r="E1214" t="s">
        <v>82</v>
      </c>
      <c r="F1214">
        <v>1213</v>
      </c>
      <c r="G1214" s="106"/>
    </row>
    <row r="1215" spans="1:7" x14ac:dyDescent="0.25">
      <c r="A1215">
        <v>50705</v>
      </c>
      <c r="B1215" t="s">
        <v>87</v>
      </c>
      <c r="C1215" s="44">
        <v>42507</v>
      </c>
      <c r="E1215" t="s">
        <v>82</v>
      </c>
      <c r="F1215">
        <v>1214</v>
      </c>
      <c r="G1215" s="106"/>
    </row>
    <row r="1216" spans="1:7" x14ac:dyDescent="0.25">
      <c r="A1216">
        <v>50111</v>
      </c>
      <c r="B1216" t="s">
        <v>87</v>
      </c>
      <c r="C1216" s="44">
        <v>42507</v>
      </c>
      <c r="E1216" t="s">
        <v>82</v>
      </c>
      <c r="F1216">
        <v>1215</v>
      </c>
      <c r="G1216" s="106"/>
    </row>
    <row r="1217" spans="1:7" x14ac:dyDescent="0.25">
      <c r="A1217">
        <v>50458</v>
      </c>
      <c r="B1217" t="s">
        <v>87</v>
      </c>
      <c r="C1217" s="44">
        <v>42510</v>
      </c>
      <c r="E1217" t="s">
        <v>82</v>
      </c>
      <c r="F1217">
        <v>1216</v>
      </c>
      <c r="G1217" s="106"/>
    </row>
    <row r="1218" spans="1:7" x14ac:dyDescent="0.25">
      <c r="A1218">
        <v>50708</v>
      </c>
      <c r="B1218" t="s">
        <v>87</v>
      </c>
      <c r="C1218" s="44">
        <v>42510</v>
      </c>
      <c r="E1218" t="s">
        <v>82</v>
      </c>
      <c r="F1218">
        <v>1217</v>
      </c>
      <c r="G1218" s="106"/>
    </row>
    <row r="1219" spans="1:7" x14ac:dyDescent="0.25">
      <c r="A1219">
        <v>50709</v>
      </c>
      <c r="B1219" t="s">
        <v>87</v>
      </c>
      <c r="C1219" s="44">
        <v>42513</v>
      </c>
      <c r="E1219" t="s">
        <v>82</v>
      </c>
      <c r="F1219">
        <v>1218</v>
      </c>
      <c r="G1219" s="106"/>
    </row>
    <row r="1220" spans="1:7" x14ac:dyDescent="0.25">
      <c r="A1220">
        <v>50723</v>
      </c>
      <c r="B1220" t="s">
        <v>87</v>
      </c>
      <c r="C1220" s="44">
        <v>42513</v>
      </c>
      <c r="E1220" t="s">
        <v>82</v>
      </c>
      <c r="F1220">
        <v>1219</v>
      </c>
      <c r="G1220" s="106"/>
    </row>
    <row r="1221" spans="1:7" x14ac:dyDescent="0.25">
      <c r="A1221">
        <v>50724</v>
      </c>
      <c r="B1221" t="s">
        <v>87</v>
      </c>
      <c r="C1221" s="44">
        <v>42513</v>
      </c>
      <c r="E1221" t="s">
        <v>82</v>
      </c>
      <c r="F1221">
        <v>1220</v>
      </c>
      <c r="G1221" s="106"/>
    </row>
    <row r="1222" spans="1:7" x14ac:dyDescent="0.25">
      <c r="A1222">
        <v>50722</v>
      </c>
      <c r="B1222" t="s">
        <v>87</v>
      </c>
      <c r="C1222" s="44">
        <v>42513</v>
      </c>
      <c r="E1222" t="s">
        <v>82</v>
      </c>
      <c r="F1222">
        <v>1221</v>
      </c>
      <c r="G1222" s="106"/>
    </row>
    <row r="1223" spans="1:7" x14ac:dyDescent="0.25">
      <c r="A1223">
        <v>50758</v>
      </c>
      <c r="B1223" t="s">
        <v>87</v>
      </c>
      <c r="C1223" s="44">
        <v>42513</v>
      </c>
      <c r="E1223" t="s">
        <v>82</v>
      </c>
      <c r="F1223">
        <v>1222</v>
      </c>
      <c r="G1223" s="106"/>
    </row>
    <row r="1224" spans="1:7" x14ac:dyDescent="0.25">
      <c r="A1224">
        <v>50764</v>
      </c>
      <c r="B1224" t="s">
        <v>87</v>
      </c>
      <c r="C1224" s="44">
        <v>42513</v>
      </c>
      <c r="E1224" t="s">
        <v>82</v>
      </c>
      <c r="F1224">
        <v>1223</v>
      </c>
      <c r="G1224" s="106"/>
    </row>
    <row r="1225" spans="1:7" x14ac:dyDescent="0.25">
      <c r="A1225">
        <v>50760</v>
      </c>
      <c r="B1225" t="s">
        <v>87</v>
      </c>
      <c r="C1225" s="44">
        <v>42513</v>
      </c>
      <c r="E1225" t="s">
        <v>82</v>
      </c>
      <c r="F1225">
        <v>1224</v>
      </c>
      <c r="G1225" s="106"/>
    </row>
    <row r="1226" spans="1:7" x14ac:dyDescent="0.25">
      <c r="A1226">
        <v>50713</v>
      </c>
      <c r="B1226" t="s">
        <v>87</v>
      </c>
      <c r="C1226" s="44">
        <v>42513</v>
      </c>
      <c r="E1226" t="s">
        <v>82</v>
      </c>
      <c r="F1226">
        <v>1225</v>
      </c>
      <c r="G1226" s="106"/>
    </row>
    <row r="1227" spans="1:7" x14ac:dyDescent="0.25">
      <c r="A1227">
        <v>50712</v>
      </c>
      <c r="B1227" t="s">
        <v>87</v>
      </c>
      <c r="C1227" s="44">
        <v>42513</v>
      </c>
      <c r="E1227" t="s">
        <v>82</v>
      </c>
      <c r="F1227">
        <v>1226</v>
      </c>
      <c r="G1227" s="106"/>
    </row>
    <row r="1228" spans="1:7" x14ac:dyDescent="0.25">
      <c r="A1228">
        <v>50714</v>
      </c>
      <c r="B1228" t="s">
        <v>87</v>
      </c>
      <c r="C1228" s="44">
        <v>42513</v>
      </c>
      <c r="E1228" t="s">
        <v>82</v>
      </c>
      <c r="F1228">
        <v>1227</v>
      </c>
      <c r="G1228" s="106"/>
    </row>
    <row r="1229" spans="1:7" x14ac:dyDescent="0.25">
      <c r="A1229">
        <v>50759</v>
      </c>
      <c r="B1229" t="s">
        <v>87</v>
      </c>
      <c r="C1229" s="44">
        <v>42513</v>
      </c>
      <c r="E1229" t="s">
        <v>82</v>
      </c>
      <c r="F1229">
        <v>1228</v>
      </c>
      <c r="G1229" s="106"/>
    </row>
    <row r="1230" spans="1:7" x14ac:dyDescent="0.25">
      <c r="A1230">
        <v>50761</v>
      </c>
      <c r="B1230" t="s">
        <v>87</v>
      </c>
      <c r="C1230" s="44">
        <v>42513</v>
      </c>
      <c r="E1230" t="s">
        <v>82</v>
      </c>
      <c r="F1230">
        <v>1229</v>
      </c>
      <c r="G1230" s="106"/>
    </row>
    <row r="1231" spans="1:7" x14ac:dyDescent="0.25">
      <c r="A1231">
        <v>50719</v>
      </c>
      <c r="B1231" t="s">
        <v>87</v>
      </c>
      <c r="C1231" s="44">
        <v>42513</v>
      </c>
      <c r="E1231" t="s">
        <v>82</v>
      </c>
      <c r="F1231">
        <v>1230</v>
      </c>
      <c r="G1231" s="106"/>
    </row>
    <row r="1232" spans="1:7" x14ac:dyDescent="0.25">
      <c r="A1232">
        <v>50721</v>
      </c>
      <c r="B1232" t="s">
        <v>87</v>
      </c>
      <c r="C1232" s="44">
        <v>42513</v>
      </c>
      <c r="E1232" t="s">
        <v>82</v>
      </c>
      <c r="F1232">
        <v>1231</v>
      </c>
      <c r="G1232" s="106"/>
    </row>
    <row r="1233" spans="1:7" x14ac:dyDescent="0.25">
      <c r="A1233">
        <v>50765</v>
      </c>
      <c r="B1233" t="s">
        <v>87</v>
      </c>
      <c r="C1233" s="44">
        <v>42513</v>
      </c>
      <c r="E1233" t="s">
        <v>82</v>
      </c>
      <c r="F1233">
        <v>1232</v>
      </c>
      <c r="G1233" s="106"/>
    </row>
    <row r="1234" spans="1:7" x14ac:dyDescent="0.25">
      <c r="A1234">
        <v>50710</v>
      </c>
      <c r="B1234" t="s">
        <v>87</v>
      </c>
      <c r="C1234" s="44">
        <v>42513</v>
      </c>
      <c r="E1234" t="s">
        <v>82</v>
      </c>
      <c r="F1234">
        <v>1233</v>
      </c>
      <c r="G1234" s="106"/>
    </row>
    <row r="1235" spans="1:7" x14ac:dyDescent="0.25">
      <c r="A1235">
        <v>50711</v>
      </c>
      <c r="B1235" t="s">
        <v>87</v>
      </c>
      <c r="C1235" s="44">
        <v>42513</v>
      </c>
      <c r="E1235" t="s">
        <v>82</v>
      </c>
      <c r="F1235">
        <v>1234</v>
      </c>
      <c r="G1235" s="106"/>
    </row>
    <row r="1236" spans="1:7" x14ac:dyDescent="0.25">
      <c r="A1236">
        <v>50715</v>
      </c>
      <c r="B1236" t="s">
        <v>87</v>
      </c>
      <c r="C1236" s="44">
        <v>42513</v>
      </c>
      <c r="E1236" t="s">
        <v>82</v>
      </c>
      <c r="F1236">
        <v>1235</v>
      </c>
      <c r="G1236" s="106"/>
    </row>
    <row r="1237" spans="1:7" x14ac:dyDescent="0.25">
      <c r="A1237">
        <v>50716</v>
      </c>
      <c r="B1237" t="s">
        <v>87</v>
      </c>
      <c r="C1237" s="44">
        <v>42513</v>
      </c>
      <c r="E1237" t="s">
        <v>82</v>
      </c>
      <c r="F1237">
        <v>1236</v>
      </c>
      <c r="G1237" s="106"/>
    </row>
    <row r="1238" spans="1:7" x14ac:dyDescent="0.25">
      <c r="A1238">
        <v>50717</v>
      </c>
      <c r="B1238" t="s">
        <v>87</v>
      </c>
      <c r="C1238" s="44">
        <v>42513</v>
      </c>
      <c r="E1238" t="s">
        <v>82</v>
      </c>
      <c r="F1238">
        <v>1237</v>
      </c>
      <c r="G1238" s="106"/>
    </row>
    <row r="1239" spans="1:7" x14ac:dyDescent="0.25">
      <c r="A1239">
        <v>50718</v>
      </c>
      <c r="B1239" t="s">
        <v>87</v>
      </c>
      <c r="C1239" s="44">
        <v>42513</v>
      </c>
      <c r="E1239" t="s">
        <v>82</v>
      </c>
      <c r="F1239">
        <v>1238</v>
      </c>
      <c r="G1239" s="106"/>
    </row>
    <row r="1240" spans="1:7" x14ac:dyDescent="0.25">
      <c r="A1240">
        <v>50766</v>
      </c>
      <c r="B1240" t="s">
        <v>87</v>
      </c>
      <c r="C1240" s="44">
        <v>42513</v>
      </c>
      <c r="E1240" t="s">
        <v>82</v>
      </c>
      <c r="F1240">
        <v>1239</v>
      </c>
      <c r="G1240" s="106"/>
    </row>
    <row r="1241" spans="1:7" x14ac:dyDescent="0.25">
      <c r="A1241">
        <v>50772</v>
      </c>
      <c r="B1241" t="s">
        <v>87</v>
      </c>
      <c r="C1241" s="44">
        <v>42516</v>
      </c>
      <c r="E1241" t="s">
        <v>82</v>
      </c>
      <c r="F1241">
        <v>1240</v>
      </c>
      <c r="G1241" s="106"/>
    </row>
    <row r="1242" spans="1:7" x14ac:dyDescent="0.25">
      <c r="A1242">
        <v>50768</v>
      </c>
      <c r="B1242" t="s">
        <v>87</v>
      </c>
      <c r="C1242" s="44">
        <v>42516</v>
      </c>
      <c r="E1242" t="s">
        <v>82</v>
      </c>
      <c r="F1242">
        <v>1241</v>
      </c>
      <c r="G1242" s="106"/>
    </row>
    <row r="1243" spans="1:7" x14ac:dyDescent="0.25">
      <c r="A1243">
        <v>50770</v>
      </c>
      <c r="B1243" t="s">
        <v>87</v>
      </c>
      <c r="C1243" s="44">
        <v>42516</v>
      </c>
      <c r="E1243" t="s">
        <v>82</v>
      </c>
      <c r="F1243">
        <v>1242</v>
      </c>
      <c r="G1243" s="106"/>
    </row>
    <row r="1244" spans="1:7" x14ac:dyDescent="0.25">
      <c r="A1244">
        <v>50774</v>
      </c>
      <c r="B1244" t="s">
        <v>87</v>
      </c>
      <c r="C1244" s="44">
        <v>42516</v>
      </c>
      <c r="E1244" t="s">
        <v>82</v>
      </c>
      <c r="F1244">
        <v>1243</v>
      </c>
      <c r="G1244" s="106"/>
    </row>
    <row r="1245" spans="1:7" x14ac:dyDescent="0.25">
      <c r="A1245">
        <v>50776</v>
      </c>
      <c r="B1245" t="s">
        <v>87</v>
      </c>
      <c r="C1245" s="44">
        <v>42521</v>
      </c>
      <c r="E1245" t="s">
        <v>82</v>
      </c>
      <c r="F1245">
        <v>1244</v>
      </c>
      <c r="G1245" s="106"/>
    </row>
    <row r="1246" spans="1:7" x14ac:dyDescent="0.25">
      <c r="A1246">
        <v>50777</v>
      </c>
      <c r="B1246" t="s">
        <v>87</v>
      </c>
      <c r="C1246" s="44">
        <v>42522</v>
      </c>
      <c r="E1246" t="s">
        <v>82</v>
      </c>
      <c r="F1246">
        <v>1245</v>
      </c>
      <c r="G1246" s="106"/>
    </row>
    <row r="1247" spans="1:7" x14ac:dyDescent="0.25">
      <c r="A1247">
        <v>50396</v>
      </c>
      <c r="B1247" t="s">
        <v>87</v>
      </c>
      <c r="C1247" s="44">
        <v>42524</v>
      </c>
      <c r="E1247" t="s">
        <v>82</v>
      </c>
      <c r="F1247">
        <v>1246</v>
      </c>
      <c r="G1247" s="106"/>
    </row>
    <row r="1248" spans="1:7" x14ac:dyDescent="0.25">
      <c r="A1248">
        <v>50466</v>
      </c>
      <c r="B1248" t="s">
        <v>87</v>
      </c>
      <c r="C1248" s="44">
        <v>42524</v>
      </c>
      <c r="E1248" t="s">
        <v>82</v>
      </c>
      <c r="F1248">
        <v>1247</v>
      </c>
      <c r="G1248" s="106"/>
    </row>
    <row r="1249" spans="1:7" x14ac:dyDescent="0.25">
      <c r="A1249">
        <v>50505</v>
      </c>
      <c r="B1249" t="s">
        <v>87</v>
      </c>
      <c r="C1249" s="44">
        <v>42524</v>
      </c>
      <c r="E1249" t="s">
        <v>82</v>
      </c>
      <c r="F1249">
        <v>1248</v>
      </c>
      <c r="G1249" s="106"/>
    </row>
    <row r="1250" spans="1:7" x14ac:dyDescent="0.25">
      <c r="A1250">
        <v>50692</v>
      </c>
      <c r="B1250" t="s">
        <v>87</v>
      </c>
      <c r="C1250" s="44">
        <v>42524</v>
      </c>
      <c r="E1250" t="s">
        <v>82</v>
      </c>
      <c r="F1250">
        <v>1249</v>
      </c>
      <c r="G1250" s="106"/>
    </row>
    <row r="1251" spans="1:7" x14ac:dyDescent="0.25">
      <c r="A1251">
        <v>50778</v>
      </c>
      <c r="B1251" t="s">
        <v>87</v>
      </c>
      <c r="C1251" s="44">
        <v>42524</v>
      </c>
      <c r="E1251" t="s">
        <v>82</v>
      </c>
      <c r="F1251">
        <v>1250</v>
      </c>
      <c r="G1251" s="106"/>
    </row>
    <row r="1252" spans="1:7" x14ac:dyDescent="0.25">
      <c r="A1252">
        <v>50779</v>
      </c>
      <c r="B1252" t="s">
        <v>87</v>
      </c>
      <c r="C1252" s="44">
        <v>42524</v>
      </c>
      <c r="E1252" t="s">
        <v>82</v>
      </c>
      <c r="F1252">
        <v>1251</v>
      </c>
      <c r="G1252" s="106"/>
    </row>
    <row r="1253" spans="1:7" x14ac:dyDescent="0.25">
      <c r="A1253">
        <v>50780</v>
      </c>
      <c r="B1253" t="s">
        <v>87</v>
      </c>
      <c r="C1253" s="44">
        <v>42524</v>
      </c>
      <c r="E1253" t="s">
        <v>82</v>
      </c>
      <c r="F1253">
        <v>1252</v>
      </c>
      <c r="G1253" s="106"/>
    </row>
    <row r="1254" spans="1:7" x14ac:dyDescent="0.25">
      <c r="A1254">
        <v>50781</v>
      </c>
      <c r="B1254" t="s">
        <v>87</v>
      </c>
      <c r="C1254" s="44">
        <v>42524</v>
      </c>
      <c r="E1254" t="s">
        <v>82</v>
      </c>
      <c r="F1254">
        <v>1253</v>
      </c>
      <c r="G1254" s="106"/>
    </row>
    <row r="1255" spans="1:7" x14ac:dyDescent="0.25">
      <c r="A1255">
        <v>50782</v>
      </c>
      <c r="B1255" t="s">
        <v>87</v>
      </c>
      <c r="C1255" s="44">
        <v>42524</v>
      </c>
      <c r="E1255" t="s">
        <v>82</v>
      </c>
      <c r="F1255">
        <v>1254</v>
      </c>
      <c r="G1255" s="106"/>
    </row>
    <row r="1256" spans="1:7" x14ac:dyDescent="0.25">
      <c r="A1256">
        <v>50783</v>
      </c>
      <c r="B1256" t="s">
        <v>87</v>
      </c>
      <c r="C1256" s="44">
        <v>42524</v>
      </c>
      <c r="E1256" t="s">
        <v>82</v>
      </c>
      <c r="F1256">
        <v>1255</v>
      </c>
      <c r="G1256" s="106"/>
    </row>
    <row r="1257" spans="1:7" x14ac:dyDescent="0.25">
      <c r="A1257">
        <v>50784</v>
      </c>
      <c r="B1257" t="s">
        <v>87</v>
      </c>
      <c r="C1257" s="44">
        <v>42524</v>
      </c>
      <c r="E1257" t="s">
        <v>82</v>
      </c>
      <c r="F1257">
        <v>1256</v>
      </c>
      <c r="G1257" s="106"/>
    </row>
    <row r="1258" spans="1:7" x14ac:dyDescent="0.25">
      <c r="A1258">
        <v>50785</v>
      </c>
      <c r="B1258" t="s">
        <v>87</v>
      </c>
      <c r="C1258" s="44">
        <v>42524</v>
      </c>
      <c r="E1258" t="s">
        <v>82</v>
      </c>
      <c r="F1258">
        <v>1257</v>
      </c>
      <c r="G1258" s="106"/>
    </row>
    <row r="1259" spans="1:7" x14ac:dyDescent="0.25">
      <c r="A1259">
        <v>50798</v>
      </c>
      <c r="B1259" t="s">
        <v>87</v>
      </c>
      <c r="C1259" s="44">
        <v>42527</v>
      </c>
      <c r="E1259" t="s">
        <v>82</v>
      </c>
      <c r="F1259">
        <v>1258</v>
      </c>
      <c r="G1259" s="106"/>
    </row>
    <row r="1260" spans="1:7" x14ac:dyDescent="0.25">
      <c r="A1260">
        <v>50799</v>
      </c>
      <c r="B1260" t="s">
        <v>87</v>
      </c>
      <c r="C1260" s="44">
        <v>42527</v>
      </c>
      <c r="E1260" t="s">
        <v>82</v>
      </c>
      <c r="F1260">
        <v>1259</v>
      </c>
      <c r="G1260" s="106"/>
    </row>
    <row r="1261" spans="1:7" x14ac:dyDescent="0.25">
      <c r="A1261">
        <v>50792</v>
      </c>
      <c r="B1261" t="s">
        <v>87</v>
      </c>
      <c r="C1261" s="44">
        <v>42527</v>
      </c>
      <c r="E1261" t="s">
        <v>82</v>
      </c>
      <c r="F1261">
        <v>1260</v>
      </c>
      <c r="G1261" s="106"/>
    </row>
    <row r="1262" spans="1:7" x14ac:dyDescent="0.25">
      <c r="A1262">
        <v>50793</v>
      </c>
      <c r="B1262" t="s">
        <v>87</v>
      </c>
      <c r="C1262" s="44">
        <v>42527</v>
      </c>
      <c r="E1262" t="s">
        <v>82</v>
      </c>
      <c r="F1262">
        <v>1261</v>
      </c>
      <c r="G1262" s="106"/>
    </row>
    <row r="1263" spans="1:7" x14ac:dyDescent="0.25">
      <c r="A1263">
        <v>50795</v>
      </c>
      <c r="B1263" t="s">
        <v>87</v>
      </c>
      <c r="C1263" s="44">
        <v>42527</v>
      </c>
      <c r="E1263" t="s">
        <v>82</v>
      </c>
      <c r="F1263">
        <v>1262</v>
      </c>
      <c r="G1263" s="106"/>
    </row>
    <row r="1264" spans="1:7" x14ac:dyDescent="0.25">
      <c r="A1264">
        <v>50796</v>
      </c>
      <c r="B1264" t="s">
        <v>87</v>
      </c>
      <c r="C1264" s="44">
        <v>42527</v>
      </c>
      <c r="E1264" t="s">
        <v>82</v>
      </c>
      <c r="F1264">
        <v>1263</v>
      </c>
      <c r="G1264" s="106"/>
    </row>
    <row r="1265" spans="1:7" x14ac:dyDescent="0.25">
      <c r="A1265">
        <v>50801</v>
      </c>
      <c r="B1265" t="s">
        <v>87</v>
      </c>
      <c r="C1265" s="44">
        <v>42527</v>
      </c>
      <c r="E1265" t="s">
        <v>82</v>
      </c>
      <c r="F1265">
        <v>1264</v>
      </c>
      <c r="G1265" s="106"/>
    </row>
    <row r="1266" spans="1:7" x14ac:dyDescent="0.25">
      <c r="A1266">
        <v>50802</v>
      </c>
      <c r="B1266" t="s">
        <v>87</v>
      </c>
      <c r="C1266" s="44">
        <v>42527</v>
      </c>
      <c r="E1266" t="s">
        <v>82</v>
      </c>
      <c r="F1266">
        <v>1265</v>
      </c>
      <c r="G1266" s="106"/>
    </row>
    <row r="1267" spans="1:7" x14ac:dyDescent="0.25">
      <c r="A1267">
        <v>50797</v>
      </c>
      <c r="B1267" t="s">
        <v>87</v>
      </c>
      <c r="C1267" s="44">
        <v>42527</v>
      </c>
      <c r="E1267" t="s">
        <v>82</v>
      </c>
      <c r="F1267">
        <v>1266</v>
      </c>
      <c r="G1267" s="106"/>
    </row>
    <row r="1268" spans="1:7" x14ac:dyDescent="0.25">
      <c r="A1268">
        <v>50800</v>
      </c>
      <c r="B1268" t="s">
        <v>87</v>
      </c>
      <c r="C1268" s="44">
        <v>42527</v>
      </c>
      <c r="E1268" t="s">
        <v>82</v>
      </c>
      <c r="F1268">
        <v>1267</v>
      </c>
      <c r="G1268" s="106"/>
    </row>
    <row r="1269" spans="1:7" x14ac:dyDescent="0.25">
      <c r="A1269">
        <v>50787</v>
      </c>
      <c r="B1269" t="s">
        <v>87</v>
      </c>
      <c r="C1269" s="44">
        <v>42527</v>
      </c>
      <c r="E1269" t="s">
        <v>82</v>
      </c>
      <c r="F1269">
        <v>1268</v>
      </c>
      <c r="G1269" s="106"/>
    </row>
    <row r="1270" spans="1:7" x14ac:dyDescent="0.25">
      <c r="A1270">
        <v>50790</v>
      </c>
      <c r="B1270" t="s">
        <v>87</v>
      </c>
      <c r="C1270" s="44">
        <v>42527</v>
      </c>
      <c r="E1270" t="s">
        <v>82</v>
      </c>
      <c r="F1270">
        <v>1269</v>
      </c>
      <c r="G1270" s="106"/>
    </row>
    <row r="1271" spans="1:7" x14ac:dyDescent="0.25">
      <c r="A1271">
        <v>50810</v>
      </c>
      <c r="B1271" t="s">
        <v>87</v>
      </c>
      <c r="C1271" s="44">
        <v>42527</v>
      </c>
      <c r="E1271" t="s">
        <v>82</v>
      </c>
      <c r="F1271">
        <v>1270</v>
      </c>
      <c r="G1271" s="106"/>
    </row>
    <row r="1272" spans="1:7" x14ac:dyDescent="0.25">
      <c r="A1272">
        <v>50815</v>
      </c>
      <c r="B1272" t="s">
        <v>87</v>
      </c>
      <c r="C1272" s="44">
        <v>42527</v>
      </c>
      <c r="E1272" t="s">
        <v>82</v>
      </c>
      <c r="F1272">
        <v>1271</v>
      </c>
      <c r="G1272" s="106"/>
    </row>
    <row r="1273" spans="1:7" x14ac:dyDescent="0.25">
      <c r="A1273">
        <v>50811</v>
      </c>
      <c r="B1273" t="s">
        <v>87</v>
      </c>
      <c r="C1273" s="44">
        <v>42527</v>
      </c>
      <c r="E1273" t="s">
        <v>82</v>
      </c>
      <c r="F1273">
        <v>1272</v>
      </c>
      <c r="G1273" s="106"/>
    </row>
    <row r="1274" spans="1:7" x14ac:dyDescent="0.25">
      <c r="A1274">
        <v>50791</v>
      </c>
      <c r="B1274" t="s">
        <v>87</v>
      </c>
      <c r="C1274" s="44">
        <v>42527</v>
      </c>
      <c r="E1274" t="s">
        <v>82</v>
      </c>
      <c r="F1274">
        <v>1273</v>
      </c>
      <c r="G1274" s="106"/>
    </row>
    <row r="1275" spans="1:7" x14ac:dyDescent="0.25">
      <c r="A1275">
        <v>50789</v>
      </c>
      <c r="B1275" t="s">
        <v>87</v>
      </c>
      <c r="C1275" s="44">
        <v>42527</v>
      </c>
      <c r="E1275" t="s">
        <v>82</v>
      </c>
      <c r="F1275">
        <v>1274</v>
      </c>
      <c r="G1275" s="106"/>
    </row>
    <row r="1276" spans="1:7" x14ac:dyDescent="0.25">
      <c r="A1276">
        <v>50813</v>
      </c>
      <c r="B1276" t="s">
        <v>87</v>
      </c>
      <c r="C1276" s="44">
        <v>42527</v>
      </c>
      <c r="E1276" t="s">
        <v>82</v>
      </c>
      <c r="F1276">
        <v>1275</v>
      </c>
      <c r="G1276" s="106"/>
    </row>
    <row r="1277" spans="1:7" x14ac:dyDescent="0.25">
      <c r="A1277">
        <v>50812</v>
      </c>
      <c r="B1277" t="s">
        <v>87</v>
      </c>
      <c r="C1277" s="44">
        <v>42527</v>
      </c>
      <c r="E1277" t="s">
        <v>82</v>
      </c>
      <c r="F1277">
        <v>1276</v>
      </c>
      <c r="G1277" s="106"/>
    </row>
    <row r="1278" spans="1:7" x14ac:dyDescent="0.25">
      <c r="A1278">
        <v>50786</v>
      </c>
      <c r="B1278" t="s">
        <v>87</v>
      </c>
      <c r="C1278" s="44">
        <v>42527</v>
      </c>
      <c r="E1278" t="s">
        <v>82</v>
      </c>
      <c r="F1278">
        <v>1277</v>
      </c>
      <c r="G1278" s="106"/>
    </row>
    <row r="1279" spans="1:7" x14ac:dyDescent="0.25">
      <c r="A1279">
        <v>50788</v>
      </c>
      <c r="B1279" t="s">
        <v>87</v>
      </c>
      <c r="C1279" s="44">
        <v>42527</v>
      </c>
      <c r="E1279" t="s">
        <v>82</v>
      </c>
      <c r="F1279">
        <v>1278</v>
      </c>
      <c r="G1279" s="106"/>
    </row>
    <row r="1280" spans="1:7" x14ac:dyDescent="0.25">
      <c r="A1280">
        <v>50806</v>
      </c>
      <c r="B1280" t="s">
        <v>87</v>
      </c>
      <c r="C1280" s="44">
        <v>42529</v>
      </c>
      <c r="E1280" t="s">
        <v>82</v>
      </c>
      <c r="F1280">
        <v>1279</v>
      </c>
      <c r="G1280" s="106"/>
    </row>
    <row r="1281" spans="1:7" x14ac:dyDescent="0.25">
      <c r="A1281">
        <v>50805</v>
      </c>
      <c r="B1281" t="s">
        <v>87</v>
      </c>
      <c r="C1281" s="44">
        <v>42529</v>
      </c>
      <c r="E1281" t="s">
        <v>82</v>
      </c>
      <c r="F1281">
        <v>1280</v>
      </c>
      <c r="G1281" s="106"/>
    </row>
    <row r="1282" spans="1:7" x14ac:dyDescent="0.25">
      <c r="A1282">
        <v>50804</v>
      </c>
      <c r="B1282" t="s">
        <v>87</v>
      </c>
      <c r="C1282" s="44">
        <v>42529</v>
      </c>
      <c r="E1282" t="s">
        <v>82</v>
      </c>
      <c r="F1282">
        <v>1281</v>
      </c>
      <c r="G1282" s="106"/>
    </row>
    <row r="1283" spans="1:7" x14ac:dyDescent="0.25">
      <c r="A1283">
        <v>50809</v>
      </c>
      <c r="B1283" t="s">
        <v>87</v>
      </c>
      <c r="C1283" s="44">
        <v>42529</v>
      </c>
      <c r="E1283" t="s">
        <v>82</v>
      </c>
      <c r="F1283">
        <v>1282</v>
      </c>
      <c r="G1283" s="106"/>
    </row>
    <row r="1284" spans="1:7" x14ac:dyDescent="0.25">
      <c r="A1284">
        <v>50818</v>
      </c>
      <c r="B1284" t="s">
        <v>87</v>
      </c>
      <c r="C1284" s="44">
        <v>42529</v>
      </c>
      <c r="E1284" t="s">
        <v>82</v>
      </c>
      <c r="F1284">
        <v>1283</v>
      </c>
      <c r="G1284" s="106"/>
    </row>
    <row r="1285" spans="1:7" x14ac:dyDescent="0.25">
      <c r="A1285">
        <v>50819</v>
      </c>
      <c r="B1285" t="s">
        <v>87</v>
      </c>
      <c r="C1285" s="44">
        <v>42529</v>
      </c>
      <c r="E1285" t="s">
        <v>82</v>
      </c>
      <c r="F1285">
        <v>1284</v>
      </c>
      <c r="G1285" s="106"/>
    </row>
    <row r="1286" spans="1:7" x14ac:dyDescent="0.25">
      <c r="A1286">
        <v>50817</v>
      </c>
      <c r="B1286" t="s">
        <v>87</v>
      </c>
      <c r="C1286" s="44">
        <v>42529</v>
      </c>
      <c r="E1286" t="s">
        <v>82</v>
      </c>
      <c r="F1286">
        <v>1285</v>
      </c>
      <c r="G1286" s="106"/>
    </row>
    <row r="1287" spans="1:7" x14ac:dyDescent="0.25">
      <c r="A1287">
        <v>50816</v>
      </c>
      <c r="B1287" t="s">
        <v>87</v>
      </c>
      <c r="C1287" s="44">
        <v>42529</v>
      </c>
      <c r="E1287" t="s">
        <v>82</v>
      </c>
      <c r="F1287">
        <v>1286</v>
      </c>
      <c r="G1287" s="106"/>
    </row>
    <row r="1288" spans="1:7" x14ac:dyDescent="0.25">
      <c r="A1288">
        <v>50807</v>
      </c>
      <c r="B1288" t="s">
        <v>87</v>
      </c>
      <c r="C1288" s="44">
        <v>42529</v>
      </c>
      <c r="E1288" t="s">
        <v>82</v>
      </c>
      <c r="F1288">
        <v>1287</v>
      </c>
      <c r="G1288" s="106"/>
    </row>
    <row r="1289" spans="1:7" x14ac:dyDescent="0.25">
      <c r="A1289">
        <v>50820</v>
      </c>
      <c r="B1289" t="s">
        <v>87</v>
      </c>
      <c r="C1289" s="44">
        <v>42529</v>
      </c>
      <c r="E1289" t="s">
        <v>82</v>
      </c>
      <c r="F1289">
        <v>1288</v>
      </c>
      <c r="G1289" s="106"/>
    </row>
    <row r="1290" spans="1:7" x14ac:dyDescent="0.25">
      <c r="A1290">
        <v>50394</v>
      </c>
      <c r="B1290" t="s">
        <v>87</v>
      </c>
      <c r="C1290" s="44">
        <v>42530</v>
      </c>
      <c r="E1290" t="s">
        <v>82</v>
      </c>
      <c r="F1290">
        <v>1289</v>
      </c>
      <c r="G1290" s="106"/>
    </row>
    <row r="1291" spans="1:7" x14ac:dyDescent="0.25">
      <c r="A1291">
        <v>50822</v>
      </c>
      <c r="B1291" t="s">
        <v>87</v>
      </c>
      <c r="C1291" s="44">
        <v>42531</v>
      </c>
      <c r="E1291" t="s">
        <v>82</v>
      </c>
      <c r="F1291">
        <v>1290</v>
      </c>
      <c r="G1291" s="106"/>
    </row>
    <row r="1292" spans="1:7" x14ac:dyDescent="0.25">
      <c r="A1292">
        <v>50829</v>
      </c>
      <c r="B1292" t="s">
        <v>87</v>
      </c>
      <c r="C1292" s="44">
        <v>42534</v>
      </c>
      <c r="E1292" t="s">
        <v>82</v>
      </c>
      <c r="F1292">
        <v>1291</v>
      </c>
      <c r="G1292" s="106"/>
    </row>
    <row r="1293" spans="1:7" x14ac:dyDescent="0.25">
      <c r="A1293">
        <v>50826</v>
      </c>
      <c r="B1293" t="s">
        <v>87</v>
      </c>
      <c r="C1293" s="44">
        <v>42534</v>
      </c>
      <c r="E1293" t="s">
        <v>82</v>
      </c>
      <c r="F1293">
        <v>1292</v>
      </c>
      <c r="G1293" s="106"/>
    </row>
    <row r="1294" spans="1:7" x14ac:dyDescent="0.25">
      <c r="A1294">
        <v>50827</v>
      </c>
      <c r="B1294" t="s">
        <v>87</v>
      </c>
      <c r="C1294" s="44">
        <v>42534</v>
      </c>
      <c r="E1294" t="s">
        <v>82</v>
      </c>
      <c r="F1294">
        <v>1293</v>
      </c>
      <c r="G1294" s="106"/>
    </row>
    <row r="1295" spans="1:7" x14ac:dyDescent="0.25">
      <c r="A1295">
        <v>50825</v>
      </c>
      <c r="B1295" t="s">
        <v>87</v>
      </c>
      <c r="C1295" s="44">
        <v>42534</v>
      </c>
      <c r="E1295" t="s">
        <v>82</v>
      </c>
      <c r="F1295">
        <v>1294</v>
      </c>
      <c r="G1295" s="106"/>
    </row>
    <row r="1296" spans="1:7" x14ac:dyDescent="0.25">
      <c r="A1296">
        <v>50824</v>
      </c>
      <c r="B1296" t="s">
        <v>87</v>
      </c>
      <c r="C1296" s="44">
        <v>42534</v>
      </c>
      <c r="E1296" t="s">
        <v>82</v>
      </c>
      <c r="F1296">
        <v>1295</v>
      </c>
      <c r="G1296" s="106"/>
    </row>
    <row r="1297" spans="1:7" x14ac:dyDescent="0.25">
      <c r="A1297">
        <v>50823</v>
      </c>
      <c r="B1297" t="s">
        <v>87</v>
      </c>
      <c r="C1297" s="44">
        <v>42534</v>
      </c>
      <c r="E1297" t="s">
        <v>82</v>
      </c>
      <c r="F1297">
        <v>1296</v>
      </c>
      <c r="G1297" s="106"/>
    </row>
    <row r="1298" spans="1:7" x14ac:dyDescent="0.25">
      <c r="A1298">
        <v>50828</v>
      </c>
      <c r="B1298" t="s">
        <v>87</v>
      </c>
      <c r="C1298" s="44">
        <v>42536</v>
      </c>
      <c r="E1298" t="s">
        <v>82</v>
      </c>
      <c r="F1298">
        <v>1297</v>
      </c>
      <c r="G1298" s="106"/>
    </row>
    <row r="1299" spans="1:7" x14ac:dyDescent="0.25">
      <c r="A1299">
        <v>50830</v>
      </c>
      <c r="B1299" t="s">
        <v>87</v>
      </c>
      <c r="C1299" s="44">
        <v>42536</v>
      </c>
      <c r="E1299" t="s">
        <v>82</v>
      </c>
      <c r="F1299">
        <v>1298</v>
      </c>
      <c r="G1299" s="106"/>
    </row>
    <row r="1300" spans="1:7" x14ac:dyDescent="0.25">
      <c r="A1300">
        <v>50831</v>
      </c>
      <c r="B1300" t="s">
        <v>87</v>
      </c>
      <c r="C1300" s="44">
        <v>42536</v>
      </c>
      <c r="E1300" t="s">
        <v>82</v>
      </c>
      <c r="F1300">
        <v>1299</v>
      </c>
      <c r="G1300" s="106"/>
    </row>
    <row r="1301" spans="1:7" x14ac:dyDescent="0.25">
      <c r="A1301">
        <v>50834</v>
      </c>
      <c r="B1301" t="s">
        <v>87</v>
      </c>
      <c r="C1301" s="44">
        <v>42536</v>
      </c>
      <c r="E1301" t="s">
        <v>82</v>
      </c>
      <c r="F1301">
        <v>1300</v>
      </c>
      <c r="G1301" s="106"/>
    </row>
    <row r="1302" spans="1:7" x14ac:dyDescent="0.25">
      <c r="A1302">
        <v>50832</v>
      </c>
      <c r="B1302" t="s">
        <v>87</v>
      </c>
      <c r="C1302" s="44">
        <v>42536</v>
      </c>
      <c r="E1302" t="s">
        <v>82</v>
      </c>
      <c r="F1302">
        <v>1301</v>
      </c>
      <c r="G1302" s="106"/>
    </row>
    <row r="1303" spans="1:7" x14ac:dyDescent="0.25">
      <c r="A1303">
        <v>50833</v>
      </c>
      <c r="B1303" t="s">
        <v>87</v>
      </c>
      <c r="C1303" s="44">
        <v>42536</v>
      </c>
      <c r="E1303" t="s">
        <v>82</v>
      </c>
      <c r="F1303">
        <v>1302</v>
      </c>
      <c r="G1303" s="106"/>
    </row>
    <row r="1304" spans="1:7" x14ac:dyDescent="0.25">
      <c r="A1304">
        <v>50821</v>
      </c>
      <c r="B1304" t="s">
        <v>87</v>
      </c>
      <c r="C1304" s="44">
        <v>42538</v>
      </c>
      <c r="E1304" t="s">
        <v>82</v>
      </c>
      <c r="F1304">
        <v>1303</v>
      </c>
      <c r="G1304" s="106"/>
    </row>
    <row r="1305" spans="1:7" x14ac:dyDescent="0.25">
      <c r="A1305">
        <v>50840</v>
      </c>
      <c r="B1305" t="s">
        <v>87</v>
      </c>
      <c r="C1305" s="44">
        <v>42544</v>
      </c>
      <c r="E1305" t="s">
        <v>82</v>
      </c>
      <c r="F1305">
        <v>1304</v>
      </c>
      <c r="G1305" s="106"/>
    </row>
    <row r="1306" spans="1:7" x14ac:dyDescent="0.25">
      <c r="A1306">
        <v>50837</v>
      </c>
      <c r="B1306" t="s">
        <v>87</v>
      </c>
      <c r="C1306" s="44">
        <v>42550</v>
      </c>
      <c r="E1306" t="s">
        <v>82</v>
      </c>
      <c r="F1306">
        <v>1305</v>
      </c>
      <c r="G1306" s="106"/>
    </row>
    <row r="1307" spans="1:7" x14ac:dyDescent="0.25">
      <c r="A1307">
        <v>50843</v>
      </c>
      <c r="B1307" t="s">
        <v>87</v>
      </c>
      <c r="C1307" s="44">
        <v>42550</v>
      </c>
      <c r="E1307" t="s">
        <v>82</v>
      </c>
      <c r="F1307">
        <v>1306</v>
      </c>
      <c r="G1307" s="106"/>
    </row>
    <row r="1308" spans="1:7" x14ac:dyDescent="0.25">
      <c r="A1308">
        <v>50844</v>
      </c>
      <c r="B1308" t="s">
        <v>87</v>
      </c>
      <c r="C1308" s="44">
        <v>42550</v>
      </c>
      <c r="E1308" t="s">
        <v>82</v>
      </c>
      <c r="F1308">
        <v>1307</v>
      </c>
      <c r="G1308" s="106"/>
    </row>
    <row r="1309" spans="1:7" x14ac:dyDescent="0.25">
      <c r="A1309">
        <v>50845</v>
      </c>
      <c r="B1309" t="s">
        <v>87</v>
      </c>
      <c r="C1309" s="44">
        <v>42550</v>
      </c>
      <c r="E1309" t="s">
        <v>82</v>
      </c>
      <c r="F1309">
        <v>1308</v>
      </c>
      <c r="G1309" s="106"/>
    </row>
    <row r="1310" spans="1:7" x14ac:dyDescent="0.25">
      <c r="A1310">
        <v>50846</v>
      </c>
      <c r="B1310" t="s">
        <v>87</v>
      </c>
      <c r="C1310" s="44">
        <v>42550</v>
      </c>
      <c r="E1310" t="s">
        <v>82</v>
      </c>
      <c r="F1310">
        <v>1309</v>
      </c>
      <c r="G1310" s="106"/>
    </row>
    <row r="1311" spans="1:7" x14ac:dyDescent="0.25">
      <c r="A1311">
        <v>50854</v>
      </c>
      <c r="B1311" t="s">
        <v>87</v>
      </c>
      <c r="C1311" s="44">
        <v>42552</v>
      </c>
      <c r="E1311" t="s">
        <v>82</v>
      </c>
      <c r="F1311">
        <v>1310</v>
      </c>
      <c r="G1311" s="106"/>
    </row>
    <row r="1312" spans="1:7" x14ac:dyDescent="0.25">
      <c r="A1312">
        <v>50853</v>
      </c>
      <c r="B1312" t="s">
        <v>87</v>
      </c>
      <c r="C1312" s="44">
        <v>42552</v>
      </c>
      <c r="E1312" t="s">
        <v>82</v>
      </c>
      <c r="F1312">
        <v>1311</v>
      </c>
      <c r="G1312" s="106"/>
    </row>
    <row r="1313" spans="1:7" x14ac:dyDescent="0.25">
      <c r="A1313">
        <v>50855</v>
      </c>
      <c r="B1313" t="s">
        <v>87</v>
      </c>
      <c r="C1313" s="44">
        <v>42552</v>
      </c>
      <c r="E1313" t="s">
        <v>82</v>
      </c>
      <c r="F1313">
        <v>1312</v>
      </c>
      <c r="G1313" s="106"/>
    </row>
    <row r="1314" spans="1:7" x14ac:dyDescent="0.25">
      <c r="A1314">
        <v>50856</v>
      </c>
      <c r="B1314" t="s">
        <v>87</v>
      </c>
      <c r="C1314" s="44">
        <v>42552</v>
      </c>
      <c r="E1314" t="s">
        <v>82</v>
      </c>
      <c r="F1314">
        <v>1313</v>
      </c>
      <c r="G1314" s="106"/>
    </row>
    <row r="1315" spans="1:7" x14ac:dyDescent="0.25">
      <c r="A1315">
        <v>50857</v>
      </c>
      <c r="B1315" t="s">
        <v>87</v>
      </c>
      <c r="C1315" s="44">
        <v>42552</v>
      </c>
      <c r="E1315" t="s">
        <v>82</v>
      </c>
      <c r="F1315">
        <v>1314</v>
      </c>
      <c r="G1315" s="106"/>
    </row>
    <row r="1316" spans="1:7" x14ac:dyDescent="0.25">
      <c r="A1316">
        <v>50858</v>
      </c>
      <c r="B1316" t="s">
        <v>87</v>
      </c>
      <c r="C1316" s="44">
        <v>42552</v>
      </c>
      <c r="E1316" t="s">
        <v>82</v>
      </c>
      <c r="F1316">
        <v>1315</v>
      </c>
      <c r="G1316" s="106"/>
    </row>
    <row r="1317" spans="1:7" x14ac:dyDescent="0.25">
      <c r="A1317">
        <v>50850</v>
      </c>
      <c r="B1317" t="s">
        <v>87</v>
      </c>
      <c r="C1317" s="44">
        <v>42552</v>
      </c>
      <c r="E1317" t="s">
        <v>82</v>
      </c>
      <c r="F1317">
        <v>1316</v>
      </c>
      <c r="G1317" s="106"/>
    </row>
    <row r="1318" spans="1:7" x14ac:dyDescent="0.25">
      <c r="A1318">
        <v>50851</v>
      </c>
      <c r="B1318" t="s">
        <v>87</v>
      </c>
      <c r="C1318" s="44">
        <v>42552</v>
      </c>
      <c r="E1318" t="s">
        <v>82</v>
      </c>
      <c r="F1318">
        <v>1317</v>
      </c>
      <c r="G1318" s="106"/>
    </row>
    <row r="1319" spans="1:7" x14ac:dyDescent="0.25">
      <c r="A1319">
        <v>50848</v>
      </c>
      <c r="B1319" t="s">
        <v>87</v>
      </c>
      <c r="C1319" s="44">
        <v>42552</v>
      </c>
      <c r="E1319" t="s">
        <v>82</v>
      </c>
      <c r="F1319">
        <v>1318</v>
      </c>
      <c r="G1319" s="106"/>
    </row>
    <row r="1320" spans="1:7" x14ac:dyDescent="0.25">
      <c r="A1320">
        <v>50852</v>
      </c>
      <c r="B1320" t="s">
        <v>87</v>
      </c>
      <c r="C1320" s="44">
        <v>42552</v>
      </c>
      <c r="E1320" t="s">
        <v>82</v>
      </c>
      <c r="F1320">
        <v>1319</v>
      </c>
      <c r="G1320" s="106"/>
    </row>
    <row r="1321" spans="1:7" x14ac:dyDescent="0.25">
      <c r="A1321">
        <v>50849</v>
      </c>
      <c r="B1321" t="s">
        <v>87</v>
      </c>
      <c r="C1321" s="44">
        <v>42552</v>
      </c>
      <c r="E1321" t="s">
        <v>82</v>
      </c>
      <c r="F1321">
        <v>1320</v>
      </c>
      <c r="G1321" s="106"/>
    </row>
    <row r="1322" spans="1:7" x14ac:dyDescent="0.25">
      <c r="A1322">
        <v>50836</v>
      </c>
      <c r="B1322" t="s">
        <v>87</v>
      </c>
      <c r="C1322" s="44">
        <v>42552</v>
      </c>
      <c r="E1322" t="s">
        <v>82</v>
      </c>
      <c r="F1322">
        <v>1321</v>
      </c>
      <c r="G1322" s="106"/>
    </row>
    <row r="1323" spans="1:7" x14ac:dyDescent="0.25">
      <c r="A1323">
        <v>50859</v>
      </c>
      <c r="B1323" t="s">
        <v>87</v>
      </c>
      <c r="C1323" s="44">
        <v>42559</v>
      </c>
      <c r="E1323" t="s">
        <v>82</v>
      </c>
      <c r="F1323">
        <v>1322</v>
      </c>
      <c r="G1323" s="106"/>
    </row>
    <row r="1324" spans="1:7" x14ac:dyDescent="0.25">
      <c r="A1324">
        <v>50860</v>
      </c>
      <c r="B1324" t="s">
        <v>87</v>
      </c>
      <c r="C1324" s="44">
        <v>42567</v>
      </c>
      <c r="E1324" t="s">
        <v>82</v>
      </c>
      <c r="F1324">
        <v>1323</v>
      </c>
      <c r="G1324" s="106"/>
    </row>
    <row r="1325" spans="1:7" x14ac:dyDescent="0.25">
      <c r="A1325">
        <v>50861</v>
      </c>
      <c r="B1325" t="s">
        <v>87</v>
      </c>
      <c r="C1325" s="44">
        <v>42573</v>
      </c>
      <c r="D1325">
        <v>1</v>
      </c>
      <c r="E1325" t="s">
        <v>82</v>
      </c>
      <c r="F1325">
        <v>1324</v>
      </c>
      <c r="G1325" s="106"/>
    </row>
    <row r="1326" spans="1:7" x14ac:dyDescent="0.25">
      <c r="A1326">
        <v>50872</v>
      </c>
      <c r="B1326" t="s">
        <v>87</v>
      </c>
      <c r="C1326" s="44">
        <v>42576</v>
      </c>
      <c r="E1326" t="s">
        <v>82</v>
      </c>
      <c r="F1326">
        <v>1325</v>
      </c>
      <c r="G1326" s="106"/>
    </row>
    <row r="1327" spans="1:7" x14ac:dyDescent="0.25">
      <c r="A1327">
        <v>50873</v>
      </c>
      <c r="B1327" t="s">
        <v>87</v>
      </c>
      <c r="C1327" s="44">
        <v>42576</v>
      </c>
      <c r="E1327" t="s">
        <v>82</v>
      </c>
      <c r="F1327">
        <v>1326</v>
      </c>
      <c r="G1327" s="106"/>
    </row>
    <row r="1328" spans="1:7" x14ac:dyDescent="0.25">
      <c r="A1328">
        <v>50874</v>
      </c>
      <c r="B1328" t="s">
        <v>87</v>
      </c>
      <c r="C1328" s="44">
        <v>42576</v>
      </c>
      <c r="E1328" t="s">
        <v>82</v>
      </c>
      <c r="F1328">
        <v>1327</v>
      </c>
      <c r="G1328" s="106"/>
    </row>
    <row r="1329" spans="1:7" x14ac:dyDescent="0.25">
      <c r="A1329">
        <v>50875</v>
      </c>
      <c r="B1329" t="s">
        <v>87</v>
      </c>
      <c r="C1329" s="44">
        <v>42576</v>
      </c>
      <c r="E1329" t="s">
        <v>82</v>
      </c>
      <c r="F1329">
        <v>1328</v>
      </c>
      <c r="G1329" s="106"/>
    </row>
    <row r="1330" spans="1:7" x14ac:dyDescent="0.25">
      <c r="A1330">
        <v>50876</v>
      </c>
      <c r="B1330" t="s">
        <v>87</v>
      </c>
      <c r="C1330" s="44">
        <v>42576</v>
      </c>
      <c r="E1330" t="s">
        <v>82</v>
      </c>
      <c r="F1330">
        <v>1329</v>
      </c>
      <c r="G1330" s="106"/>
    </row>
    <row r="1331" spans="1:7" x14ac:dyDescent="0.25">
      <c r="A1331">
        <v>50877</v>
      </c>
      <c r="B1331" t="s">
        <v>87</v>
      </c>
      <c r="C1331" s="44">
        <v>42576</v>
      </c>
      <c r="E1331" t="s">
        <v>82</v>
      </c>
      <c r="F1331">
        <v>1330</v>
      </c>
      <c r="G1331" s="106"/>
    </row>
    <row r="1332" spans="1:7" x14ac:dyDescent="0.25">
      <c r="A1332">
        <v>50878</v>
      </c>
      <c r="B1332" t="s">
        <v>87</v>
      </c>
      <c r="C1332" s="44">
        <v>42576</v>
      </c>
      <c r="E1332" t="s">
        <v>82</v>
      </c>
      <c r="F1332">
        <v>1331</v>
      </c>
      <c r="G1332" s="106"/>
    </row>
    <row r="1333" spans="1:7" x14ac:dyDescent="0.25">
      <c r="A1333">
        <v>50879</v>
      </c>
      <c r="B1333" t="s">
        <v>87</v>
      </c>
      <c r="C1333" s="44">
        <v>42576</v>
      </c>
      <c r="E1333" t="s">
        <v>82</v>
      </c>
      <c r="F1333">
        <v>1332</v>
      </c>
      <c r="G1333" s="106"/>
    </row>
    <row r="1334" spans="1:7" x14ac:dyDescent="0.25">
      <c r="A1334">
        <v>50880</v>
      </c>
      <c r="B1334" t="s">
        <v>87</v>
      </c>
      <c r="C1334" s="44">
        <v>42576</v>
      </c>
      <c r="E1334" t="s">
        <v>82</v>
      </c>
      <c r="F1334">
        <v>1333</v>
      </c>
      <c r="G1334" s="106"/>
    </row>
    <row r="1335" spans="1:7" x14ac:dyDescent="0.25">
      <c r="A1335">
        <v>50881</v>
      </c>
      <c r="B1335" t="s">
        <v>87</v>
      </c>
      <c r="C1335" s="44">
        <v>42576</v>
      </c>
      <c r="E1335" t="s">
        <v>82</v>
      </c>
      <c r="F1335">
        <v>1334</v>
      </c>
      <c r="G1335" s="106"/>
    </row>
    <row r="1336" spans="1:7" x14ac:dyDescent="0.25">
      <c r="A1336">
        <v>50838</v>
      </c>
      <c r="B1336" t="s">
        <v>87</v>
      </c>
      <c r="C1336" s="44">
        <v>42590</v>
      </c>
      <c r="E1336" t="s">
        <v>82</v>
      </c>
      <c r="F1336">
        <v>1335</v>
      </c>
      <c r="G1336" s="106"/>
    </row>
    <row r="1337" spans="1:7" x14ac:dyDescent="0.25">
      <c r="A1337">
        <v>50839</v>
      </c>
      <c r="B1337" t="s">
        <v>87</v>
      </c>
      <c r="C1337" s="44">
        <v>42590</v>
      </c>
      <c r="E1337" t="s">
        <v>82</v>
      </c>
      <c r="F1337">
        <v>1336</v>
      </c>
      <c r="G1337" s="106"/>
    </row>
    <row r="1338" spans="1:7" x14ac:dyDescent="0.25">
      <c r="A1338">
        <v>50883</v>
      </c>
      <c r="B1338" t="s">
        <v>87</v>
      </c>
      <c r="C1338" s="44">
        <v>42592</v>
      </c>
      <c r="E1338" t="s">
        <v>82</v>
      </c>
      <c r="F1338">
        <v>1337</v>
      </c>
      <c r="G1338" s="106"/>
    </row>
    <row r="1339" spans="1:7" x14ac:dyDescent="0.25">
      <c r="A1339">
        <v>50885</v>
      </c>
      <c r="B1339" t="s">
        <v>87</v>
      </c>
      <c r="C1339" s="44">
        <v>42597</v>
      </c>
      <c r="E1339" t="s">
        <v>82</v>
      </c>
      <c r="F1339">
        <v>1338</v>
      </c>
      <c r="G1339" s="106"/>
    </row>
    <row r="1340" spans="1:7" x14ac:dyDescent="0.25">
      <c r="A1340">
        <v>50886</v>
      </c>
      <c r="B1340" t="s">
        <v>87</v>
      </c>
      <c r="C1340" s="44">
        <v>42597</v>
      </c>
      <c r="E1340" t="s">
        <v>82</v>
      </c>
      <c r="F1340">
        <v>1339</v>
      </c>
      <c r="G1340" s="106"/>
    </row>
    <row r="1341" spans="1:7" x14ac:dyDescent="0.25">
      <c r="A1341">
        <v>50884</v>
      </c>
      <c r="B1341" t="s">
        <v>87</v>
      </c>
      <c r="C1341" s="44">
        <v>42597</v>
      </c>
      <c r="E1341" t="s">
        <v>82</v>
      </c>
      <c r="F1341">
        <v>1340</v>
      </c>
      <c r="G1341" s="106"/>
    </row>
    <row r="1342" spans="1:7" x14ac:dyDescent="0.25">
      <c r="A1342">
        <v>50864</v>
      </c>
      <c r="B1342" t="s">
        <v>87</v>
      </c>
      <c r="C1342" s="44">
        <v>42597</v>
      </c>
      <c r="E1342" t="s">
        <v>82</v>
      </c>
      <c r="F1342">
        <v>1341</v>
      </c>
      <c r="G1342" s="106"/>
    </row>
    <row r="1343" spans="1:7" x14ac:dyDescent="0.25">
      <c r="A1343">
        <v>50890</v>
      </c>
      <c r="B1343" t="s">
        <v>87</v>
      </c>
      <c r="C1343" s="44">
        <v>42599</v>
      </c>
      <c r="E1343" t="s">
        <v>82</v>
      </c>
      <c r="F1343">
        <v>1342</v>
      </c>
      <c r="G1343" s="106"/>
    </row>
    <row r="1344" spans="1:7" x14ac:dyDescent="0.25">
      <c r="A1344">
        <v>50892</v>
      </c>
      <c r="B1344" t="s">
        <v>87</v>
      </c>
      <c r="C1344" s="44">
        <v>42599</v>
      </c>
      <c r="E1344" t="s">
        <v>82</v>
      </c>
      <c r="F1344">
        <v>1343</v>
      </c>
      <c r="G1344" s="106"/>
    </row>
    <row r="1345" spans="1:7" x14ac:dyDescent="0.25">
      <c r="A1345">
        <v>50893</v>
      </c>
      <c r="B1345" t="s">
        <v>87</v>
      </c>
      <c r="C1345" s="44">
        <v>42599</v>
      </c>
      <c r="E1345" t="s">
        <v>82</v>
      </c>
      <c r="F1345">
        <v>1344</v>
      </c>
      <c r="G1345" s="106"/>
    </row>
    <row r="1346" spans="1:7" x14ac:dyDescent="0.25">
      <c r="A1346">
        <v>50895</v>
      </c>
      <c r="B1346" t="s">
        <v>87</v>
      </c>
      <c r="C1346" s="44">
        <v>42599</v>
      </c>
      <c r="E1346" t="s">
        <v>82</v>
      </c>
      <c r="F1346">
        <v>1345</v>
      </c>
      <c r="G1346" s="106"/>
    </row>
    <row r="1347" spans="1:7" x14ac:dyDescent="0.25">
      <c r="A1347">
        <v>50894</v>
      </c>
      <c r="B1347" t="s">
        <v>87</v>
      </c>
      <c r="C1347" s="44">
        <v>42599</v>
      </c>
      <c r="E1347" t="s">
        <v>82</v>
      </c>
      <c r="F1347">
        <v>1346</v>
      </c>
      <c r="G1347" s="106"/>
    </row>
    <row r="1348" spans="1:7" x14ac:dyDescent="0.25">
      <c r="A1348">
        <v>50891</v>
      </c>
      <c r="B1348" t="s">
        <v>87</v>
      </c>
      <c r="C1348" s="44">
        <v>42599</v>
      </c>
      <c r="E1348" t="s">
        <v>82</v>
      </c>
      <c r="F1348">
        <v>1347</v>
      </c>
      <c r="G1348" s="106"/>
    </row>
    <row r="1349" spans="1:7" x14ac:dyDescent="0.25">
      <c r="A1349">
        <v>48149</v>
      </c>
      <c r="B1349" t="s">
        <v>85</v>
      </c>
      <c r="C1349" s="44">
        <v>42466</v>
      </c>
      <c r="E1349" t="s">
        <v>82</v>
      </c>
      <c r="F1349">
        <v>1348</v>
      </c>
      <c r="G1349" s="106"/>
    </row>
    <row r="1350" spans="1:7" x14ac:dyDescent="0.25">
      <c r="A1350">
        <v>49061</v>
      </c>
      <c r="B1350" t="s">
        <v>85</v>
      </c>
      <c r="C1350" s="44">
        <v>42469</v>
      </c>
      <c r="E1350" t="s">
        <v>82</v>
      </c>
      <c r="F1350">
        <v>1349</v>
      </c>
      <c r="G1350" s="106"/>
    </row>
    <row r="1351" spans="1:7" x14ac:dyDescent="0.25">
      <c r="A1351">
        <v>50887</v>
      </c>
      <c r="B1351" t="s">
        <v>87</v>
      </c>
      <c r="C1351" s="44">
        <v>42601</v>
      </c>
      <c r="E1351" t="s">
        <v>82</v>
      </c>
      <c r="F1351">
        <v>1350</v>
      </c>
      <c r="G1351" s="106"/>
    </row>
    <row r="1352" spans="1:7" x14ac:dyDescent="0.25">
      <c r="A1352">
        <v>50889</v>
      </c>
      <c r="B1352" t="s">
        <v>87</v>
      </c>
      <c r="C1352" s="44">
        <v>42605</v>
      </c>
      <c r="E1352" t="s">
        <v>82</v>
      </c>
      <c r="F1352">
        <v>1351</v>
      </c>
      <c r="G1352" s="106"/>
    </row>
    <row r="1353" spans="1:7" x14ac:dyDescent="0.25">
      <c r="A1353">
        <v>50922</v>
      </c>
      <c r="B1353" t="s">
        <v>87</v>
      </c>
      <c r="C1353" s="44">
        <v>42605</v>
      </c>
      <c r="E1353" t="s">
        <v>82</v>
      </c>
      <c r="F1353">
        <v>1352</v>
      </c>
      <c r="G1353" s="106"/>
    </row>
    <row r="1354" spans="1:7" x14ac:dyDescent="0.25">
      <c r="A1354">
        <v>50921</v>
      </c>
      <c r="B1354" t="s">
        <v>87</v>
      </c>
      <c r="C1354" s="44">
        <v>42605</v>
      </c>
      <c r="E1354" t="s">
        <v>82</v>
      </c>
      <c r="F1354">
        <v>1353</v>
      </c>
      <c r="G1354" s="106"/>
    </row>
    <row r="1355" spans="1:7" x14ac:dyDescent="0.25">
      <c r="A1355">
        <v>50919</v>
      </c>
      <c r="B1355" t="s">
        <v>87</v>
      </c>
      <c r="C1355" s="44">
        <v>42605</v>
      </c>
      <c r="E1355" t="s">
        <v>82</v>
      </c>
      <c r="F1355">
        <v>1354</v>
      </c>
      <c r="G1355" s="106"/>
    </row>
    <row r="1356" spans="1:7" x14ac:dyDescent="0.25">
      <c r="A1356">
        <v>50920</v>
      </c>
      <c r="B1356" t="s">
        <v>87</v>
      </c>
      <c r="C1356" s="44">
        <v>42605</v>
      </c>
      <c r="E1356" t="s">
        <v>82</v>
      </c>
      <c r="F1356">
        <v>1355</v>
      </c>
      <c r="G1356" s="106"/>
    </row>
    <row r="1357" spans="1:7" x14ac:dyDescent="0.25">
      <c r="A1357">
        <v>50918</v>
      </c>
      <c r="B1357" t="s">
        <v>87</v>
      </c>
      <c r="C1357" s="44">
        <v>42605</v>
      </c>
      <c r="E1357" t="s">
        <v>82</v>
      </c>
      <c r="F1357">
        <v>1356</v>
      </c>
      <c r="G1357" s="106"/>
    </row>
    <row r="1358" spans="1:7" x14ac:dyDescent="0.25">
      <c r="A1358">
        <v>50917</v>
      </c>
      <c r="B1358" t="s">
        <v>87</v>
      </c>
      <c r="C1358" s="44">
        <v>42605</v>
      </c>
      <c r="E1358" t="s">
        <v>82</v>
      </c>
      <c r="F1358">
        <v>1357</v>
      </c>
      <c r="G1358" s="106"/>
    </row>
    <row r="1359" spans="1:7" x14ac:dyDescent="0.25">
      <c r="A1359">
        <v>50916</v>
      </c>
      <c r="B1359" t="s">
        <v>87</v>
      </c>
      <c r="C1359" s="44">
        <v>42605</v>
      </c>
      <c r="E1359" t="s">
        <v>82</v>
      </c>
      <c r="F1359">
        <v>1358</v>
      </c>
      <c r="G1359" s="106"/>
    </row>
    <row r="1360" spans="1:7" x14ac:dyDescent="0.25">
      <c r="A1360">
        <v>50915</v>
      </c>
      <c r="B1360" t="s">
        <v>87</v>
      </c>
      <c r="C1360" s="44">
        <v>42605</v>
      </c>
      <c r="E1360" t="s">
        <v>82</v>
      </c>
      <c r="F1360">
        <v>1359</v>
      </c>
      <c r="G1360" s="106"/>
    </row>
    <row r="1361" spans="1:7" x14ac:dyDescent="0.25">
      <c r="A1361">
        <v>50914</v>
      </c>
      <c r="B1361" t="s">
        <v>87</v>
      </c>
      <c r="C1361" s="44">
        <v>42605</v>
      </c>
      <c r="E1361" t="s">
        <v>82</v>
      </c>
      <c r="F1361">
        <v>1360</v>
      </c>
      <c r="G1361" s="106"/>
    </row>
    <row r="1362" spans="1:7" x14ac:dyDescent="0.25">
      <c r="A1362">
        <v>50913</v>
      </c>
      <c r="B1362" t="s">
        <v>87</v>
      </c>
      <c r="C1362" s="44">
        <v>42605</v>
      </c>
      <c r="E1362" t="s">
        <v>82</v>
      </c>
      <c r="F1362">
        <v>1361</v>
      </c>
      <c r="G1362" s="106"/>
    </row>
    <row r="1363" spans="1:7" x14ac:dyDescent="0.25">
      <c r="A1363">
        <v>50912</v>
      </c>
      <c r="B1363" t="s">
        <v>87</v>
      </c>
      <c r="C1363" s="44">
        <v>42605</v>
      </c>
      <c r="E1363" t="s">
        <v>82</v>
      </c>
      <c r="F1363">
        <v>1362</v>
      </c>
      <c r="G1363" s="106"/>
    </row>
    <row r="1364" spans="1:7" x14ac:dyDescent="0.25">
      <c r="A1364">
        <v>50911</v>
      </c>
      <c r="B1364" t="s">
        <v>87</v>
      </c>
      <c r="C1364" s="44">
        <v>42605</v>
      </c>
      <c r="E1364" t="s">
        <v>82</v>
      </c>
      <c r="F1364">
        <v>1363</v>
      </c>
      <c r="G1364" s="106"/>
    </row>
    <row r="1365" spans="1:7" x14ac:dyDescent="0.25">
      <c r="A1365">
        <v>50910</v>
      </c>
      <c r="B1365" t="s">
        <v>87</v>
      </c>
      <c r="C1365" s="44">
        <v>42605</v>
      </c>
      <c r="E1365" t="s">
        <v>82</v>
      </c>
      <c r="F1365">
        <v>1364</v>
      </c>
      <c r="G1365" s="106"/>
    </row>
    <row r="1366" spans="1:7" x14ac:dyDescent="0.25">
      <c r="A1366">
        <v>50909</v>
      </c>
      <c r="B1366" t="s">
        <v>87</v>
      </c>
      <c r="C1366" s="44">
        <v>42605</v>
      </c>
      <c r="E1366" t="s">
        <v>82</v>
      </c>
      <c r="F1366">
        <v>1365</v>
      </c>
      <c r="G1366" s="106"/>
    </row>
    <row r="1367" spans="1:7" x14ac:dyDescent="0.25">
      <c r="A1367">
        <v>50908</v>
      </c>
      <c r="B1367" t="s">
        <v>87</v>
      </c>
      <c r="C1367" s="44">
        <v>42605</v>
      </c>
      <c r="E1367" t="s">
        <v>82</v>
      </c>
      <c r="F1367">
        <v>1366</v>
      </c>
      <c r="G1367" s="106"/>
    </row>
    <row r="1368" spans="1:7" x14ac:dyDescent="0.25">
      <c r="A1368">
        <v>50906</v>
      </c>
      <c r="B1368" t="s">
        <v>87</v>
      </c>
      <c r="C1368" s="44">
        <v>42605</v>
      </c>
      <c r="E1368" t="s">
        <v>82</v>
      </c>
      <c r="F1368">
        <v>1367</v>
      </c>
      <c r="G1368" s="106"/>
    </row>
    <row r="1369" spans="1:7" x14ac:dyDescent="0.25">
      <c r="A1369">
        <v>50907</v>
      </c>
      <c r="B1369" t="s">
        <v>87</v>
      </c>
      <c r="C1369" s="44">
        <v>42605</v>
      </c>
      <c r="E1369" t="s">
        <v>82</v>
      </c>
      <c r="F1369">
        <v>1368</v>
      </c>
      <c r="G1369" s="106"/>
    </row>
    <row r="1370" spans="1:7" x14ac:dyDescent="0.25">
      <c r="A1370">
        <v>50904</v>
      </c>
      <c r="B1370" t="s">
        <v>87</v>
      </c>
      <c r="C1370" s="44">
        <v>42605</v>
      </c>
      <c r="E1370" t="s">
        <v>82</v>
      </c>
      <c r="F1370">
        <v>1369</v>
      </c>
      <c r="G1370" s="106"/>
    </row>
    <row r="1371" spans="1:7" x14ac:dyDescent="0.25">
      <c r="A1371">
        <v>50905</v>
      </c>
      <c r="B1371" t="s">
        <v>87</v>
      </c>
      <c r="C1371" s="44">
        <v>42605</v>
      </c>
      <c r="E1371" t="s">
        <v>82</v>
      </c>
      <c r="F1371">
        <v>1370</v>
      </c>
      <c r="G1371" s="106"/>
    </row>
    <row r="1372" spans="1:7" x14ac:dyDescent="0.25">
      <c r="A1372">
        <v>50902</v>
      </c>
      <c r="B1372" t="s">
        <v>87</v>
      </c>
      <c r="C1372" s="44">
        <v>42605</v>
      </c>
      <c r="E1372" t="s">
        <v>82</v>
      </c>
      <c r="F1372">
        <v>1371</v>
      </c>
      <c r="G1372" s="106"/>
    </row>
    <row r="1373" spans="1:7" x14ac:dyDescent="0.25">
      <c r="A1373">
        <v>50903</v>
      </c>
      <c r="B1373" t="s">
        <v>87</v>
      </c>
      <c r="C1373" s="44">
        <v>42605</v>
      </c>
      <c r="E1373" t="s">
        <v>82</v>
      </c>
      <c r="F1373">
        <v>1372</v>
      </c>
      <c r="G1373" s="106"/>
    </row>
    <row r="1374" spans="1:7" x14ac:dyDescent="0.25">
      <c r="A1374">
        <v>50923</v>
      </c>
      <c r="B1374" t="s">
        <v>87</v>
      </c>
      <c r="C1374" s="44">
        <v>42607</v>
      </c>
      <c r="E1374" t="s">
        <v>82</v>
      </c>
      <c r="F1374">
        <v>1373</v>
      </c>
      <c r="G1374" s="106"/>
    </row>
    <row r="1375" spans="1:7" x14ac:dyDescent="0.25">
      <c r="A1375">
        <v>50924</v>
      </c>
      <c r="B1375" t="s">
        <v>87</v>
      </c>
      <c r="C1375" s="44">
        <v>42607</v>
      </c>
      <c r="E1375" t="s">
        <v>82</v>
      </c>
      <c r="F1375">
        <v>1374</v>
      </c>
      <c r="G1375" s="106"/>
    </row>
    <row r="1376" spans="1:7" x14ac:dyDescent="0.25">
      <c r="A1376">
        <v>50925</v>
      </c>
      <c r="B1376" t="s">
        <v>87</v>
      </c>
      <c r="C1376" s="44">
        <v>42607</v>
      </c>
      <c r="E1376" t="s">
        <v>82</v>
      </c>
      <c r="F1376">
        <v>1375</v>
      </c>
      <c r="G1376" s="106"/>
    </row>
    <row r="1377" spans="1:7" x14ac:dyDescent="0.25">
      <c r="A1377">
        <v>50926</v>
      </c>
      <c r="B1377" t="s">
        <v>87</v>
      </c>
      <c r="C1377" s="44">
        <v>42607</v>
      </c>
      <c r="E1377" t="s">
        <v>82</v>
      </c>
      <c r="F1377">
        <v>1376</v>
      </c>
      <c r="G1377" s="106"/>
    </row>
    <row r="1378" spans="1:7" x14ac:dyDescent="0.25">
      <c r="A1378">
        <v>50928</v>
      </c>
      <c r="B1378" t="s">
        <v>87</v>
      </c>
      <c r="C1378" s="44">
        <v>42607</v>
      </c>
      <c r="E1378" t="s">
        <v>82</v>
      </c>
      <c r="F1378">
        <v>1377</v>
      </c>
      <c r="G1378" s="106"/>
    </row>
    <row r="1379" spans="1:7" x14ac:dyDescent="0.25">
      <c r="A1379">
        <v>50929</v>
      </c>
      <c r="B1379" t="s">
        <v>87</v>
      </c>
      <c r="C1379" s="44">
        <v>42607</v>
      </c>
      <c r="E1379" t="s">
        <v>82</v>
      </c>
      <c r="F1379">
        <v>1378</v>
      </c>
      <c r="G1379" s="106"/>
    </row>
    <row r="1380" spans="1:7" x14ac:dyDescent="0.25">
      <c r="A1380">
        <v>50930</v>
      </c>
      <c r="B1380" t="s">
        <v>87</v>
      </c>
      <c r="C1380" s="44">
        <v>42607</v>
      </c>
      <c r="E1380" t="s">
        <v>82</v>
      </c>
      <c r="F1380">
        <v>1379</v>
      </c>
      <c r="G1380" s="106"/>
    </row>
    <row r="1381" spans="1:7" x14ac:dyDescent="0.25">
      <c r="A1381">
        <v>50931</v>
      </c>
      <c r="B1381" t="s">
        <v>87</v>
      </c>
      <c r="C1381" s="44">
        <v>42607</v>
      </c>
      <c r="E1381" t="s">
        <v>82</v>
      </c>
      <c r="F1381">
        <v>1380</v>
      </c>
      <c r="G1381" s="106"/>
    </row>
    <row r="1382" spans="1:7" x14ac:dyDescent="0.25">
      <c r="A1382">
        <v>50932</v>
      </c>
      <c r="B1382" t="s">
        <v>87</v>
      </c>
      <c r="C1382" s="44">
        <v>42607</v>
      </c>
      <c r="E1382" t="s">
        <v>82</v>
      </c>
      <c r="F1382">
        <v>1381</v>
      </c>
      <c r="G1382" s="106"/>
    </row>
    <row r="1383" spans="1:7" x14ac:dyDescent="0.25">
      <c r="A1383">
        <v>50933</v>
      </c>
      <c r="B1383" t="s">
        <v>87</v>
      </c>
      <c r="C1383" s="44">
        <v>42607</v>
      </c>
      <c r="E1383" t="s">
        <v>82</v>
      </c>
      <c r="F1383">
        <v>1382</v>
      </c>
      <c r="G1383" s="106"/>
    </row>
    <row r="1384" spans="1:7" x14ac:dyDescent="0.25">
      <c r="A1384">
        <v>50936</v>
      </c>
      <c r="B1384" t="s">
        <v>87</v>
      </c>
      <c r="C1384" s="44">
        <v>42608</v>
      </c>
      <c r="E1384" t="s">
        <v>82</v>
      </c>
      <c r="F1384">
        <v>1383</v>
      </c>
      <c r="G1384" s="106"/>
    </row>
    <row r="1385" spans="1:7" x14ac:dyDescent="0.25">
      <c r="A1385">
        <v>43429</v>
      </c>
      <c r="B1385" t="s">
        <v>85</v>
      </c>
      <c r="C1385" s="44">
        <v>42473</v>
      </c>
      <c r="E1385" t="s">
        <v>82</v>
      </c>
      <c r="F1385">
        <v>1384</v>
      </c>
      <c r="G1385" s="106"/>
    </row>
    <row r="1386" spans="1:7" x14ac:dyDescent="0.25">
      <c r="A1386">
        <v>43428</v>
      </c>
      <c r="B1386" t="s">
        <v>85</v>
      </c>
      <c r="C1386" s="44">
        <v>42473</v>
      </c>
      <c r="E1386" t="s">
        <v>82</v>
      </c>
      <c r="F1386">
        <v>1385</v>
      </c>
      <c r="G1386" s="106"/>
    </row>
    <row r="1387" spans="1:7" x14ac:dyDescent="0.25">
      <c r="A1387">
        <v>43421</v>
      </c>
      <c r="B1387" t="s">
        <v>85</v>
      </c>
      <c r="C1387" s="44">
        <v>42473</v>
      </c>
      <c r="E1387" t="s">
        <v>82</v>
      </c>
      <c r="F1387">
        <v>1386</v>
      </c>
      <c r="G1387" s="106"/>
    </row>
    <row r="1388" spans="1:7" x14ac:dyDescent="0.25">
      <c r="A1388">
        <v>43431</v>
      </c>
      <c r="B1388" t="s">
        <v>85</v>
      </c>
      <c r="C1388" s="44">
        <v>42473</v>
      </c>
      <c r="E1388" t="s">
        <v>82</v>
      </c>
      <c r="F1388">
        <v>1387</v>
      </c>
      <c r="G1388" s="106"/>
    </row>
    <row r="1389" spans="1:7" x14ac:dyDescent="0.25">
      <c r="A1389">
        <v>43488</v>
      </c>
      <c r="B1389" t="s">
        <v>85</v>
      </c>
      <c r="C1389" s="44">
        <v>42473</v>
      </c>
      <c r="E1389" t="s">
        <v>82</v>
      </c>
      <c r="F1389">
        <v>1388</v>
      </c>
      <c r="G1389" s="106"/>
    </row>
    <row r="1390" spans="1:7" x14ac:dyDescent="0.25">
      <c r="A1390">
        <v>50937</v>
      </c>
      <c r="B1390" t="s">
        <v>87</v>
      </c>
      <c r="C1390" s="44">
        <v>42608</v>
      </c>
      <c r="E1390" t="s">
        <v>82</v>
      </c>
      <c r="F1390">
        <v>1389</v>
      </c>
      <c r="G1390" s="106"/>
    </row>
    <row r="1391" spans="1:7" x14ac:dyDescent="0.25">
      <c r="A1391">
        <v>50938</v>
      </c>
      <c r="B1391" t="s">
        <v>87</v>
      </c>
      <c r="C1391" s="44">
        <v>42608</v>
      </c>
      <c r="E1391" t="s">
        <v>82</v>
      </c>
      <c r="F1391">
        <v>1390</v>
      </c>
      <c r="G1391" s="106"/>
    </row>
    <row r="1392" spans="1:7" x14ac:dyDescent="0.25">
      <c r="A1392">
        <v>50939</v>
      </c>
      <c r="B1392" t="s">
        <v>87</v>
      </c>
      <c r="C1392" s="44">
        <v>42608</v>
      </c>
      <c r="E1392" t="s">
        <v>82</v>
      </c>
      <c r="F1392">
        <v>1391</v>
      </c>
      <c r="G1392" s="106"/>
    </row>
    <row r="1393" spans="1:7" x14ac:dyDescent="0.25">
      <c r="A1393">
        <v>50940</v>
      </c>
      <c r="B1393" t="s">
        <v>87</v>
      </c>
      <c r="C1393" s="44">
        <v>42608</v>
      </c>
      <c r="E1393" t="s">
        <v>82</v>
      </c>
      <c r="F1393">
        <v>1392</v>
      </c>
      <c r="G1393" s="106"/>
    </row>
    <row r="1394" spans="1:7" x14ac:dyDescent="0.25">
      <c r="A1394">
        <v>50941</v>
      </c>
      <c r="B1394" t="s">
        <v>87</v>
      </c>
      <c r="C1394" s="44">
        <v>42608</v>
      </c>
      <c r="E1394" t="s">
        <v>82</v>
      </c>
      <c r="F1394">
        <v>1393</v>
      </c>
      <c r="G1394" s="106"/>
    </row>
    <row r="1395" spans="1:7" x14ac:dyDescent="0.25">
      <c r="A1395">
        <v>50943</v>
      </c>
      <c r="B1395" t="s">
        <v>87</v>
      </c>
      <c r="C1395" s="44">
        <v>42608</v>
      </c>
      <c r="E1395" t="s">
        <v>82</v>
      </c>
      <c r="F1395">
        <v>1394</v>
      </c>
      <c r="G1395" s="106"/>
    </row>
    <row r="1396" spans="1:7" x14ac:dyDescent="0.25">
      <c r="A1396">
        <v>50944</v>
      </c>
      <c r="B1396" t="s">
        <v>87</v>
      </c>
      <c r="C1396" s="44">
        <v>42608</v>
      </c>
      <c r="E1396" t="s">
        <v>82</v>
      </c>
      <c r="F1396">
        <v>1395</v>
      </c>
      <c r="G1396" s="106"/>
    </row>
    <row r="1397" spans="1:7" x14ac:dyDescent="0.25">
      <c r="A1397">
        <v>50945</v>
      </c>
      <c r="B1397" t="s">
        <v>87</v>
      </c>
      <c r="C1397" s="44">
        <v>42608</v>
      </c>
      <c r="E1397" t="s">
        <v>82</v>
      </c>
      <c r="F1397">
        <v>1396</v>
      </c>
      <c r="G1397" s="106"/>
    </row>
    <row r="1398" spans="1:7" x14ac:dyDescent="0.25">
      <c r="A1398">
        <v>50946</v>
      </c>
      <c r="B1398" t="s">
        <v>87</v>
      </c>
      <c r="C1398" s="44">
        <v>42608</v>
      </c>
      <c r="E1398" t="s">
        <v>82</v>
      </c>
      <c r="F1398">
        <v>1397</v>
      </c>
      <c r="G1398" s="106"/>
    </row>
    <row r="1399" spans="1:7" x14ac:dyDescent="0.25">
      <c r="A1399">
        <v>50947</v>
      </c>
      <c r="B1399" t="s">
        <v>87</v>
      </c>
      <c r="C1399" s="44">
        <v>42608</v>
      </c>
      <c r="E1399" t="s">
        <v>82</v>
      </c>
      <c r="F1399">
        <v>1398</v>
      </c>
      <c r="G1399" s="106"/>
    </row>
    <row r="1400" spans="1:7" x14ac:dyDescent="0.25">
      <c r="A1400">
        <v>50896</v>
      </c>
      <c r="B1400" t="s">
        <v>87</v>
      </c>
      <c r="C1400" s="44">
        <v>42611</v>
      </c>
      <c r="E1400" t="s">
        <v>82</v>
      </c>
      <c r="F1400">
        <v>1399</v>
      </c>
      <c r="G1400" s="106"/>
    </row>
    <row r="1401" spans="1:7" x14ac:dyDescent="0.25">
      <c r="A1401">
        <v>50897</v>
      </c>
      <c r="B1401" t="s">
        <v>87</v>
      </c>
      <c r="C1401" s="44">
        <v>42611</v>
      </c>
      <c r="E1401" t="s">
        <v>82</v>
      </c>
      <c r="F1401">
        <v>1400</v>
      </c>
      <c r="G1401" s="106"/>
    </row>
    <row r="1402" spans="1:7" x14ac:dyDescent="0.25">
      <c r="A1402">
        <v>50898</v>
      </c>
      <c r="B1402" t="s">
        <v>87</v>
      </c>
      <c r="C1402" s="44">
        <v>42611</v>
      </c>
      <c r="E1402" t="s">
        <v>82</v>
      </c>
      <c r="F1402">
        <v>1401</v>
      </c>
      <c r="G1402" s="106"/>
    </row>
    <row r="1403" spans="1:7" x14ac:dyDescent="0.25">
      <c r="A1403">
        <v>50934</v>
      </c>
      <c r="B1403" t="s">
        <v>87</v>
      </c>
      <c r="C1403" s="44">
        <v>42611</v>
      </c>
      <c r="E1403" t="s">
        <v>82</v>
      </c>
      <c r="F1403">
        <v>1402</v>
      </c>
      <c r="G1403" s="106"/>
    </row>
    <row r="1404" spans="1:7" x14ac:dyDescent="0.25">
      <c r="A1404">
        <v>50935</v>
      </c>
      <c r="B1404" t="s">
        <v>87</v>
      </c>
      <c r="C1404" s="44">
        <v>42611</v>
      </c>
      <c r="E1404" t="s">
        <v>82</v>
      </c>
      <c r="F1404">
        <v>1403</v>
      </c>
      <c r="G1404" s="106"/>
    </row>
    <row r="1405" spans="1:7" x14ac:dyDescent="0.25">
      <c r="A1405">
        <v>50948</v>
      </c>
      <c r="B1405" t="s">
        <v>87</v>
      </c>
      <c r="C1405" s="44">
        <v>42611</v>
      </c>
      <c r="E1405" t="s">
        <v>82</v>
      </c>
      <c r="F1405">
        <v>1404</v>
      </c>
      <c r="G1405" s="106"/>
    </row>
    <row r="1406" spans="1:7" x14ac:dyDescent="0.25">
      <c r="A1406">
        <v>50949</v>
      </c>
      <c r="B1406" t="s">
        <v>87</v>
      </c>
      <c r="C1406" s="44">
        <v>42611</v>
      </c>
      <c r="E1406" t="s">
        <v>82</v>
      </c>
      <c r="F1406">
        <v>1405</v>
      </c>
      <c r="G1406" s="106"/>
    </row>
    <row r="1407" spans="1:7" x14ac:dyDescent="0.25">
      <c r="A1407">
        <v>50950</v>
      </c>
      <c r="B1407" t="s">
        <v>87</v>
      </c>
      <c r="C1407" s="44">
        <v>42611</v>
      </c>
      <c r="E1407" t="s">
        <v>82</v>
      </c>
      <c r="F1407">
        <v>1406</v>
      </c>
      <c r="G1407" s="106"/>
    </row>
    <row r="1408" spans="1:7" x14ac:dyDescent="0.25">
      <c r="A1408">
        <v>50951</v>
      </c>
      <c r="B1408" t="s">
        <v>87</v>
      </c>
      <c r="C1408" s="44">
        <v>42611</v>
      </c>
      <c r="E1408" t="s">
        <v>82</v>
      </c>
      <c r="F1408">
        <v>1407</v>
      </c>
      <c r="G1408" s="106"/>
    </row>
    <row r="1409" spans="1:7" x14ac:dyDescent="0.25">
      <c r="A1409">
        <v>50952</v>
      </c>
      <c r="B1409" t="s">
        <v>87</v>
      </c>
      <c r="C1409" s="44">
        <v>42611</v>
      </c>
      <c r="E1409" t="s">
        <v>82</v>
      </c>
      <c r="F1409">
        <v>1408</v>
      </c>
      <c r="G1409" s="106"/>
    </row>
    <row r="1410" spans="1:7" x14ac:dyDescent="0.25">
      <c r="A1410">
        <v>50953</v>
      </c>
      <c r="B1410" t="s">
        <v>87</v>
      </c>
      <c r="C1410" s="44">
        <v>42611</v>
      </c>
      <c r="E1410" t="s">
        <v>82</v>
      </c>
      <c r="F1410">
        <v>1409</v>
      </c>
      <c r="G1410" s="106"/>
    </row>
    <row r="1411" spans="1:7" x14ac:dyDescent="0.25">
      <c r="A1411">
        <v>50954</v>
      </c>
      <c r="B1411" t="s">
        <v>87</v>
      </c>
      <c r="C1411" s="44">
        <v>42620</v>
      </c>
      <c r="E1411" t="s">
        <v>82</v>
      </c>
      <c r="F1411">
        <v>1410</v>
      </c>
      <c r="G1411" s="106"/>
    </row>
    <row r="1412" spans="1:7" x14ac:dyDescent="0.25">
      <c r="A1412">
        <v>50959</v>
      </c>
      <c r="B1412" t="s">
        <v>87</v>
      </c>
      <c r="C1412" s="44">
        <v>42626</v>
      </c>
      <c r="E1412" t="s">
        <v>82</v>
      </c>
      <c r="F1412">
        <v>1411</v>
      </c>
      <c r="G1412" s="106"/>
    </row>
    <row r="1413" spans="1:7" x14ac:dyDescent="0.25">
      <c r="A1413">
        <v>50956</v>
      </c>
      <c r="B1413" t="s">
        <v>87</v>
      </c>
      <c r="C1413" s="44">
        <v>42628</v>
      </c>
      <c r="E1413" t="s">
        <v>82</v>
      </c>
      <c r="F1413">
        <v>1412</v>
      </c>
      <c r="G1413" s="106"/>
    </row>
    <row r="1414" spans="1:7" x14ac:dyDescent="0.25">
      <c r="A1414">
        <v>50957</v>
      </c>
      <c r="B1414" t="s">
        <v>87</v>
      </c>
      <c r="C1414" s="44">
        <v>42629</v>
      </c>
      <c r="E1414" t="s">
        <v>82</v>
      </c>
      <c r="F1414">
        <v>1413</v>
      </c>
      <c r="G1414" s="106"/>
    </row>
    <row r="1415" spans="1:7" x14ac:dyDescent="0.25">
      <c r="A1415">
        <v>50960</v>
      </c>
      <c r="B1415" t="s">
        <v>87</v>
      </c>
      <c r="C1415" s="44">
        <v>42629</v>
      </c>
      <c r="E1415" t="s">
        <v>82</v>
      </c>
      <c r="F1415">
        <v>1414</v>
      </c>
      <c r="G1415" s="106"/>
    </row>
    <row r="1416" spans="1:7" x14ac:dyDescent="0.25">
      <c r="A1416">
        <v>50961</v>
      </c>
      <c r="B1416" t="s">
        <v>87</v>
      </c>
      <c r="C1416" s="44">
        <v>42636</v>
      </c>
      <c r="E1416" t="s">
        <v>82</v>
      </c>
      <c r="F1416">
        <v>1415</v>
      </c>
      <c r="G1416" s="106"/>
    </row>
    <row r="1417" spans="1:7" x14ac:dyDescent="0.25">
      <c r="A1417">
        <v>50981</v>
      </c>
      <c r="B1417" t="s">
        <v>87</v>
      </c>
      <c r="C1417" s="44">
        <v>42640</v>
      </c>
      <c r="E1417" t="s">
        <v>82</v>
      </c>
      <c r="F1417">
        <v>1416</v>
      </c>
      <c r="G1417" s="106"/>
    </row>
    <row r="1418" spans="1:7" x14ac:dyDescent="0.25">
      <c r="A1418">
        <v>50965</v>
      </c>
      <c r="B1418" t="s">
        <v>87</v>
      </c>
      <c r="C1418" s="44">
        <v>42640</v>
      </c>
      <c r="E1418" t="s">
        <v>82</v>
      </c>
      <c r="F1418">
        <v>1417</v>
      </c>
      <c r="G1418" s="106"/>
    </row>
    <row r="1419" spans="1:7" x14ac:dyDescent="0.25">
      <c r="A1419">
        <v>50972</v>
      </c>
      <c r="B1419" t="s">
        <v>87</v>
      </c>
      <c r="C1419" s="44">
        <v>42640</v>
      </c>
      <c r="E1419" t="s">
        <v>82</v>
      </c>
      <c r="F1419">
        <v>1418</v>
      </c>
      <c r="G1419" s="106"/>
    </row>
    <row r="1420" spans="1:7" x14ac:dyDescent="0.25">
      <c r="A1420">
        <v>50962</v>
      </c>
      <c r="B1420" t="s">
        <v>87</v>
      </c>
      <c r="C1420" s="44">
        <v>42640</v>
      </c>
      <c r="E1420" t="s">
        <v>82</v>
      </c>
      <c r="F1420">
        <v>1419</v>
      </c>
      <c r="G1420" s="106"/>
    </row>
    <row r="1421" spans="1:7" x14ac:dyDescent="0.25">
      <c r="A1421">
        <v>50863</v>
      </c>
      <c r="B1421" t="s">
        <v>87</v>
      </c>
      <c r="C1421" s="44">
        <v>42640</v>
      </c>
      <c r="E1421" t="s">
        <v>82</v>
      </c>
      <c r="F1421">
        <v>1420</v>
      </c>
      <c r="G1421" s="106"/>
    </row>
    <row r="1422" spans="1:7" x14ac:dyDescent="0.25">
      <c r="A1422">
        <v>50979</v>
      </c>
      <c r="B1422" t="s">
        <v>87</v>
      </c>
      <c r="C1422" s="44">
        <v>42640</v>
      </c>
      <c r="E1422" t="s">
        <v>82</v>
      </c>
      <c r="F1422">
        <v>1421</v>
      </c>
      <c r="G1422" s="106"/>
    </row>
    <row r="1423" spans="1:7" x14ac:dyDescent="0.25">
      <c r="A1423">
        <v>50978</v>
      </c>
      <c r="B1423" t="s">
        <v>87</v>
      </c>
      <c r="C1423" s="44">
        <v>42640</v>
      </c>
      <c r="E1423" t="s">
        <v>82</v>
      </c>
      <c r="F1423">
        <v>1422</v>
      </c>
      <c r="G1423" s="106"/>
    </row>
    <row r="1424" spans="1:7" x14ac:dyDescent="0.25">
      <c r="A1424">
        <v>50977</v>
      </c>
      <c r="B1424" t="s">
        <v>87</v>
      </c>
      <c r="C1424" s="44">
        <v>42640</v>
      </c>
      <c r="E1424" t="s">
        <v>82</v>
      </c>
      <c r="F1424">
        <v>1423</v>
      </c>
      <c r="G1424" s="106"/>
    </row>
    <row r="1425" spans="1:7" x14ac:dyDescent="0.25">
      <c r="A1425">
        <v>50976</v>
      </c>
      <c r="B1425" t="s">
        <v>87</v>
      </c>
      <c r="C1425" s="44">
        <v>42640</v>
      </c>
      <c r="E1425" t="s">
        <v>82</v>
      </c>
      <c r="F1425">
        <v>1424</v>
      </c>
      <c r="G1425" s="106"/>
    </row>
    <row r="1426" spans="1:7" x14ac:dyDescent="0.25">
      <c r="A1426">
        <v>50968</v>
      </c>
      <c r="B1426" t="s">
        <v>87</v>
      </c>
      <c r="C1426" s="44">
        <v>42640</v>
      </c>
      <c r="E1426" t="s">
        <v>82</v>
      </c>
      <c r="F1426">
        <v>1425</v>
      </c>
      <c r="G1426" s="106"/>
    </row>
    <row r="1427" spans="1:7" x14ac:dyDescent="0.25">
      <c r="A1427">
        <v>50996</v>
      </c>
      <c r="B1427" t="s">
        <v>87</v>
      </c>
      <c r="C1427" s="44">
        <v>42641</v>
      </c>
      <c r="E1427" t="s">
        <v>82</v>
      </c>
      <c r="F1427">
        <v>1426</v>
      </c>
      <c r="G1427" s="106"/>
    </row>
    <row r="1428" spans="1:7" x14ac:dyDescent="0.25">
      <c r="A1428">
        <v>50958</v>
      </c>
      <c r="B1428" t="s">
        <v>87</v>
      </c>
      <c r="C1428" s="44">
        <v>42641</v>
      </c>
      <c r="E1428" t="s">
        <v>82</v>
      </c>
      <c r="F1428">
        <v>1427</v>
      </c>
      <c r="G1428" s="106"/>
    </row>
    <row r="1429" spans="1:7" x14ac:dyDescent="0.25">
      <c r="A1429">
        <v>50970</v>
      </c>
      <c r="B1429" t="s">
        <v>87</v>
      </c>
      <c r="C1429" s="44">
        <v>42641</v>
      </c>
      <c r="E1429" t="s">
        <v>82</v>
      </c>
      <c r="F1429">
        <v>1428</v>
      </c>
      <c r="G1429" s="106"/>
    </row>
    <row r="1430" spans="1:7" x14ac:dyDescent="0.25">
      <c r="A1430">
        <v>50971</v>
      </c>
      <c r="B1430" t="s">
        <v>87</v>
      </c>
      <c r="C1430" s="44">
        <v>42641</v>
      </c>
      <c r="E1430" t="s">
        <v>82</v>
      </c>
      <c r="F1430">
        <v>1429</v>
      </c>
      <c r="G1430" s="106"/>
    </row>
    <row r="1431" spans="1:7" x14ac:dyDescent="0.25">
      <c r="A1431">
        <v>50992</v>
      </c>
      <c r="B1431" t="s">
        <v>87</v>
      </c>
      <c r="C1431" s="44">
        <v>42641</v>
      </c>
      <c r="E1431" t="s">
        <v>82</v>
      </c>
      <c r="F1431">
        <v>1430</v>
      </c>
      <c r="G1431" s="106"/>
    </row>
    <row r="1432" spans="1:7" x14ac:dyDescent="0.25">
      <c r="A1432">
        <v>50993</v>
      </c>
      <c r="B1432" t="s">
        <v>87</v>
      </c>
      <c r="C1432" s="44">
        <v>42641</v>
      </c>
      <c r="E1432" t="s">
        <v>82</v>
      </c>
      <c r="F1432">
        <v>1431</v>
      </c>
      <c r="G1432" s="106"/>
    </row>
    <row r="1433" spans="1:7" x14ac:dyDescent="0.25">
      <c r="A1433">
        <v>50994</v>
      </c>
      <c r="B1433" t="s">
        <v>87</v>
      </c>
      <c r="C1433" s="44">
        <v>42641</v>
      </c>
      <c r="E1433" t="s">
        <v>82</v>
      </c>
      <c r="F1433">
        <v>1432</v>
      </c>
      <c r="G1433" s="106"/>
    </row>
    <row r="1434" spans="1:7" x14ac:dyDescent="0.25">
      <c r="A1434">
        <v>50995</v>
      </c>
      <c r="B1434" t="s">
        <v>87</v>
      </c>
      <c r="C1434" s="44">
        <v>42641</v>
      </c>
      <c r="E1434" t="s">
        <v>82</v>
      </c>
      <c r="F1434">
        <v>1433</v>
      </c>
      <c r="G1434" s="106"/>
    </row>
    <row r="1435" spans="1:7" x14ac:dyDescent="0.25">
      <c r="A1435">
        <v>50997</v>
      </c>
      <c r="B1435" t="s">
        <v>87</v>
      </c>
      <c r="C1435" s="44">
        <v>42641</v>
      </c>
      <c r="E1435" t="s">
        <v>82</v>
      </c>
      <c r="F1435">
        <v>1434</v>
      </c>
      <c r="G1435" s="106"/>
    </row>
    <row r="1436" spans="1:7" x14ac:dyDescent="0.25">
      <c r="A1436">
        <v>50998</v>
      </c>
      <c r="B1436" t="s">
        <v>87</v>
      </c>
      <c r="C1436" s="44">
        <v>42641</v>
      </c>
      <c r="E1436" t="s">
        <v>82</v>
      </c>
      <c r="F1436">
        <v>1435</v>
      </c>
      <c r="G1436" s="106"/>
    </row>
    <row r="1437" spans="1:7" x14ac:dyDescent="0.25">
      <c r="A1437">
        <v>43664</v>
      </c>
      <c r="B1437" t="s">
        <v>86</v>
      </c>
      <c r="C1437" s="44">
        <v>42485</v>
      </c>
      <c r="D1437">
        <v>1</v>
      </c>
      <c r="E1437" t="s">
        <v>82</v>
      </c>
      <c r="F1437">
        <v>1436</v>
      </c>
      <c r="G1437" s="106"/>
    </row>
    <row r="1438" spans="1:7" x14ac:dyDescent="0.25">
      <c r="A1438">
        <v>43443</v>
      </c>
      <c r="B1438" t="s">
        <v>86</v>
      </c>
      <c r="C1438" s="44">
        <v>42486</v>
      </c>
      <c r="E1438" t="s">
        <v>82</v>
      </c>
      <c r="F1438">
        <v>1437</v>
      </c>
      <c r="G1438" s="106"/>
    </row>
    <row r="1439" spans="1:7" x14ac:dyDescent="0.25">
      <c r="A1439">
        <v>42354</v>
      </c>
      <c r="B1439" t="s">
        <v>84</v>
      </c>
      <c r="C1439" s="44">
        <v>42487</v>
      </c>
      <c r="D1439">
        <v>1</v>
      </c>
      <c r="E1439" t="s">
        <v>82</v>
      </c>
      <c r="F1439">
        <v>1438</v>
      </c>
      <c r="G1439" s="106"/>
    </row>
    <row r="1440" spans="1:7" x14ac:dyDescent="0.25">
      <c r="A1440">
        <v>50991</v>
      </c>
      <c r="B1440" t="s">
        <v>87</v>
      </c>
      <c r="C1440" s="44">
        <v>42641</v>
      </c>
      <c r="E1440" t="s">
        <v>82</v>
      </c>
      <c r="F1440">
        <v>1439</v>
      </c>
      <c r="G1440" s="106"/>
    </row>
    <row r="1441" spans="1:7" x14ac:dyDescent="0.25">
      <c r="A1441">
        <v>50988</v>
      </c>
      <c r="B1441" t="s">
        <v>87</v>
      </c>
      <c r="C1441" s="44">
        <v>42641</v>
      </c>
      <c r="E1441" t="s">
        <v>82</v>
      </c>
      <c r="F1441">
        <v>1440</v>
      </c>
      <c r="G1441" s="106"/>
    </row>
    <row r="1442" spans="1:7" x14ac:dyDescent="0.25">
      <c r="A1442">
        <v>50989</v>
      </c>
      <c r="B1442" t="s">
        <v>87</v>
      </c>
      <c r="C1442" s="44">
        <v>42641</v>
      </c>
      <c r="E1442" t="s">
        <v>82</v>
      </c>
      <c r="F1442">
        <v>1441</v>
      </c>
      <c r="G1442" s="106"/>
    </row>
    <row r="1443" spans="1:7" x14ac:dyDescent="0.25">
      <c r="A1443">
        <v>50990</v>
      </c>
      <c r="B1443" t="s">
        <v>87</v>
      </c>
      <c r="C1443" s="44">
        <v>42641</v>
      </c>
      <c r="E1443" t="s">
        <v>82</v>
      </c>
      <c r="F1443">
        <v>1442</v>
      </c>
      <c r="G1443" s="106"/>
    </row>
    <row r="1444" spans="1:7" x14ac:dyDescent="0.25">
      <c r="A1444">
        <v>50987</v>
      </c>
      <c r="B1444" t="s">
        <v>87</v>
      </c>
      <c r="C1444" s="44">
        <v>42641</v>
      </c>
      <c r="E1444" t="s">
        <v>82</v>
      </c>
      <c r="F1444">
        <v>1443</v>
      </c>
      <c r="G1444" s="106"/>
    </row>
    <row r="1445" spans="1:7" x14ac:dyDescent="0.25">
      <c r="A1445">
        <v>50986</v>
      </c>
      <c r="B1445" t="s">
        <v>87</v>
      </c>
      <c r="C1445" s="44">
        <v>42641</v>
      </c>
      <c r="E1445" t="s">
        <v>82</v>
      </c>
      <c r="F1445">
        <v>1444</v>
      </c>
      <c r="G1445" s="106"/>
    </row>
    <row r="1446" spans="1:7" x14ac:dyDescent="0.25">
      <c r="A1446">
        <v>50983</v>
      </c>
      <c r="B1446" t="s">
        <v>87</v>
      </c>
      <c r="C1446" s="44">
        <v>42641</v>
      </c>
      <c r="E1446" t="s">
        <v>82</v>
      </c>
      <c r="F1446">
        <v>1445</v>
      </c>
      <c r="G1446" s="106"/>
    </row>
    <row r="1447" spans="1:7" x14ac:dyDescent="0.25">
      <c r="A1447">
        <v>50984</v>
      </c>
      <c r="B1447" t="s">
        <v>87</v>
      </c>
      <c r="C1447" s="44">
        <v>42641</v>
      </c>
      <c r="E1447" t="s">
        <v>82</v>
      </c>
      <c r="F1447">
        <v>1446</v>
      </c>
      <c r="G1447" s="106"/>
    </row>
    <row r="1448" spans="1:7" x14ac:dyDescent="0.25">
      <c r="A1448">
        <v>50985</v>
      </c>
      <c r="B1448" t="s">
        <v>87</v>
      </c>
      <c r="C1448" s="44">
        <v>42641</v>
      </c>
      <c r="E1448" t="s">
        <v>82</v>
      </c>
      <c r="F1448">
        <v>1447</v>
      </c>
      <c r="G1448" s="106"/>
    </row>
    <row r="1449" spans="1:7" x14ac:dyDescent="0.25">
      <c r="A1449">
        <v>50982</v>
      </c>
      <c r="B1449" t="s">
        <v>87</v>
      </c>
      <c r="C1449" s="44">
        <v>42641</v>
      </c>
      <c r="E1449" t="s">
        <v>82</v>
      </c>
      <c r="F1449">
        <v>1448</v>
      </c>
      <c r="G1449" s="106"/>
    </row>
    <row r="1450" spans="1:7" x14ac:dyDescent="0.25">
      <c r="A1450">
        <v>50842</v>
      </c>
      <c r="B1450" t="s">
        <v>87</v>
      </c>
      <c r="C1450" s="44">
        <v>42646</v>
      </c>
      <c r="E1450" t="s">
        <v>82</v>
      </c>
      <c r="F1450">
        <v>1449</v>
      </c>
      <c r="G1450" s="106"/>
    </row>
    <row r="1451" spans="1:7" x14ac:dyDescent="0.25">
      <c r="A1451">
        <v>50390</v>
      </c>
      <c r="B1451" t="s">
        <v>87</v>
      </c>
      <c r="C1451" s="44">
        <v>42646</v>
      </c>
      <c r="E1451" t="s">
        <v>82</v>
      </c>
      <c r="F1451">
        <v>1450</v>
      </c>
      <c r="G1451" s="106"/>
    </row>
    <row r="1452" spans="1:7" x14ac:dyDescent="0.25">
      <c r="A1452">
        <v>51025</v>
      </c>
      <c r="B1452" t="s">
        <v>87</v>
      </c>
      <c r="C1452" s="44">
        <v>42650</v>
      </c>
      <c r="E1452" t="s">
        <v>82</v>
      </c>
      <c r="F1452">
        <v>1451</v>
      </c>
      <c r="G1452" s="106"/>
    </row>
    <row r="1453" spans="1:7" x14ac:dyDescent="0.25">
      <c r="A1453">
        <v>51024</v>
      </c>
      <c r="B1453" t="s">
        <v>87</v>
      </c>
      <c r="C1453" s="44">
        <v>42650</v>
      </c>
      <c r="E1453" t="s">
        <v>82</v>
      </c>
      <c r="F1453">
        <v>1452</v>
      </c>
      <c r="G1453" s="106"/>
    </row>
    <row r="1454" spans="1:7" x14ac:dyDescent="0.25">
      <c r="A1454">
        <v>51023</v>
      </c>
      <c r="B1454" t="s">
        <v>87</v>
      </c>
      <c r="C1454" s="44">
        <v>42650</v>
      </c>
      <c r="E1454" t="s">
        <v>82</v>
      </c>
      <c r="F1454">
        <v>1453</v>
      </c>
      <c r="G1454" s="106"/>
    </row>
    <row r="1455" spans="1:7" x14ac:dyDescent="0.25">
      <c r="A1455">
        <v>51027</v>
      </c>
      <c r="B1455" t="s">
        <v>87</v>
      </c>
      <c r="C1455" s="44">
        <v>42650</v>
      </c>
      <c r="E1455" t="s">
        <v>82</v>
      </c>
      <c r="F1455">
        <v>1454</v>
      </c>
      <c r="G1455" s="106"/>
    </row>
    <row r="1456" spans="1:7" x14ac:dyDescent="0.25">
      <c r="A1456">
        <v>51022</v>
      </c>
      <c r="B1456" t="s">
        <v>87</v>
      </c>
      <c r="C1456" s="44">
        <v>42650</v>
      </c>
      <c r="E1456" t="s">
        <v>82</v>
      </c>
      <c r="F1456">
        <v>1455</v>
      </c>
      <c r="G1456" s="106"/>
    </row>
    <row r="1457" spans="1:7" x14ac:dyDescent="0.25">
      <c r="A1457">
        <v>51003</v>
      </c>
      <c r="B1457" t="s">
        <v>87</v>
      </c>
      <c r="C1457" s="44">
        <v>42650</v>
      </c>
      <c r="D1457">
        <v>1</v>
      </c>
      <c r="E1457" t="s">
        <v>82</v>
      </c>
      <c r="F1457">
        <v>1456</v>
      </c>
      <c r="G1457" s="106"/>
    </row>
    <row r="1458" spans="1:7" x14ac:dyDescent="0.25">
      <c r="A1458">
        <v>51004</v>
      </c>
      <c r="B1458" t="s">
        <v>87</v>
      </c>
      <c r="C1458" s="44">
        <v>42653</v>
      </c>
      <c r="E1458" t="s">
        <v>82</v>
      </c>
      <c r="F1458">
        <v>1457</v>
      </c>
      <c r="G1458" s="106"/>
    </row>
    <row r="1459" spans="1:7" x14ac:dyDescent="0.25">
      <c r="A1459">
        <v>51000</v>
      </c>
      <c r="B1459" t="s">
        <v>87</v>
      </c>
      <c r="C1459" s="44">
        <v>42655</v>
      </c>
      <c r="E1459" t="s">
        <v>82</v>
      </c>
      <c r="F1459">
        <v>1458</v>
      </c>
      <c r="G1459" s="106"/>
    </row>
    <row r="1460" spans="1:7" x14ac:dyDescent="0.25">
      <c r="A1460">
        <v>51001</v>
      </c>
      <c r="B1460" t="s">
        <v>87</v>
      </c>
      <c r="C1460" s="44">
        <v>42655</v>
      </c>
      <c r="E1460" t="s">
        <v>82</v>
      </c>
      <c r="F1460">
        <v>1459</v>
      </c>
      <c r="G1460" s="106"/>
    </row>
    <row r="1461" spans="1:7" x14ac:dyDescent="0.25">
      <c r="A1461">
        <v>51002</v>
      </c>
      <c r="B1461" t="s">
        <v>87</v>
      </c>
      <c r="C1461" s="44">
        <v>42655</v>
      </c>
      <c r="E1461" t="s">
        <v>82</v>
      </c>
      <c r="F1461">
        <v>1460</v>
      </c>
      <c r="G1461" s="106"/>
    </row>
    <row r="1462" spans="1:7" x14ac:dyDescent="0.25">
      <c r="A1462">
        <v>51045</v>
      </c>
      <c r="B1462" t="s">
        <v>87</v>
      </c>
      <c r="C1462" s="44">
        <v>42656</v>
      </c>
      <c r="E1462" t="s">
        <v>82</v>
      </c>
      <c r="F1462">
        <v>1461</v>
      </c>
      <c r="G1462" s="106"/>
    </row>
    <row r="1463" spans="1:7" x14ac:dyDescent="0.25">
      <c r="A1463">
        <v>51009</v>
      </c>
      <c r="B1463" t="s">
        <v>87</v>
      </c>
      <c r="C1463" s="44">
        <v>42656</v>
      </c>
      <c r="E1463" t="s">
        <v>82</v>
      </c>
      <c r="F1463">
        <v>1462</v>
      </c>
      <c r="G1463" s="106"/>
    </row>
    <row r="1464" spans="1:7" x14ac:dyDescent="0.25">
      <c r="A1464">
        <v>51007</v>
      </c>
      <c r="B1464" t="s">
        <v>87</v>
      </c>
      <c r="C1464" s="44">
        <v>42656</v>
      </c>
      <c r="E1464" t="s">
        <v>82</v>
      </c>
      <c r="F1464">
        <v>1463</v>
      </c>
      <c r="G1464" s="106"/>
    </row>
    <row r="1465" spans="1:7" x14ac:dyDescent="0.25">
      <c r="A1465">
        <v>51044</v>
      </c>
      <c r="B1465" t="s">
        <v>87</v>
      </c>
      <c r="C1465" s="44">
        <v>42656</v>
      </c>
      <c r="E1465" t="s">
        <v>82</v>
      </c>
      <c r="F1465">
        <v>1464</v>
      </c>
      <c r="G1465" s="106"/>
    </row>
    <row r="1466" spans="1:7" x14ac:dyDescent="0.25">
      <c r="A1466">
        <v>51043</v>
      </c>
      <c r="B1466" t="s">
        <v>87</v>
      </c>
      <c r="C1466" s="44">
        <v>42656</v>
      </c>
      <c r="E1466" t="s">
        <v>82</v>
      </c>
      <c r="F1466">
        <v>1465</v>
      </c>
      <c r="G1466" s="106"/>
    </row>
    <row r="1467" spans="1:7" x14ac:dyDescent="0.25">
      <c r="A1467">
        <v>51040</v>
      </c>
      <c r="B1467" t="s">
        <v>87</v>
      </c>
      <c r="C1467" s="44">
        <v>42656</v>
      </c>
      <c r="E1467" t="s">
        <v>82</v>
      </c>
      <c r="F1467">
        <v>1466</v>
      </c>
      <c r="G1467" s="106"/>
    </row>
    <row r="1468" spans="1:7" x14ac:dyDescent="0.25">
      <c r="A1468">
        <v>51042</v>
      </c>
      <c r="B1468" t="s">
        <v>87</v>
      </c>
      <c r="C1468" s="44">
        <v>42656</v>
      </c>
      <c r="E1468" t="s">
        <v>82</v>
      </c>
      <c r="F1468">
        <v>1467</v>
      </c>
      <c r="G1468" s="106"/>
    </row>
    <row r="1469" spans="1:7" x14ac:dyDescent="0.25">
      <c r="A1469">
        <v>51041</v>
      </c>
      <c r="B1469" t="s">
        <v>87</v>
      </c>
      <c r="C1469" s="44">
        <v>42656</v>
      </c>
      <c r="E1469" t="s">
        <v>82</v>
      </c>
      <c r="F1469">
        <v>1468</v>
      </c>
      <c r="G1469" s="106"/>
    </row>
    <row r="1470" spans="1:7" x14ac:dyDescent="0.25">
      <c r="A1470">
        <v>51008</v>
      </c>
      <c r="B1470" t="s">
        <v>87</v>
      </c>
      <c r="C1470" s="44">
        <v>42656</v>
      </c>
      <c r="E1470" t="s">
        <v>82</v>
      </c>
      <c r="F1470">
        <v>1469</v>
      </c>
      <c r="G1470" s="106"/>
    </row>
    <row r="1471" spans="1:7" x14ac:dyDescent="0.25">
      <c r="A1471">
        <v>51005</v>
      </c>
      <c r="B1471" t="s">
        <v>87</v>
      </c>
      <c r="C1471" s="44">
        <v>42656</v>
      </c>
      <c r="D1471">
        <v>1</v>
      </c>
      <c r="E1471" t="s">
        <v>82</v>
      </c>
      <c r="F1471">
        <v>1470</v>
      </c>
      <c r="G1471" s="106"/>
    </row>
    <row r="1472" spans="1:7" x14ac:dyDescent="0.25">
      <c r="A1472">
        <v>51034</v>
      </c>
      <c r="B1472" t="s">
        <v>87</v>
      </c>
      <c r="C1472" s="44">
        <v>42663</v>
      </c>
      <c r="E1472" t="s">
        <v>82</v>
      </c>
      <c r="F1472">
        <v>1471</v>
      </c>
      <c r="G1472" s="106"/>
    </row>
    <row r="1473" spans="1:7" x14ac:dyDescent="0.25">
      <c r="A1473">
        <v>51018</v>
      </c>
      <c r="B1473" t="s">
        <v>87</v>
      </c>
      <c r="C1473" s="44">
        <v>42663</v>
      </c>
      <c r="E1473" t="s">
        <v>82</v>
      </c>
      <c r="F1473">
        <v>1472</v>
      </c>
      <c r="G1473" s="106"/>
    </row>
    <row r="1474" spans="1:7" x14ac:dyDescent="0.25">
      <c r="A1474">
        <v>51028</v>
      </c>
      <c r="B1474" t="s">
        <v>87</v>
      </c>
      <c r="C1474" s="44">
        <v>42663</v>
      </c>
      <c r="E1474" t="s">
        <v>82</v>
      </c>
      <c r="F1474">
        <v>1473</v>
      </c>
      <c r="G1474" s="106"/>
    </row>
    <row r="1475" spans="1:7" x14ac:dyDescent="0.25">
      <c r="A1475">
        <v>43436</v>
      </c>
      <c r="B1475" t="s">
        <v>86</v>
      </c>
      <c r="C1475" s="44">
        <v>42489</v>
      </c>
      <c r="E1475" t="s">
        <v>82</v>
      </c>
      <c r="F1475">
        <v>1474</v>
      </c>
      <c r="G1475" s="106"/>
    </row>
    <row r="1476" spans="1:7" x14ac:dyDescent="0.25">
      <c r="A1476">
        <v>51021</v>
      </c>
      <c r="B1476" t="s">
        <v>87</v>
      </c>
      <c r="C1476" s="44">
        <v>42663</v>
      </c>
      <c r="E1476" t="s">
        <v>82</v>
      </c>
      <c r="F1476">
        <v>1475</v>
      </c>
      <c r="G1476" s="106"/>
    </row>
    <row r="1477" spans="1:7" x14ac:dyDescent="0.25">
      <c r="A1477">
        <v>51016</v>
      </c>
      <c r="B1477" t="s">
        <v>87</v>
      </c>
      <c r="C1477" s="44">
        <v>42663</v>
      </c>
      <c r="E1477" t="s">
        <v>82</v>
      </c>
      <c r="F1477">
        <v>1476</v>
      </c>
      <c r="G1477" s="106"/>
    </row>
    <row r="1478" spans="1:7" x14ac:dyDescent="0.25">
      <c r="A1478">
        <v>51017</v>
      </c>
      <c r="B1478" t="s">
        <v>87</v>
      </c>
      <c r="C1478" s="44">
        <v>42663</v>
      </c>
      <c r="E1478" t="s">
        <v>82</v>
      </c>
      <c r="F1478">
        <v>1477</v>
      </c>
      <c r="G1478" s="106"/>
    </row>
    <row r="1479" spans="1:7" x14ac:dyDescent="0.25">
      <c r="A1479">
        <v>51013</v>
      </c>
      <c r="B1479" t="s">
        <v>87</v>
      </c>
      <c r="C1479" s="44">
        <v>42667</v>
      </c>
      <c r="E1479" t="s">
        <v>82</v>
      </c>
      <c r="F1479">
        <v>1478</v>
      </c>
      <c r="G1479" s="106"/>
    </row>
    <row r="1480" spans="1:7" x14ac:dyDescent="0.25">
      <c r="A1480">
        <v>51048</v>
      </c>
      <c r="B1480" t="s">
        <v>87</v>
      </c>
      <c r="C1480" s="44">
        <v>42667</v>
      </c>
      <c r="E1480" t="s">
        <v>82</v>
      </c>
      <c r="F1480">
        <v>1479</v>
      </c>
      <c r="G1480" s="106"/>
    </row>
    <row r="1481" spans="1:7" x14ac:dyDescent="0.25">
      <c r="A1481">
        <v>51019</v>
      </c>
      <c r="B1481" t="s">
        <v>87</v>
      </c>
      <c r="C1481" s="44">
        <v>42667</v>
      </c>
      <c r="E1481" t="s">
        <v>82</v>
      </c>
      <c r="F1481">
        <v>1480</v>
      </c>
      <c r="G1481" s="106"/>
    </row>
    <row r="1482" spans="1:7" x14ac:dyDescent="0.25">
      <c r="A1482">
        <v>51030</v>
      </c>
      <c r="B1482" t="s">
        <v>87</v>
      </c>
      <c r="C1482" s="44">
        <v>42667</v>
      </c>
      <c r="E1482" t="s">
        <v>82</v>
      </c>
      <c r="F1482">
        <v>1481</v>
      </c>
      <c r="G1482" s="106"/>
    </row>
    <row r="1483" spans="1:7" x14ac:dyDescent="0.25">
      <c r="A1483">
        <v>51020</v>
      </c>
      <c r="B1483" t="s">
        <v>87</v>
      </c>
      <c r="C1483" s="44">
        <v>42667</v>
      </c>
      <c r="E1483" t="s">
        <v>82</v>
      </c>
      <c r="F1483">
        <v>1482</v>
      </c>
      <c r="G1483" s="106"/>
    </row>
    <row r="1484" spans="1:7" x14ac:dyDescent="0.25">
      <c r="A1484">
        <v>51029</v>
      </c>
      <c r="B1484" t="s">
        <v>87</v>
      </c>
      <c r="C1484" s="44">
        <v>42667</v>
      </c>
      <c r="E1484" t="s">
        <v>82</v>
      </c>
      <c r="F1484">
        <v>1483</v>
      </c>
      <c r="G1484" s="106"/>
    </row>
    <row r="1485" spans="1:7" x14ac:dyDescent="0.25">
      <c r="A1485">
        <v>51012</v>
      </c>
      <c r="B1485" t="s">
        <v>87</v>
      </c>
      <c r="C1485" s="44">
        <v>42667</v>
      </c>
      <c r="E1485" t="s">
        <v>82</v>
      </c>
      <c r="F1485">
        <v>1484</v>
      </c>
      <c r="G1485" s="106"/>
    </row>
    <row r="1486" spans="1:7" x14ac:dyDescent="0.25">
      <c r="A1486">
        <v>51015</v>
      </c>
      <c r="B1486" t="s">
        <v>87</v>
      </c>
      <c r="C1486" s="44">
        <v>42667</v>
      </c>
      <c r="E1486" t="s">
        <v>82</v>
      </c>
      <c r="F1486">
        <v>1485</v>
      </c>
      <c r="G1486" s="106"/>
    </row>
    <row r="1487" spans="1:7" x14ac:dyDescent="0.25">
      <c r="A1487">
        <v>51014</v>
      </c>
      <c r="B1487" t="s">
        <v>87</v>
      </c>
      <c r="C1487" s="44">
        <v>42667</v>
      </c>
      <c r="E1487" t="s">
        <v>82</v>
      </c>
      <c r="F1487">
        <v>1486</v>
      </c>
      <c r="G1487" s="106"/>
    </row>
    <row r="1488" spans="1:7" x14ac:dyDescent="0.25">
      <c r="A1488">
        <v>51033</v>
      </c>
      <c r="B1488" t="s">
        <v>87</v>
      </c>
      <c r="C1488" s="44">
        <v>42667</v>
      </c>
      <c r="E1488" t="s">
        <v>82</v>
      </c>
      <c r="F1488">
        <v>1487</v>
      </c>
      <c r="G1488" s="106"/>
    </row>
    <row r="1489" spans="1:7" x14ac:dyDescent="0.25">
      <c r="A1489">
        <v>51011</v>
      </c>
      <c r="B1489" t="s">
        <v>87</v>
      </c>
      <c r="C1489" s="44">
        <v>42667</v>
      </c>
      <c r="E1489" t="s">
        <v>82</v>
      </c>
      <c r="F1489">
        <v>1488</v>
      </c>
      <c r="G1489" s="106"/>
    </row>
    <row r="1490" spans="1:7" x14ac:dyDescent="0.25">
      <c r="A1490">
        <v>51047</v>
      </c>
      <c r="B1490" t="s">
        <v>87</v>
      </c>
      <c r="C1490" s="44">
        <v>42667</v>
      </c>
      <c r="E1490" t="s">
        <v>82</v>
      </c>
      <c r="F1490">
        <v>1489</v>
      </c>
      <c r="G1490" s="106"/>
    </row>
    <row r="1491" spans="1:7" x14ac:dyDescent="0.25">
      <c r="A1491">
        <v>51051</v>
      </c>
      <c r="B1491" t="s">
        <v>87</v>
      </c>
      <c r="C1491" s="44">
        <v>42668</v>
      </c>
      <c r="E1491" t="s">
        <v>82</v>
      </c>
      <c r="F1491">
        <v>1490</v>
      </c>
      <c r="G1491" s="106"/>
    </row>
    <row r="1492" spans="1:7" x14ac:dyDescent="0.25">
      <c r="A1492">
        <v>51049</v>
      </c>
      <c r="B1492" t="s">
        <v>87</v>
      </c>
      <c r="C1492" s="44">
        <v>42668</v>
      </c>
      <c r="E1492" t="s">
        <v>82</v>
      </c>
      <c r="F1492">
        <v>1491</v>
      </c>
      <c r="G1492" s="106"/>
    </row>
    <row r="1493" spans="1:7" x14ac:dyDescent="0.25">
      <c r="A1493">
        <v>51038</v>
      </c>
      <c r="B1493" t="s">
        <v>87</v>
      </c>
      <c r="C1493" s="44">
        <v>42668</v>
      </c>
      <c r="E1493" t="s">
        <v>82</v>
      </c>
      <c r="F1493">
        <v>1492</v>
      </c>
      <c r="G1493" s="106"/>
    </row>
    <row r="1494" spans="1:7" x14ac:dyDescent="0.25">
      <c r="A1494">
        <v>51010</v>
      </c>
      <c r="B1494" t="s">
        <v>87</v>
      </c>
      <c r="C1494" s="44">
        <v>42668</v>
      </c>
      <c r="E1494" t="s">
        <v>82</v>
      </c>
      <c r="F1494">
        <v>1493</v>
      </c>
      <c r="G1494" s="106"/>
    </row>
    <row r="1495" spans="1:7" x14ac:dyDescent="0.25">
      <c r="A1495">
        <v>51036</v>
      </c>
      <c r="B1495" t="s">
        <v>87</v>
      </c>
      <c r="C1495" s="44">
        <v>42668</v>
      </c>
      <c r="E1495" t="s">
        <v>82</v>
      </c>
      <c r="F1495">
        <v>1494</v>
      </c>
      <c r="G1495" s="106"/>
    </row>
    <row r="1496" spans="1:7" x14ac:dyDescent="0.25">
      <c r="A1496">
        <v>51035</v>
      </c>
      <c r="B1496" t="s">
        <v>87</v>
      </c>
      <c r="C1496" s="44">
        <v>42668</v>
      </c>
      <c r="E1496" t="s">
        <v>82</v>
      </c>
      <c r="F1496">
        <v>1495</v>
      </c>
      <c r="G1496" s="106"/>
    </row>
    <row r="1497" spans="1:7" x14ac:dyDescent="0.25">
      <c r="A1497">
        <v>51039</v>
      </c>
      <c r="B1497" t="s">
        <v>87</v>
      </c>
      <c r="C1497" s="44">
        <v>42668</v>
      </c>
      <c r="E1497" t="s">
        <v>82</v>
      </c>
      <c r="F1497">
        <v>1496</v>
      </c>
      <c r="G1497" s="106"/>
    </row>
    <row r="1498" spans="1:7" x14ac:dyDescent="0.25">
      <c r="A1498">
        <v>51100</v>
      </c>
      <c r="B1498" t="s">
        <v>87</v>
      </c>
      <c r="C1498" s="44">
        <v>42669</v>
      </c>
      <c r="E1498" t="s">
        <v>82</v>
      </c>
      <c r="F1498">
        <v>1497</v>
      </c>
      <c r="G1498" s="106"/>
    </row>
    <row r="1499" spans="1:7" x14ac:dyDescent="0.25">
      <c r="A1499">
        <v>51104</v>
      </c>
      <c r="B1499" t="s">
        <v>87</v>
      </c>
      <c r="C1499" s="44">
        <v>42669</v>
      </c>
      <c r="E1499" t="s">
        <v>82</v>
      </c>
      <c r="F1499">
        <v>1498</v>
      </c>
      <c r="G1499" s="106"/>
    </row>
    <row r="1500" spans="1:7" x14ac:dyDescent="0.25">
      <c r="A1500">
        <v>51055</v>
      </c>
      <c r="B1500" t="s">
        <v>87</v>
      </c>
      <c r="C1500" s="44">
        <v>42669</v>
      </c>
      <c r="E1500" t="s">
        <v>82</v>
      </c>
      <c r="F1500">
        <v>1499</v>
      </c>
      <c r="G1500" s="106"/>
    </row>
    <row r="1501" spans="1:7" x14ac:dyDescent="0.25">
      <c r="A1501">
        <v>51105</v>
      </c>
      <c r="B1501" t="s">
        <v>87</v>
      </c>
      <c r="C1501" s="44">
        <v>42669</v>
      </c>
      <c r="E1501" t="s">
        <v>82</v>
      </c>
      <c r="F1501">
        <v>1500</v>
      </c>
      <c r="G1501" s="106"/>
    </row>
    <row r="1502" spans="1:7" x14ac:dyDescent="0.25">
      <c r="A1502">
        <v>51102</v>
      </c>
      <c r="B1502" t="s">
        <v>87</v>
      </c>
      <c r="C1502" s="44">
        <v>42669</v>
      </c>
      <c r="E1502" t="s">
        <v>82</v>
      </c>
      <c r="F1502">
        <v>1501</v>
      </c>
      <c r="G1502" s="106"/>
    </row>
    <row r="1503" spans="1:7" x14ac:dyDescent="0.25">
      <c r="A1503">
        <v>51061</v>
      </c>
      <c r="B1503" t="s">
        <v>87</v>
      </c>
      <c r="C1503" s="44">
        <v>42669</v>
      </c>
      <c r="E1503" t="s">
        <v>82</v>
      </c>
      <c r="F1503">
        <v>1502</v>
      </c>
      <c r="G1503" s="106"/>
    </row>
    <row r="1504" spans="1:7" x14ac:dyDescent="0.25">
      <c r="A1504">
        <v>51054</v>
      </c>
      <c r="B1504" t="s">
        <v>87</v>
      </c>
      <c r="C1504" s="44">
        <v>42669</v>
      </c>
      <c r="E1504" t="s">
        <v>82</v>
      </c>
      <c r="F1504">
        <v>1503</v>
      </c>
      <c r="G1504" s="106"/>
    </row>
    <row r="1505" spans="1:7" x14ac:dyDescent="0.25">
      <c r="A1505">
        <v>51062</v>
      </c>
      <c r="B1505" t="s">
        <v>87</v>
      </c>
      <c r="C1505" s="44">
        <v>42669</v>
      </c>
      <c r="E1505" t="s">
        <v>82</v>
      </c>
      <c r="F1505">
        <v>1504</v>
      </c>
      <c r="G1505" s="106"/>
    </row>
    <row r="1506" spans="1:7" x14ac:dyDescent="0.25">
      <c r="A1506">
        <v>51101</v>
      </c>
      <c r="B1506" t="s">
        <v>87</v>
      </c>
      <c r="C1506" s="44">
        <v>42669</v>
      </c>
      <c r="E1506" t="s">
        <v>82</v>
      </c>
      <c r="F1506">
        <v>1505</v>
      </c>
      <c r="G1506" s="106"/>
    </row>
    <row r="1507" spans="1:7" x14ac:dyDescent="0.25">
      <c r="A1507">
        <v>51056</v>
      </c>
      <c r="B1507" t="s">
        <v>87</v>
      </c>
      <c r="C1507" s="44">
        <v>42669</v>
      </c>
      <c r="E1507" t="s">
        <v>82</v>
      </c>
      <c r="F1507">
        <v>1506</v>
      </c>
      <c r="G1507" s="106"/>
    </row>
    <row r="1508" spans="1:7" x14ac:dyDescent="0.25">
      <c r="A1508">
        <v>51053</v>
      </c>
      <c r="B1508" t="s">
        <v>87</v>
      </c>
      <c r="C1508" s="44">
        <v>42669</v>
      </c>
      <c r="E1508" t="s">
        <v>82</v>
      </c>
      <c r="F1508">
        <v>1507</v>
      </c>
      <c r="G1508" s="106"/>
    </row>
    <row r="1509" spans="1:7" x14ac:dyDescent="0.25">
      <c r="A1509">
        <v>51107</v>
      </c>
      <c r="B1509" t="s">
        <v>87</v>
      </c>
      <c r="C1509" s="44">
        <v>42669</v>
      </c>
      <c r="E1509" t="s">
        <v>82</v>
      </c>
      <c r="F1509">
        <v>1508</v>
      </c>
      <c r="G1509" s="106"/>
    </row>
    <row r="1510" spans="1:7" x14ac:dyDescent="0.25">
      <c r="A1510">
        <v>51063</v>
      </c>
      <c r="B1510" t="s">
        <v>87</v>
      </c>
      <c r="C1510" s="44">
        <v>42669</v>
      </c>
      <c r="E1510" t="s">
        <v>82</v>
      </c>
      <c r="F1510">
        <v>1509</v>
      </c>
      <c r="G1510" s="106"/>
    </row>
    <row r="1511" spans="1:7" x14ac:dyDescent="0.25">
      <c r="A1511">
        <v>51052</v>
      </c>
      <c r="B1511" t="s">
        <v>87</v>
      </c>
      <c r="C1511" s="44">
        <v>42669</v>
      </c>
      <c r="E1511" t="s">
        <v>82</v>
      </c>
      <c r="F1511">
        <v>1510</v>
      </c>
      <c r="G1511" s="106"/>
    </row>
    <row r="1512" spans="1:7" x14ac:dyDescent="0.25">
      <c r="A1512">
        <v>51057</v>
      </c>
      <c r="B1512" t="s">
        <v>87</v>
      </c>
      <c r="C1512" s="44">
        <v>42669</v>
      </c>
      <c r="E1512" t="s">
        <v>82</v>
      </c>
      <c r="F1512">
        <v>1511</v>
      </c>
      <c r="G1512" s="106"/>
    </row>
    <row r="1513" spans="1:7" x14ac:dyDescent="0.25">
      <c r="A1513">
        <v>51058</v>
      </c>
      <c r="B1513" t="s">
        <v>87</v>
      </c>
      <c r="C1513" s="44">
        <v>42669</v>
      </c>
      <c r="E1513" t="s">
        <v>82</v>
      </c>
      <c r="F1513">
        <v>1512</v>
      </c>
      <c r="G1513" s="106"/>
    </row>
    <row r="1514" spans="1:7" x14ac:dyDescent="0.25">
      <c r="A1514">
        <v>51059</v>
      </c>
      <c r="B1514" t="s">
        <v>87</v>
      </c>
      <c r="C1514" s="44">
        <v>42669</v>
      </c>
      <c r="E1514" t="s">
        <v>82</v>
      </c>
      <c r="F1514">
        <v>1513</v>
      </c>
      <c r="G1514" s="106"/>
    </row>
    <row r="1515" spans="1:7" x14ac:dyDescent="0.25">
      <c r="A1515">
        <v>43483</v>
      </c>
      <c r="B1515" t="s">
        <v>85</v>
      </c>
      <c r="C1515" s="44">
        <v>42514</v>
      </c>
      <c r="E1515" t="s">
        <v>82</v>
      </c>
      <c r="F1515">
        <v>1514</v>
      </c>
      <c r="G1515" s="106"/>
    </row>
    <row r="1516" spans="1:7" x14ac:dyDescent="0.25">
      <c r="A1516">
        <v>51103</v>
      </c>
      <c r="B1516" t="s">
        <v>87</v>
      </c>
      <c r="C1516" s="44">
        <v>42669</v>
      </c>
      <c r="E1516" t="s">
        <v>82</v>
      </c>
      <c r="F1516">
        <v>1515</v>
      </c>
      <c r="G1516" s="106"/>
    </row>
    <row r="1517" spans="1:7" x14ac:dyDescent="0.25">
      <c r="A1517">
        <v>51060</v>
      </c>
      <c r="B1517" t="s">
        <v>87</v>
      </c>
      <c r="C1517" s="44">
        <v>42669</v>
      </c>
      <c r="E1517" t="s">
        <v>82</v>
      </c>
      <c r="F1517">
        <v>1516</v>
      </c>
      <c r="G1517" s="106"/>
    </row>
    <row r="1518" spans="1:7" x14ac:dyDescent="0.25">
      <c r="A1518">
        <v>50899</v>
      </c>
      <c r="B1518" t="s">
        <v>87</v>
      </c>
      <c r="C1518" s="44">
        <v>42671</v>
      </c>
      <c r="E1518" t="s">
        <v>82</v>
      </c>
      <c r="F1518">
        <v>1517</v>
      </c>
      <c r="G1518" s="106"/>
    </row>
    <row r="1519" spans="1:7" x14ac:dyDescent="0.25">
      <c r="A1519">
        <v>51088</v>
      </c>
      <c r="B1519" t="s">
        <v>87</v>
      </c>
      <c r="C1519" s="44">
        <v>42671</v>
      </c>
      <c r="E1519" t="s">
        <v>82</v>
      </c>
      <c r="F1519">
        <v>1518</v>
      </c>
      <c r="G1519" s="106"/>
    </row>
    <row r="1520" spans="1:7" x14ac:dyDescent="0.25">
      <c r="A1520">
        <v>51109</v>
      </c>
      <c r="B1520" t="s">
        <v>87</v>
      </c>
      <c r="C1520" s="44">
        <v>42671</v>
      </c>
      <c r="E1520" t="s">
        <v>82</v>
      </c>
      <c r="F1520">
        <v>1519</v>
      </c>
      <c r="G1520" s="106"/>
    </row>
    <row r="1521" spans="1:7" x14ac:dyDescent="0.25">
      <c r="A1521">
        <v>51110</v>
      </c>
      <c r="B1521" t="s">
        <v>87</v>
      </c>
      <c r="C1521" s="44">
        <v>42674</v>
      </c>
      <c r="E1521" t="s">
        <v>82</v>
      </c>
      <c r="F1521">
        <v>1520</v>
      </c>
      <c r="G1521" s="106"/>
    </row>
    <row r="1522" spans="1:7" x14ac:dyDescent="0.25">
      <c r="A1522">
        <v>51111</v>
      </c>
      <c r="B1522" t="s">
        <v>87</v>
      </c>
      <c r="C1522" s="44">
        <v>42674</v>
      </c>
      <c r="E1522" t="s">
        <v>82</v>
      </c>
      <c r="F1522">
        <v>1521</v>
      </c>
      <c r="G1522" s="106"/>
    </row>
    <row r="1523" spans="1:7" x14ac:dyDescent="0.25">
      <c r="A1523">
        <v>51106</v>
      </c>
      <c r="B1523" t="s">
        <v>87</v>
      </c>
      <c r="C1523" s="44">
        <v>42674</v>
      </c>
      <c r="E1523" t="s">
        <v>82</v>
      </c>
      <c r="F1523">
        <v>1522</v>
      </c>
      <c r="G1523" s="106"/>
    </row>
    <row r="1524" spans="1:7" x14ac:dyDescent="0.25">
      <c r="A1524">
        <v>51108</v>
      </c>
      <c r="B1524" t="s">
        <v>87</v>
      </c>
      <c r="C1524" s="44">
        <v>42674</v>
      </c>
      <c r="E1524" t="s">
        <v>82</v>
      </c>
      <c r="F1524">
        <v>1523</v>
      </c>
      <c r="G1524" s="106"/>
    </row>
    <row r="1525" spans="1:7" x14ac:dyDescent="0.25">
      <c r="A1525">
        <v>51090</v>
      </c>
      <c r="B1525" t="s">
        <v>87</v>
      </c>
      <c r="C1525" s="44">
        <v>42676</v>
      </c>
      <c r="E1525" t="s">
        <v>82</v>
      </c>
      <c r="F1525">
        <v>1524</v>
      </c>
      <c r="G1525" s="106"/>
    </row>
    <row r="1526" spans="1:7" x14ac:dyDescent="0.25">
      <c r="A1526">
        <v>51073</v>
      </c>
      <c r="B1526" t="s">
        <v>87</v>
      </c>
      <c r="C1526" s="44">
        <v>42676</v>
      </c>
      <c r="E1526" t="s">
        <v>82</v>
      </c>
      <c r="F1526">
        <v>1525</v>
      </c>
      <c r="G1526" s="106"/>
    </row>
    <row r="1527" spans="1:7" x14ac:dyDescent="0.25">
      <c r="A1527">
        <v>51091</v>
      </c>
      <c r="B1527" t="s">
        <v>87</v>
      </c>
      <c r="C1527" s="44">
        <v>42676</v>
      </c>
      <c r="E1527" t="s">
        <v>82</v>
      </c>
      <c r="F1527">
        <v>1526</v>
      </c>
      <c r="G1527" s="106"/>
    </row>
    <row r="1528" spans="1:7" x14ac:dyDescent="0.25">
      <c r="A1528">
        <v>51089</v>
      </c>
      <c r="B1528" t="s">
        <v>87</v>
      </c>
      <c r="C1528" s="44">
        <v>42676</v>
      </c>
      <c r="E1528" t="s">
        <v>82</v>
      </c>
      <c r="F1528">
        <v>1527</v>
      </c>
      <c r="G1528" s="106"/>
    </row>
    <row r="1529" spans="1:7" x14ac:dyDescent="0.25">
      <c r="A1529">
        <v>51064</v>
      </c>
      <c r="B1529" t="s">
        <v>87</v>
      </c>
      <c r="C1529" s="44">
        <v>42682</v>
      </c>
      <c r="E1529" t="s">
        <v>82</v>
      </c>
      <c r="F1529">
        <v>1528</v>
      </c>
      <c r="G1529" s="106"/>
    </row>
    <row r="1530" spans="1:7" x14ac:dyDescent="0.25">
      <c r="A1530">
        <v>51071</v>
      </c>
      <c r="B1530" t="s">
        <v>87</v>
      </c>
      <c r="C1530" s="44">
        <v>42682</v>
      </c>
      <c r="E1530" t="s">
        <v>82</v>
      </c>
      <c r="F1530">
        <v>1529</v>
      </c>
      <c r="G1530" s="106"/>
    </row>
    <row r="1531" spans="1:7" x14ac:dyDescent="0.25">
      <c r="A1531">
        <v>51092</v>
      </c>
      <c r="B1531" t="s">
        <v>87</v>
      </c>
      <c r="C1531" s="44">
        <v>42682</v>
      </c>
      <c r="E1531" t="s">
        <v>82</v>
      </c>
      <c r="F1531">
        <v>1530</v>
      </c>
      <c r="G1531" s="106"/>
    </row>
    <row r="1532" spans="1:7" x14ac:dyDescent="0.25">
      <c r="A1532">
        <v>51069</v>
      </c>
      <c r="B1532" t="s">
        <v>87</v>
      </c>
      <c r="C1532" s="44">
        <v>42683</v>
      </c>
      <c r="E1532" t="s">
        <v>82</v>
      </c>
      <c r="F1532">
        <v>1531</v>
      </c>
      <c r="G1532" s="106"/>
    </row>
    <row r="1533" spans="1:7" x14ac:dyDescent="0.25">
      <c r="A1533">
        <v>51068</v>
      </c>
      <c r="B1533" t="s">
        <v>87</v>
      </c>
      <c r="C1533" s="44">
        <v>42690</v>
      </c>
      <c r="E1533" t="s">
        <v>82</v>
      </c>
      <c r="F1533">
        <v>1532</v>
      </c>
      <c r="G1533" s="106"/>
    </row>
    <row r="1534" spans="1:7" x14ac:dyDescent="0.25">
      <c r="A1534">
        <v>50869</v>
      </c>
      <c r="B1534" t="s">
        <v>85</v>
      </c>
      <c r="C1534" s="44">
        <v>42524</v>
      </c>
      <c r="E1534" t="s">
        <v>82</v>
      </c>
      <c r="F1534">
        <v>1533</v>
      </c>
      <c r="G1534" s="106"/>
    </row>
    <row r="1535" spans="1:7" x14ac:dyDescent="0.25">
      <c r="A1535">
        <v>50870</v>
      </c>
      <c r="B1535" t="s">
        <v>85</v>
      </c>
      <c r="C1535" s="44">
        <v>42524</v>
      </c>
      <c r="E1535" t="s">
        <v>82</v>
      </c>
      <c r="F1535">
        <v>1534</v>
      </c>
      <c r="G1535" s="106"/>
    </row>
    <row r="1536" spans="1:7" x14ac:dyDescent="0.25">
      <c r="A1536">
        <v>50865</v>
      </c>
      <c r="B1536" t="s">
        <v>85</v>
      </c>
      <c r="C1536" s="44">
        <v>42524</v>
      </c>
      <c r="E1536" t="s">
        <v>82</v>
      </c>
      <c r="F1536">
        <v>1535</v>
      </c>
      <c r="G1536" s="106"/>
    </row>
    <row r="1537" spans="1:7" x14ac:dyDescent="0.25">
      <c r="A1537">
        <v>50867</v>
      </c>
      <c r="B1537" t="s">
        <v>85</v>
      </c>
      <c r="C1537" s="44">
        <v>42524</v>
      </c>
      <c r="E1537" t="s">
        <v>82</v>
      </c>
      <c r="F1537">
        <v>1536</v>
      </c>
      <c r="G1537" s="106"/>
    </row>
    <row r="1538" spans="1:7" x14ac:dyDescent="0.25">
      <c r="A1538">
        <v>50868</v>
      </c>
      <c r="B1538" t="s">
        <v>85</v>
      </c>
      <c r="C1538" s="44">
        <v>42524</v>
      </c>
      <c r="E1538" t="s">
        <v>82</v>
      </c>
      <c r="F1538">
        <v>1537</v>
      </c>
      <c r="G1538" s="106"/>
    </row>
    <row r="1539" spans="1:7" x14ac:dyDescent="0.25">
      <c r="A1539">
        <v>51066</v>
      </c>
      <c r="B1539" t="s">
        <v>87</v>
      </c>
      <c r="C1539" s="44">
        <v>42691</v>
      </c>
      <c r="E1539" t="s">
        <v>82</v>
      </c>
      <c r="F1539">
        <v>1538</v>
      </c>
      <c r="G1539" s="106"/>
    </row>
    <row r="1540" spans="1:7" x14ac:dyDescent="0.25">
      <c r="A1540">
        <v>51067</v>
      </c>
      <c r="B1540" t="s">
        <v>87</v>
      </c>
      <c r="C1540" s="44">
        <v>42691</v>
      </c>
      <c r="E1540" t="s">
        <v>82</v>
      </c>
      <c r="F1540">
        <v>1539</v>
      </c>
      <c r="G1540" s="106"/>
    </row>
    <row r="1541" spans="1:7" x14ac:dyDescent="0.25">
      <c r="A1541">
        <v>51070</v>
      </c>
      <c r="B1541" t="s">
        <v>87</v>
      </c>
      <c r="C1541" s="44">
        <v>42697</v>
      </c>
      <c r="E1541" t="s">
        <v>82</v>
      </c>
      <c r="F1541">
        <v>1540</v>
      </c>
      <c r="G1541" s="106"/>
    </row>
    <row r="1542" spans="1:7" x14ac:dyDescent="0.25">
      <c r="A1542">
        <v>51081</v>
      </c>
      <c r="B1542" t="s">
        <v>87</v>
      </c>
      <c r="C1542" s="44">
        <v>42702</v>
      </c>
      <c r="E1542" t="s">
        <v>82</v>
      </c>
      <c r="F1542">
        <v>1541</v>
      </c>
      <c r="G1542" s="106"/>
    </row>
    <row r="1543" spans="1:7" x14ac:dyDescent="0.25">
      <c r="A1543">
        <v>50967</v>
      </c>
      <c r="B1543" t="s">
        <v>87</v>
      </c>
      <c r="C1543" s="44">
        <v>42702</v>
      </c>
      <c r="E1543" t="s">
        <v>82</v>
      </c>
      <c r="F1543">
        <v>1542</v>
      </c>
      <c r="G1543" s="106"/>
    </row>
    <row r="1544" spans="1:7" x14ac:dyDescent="0.25">
      <c r="A1544">
        <v>51074</v>
      </c>
      <c r="B1544" t="s">
        <v>87</v>
      </c>
      <c r="C1544" s="44">
        <v>42706</v>
      </c>
      <c r="E1544" t="s">
        <v>82</v>
      </c>
      <c r="F1544">
        <v>1543</v>
      </c>
      <c r="G1544" s="106"/>
    </row>
    <row r="1545" spans="1:7" x14ac:dyDescent="0.25">
      <c r="A1545">
        <v>51026</v>
      </c>
      <c r="B1545" t="s">
        <v>87</v>
      </c>
      <c r="C1545" s="44">
        <v>42706</v>
      </c>
      <c r="E1545" t="s">
        <v>82</v>
      </c>
      <c r="F1545">
        <v>1544</v>
      </c>
      <c r="G1545" s="106"/>
    </row>
    <row r="1546" spans="1:7" x14ac:dyDescent="0.25">
      <c r="A1546">
        <v>51080</v>
      </c>
      <c r="B1546" t="s">
        <v>87</v>
      </c>
      <c r="C1546" s="44">
        <v>42716</v>
      </c>
      <c r="D1546">
        <v>1</v>
      </c>
      <c r="E1546" t="s">
        <v>82</v>
      </c>
      <c r="F1546">
        <v>1545</v>
      </c>
      <c r="G1546" s="106"/>
    </row>
    <row r="1547" spans="1:7" x14ac:dyDescent="0.25">
      <c r="A1547">
        <v>46159</v>
      </c>
      <c r="B1547" t="s">
        <v>87</v>
      </c>
      <c r="C1547" s="44">
        <v>42734</v>
      </c>
      <c r="E1547" t="s">
        <v>82</v>
      </c>
      <c r="F1547">
        <v>1546</v>
      </c>
      <c r="G1547" s="106"/>
    </row>
    <row r="1548" spans="1:7" x14ac:dyDescent="0.25">
      <c r="A1548">
        <v>46160</v>
      </c>
      <c r="B1548" t="s">
        <v>87</v>
      </c>
      <c r="C1548" s="44">
        <v>42734</v>
      </c>
      <c r="E1548" t="s">
        <v>82</v>
      </c>
      <c r="F1548">
        <v>1547</v>
      </c>
      <c r="G1548" s="106"/>
    </row>
    <row r="1549" spans="1:7" x14ac:dyDescent="0.25">
      <c r="A1549">
        <v>46161</v>
      </c>
      <c r="B1549" t="s">
        <v>87</v>
      </c>
      <c r="C1549" s="44">
        <v>42734</v>
      </c>
      <c r="E1549" t="s">
        <v>82</v>
      </c>
      <c r="F1549">
        <v>1548</v>
      </c>
      <c r="G1549" s="106"/>
    </row>
    <row r="1550" spans="1:7" x14ac:dyDescent="0.25">
      <c r="A1550">
        <v>46162</v>
      </c>
      <c r="B1550" t="s">
        <v>87</v>
      </c>
      <c r="C1550" s="44">
        <v>42734</v>
      </c>
      <c r="E1550" t="s">
        <v>82</v>
      </c>
      <c r="F1550">
        <v>1549</v>
      </c>
      <c r="G1550" s="106"/>
    </row>
    <row r="1551" spans="1:7" x14ac:dyDescent="0.25">
      <c r="A1551">
        <v>46163</v>
      </c>
      <c r="B1551" t="s">
        <v>87</v>
      </c>
      <c r="C1551" s="44">
        <v>42734</v>
      </c>
      <c r="E1551" t="s">
        <v>82</v>
      </c>
      <c r="F1551">
        <v>1550</v>
      </c>
      <c r="G1551" s="106"/>
    </row>
    <row r="1552" spans="1:7" x14ac:dyDescent="0.25">
      <c r="A1552">
        <v>46164</v>
      </c>
      <c r="B1552" t="s">
        <v>87</v>
      </c>
      <c r="C1552" s="44">
        <v>42734</v>
      </c>
      <c r="E1552" t="s">
        <v>82</v>
      </c>
      <c r="F1552">
        <v>1551</v>
      </c>
      <c r="G1552" s="106"/>
    </row>
    <row r="1553" spans="1:7" x14ac:dyDescent="0.25">
      <c r="A1553">
        <v>46167</v>
      </c>
      <c r="B1553" t="s">
        <v>87</v>
      </c>
      <c r="C1553" s="44">
        <v>42734</v>
      </c>
      <c r="E1553" t="s">
        <v>82</v>
      </c>
      <c r="F1553">
        <v>1552</v>
      </c>
      <c r="G1553" s="106"/>
    </row>
    <row r="1554" spans="1:7" x14ac:dyDescent="0.25">
      <c r="A1554">
        <v>51086</v>
      </c>
      <c r="B1554" t="s">
        <v>87</v>
      </c>
      <c r="C1554" s="44">
        <v>42736</v>
      </c>
      <c r="E1554" t="s">
        <v>82</v>
      </c>
      <c r="F1554">
        <v>1553</v>
      </c>
      <c r="G1554" s="106"/>
    </row>
    <row r="1555" spans="1:7" x14ac:dyDescent="0.25">
      <c r="A1555">
        <v>51075</v>
      </c>
      <c r="B1555" t="s">
        <v>87</v>
      </c>
      <c r="C1555" s="44">
        <v>42738</v>
      </c>
      <c r="E1555" t="s">
        <v>82</v>
      </c>
      <c r="F1555">
        <v>1554</v>
      </c>
      <c r="G1555" s="106"/>
    </row>
    <row r="1556" spans="1:7" x14ac:dyDescent="0.25">
      <c r="A1556">
        <v>51077</v>
      </c>
      <c r="B1556" t="s">
        <v>87</v>
      </c>
      <c r="C1556" s="44">
        <v>42738</v>
      </c>
      <c r="E1556" t="s">
        <v>82</v>
      </c>
      <c r="F1556">
        <v>1555</v>
      </c>
      <c r="G1556" s="106"/>
    </row>
    <row r="1557" spans="1:7" x14ac:dyDescent="0.25">
      <c r="A1557">
        <v>51046</v>
      </c>
      <c r="B1557" t="s">
        <v>87</v>
      </c>
      <c r="C1557" s="44">
        <v>42738</v>
      </c>
      <c r="E1557" t="s">
        <v>82</v>
      </c>
      <c r="F1557">
        <v>1556</v>
      </c>
      <c r="G1557" s="106"/>
    </row>
    <row r="1558" spans="1:7" x14ac:dyDescent="0.25">
      <c r="A1558">
        <v>51085</v>
      </c>
      <c r="B1558" t="s">
        <v>87</v>
      </c>
      <c r="C1558" s="44">
        <v>42741</v>
      </c>
      <c r="E1558" t="s">
        <v>82</v>
      </c>
      <c r="F1558">
        <v>1557</v>
      </c>
      <c r="G1558" s="106"/>
    </row>
    <row r="1559" spans="1:7" x14ac:dyDescent="0.25">
      <c r="A1559">
        <v>51083</v>
      </c>
      <c r="B1559" t="s">
        <v>87</v>
      </c>
      <c r="C1559" s="44">
        <v>42744</v>
      </c>
      <c r="E1559" t="s">
        <v>82</v>
      </c>
      <c r="F1559">
        <v>1558</v>
      </c>
      <c r="G1559" s="106"/>
    </row>
    <row r="1560" spans="1:7" x14ac:dyDescent="0.25">
      <c r="A1560">
        <v>50611</v>
      </c>
      <c r="B1560" t="s">
        <v>87</v>
      </c>
      <c r="C1560" s="44">
        <v>42754</v>
      </c>
      <c r="E1560" t="s">
        <v>82</v>
      </c>
      <c r="F1560">
        <v>1559</v>
      </c>
      <c r="G1560" s="106"/>
    </row>
    <row r="1561" spans="1:7" x14ac:dyDescent="0.25">
      <c r="A1561">
        <v>51087</v>
      </c>
      <c r="B1561" t="s">
        <v>87</v>
      </c>
      <c r="C1561" s="44">
        <v>42761</v>
      </c>
      <c r="E1561" t="s">
        <v>82</v>
      </c>
      <c r="F1561">
        <v>1560</v>
      </c>
      <c r="G1561" s="106"/>
    </row>
    <row r="1562" spans="1:7" x14ac:dyDescent="0.25">
      <c r="A1562">
        <v>51149</v>
      </c>
      <c r="B1562" t="s">
        <v>87</v>
      </c>
      <c r="C1562" s="44">
        <v>42762</v>
      </c>
      <c r="E1562" t="s">
        <v>82</v>
      </c>
      <c r="F1562">
        <v>1561</v>
      </c>
      <c r="G1562" s="106"/>
    </row>
    <row r="1563" spans="1:7" x14ac:dyDescent="0.25">
      <c r="A1563">
        <v>51147</v>
      </c>
      <c r="B1563" t="s">
        <v>87</v>
      </c>
      <c r="C1563" s="44">
        <v>42765</v>
      </c>
      <c r="E1563" t="s">
        <v>82</v>
      </c>
      <c r="F1563">
        <v>1562</v>
      </c>
      <c r="G1563" s="106"/>
    </row>
    <row r="1564" spans="1:7" x14ac:dyDescent="0.25">
      <c r="A1564">
        <v>51150</v>
      </c>
      <c r="B1564" t="s">
        <v>87</v>
      </c>
      <c r="C1564" s="44">
        <v>42769</v>
      </c>
      <c r="E1564" t="s">
        <v>82</v>
      </c>
      <c r="F1564">
        <v>1563</v>
      </c>
      <c r="G1564" s="106"/>
    </row>
    <row r="1565" spans="1:7" x14ac:dyDescent="0.25">
      <c r="A1565">
        <v>51151</v>
      </c>
      <c r="B1565" t="s">
        <v>87</v>
      </c>
      <c r="C1565" s="44">
        <v>42769</v>
      </c>
      <c r="E1565" t="s">
        <v>82</v>
      </c>
      <c r="F1565">
        <v>1564</v>
      </c>
      <c r="G1565" s="106"/>
    </row>
    <row r="1566" spans="1:7" x14ac:dyDescent="0.25">
      <c r="A1566">
        <v>51143</v>
      </c>
      <c r="B1566" t="s">
        <v>87</v>
      </c>
      <c r="C1566" s="44">
        <v>42776</v>
      </c>
      <c r="E1566" t="s">
        <v>82</v>
      </c>
      <c r="F1566">
        <v>1565</v>
      </c>
      <c r="G1566" s="106"/>
    </row>
    <row r="1567" spans="1:7" x14ac:dyDescent="0.25">
      <c r="A1567">
        <v>51144</v>
      </c>
      <c r="B1567" t="s">
        <v>87</v>
      </c>
      <c r="C1567" s="44">
        <v>42776</v>
      </c>
      <c r="E1567" t="s">
        <v>82</v>
      </c>
      <c r="F1567">
        <v>1566</v>
      </c>
      <c r="G1567" s="106"/>
    </row>
    <row r="1568" spans="1:7" x14ac:dyDescent="0.25">
      <c r="A1568">
        <v>51145</v>
      </c>
      <c r="B1568" t="s">
        <v>87</v>
      </c>
      <c r="C1568" s="44">
        <v>42782</v>
      </c>
      <c r="E1568" t="s">
        <v>82</v>
      </c>
      <c r="F1568">
        <v>1567</v>
      </c>
      <c r="G1568" s="106"/>
    </row>
    <row r="1569" spans="1:7" x14ac:dyDescent="0.25">
      <c r="A1569">
        <v>51137</v>
      </c>
      <c r="B1569" t="s">
        <v>87</v>
      </c>
      <c r="C1569" s="44">
        <v>42793</v>
      </c>
      <c r="E1569" t="s">
        <v>82</v>
      </c>
      <c r="F1569">
        <v>1568</v>
      </c>
      <c r="G1569" s="106"/>
    </row>
    <row r="1570" spans="1:7" x14ac:dyDescent="0.25">
      <c r="A1570">
        <v>51096</v>
      </c>
      <c r="B1570" t="s">
        <v>87</v>
      </c>
      <c r="C1570" s="44">
        <v>42797</v>
      </c>
      <c r="E1570" t="s">
        <v>82</v>
      </c>
      <c r="F1570">
        <v>1569</v>
      </c>
      <c r="G1570" s="106"/>
    </row>
    <row r="1571" spans="1:7" x14ac:dyDescent="0.25">
      <c r="A1571">
        <v>51136</v>
      </c>
      <c r="B1571" t="s">
        <v>87</v>
      </c>
      <c r="C1571" s="44">
        <v>42797</v>
      </c>
      <c r="E1571" t="s">
        <v>82</v>
      </c>
      <c r="F1571">
        <v>1570</v>
      </c>
      <c r="G1571" s="106"/>
    </row>
    <row r="1572" spans="1:7" x14ac:dyDescent="0.25">
      <c r="A1572">
        <v>51115</v>
      </c>
      <c r="B1572" t="s">
        <v>87</v>
      </c>
      <c r="C1572" s="44">
        <v>42801</v>
      </c>
      <c r="E1572" t="s">
        <v>82</v>
      </c>
      <c r="F1572">
        <v>1571</v>
      </c>
      <c r="G1572" s="106"/>
    </row>
    <row r="1573" spans="1:7" x14ac:dyDescent="0.25">
      <c r="A1573">
        <v>51097</v>
      </c>
      <c r="B1573" t="s">
        <v>87</v>
      </c>
      <c r="C1573" s="44">
        <v>42803</v>
      </c>
      <c r="E1573" t="s">
        <v>82</v>
      </c>
      <c r="F1573">
        <v>1572</v>
      </c>
      <c r="G1573" s="106"/>
    </row>
    <row r="1574" spans="1:7" x14ac:dyDescent="0.25">
      <c r="A1574">
        <v>51098</v>
      </c>
      <c r="B1574" t="s">
        <v>87</v>
      </c>
      <c r="C1574" s="44">
        <v>42804</v>
      </c>
      <c r="E1574" t="s">
        <v>82</v>
      </c>
      <c r="F1574">
        <v>1573</v>
      </c>
      <c r="G1574" s="106"/>
    </row>
    <row r="1575" spans="1:7" x14ac:dyDescent="0.25">
      <c r="A1575">
        <v>51099</v>
      </c>
      <c r="B1575" t="s">
        <v>87</v>
      </c>
      <c r="C1575" s="44">
        <v>42809</v>
      </c>
      <c r="E1575" t="s">
        <v>82</v>
      </c>
      <c r="F1575">
        <v>1574</v>
      </c>
      <c r="G1575" s="106"/>
    </row>
    <row r="1576" spans="1:7" x14ac:dyDescent="0.25">
      <c r="A1576">
        <v>50316</v>
      </c>
      <c r="B1576" t="s">
        <v>87</v>
      </c>
      <c r="C1576" s="44">
        <v>42809</v>
      </c>
      <c r="E1576" t="s">
        <v>82</v>
      </c>
      <c r="F1576">
        <v>1575</v>
      </c>
      <c r="G1576" s="106"/>
    </row>
    <row r="1577" spans="1:7" x14ac:dyDescent="0.25">
      <c r="A1577">
        <v>51121</v>
      </c>
      <c r="B1577" t="s">
        <v>87</v>
      </c>
      <c r="C1577" s="44">
        <v>42815</v>
      </c>
      <c r="E1577" t="s">
        <v>82</v>
      </c>
      <c r="F1577">
        <v>1576</v>
      </c>
      <c r="G1577" s="106"/>
    </row>
    <row r="1578" spans="1:7" x14ac:dyDescent="0.25">
      <c r="A1578">
        <v>51124</v>
      </c>
      <c r="B1578" t="s">
        <v>87</v>
      </c>
      <c r="C1578" s="44">
        <v>42818</v>
      </c>
      <c r="E1578" t="s">
        <v>82</v>
      </c>
      <c r="F1578">
        <v>1577</v>
      </c>
      <c r="G1578" s="106"/>
    </row>
    <row r="1579" spans="1:7" x14ac:dyDescent="0.25">
      <c r="A1579">
        <v>51125</v>
      </c>
      <c r="B1579" t="s">
        <v>87</v>
      </c>
      <c r="C1579" s="44">
        <v>42818</v>
      </c>
      <c r="E1579" t="s">
        <v>82</v>
      </c>
      <c r="F1579">
        <v>1578</v>
      </c>
      <c r="G1579" s="106"/>
    </row>
    <row r="1580" spans="1:7" x14ac:dyDescent="0.25">
      <c r="A1580">
        <v>51128</v>
      </c>
      <c r="B1580" t="s">
        <v>87</v>
      </c>
      <c r="C1580" s="44">
        <v>42818</v>
      </c>
      <c r="E1580" t="s">
        <v>82</v>
      </c>
      <c r="F1580">
        <v>1579</v>
      </c>
      <c r="G1580" s="106"/>
    </row>
    <row r="1581" spans="1:7" x14ac:dyDescent="0.25">
      <c r="A1581">
        <v>51126</v>
      </c>
      <c r="B1581" t="s">
        <v>87</v>
      </c>
      <c r="C1581" s="44">
        <v>42818</v>
      </c>
      <c r="E1581" t="s">
        <v>82</v>
      </c>
      <c r="F1581">
        <v>1580</v>
      </c>
      <c r="G1581" s="106"/>
    </row>
    <row r="1582" spans="1:7" x14ac:dyDescent="0.25">
      <c r="A1582">
        <v>51127</v>
      </c>
      <c r="B1582" t="s">
        <v>87</v>
      </c>
      <c r="C1582" s="44">
        <v>42818</v>
      </c>
      <c r="E1582" t="s">
        <v>82</v>
      </c>
      <c r="F1582">
        <v>1581</v>
      </c>
      <c r="G1582" s="106"/>
    </row>
    <row r="1583" spans="1:7" x14ac:dyDescent="0.25">
      <c r="A1583">
        <v>51129</v>
      </c>
      <c r="B1583" t="s">
        <v>87</v>
      </c>
      <c r="C1583" s="44">
        <v>42818</v>
      </c>
      <c r="E1583" t="s">
        <v>82</v>
      </c>
      <c r="F1583">
        <v>1582</v>
      </c>
      <c r="G1583" s="106"/>
    </row>
    <row r="1584" spans="1:7" x14ac:dyDescent="0.25">
      <c r="A1584">
        <v>51122</v>
      </c>
      <c r="B1584" t="s">
        <v>87</v>
      </c>
      <c r="C1584" s="44">
        <v>42821</v>
      </c>
      <c r="E1584" t="s">
        <v>82</v>
      </c>
      <c r="F1584">
        <v>1583</v>
      </c>
      <c r="G1584" s="106"/>
    </row>
    <row r="1585" spans="1:7" x14ac:dyDescent="0.25">
      <c r="A1585">
        <v>51120</v>
      </c>
      <c r="B1585" t="s">
        <v>87</v>
      </c>
      <c r="C1585" s="44">
        <v>42822</v>
      </c>
      <c r="E1585" t="s">
        <v>82</v>
      </c>
      <c r="F1585">
        <v>1584</v>
      </c>
      <c r="G1585" s="106"/>
    </row>
    <row r="1586" spans="1:7" x14ac:dyDescent="0.25">
      <c r="A1586">
        <v>51119</v>
      </c>
      <c r="B1586" t="s">
        <v>87</v>
      </c>
      <c r="C1586" s="44">
        <v>42829</v>
      </c>
      <c r="E1586" t="s">
        <v>82</v>
      </c>
      <c r="F1586">
        <v>1585</v>
      </c>
      <c r="G1586" s="106"/>
    </row>
    <row r="1587" spans="1:7" x14ac:dyDescent="0.25">
      <c r="A1587">
        <v>51123</v>
      </c>
      <c r="B1587" t="s">
        <v>87</v>
      </c>
      <c r="C1587" s="44">
        <v>42829</v>
      </c>
      <c r="D1587">
        <v>1</v>
      </c>
      <c r="E1587" t="s">
        <v>82</v>
      </c>
      <c r="F1587">
        <v>1586</v>
      </c>
      <c r="G1587" s="106"/>
    </row>
    <row r="1588" spans="1:7" x14ac:dyDescent="0.25">
      <c r="A1588">
        <v>51253</v>
      </c>
      <c r="B1588" t="s">
        <v>87</v>
      </c>
      <c r="C1588" s="44">
        <v>42832</v>
      </c>
      <c r="E1588" t="s">
        <v>82</v>
      </c>
      <c r="F1588">
        <v>1587</v>
      </c>
      <c r="G1588" s="106"/>
    </row>
    <row r="1589" spans="1:7" x14ac:dyDescent="0.25">
      <c r="A1589">
        <v>51244</v>
      </c>
      <c r="B1589" t="s">
        <v>87</v>
      </c>
      <c r="C1589" s="44">
        <v>42838</v>
      </c>
      <c r="E1589" t="s">
        <v>82</v>
      </c>
      <c r="F1589">
        <v>1588</v>
      </c>
      <c r="G1589" s="106"/>
    </row>
    <row r="1590" spans="1:7" x14ac:dyDescent="0.25">
      <c r="A1590">
        <v>51245</v>
      </c>
      <c r="B1590" t="s">
        <v>87</v>
      </c>
      <c r="C1590" s="44">
        <v>42838</v>
      </c>
      <c r="E1590" t="s">
        <v>82</v>
      </c>
      <c r="F1590">
        <v>1589</v>
      </c>
      <c r="G1590" s="106"/>
    </row>
    <row r="1591" spans="1:7" x14ac:dyDescent="0.25">
      <c r="A1591">
        <v>51246</v>
      </c>
      <c r="B1591" t="s">
        <v>87</v>
      </c>
      <c r="C1591" s="44">
        <v>42838</v>
      </c>
      <c r="E1591" t="s">
        <v>82</v>
      </c>
      <c r="F1591">
        <v>1590</v>
      </c>
      <c r="G1591" s="106"/>
    </row>
    <row r="1592" spans="1:7" x14ac:dyDescent="0.25">
      <c r="A1592">
        <v>51247</v>
      </c>
      <c r="B1592" t="s">
        <v>87</v>
      </c>
      <c r="C1592" s="44">
        <v>42838</v>
      </c>
      <c r="E1592" t="s">
        <v>82</v>
      </c>
      <c r="F1592">
        <v>1591</v>
      </c>
      <c r="G1592" s="106"/>
    </row>
    <row r="1593" spans="1:7" x14ac:dyDescent="0.25">
      <c r="A1593">
        <v>51248</v>
      </c>
      <c r="B1593" t="s">
        <v>87</v>
      </c>
      <c r="C1593" s="44">
        <v>42838</v>
      </c>
      <c r="E1593" t="s">
        <v>82</v>
      </c>
      <c r="F1593">
        <v>1592</v>
      </c>
      <c r="G1593" s="106"/>
    </row>
    <row r="1594" spans="1:7" x14ac:dyDescent="0.25">
      <c r="A1594">
        <v>51249</v>
      </c>
      <c r="B1594" t="s">
        <v>87</v>
      </c>
      <c r="C1594" s="44">
        <v>42838</v>
      </c>
      <c r="E1594" t="s">
        <v>82</v>
      </c>
      <c r="F1594">
        <v>1593</v>
      </c>
      <c r="G1594" s="106"/>
    </row>
    <row r="1595" spans="1:7" x14ac:dyDescent="0.25">
      <c r="A1595">
        <v>51078</v>
      </c>
      <c r="B1595" t="s">
        <v>87</v>
      </c>
      <c r="C1595" s="44">
        <v>42845</v>
      </c>
      <c r="E1595" t="s">
        <v>82</v>
      </c>
      <c r="F1595">
        <v>1594</v>
      </c>
      <c r="G1595" s="106"/>
    </row>
    <row r="1596" spans="1:7" x14ac:dyDescent="0.25">
      <c r="A1596">
        <v>51250</v>
      </c>
      <c r="B1596" t="s">
        <v>87</v>
      </c>
      <c r="C1596" s="44">
        <v>42845</v>
      </c>
      <c r="E1596" t="s">
        <v>82</v>
      </c>
      <c r="F1596">
        <v>1595</v>
      </c>
      <c r="G1596" s="106"/>
    </row>
    <row r="1597" spans="1:7" x14ac:dyDescent="0.25">
      <c r="A1597">
        <v>51251</v>
      </c>
      <c r="B1597" t="s">
        <v>87</v>
      </c>
      <c r="C1597" s="44">
        <v>42845</v>
      </c>
      <c r="E1597" t="s">
        <v>82</v>
      </c>
      <c r="F1597">
        <v>1596</v>
      </c>
      <c r="G1597" s="106"/>
    </row>
    <row r="1598" spans="1:7" x14ac:dyDescent="0.25">
      <c r="A1598">
        <v>51258</v>
      </c>
      <c r="B1598" t="s">
        <v>87</v>
      </c>
      <c r="C1598" s="44">
        <v>42845</v>
      </c>
      <c r="E1598" t="s">
        <v>82</v>
      </c>
      <c r="F1598">
        <v>1597</v>
      </c>
      <c r="G1598" s="106"/>
    </row>
    <row r="1599" spans="1:7" x14ac:dyDescent="0.25">
      <c r="A1599">
        <v>51259</v>
      </c>
      <c r="B1599" t="s">
        <v>87</v>
      </c>
      <c r="C1599" s="44">
        <v>42846</v>
      </c>
      <c r="E1599" t="s">
        <v>82</v>
      </c>
      <c r="F1599">
        <v>1598</v>
      </c>
      <c r="G1599" s="106"/>
    </row>
    <row r="1600" spans="1:7" x14ac:dyDescent="0.25">
      <c r="A1600">
        <v>51256</v>
      </c>
      <c r="B1600" t="s">
        <v>87</v>
      </c>
      <c r="C1600" s="44">
        <v>42846</v>
      </c>
      <c r="E1600" t="s">
        <v>82</v>
      </c>
      <c r="F1600">
        <v>1599</v>
      </c>
      <c r="G1600" s="106"/>
    </row>
    <row r="1601" spans="1:7" x14ac:dyDescent="0.25">
      <c r="A1601">
        <v>51257</v>
      </c>
      <c r="B1601" t="s">
        <v>87</v>
      </c>
      <c r="C1601" s="44">
        <v>42846</v>
      </c>
      <c r="E1601" t="s">
        <v>82</v>
      </c>
      <c r="F1601">
        <v>1600</v>
      </c>
      <c r="G1601" s="106"/>
    </row>
    <row r="1602" spans="1:7" x14ac:dyDescent="0.25">
      <c r="A1602">
        <v>51237</v>
      </c>
      <c r="B1602" t="s">
        <v>87</v>
      </c>
      <c r="C1602" s="44">
        <v>42850</v>
      </c>
      <c r="E1602" t="s">
        <v>82</v>
      </c>
      <c r="F1602">
        <v>1601</v>
      </c>
      <c r="G1602" s="106"/>
    </row>
    <row r="1603" spans="1:7" x14ac:dyDescent="0.25">
      <c r="A1603">
        <v>51238</v>
      </c>
      <c r="B1603" t="s">
        <v>87</v>
      </c>
      <c r="C1603" s="44">
        <v>42850</v>
      </c>
      <c r="E1603" t="s">
        <v>82</v>
      </c>
      <c r="F1603">
        <v>1602</v>
      </c>
      <c r="G1603" s="106"/>
    </row>
    <row r="1604" spans="1:7" x14ac:dyDescent="0.25">
      <c r="A1604">
        <v>51241</v>
      </c>
      <c r="B1604" t="s">
        <v>87</v>
      </c>
      <c r="C1604" s="44">
        <v>42850</v>
      </c>
      <c r="E1604" t="s">
        <v>82</v>
      </c>
      <c r="F1604">
        <v>1603</v>
      </c>
      <c r="G1604" s="106"/>
    </row>
    <row r="1605" spans="1:7" x14ac:dyDescent="0.25">
      <c r="A1605">
        <v>45350</v>
      </c>
      <c r="B1605" t="s">
        <v>84</v>
      </c>
      <c r="C1605" s="44">
        <v>42573</v>
      </c>
      <c r="E1605" t="s">
        <v>82</v>
      </c>
      <c r="F1605">
        <v>1604</v>
      </c>
      <c r="G1605" s="106"/>
    </row>
    <row r="1606" spans="1:7" x14ac:dyDescent="0.25">
      <c r="A1606">
        <v>51240</v>
      </c>
      <c r="B1606" t="s">
        <v>87</v>
      </c>
      <c r="C1606" s="44">
        <v>42850</v>
      </c>
      <c r="E1606" t="s">
        <v>82</v>
      </c>
      <c r="F1606">
        <v>1605</v>
      </c>
      <c r="G1606" s="106"/>
    </row>
    <row r="1607" spans="1:7" x14ac:dyDescent="0.25">
      <c r="A1607">
        <v>51242</v>
      </c>
      <c r="B1607" t="s">
        <v>87</v>
      </c>
      <c r="C1607" s="44">
        <v>42850</v>
      </c>
      <c r="E1607" t="s">
        <v>82</v>
      </c>
      <c r="F1607">
        <v>1606</v>
      </c>
      <c r="G1607" s="106"/>
    </row>
    <row r="1608" spans="1:7" x14ac:dyDescent="0.25">
      <c r="A1608">
        <v>51116</v>
      </c>
      <c r="B1608" t="s">
        <v>87</v>
      </c>
      <c r="C1608" s="44">
        <v>42850</v>
      </c>
      <c r="E1608" t="s">
        <v>82</v>
      </c>
      <c r="F1608">
        <v>1607</v>
      </c>
      <c r="G1608" s="106"/>
    </row>
    <row r="1609" spans="1:7" x14ac:dyDescent="0.25">
      <c r="A1609">
        <v>51231</v>
      </c>
      <c r="B1609" t="s">
        <v>87</v>
      </c>
      <c r="C1609" s="44">
        <v>42851</v>
      </c>
      <c r="E1609" t="s">
        <v>82</v>
      </c>
      <c r="F1609">
        <v>1608</v>
      </c>
      <c r="G1609" s="106"/>
    </row>
    <row r="1610" spans="1:7" x14ac:dyDescent="0.25">
      <c r="A1610">
        <v>51232</v>
      </c>
      <c r="B1610" t="s">
        <v>87</v>
      </c>
      <c r="C1610" s="44">
        <v>42851</v>
      </c>
      <c r="E1610" t="s">
        <v>82</v>
      </c>
      <c r="F1610">
        <v>1609</v>
      </c>
      <c r="G1610" s="106"/>
    </row>
    <row r="1611" spans="1:7" x14ac:dyDescent="0.25">
      <c r="A1611">
        <v>51233</v>
      </c>
      <c r="B1611" t="s">
        <v>87</v>
      </c>
      <c r="C1611" s="44">
        <v>42851</v>
      </c>
      <c r="E1611" t="s">
        <v>82</v>
      </c>
      <c r="F1611">
        <v>1610</v>
      </c>
      <c r="G1611" s="106"/>
    </row>
    <row r="1612" spans="1:7" x14ac:dyDescent="0.25">
      <c r="A1612">
        <v>51235</v>
      </c>
      <c r="B1612" t="s">
        <v>87</v>
      </c>
      <c r="C1612" s="44">
        <v>42851</v>
      </c>
      <c r="E1612" t="s">
        <v>82</v>
      </c>
      <c r="F1612">
        <v>1611</v>
      </c>
      <c r="G1612" s="106"/>
    </row>
    <row r="1613" spans="1:7" x14ac:dyDescent="0.25">
      <c r="A1613">
        <v>51236</v>
      </c>
      <c r="B1613" t="s">
        <v>87</v>
      </c>
      <c r="C1613" s="44">
        <v>42851</v>
      </c>
      <c r="E1613" t="s">
        <v>82</v>
      </c>
      <c r="F1613">
        <v>1612</v>
      </c>
      <c r="G1613" s="106"/>
    </row>
    <row r="1614" spans="1:7" x14ac:dyDescent="0.25">
      <c r="A1614">
        <v>51225</v>
      </c>
      <c r="B1614" t="s">
        <v>87</v>
      </c>
      <c r="C1614" s="44">
        <v>42852</v>
      </c>
      <c r="E1614" t="s">
        <v>82</v>
      </c>
      <c r="F1614">
        <v>1613</v>
      </c>
      <c r="G1614" s="106"/>
    </row>
    <row r="1615" spans="1:7" x14ac:dyDescent="0.25">
      <c r="A1615">
        <v>51226</v>
      </c>
      <c r="B1615" t="s">
        <v>87</v>
      </c>
      <c r="C1615" s="44">
        <v>42859</v>
      </c>
      <c r="E1615" t="s">
        <v>82</v>
      </c>
      <c r="F1615">
        <v>1614</v>
      </c>
      <c r="G1615" s="106"/>
    </row>
    <row r="1616" spans="1:7" x14ac:dyDescent="0.25">
      <c r="A1616">
        <v>51227</v>
      </c>
      <c r="B1616" t="s">
        <v>87</v>
      </c>
      <c r="C1616" s="44">
        <v>42863</v>
      </c>
      <c r="E1616" t="s">
        <v>82</v>
      </c>
      <c r="F1616">
        <v>1615</v>
      </c>
      <c r="G1616" s="106"/>
    </row>
    <row r="1617" spans="1:7" x14ac:dyDescent="0.25">
      <c r="A1617">
        <v>51228</v>
      </c>
      <c r="B1617" t="s">
        <v>87</v>
      </c>
      <c r="C1617" s="44">
        <v>42866</v>
      </c>
      <c r="E1617" t="s">
        <v>82</v>
      </c>
      <c r="F1617">
        <v>1616</v>
      </c>
      <c r="G1617" s="106"/>
    </row>
    <row r="1618" spans="1:7" x14ac:dyDescent="0.25">
      <c r="A1618">
        <v>51159</v>
      </c>
      <c r="B1618" t="s">
        <v>87</v>
      </c>
      <c r="C1618" s="44">
        <v>42867</v>
      </c>
      <c r="E1618" t="s">
        <v>82</v>
      </c>
      <c r="F1618">
        <v>1617</v>
      </c>
      <c r="G1618" s="106"/>
    </row>
    <row r="1619" spans="1:7" x14ac:dyDescent="0.25">
      <c r="A1619">
        <v>51133</v>
      </c>
      <c r="B1619" t="s">
        <v>87</v>
      </c>
      <c r="C1619" s="44">
        <v>42867</v>
      </c>
      <c r="E1619" t="s">
        <v>82</v>
      </c>
      <c r="F1619">
        <v>1618</v>
      </c>
      <c r="G1619" s="106"/>
    </row>
    <row r="1620" spans="1:7" x14ac:dyDescent="0.25">
      <c r="A1620">
        <v>51134</v>
      </c>
      <c r="B1620" t="s">
        <v>87</v>
      </c>
      <c r="C1620" s="44">
        <v>42867</v>
      </c>
      <c r="E1620" t="s">
        <v>82</v>
      </c>
      <c r="F1620">
        <v>1619</v>
      </c>
      <c r="G1620" s="106"/>
    </row>
    <row r="1621" spans="1:7" x14ac:dyDescent="0.25">
      <c r="A1621">
        <v>51161</v>
      </c>
      <c r="B1621" t="s">
        <v>87</v>
      </c>
      <c r="C1621" s="44">
        <v>42867</v>
      </c>
      <c r="E1621" t="s">
        <v>82</v>
      </c>
      <c r="F1621">
        <v>1620</v>
      </c>
      <c r="G1621" s="106"/>
    </row>
    <row r="1622" spans="1:7" x14ac:dyDescent="0.25">
      <c r="A1622">
        <v>51160</v>
      </c>
      <c r="B1622" t="s">
        <v>87</v>
      </c>
      <c r="C1622" s="44">
        <v>42867</v>
      </c>
      <c r="E1622" t="s">
        <v>82</v>
      </c>
      <c r="F1622">
        <v>1621</v>
      </c>
      <c r="G1622" s="106"/>
    </row>
    <row r="1623" spans="1:7" x14ac:dyDescent="0.25">
      <c r="A1623">
        <v>51135</v>
      </c>
      <c r="B1623" t="s">
        <v>87</v>
      </c>
      <c r="C1623" s="44">
        <v>42867</v>
      </c>
      <c r="D1623">
        <v>1</v>
      </c>
      <c r="E1623" t="s">
        <v>82</v>
      </c>
      <c r="F1623">
        <v>1622</v>
      </c>
      <c r="G1623" s="106"/>
    </row>
    <row r="1624" spans="1:7" x14ac:dyDescent="0.25">
      <c r="A1624">
        <v>51167</v>
      </c>
      <c r="B1624" t="s">
        <v>87</v>
      </c>
      <c r="C1624" s="44">
        <v>42871</v>
      </c>
      <c r="E1624" t="s">
        <v>82</v>
      </c>
      <c r="F1624">
        <v>1623</v>
      </c>
      <c r="G1624" s="106"/>
    </row>
    <row r="1625" spans="1:7" x14ac:dyDescent="0.25">
      <c r="A1625">
        <v>51162</v>
      </c>
      <c r="B1625" t="s">
        <v>87</v>
      </c>
      <c r="C1625" s="44">
        <v>42871</v>
      </c>
      <c r="E1625" t="s">
        <v>82</v>
      </c>
      <c r="F1625">
        <v>1624</v>
      </c>
      <c r="G1625" s="106"/>
    </row>
    <row r="1626" spans="1:7" x14ac:dyDescent="0.25">
      <c r="A1626">
        <v>51166</v>
      </c>
      <c r="B1626" t="s">
        <v>87</v>
      </c>
      <c r="C1626" s="44">
        <v>42871</v>
      </c>
      <c r="D1626">
        <v>1</v>
      </c>
      <c r="E1626" t="s">
        <v>82</v>
      </c>
      <c r="F1626">
        <v>1625</v>
      </c>
      <c r="G1626" s="106"/>
    </row>
    <row r="1627" spans="1:7" x14ac:dyDescent="0.25">
      <c r="A1627">
        <v>51165</v>
      </c>
      <c r="B1627" t="s">
        <v>87</v>
      </c>
      <c r="C1627" s="44">
        <v>42872</v>
      </c>
      <c r="E1627" t="s">
        <v>82</v>
      </c>
      <c r="F1627">
        <v>1626</v>
      </c>
      <c r="G1627" s="106"/>
    </row>
    <row r="1628" spans="1:7" x14ac:dyDescent="0.25">
      <c r="A1628">
        <v>51168</v>
      </c>
      <c r="B1628" t="s">
        <v>87</v>
      </c>
      <c r="C1628" s="44">
        <v>42877</v>
      </c>
      <c r="E1628" t="s">
        <v>82</v>
      </c>
      <c r="F1628">
        <v>1627</v>
      </c>
      <c r="G1628" s="106"/>
    </row>
    <row r="1629" spans="1:7" x14ac:dyDescent="0.25">
      <c r="A1629">
        <v>51169</v>
      </c>
      <c r="B1629" t="s">
        <v>87</v>
      </c>
      <c r="C1629" s="44">
        <v>42877</v>
      </c>
      <c r="E1629" t="s">
        <v>82</v>
      </c>
      <c r="F1629">
        <v>1628</v>
      </c>
      <c r="G1629" s="106"/>
    </row>
    <row r="1630" spans="1:7" x14ac:dyDescent="0.25">
      <c r="A1630">
        <v>43441</v>
      </c>
      <c r="B1630" t="s">
        <v>87</v>
      </c>
      <c r="C1630" s="44">
        <v>42877</v>
      </c>
      <c r="E1630" t="s">
        <v>82</v>
      </c>
      <c r="F1630">
        <v>1629</v>
      </c>
      <c r="G1630" s="106"/>
    </row>
    <row r="1631" spans="1:7" x14ac:dyDescent="0.25">
      <c r="A1631">
        <v>43442</v>
      </c>
      <c r="B1631" t="s">
        <v>87</v>
      </c>
      <c r="C1631" s="44">
        <v>42877</v>
      </c>
      <c r="E1631" t="s">
        <v>82</v>
      </c>
      <c r="F1631">
        <v>1630</v>
      </c>
      <c r="G1631" s="106"/>
    </row>
    <row r="1632" spans="1:7" x14ac:dyDescent="0.25">
      <c r="A1632">
        <v>43444</v>
      </c>
      <c r="B1632" t="s">
        <v>87</v>
      </c>
      <c r="C1632" s="44">
        <v>42877</v>
      </c>
      <c r="E1632" t="s">
        <v>82</v>
      </c>
      <c r="F1632">
        <v>1631</v>
      </c>
      <c r="G1632" s="106"/>
    </row>
    <row r="1633" spans="1:7" x14ac:dyDescent="0.25">
      <c r="A1633">
        <v>51173</v>
      </c>
      <c r="B1633" t="s">
        <v>87</v>
      </c>
      <c r="C1633" s="44">
        <v>42879</v>
      </c>
      <c r="E1633" t="s">
        <v>82</v>
      </c>
      <c r="F1633">
        <v>1632</v>
      </c>
      <c r="G1633" s="106"/>
    </row>
    <row r="1634" spans="1:7" x14ac:dyDescent="0.25">
      <c r="A1634">
        <v>51172</v>
      </c>
      <c r="B1634" t="s">
        <v>87</v>
      </c>
      <c r="C1634" s="44">
        <v>42879</v>
      </c>
      <c r="E1634" t="s">
        <v>82</v>
      </c>
      <c r="F1634">
        <v>1633</v>
      </c>
      <c r="G1634" s="106"/>
    </row>
    <row r="1635" spans="1:7" x14ac:dyDescent="0.25">
      <c r="A1635">
        <v>51171</v>
      </c>
      <c r="B1635" t="s">
        <v>87</v>
      </c>
      <c r="C1635" s="44">
        <v>42879</v>
      </c>
      <c r="E1635" t="s">
        <v>82</v>
      </c>
      <c r="F1635">
        <v>1634</v>
      </c>
      <c r="G1635" s="106"/>
    </row>
    <row r="1636" spans="1:7" x14ac:dyDescent="0.25">
      <c r="A1636">
        <v>51079</v>
      </c>
      <c r="B1636" t="s">
        <v>87</v>
      </c>
      <c r="C1636" s="44">
        <v>42881</v>
      </c>
      <c r="E1636" t="s">
        <v>82</v>
      </c>
      <c r="F1636">
        <v>1635</v>
      </c>
      <c r="G1636" s="106"/>
    </row>
    <row r="1637" spans="1:7" x14ac:dyDescent="0.25">
      <c r="A1637">
        <v>51273</v>
      </c>
      <c r="B1637" t="s">
        <v>87</v>
      </c>
      <c r="C1637" s="44">
        <v>42881</v>
      </c>
      <c r="E1637" t="s">
        <v>82</v>
      </c>
      <c r="F1637">
        <v>1636</v>
      </c>
      <c r="G1637" s="106"/>
    </row>
    <row r="1638" spans="1:7" x14ac:dyDescent="0.25">
      <c r="A1638">
        <v>51174</v>
      </c>
      <c r="B1638" t="s">
        <v>87</v>
      </c>
      <c r="C1638" s="44">
        <v>42881</v>
      </c>
      <c r="E1638" t="s">
        <v>82</v>
      </c>
      <c r="F1638">
        <v>1637</v>
      </c>
      <c r="G1638" s="106"/>
    </row>
    <row r="1639" spans="1:7" x14ac:dyDescent="0.25">
      <c r="A1639">
        <v>51176</v>
      </c>
      <c r="B1639" t="s">
        <v>87</v>
      </c>
      <c r="C1639" s="44">
        <v>42881</v>
      </c>
      <c r="E1639" t="s">
        <v>82</v>
      </c>
      <c r="F1639">
        <v>1638</v>
      </c>
      <c r="G1639" s="106"/>
    </row>
    <row r="1640" spans="1:7" x14ac:dyDescent="0.25">
      <c r="A1640">
        <v>51177</v>
      </c>
      <c r="B1640" t="s">
        <v>87</v>
      </c>
      <c r="C1640" s="44">
        <v>42881</v>
      </c>
      <c r="E1640" t="s">
        <v>82</v>
      </c>
      <c r="F1640">
        <v>1639</v>
      </c>
      <c r="G1640" s="106"/>
    </row>
    <row r="1641" spans="1:7" x14ac:dyDescent="0.25">
      <c r="A1641">
        <v>51164</v>
      </c>
      <c r="B1641" t="s">
        <v>87</v>
      </c>
      <c r="C1641" s="44">
        <v>42881</v>
      </c>
      <c r="E1641" t="s">
        <v>82</v>
      </c>
      <c r="F1641">
        <v>1640</v>
      </c>
      <c r="G1641" s="106"/>
    </row>
    <row r="1642" spans="1:7" x14ac:dyDescent="0.25">
      <c r="A1642">
        <v>51274</v>
      </c>
      <c r="B1642" t="s">
        <v>87</v>
      </c>
      <c r="C1642" s="44">
        <v>42886</v>
      </c>
      <c r="E1642" t="s">
        <v>82</v>
      </c>
      <c r="F1642">
        <v>1641</v>
      </c>
      <c r="G1642" s="106"/>
    </row>
    <row r="1643" spans="1:7" x14ac:dyDescent="0.25">
      <c r="A1643">
        <v>51277</v>
      </c>
      <c r="B1643" t="s">
        <v>87</v>
      </c>
      <c r="C1643" s="44">
        <v>42886</v>
      </c>
      <c r="E1643" t="s">
        <v>82</v>
      </c>
      <c r="F1643">
        <v>1642</v>
      </c>
      <c r="G1643" s="106"/>
    </row>
    <row r="1644" spans="1:7" x14ac:dyDescent="0.25">
      <c r="A1644">
        <v>51278</v>
      </c>
      <c r="B1644" t="s">
        <v>87</v>
      </c>
      <c r="C1644" s="44">
        <v>42886</v>
      </c>
      <c r="E1644" t="s">
        <v>82</v>
      </c>
      <c r="F1644">
        <v>1643</v>
      </c>
      <c r="G1644" s="106"/>
    </row>
    <row r="1645" spans="1:7" x14ac:dyDescent="0.25">
      <c r="A1645">
        <v>51267</v>
      </c>
      <c r="B1645" t="s">
        <v>87</v>
      </c>
      <c r="C1645" s="44">
        <v>42886</v>
      </c>
      <c r="E1645" t="s">
        <v>82</v>
      </c>
      <c r="F1645">
        <v>1644</v>
      </c>
      <c r="G1645" s="106"/>
    </row>
    <row r="1646" spans="1:7" x14ac:dyDescent="0.25">
      <c r="A1646">
        <v>51268</v>
      </c>
      <c r="B1646" t="s">
        <v>87</v>
      </c>
      <c r="C1646" s="44">
        <v>42886</v>
      </c>
      <c r="E1646" t="s">
        <v>82</v>
      </c>
      <c r="F1646">
        <v>1645</v>
      </c>
      <c r="G1646" s="106"/>
    </row>
    <row r="1647" spans="1:7" x14ac:dyDescent="0.25">
      <c r="A1647">
        <v>51270</v>
      </c>
      <c r="B1647" t="s">
        <v>87</v>
      </c>
      <c r="C1647" s="44">
        <v>42886</v>
      </c>
      <c r="E1647" t="s">
        <v>82</v>
      </c>
      <c r="F1647">
        <v>1646</v>
      </c>
      <c r="G1647" s="106"/>
    </row>
    <row r="1648" spans="1:7" x14ac:dyDescent="0.25">
      <c r="A1648">
        <v>51170</v>
      </c>
      <c r="B1648" t="s">
        <v>87</v>
      </c>
      <c r="C1648" s="44">
        <v>42886</v>
      </c>
      <c r="E1648" t="s">
        <v>82</v>
      </c>
      <c r="F1648">
        <v>1647</v>
      </c>
      <c r="G1648" s="106"/>
    </row>
    <row r="1649" spans="1:7" x14ac:dyDescent="0.25">
      <c r="A1649">
        <v>51275</v>
      </c>
      <c r="B1649" t="s">
        <v>87</v>
      </c>
      <c r="C1649" s="44">
        <v>42887</v>
      </c>
      <c r="E1649" t="s">
        <v>82</v>
      </c>
      <c r="F1649">
        <v>1648</v>
      </c>
      <c r="G1649" s="106"/>
    </row>
    <row r="1650" spans="1:7" x14ac:dyDescent="0.25">
      <c r="A1650">
        <v>51209</v>
      </c>
      <c r="B1650" t="s">
        <v>87</v>
      </c>
      <c r="C1650" s="44">
        <v>42888</v>
      </c>
      <c r="E1650" t="s">
        <v>82</v>
      </c>
      <c r="F1650">
        <v>1649</v>
      </c>
      <c r="G1650" s="106"/>
    </row>
    <row r="1651" spans="1:7" x14ac:dyDescent="0.25">
      <c r="A1651">
        <v>51212</v>
      </c>
      <c r="B1651" t="s">
        <v>87</v>
      </c>
      <c r="C1651" s="44">
        <v>42888</v>
      </c>
      <c r="E1651" t="s">
        <v>82</v>
      </c>
      <c r="F1651">
        <v>1650</v>
      </c>
      <c r="G1651" s="106"/>
    </row>
    <row r="1652" spans="1:7" x14ac:dyDescent="0.25">
      <c r="A1652">
        <v>51114</v>
      </c>
      <c r="B1652" t="s">
        <v>87</v>
      </c>
      <c r="C1652" s="44">
        <v>42888</v>
      </c>
      <c r="E1652" t="s">
        <v>82</v>
      </c>
      <c r="F1652">
        <v>1651</v>
      </c>
      <c r="G1652" s="106"/>
    </row>
    <row r="1653" spans="1:7" x14ac:dyDescent="0.25">
      <c r="A1653">
        <v>51112</v>
      </c>
      <c r="B1653" t="s">
        <v>87</v>
      </c>
      <c r="C1653" s="44">
        <v>42888</v>
      </c>
      <c r="E1653" t="s">
        <v>82</v>
      </c>
      <c r="F1653">
        <v>1652</v>
      </c>
      <c r="G1653" s="106"/>
    </row>
    <row r="1654" spans="1:7" x14ac:dyDescent="0.25">
      <c r="A1654">
        <v>51370</v>
      </c>
      <c r="B1654" t="s">
        <v>87</v>
      </c>
      <c r="C1654" s="44">
        <v>42892</v>
      </c>
      <c r="E1654" t="s">
        <v>82</v>
      </c>
      <c r="F1654">
        <v>1653</v>
      </c>
      <c r="G1654" s="106"/>
    </row>
    <row r="1655" spans="1:7" x14ac:dyDescent="0.25">
      <c r="A1655">
        <v>51182</v>
      </c>
      <c r="B1655" t="s">
        <v>87</v>
      </c>
      <c r="C1655" s="44">
        <v>42892</v>
      </c>
      <c r="E1655" t="s">
        <v>82</v>
      </c>
      <c r="F1655">
        <v>1654</v>
      </c>
      <c r="G1655" s="106"/>
    </row>
    <row r="1656" spans="1:7" x14ac:dyDescent="0.25">
      <c r="A1656">
        <v>51184</v>
      </c>
      <c r="B1656" t="s">
        <v>87</v>
      </c>
      <c r="C1656" s="44">
        <v>42892</v>
      </c>
      <c r="E1656" t="s">
        <v>82</v>
      </c>
      <c r="F1656">
        <v>1655</v>
      </c>
      <c r="G1656" s="106"/>
    </row>
    <row r="1657" spans="1:7" x14ac:dyDescent="0.25">
      <c r="A1657">
        <v>51186</v>
      </c>
      <c r="B1657" t="s">
        <v>87</v>
      </c>
      <c r="C1657" s="44">
        <v>42892</v>
      </c>
      <c r="E1657" t="s">
        <v>82</v>
      </c>
      <c r="F1657">
        <v>1656</v>
      </c>
      <c r="G1657" s="106"/>
    </row>
    <row r="1658" spans="1:7" x14ac:dyDescent="0.25">
      <c r="A1658">
        <v>51187</v>
      </c>
      <c r="B1658" t="s">
        <v>87</v>
      </c>
      <c r="C1658" s="44">
        <v>42892</v>
      </c>
      <c r="E1658" t="s">
        <v>82</v>
      </c>
      <c r="F1658">
        <v>1657</v>
      </c>
      <c r="G1658" s="106"/>
    </row>
    <row r="1659" spans="1:7" x14ac:dyDescent="0.25">
      <c r="A1659">
        <v>51185</v>
      </c>
      <c r="B1659" t="s">
        <v>87</v>
      </c>
      <c r="C1659" s="44">
        <v>42892</v>
      </c>
      <c r="E1659" t="s">
        <v>82</v>
      </c>
      <c r="F1659">
        <v>1658</v>
      </c>
      <c r="G1659" s="106"/>
    </row>
    <row r="1660" spans="1:7" x14ac:dyDescent="0.25">
      <c r="A1660">
        <v>51183</v>
      </c>
      <c r="B1660" t="s">
        <v>87</v>
      </c>
      <c r="C1660" s="44">
        <v>42893</v>
      </c>
      <c r="E1660" t="s">
        <v>82</v>
      </c>
      <c r="F1660">
        <v>1659</v>
      </c>
      <c r="G1660" s="106"/>
    </row>
    <row r="1661" spans="1:7" x14ac:dyDescent="0.25">
      <c r="A1661">
        <v>51193</v>
      </c>
      <c r="B1661" t="s">
        <v>87</v>
      </c>
      <c r="C1661" s="44">
        <v>42893</v>
      </c>
      <c r="E1661" t="s">
        <v>82</v>
      </c>
      <c r="F1661">
        <v>1660</v>
      </c>
      <c r="G1661" s="106"/>
    </row>
    <row r="1662" spans="1:7" x14ac:dyDescent="0.25">
      <c r="A1662">
        <v>51200</v>
      </c>
      <c r="B1662" t="s">
        <v>87</v>
      </c>
      <c r="C1662" s="44">
        <v>42893</v>
      </c>
      <c r="E1662" t="s">
        <v>82</v>
      </c>
      <c r="F1662">
        <v>1661</v>
      </c>
      <c r="G1662" s="106"/>
    </row>
    <row r="1663" spans="1:7" x14ac:dyDescent="0.25">
      <c r="A1663">
        <v>51195</v>
      </c>
      <c r="B1663" t="s">
        <v>87</v>
      </c>
      <c r="C1663" s="44">
        <v>42893</v>
      </c>
      <c r="E1663" t="s">
        <v>82</v>
      </c>
      <c r="F1663">
        <v>1662</v>
      </c>
      <c r="G1663" s="106"/>
    </row>
    <row r="1664" spans="1:7" x14ac:dyDescent="0.25">
      <c r="A1664">
        <v>51189</v>
      </c>
      <c r="B1664" t="s">
        <v>87</v>
      </c>
      <c r="C1664" s="44">
        <v>42893</v>
      </c>
      <c r="E1664" t="s">
        <v>82</v>
      </c>
      <c r="F1664">
        <v>1663</v>
      </c>
      <c r="G1664" s="106"/>
    </row>
    <row r="1665" spans="1:7" x14ac:dyDescent="0.25">
      <c r="A1665">
        <v>51197</v>
      </c>
      <c r="B1665" t="s">
        <v>87</v>
      </c>
      <c r="C1665" s="44">
        <v>42893</v>
      </c>
      <c r="E1665" t="s">
        <v>82</v>
      </c>
      <c r="F1665">
        <v>1664</v>
      </c>
      <c r="G1665" s="106"/>
    </row>
    <row r="1666" spans="1:7" x14ac:dyDescent="0.25">
      <c r="A1666">
        <v>51190</v>
      </c>
      <c r="B1666" t="s">
        <v>87</v>
      </c>
      <c r="C1666" s="44">
        <v>42893</v>
      </c>
      <c r="E1666" t="s">
        <v>82</v>
      </c>
      <c r="F1666">
        <v>1665</v>
      </c>
      <c r="G1666" s="106"/>
    </row>
    <row r="1667" spans="1:7" x14ac:dyDescent="0.25">
      <c r="A1667">
        <v>51181</v>
      </c>
      <c r="B1667" t="s">
        <v>87</v>
      </c>
      <c r="C1667" s="44">
        <v>42893</v>
      </c>
      <c r="E1667" t="s">
        <v>82</v>
      </c>
      <c r="F1667">
        <v>1666</v>
      </c>
      <c r="G1667" s="106"/>
    </row>
    <row r="1668" spans="1:7" x14ac:dyDescent="0.25">
      <c r="A1668">
        <v>51191</v>
      </c>
      <c r="B1668" t="s">
        <v>87</v>
      </c>
      <c r="C1668" s="44">
        <v>42894</v>
      </c>
      <c r="E1668" t="s">
        <v>82</v>
      </c>
      <c r="F1668">
        <v>1667</v>
      </c>
      <c r="G1668" s="106"/>
    </row>
    <row r="1669" spans="1:7" x14ac:dyDescent="0.25">
      <c r="A1669">
        <v>51192</v>
      </c>
      <c r="B1669" t="s">
        <v>87</v>
      </c>
      <c r="C1669" s="44">
        <v>42894</v>
      </c>
      <c r="E1669" t="s">
        <v>82</v>
      </c>
      <c r="F1669">
        <v>1668</v>
      </c>
      <c r="G1669" s="106"/>
    </row>
    <row r="1670" spans="1:7" x14ac:dyDescent="0.25">
      <c r="A1670">
        <v>51194</v>
      </c>
      <c r="B1670" t="s">
        <v>87</v>
      </c>
      <c r="C1670" s="44">
        <v>42894</v>
      </c>
      <c r="E1670" t="s">
        <v>82</v>
      </c>
      <c r="F1670">
        <v>1669</v>
      </c>
      <c r="G1670" s="106"/>
    </row>
    <row r="1671" spans="1:7" x14ac:dyDescent="0.25">
      <c r="A1671">
        <v>51196</v>
      </c>
      <c r="B1671" t="s">
        <v>87</v>
      </c>
      <c r="C1671" s="44">
        <v>42894</v>
      </c>
      <c r="E1671" t="s">
        <v>82</v>
      </c>
      <c r="F1671">
        <v>1670</v>
      </c>
      <c r="G1671" s="106"/>
    </row>
    <row r="1672" spans="1:7" x14ac:dyDescent="0.25">
      <c r="A1672">
        <v>51199</v>
      </c>
      <c r="B1672" t="s">
        <v>87</v>
      </c>
      <c r="C1672" s="44">
        <v>42894</v>
      </c>
      <c r="E1672" t="s">
        <v>82</v>
      </c>
      <c r="F1672">
        <v>1671</v>
      </c>
      <c r="G1672" s="106"/>
    </row>
    <row r="1673" spans="1:7" x14ac:dyDescent="0.25">
      <c r="A1673">
        <v>51203</v>
      </c>
      <c r="B1673" t="s">
        <v>87</v>
      </c>
      <c r="C1673" s="44">
        <v>42894</v>
      </c>
      <c r="E1673" t="s">
        <v>82</v>
      </c>
      <c r="F1673">
        <v>1672</v>
      </c>
      <c r="G1673" s="106"/>
    </row>
    <row r="1674" spans="1:7" x14ac:dyDescent="0.25">
      <c r="A1674">
        <v>51204</v>
      </c>
      <c r="B1674" t="s">
        <v>87</v>
      </c>
      <c r="C1674" s="44">
        <v>42894</v>
      </c>
      <c r="E1674" t="s">
        <v>82</v>
      </c>
      <c r="F1674">
        <v>1673</v>
      </c>
      <c r="G1674" s="106"/>
    </row>
    <row r="1675" spans="1:7" x14ac:dyDescent="0.25">
      <c r="A1675">
        <v>51205</v>
      </c>
      <c r="B1675" t="s">
        <v>87</v>
      </c>
      <c r="C1675" s="44">
        <v>42894</v>
      </c>
      <c r="E1675" t="s">
        <v>82</v>
      </c>
      <c r="F1675">
        <v>1674</v>
      </c>
      <c r="G1675" s="106"/>
    </row>
    <row r="1676" spans="1:7" x14ac:dyDescent="0.25">
      <c r="A1676">
        <v>51206</v>
      </c>
      <c r="B1676" t="s">
        <v>87</v>
      </c>
      <c r="C1676" s="44">
        <v>42894</v>
      </c>
      <c r="E1676" t="s">
        <v>82</v>
      </c>
      <c r="F1676">
        <v>1675</v>
      </c>
      <c r="G1676" s="106"/>
    </row>
    <row r="1677" spans="1:7" x14ac:dyDescent="0.25">
      <c r="A1677">
        <v>51113</v>
      </c>
      <c r="B1677" t="s">
        <v>87</v>
      </c>
      <c r="C1677" s="44">
        <v>42899</v>
      </c>
      <c r="E1677" t="s">
        <v>82</v>
      </c>
      <c r="F1677">
        <v>1676</v>
      </c>
      <c r="G1677" s="106"/>
    </row>
    <row r="1678" spans="1:7" x14ac:dyDescent="0.25">
      <c r="A1678">
        <v>51221</v>
      </c>
      <c r="B1678" t="s">
        <v>87</v>
      </c>
      <c r="C1678" s="44">
        <v>42901</v>
      </c>
      <c r="E1678" t="s">
        <v>82</v>
      </c>
      <c r="F1678">
        <v>1677</v>
      </c>
      <c r="G1678" s="106"/>
    </row>
    <row r="1679" spans="1:7" x14ac:dyDescent="0.25">
      <c r="A1679">
        <v>51220</v>
      </c>
      <c r="B1679" t="s">
        <v>87</v>
      </c>
      <c r="C1679" s="44">
        <v>42902</v>
      </c>
      <c r="E1679" t="s">
        <v>82</v>
      </c>
      <c r="F1679">
        <v>1678</v>
      </c>
      <c r="G1679" s="106"/>
    </row>
    <row r="1680" spans="1:7" x14ac:dyDescent="0.25">
      <c r="A1680">
        <v>51222</v>
      </c>
      <c r="B1680" t="s">
        <v>87</v>
      </c>
      <c r="C1680" s="44">
        <v>42905</v>
      </c>
      <c r="E1680" t="s">
        <v>82</v>
      </c>
      <c r="F1680">
        <v>1679</v>
      </c>
      <c r="G1680" s="106"/>
    </row>
    <row r="1681" spans="1:7" x14ac:dyDescent="0.25">
      <c r="A1681">
        <v>51213</v>
      </c>
      <c r="B1681" t="s">
        <v>87</v>
      </c>
      <c r="C1681" s="44">
        <v>42905</v>
      </c>
      <c r="E1681" t="s">
        <v>82</v>
      </c>
      <c r="F1681">
        <v>1680</v>
      </c>
      <c r="G1681" s="106"/>
    </row>
    <row r="1682" spans="1:7" x14ac:dyDescent="0.25">
      <c r="A1682">
        <v>51272</v>
      </c>
      <c r="B1682" t="s">
        <v>87</v>
      </c>
      <c r="C1682" s="44">
        <v>42905</v>
      </c>
      <c r="E1682" t="s">
        <v>82</v>
      </c>
      <c r="F1682">
        <v>1681</v>
      </c>
      <c r="G1682" s="106"/>
    </row>
    <row r="1683" spans="1:7" x14ac:dyDescent="0.25">
      <c r="A1683">
        <v>51214</v>
      </c>
      <c r="B1683" t="s">
        <v>87</v>
      </c>
      <c r="C1683" s="44">
        <v>42905</v>
      </c>
      <c r="E1683" t="s">
        <v>82</v>
      </c>
      <c r="F1683">
        <v>1682</v>
      </c>
      <c r="G1683" s="106"/>
    </row>
    <row r="1684" spans="1:7" x14ac:dyDescent="0.25">
      <c r="A1684">
        <v>51215</v>
      </c>
      <c r="B1684" t="s">
        <v>87</v>
      </c>
      <c r="C1684" s="44">
        <v>42905</v>
      </c>
      <c r="E1684" t="s">
        <v>82</v>
      </c>
      <c r="F1684">
        <v>1683</v>
      </c>
      <c r="G1684" s="106"/>
    </row>
    <row r="1685" spans="1:7" x14ac:dyDescent="0.25">
      <c r="A1685">
        <v>51216</v>
      </c>
      <c r="B1685" t="s">
        <v>87</v>
      </c>
      <c r="C1685" s="44">
        <v>42905</v>
      </c>
      <c r="E1685" t="s">
        <v>82</v>
      </c>
      <c r="F1685">
        <v>1684</v>
      </c>
      <c r="G1685" s="106"/>
    </row>
    <row r="1686" spans="1:7" x14ac:dyDescent="0.25">
      <c r="A1686">
        <v>51217</v>
      </c>
      <c r="B1686" t="s">
        <v>87</v>
      </c>
      <c r="C1686" s="44">
        <v>42905</v>
      </c>
      <c r="E1686" t="s">
        <v>82</v>
      </c>
      <c r="F1686">
        <v>1685</v>
      </c>
      <c r="G1686" s="106"/>
    </row>
    <row r="1687" spans="1:7" x14ac:dyDescent="0.25">
      <c r="A1687">
        <v>51218</v>
      </c>
      <c r="B1687" t="s">
        <v>87</v>
      </c>
      <c r="C1687" s="44">
        <v>42905</v>
      </c>
      <c r="E1687" t="s">
        <v>82</v>
      </c>
      <c r="F1687">
        <v>1686</v>
      </c>
      <c r="G1687" s="106"/>
    </row>
    <row r="1688" spans="1:7" x14ac:dyDescent="0.25">
      <c r="A1688">
        <v>51223</v>
      </c>
      <c r="B1688" t="s">
        <v>87</v>
      </c>
      <c r="C1688" s="44">
        <v>42905</v>
      </c>
      <c r="E1688" t="s">
        <v>82</v>
      </c>
      <c r="F1688">
        <v>1687</v>
      </c>
      <c r="G1688" s="106"/>
    </row>
    <row r="1689" spans="1:7" x14ac:dyDescent="0.25">
      <c r="A1689">
        <v>51224</v>
      </c>
      <c r="B1689" t="s">
        <v>87</v>
      </c>
      <c r="C1689" s="44">
        <v>42905</v>
      </c>
      <c r="E1689" t="s">
        <v>82</v>
      </c>
      <c r="F1689">
        <v>1688</v>
      </c>
      <c r="G1689" s="106"/>
    </row>
    <row r="1690" spans="1:7" x14ac:dyDescent="0.25">
      <c r="A1690">
        <v>51261</v>
      </c>
      <c r="B1690" t="s">
        <v>87</v>
      </c>
      <c r="C1690" s="44">
        <v>42905</v>
      </c>
      <c r="E1690" t="s">
        <v>82</v>
      </c>
      <c r="F1690">
        <v>1689</v>
      </c>
      <c r="G1690" s="106"/>
    </row>
    <row r="1691" spans="1:7" x14ac:dyDescent="0.25">
      <c r="A1691">
        <v>51262</v>
      </c>
      <c r="B1691" t="s">
        <v>87</v>
      </c>
      <c r="C1691" s="44">
        <v>42905</v>
      </c>
      <c r="E1691" t="s">
        <v>82</v>
      </c>
      <c r="F1691">
        <v>1690</v>
      </c>
      <c r="G1691" s="106"/>
    </row>
    <row r="1692" spans="1:7" x14ac:dyDescent="0.25">
      <c r="A1692">
        <v>51263</v>
      </c>
      <c r="B1692" t="s">
        <v>87</v>
      </c>
      <c r="C1692" s="44">
        <v>42905</v>
      </c>
      <c r="E1692" t="s">
        <v>82</v>
      </c>
      <c r="F1692">
        <v>1691</v>
      </c>
      <c r="G1692" s="106"/>
    </row>
    <row r="1693" spans="1:7" x14ac:dyDescent="0.25">
      <c r="A1693">
        <v>51264</v>
      </c>
      <c r="B1693" t="s">
        <v>87</v>
      </c>
      <c r="C1693" s="44">
        <v>42905</v>
      </c>
      <c r="E1693" t="s">
        <v>82</v>
      </c>
      <c r="F1693">
        <v>1692</v>
      </c>
      <c r="G1693" s="106"/>
    </row>
    <row r="1694" spans="1:7" x14ac:dyDescent="0.25">
      <c r="A1694">
        <v>51265</v>
      </c>
      <c r="B1694" t="s">
        <v>87</v>
      </c>
      <c r="C1694" s="44">
        <v>42905</v>
      </c>
      <c r="E1694" t="s">
        <v>82</v>
      </c>
      <c r="F1694">
        <v>1693</v>
      </c>
      <c r="G1694" s="106"/>
    </row>
    <row r="1695" spans="1:7" x14ac:dyDescent="0.25">
      <c r="A1695">
        <v>51266</v>
      </c>
      <c r="B1695" t="s">
        <v>87</v>
      </c>
      <c r="C1695" s="44">
        <v>42905</v>
      </c>
      <c r="E1695" t="s">
        <v>82</v>
      </c>
      <c r="F1695">
        <v>1694</v>
      </c>
      <c r="G1695" s="106"/>
    </row>
    <row r="1696" spans="1:7" x14ac:dyDescent="0.25">
      <c r="A1696">
        <v>51269</v>
      </c>
      <c r="B1696" t="s">
        <v>87</v>
      </c>
      <c r="C1696" s="44">
        <v>42905</v>
      </c>
      <c r="E1696" t="s">
        <v>82</v>
      </c>
      <c r="F1696">
        <v>1695</v>
      </c>
      <c r="G1696" s="106"/>
    </row>
    <row r="1697" spans="1:7" x14ac:dyDescent="0.25">
      <c r="A1697">
        <v>51271</v>
      </c>
      <c r="B1697" t="s">
        <v>87</v>
      </c>
      <c r="C1697" s="44">
        <v>42905</v>
      </c>
      <c r="E1697" t="s">
        <v>82</v>
      </c>
      <c r="F1697">
        <v>1696</v>
      </c>
      <c r="G1697" s="106"/>
    </row>
    <row r="1698" spans="1:7" x14ac:dyDescent="0.25">
      <c r="A1698">
        <v>51279</v>
      </c>
      <c r="B1698" t="s">
        <v>87</v>
      </c>
      <c r="C1698" s="44">
        <v>42905</v>
      </c>
      <c r="E1698" t="s">
        <v>82</v>
      </c>
      <c r="F1698">
        <v>1697</v>
      </c>
      <c r="G1698" s="106"/>
    </row>
    <row r="1699" spans="1:7" x14ac:dyDescent="0.25">
      <c r="A1699">
        <v>51283</v>
      </c>
      <c r="B1699" t="s">
        <v>87</v>
      </c>
      <c r="C1699" s="44">
        <v>42909</v>
      </c>
      <c r="E1699" t="s">
        <v>82</v>
      </c>
      <c r="F1699">
        <v>1698</v>
      </c>
      <c r="G1699" s="106"/>
    </row>
    <row r="1700" spans="1:7" x14ac:dyDescent="0.25">
      <c r="A1700">
        <v>51285</v>
      </c>
      <c r="B1700" t="s">
        <v>87</v>
      </c>
      <c r="C1700" s="44">
        <v>42909</v>
      </c>
      <c r="E1700" t="s">
        <v>82</v>
      </c>
      <c r="F1700">
        <v>1699</v>
      </c>
      <c r="G1700" s="106"/>
    </row>
    <row r="1701" spans="1:7" x14ac:dyDescent="0.25">
      <c r="A1701">
        <v>51284</v>
      </c>
      <c r="B1701" t="s">
        <v>87</v>
      </c>
      <c r="C1701" s="44">
        <v>42909</v>
      </c>
      <c r="E1701" t="s">
        <v>82</v>
      </c>
      <c r="F1701">
        <v>1700</v>
      </c>
      <c r="G1701" s="106"/>
    </row>
    <row r="1702" spans="1:7" x14ac:dyDescent="0.25">
      <c r="A1702">
        <v>51282</v>
      </c>
      <c r="B1702" t="s">
        <v>87</v>
      </c>
      <c r="C1702" s="44">
        <v>42909</v>
      </c>
      <c r="E1702" t="s">
        <v>82</v>
      </c>
      <c r="F1702">
        <v>1701</v>
      </c>
      <c r="G1702" s="106"/>
    </row>
    <row r="1703" spans="1:7" x14ac:dyDescent="0.25">
      <c r="A1703">
        <v>51318</v>
      </c>
      <c r="B1703" t="s">
        <v>87</v>
      </c>
      <c r="C1703" s="44">
        <v>42912</v>
      </c>
      <c r="E1703" t="s">
        <v>82</v>
      </c>
      <c r="F1703">
        <v>1702</v>
      </c>
      <c r="G1703" s="106"/>
    </row>
    <row r="1704" spans="1:7" x14ac:dyDescent="0.25">
      <c r="A1704">
        <v>51202</v>
      </c>
      <c r="B1704" t="s">
        <v>87</v>
      </c>
      <c r="C1704" s="44">
        <v>42912</v>
      </c>
      <c r="E1704" t="s">
        <v>82</v>
      </c>
      <c r="F1704">
        <v>1703</v>
      </c>
      <c r="G1704" s="106"/>
    </row>
    <row r="1705" spans="1:7" x14ac:dyDescent="0.25">
      <c r="A1705">
        <v>51310</v>
      </c>
      <c r="B1705" t="s">
        <v>87</v>
      </c>
      <c r="C1705" s="44">
        <v>42912</v>
      </c>
      <c r="E1705" t="s">
        <v>82</v>
      </c>
      <c r="F1705">
        <v>1704</v>
      </c>
      <c r="G1705" s="106"/>
    </row>
    <row r="1706" spans="1:7" x14ac:dyDescent="0.25">
      <c r="A1706">
        <v>51312</v>
      </c>
      <c r="B1706" t="s">
        <v>87</v>
      </c>
      <c r="C1706" s="44">
        <v>42912</v>
      </c>
      <c r="E1706" t="s">
        <v>82</v>
      </c>
      <c r="F1706">
        <v>1705</v>
      </c>
      <c r="G1706" s="106"/>
    </row>
    <row r="1707" spans="1:7" x14ac:dyDescent="0.25">
      <c r="A1707">
        <v>51309</v>
      </c>
      <c r="B1707" t="s">
        <v>87</v>
      </c>
      <c r="C1707" s="44">
        <v>42912</v>
      </c>
      <c r="E1707" t="s">
        <v>82</v>
      </c>
      <c r="F1707">
        <v>1706</v>
      </c>
      <c r="G1707" s="106"/>
    </row>
    <row r="1708" spans="1:7" x14ac:dyDescent="0.25">
      <c r="A1708">
        <v>51311</v>
      </c>
      <c r="B1708" t="s">
        <v>87</v>
      </c>
      <c r="C1708" s="44">
        <v>42912</v>
      </c>
      <c r="E1708" t="s">
        <v>82</v>
      </c>
      <c r="F1708">
        <v>1707</v>
      </c>
      <c r="G1708" s="106"/>
    </row>
    <row r="1709" spans="1:7" x14ac:dyDescent="0.25">
      <c r="A1709">
        <v>51132</v>
      </c>
      <c r="B1709" t="s">
        <v>87</v>
      </c>
      <c r="C1709" s="44">
        <v>42912</v>
      </c>
      <c r="E1709" t="s">
        <v>82</v>
      </c>
      <c r="F1709">
        <v>1708</v>
      </c>
      <c r="G1709" s="106"/>
    </row>
    <row r="1710" spans="1:7" x14ac:dyDescent="0.25">
      <c r="A1710">
        <v>51313</v>
      </c>
      <c r="B1710" t="s">
        <v>87</v>
      </c>
      <c r="C1710" s="44">
        <v>42912</v>
      </c>
      <c r="E1710" t="s">
        <v>82</v>
      </c>
      <c r="F1710">
        <v>1709</v>
      </c>
      <c r="G1710" s="106"/>
    </row>
    <row r="1711" spans="1:7" x14ac:dyDescent="0.25">
      <c r="A1711">
        <v>51303</v>
      </c>
      <c r="B1711" t="s">
        <v>87</v>
      </c>
      <c r="C1711" s="44">
        <v>42912</v>
      </c>
      <c r="E1711" t="s">
        <v>82</v>
      </c>
      <c r="F1711">
        <v>1710</v>
      </c>
      <c r="G1711" s="106"/>
    </row>
    <row r="1712" spans="1:7" x14ac:dyDescent="0.25">
      <c r="A1712">
        <v>51301</v>
      </c>
      <c r="B1712" t="s">
        <v>87</v>
      </c>
      <c r="C1712" s="44">
        <v>42912</v>
      </c>
      <c r="E1712" t="s">
        <v>82</v>
      </c>
      <c r="F1712">
        <v>1711</v>
      </c>
      <c r="G1712" s="106"/>
    </row>
    <row r="1713" spans="1:7" x14ac:dyDescent="0.25">
      <c r="A1713">
        <v>51300</v>
      </c>
      <c r="B1713" t="s">
        <v>87</v>
      </c>
      <c r="C1713" s="44">
        <v>42912</v>
      </c>
      <c r="E1713" t="s">
        <v>82</v>
      </c>
      <c r="F1713">
        <v>1712</v>
      </c>
      <c r="G1713" s="106"/>
    </row>
    <row r="1714" spans="1:7" x14ac:dyDescent="0.25">
      <c r="A1714">
        <v>51288</v>
      </c>
      <c r="B1714" t="s">
        <v>87</v>
      </c>
      <c r="C1714" s="44">
        <v>42912</v>
      </c>
      <c r="E1714" t="s">
        <v>82</v>
      </c>
      <c r="F1714">
        <v>1713</v>
      </c>
      <c r="G1714" s="106"/>
    </row>
    <row r="1715" spans="1:7" x14ac:dyDescent="0.25">
      <c r="A1715">
        <v>51299</v>
      </c>
      <c r="B1715" t="s">
        <v>87</v>
      </c>
      <c r="C1715" s="44">
        <v>42912</v>
      </c>
      <c r="E1715" t="s">
        <v>82</v>
      </c>
      <c r="F1715">
        <v>1714</v>
      </c>
      <c r="G1715" s="106"/>
    </row>
    <row r="1716" spans="1:7" x14ac:dyDescent="0.25">
      <c r="A1716">
        <v>51287</v>
      </c>
      <c r="B1716" t="s">
        <v>87</v>
      </c>
      <c r="C1716" s="44">
        <v>42912</v>
      </c>
      <c r="E1716" t="s">
        <v>82</v>
      </c>
      <c r="F1716">
        <v>1715</v>
      </c>
      <c r="G1716" s="106"/>
    </row>
    <row r="1717" spans="1:7" x14ac:dyDescent="0.25">
      <c r="A1717">
        <v>51286</v>
      </c>
      <c r="B1717" t="s">
        <v>87</v>
      </c>
      <c r="C1717" s="44">
        <v>42912</v>
      </c>
      <c r="E1717" t="s">
        <v>82</v>
      </c>
      <c r="F1717">
        <v>1716</v>
      </c>
      <c r="G1717" s="106"/>
    </row>
    <row r="1718" spans="1:7" x14ac:dyDescent="0.25">
      <c r="A1718">
        <v>51307</v>
      </c>
      <c r="B1718" t="s">
        <v>87</v>
      </c>
      <c r="C1718" s="44">
        <v>42912</v>
      </c>
      <c r="E1718" t="s">
        <v>82</v>
      </c>
      <c r="F1718">
        <v>1717</v>
      </c>
      <c r="G1718" s="106"/>
    </row>
    <row r="1719" spans="1:7" x14ac:dyDescent="0.25">
      <c r="A1719">
        <v>51306</v>
      </c>
      <c r="B1719" t="s">
        <v>87</v>
      </c>
      <c r="C1719" s="44">
        <v>42912</v>
      </c>
      <c r="E1719" t="s">
        <v>82</v>
      </c>
      <c r="F1719">
        <v>1718</v>
      </c>
      <c r="G1719" s="106"/>
    </row>
    <row r="1720" spans="1:7" x14ac:dyDescent="0.25">
      <c r="A1720">
        <v>51305</v>
      </c>
      <c r="B1720" t="s">
        <v>87</v>
      </c>
      <c r="C1720" s="44">
        <v>42912</v>
      </c>
      <c r="E1720" t="s">
        <v>82</v>
      </c>
      <c r="F1720">
        <v>1719</v>
      </c>
      <c r="G1720" s="106"/>
    </row>
    <row r="1721" spans="1:7" x14ac:dyDescent="0.25">
      <c r="A1721">
        <v>51304</v>
      </c>
      <c r="B1721" t="s">
        <v>87</v>
      </c>
      <c r="C1721" s="44">
        <v>42912</v>
      </c>
      <c r="E1721" t="s">
        <v>82</v>
      </c>
      <c r="F1721">
        <v>1720</v>
      </c>
      <c r="G1721" s="106"/>
    </row>
    <row r="1722" spans="1:7" x14ac:dyDescent="0.25">
      <c r="A1722">
        <v>51320</v>
      </c>
      <c r="B1722" t="s">
        <v>87</v>
      </c>
      <c r="C1722" s="44">
        <v>42914</v>
      </c>
      <c r="E1722" t="s">
        <v>82</v>
      </c>
      <c r="F1722">
        <v>1721</v>
      </c>
      <c r="G1722" s="106"/>
    </row>
    <row r="1723" spans="1:7" x14ac:dyDescent="0.25">
      <c r="A1723">
        <v>51326</v>
      </c>
      <c r="B1723" t="s">
        <v>87</v>
      </c>
      <c r="C1723" s="44">
        <v>42914</v>
      </c>
      <c r="E1723" t="s">
        <v>82</v>
      </c>
      <c r="F1723">
        <v>1722</v>
      </c>
      <c r="G1723" s="106"/>
    </row>
    <row r="1724" spans="1:7" x14ac:dyDescent="0.25">
      <c r="A1724">
        <v>51316</v>
      </c>
      <c r="B1724" t="s">
        <v>87</v>
      </c>
      <c r="C1724" s="44">
        <v>42914</v>
      </c>
      <c r="E1724" t="s">
        <v>82</v>
      </c>
      <c r="F1724">
        <v>1723</v>
      </c>
      <c r="G1724" s="106"/>
    </row>
    <row r="1725" spans="1:7" x14ac:dyDescent="0.25">
      <c r="A1725">
        <v>51325</v>
      </c>
      <c r="B1725" t="s">
        <v>87</v>
      </c>
      <c r="C1725" s="44">
        <v>42914</v>
      </c>
      <c r="E1725" t="s">
        <v>82</v>
      </c>
      <c r="F1725">
        <v>1724</v>
      </c>
      <c r="G1725" s="106"/>
    </row>
    <row r="1726" spans="1:7" x14ac:dyDescent="0.25">
      <c r="A1726">
        <v>51319</v>
      </c>
      <c r="B1726" t="s">
        <v>87</v>
      </c>
      <c r="C1726" s="44">
        <v>42914</v>
      </c>
      <c r="E1726" t="s">
        <v>82</v>
      </c>
      <c r="F1726">
        <v>1725</v>
      </c>
      <c r="G1726" s="106"/>
    </row>
    <row r="1727" spans="1:7" x14ac:dyDescent="0.25">
      <c r="A1727">
        <v>51321</v>
      </c>
      <c r="B1727" t="s">
        <v>87</v>
      </c>
      <c r="C1727" s="44">
        <v>42914</v>
      </c>
      <c r="E1727" t="s">
        <v>82</v>
      </c>
      <c r="F1727">
        <v>1726</v>
      </c>
      <c r="G1727" s="106"/>
    </row>
    <row r="1728" spans="1:7" x14ac:dyDescent="0.25">
      <c r="A1728">
        <v>51322</v>
      </c>
      <c r="B1728" t="s">
        <v>87</v>
      </c>
      <c r="C1728" s="44">
        <v>42914</v>
      </c>
      <c r="E1728" t="s">
        <v>82</v>
      </c>
      <c r="F1728">
        <v>1727</v>
      </c>
      <c r="G1728" s="106"/>
    </row>
    <row r="1729" spans="1:7" x14ac:dyDescent="0.25">
      <c r="A1729">
        <v>43663</v>
      </c>
      <c r="B1729" t="s">
        <v>86</v>
      </c>
      <c r="C1729" s="44">
        <v>42652</v>
      </c>
      <c r="E1729" t="s">
        <v>82</v>
      </c>
      <c r="F1729">
        <v>1728</v>
      </c>
      <c r="G1729" s="106"/>
    </row>
    <row r="1730" spans="1:7" x14ac:dyDescent="0.25">
      <c r="A1730">
        <v>51323</v>
      </c>
      <c r="B1730" t="s">
        <v>87</v>
      </c>
      <c r="C1730" s="44">
        <v>42914</v>
      </c>
      <c r="E1730" t="s">
        <v>82</v>
      </c>
      <c r="F1730">
        <v>1729</v>
      </c>
      <c r="G1730" s="106"/>
    </row>
    <row r="1731" spans="1:7" x14ac:dyDescent="0.25">
      <c r="A1731">
        <v>51324</v>
      </c>
      <c r="B1731" t="s">
        <v>87</v>
      </c>
      <c r="C1731" s="44">
        <v>42914</v>
      </c>
      <c r="E1731" t="s">
        <v>82</v>
      </c>
      <c r="F1731">
        <v>1730</v>
      </c>
      <c r="G1731" s="106"/>
    </row>
    <row r="1732" spans="1:7" x14ac:dyDescent="0.25">
      <c r="A1732">
        <v>51314</v>
      </c>
      <c r="B1732" t="s">
        <v>87</v>
      </c>
      <c r="C1732" s="44">
        <v>42914</v>
      </c>
      <c r="E1732" t="s">
        <v>82</v>
      </c>
      <c r="F1732">
        <v>1731</v>
      </c>
      <c r="G1732" s="106"/>
    </row>
    <row r="1733" spans="1:7" x14ac:dyDescent="0.25">
      <c r="A1733">
        <v>51315</v>
      </c>
      <c r="B1733" t="s">
        <v>87</v>
      </c>
      <c r="C1733" s="44">
        <v>42914</v>
      </c>
      <c r="E1733" t="s">
        <v>82</v>
      </c>
      <c r="F1733">
        <v>1732</v>
      </c>
      <c r="G1733" s="106"/>
    </row>
    <row r="1734" spans="1:7" x14ac:dyDescent="0.25">
      <c r="A1734">
        <v>51327</v>
      </c>
      <c r="B1734" t="s">
        <v>87</v>
      </c>
      <c r="C1734" s="44">
        <v>42915</v>
      </c>
      <c r="E1734" t="s">
        <v>82</v>
      </c>
      <c r="F1734">
        <v>1733</v>
      </c>
      <c r="G1734" s="106"/>
    </row>
    <row r="1735" spans="1:7" x14ac:dyDescent="0.25">
      <c r="A1735">
        <v>51339</v>
      </c>
      <c r="B1735" t="s">
        <v>87</v>
      </c>
      <c r="C1735" s="44">
        <v>42915</v>
      </c>
      <c r="E1735" t="s">
        <v>82</v>
      </c>
      <c r="F1735">
        <v>1734</v>
      </c>
      <c r="G1735" s="106"/>
    </row>
    <row r="1736" spans="1:7" x14ac:dyDescent="0.25">
      <c r="A1736">
        <v>51344</v>
      </c>
      <c r="B1736" t="s">
        <v>87</v>
      </c>
      <c r="C1736" s="44">
        <v>42915</v>
      </c>
      <c r="E1736" t="s">
        <v>82</v>
      </c>
      <c r="F1736">
        <v>1735</v>
      </c>
      <c r="G1736" s="106"/>
    </row>
    <row r="1737" spans="1:7" x14ac:dyDescent="0.25">
      <c r="A1737">
        <v>51343</v>
      </c>
      <c r="B1737" t="s">
        <v>87</v>
      </c>
      <c r="C1737" s="44">
        <v>42915</v>
      </c>
      <c r="E1737" t="s">
        <v>82</v>
      </c>
      <c r="F1737">
        <v>1736</v>
      </c>
      <c r="G1737" s="106"/>
    </row>
    <row r="1738" spans="1:7" x14ac:dyDescent="0.25">
      <c r="A1738">
        <v>51354</v>
      </c>
      <c r="B1738" t="s">
        <v>87</v>
      </c>
      <c r="C1738" s="44">
        <v>42915</v>
      </c>
      <c r="E1738" t="s">
        <v>82</v>
      </c>
      <c r="F1738">
        <v>1737</v>
      </c>
      <c r="G1738" s="106"/>
    </row>
    <row r="1739" spans="1:7" x14ac:dyDescent="0.25">
      <c r="A1739">
        <v>51349</v>
      </c>
      <c r="B1739" t="s">
        <v>87</v>
      </c>
      <c r="C1739" s="44">
        <v>42915</v>
      </c>
      <c r="E1739" t="s">
        <v>82</v>
      </c>
      <c r="F1739">
        <v>1738</v>
      </c>
      <c r="G1739" s="106"/>
    </row>
    <row r="1740" spans="1:7" x14ac:dyDescent="0.25">
      <c r="A1740">
        <v>51352</v>
      </c>
      <c r="B1740" t="s">
        <v>87</v>
      </c>
      <c r="C1740" s="44">
        <v>42915</v>
      </c>
      <c r="E1740" t="s">
        <v>82</v>
      </c>
      <c r="F1740">
        <v>1739</v>
      </c>
      <c r="G1740" s="106"/>
    </row>
    <row r="1741" spans="1:7" x14ac:dyDescent="0.25">
      <c r="A1741">
        <v>51353</v>
      </c>
      <c r="B1741" t="s">
        <v>87</v>
      </c>
      <c r="C1741" s="44">
        <v>42915</v>
      </c>
      <c r="E1741" t="s">
        <v>82</v>
      </c>
      <c r="F1741">
        <v>1740</v>
      </c>
      <c r="G1741" s="106"/>
    </row>
    <row r="1742" spans="1:7" x14ac:dyDescent="0.25">
      <c r="A1742">
        <v>51348</v>
      </c>
      <c r="B1742" t="s">
        <v>87</v>
      </c>
      <c r="C1742" s="44">
        <v>42915</v>
      </c>
      <c r="E1742" t="s">
        <v>82</v>
      </c>
      <c r="F1742">
        <v>1741</v>
      </c>
      <c r="G1742" s="106"/>
    </row>
    <row r="1743" spans="1:7" x14ac:dyDescent="0.25">
      <c r="A1743">
        <v>51342</v>
      </c>
      <c r="B1743" t="s">
        <v>87</v>
      </c>
      <c r="C1743" s="44">
        <v>42915</v>
      </c>
      <c r="E1743" t="s">
        <v>82</v>
      </c>
      <c r="F1743">
        <v>1742</v>
      </c>
      <c r="G1743" s="106"/>
    </row>
    <row r="1744" spans="1:7" x14ac:dyDescent="0.25">
      <c r="A1744">
        <v>39177</v>
      </c>
      <c r="B1744" t="s">
        <v>86</v>
      </c>
      <c r="C1744" s="44">
        <v>42658</v>
      </c>
      <c r="E1744" t="s">
        <v>82</v>
      </c>
      <c r="F1744">
        <v>1743</v>
      </c>
      <c r="G1744" s="106"/>
    </row>
    <row r="1745" spans="1:7" x14ac:dyDescent="0.25">
      <c r="A1745">
        <v>37973</v>
      </c>
      <c r="B1745" t="s">
        <v>86</v>
      </c>
      <c r="C1745" s="44">
        <v>42659</v>
      </c>
      <c r="E1745" t="s">
        <v>82</v>
      </c>
      <c r="F1745">
        <v>1744</v>
      </c>
      <c r="G1745" s="106"/>
    </row>
    <row r="1746" spans="1:7" x14ac:dyDescent="0.25">
      <c r="A1746">
        <v>37972</v>
      </c>
      <c r="B1746" t="s">
        <v>86</v>
      </c>
      <c r="C1746" s="44">
        <v>42659</v>
      </c>
      <c r="D1746">
        <v>1</v>
      </c>
      <c r="E1746" t="s">
        <v>82</v>
      </c>
      <c r="F1746">
        <v>1745</v>
      </c>
      <c r="G1746" s="106"/>
    </row>
    <row r="1747" spans="1:7" x14ac:dyDescent="0.25">
      <c r="A1747">
        <v>42613</v>
      </c>
      <c r="B1747" t="s">
        <v>86</v>
      </c>
      <c r="C1747" s="44">
        <v>42659</v>
      </c>
      <c r="D1747">
        <v>1</v>
      </c>
      <c r="E1747" t="s">
        <v>82</v>
      </c>
      <c r="F1747">
        <v>1746</v>
      </c>
      <c r="G1747" s="106"/>
    </row>
    <row r="1748" spans="1:7" x14ac:dyDescent="0.25">
      <c r="A1748">
        <v>38881</v>
      </c>
      <c r="B1748" t="s">
        <v>86</v>
      </c>
      <c r="C1748" s="44">
        <v>42659</v>
      </c>
      <c r="E1748" t="s">
        <v>82</v>
      </c>
      <c r="F1748">
        <v>1747</v>
      </c>
      <c r="G1748" s="106"/>
    </row>
    <row r="1749" spans="1:7" x14ac:dyDescent="0.25">
      <c r="A1749">
        <v>48616</v>
      </c>
      <c r="B1749" t="s">
        <v>84</v>
      </c>
      <c r="C1749" s="44">
        <v>42660</v>
      </c>
      <c r="E1749" t="s">
        <v>82</v>
      </c>
      <c r="F1749">
        <v>1748</v>
      </c>
      <c r="G1749" s="106"/>
    </row>
    <row r="1750" spans="1:7" x14ac:dyDescent="0.25">
      <c r="A1750">
        <v>48615</v>
      </c>
      <c r="B1750" t="s">
        <v>86</v>
      </c>
      <c r="C1750" s="44">
        <v>42660</v>
      </c>
      <c r="D1750">
        <v>1</v>
      </c>
      <c r="E1750" t="s">
        <v>82</v>
      </c>
      <c r="F1750">
        <v>1749</v>
      </c>
      <c r="G1750" s="106"/>
    </row>
    <row r="1751" spans="1:7" x14ac:dyDescent="0.25">
      <c r="A1751">
        <v>51341</v>
      </c>
      <c r="B1751" t="s">
        <v>87</v>
      </c>
      <c r="C1751" s="44">
        <v>42915</v>
      </c>
      <c r="E1751" t="s">
        <v>82</v>
      </c>
      <c r="F1751">
        <v>1750</v>
      </c>
      <c r="G1751" s="106"/>
    </row>
    <row r="1752" spans="1:7" x14ac:dyDescent="0.25">
      <c r="A1752">
        <v>51340</v>
      </c>
      <c r="B1752" t="s">
        <v>87</v>
      </c>
      <c r="C1752" s="44">
        <v>42915</v>
      </c>
      <c r="E1752" t="s">
        <v>82</v>
      </c>
      <c r="F1752">
        <v>1751</v>
      </c>
      <c r="G1752" s="106"/>
    </row>
    <row r="1753" spans="1:7" x14ac:dyDescent="0.25">
      <c r="A1753">
        <v>51338</v>
      </c>
      <c r="B1753" t="s">
        <v>87</v>
      </c>
      <c r="C1753" s="44">
        <v>42915</v>
      </c>
      <c r="E1753" t="s">
        <v>82</v>
      </c>
      <c r="F1753">
        <v>1752</v>
      </c>
      <c r="G1753" s="106"/>
    </row>
    <row r="1754" spans="1:7" x14ac:dyDescent="0.25">
      <c r="A1754">
        <v>51337</v>
      </c>
      <c r="B1754" t="s">
        <v>87</v>
      </c>
      <c r="C1754" s="44">
        <v>42915</v>
      </c>
      <c r="E1754" t="s">
        <v>82</v>
      </c>
      <c r="F1754">
        <v>1753</v>
      </c>
      <c r="G1754" s="106"/>
    </row>
    <row r="1755" spans="1:7" x14ac:dyDescent="0.25">
      <c r="A1755">
        <v>51358</v>
      </c>
      <c r="B1755" t="s">
        <v>87</v>
      </c>
      <c r="C1755" s="44">
        <v>42915</v>
      </c>
      <c r="E1755" t="s">
        <v>82</v>
      </c>
      <c r="F1755">
        <v>1754</v>
      </c>
      <c r="G1755" s="106"/>
    </row>
    <row r="1756" spans="1:7" x14ac:dyDescent="0.25">
      <c r="A1756">
        <v>51350</v>
      </c>
      <c r="B1756" t="s">
        <v>87</v>
      </c>
      <c r="C1756" s="44">
        <v>42915</v>
      </c>
      <c r="E1756" t="s">
        <v>82</v>
      </c>
      <c r="F1756">
        <v>1755</v>
      </c>
      <c r="G1756" s="106"/>
    </row>
    <row r="1757" spans="1:7" x14ac:dyDescent="0.25">
      <c r="A1757">
        <v>51157</v>
      </c>
      <c r="B1757" t="s">
        <v>85</v>
      </c>
      <c r="C1757" s="44">
        <v>42665</v>
      </c>
      <c r="E1757" t="s">
        <v>82</v>
      </c>
      <c r="F1757">
        <v>1756</v>
      </c>
      <c r="G1757" s="106"/>
    </row>
    <row r="1758" spans="1:7" x14ac:dyDescent="0.25">
      <c r="A1758">
        <v>51153</v>
      </c>
      <c r="B1758" t="s">
        <v>85</v>
      </c>
      <c r="C1758" s="44">
        <v>42665</v>
      </c>
      <c r="E1758" t="s">
        <v>82</v>
      </c>
      <c r="F1758">
        <v>1757</v>
      </c>
      <c r="G1758" s="106"/>
    </row>
    <row r="1759" spans="1:7" x14ac:dyDescent="0.25">
      <c r="A1759">
        <v>51152</v>
      </c>
      <c r="B1759" t="s">
        <v>85</v>
      </c>
      <c r="C1759" s="44">
        <v>42665</v>
      </c>
      <c r="E1759" t="s">
        <v>82</v>
      </c>
      <c r="F1759">
        <v>1758</v>
      </c>
      <c r="G1759" s="106"/>
    </row>
    <row r="1760" spans="1:7" x14ac:dyDescent="0.25">
      <c r="A1760">
        <v>51347</v>
      </c>
      <c r="B1760" t="s">
        <v>87</v>
      </c>
      <c r="C1760" s="44">
        <v>42915</v>
      </c>
      <c r="E1760" t="s">
        <v>82</v>
      </c>
      <c r="F1760">
        <v>1759</v>
      </c>
      <c r="G1760" s="106"/>
    </row>
    <row r="1761" spans="1:7" x14ac:dyDescent="0.25">
      <c r="A1761">
        <v>51346</v>
      </c>
      <c r="B1761" t="s">
        <v>87</v>
      </c>
      <c r="C1761" s="44">
        <v>42915</v>
      </c>
      <c r="E1761" t="s">
        <v>82</v>
      </c>
      <c r="F1761">
        <v>1760</v>
      </c>
      <c r="G1761" s="106"/>
    </row>
    <row r="1762" spans="1:7" x14ac:dyDescent="0.25">
      <c r="A1762">
        <v>51359</v>
      </c>
      <c r="B1762" t="s">
        <v>87</v>
      </c>
      <c r="C1762" s="44">
        <v>42921</v>
      </c>
      <c r="E1762" t="s">
        <v>82</v>
      </c>
      <c r="F1762">
        <v>1761</v>
      </c>
      <c r="G1762" s="106"/>
    </row>
    <row r="1763" spans="1:7" x14ac:dyDescent="0.25">
      <c r="A1763">
        <v>51361</v>
      </c>
      <c r="B1763" t="s">
        <v>87</v>
      </c>
      <c r="C1763" s="44">
        <v>42923</v>
      </c>
      <c r="E1763" t="s">
        <v>82</v>
      </c>
      <c r="F1763">
        <v>1762</v>
      </c>
      <c r="G1763" s="106"/>
    </row>
    <row r="1764" spans="1:7" x14ac:dyDescent="0.25">
      <c r="A1764">
        <v>51362</v>
      </c>
      <c r="B1764" t="s">
        <v>87</v>
      </c>
      <c r="C1764" s="44">
        <v>42923</v>
      </c>
      <c r="E1764" t="s">
        <v>82</v>
      </c>
      <c r="F1764">
        <v>1763</v>
      </c>
      <c r="G1764" s="106"/>
    </row>
    <row r="1765" spans="1:7" x14ac:dyDescent="0.25">
      <c r="A1765">
        <v>51368</v>
      </c>
      <c r="B1765" t="s">
        <v>87</v>
      </c>
      <c r="C1765" s="44">
        <v>42926</v>
      </c>
      <c r="E1765" t="s">
        <v>82</v>
      </c>
      <c r="F1765">
        <v>1764</v>
      </c>
      <c r="G1765" s="106"/>
    </row>
    <row r="1766" spans="1:7" x14ac:dyDescent="0.25">
      <c r="A1766">
        <v>51369</v>
      </c>
      <c r="B1766" t="s">
        <v>87</v>
      </c>
      <c r="C1766" s="44">
        <v>42926</v>
      </c>
      <c r="E1766" t="s">
        <v>82</v>
      </c>
      <c r="F1766">
        <v>1765</v>
      </c>
      <c r="G1766" s="106"/>
    </row>
    <row r="1767" spans="1:7" x14ac:dyDescent="0.25">
      <c r="A1767">
        <v>51365</v>
      </c>
      <c r="B1767" t="s">
        <v>87</v>
      </c>
      <c r="C1767" s="44">
        <v>42926</v>
      </c>
      <c r="E1767" t="s">
        <v>82</v>
      </c>
      <c r="F1767">
        <v>1766</v>
      </c>
      <c r="G1767" s="106"/>
    </row>
    <row r="1768" spans="1:7" x14ac:dyDescent="0.25">
      <c r="A1768">
        <v>51366</v>
      </c>
      <c r="B1768" t="s">
        <v>87</v>
      </c>
      <c r="C1768" s="44">
        <v>42926</v>
      </c>
      <c r="E1768" t="s">
        <v>82</v>
      </c>
      <c r="F1768">
        <v>1767</v>
      </c>
      <c r="G1768" s="106"/>
    </row>
    <row r="1769" spans="1:7" x14ac:dyDescent="0.25">
      <c r="A1769">
        <v>51364</v>
      </c>
      <c r="B1769" t="s">
        <v>87</v>
      </c>
      <c r="C1769" s="44">
        <v>42926</v>
      </c>
      <c r="E1769" t="s">
        <v>82</v>
      </c>
      <c r="F1769">
        <v>1768</v>
      </c>
      <c r="G1769" s="106"/>
    </row>
    <row r="1770" spans="1:7" x14ac:dyDescent="0.25">
      <c r="A1770">
        <v>51367</v>
      </c>
      <c r="B1770" t="s">
        <v>87</v>
      </c>
      <c r="C1770" s="44">
        <v>42926</v>
      </c>
      <c r="E1770" t="s">
        <v>82</v>
      </c>
      <c r="F1770">
        <v>1769</v>
      </c>
      <c r="G1770" s="106"/>
    </row>
    <row r="1771" spans="1:7" x14ac:dyDescent="0.25">
      <c r="A1771">
        <v>51378</v>
      </c>
      <c r="B1771" t="s">
        <v>87</v>
      </c>
      <c r="C1771" s="44">
        <v>42927</v>
      </c>
      <c r="E1771" t="s">
        <v>82</v>
      </c>
      <c r="F1771">
        <v>1770</v>
      </c>
      <c r="G1771" s="106"/>
    </row>
    <row r="1772" spans="1:7" x14ac:dyDescent="0.25">
      <c r="A1772">
        <v>51379</v>
      </c>
      <c r="B1772" t="s">
        <v>87</v>
      </c>
      <c r="C1772" s="44">
        <v>42927</v>
      </c>
      <c r="E1772" t="s">
        <v>82</v>
      </c>
      <c r="F1772">
        <v>1771</v>
      </c>
      <c r="G1772" s="106"/>
    </row>
    <row r="1773" spans="1:7" x14ac:dyDescent="0.25">
      <c r="A1773">
        <v>51374</v>
      </c>
      <c r="B1773" t="s">
        <v>87</v>
      </c>
      <c r="C1773" s="44">
        <v>42928</v>
      </c>
      <c r="E1773" t="s">
        <v>82</v>
      </c>
      <c r="F1773">
        <v>1772</v>
      </c>
      <c r="G1773" s="106"/>
    </row>
    <row r="1774" spans="1:7" x14ac:dyDescent="0.25">
      <c r="A1774">
        <v>51380</v>
      </c>
      <c r="B1774" t="s">
        <v>87</v>
      </c>
      <c r="C1774" s="44">
        <v>42928</v>
      </c>
      <c r="E1774" t="s">
        <v>82</v>
      </c>
      <c r="F1774">
        <v>1773</v>
      </c>
      <c r="G1774" s="106"/>
    </row>
    <row r="1775" spans="1:7" x14ac:dyDescent="0.25">
      <c r="A1775">
        <v>51381</v>
      </c>
      <c r="B1775" t="s">
        <v>87</v>
      </c>
      <c r="C1775" s="44">
        <v>42928</v>
      </c>
      <c r="E1775" t="s">
        <v>82</v>
      </c>
      <c r="F1775">
        <v>1774</v>
      </c>
      <c r="G1775" s="106"/>
    </row>
    <row r="1776" spans="1:7" x14ac:dyDescent="0.25">
      <c r="A1776">
        <v>51382</v>
      </c>
      <c r="B1776" t="s">
        <v>87</v>
      </c>
      <c r="C1776" s="44">
        <v>42928</v>
      </c>
      <c r="E1776" t="s">
        <v>82</v>
      </c>
      <c r="F1776">
        <v>1775</v>
      </c>
      <c r="G1776" s="106"/>
    </row>
    <row r="1777" spans="1:7" x14ac:dyDescent="0.25">
      <c r="A1777">
        <v>51383</v>
      </c>
      <c r="B1777" t="s">
        <v>87</v>
      </c>
      <c r="C1777" s="44">
        <v>42928</v>
      </c>
      <c r="E1777" t="s">
        <v>82</v>
      </c>
      <c r="F1777">
        <v>1776</v>
      </c>
      <c r="G1777" s="106"/>
    </row>
    <row r="1778" spans="1:7" x14ac:dyDescent="0.25">
      <c r="A1778">
        <v>51371</v>
      </c>
      <c r="B1778" t="s">
        <v>87</v>
      </c>
      <c r="C1778" s="44">
        <v>42928</v>
      </c>
      <c r="E1778" t="s">
        <v>82</v>
      </c>
      <c r="F1778">
        <v>1777</v>
      </c>
      <c r="G1778" s="106"/>
    </row>
    <row r="1779" spans="1:7" x14ac:dyDescent="0.25">
      <c r="A1779">
        <v>51360</v>
      </c>
      <c r="B1779" t="s">
        <v>87</v>
      </c>
      <c r="C1779" s="44">
        <v>42933</v>
      </c>
      <c r="E1779" t="s">
        <v>82</v>
      </c>
      <c r="F1779">
        <v>1778</v>
      </c>
      <c r="G1779" s="106"/>
    </row>
    <row r="1780" spans="1:7" x14ac:dyDescent="0.25">
      <c r="A1780">
        <v>51372</v>
      </c>
      <c r="B1780" t="s">
        <v>87</v>
      </c>
      <c r="C1780" s="44">
        <v>42934</v>
      </c>
      <c r="E1780" t="s">
        <v>82</v>
      </c>
      <c r="F1780">
        <v>1779</v>
      </c>
      <c r="G1780" s="106"/>
    </row>
    <row r="1781" spans="1:7" x14ac:dyDescent="0.25">
      <c r="A1781">
        <v>51387</v>
      </c>
      <c r="B1781" t="s">
        <v>87</v>
      </c>
      <c r="C1781" s="44">
        <v>42935</v>
      </c>
      <c r="E1781" t="s">
        <v>82</v>
      </c>
      <c r="F1781">
        <v>1780</v>
      </c>
      <c r="G1781" s="106"/>
    </row>
    <row r="1782" spans="1:7" x14ac:dyDescent="0.25">
      <c r="A1782">
        <v>51377</v>
      </c>
      <c r="B1782" t="s">
        <v>87</v>
      </c>
      <c r="C1782" s="44">
        <v>42935</v>
      </c>
      <c r="E1782" t="s">
        <v>82</v>
      </c>
      <c r="F1782">
        <v>1781</v>
      </c>
      <c r="G1782" s="106"/>
    </row>
    <row r="1783" spans="1:7" x14ac:dyDescent="0.25">
      <c r="A1783">
        <v>51386</v>
      </c>
      <c r="B1783" t="s">
        <v>87</v>
      </c>
      <c r="C1783" s="44">
        <v>42935</v>
      </c>
      <c r="E1783" t="s">
        <v>82</v>
      </c>
      <c r="F1783">
        <v>1782</v>
      </c>
      <c r="G1783" s="106"/>
    </row>
    <row r="1784" spans="1:7" x14ac:dyDescent="0.25">
      <c r="A1784">
        <v>51389</v>
      </c>
      <c r="B1784" t="s">
        <v>87</v>
      </c>
      <c r="C1784" s="44">
        <v>42935</v>
      </c>
      <c r="E1784" t="s">
        <v>82</v>
      </c>
      <c r="F1784">
        <v>1783</v>
      </c>
      <c r="G1784" s="106"/>
    </row>
    <row r="1785" spans="1:7" x14ac:dyDescent="0.25">
      <c r="A1785">
        <v>51412</v>
      </c>
      <c r="B1785" t="s">
        <v>87</v>
      </c>
      <c r="C1785" s="44">
        <v>42942</v>
      </c>
      <c r="E1785" t="s">
        <v>82</v>
      </c>
      <c r="F1785">
        <v>1784</v>
      </c>
      <c r="G1785" s="106"/>
    </row>
    <row r="1786" spans="1:7" x14ac:dyDescent="0.25">
      <c r="A1786">
        <v>51411</v>
      </c>
      <c r="B1786" t="s">
        <v>87</v>
      </c>
      <c r="C1786" s="44">
        <v>42942</v>
      </c>
      <c r="E1786" t="s">
        <v>82</v>
      </c>
      <c r="F1786">
        <v>1785</v>
      </c>
      <c r="G1786" s="106"/>
    </row>
    <row r="1787" spans="1:7" x14ac:dyDescent="0.25">
      <c r="A1787">
        <v>51410</v>
      </c>
      <c r="B1787" t="s">
        <v>87</v>
      </c>
      <c r="C1787" s="44">
        <v>42942</v>
      </c>
      <c r="E1787" t="s">
        <v>82</v>
      </c>
      <c r="F1787">
        <v>1786</v>
      </c>
      <c r="G1787" s="106"/>
    </row>
    <row r="1788" spans="1:7" x14ac:dyDescent="0.25">
      <c r="A1788">
        <v>51409</v>
      </c>
      <c r="B1788" t="s">
        <v>87</v>
      </c>
      <c r="C1788" s="44">
        <v>42942</v>
      </c>
      <c r="E1788" t="s">
        <v>82</v>
      </c>
      <c r="F1788">
        <v>1787</v>
      </c>
      <c r="G1788" s="106"/>
    </row>
    <row r="1789" spans="1:7" x14ac:dyDescent="0.25">
      <c r="A1789">
        <v>51402</v>
      </c>
      <c r="B1789" t="s">
        <v>87</v>
      </c>
      <c r="C1789" s="44">
        <v>42942</v>
      </c>
      <c r="E1789" t="s">
        <v>82</v>
      </c>
      <c r="F1789">
        <v>1788</v>
      </c>
      <c r="G1789" s="106"/>
    </row>
    <row r="1790" spans="1:7" x14ac:dyDescent="0.25">
      <c r="A1790">
        <v>51401</v>
      </c>
      <c r="B1790" t="s">
        <v>87</v>
      </c>
      <c r="C1790" s="44">
        <v>42942</v>
      </c>
      <c r="E1790" t="s">
        <v>82</v>
      </c>
      <c r="F1790">
        <v>1789</v>
      </c>
      <c r="G1790" s="106"/>
    </row>
    <row r="1791" spans="1:7" x14ac:dyDescent="0.25">
      <c r="A1791">
        <v>51407</v>
      </c>
      <c r="B1791" t="s">
        <v>87</v>
      </c>
      <c r="C1791" s="44">
        <v>42942</v>
      </c>
      <c r="E1791" t="s">
        <v>82</v>
      </c>
      <c r="F1791">
        <v>1790</v>
      </c>
      <c r="G1791" s="106"/>
    </row>
    <row r="1792" spans="1:7" x14ac:dyDescent="0.25">
      <c r="A1792">
        <v>51408</v>
      </c>
      <c r="B1792" t="s">
        <v>87</v>
      </c>
      <c r="C1792" s="44">
        <v>42942</v>
      </c>
      <c r="E1792" t="s">
        <v>82</v>
      </c>
      <c r="F1792">
        <v>1791</v>
      </c>
      <c r="G1792" s="106"/>
    </row>
    <row r="1793" spans="1:7" x14ac:dyDescent="0.25">
      <c r="A1793">
        <v>51406</v>
      </c>
      <c r="B1793" t="s">
        <v>87</v>
      </c>
      <c r="C1793" s="44">
        <v>42942</v>
      </c>
      <c r="E1793" t="s">
        <v>82</v>
      </c>
      <c r="F1793">
        <v>1792</v>
      </c>
      <c r="G1793" s="106"/>
    </row>
    <row r="1794" spans="1:7" x14ac:dyDescent="0.25">
      <c r="A1794">
        <v>51405</v>
      </c>
      <c r="B1794" t="s">
        <v>87</v>
      </c>
      <c r="C1794" s="44">
        <v>42942</v>
      </c>
      <c r="E1794" t="s">
        <v>82</v>
      </c>
      <c r="F1794">
        <v>1793</v>
      </c>
      <c r="G1794" s="106"/>
    </row>
    <row r="1795" spans="1:7" x14ac:dyDescent="0.25">
      <c r="A1795">
        <v>51404</v>
      </c>
      <c r="B1795" t="s">
        <v>87</v>
      </c>
      <c r="C1795" s="44">
        <v>42942</v>
      </c>
      <c r="E1795" t="s">
        <v>82</v>
      </c>
      <c r="F1795">
        <v>1794</v>
      </c>
      <c r="G1795" s="106"/>
    </row>
    <row r="1796" spans="1:7" x14ac:dyDescent="0.25">
      <c r="A1796">
        <v>51403</v>
      </c>
      <c r="B1796" t="s">
        <v>87</v>
      </c>
      <c r="C1796" s="44">
        <v>42942</v>
      </c>
      <c r="E1796" t="s">
        <v>82</v>
      </c>
      <c r="F1796">
        <v>1795</v>
      </c>
      <c r="G1796" s="106"/>
    </row>
    <row r="1797" spans="1:7" x14ac:dyDescent="0.25">
      <c r="A1797">
        <v>51391</v>
      </c>
      <c r="B1797" t="s">
        <v>87</v>
      </c>
      <c r="C1797" s="44">
        <v>42942</v>
      </c>
      <c r="E1797" t="s">
        <v>82</v>
      </c>
      <c r="F1797">
        <v>1796</v>
      </c>
      <c r="G1797" s="106"/>
    </row>
    <row r="1798" spans="1:7" x14ac:dyDescent="0.25">
      <c r="A1798">
        <v>51392</v>
      </c>
      <c r="B1798" t="s">
        <v>87</v>
      </c>
      <c r="C1798" s="44">
        <v>42942</v>
      </c>
      <c r="E1798" t="s">
        <v>82</v>
      </c>
      <c r="F1798">
        <v>1797</v>
      </c>
      <c r="G1798" s="106"/>
    </row>
    <row r="1799" spans="1:7" x14ac:dyDescent="0.25">
      <c r="A1799">
        <v>51394</v>
      </c>
      <c r="B1799" t="s">
        <v>87</v>
      </c>
      <c r="C1799" s="44">
        <v>42942</v>
      </c>
      <c r="E1799" t="s">
        <v>82</v>
      </c>
      <c r="F1799">
        <v>1798</v>
      </c>
      <c r="G1799" s="106"/>
    </row>
    <row r="1800" spans="1:7" x14ac:dyDescent="0.25">
      <c r="A1800">
        <v>51393</v>
      </c>
      <c r="B1800" t="s">
        <v>87</v>
      </c>
      <c r="C1800" s="44">
        <v>42942</v>
      </c>
      <c r="E1800" t="s">
        <v>82</v>
      </c>
      <c r="F1800">
        <v>1799</v>
      </c>
      <c r="G1800" s="106"/>
    </row>
    <row r="1801" spans="1:7" x14ac:dyDescent="0.25">
      <c r="A1801">
        <v>51154</v>
      </c>
      <c r="B1801" t="s">
        <v>85</v>
      </c>
      <c r="C1801" s="44">
        <v>42671</v>
      </c>
      <c r="E1801" t="s">
        <v>82</v>
      </c>
      <c r="F1801">
        <v>1800</v>
      </c>
      <c r="G1801" s="106"/>
    </row>
    <row r="1802" spans="1:7" x14ac:dyDescent="0.25">
      <c r="A1802">
        <v>50871</v>
      </c>
      <c r="B1802" t="s">
        <v>85</v>
      </c>
      <c r="C1802" s="44">
        <v>42671</v>
      </c>
      <c r="E1802" t="s">
        <v>82</v>
      </c>
      <c r="F1802">
        <v>1801</v>
      </c>
      <c r="G1802" s="106"/>
    </row>
    <row r="1803" spans="1:7" x14ac:dyDescent="0.25">
      <c r="A1803">
        <v>51155</v>
      </c>
      <c r="B1803" t="s">
        <v>85</v>
      </c>
      <c r="C1803" s="44">
        <v>42671</v>
      </c>
      <c r="E1803" t="s">
        <v>82</v>
      </c>
      <c r="F1803">
        <v>1802</v>
      </c>
      <c r="G1803" s="106"/>
    </row>
    <row r="1804" spans="1:7" x14ac:dyDescent="0.25">
      <c r="A1804">
        <v>51388</v>
      </c>
      <c r="B1804" t="s">
        <v>87</v>
      </c>
      <c r="C1804" s="44">
        <v>42942</v>
      </c>
      <c r="E1804" t="s">
        <v>82</v>
      </c>
      <c r="F1804">
        <v>1803</v>
      </c>
      <c r="G1804" s="106"/>
    </row>
    <row r="1805" spans="1:7" x14ac:dyDescent="0.25">
      <c r="A1805">
        <v>51373</v>
      </c>
      <c r="B1805" t="s">
        <v>87</v>
      </c>
      <c r="C1805" s="44">
        <v>42942</v>
      </c>
      <c r="E1805" t="s">
        <v>82</v>
      </c>
      <c r="F1805">
        <v>1804</v>
      </c>
      <c r="G1805" s="106"/>
    </row>
    <row r="1806" spans="1:7" x14ac:dyDescent="0.25">
      <c r="A1806">
        <v>51396</v>
      </c>
      <c r="B1806" t="s">
        <v>87</v>
      </c>
      <c r="C1806" s="44">
        <v>42942</v>
      </c>
      <c r="E1806" t="s">
        <v>82</v>
      </c>
      <c r="F1806">
        <v>1805</v>
      </c>
      <c r="G1806" s="106"/>
    </row>
    <row r="1807" spans="1:7" x14ac:dyDescent="0.25">
      <c r="A1807">
        <v>51399</v>
      </c>
      <c r="B1807" t="s">
        <v>87</v>
      </c>
      <c r="C1807" s="44">
        <v>42943</v>
      </c>
      <c r="E1807" t="s">
        <v>82</v>
      </c>
      <c r="F1807">
        <v>1806</v>
      </c>
      <c r="G1807" s="106"/>
    </row>
    <row r="1808" spans="1:7" x14ac:dyDescent="0.25">
      <c r="A1808">
        <v>51345</v>
      </c>
      <c r="B1808" t="s">
        <v>87</v>
      </c>
      <c r="C1808" s="44">
        <v>42943</v>
      </c>
      <c r="E1808" t="s">
        <v>82</v>
      </c>
      <c r="F1808">
        <v>1807</v>
      </c>
      <c r="G1808" s="106"/>
    </row>
    <row r="1809" spans="1:7" x14ac:dyDescent="0.25">
      <c r="A1809">
        <v>51413</v>
      </c>
      <c r="B1809" t="s">
        <v>87</v>
      </c>
      <c r="C1809" s="44">
        <v>42944</v>
      </c>
      <c r="E1809" t="s">
        <v>82</v>
      </c>
      <c r="F1809">
        <v>1808</v>
      </c>
      <c r="G1809" s="106"/>
    </row>
    <row r="1810" spans="1:7" x14ac:dyDescent="0.25">
      <c r="A1810">
        <v>51398</v>
      </c>
      <c r="B1810" t="s">
        <v>87</v>
      </c>
      <c r="C1810" s="44">
        <v>42947</v>
      </c>
      <c r="E1810" t="s">
        <v>82</v>
      </c>
      <c r="F1810">
        <v>1809</v>
      </c>
      <c r="G1810" s="106"/>
    </row>
    <row r="1811" spans="1:7" x14ac:dyDescent="0.25">
      <c r="A1811">
        <v>51397</v>
      </c>
      <c r="B1811" t="s">
        <v>87</v>
      </c>
      <c r="C1811" s="44">
        <v>42947</v>
      </c>
      <c r="E1811" t="s">
        <v>82</v>
      </c>
      <c r="F1811">
        <v>1810</v>
      </c>
      <c r="G1811" s="106"/>
    </row>
    <row r="1812" spans="1:7" x14ac:dyDescent="0.25">
      <c r="A1812">
        <v>51158</v>
      </c>
      <c r="B1812" t="s">
        <v>86</v>
      </c>
      <c r="C1812" s="44">
        <v>42676</v>
      </c>
      <c r="E1812" t="s">
        <v>82</v>
      </c>
      <c r="F1812">
        <v>1811</v>
      </c>
      <c r="G1812" s="106"/>
    </row>
    <row r="1813" spans="1:7" x14ac:dyDescent="0.25">
      <c r="A1813">
        <v>51400</v>
      </c>
      <c r="B1813" t="s">
        <v>87</v>
      </c>
      <c r="C1813" s="44">
        <v>42947</v>
      </c>
      <c r="E1813" t="s">
        <v>82</v>
      </c>
      <c r="F1813">
        <v>1812</v>
      </c>
      <c r="G1813" s="106"/>
    </row>
    <row r="1814" spans="1:7" x14ac:dyDescent="0.25">
      <c r="A1814">
        <v>51414</v>
      </c>
      <c r="B1814" t="s">
        <v>87</v>
      </c>
      <c r="C1814" s="44">
        <v>42955</v>
      </c>
      <c r="E1814" t="s">
        <v>82</v>
      </c>
      <c r="F1814">
        <v>1813</v>
      </c>
      <c r="G1814" s="106"/>
    </row>
    <row r="1815" spans="1:7" x14ac:dyDescent="0.25">
      <c r="A1815">
        <v>51415</v>
      </c>
      <c r="B1815" t="s">
        <v>87</v>
      </c>
      <c r="C1815" s="44">
        <v>42955</v>
      </c>
      <c r="E1815" t="s">
        <v>82</v>
      </c>
      <c r="F1815">
        <v>1814</v>
      </c>
      <c r="G1815" s="106"/>
    </row>
    <row r="1816" spans="1:7" x14ac:dyDescent="0.25">
      <c r="A1816">
        <v>51422</v>
      </c>
      <c r="B1816" t="s">
        <v>87</v>
      </c>
      <c r="C1816" s="44">
        <v>42955</v>
      </c>
      <c r="E1816" t="s">
        <v>82</v>
      </c>
      <c r="F1816">
        <v>1815</v>
      </c>
      <c r="G1816" s="106"/>
    </row>
    <row r="1817" spans="1:7" x14ac:dyDescent="0.25">
      <c r="A1817">
        <v>51424</v>
      </c>
      <c r="B1817" t="s">
        <v>87</v>
      </c>
      <c r="C1817" s="44">
        <v>42956</v>
      </c>
      <c r="E1817" t="s">
        <v>82</v>
      </c>
      <c r="F1817">
        <v>1816</v>
      </c>
      <c r="G1817" s="106"/>
    </row>
    <row r="1818" spans="1:7" x14ac:dyDescent="0.25">
      <c r="A1818">
        <v>51420</v>
      </c>
      <c r="B1818" t="s">
        <v>87</v>
      </c>
      <c r="C1818" s="44">
        <v>42957</v>
      </c>
      <c r="E1818" t="s">
        <v>82</v>
      </c>
      <c r="F1818">
        <v>1817</v>
      </c>
      <c r="G1818" s="106"/>
    </row>
    <row r="1819" spans="1:7" x14ac:dyDescent="0.25">
      <c r="A1819">
        <v>51230</v>
      </c>
      <c r="B1819" t="s">
        <v>87</v>
      </c>
      <c r="C1819" s="44">
        <v>42957</v>
      </c>
      <c r="E1819" t="s">
        <v>82</v>
      </c>
      <c r="F1819">
        <v>1818</v>
      </c>
      <c r="G1819" s="106"/>
    </row>
    <row r="1820" spans="1:7" x14ac:dyDescent="0.25">
      <c r="A1820">
        <v>51425</v>
      </c>
      <c r="B1820" t="s">
        <v>87</v>
      </c>
      <c r="C1820" s="44">
        <v>42957</v>
      </c>
      <c r="E1820" t="s">
        <v>82</v>
      </c>
      <c r="F1820">
        <v>1819</v>
      </c>
      <c r="G1820" s="106"/>
    </row>
    <row r="1821" spans="1:7" x14ac:dyDescent="0.25">
      <c r="A1821">
        <v>51419</v>
      </c>
      <c r="B1821" t="s">
        <v>87</v>
      </c>
      <c r="C1821" s="44">
        <v>42962</v>
      </c>
      <c r="E1821" t="s">
        <v>82</v>
      </c>
      <c r="F1821">
        <v>1820</v>
      </c>
      <c r="G1821" s="106"/>
    </row>
    <row r="1822" spans="1:7" x14ac:dyDescent="0.25">
      <c r="A1822">
        <v>51427</v>
      </c>
      <c r="B1822" t="s">
        <v>87</v>
      </c>
      <c r="C1822" s="44">
        <v>42962</v>
      </c>
      <c r="E1822" t="s">
        <v>82</v>
      </c>
      <c r="F1822">
        <v>1821</v>
      </c>
      <c r="G1822" s="106"/>
    </row>
    <row r="1823" spans="1:7" x14ac:dyDescent="0.25">
      <c r="A1823">
        <v>51428</v>
      </c>
      <c r="B1823" t="s">
        <v>87</v>
      </c>
      <c r="C1823" s="44">
        <v>42963</v>
      </c>
      <c r="E1823" t="s">
        <v>82</v>
      </c>
      <c r="F1823">
        <v>1822</v>
      </c>
      <c r="G1823" s="106"/>
    </row>
    <row r="1824" spans="1:7" x14ac:dyDescent="0.25">
      <c r="A1824">
        <v>51421</v>
      </c>
      <c r="B1824" t="s">
        <v>87</v>
      </c>
      <c r="C1824" s="44">
        <v>42963</v>
      </c>
      <c r="E1824" t="s">
        <v>82</v>
      </c>
      <c r="F1824">
        <v>1823</v>
      </c>
      <c r="G1824" s="106"/>
    </row>
    <row r="1825" spans="1:7" x14ac:dyDescent="0.25">
      <c r="A1825">
        <v>45349</v>
      </c>
      <c r="B1825" t="s">
        <v>84</v>
      </c>
      <c r="C1825" s="44">
        <v>42716</v>
      </c>
      <c r="D1825">
        <v>1</v>
      </c>
      <c r="E1825" t="s">
        <v>82</v>
      </c>
      <c r="F1825">
        <v>1824</v>
      </c>
      <c r="G1825" s="106"/>
    </row>
    <row r="1826" spans="1:7" x14ac:dyDescent="0.25">
      <c r="A1826">
        <v>43423</v>
      </c>
      <c r="B1826" t="s">
        <v>84</v>
      </c>
      <c r="C1826" s="44">
        <v>42716</v>
      </c>
      <c r="E1826" t="s">
        <v>82</v>
      </c>
      <c r="F1826">
        <v>1825</v>
      </c>
      <c r="G1826" s="106"/>
    </row>
    <row r="1827" spans="1:7" x14ac:dyDescent="0.25">
      <c r="A1827">
        <v>51433</v>
      </c>
      <c r="B1827" t="s">
        <v>87</v>
      </c>
      <c r="C1827" s="44">
        <v>42964</v>
      </c>
      <c r="E1827" t="s">
        <v>82</v>
      </c>
      <c r="F1827">
        <v>1826</v>
      </c>
      <c r="G1827" s="106"/>
    </row>
    <row r="1828" spans="1:7" x14ac:dyDescent="0.25">
      <c r="A1828">
        <v>51432</v>
      </c>
      <c r="B1828" t="s">
        <v>87</v>
      </c>
      <c r="C1828" s="44">
        <v>42964</v>
      </c>
      <c r="E1828" t="s">
        <v>82</v>
      </c>
      <c r="F1828">
        <v>1827</v>
      </c>
      <c r="G1828" s="106"/>
    </row>
    <row r="1829" spans="1:7" x14ac:dyDescent="0.25">
      <c r="A1829">
        <v>51418</v>
      </c>
      <c r="B1829" t="s">
        <v>87</v>
      </c>
      <c r="C1829" s="44">
        <v>42964</v>
      </c>
      <c r="E1829" t="s">
        <v>82</v>
      </c>
      <c r="F1829">
        <v>1828</v>
      </c>
      <c r="G1829" s="106"/>
    </row>
    <row r="1830" spans="1:7" x14ac:dyDescent="0.25">
      <c r="A1830">
        <v>51434</v>
      </c>
      <c r="B1830" t="s">
        <v>87</v>
      </c>
      <c r="C1830" s="44">
        <v>42964</v>
      </c>
      <c r="E1830" t="s">
        <v>82</v>
      </c>
      <c r="F1830">
        <v>1829</v>
      </c>
      <c r="G1830" s="106"/>
    </row>
    <row r="1831" spans="1:7" x14ac:dyDescent="0.25">
      <c r="A1831">
        <v>51435</v>
      </c>
      <c r="B1831" t="s">
        <v>87</v>
      </c>
      <c r="C1831" s="44">
        <v>42964</v>
      </c>
      <c r="E1831" t="s">
        <v>82</v>
      </c>
      <c r="F1831">
        <v>1830</v>
      </c>
      <c r="G1831" s="106"/>
    </row>
    <row r="1832" spans="1:7" x14ac:dyDescent="0.25">
      <c r="A1832">
        <v>51436</v>
      </c>
      <c r="B1832" t="s">
        <v>87</v>
      </c>
      <c r="C1832" s="44">
        <v>42964</v>
      </c>
      <c r="E1832" t="s">
        <v>82</v>
      </c>
      <c r="F1832">
        <v>1831</v>
      </c>
      <c r="G1832" s="106"/>
    </row>
    <row r="1833" spans="1:7" x14ac:dyDescent="0.25">
      <c r="A1833">
        <v>51431</v>
      </c>
      <c r="B1833" t="s">
        <v>87</v>
      </c>
      <c r="C1833" s="44">
        <v>42964</v>
      </c>
      <c r="E1833" t="s">
        <v>82</v>
      </c>
      <c r="F1833">
        <v>1832</v>
      </c>
      <c r="G1833" s="106"/>
    </row>
    <row r="1834" spans="1:7" x14ac:dyDescent="0.25">
      <c r="A1834">
        <v>51429</v>
      </c>
      <c r="B1834" t="s">
        <v>87</v>
      </c>
      <c r="C1834" s="44">
        <v>42964</v>
      </c>
      <c r="E1834" t="s">
        <v>82</v>
      </c>
      <c r="F1834">
        <v>1833</v>
      </c>
      <c r="G1834" s="106"/>
    </row>
    <row r="1835" spans="1:7" x14ac:dyDescent="0.25">
      <c r="A1835">
        <v>51430</v>
      </c>
      <c r="B1835" t="s">
        <v>87</v>
      </c>
      <c r="C1835" s="44">
        <v>42965</v>
      </c>
      <c r="E1835" t="s">
        <v>82</v>
      </c>
      <c r="F1835">
        <v>1834</v>
      </c>
      <c r="G1835" s="106"/>
    </row>
    <row r="1836" spans="1:7" x14ac:dyDescent="0.25">
      <c r="A1836">
        <v>51438</v>
      </c>
      <c r="B1836" t="s">
        <v>87</v>
      </c>
      <c r="C1836" s="44">
        <v>42965</v>
      </c>
      <c r="E1836" t="s">
        <v>82</v>
      </c>
      <c r="F1836">
        <v>1835</v>
      </c>
      <c r="G1836" s="106"/>
    </row>
    <row r="1837" spans="1:7" x14ac:dyDescent="0.25">
      <c r="A1837">
        <v>51437</v>
      </c>
      <c r="B1837" t="s">
        <v>87</v>
      </c>
      <c r="C1837" s="44">
        <v>42965</v>
      </c>
      <c r="E1837" t="s">
        <v>82</v>
      </c>
      <c r="F1837">
        <v>1836</v>
      </c>
      <c r="G1837" s="106"/>
    </row>
    <row r="1838" spans="1:7" x14ac:dyDescent="0.25">
      <c r="A1838">
        <v>51441</v>
      </c>
      <c r="B1838" t="s">
        <v>87</v>
      </c>
      <c r="C1838" s="44">
        <v>42969</v>
      </c>
      <c r="E1838" t="s">
        <v>82</v>
      </c>
      <c r="F1838">
        <v>1837</v>
      </c>
      <c r="G1838" s="106"/>
    </row>
    <row r="1839" spans="1:7" x14ac:dyDescent="0.25">
      <c r="A1839">
        <v>51443</v>
      </c>
      <c r="B1839" t="s">
        <v>87</v>
      </c>
      <c r="C1839" s="44">
        <v>42969</v>
      </c>
      <c r="E1839" t="s">
        <v>82</v>
      </c>
      <c r="F1839">
        <v>1838</v>
      </c>
      <c r="G1839" s="106"/>
    </row>
    <row r="1840" spans="1:7" x14ac:dyDescent="0.25">
      <c r="A1840">
        <v>51444</v>
      </c>
      <c r="B1840" t="s">
        <v>87</v>
      </c>
      <c r="C1840" s="44">
        <v>42969</v>
      </c>
      <c r="E1840" t="s">
        <v>82</v>
      </c>
      <c r="F1840">
        <v>1839</v>
      </c>
      <c r="G1840" s="106"/>
    </row>
    <row r="1841" spans="1:7" x14ac:dyDescent="0.25">
      <c r="A1841">
        <v>51156</v>
      </c>
      <c r="B1841" t="s">
        <v>85</v>
      </c>
      <c r="C1841" s="44">
        <v>42744</v>
      </c>
      <c r="E1841" t="s">
        <v>82</v>
      </c>
      <c r="F1841">
        <v>1840</v>
      </c>
      <c r="G1841" s="106"/>
    </row>
    <row r="1842" spans="1:7" x14ac:dyDescent="0.25">
      <c r="A1842">
        <v>51442</v>
      </c>
      <c r="B1842" t="s">
        <v>87</v>
      </c>
      <c r="C1842" s="44">
        <v>42969</v>
      </c>
      <c r="E1842" t="s">
        <v>82</v>
      </c>
      <c r="F1842">
        <v>1841</v>
      </c>
      <c r="G1842" s="106"/>
    </row>
    <row r="1843" spans="1:7" x14ac:dyDescent="0.25">
      <c r="A1843">
        <v>51452</v>
      </c>
      <c r="B1843" t="s">
        <v>87</v>
      </c>
      <c r="C1843" s="44">
        <v>42970</v>
      </c>
      <c r="E1843" t="s">
        <v>82</v>
      </c>
      <c r="F1843">
        <v>1842</v>
      </c>
      <c r="G1843" s="106"/>
    </row>
    <row r="1844" spans="1:7" x14ac:dyDescent="0.25">
      <c r="A1844">
        <v>51454</v>
      </c>
      <c r="B1844" t="s">
        <v>87</v>
      </c>
      <c r="C1844" s="44">
        <v>42970</v>
      </c>
      <c r="E1844" t="s">
        <v>82</v>
      </c>
      <c r="F1844">
        <v>1843</v>
      </c>
      <c r="G1844" s="106"/>
    </row>
    <row r="1845" spans="1:7" x14ac:dyDescent="0.25">
      <c r="A1845">
        <v>51448</v>
      </c>
      <c r="B1845" t="s">
        <v>87</v>
      </c>
      <c r="C1845" s="44">
        <v>42970</v>
      </c>
      <c r="E1845" t="s">
        <v>82</v>
      </c>
      <c r="F1845">
        <v>1844</v>
      </c>
      <c r="G1845" s="106"/>
    </row>
    <row r="1846" spans="1:7" x14ac:dyDescent="0.25">
      <c r="A1846">
        <v>51447</v>
      </c>
      <c r="B1846" t="s">
        <v>87</v>
      </c>
      <c r="C1846" s="44">
        <v>42970</v>
      </c>
      <c r="E1846" t="s">
        <v>82</v>
      </c>
      <c r="F1846">
        <v>1845</v>
      </c>
      <c r="G1846" s="106"/>
    </row>
    <row r="1847" spans="1:7" x14ac:dyDescent="0.25">
      <c r="A1847">
        <v>51445</v>
      </c>
      <c r="B1847" t="s">
        <v>87</v>
      </c>
      <c r="C1847" s="44">
        <v>42970</v>
      </c>
      <c r="E1847" t="s">
        <v>82</v>
      </c>
      <c r="F1847">
        <v>1846</v>
      </c>
      <c r="G1847" s="106"/>
    </row>
    <row r="1848" spans="1:7" x14ac:dyDescent="0.25">
      <c r="A1848">
        <v>51453</v>
      </c>
      <c r="B1848" t="s">
        <v>87</v>
      </c>
      <c r="C1848" s="44">
        <v>42970</v>
      </c>
      <c r="E1848" t="s">
        <v>82</v>
      </c>
      <c r="F1848">
        <v>1847</v>
      </c>
      <c r="G1848" s="106"/>
    </row>
    <row r="1849" spans="1:7" x14ac:dyDescent="0.25">
      <c r="A1849">
        <v>51451</v>
      </c>
      <c r="B1849" t="s">
        <v>87</v>
      </c>
      <c r="C1849" s="44">
        <v>42971</v>
      </c>
      <c r="E1849" t="s">
        <v>82</v>
      </c>
      <c r="F1849">
        <v>1848</v>
      </c>
      <c r="G1849" s="106"/>
    </row>
    <row r="1850" spans="1:7" x14ac:dyDescent="0.25">
      <c r="A1850">
        <v>51207</v>
      </c>
      <c r="B1850" t="s">
        <v>87</v>
      </c>
      <c r="C1850" s="44">
        <v>42972</v>
      </c>
      <c r="E1850" t="s">
        <v>82</v>
      </c>
      <c r="F1850">
        <v>1849</v>
      </c>
      <c r="G1850" s="106"/>
    </row>
    <row r="1851" spans="1:7" x14ac:dyDescent="0.25">
      <c r="A1851">
        <v>51450</v>
      </c>
      <c r="B1851" t="s">
        <v>87</v>
      </c>
      <c r="C1851" s="44">
        <v>42975</v>
      </c>
      <c r="E1851" t="s">
        <v>82</v>
      </c>
      <c r="F1851">
        <v>1850</v>
      </c>
      <c r="G1851" s="106"/>
    </row>
    <row r="1852" spans="1:7" x14ac:dyDescent="0.25">
      <c r="A1852">
        <v>51449</v>
      </c>
      <c r="B1852" t="s">
        <v>87</v>
      </c>
      <c r="C1852" s="44">
        <v>42975</v>
      </c>
      <c r="E1852" t="s">
        <v>82</v>
      </c>
      <c r="F1852">
        <v>1851</v>
      </c>
      <c r="G1852" s="106"/>
    </row>
    <row r="1853" spans="1:7" x14ac:dyDescent="0.25">
      <c r="A1853">
        <v>51466</v>
      </c>
      <c r="B1853" t="s">
        <v>87</v>
      </c>
      <c r="C1853" s="44">
        <v>42977</v>
      </c>
      <c r="E1853" t="s">
        <v>82</v>
      </c>
      <c r="F1853">
        <v>1852</v>
      </c>
      <c r="G1853" s="106"/>
    </row>
    <row r="1854" spans="1:7" x14ac:dyDescent="0.25">
      <c r="A1854">
        <v>51463</v>
      </c>
      <c r="B1854" t="s">
        <v>87</v>
      </c>
      <c r="C1854" s="44">
        <v>42977</v>
      </c>
      <c r="E1854" t="s">
        <v>82</v>
      </c>
      <c r="F1854">
        <v>1853</v>
      </c>
      <c r="G1854" s="106"/>
    </row>
    <row r="1855" spans="1:7" x14ac:dyDescent="0.25">
      <c r="A1855">
        <v>51465</v>
      </c>
      <c r="B1855" t="s">
        <v>87</v>
      </c>
      <c r="C1855" s="44">
        <v>42977</v>
      </c>
      <c r="E1855" t="s">
        <v>82</v>
      </c>
      <c r="F1855">
        <v>1854</v>
      </c>
      <c r="G1855" s="106"/>
    </row>
    <row r="1856" spans="1:7" x14ac:dyDescent="0.25">
      <c r="A1856">
        <v>51464</v>
      </c>
      <c r="B1856" t="s">
        <v>87</v>
      </c>
      <c r="C1856" s="44">
        <v>42977</v>
      </c>
      <c r="E1856" t="s">
        <v>82</v>
      </c>
      <c r="F1856">
        <v>1855</v>
      </c>
      <c r="G1856" s="106"/>
    </row>
    <row r="1857" spans="1:7" x14ac:dyDescent="0.25">
      <c r="A1857">
        <v>51462</v>
      </c>
      <c r="B1857" t="s">
        <v>87</v>
      </c>
      <c r="C1857" s="44">
        <v>42977</v>
      </c>
      <c r="E1857" t="s">
        <v>82</v>
      </c>
      <c r="F1857">
        <v>1856</v>
      </c>
      <c r="G1857" s="106"/>
    </row>
    <row r="1858" spans="1:7" x14ac:dyDescent="0.25">
      <c r="A1858">
        <v>51461</v>
      </c>
      <c r="B1858" t="s">
        <v>87</v>
      </c>
      <c r="C1858" s="44">
        <v>42978</v>
      </c>
      <c r="E1858" t="s">
        <v>82</v>
      </c>
      <c r="F1858">
        <v>1857</v>
      </c>
      <c r="G1858" s="106"/>
    </row>
    <row r="1859" spans="1:7" x14ac:dyDescent="0.25">
      <c r="A1859">
        <v>51163</v>
      </c>
      <c r="B1859" t="s">
        <v>87</v>
      </c>
      <c r="C1859" s="44">
        <v>42990</v>
      </c>
      <c r="E1859" t="s">
        <v>82</v>
      </c>
      <c r="F1859">
        <v>1858</v>
      </c>
      <c r="G1859" s="106"/>
    </row>
    <row r="1860" spans="1:7" x14ac:dyDescent="0.25">
      <c r="A1860">
        <v>51211</v>
      </c>
      <c r="B1860" t="s">
        <v>87</v>
      </c>
      <c r="C1860" s="44">
        <v>42991</v>
      </c>
      <c r="E1860" t="s">
        <v>82</v>
      </c>
      <c r="F1860">
        <v>1859</v>
      </c>
      <c r="G1860" s="106"/>
    </row>
    <row r="1861" spans="1:7" x14ac:dyDescent="0.25">
      <c r="A1861">
        <v>51229</v>
      </c>
      <c r="B1861" t="s">
        <v>87</v>
      </c>
      <c r="C1861" s="44">
        <v>42991</v>
      </c>
      <c r="E1861" t="s">
        <v>82</v>
      </c>
      <c r="F1861">
        <v>1860</v>
      </c>
      <c r="G1861" s="106"/>
    </row>
    <row r="1862" spans="1:7" x14ac:dyDescent="0.25">
      <c r="A1862">
        <v>51470</v>
      </c>
      <c r="B1862" t="s">
        <v>87</v>
      </c>
      <c r="C1862" s="44">
        <v>42991</v>
      </c>
      <c r="E1862" t="s">
        <v>82</v>
      </c>
      <c r="F1862">
        <v>1861</v>
      </c>
      <c r="G1862" s="106"/>
    </row>
    <row r="1863" spans="1:7" x14ac:dyDescent="0.25">
      <c r="A1863">
        <v>51469</v>
      </c>
      <c r="B1863" t="s">
        <v>87</v>
      </c>
      <c r="C1863" s="44">
        <v>42991</v>
      </c>
      <c r="E1863" t="s">
        <v>82</v>
      </c>
      <c r="F1863">
        <v>1862</v>
      </c>
      <c r="G1863" s="106"/>
    </row>
    <row r="1864" spans="1:7" x14ac:dyDescent="0.25">
      <c r="A1864">
        <v>51467</v>
      </c>
      <c r="B1864" t="s">
        <v>87</v>
      </c>
      <c r="C1864" s="44">
        <v>42991</v>
      </c>
      <c r="E1864" t="s">
        <v>82</v>
      </c>
      <c r="F1864">
        <v>1863</v>
      </c>
      <c r="G1864" s="106"/>
    </row>
    <row r="1865" spans="1:7" x14ac:dyDescent="0.25">
      <c r="A1865">
        <v>51472</v>
      </c>
      <c r="B1865" t="s">
        <v>87</v>
      </c>
      <c r="C1865" s="44">
        <v>42991</v>
      </c>
      <c r="E1865" t="s">
        <v>82</v>
      </c>
      <c r="F1865">
        <v>1864</v>
      </c>
      <c r="G1865" s="106"/>
    </row>
    <row r="1866" spans="1:7" x14ac:dyDescent="0.25">
      <c r="A1866">
        <v>51289</v>
      </c>
      <c r="B1866" t="s">
        <v>85</v>
      </c>
      <c r="C1866" s="44">
        <v>42818</v>
      </c>
      <c r="E1866" t="s">
        <v>82</v>
      </c>
      <c r="F1866">
        <v>1865</v>
      </c>
      <c r="G1866" s="106"/>
    </row>
    <row r="1867" spans="1:7" x14ac:dyDescent="0.25">
      <c r="A1867">
        <v>51290</v>
      </c>
      <c r="B1867" t="s">
        <v>85</v>
      </c>
      <c r="C1867" s="44">
        <v>42818</v>
      </c>
      <c r="E1867" t="s">
        <v>82</v>
      </c>
      <c r="F1867">
        <v>1866</v>
      </c>
      <c r="G1867" s="106"/>
    </row>
    <row r="1868" spans="1:7" x14ac:dyDescent="0.25">
      <c r="A1868">
        <v>51291</v>
      </c>
      <c r="B1868" t="s">
        <v>85</v>
      </c>
      <c r="C1868" s="44">
        <v>42818</v>
      </c>
      <c r="E1868" t="s">
        <v>82</v>
      </c>
      <c r="F1868">
        <v>1867</v>
      </c>
      <c r="G1868" s="106"/>
    </row>
    <row r="1869" spans="1:7" x14ac:dyDescent="0.25">
      <c r="A1869">
        <v>51292</v>
      </c>
      <c r="B1869" t="s">
        <v>85</v>
      </c>
      <c r="C1869" s="44">
        <v>42818</v>
      </c>
      <c r="E1869" t="s">
        <v>82</v>
      </c>
      <c r="F1869">
        <v>1868</v>
      </c>
      <c r="G1869" s="106"/>
    </row>
    <row r="1870" spans="1:7" x14ac:dyDescent="0.25">
      <c r="A1870">
        <v>51293</v>
      </c>
      <c r="B1870" t="s">
        <v>85</v>
      </c>
      <c r="C1870" s="44">
        <v>42818</v>
      </c>
      <c r="E1870" t="s">
        <v>82</v>
      </c>
      <c r="F1870">
        <v>1869</v>
      </c>
      <c r="G1870" s="106"/>
    </row>
    <row r="1871" spans="1:7" x14ac:dyDescent="0.25">
      <c r="A1871">
        <v>51210</v>
      </c>
      <c r="B1871" t="s">
        <v>87</v>
      </c>
      <c r="C1871" s="44">
        <v>42991</v>
      </c>
      <c r="E1871" t="s">
        <v>82</v>
      </c>
      <c r="F1871">
        <v>1870</v>
      </c>
      <c r="G1871" s="106"/>
    </row>
    <row r="1872" spans="1:7" x14ac:dyDescent="0.25">
      <c r="A1872">
        <v>51471</v>
      </c>
      <c r="B1872" t="s">
        <v>87</v>
      </c>
      <c r="C1872" s="44">
        <v>42991</v>
      </c>
      <c r="E1872" t="s">
        <v>82</v>
      </c>
      <c r="F1872">
        <v>1871</v>
      </c>
      <c r="G1872" s="106"/>
    </row>
    <row r="1873" spans="1:7" x14ac:dyDescent="0.25">
      <c r="A1873">
        <v>51294</v>
      </c>
      <c r="B1873" t="s">
        <v>85</v>
      </c>
      <c r="C1873" s="44">
        <v>42822</v>
      </c>
      <c r="E1873" t="s">
        <v>82</v>
      </c>
      <c r="F1873">
        <v>1872</v>
      </c>
      <c r="G1873" s="106"/>
    </row>
    <row r="1874" spans="1:7" x14ac:dyDescent="0.25">
      <c r="A1874">
        <v>51295</v>
      </c>
      <c r="B1874" t="s">
        <v>85</v>
      </c>
      <c r="C1874" s="44">
        <v>42822</v>
      </c>
      <c r="E1874" t="s">
        <v>82</v>
      </c>
      <c r="F1874">
        <v>1873</v>
      </c>
      <c r="G1874" s="106"/>
    </row>
    <row r="1875" spans="1:7" x14ac:dyDescent="0.25">
      <c r="A1875">
        <v>51296</v>
      </c>
      <c r="B1875" t="s">
        <v>85</v>
      </c>
      <c r="C1875" s="44">
        <v>42822</v>
      </c>
      <c r="E1875" t="s">
        <v>82</v>
      </c>
      <c r="F1875">
        <v>1874</v>
      </c>
      <c r="G1875" s="106"/>
    </row>
    <row r="1876" spans="1:7" x14ac:dyDescent="0.25">
      <c r="A1876">
        <v>51297</v>
      </c>
      <c r="B1876" t="s">
        <v>85</v>
      </c>
      <c r="C1876" s="44">
        <v>42822</v>
      </c>
      <c r="E1876" t="s">
        <v>82</v>
      </c>
      <c r="F1876">
        <v>1875</v>
      </c>
      <c r="G1876" s="106"/>
    </row>
    <row r="1877" spans="1:7" x14ac:dyDescent="0.25">
      <c r="A1877">
        <v>51475</v>
      </c>
      <c r="B1877" t="s">
        <v>87</v>
      </c>
      <c r="C1877" s="44">
        <v>42993</v>
      </c>
      <c r="E1877" t="s">
        <v>82</v>
      </c>
      <c r="F1877">
        <v>1876</v>
      </c>
      <c r="G1877" s="106"/>
    </row>
    <row r="1878" spans="1:7" x14ac:dyDescent="0.25">
      <c r="A1878">
        <v>51456</v>
      </c>
      <c r="B1878" t="s">
        <v>87</v>
      </c>
      <c r="C1878" s="44">
        <v>42993</v>
      </c>
      <c r="E1878" t="s">
        <v>82</v>
      </c>
      <c r="F1878">
        <v>1877</v>
      </c>
      <c r="G1878" s="106"/>
    </row>
    <row r="1879" spans="1:7" x14ac:dyDescent="0.25">
      <c r="A1879">
        <v>43477</v>
      </c>
      <c r="B1879" t="s">
        <v>84</v>
      </c>
      <c r="C1879" s="44">
        <v>42830</v>
      </c>
      <c r="E1879" t="s">
        <v>82</v>
      </c>
      <c r="F1879">
        <v>1878</v>
      </c>
      <c r="G1879" s="106"/>
    </row>
    <row r="1880" spans="1:7" x14ac:dyDescent="0.25">
      <c r="A1880">
        <v>51476</v>
      </c>
      <c r="B1880" t="s">
        <v>87</v>
      </c>
      <c r="C1880" s="44">
        <v>42997</v>
      </c>
      <c r="E1880" t="s">
        <v>82</v>
      </c>
      <c r="F1880">
        <v>1879</v>
      </c>
      <c r="G1880" s="106"/>
    </row>
    <row r="1881" spans="1:7" x14ac:dyDescent="0.25">
      <c r="A1881">
        <v>51477</v>
      </c>
      <c r="B1881" t="s">
        <v>87</v>
      </c>
      <c r="C1881" s="44">
        <v>42997</v>
      </c>
      <c r="E1881" t="s">
        <v>82</v>
      </c>
      <c r="F1881">
        <v>1880</v>
      </c>
      <c r="G1881" s="106"/>
    </row>
    <row r="1882" spans="1:7" x14ac:dyDescent="0.25">
      <c r="A1882">
        <v>51478</v>
      </c>
      <c r="B1882" t="s">
        <v>87</v>
      </c>
      <c r="C1882" s="44">
        <v>42997</v>
      </c>
      <c r="E1882" t="s">
        <v>82</v>
      </c>
      <c r="F1882">
        <v>1881</v>
      </c>
      <c r="G1882" s="106"/>
    </row>
    <row r="1883" spans="1:7" x14ac:dyDescent="0.25">
      <c r="A1883">
        <v>51479</v>
      </c>
      <c r="B1883" t="s">
        <v>87</v>
      </c>
      <c r="C1883" s="44">
        <v>42997</v>
      </c>
      <c r="E1883" t="s">
        <v>82</v>
      </c>
      <c r="F1883">
        <v>1882</v>
      </c>
      <c r="G1883" s="106"/>
    </row>
    <row r="1884" spans="1:7" x14ac:dyDescent="0.25">
      <c r="A1884">
        <v>51482</v>
      </c>
      <c r="B1884" t="s">
        <v>87</v>
      </c>
      <c r="C1884" s="44">
        <v>42998</v>
      </c>
      <c r="E1884" t="s">
        <v>82</v>
      </c>
      <c r="F1884">
        <v>1883</v>
      </c>
      <c r="G1884" s="106"/>
    </row>
    <row r="1885" spans="1:7" x14ac:dyDescent="0.25">
      <c r="A1885">
        <v>51483</v>
      </c>
      <c r="B1885" t="s">
        <v>87</v>
      </c>
      <c r="C1885" s="44">
        <v>42998</v>
      </c>
      <c r="E1885" t="s">
        <v>82</v>
      </c>
      <c r="F1885">
        <v>1884</v>
      </c>
      <c r="G1885" s="106"/>
    </row>
    <row r="1886" spans="1:7" x14ac:dyDescent="0.25">
      <c r="A1886">
        <v>51446</v>
      </c>
      <c r="B1886" t="s">
        <v>87</v>
      </c>
      <c r="C1886" s="44">
        <v>42999</v>
      </c>
      <c r="E1886" t="s">
        <v>82</v>
      </c>
      <c r="F1886">
        <v>1885</v>
      </c>
      <c r="G1886" s="106"/>
    </row>
    <row r="1887" spans="1:7" x14ac:dyDescent="0.25">
      <c r="A1887">
        <v>51459</v>
      </c>
      <c r="B1887" t="s">
        <v>87</v>
      </c>
      <c r="C1887" s="44">
        <v>42999</v>
      </c>
      <c r="E1887" t="s">
        <v>82</v>
      </c>
      <c r="F1887">
        <v>1886</v>
      </c>
      <c r="G1887" s="106"/>
    </row>
    <row r="1888" spans="1:7" x14ac:dyDescent="0.25">
      <c r="A1888">
        <v>51484</v>
      </c>
      <c r="B1888" t="s">
        <v>87</v>
      </c>
      <c r="C1888" s="44">
        <v>42999</v>
      </c>
      <c r="E1888" t="s">
        <v>82</v>
      </c>
      <c r="F1888">
        <v>1887</v>
      </c>
      <c r="G1888" s="106"/>
    </row>
    <row r="1889" spans="1:7" x14ac:dyDescent="0.25">
      <c r="A1889">
        <v>51473</v>
      </c>
      <c r="B1889" t="s">
        <v>87</v>
      </c>
      <c r="C1889" s="44">
        <v>42999</v>
      </c>
      <c r="E1889" t="s">
        <v>82</v>
      </c>
      <c r="F1889">
        <v>1888</v>
      </c>
      <c r="G1889" s="106"/>
    </row>
    <row r="1890" spans="1:7" x14ac:dyDescent="0.25">
      <c r="A1890">
        <v>51487</v>
      </c>
      <c r="B1890" t="s">
        <v>87</v>
      </c>
      <c r="C1890" s="44">
        <v>43000</v>
      </c>
      <c r="E1890" t="s">
        <v>82</v>
      </c>
      <c r="F1890">
        <v>1889</v>
      </c>
      <c r="G1890" s="106"/>
    </row>
    <row r="1891" spans="1:7" x14ac:dyDescent="0.25">
      <c r="A1891">
        <v>51485</v>
      </c>
      <c r="B1891" t="s">
        <v>87</v>
      </c>
      <c r="C1891" s="44">
        <v>43000</v>
      </c>
      <c r="E1891" t="s">
        <v>82</v>
      </c>
      <c r="F1891">
        <v>1890</v>
      </c>
      <c r="G1891" s="106"/>
    </row>
    <row r="1892" spans="1:7" x14ac:dyDescent="0.25">
      <c r="A1892">
        <v>51489</v>
      </c>
      <c r="B1892" t="s">
        <v>87</v>
      </c>
      <c r="C1892" s="44">
        <v>43000</v>
      </c>
      <c r="E1892" t="s">
        <v>82</v>
      </c>
      <c r="F1892">
        <v>1891</v>
      </c>
      <c r="G1892" s="106"/>
    </row>
    <row r="1893" spans="1:7" x14ac:dyDescent="0.25">
      <c r="A1893">
        <v>51488</v>
      </c>
      <c r="B1893" t="s">
        <v>87</v>
      </c>
      <c r="C1893" s="44">
        <v>43003</v>
      </c>
      <c r="E1893" t="s">
        <v>82</v>
      </c>
      <c r="F1893">
        <v>1892</v>
      </c>
      <c r="G1893" s="106"/>
    </row>
    <row r="1894" spans="1:7" x14ac:dyDescent="0.25">
      <c r="A1894">
        <v>51490</v>
      </c>
      <c r="B1894" t="s">
        <v>87</v>
      </c>
      <c r="C1894" s="44">
        <v>43003</v>
      </c>
      <c r="E1894" t="s">
        <v>82</v>
      </c>
      <c r="F1894">
        <v>1893</v>
      </c>
      <c r="G1894" s="106"/>
    </row>
    <row r="1895" spans="1:7" x14ac:dyDescent="0.25">
      <c r="A1895">
        <v>51208</v>
      </c>
      <c r="B1895" t="s">
        <v>87</v>
      </c>
      <c r="C1895" s="44">
        <v>43003</v>
      </c>
      <c r="D1895">
        <v>1</v>
      </c>
      <c r="E1895" t="s">
        <v>82</v>
      </c>
      <c r="F1895">
        <v>1894</v>
      </c>
      <c r="G1895" s="106"/>
    </row>
    <row r="1896" spans="1:7" x14ac:dyDescent="0.25">
      <c r="A1896">
        <v>51457</v>
      </c>
      <c r="B1896" t="s">
        <v>87</v>
      </c>
      <c r="C1896" s="44">
        <v>43004</v>
      </c>
      <c r="E1896" t="s">
        <v>82</v>
      </c>
      <c r="F1896">
        <v>1895</v>
      </c>
      <c r="G1896" s="106"/>
    </row>
    <row r="1897" spans="1:7" x14ac:dyDescent="0.25">
      <c r="A1897">
        <v>51491</v>
      </c>
      <c r="B1897" t="s">
        <v>87</v>
      </c>
      <c r="C1897" s="44">
        <v>43005</v>
      </c>
      <c r="E1897" t="s">
        <v>82</v>
      </c>
      <c r="F1897">
        <v>1896</v>
      </c>
      <c r="G1897" s="106"/>
    </row>
    <row r="1898" spans="1:7" x14ac:dyDescent="0.25">
      <c r="A1898">
        <v>51492</v>
      </c>
      <c r="B1898" t="s">
        <v>87</v>
      </c>
      <c r="C1898" s="44">
        <v>43005</v>
      </c>
      <c r="E1898" t="s">
        <v>82</v>
      </c>
      <c r="F1898">
        <v>1897</v>
      </c>
      <c r="G1898" s="106"/>
    </row>
    <row r="1899" spans="1:7" x14ac:dyDescent="0.25">
      <c r="A1899">
        <v>51493</v>
      </c>
      <c r="B1899" t="s">
        <v>87</v>
      </c>
      <c r="C1899" s="44">
        <v>43005</v>
      </c>
      <c r="E1899" t="s">
        <v>82</v>
      </c>
      <c r="F1899">
        <v>1898</v>
      </c>
      <c r="G1899" s="106"/>
    </row>
    <row r="1900" spans="1:7" x14ac:dyDescent="0.25">
      <c r="A1900">
        <v>51494</v>
      </c>
      <c r="B1900" t="s">
        <v>87</v>
      </c>
      <c r="C1900" s="44">
        <v>43005</v>
      </c>
      <c r="E1900" t="s">
        <v>82</v>
      </c>
      <c r="F1900">
        <v>1899</v>
      </c>
      <c r="G1900" s="106"/>
    </row>
    <row r="1901" spans="1:7" x14ac:dyDescent="0.25">
      <c r="A1901">
        <v>51495</v>
      </c>
      <c r="B1901" t="s">
        <v>87</v>
      </c>
      <c r="C1901" s="44">
        <v>43005</v>
      </c>
      <c r="E1901" t="s">
        <v>82</v>
      </c>
      <c r="F1901">
        <v>1900</v>
      </c>
      <c r="G1901" s="106"/>
    </row>
    <row r="1902" spans="1:7" x14ac:dyDescent="0.25">
      <c r="A1902">
        <v>51496</v>
      </c>
      <c r="B1902" t="s">
        <v>87</v>
      </c>
      <c r="C1902" s="44">
        <v>43005</v>
      </c>
      <c r="E1902" t="s">
        <v>82</v>
      </c>
      <c r="F1902">
        <v>1901</v>
      </c>
      <c r="G1902" s="106"/>
    </row>
    <row r="1903" spans="1:7" x14ac:dyDescent="0.25">
      <c r="A1903">
        <v>51497</v>
      </c>
      <c r="B1903" t="s">
        <v>87</v>
      </c>
      <c r="C1903" s="44">
        <v>43005</v>
      </c>
      <c r="E1903" t="s">
        <v>82</v>
      </c>
      <c r="F1903">
        <v>1902</v>
      </c>
      <c r="G1903" s="106"/>
    </row>
    <row r="1904" spans="1:7" x14ac:dyDescent="0.25">
      <c r="A1904">
        <v>51498</v>
      </c>
      <c r="B1904" t="s">
        <v>87</v>
      </c>
      <c r="C1904" s="44">
        <v>43005</v>
      </c>
      <c r="E1904" t="s">
        <v>82</v>
      </c>
      <c r="F1904">
        <v>1903</v>
      </c>
      <c r="G1904" s="106"/>
    </row>
    <row r="1905" spans="1:7" x14ac:dyDescent="0.25">
      <c r="A1905">
        <v>51499</v>
      </c>
      <c r="B1905" t="s">
        <v>87</v>
      </c>
      <c r="C1905" s="44">
        <v>43005</v>
      </c>
      <c r="E1905" t="s">
        <v>82</v>
      </c>
      <c r="F1905">
        <v>1904</v>
      </c>
      <c r="G1905" s="106"/>
    </row>
    <row r="1906" spans="1:7" x14ac:dyDescent="0.25">
      <c r="A1906">
        <v>51500</v>
      </c>
      <c r="B1906" t="s">
        <v>87</v>
      </c>
      <c r="C1906" s="44">
        <v>43005</v>
      </c>
      <c r="E1906" t="s">
        <v>82</v>
      </c>
      <c r="F1906">
        <v>1905</v>
      </c>
      <c r="G1906" s="106"/>
    </row>
    <row r="1907" spans="1:7" x14ac:dyDescent="0.25">
      <c r="A1907">
        <v>51501</v>
      </c>
      <c r="B1907" t="s">
        <v>87</v>
      </c>
      <c r="C1907" s="44">
        <v>43005</v>
      </c>
      <c r="E1907" t="s">
        <v>82</v>
      </c>
      <c r="F1907">
        <v>1906</v>
      </c>
      <c r="G1907" s="106"/>
    </row>
    <row r="1908" spans="1:7" x14ac:dyDescent="0.25">
      <c r="A1908">
        <v>51502</v>
      </c>
      <c r="B1908" t="s">
        <v>87</v>
      </c>
      <c r="C1908" s="44">
        <v>43005</v>
      </c>
      <c r="E1908" t="s">
        <v>82</v>
      </c>
      <c r="F1908">
        <v>1907</v>
      </c>
      <c r="G1908" s="106"/>
    </row>
    <row r="1909" spans="1:7" x14ac:dyDescent="0.25">
      <c r="A1909">
        <v>51333</v>
      </c>
      <c r="B1909" t="s">
        <v>85</v>
      </c>
      <c r="C1909" s="44">
        <v>42866</v>
      </c>
      <c r="E1909" t="s">
        <v>82</v>
      </c>
      <c r="F1909">
        <v>1908</v>
      </c>
      <c r="G1909" s="106"/>
    </row>
    <row r="1910" spans="1:7" x14ac:dyDescent="0.25">
      <c r="A1910">
        <v>51332</v>
      </c>
      <c r="B1910" t="s">
        <v>85</v>
      </c>
      <c r="C1910" s="44">
        <v>42866</v>
      </c>
      <c r="E1910" t="s">
        <v>82</v>
      </c>
      <c r="F1910">
        <v>1909</v>
      </c>
      <c r="G1910" s="106"/>
    </row>
    <row r="1911" spans="1:7" x14ac:dyDescent="0.25">
      <c r="A1911">
        <v>51329</v>
      </c>
      <c r="B1911" t="s">
        <v>85</v>
      </c>
      <c r="C1911" s="44">
        <v>42866</v>
      </c>
      <c r="E1911" t="s">
        <v>82</v>
      </c>
      <c r="F1911">
        <v>1910</v>
      </c>
      <c r="G1911" s="106"/>
    </row>
    <row r="1912" spans="1:7" x14ac:dyDescent="0.25">
      <c r="A1912">
        <v>51328</v>
      </c>
      <c r="B1912" t="s">
        <v>85</v>
      </c>
      <c r="C1912" s="44">
        <v>42866</v>
      </c>
      <c r="E1912" t="s">
        <v>82</v>
      </c>
      <c r="F1912">
        <v>1911</v>
      </c>
      <c r="G1912" s="106"/>
    </row>
    <row r="1913" spans="1:7" x14ac:dyDescent="0.25">
      <c r="A1913">
        <v>51331</v>
      </c>
      <c r="B1913" t="s">
        <v>85</v>
      </c>
      <c r="C1913" s="44">
        <v>42866</v>
      </c>
      <c r="E1913" t="s">
        <v>82</v>
      </c>
      <c r="F1913">
        <v>1912</v>
      </c>
      <c r="G1913" s="106"/>
    </row>
    <row r="1914" spans="1:7" x14ac:dyDescent="0.25">
      <c r="A1914">
        <v>51455</v>
      </c>
      <c r="B1914" t="s">
        <v>87</v>
      </c>
      <c r="C1914" s="44">
        <v>43006</v>
      </c>
      <c r="E1914" t="s">
        <v>82</v>
      </c>
      <c r="F1914">
        <v>1913</v>
      </c>
      <c r="G1914" s="106"/>
    </row>
    <row r="1915" spans="1:7" x14ac:dyDescent="0.25">
      <c r="A1915">
        <v>51507</v>
      </c>
      <c r="B1915" t="s">
        <v>87</v>
      </c>
      <c r="C1915" s="44">
        <v>43006</v>
      </c>
      <c r="E1915" t="s">
        <v>82</v>
      </c>
      <c r="F1915">
        <v>1914</v>
      </c>
      <c r="G1915" s="106"/>
    </row>
    <row r="1916" spans="1:7" x14ac:dyDescent="0.25">
      <c r="A1916">
        <v>51486</v>
      </c>
      <c r="B1916" t="s">
        <v>87</v>
      </c>
      <c r="C1916" s="44">
        <v>43011</v>
      </c>
      <c r="E1916" t="s">
        <v>82</v>
      </c>
      <c r="F1916">
        <v>1915</v>
      </c>
      <c r="G1916" s="106"/>
    </row>
    <row r="1917" spans="1:7" x14ac:dyDescent="0.25">
      <c r="A1917">
        <v>48971</v>
      </c>
      <c r="B1917" t="s">
        <v>87</v>
      </c>
      <c r="C1917" s="44">
        <v>43018</v>
      </c>
      <c r="E1917" t="s">
        <v>82</v>
      </c>
      <c r="F1917">
        <v>1916</v>
      </c>
      <c r="G1917" s="106"/>
    </row>
    <row r="1918" spans="1:7" x14ac:dyDescent="0.25">
      <c r="A1918">
        <v>51508</v>
      </c>
      <c r="B1918" t="s">
        <v>87</v>
      </c>
      <c r="C1918" s="44">
        <v>43019</v>
      </c>
      <c r="E1918" t="s">
        <v>82</v>
      </c>
      <c r="F1918">
        <v>1917</v>
      </c>
      <c r="G1918" s="106"/>
    </row>
    <row r="1919" spans="1:7" x14ac:dyDescent="0.25">
      <c r="A1919">
        <v>51509</v>
      </c>
      <c r="B1919" t="s">
        <v>87</v>
      </c>
      <c r="C1919" s="44">
        <v>43019</v>
      </c>
      <c r="E1919" t="s">
        <v>82</v>
      </c>
      <c r="F1919">
        <v>1918</v>
      </c>
      <c r="G1919" s="106"/>
    </row>
    <row r="1920" spans="1:7" x14ac:dyDescent="0.25">
      <c r="A1920">
        <v>43426</v>
      </c>
      <c r="B1920" t="s">
        <v>84</v>
      </c>
      <c r="C1920" s="44">
        <v>42870</v>
      </c>
      <c r="D1920">
        <v>1</v>
      </c>
      <c r="E1920" t="s">
        <v>82</v>
      </c>
      <c r="F1920">
        <v>1919</v>
      </c>
      <c r="G1920" s="106"/>
    </row>
    <row r="1921" spans="1:7" x14ac:dyDescent="0.25">
      <c r="A1921">
        <v>43476</v>
      </c>
      <c r="B1921" t="s">
        <v>84</v>
      </c>
      <c r="C1921" s="44">
        <v>42870</v>
      </c>
      <c r="E1921" t="s">
        <v>82</v>
      </c>
      <c r="F1921">
        <v>1920</v>
      </c>
      <c r="G1921" s="106"/>
    </row>
    <row r="1922" spans="1:7" x14ac:dyDescent="0.25">
      <c r="A1922">
        <v>40984</v>
      </c>
      <c r="B1922" t="s">
        <v>84</v>
      </c>
      <c r="C1922" s="44">
        <v>42871</v>
      </c>
      <c r="D1922">
        <v>1</v>
      </c>
      <c r="E1922" t="s">
        <v>82</v>
      </c>
      <c r="F1922">
        <v>1921</v>
      </c>
      <c r="G1922" s="106"/>
    </row>
    <row r="1923" spans="1:7" x14ac:dyDescent="0.25">
      <c r="A1923">
        <v>42800</v>
      </c>
      <c r="B1923" t="s">
        <v>84</v>
      </c>
      <c r="C1923" s="44">
        <v>42871</v>
      </c>
      <c r="E1923" t="s">
        <v>82</v>
      </c>
      <c r="F1923">
        <v>1922</v>
      </c>
      <c r="G1923" s="106"/>
    </row>
    <row r="1924" spans="1:7" x14ac:dyDescent="0.25">
      <c r="A1924">
        <v>51510</v>
      </c>
      <c r="B1924" t="s">
        <v>87</v>
      </c>
      <c r="C1924" s="44">
        <v>43019</v>
      </c>
      <c r="E1924" t="s">
        <v>82</v>
      </c>
      <c r="F1924">
        <v>1923</v>
      </c>
      <c r="G1924" s="106"/>
    </row>
    <row r="1925" spans="1:7" x14ac:dyDescent="0.25">
      <c r="A1925">
        <v>51511</v>
      </c>
      <c r="B1925" t="s">
        <v>87</v>
      </c>
      <c r="C1925" s="44">
        <v>43019</v>
      </c>
      <c r="E1925" t="s">
        <v>82</v>
      </c>
      <c r="F1925">
        <v>1924</v>
      </c>
      <c r="G1925" s="106"/>
    </row>
    <row r="1926" spans="1:7" x14ac:dyDescent="0.25">
      <c r="A1926">
        <v>51506</v>
      </c>
      <c r="B1926" t="s">
        <v>87</v>
      </c>
      <c r="C1926" s="44">
        <v>43026</v>
      </c>
      <c r="E1926" t="s">
        <v>82</v>
      </c>
      <c r="F1926">
        <v>1925</v>
      </c>
      <c r="G1926" s="106"/>
    </row>
    <row r="1927" spans="1:7" x14ac:dyDescent="0.25">
      <c r="A1927">
        <v>51512</v>
      </c>
      <c r="B1927" t="s">
        <v>87</v>
      </c>
      <c r="C1927" s="44">
        <v>43026</v>
      </c>
      <c r="E1927" t="s">
        <v>82</v>
      </c>
      <c r="F1927">
        <v>1926</v>
      </c>
      <c r="G1927" s="106"/>
    </row>
    <row r="1928" spans="1:7" x14ac:dyDescent="0.25">
      <c r="A1928">
        <v>51513</v>
      </c>
      <c r="B1928" t="s">
        <v>87</v>
      </c>
      <c r="C1928" s="44">
        <v>43026</v>
      </c>
      <c r="E1928" t="s">
        <v>82</v>
      </c>
      <c r="F1928">
        <v>1927</v>
      </c>
      <c r="G1928" s="106"/>
    </row>
    <row r="1929" spans="1:7" x14ac:dyDescent="0.25">
      <c r="A1929">
        <v>51519</v>
      </c>
      <c r="B1929" t="s">
        <v>87</v>
      </c>
      <c r="C1929" s="44">
        <v>43026</v>
      </c>
      <c r="E1929" t="s">
        <v>82</v>
      </c>
      <c r="F1929">
        <v>1928</v>
      </c>
      <c r="G1929" s="106"/>
    </row>
    <row r="1930" spans="1:7" x14ac:dyDescent="0.25">
      <c r="A1930">
        <v>51527</v>
      </c>
      <c r="B1930" t="s">
        <v>87</v>
      </c>
      <c r="C1930" s="44">
        <v>43026</v>
      </c>
      <c r="E1930" t="s">
        <v>82</v>
      </c>
      <c r="F1930">
        <v>1929</v>
      </c>
      <c r="G1930" s="106"/>
    </row>
    <row r="1931" spans="1:7" x14ac:dyDescent="0.25">
      <c r="A1931">
        <v>51518</v>
      </c>
      <c r="B1931" t="s">
        <v>87</v>
      </c>
      <c r="C1931" s="44">
        <v>43026</v>
      </c>
      <c r="E1931" t="s">
        <v>82</v>
      </c>
      <c r="F1931">
        <v>1930</v>
      </c>
      <c r="G1931" s="106"/>
    </row>
    <row r="1932" spans="1:7" x14ac:dyDescent="0.25">
      <c r="A1932">
        <v>51517</v>
      </c>
      <c r="B1932" t="s">
        <v>87</v>
      </c>
      <c r="C1932" s="44">
        <v>43026</v>
      </c>
      <c r="E1932" t="s">
        <v>82</v>
      </c>
      <c r="F1932">
        <v>1931</v>
      </c>
      <c r="G1932" s="106"/>
    </row>
    <row r="1933" spans="1:7" x14ac:dyDescent="0.25">
      <c r="A1933">
        <v>51520</v>
      </c>
      <c r="B1933" t="s">
        <v>87</v>
      </c>
      <c r="C1933" s="44">
        <v>43026</v>
      </c>
      <c r="E1933" t="s">
        <v>82</v>
      </c>
      <c r="F1933">
        <v>1932</v>
      </c>
      <c r="G1933" s="106"/>
    </row>
    <row r="1934" spans="1:7" x14ac:dyDescent="0.25">
      <c r="A1934">
        <v>51522</v>
      </c>
      <c r="B1934" t="s">
        <v>87</v>
      </c>
      <c r="C1934" s="44">
        <v>43026</v>
      </c>
      <c r="E1934" t="s">
        <v>82</v>
      </c>
      <c r="F1934">
        <v>1933</v>
      </c>
      <c r="G1934" s="106"/>
    </row>
    <row r="1935" spans="1:7" x14ac:dyDescent="0.25">
      <c r="A1935">
        <v>51528</v>
      </c>
      <c r="B1935" t="s">
        <v>87</v>
      </c>
      <c r="C1935" s="44">
        <v>43026</v>
      </c>
      <c r="E1935" t="s">
        <v>82</v>
      </c>
      <c r="F1935">
        <v>1934</v>
      </c>
      <c r="G1935" s="106"/>
    </row>
    <row r="1936" spans="1:7" x14ac:dyDescent="0.25">
      <c r="A1936">
        <v>42509</v>
      </c>
      <c r="B1936" t="s">
        <v>86</v>
      </c>
      <c r="C1936" s="44">
        <v>42879</v>
      </c>
      <c r="E1936" t="s">
        <v>82</v>
      </c>
      <c r="F1936">
        <v>1935</v>
      </c>
      <c r="G1936" s="106"/>
    </row>
    <row r="1937" spans="1:7" x14ac:dyDescent="0.25">
      <c r="A1937">
        <v>51524</v>
      </c>
      <c r="B1937" t="s">
        <v>87</v>
      </c>
      <c r="C1937" s="44">
        <v>43026</v>
      </c>
      <c r="E1937" t="s">
        <v>82</v>
      </c>
      <c r="F1937">
        <v>1936</v>
      </c>
      <c r="G1937" s="106"/>
    </row>
    <row r="1938" spans="1:7" x14ac:dyDescent="0.25">
      <c r="A1938">
        <v>51526</v>
      </c>
      <c r="B1938" t="s">
        <v>87</v>
      </c>
      <c r="C1938" s="44">
        <v>43026</v>
      </c>
      <c r="E1938" t="s">
        <v>82</v>
      </c>
      <c r="F1938">
        <v>1937</v>
      </c>
      <c r="G1938" s="106"/>
    </row>
    <row r="1939" spans="1:7" x14ac:dyDescent="0.25">
      <c r="A1939">
        <v>51504</v>
      </c>
      <c r="B1939" t="s">
        <v>87</v>
      </c>
      <c r="C1939" s="44">
        <v>43026</v>
      </c>
      <c r="E1939" t="s">
        <v>82</v>
      </c>
      <c r="F1939">
        <v>1938</v>
      </c>
      <c r="G1939" s="106"/>
    </row>
    <row r="1940" spans="1:7" x14ac:dyDescent="0.25">
      <c r="A1940">
        <v>51525</v>
      </c>
      <c r="B1940" t="s">
        <v>87</v>
      </c>
      <c r="C1940" s="44">
        <v>43027</v>
      </c>
      <c r="E1940" t="s">
        <v>82</v>
      </c>
      <c r="F1940">
        <v>1939</v>
      </c>
      <c r="G1940" s="106"/>
    </row>
    <row r="1941" spans="1:7" x14ac:dyDescent="0.25">
      <c r="A1941">
        <v>51529</v>
      </c>
      <c r="B1941" t="s">
        <v>87</v>
      </c>
      <c r="C1941" s="44">
        <v>43027</v>
      </c>
      <c r="E1941" t="s">
        <v>82</v>
      </c>
      <c r="F1941">
        <v>1940</v>
      </c>
      <c r="G1941" s="106"/>
    </row>
    <row r="1942" spans="1:7" x14ac:dyDescent="0.25">
      <c r="A1942">
        <v>51530</v>
      </c>
      <c r="B1942" t="s">
        <v>87</v>
      </c>
      <c r="C1942" s="44">
        <v>43027</v>
      </c>
      <c r="E1942" t="s">
        <v>82</v>
      </c>
      <c r="F1942">
        <v>1941</v>
      </c>
      <c r="G1942" s="106"/>
    </row>
    <row r="1943" spans="1:7" x14ac:dyDescent="0.25">
      <c r="A1943">
        <v>51531</v>
      </c>
      <c r="B1943" t="s">
        <v>87</v>
      </c>
      <c r="C1943" s="44">
        <v>43027</v>
      </c>
      <c r="E1943" t="s">
        <v>82</v>
      </c>
      <c r="F1943">
        <v>1942</v>
      </c>
      <c r="G1943" s="106"/>
    </row>
    <row r="1944" spans="1:7" x14ac:dyDescent="0.25">
      <c r="A1944">
        <v>51532</v>
      </c>
      <c r="B1944" t="s">
        <v>87</v>
      </c>
      <c r="C1944" s="44">
        <v>43027</v>
      </c>
      <c r="E1944" t="s">
        <v>82</v>
      </c>
      <c r="F1944">
        <v>1943</v>
      </c>
      <c r="G1944" s="106"/>
    </row>
    <row r="1945" spans="1:7" x14ac:dyDescent="0.25">
      <c r="A1945">
        <v>51535</v>
      </c>
      <c r="B1945" t="s">
        <v>87</v>
      </c>
      <c r="C1945" s="44">
        <v>43028</v>
      </c>
      <c r="E1945" t="s">
        <v>82</v>
      </c>
      <c r="F1945">
        <v>1944</v>
      </c>
      <c r="G1945" s="106"/>
    </row>
    <row r="1946" spans="1:7" x14ac:dyDescent="0.25">
      <c r="A1946">
        <v>51521</v>
      </c>
      <c r="B1946" t="s">
        <v>87</v>
      </c>
      <c r="C1946" s="44">
        <v>43031</v>
      </c>
      <c r="E1946" t="s">
        <v>82</v>
      </c>
      <c r="F1946">
        <v>1945</v>
      </c>
      <c r="G1946" s="106"/>
    </row>
    <row r="1947" spans="1:7" x14ac:dyDescent="0.25">
      <c r="A1947">
        <v>51515</v>
      </c>
      <c r="B1947" t="s">
        <v>87</v>
      </c>
      <c r="C1947" s="44">
        <v>43031</v>
      </c>
      <c r="E1947" t="s">
        <v>82</v>
      </c>
      <c r="F1947">
        <v>1946</v>
      </c>
      <c r="G1947" s="106"/>
    </row>
    <row r="1948" spans="1:7" x14ac:dyDescent="0.25">
      <c r="A1948">
        <v>51505</v>
      </c>
      <c r="B1948" t="s">
        <v>87</v>
      </c>
      <c r="C1948" s="44">
        <v>43031</v>
      </c>
      <c r="E1948" t="s">
        <v>82</v>
      </c>
      <c r="F1948">
        <v>1947</v>
      </c>
      <c r="G1948" s="106"/>
    </row>
    <row r="1949" spans="1:7" x14ac:dyDescent="0.25">
      <c r="A1949">
        <v>51536</v>
      </c>
      <c r="B1949" t="s">
        <v>87</v>
      </c>
      <c r="C1949" s="44">
        <v>43031</v>
      </c>
      <c r="E1949" t="s">
        <v>82</v>
      </c>
      <c r="F1949">
        <v>1948</v>
      </c>
      <c r="G1949" s="106"/>
    </row>
    <row r="1950" spans="1:7" x14ac:dyDescent="0.25">
      <c r="A1950">
        <v>51542</v>
      </c>
      <c r="B1950" t="s">
        <v>87</v>
      </c>
      <c r="C1950" s="44">
        <v>43032</v>
      </c>
      <c r="E1950" t="s">
        <v>82</v>
      </c>
      <c r="F1950">
        <v>1949</v>
      </c>
      <c r="G1950" s="106"/>
    </row>
    <row r="1951" spans="1:7" x14ac:dyDescent="0.25">
      <c r="A1951">
        <v>51537</v>
      </c>
      <c r="B1951" t="s">
        <v>87</v>
      </c>
      <c r="C1951" s="44">
        <v>43032</v>
      </c>
      <c r="E1951" t="s">
        <v>82</v>
      </c>
      <c r="F1951">
        <v>1950</v>
      </c>
      <c r="G1951" s="106"/>
    </row>
    <row r="1952" spans="1:7" x14ac:dyDescent="0.25">
      <c r="A1952">
        <v>51538</v>
      </c>
      <c r="B1952" t="s">
        <v>87</v>
      </c>
      <c r="C1952" s="44">
        <v>43032</v>
      </c>
      <c r="E1952" t="s">
        <v>82</v>
      </c>
      <c r="F1952">
        <v>1951</v>
      </c>
      <c r="G1952" s="106"/>
    </row>
    <row r="1953" spans="1:7" x14ac:dyDescent="0.25">
      <c r="A1953">
        <v>51539</v>
      </c>
      <c r="B1953" t="s">
        <v>87</v>
      </c>
      <c r="C1953" s="44">
        <v>43032</v>
      </c>
      <c r="E1953" t="s">
        <v>82</v>
      </c>
      <c r="F1953">
        <v>1952</v>
      </c>
      <c r="G1953" s="106"/>
    </row>
    <row r="1954" spans="1:7" x14ac:dyDescent="0.25">
      <c r="A1954">
        <v>51540</v>
      </c>
      <c r="B1954" t="s">
        <v>87</v>
      </c>
      <c r="C1954" s="44">
        <v>43032</v>
      </c>
      <c r="E1954" t="s">
        <v>82</v>
      </c>
      <c r="F1954">
        <v>1953</v>
      </c>
      <c r="G1954" s="106"/>
    </row>
    <row r="1955" spans="1:7" x14ac:dyDescent="0.25">
      <c r="A1955">
        <v>51541</v>
      </c>
      <c r="B1955" t="s">
        <v>87</v>
      </c>
      <c r="C1955" s="44">
        <v>43032</v>
      </c>
      <c r="E1955" t="s">
        <v>82</v>
      </c>
      <c r="F1955">
        <v>1954</v>
      </c>
      <c r="G1955" s="106"/>
    </row>
    <row r="1956" spans="1:7" x14ac:dyDescent="0.25">
      <c r="A1956">
        <v>51543</v>
      </c>
      <c r="B1956" t="s">
        <v>87</v>
      </c>
      <c r="C1956" s="44">
        <v>43033</v>
      </c>
      <c r="E1956" t="s">
        <v>82</v>
      </c>
      <c r="F1956">
        <v>1955</v>
      </c>
      <c r="G1956" s="106"/>
    </row>
    <row r="1957" spans="1:7" x14ac:dyDescent="0.25">
      <c r="A1957">
        <v>51544</v>
      </c>
      <c r="B1957" t="s">
        <v>87</v>
      </c>
      <c r="C1957" s="44">
        <v>43033</v>
      </c>
      <c r="E1957" t="s">
        <v>82</v>
      </c>
      <c r="F1957">
        <v>1956</v>
      </c>
      <c r="G1957" s="106"/>
    </row>
    <row r="1958" spans="1:7" x14ac:dyDescent="0.25">
      <c r="A1958">
        <v>51545</v>
      </c>
      <c r="B1958" t="s">
        <v>87</v>
      </c>
      <c r="C1958" s="44">
        <v>43033</v>
      </c>
      <c r="E1958" t="s">
        <v>82</v>
      </c>
      <c r="F1958">
        <v>1957</v>
      </c>
      <c r="G1958" s="106"/>
    </row>
    <row r="1959" spans="1:7" x14ac:dyDescent="0.25">
      <c r="A1959">
        <v>51548</v>
      </c>
      <c r="B1959" t="s">
        <v>87</v>
      </c>
      <c r="C1959" s="44">
        <v>43033</v>
      </c>
      <c r="E1959" t="s">
        <v>82</v>
      </c>
      <c r="F1959">
        <v>1958</v>
      </c>
      <c r="G1959" s="106"/>
    </row>
    <row r="1960" spans="1:7" x14ac:dyDescent="0.25">
      <c r="A1960">
        <v>51547</v>
      </c>
      <c r="B1960" t="s">
        <v>87</v>
      </c>
      <c r="C1960" s="44">
        <v>43033</v>
      </c>
      <c r="E1960" t="s">
        <v>82</v>
      </c>
      <c r="F1960">
        <v>1959</v>
      </c>
      <c r="G1960" s="106"/>
    </row>
    <row r="1961" spans="1:7" x14ac:dyDescent="0.25">
      <c r="A1961">
        <v>51546</v>
      </c>
      <c r="B1961" t="s">
        <v>87</v>
      </c>
      <c r="C1961" s="44">
        <v>43033</v>
      </c>
      <c r="E1961" t="s">
        <v>82</v>
      </c>
      <c r="F1961">
        <v>1960</v>
      </c>
      <c r="G1961" s="106"/>
    </row>
    <row r="1962" spans="1:7" x14ac:dyDescent="0.25">
      <c r="A1962">
        <v>51549</v>
      </c>
      <c r="B1962" t="s">
        <v>87</v>
      </c>
      <c r="C1962" s="44">
        <v>43033</v>
      </c>
      <c r="E1962" t="s">
        <v>82</v>
      </c>
      <c r="F1962">
        <v>1961</v>
      </c>
      <c r="G1962" s="106"/>
    </row>
    <row r="1963" spans="1:7" x14ac:dyDescent="0.25">
      <c r="A1963">
        <v>51523</v>
      </c>
      <c r="B1963" t="s">
        <v>87</v>
      </c>
      <c r="C1963" s="44">
        <v>43035</v>
      </c>
      <c r="E1963" t="s">
        <v>82</v>
      </c>
      <c r="F1963">
        <v>1962</v>
      </c>
      <c r="G1963" s="106"/>
    </row>
    <row r="1964" spans="1:7" x14ac:dyDescent="0.25">
      <c r="A1964">
        <v>51570</v>
      </c>
      <c r="B1964" t="s">
        <v>87</v>
      </c>
      <c r="C1964" s="44">
        <v>43035</v>
      </c>
      <c r="E1964" t="s">
        <v>82</v>
      </c>
      <c r="F1964">
        <v>1963</v>
      </c>
      <c r="G1964" s="106"/>
    </row>
    <row r="1965" spans="1:7" x14ac:dyDescent="0.25">
      <c r="A1965">
        <v>51571</v>
      </c>
      <c r="B1965" t="s">
        <v>87</v>
      </c>
      <c r="C1965" s="44">
        <v>43035</v>
      </c>
      <c r="E1965" t="s">
        <v>82</v>
      </c>
      <c r="F1965">
        <v>1964</v>
      </c>
      <c r="G1965" s="106"/>
    </row>
    <row r="1966" spans="1:7" x14ac:dyDescent="0.25">
      <c r="A1966">
        <v>51572</v>
      </c>
      <c r="B1966" t="s">
        <v>87</v>
      </c>
      <c r="C1966" s="44">
        <v>43035</v>
      </c>
      <c r="E1966" t="s">
        <v>82</v>
      </c>
      <c r="F1966">
        <v>1965</v>
      </c>
      <c r="G1966" s="106"/>
    </row>
    <row r="1967" spans="1:7" x14ac:dyDescent="0.25">
      <c r="A1967">
        <v>51573</v>
      </c>
      <c r="B1967" t="s">
        <v>87</v>
      </c>
      <c r="C1967" s="44">
        <v>43035</v>
      </c>
      <c r="E1967" t="s">
        <v>82</v>
      </c>
      <c r="F1967">
        <v>1966</v>
      </c>
      <c r="G1967" s="106"/>
    </row>
    <row r="1968" spans="1:7" x14ac:dyDescent="0.25">
      <c r="A1968">
        <v>51594</v>
      </c>
      <c r="B1968" t="s">
        <v>87</v>
      </c>
      <c r="C1968" s="44">
        <v>43035</v>
      </c>
      <c r="E1968" t="s">
        <v>82</v>
      </c>
      <c r="F1968">
        <v>1967</v>
      </c>
      <c r="G1968" s="106"/>
    </row>
    <row r="1969" spans="1:7" x14ac:dyDescent="0.25">
      <c r="A1969">
        <v>51595</v>
      </c>
      <c r="B1969" t="s">
        <v>87</v>
      </c>
      <c r="C1969" s="44">
        <v>43035</v>
      </c>
      <c r="E1969" t="s">
        <v>82</v>
      </c>
      <c r="F1969">
        <v>1968</v>
      </c>
      <c r="G1969" s="106"/>
    </row>
    <row r="1970" spans="1:7" x14ac:dyDescent="0.25">
      <c r="A1970">
        <v>51596</v>
      </c>
      <c r="B1970" t="s">
        <v>87</v>
      </c>
      <c r="C1970" s="44">
        <v>43035</v>
      </c>
      <c r="E1970" t="s">
        <v>82</v>
      </c>
      <c r="F1970">
        <v>1969</v>
      </c>
      <c r="G1970" s="106"/>
    </row>
    <row r="1971" spans="1:7" x14ac:dyDescent="0.25">
      <c r="A1971">
        <v>51576</v>
      </c>
      <c r="B1971" t="s">
        <v>87</v>
      </c>
      <c r="C1971" s="44">
        <v>43035</v>
      </c>
      <c r="E1971" t="s">
        <v>82</v>
      </c>
      <c r="F1971">
        <v>1970</v>
      </c>
      <c r="G1971" s="106"/>
    </row>
    <row r="1972" spans="1:7" x14ac:dyDescent="0.25">
      <c r="A1972">
        <v>51577</v>
      </c>
      <c r="B1972" t="s">
        <v>87</v>
      </c>
      <c r="C1972" s="44">
        <v>43035</v>
      </c>
      <c r="E1972" t="s">
        <v>82</v>
      </c>
      <c r="F1972">
        <v>1971</v>
      </c>
      <c r="G1972" s="106"/>
    </row>
    <row r="1973" spans="1:7" x14ac:dyDescent="0.25">
      <c r="A1973">
        <v>51578</v>
      </c>
      <c r="B1973" t="s">
        <v>87</v>
      </c>
      <c r="C1973" s="44">
        <v>43035</v>
      </c>
      <c r="E1973" t="s">
        <v>82</v>
      </c>
      <c r="F1973">
        <v>1972</v>
      </c>
      <c r="G1973" s="106"/>
    </row>
    <row r="1974" spans="1:7" x14ac:dyDescent="0.25">
      <c r="A1974">
        <v>51579</v>
      </c>
      <c r="B1974" t="s">
        <v>87</v>
      </c>
      <c r="C1974" s="44">
        <v>43035</v>
      </c>
      <c r="E1974" t="s">
        <v>82</v>
      </c>
      <c r="F1974">
        <v>1973</v>
      </c>
      <c r="G1974" s="106"/>
    </row>
    <row r="1975" spans="1:7" x14ac:dyDescent="0.25">
      <c r="A1975">
        <v>51580</v>
      </c>
      <c r="B1975" t="s">
        <v>87</v>
      </c>
      <c r="C1975" s="44">
        <v>43035</v>
      </c>
      <c r="E1975" t="s">
        <v>82</v>
      </c>
      <c r="F1975">
        <v>1974</v>
      </c>
      <c r="G1975" s="106"/>
    </row>
    <row r="1976" spans="1:7" x14ac:dyDescent="0.25">
      <c r="A1976">
        <v>51581</v>
      </c>
      <c r="B1976" t="s">
        <v>87</v>
      </c>
      <c r="C1976" s="44">
        <v>43035</v>
      </c>
      <c r="E1976" t="s">
        <v>82</v>
      </c>
      <c r="F1976">
        <v>1975</v>
      </c>
      <c r="G1976" s="106"/>
    </row>
    <row r="1977" spans="1:7" x14ac:dyDescent="0.25">
      <c r="A1977">
        <v>51588</v>
      </c>
      <c r="B1977" t="s">
        <v>87</v>
      </c>
      <c r="C1977" s="44">
        <v>43035</v>
      </c>
      <c r="E1977" t="s">
        <v>82</v>
      </c>
      <c r="F1977">
        <v>1976</v>
      </c>
      <c r="G1977" s="106"/>
    </row>
    <row r="1978" spans="1:7" x14ac:dyDescent="0.25">
      <c r="A1978">
        <v>51589</v>
      </c>
      <c r="B1978" t="s">
        <v>87</v>
      </c>
      <c r="C1978" s="44">
        <v>43035</v>
      </c>
      <c r="E1978" t="s">
        <v>82</v>
      </c>
      <c r="F1978">
        <v>1977</v>
      </c>
      <c r="G1978" s="106"/>
    </row>
    <row r="1979" spans="1:7" x14ac:dyDescent="0.25">
      <c r="A1979">
        <v>44503</v>
      </c>
      <c r="B1979" t="s">
        <v>86</v>
      </c>
      <c r="C1979" s="44">
        <v>42899</v>
      </c>
      <c r="E1979" t="s">
        <v>82</v>
      </c>
      <c r="F1979">
        <v>1978</v>
      </c>
      <c r="G1979" s="106"/>
    </row>
    <row r="1980" spans="1:7" x14ac:dyDescent="0.25">
      <c r="A1980">
        <v>43425</v>
      </c>
      <c r="B1980" t="s">
        <v>84</v>
      </c>
      <c r="C1980" s="44">
        <v>42901</v>
      </c>
      <c r="E1980" t="s">
        <v>82</v>
      </c>
      <c r="F1980">
        <v>1979</v>
      </c>
      <c r="G1980" s="106"/>
    </row>
    <row r="1981" spans="1:7" x14ac:dyDescent="0.25">
      <c r="A1981">
        <v>51590</v>
      </c>
      <c r="B1981" t="s">
        <v>87</v>
      </c>
      <c r="C1981" s="44">
        <v>43035</v>
      </c>
      <c r="E1981" t="s">
        <v>82</v>
      </c>
      <c r="F1981">
        <v>1980</v>
      </c>
      <c r="G1981" s="106"/>
    </row>
    <row r="1982" spans="1:7" x14ac:dyDescent="0.25">
      <c r="A1982">
        <v>45409</v>
      </c>
      <c r="B1982" t="s">
        <v>86</v>
      </c>
      <c r="C1982" s="44">
        <v>42901</v>
      </c>
      <c r="D1982">
        <v>1</v>
      </c>
      <c r="E1982" t="s">
        <v>82</v>
      </c>
      <c r="F1982">
        <v>1981</v>
      </c>
      <c r="G1982" s="106"/>
    </row>
    <row r="1983" spans="1:7" x14ac:dyDescent="0.25">
      <c r="A1983">
        <v>51591</v>
      </c>
      <c r="B1983" t="s">
        <v>87</v>
      </c>
      <c r="C1983" s="44">
        <v>43035</v>
      </c>
      <c r="E1983" t="s">
        <v>82</v>
      </c>
      <c r="F1983">
        <v>1982</v>
      </c>
      <c r="G1983" s="106"/>
    </row>
    <row r="1984" spans="1:7" x14ac:dyDescent="0.25">
      <c r="A1984">
        <v>51550</v>
      </c>
      <c r="B1984" t="s">
        <v>87</v>
      </c>
      <c r="C1984" s="44">
        <v>43035</v>
      </c>
      <c r="E1984" t="s">
        <v>82</v>
      </c>
      <c r="F1984">
        <v>1983</v>
      </c>
      <c r="G1984" s="106"/>
    </row>
    <row r="1985" spans="1:7" x14ac:dyDescent="0.25">
      <c r="A1985">
        <v>51606</v>
      </c>
      <c r="B1985" t="s">
        <v>87</v>
      </c>
      <c r="C1985" s="44">
        <v>43038</v>
      </c>
      <c r="E1985" t="s">
        <v>82</v>
      </c>
      <c r="F1985">
        <v>1984</v>
      </c>
      <c r="G1985" s="106"/>
    </row>
    <row r="1986" spans="1:7" x14ac:dyDescent="0.25">
      <c r="A1986">
        <v>51565</v>
      </c>
      <c r="B1986" t="s">
        <v>87</v>
      </c>
      <c r="C1986" s="44">
        <v>43038</v>
      </c>
      <c r="E1986" t="s">
        <v>82</v>
      </c>
      <c r="F1986">
        <v>1985</v>
      </c>
      <c r="G1986" s="106"/>
    </row>
    <row r="1987" spans="1:7" x14ac:dyDescent="0.25">
      <c r="A1987">
        <v>51564</v>
      </c>
      <c r="B1987" t="s">
        <v>87</v>
      </c>
      <c r="C1987" s="44">
        <v>43038</v>
      </c>
      <c r="E1987" t="s">
        <v>82</v>
      </c>
      <c r="F1987">
        <v>1986</v>
      </c>
      <c r="G1987" s="106"/>
    </row>
    <row r="1988" spans="1:7" x14ac:dyDescent="0.25">
      <c r="A1988">
        <v>51603</v>
      </c>
      <c r="B1988" t="s">
        <v>87</v>
      </c>
      <c r="C1988" s="44">
        <v>43039</v>
      </c>
      <c r="E1988" t="s">
        <v>82</v>
      </c>
      <c r="F1988">
        <v>1987</v>
      </c>
      <c r="G1988" s="106"/>
    </row>
    <row r="1989" spans="1:7" x14ac:dyDescent="0.25">
      <c r="A1989">
        <v>51604</v>
      </c>
      <c r="B1989" t="s">
        <v>87</v>
      </c>
      <c r="C1989" s="44">
        <v>43039</v>
      </c>
      <c r="E1989" t="s">
        <v>82</v>
      </c>
      <c r="F1989">
        <v>1988</v>
      </c>
      <c r="G1989" s="106"/>
    </row>
    <row r="1990" spans="1:7" x14ac:dyDescent="0.25">
      <c r="A1990">
        <v>51622</v>
      </c>
      <c r="B1990" t="s">
        <v>87</v>
      </c>
      <c r="C1990" s="44">
        <v>43040</v>
      </c>
      <c r="E1990" t="s">
        <v>82</v>
      </c>
      <c r="F1990">
        <v>1989</v>
      </c>
      <c r="G1990" s="106"/>
    </row>
    <row r="1991" spans="1:7" x14ac:dyDescent="0.25">
      <c r="A1991">
        <v>51623</v>
      </c>
      <c r="B1991" t="s">
        <v>87</v>
      </c>
      <c r="C1991" s="44">
        <v>43040</v>
      </c>
      <c r="E1991" t="s">
        <v>82</v>
      </c>
      <c r="F1991">
        <v>1990</v>
      </c>
      <c r="G1991" s="106"/>
    </row>
    <row r="1992" spans="1:7" x14ac:dyDescent="0.25">
      <c r="A1992">
        <v>51624</v>
      </c>
      <c r="B1992" t="s">
        <v>87</v>
      </c>
      <c r="C1992" s="44">
        <v>43040</v>
      </c>
      <c r="E1992" t="s">
        <v>82</v>
      </c>
      <c r="F1992">
        <v>1991</v>
      </c>
      <c r="G1992" s="106"/>
    </row>
    <row r="1993" spans="1:7" x14ac:dyDescent="0.25">
      <c r="A1993">
        <v>51626</v>
      </c>
      <c r="B1993" t="s">
        <v>87</v>
      </c>
      <c r="C1993" s="44">
        <v>43040</v>
      </c>
      <c r="E1993" t="s">
        <v>82</v>
      </c>
      <c r="F1993">
        <v>1992</v>
      </c>
      <c r="G1993" s="106"/>
    </row>
    <row r="1994" spans="1:7" x14ac:dyDescent="0.25">
      <c r="A1994">
        <v>51533</v>
      </c>
      <c r="B1994" t="s">
        <v>87</v>
      </c>
      <c r="C1994" s="44">
        <v>43041</v>
      </c>
      <c r="E1994" t="s">
        <v>82</v>
      </c>
      <c r="F1994">
        <v>1993</v>
      </c>
      <c r="G1994" s="106"/>
    </row>
    <row r="1995" spans="1:7" x14ac:dyDescent="0.25">
      <c r="A1995">
        <v>51593</v>
      </c>
      <c r="B1995" t="s">
        <v>87</v>
      </c>
      <c r="C1995" s="44">
        <v>43041</v>
      </c>
      <c r="E1995" t="s">
        <v>82</v>
      </c>
      <c r="F1995">
        <v>1994</v>
      </c>
      <c r="G1995" s="106"/>
    </row>
    <row r="1996" spans="1:7" x14ac:dyDescent="0.25">
      <c r="A1996">
        <v>51569</v>
      </c>
      <c r="B1996" t="s">
        <v>87</v>
      </c>
      <c r="C1996" s="44">
        <v>43041</v>
      </c>
      <c r="E1996" t="s">
        <v>82</v>
      </c>
      <c r="F1996">
        <v>1995</v>
      </c>
      <c r="G1996" s="106"/>
    </row>
    <row r="1997" spans="1:7" x14ac:dyDescent="0.25">
      <c r="A1997">
        <v>51568</v>
      </c>
      <c r="B1997" t="s">
        <v>87</v>
      </c>
      <c r="C1997" s="44">
        <v>43041</v>
      </c>
      <c r="E1997" t="s">
        <v>82</v>
      </c>
      <c r="F1997">
        <v>1996</v>
      </c>
      <c r="G1997" s="106"/>
    </row>
    <row r="1998" spans="1:7" x14ac:dyDescent="0.25">
      <c r="A1998">
        <v>51567</v>
      </c>
      <c r="B1998" t="s">
        <v>87</v>
      </c>
      <c r="C1998" s="44">
        <v>43041</v>
      </c>
      <c r="E1998" t="s">
        <v>82</v>
      </c>
      <c r="F1998">
        <v>1997</v>
      </c>
      <c r="G1998" s="106"/>
    </row>
    <row r="1999" spans="1:7" x14ac:dyDescent="0.25">
      <c r="A1999">
        <v>51566</v>
      </c>
      <c r="B1999" t="s">
        <v>87</v>
      </c>
      <c r="C1999" s="44">
        <v>43041</v>
      </c>
      <c r="E1999" t="s">
        <v>82</v>
      </c>
      <c r="F1999">
        <v>1998</v>
      </c>
      <c r="G1999" s="106"/>
    </row>
    <row r="2000" spans="1:7" x14ac:dyDescent="0.25">
      <c r="A2000">
        <v>51618</v>
      </c>
      <c r="B2000" t="s">
        <v>87</v>
      </c>
      <c r="C2000" s="44">
        <v>43041</v>
      </c>
      <c r="E2000" t="s">
        <v>82</v>
      </c>
      <c r="F2000">
        <v>1999</v>
      </c>
      <c r="G2000" s="106"/>
    </row>
    <row r="2001" spans="1:7" x14ac:dyDescent="0.25">
      <c r="A2001">
        <v>51617</v>
      </c>
      <c r="B2001" t="s">
        <v>87</v>
      </c>
      <c r="C2001" s="44">
        <v>43041</v>
      </c>
      <c r="E2001" t="s">
        <v>82</v>
      </c>
      <c r="F2001">
        <v>2000</v>
      </c>
      <c r="G2001" s="106"/>
    </row>
    <row r="2002" spans="1:7" x14ac:dyDescent="0.25">
      <c r="A2002">
        <v>51615</v>
      </c>
      <c r="B2002" t="s">
        <v>87</v>
      </c>
      <c r="C2002" s="44">
        <v>43041</v>
      </c>
      <c r="E2002" t="s">
        <v>82</v>
      </c>
      <c r="F2002">
        <v>2001</v>
      </c>
      <c r="G2002" s="106"/>
    </row>
    <row r="2003" spans="1:7" x14ac:dyDescent="0.25">
      <c r="A2003">
        <v>51607</v>
      </c>
      <c r="B2003" t="s">
        <v>87</v>
      </c>
      <c r="C2003" s="44">
        <v>43045</v>
      </c>
      <c r="E2003" t="s">
        <v>82</v>
      </c>
      <c r="F2003">
        <v>2002</v>
      </c>
      <c r="G2003" s="106"/>
    </row>
    <row r="2004" spans="1:7" x14ac:dyDescent="0.25">
      <c r="A2004">
        <v>51619</v>
      </c>
      <c r="B2004" t="s">
        <v>87</v>
      </c>
      <c r="C2004" s="44">
        <v>43046</v>
      </c>
      <c r="E2004" t="s">
        <v>82</v>
      </c>
      <c r="F2004">
        <v>2003</v>
      </c>
      <c r="G2004" s="106"/>
    </row>
    <row r="2005" spans="1:7" x14ac:dyDescent="0.25">
      <c r="A2005">
        <v>51605</v>
      </c>
      <c r="B2005" t="s">
        <v>87</v>
      </c>
      <c r="C2005" s="44">
        <v>43046</v>
      </c>
      <c r="E2005" t="s">
        <v>82</v>
      </c>
      <c r="F2005">
        <v>2004</v>
      </c>
      <c r="G2005" s="106"/>
    </row>
    <row r="2006" spans="1:7" x14ac:dyDescent="0.25">
      <c r="A2006">
        <v>51627</v>
      </c>
      <c r="B2006" t="s">
        <v>87</v>
      </c>
      <c r="C2006" s="44">
        <v>43046</v>
      </c>
      <c r="E2006" t="s">
        <v>82</v>
      </c>
      <c r="F2006">
        <v>2005</v>
      </c>
      <c r="G2006" s="106"/>
    </row>
    <row r="2007" spans="1:7" x14ac:dyDescent="0.25">
      <c r="A2007">
        <v>51628</v>
      </c>
      <c r="B2007" t="s">
        <v>87</v>
      </c>
      <c r="C2007" s="44">
        <v>43046</v>
      </c>
      <c r="E2007" t="s">
        <v>82</v>
      </c>
      <c r="F2007">
        <v>2006</v>
      </c>
      <c r="G2007" s="106"/>
    </row>
    <row r="2008" spans="1:7" x14ac:dyDescent="0.25">
      <c r="A2008">
        <v>51629</v>
      </c>
      <c r="B2008" t="s">
        <v>87</v>
      </c>
      <c r="C2008" s="44">
        <v>43046</v>
      </c>
      <c r="E2008" t="s">
        <v>82</v>
      </c>
      <c r="F2008">
        <v>2007</v>
      </c>
      <c r="G2008" s="106"/>
    </row>
    <row r="2009" spans="1:7" x14ac:dyDescent="0.25">
      <c r="A2009">
        <v>51630</v>
      </c>
      <c r="B2009" t="s">
        <v>87</v>
      </c>
      <c r="C2009" s="44">
        <v>43046</v>
      </c>
      <c r="E2009" t="s">
        <v>82</v>
      </c>
      <c r="F2009">
        <v>2008</v>
      </c>
      <c r="G2009" s="106"/>
    </row>
    <row r="2010" spans="1:7" x14ac:dyDescent="0.25">
      <c r="A2010">
        <v>51631</v>
      </c>
      <c r="B2010" t="s">
        <v>87</v>
      </c>
      <c r="C2010" s="44">
        <v>43046</v>
      </c>
      <c r="E2010" t="s">
        <v>82</v>
      </c>
      <c r="F2010">
        <v>2009</v>
      </c>
      <c r="G2010" s="106"/>
    </row>
    <row r="2011" spans="1:7" x14ac:dyDescent="0.25">
      <c r="A2011">
        <v>51632</v>
      </c>
      <c r="B2011" t="s">
        <v>87</v>
      </c>
      <c r="C2011" s="44">
        <v>43046</v>
      </c>
      <c r="E2011" t="s">
        <v>82</v>
      </c>
      <c r="F2011">
        <v>2010</v>
      </c>
      <c r="G2011" s="106"/>
    </row>
    <row r="2012" spans="1:7" x14ac:dyDescent="0.25">
      <c r="A2012">
        <v>51684</v>
      </c>
      <c r="B2012" t="s">
        <v>87</v>
      </c>
      <c r="C2012" s="44">
        <v>43048</v>
      </c>
      <c r="E2012" t="s">
        <v>82</v>
      </c>
      <c r="F2012">
        <v>2011</v>
      </c>
      <c r="G2012" s="106"/>
    </row>
    <row r="2013" spans="1:7" x14ac:dyDescent="0.25">
      <c r="A2013">
        <v>51683</v>
      </c>
      <c r="B2013" t="s">
        <v>87</v>
      </c>
      <c r="C2013" s="44">
        <v>43048</v>
      </c>
      <c r="E2013" t="s">
        <v>82</v>
      </c>
      <c r="F2013">
        <v>2012</v>
      </c>
      <c r="G2013" s="106"/>
    </row>
    <row r="2014" spans="1:7" x14ac:dyDescent="0.25">
      <c r="A2014">
        <v>51682</v>
      </c>
      <c r="B2014" t="s">
        <v>87</v>
      </c>
      <c r="C2014" s="44">
        <v>43048</v>
      </c>
      <c r="E2014" t="s">
        <v>82</v>
      </c>
      <c r="F2014">
        <v>2013</v>
      </c>
      <c r="G2014" s="106"/>
    </row>
    <row r="2015" spans="1:7" x14ac:dyDescent="0.25">
      <c r="A2015">
        <v>51681</v>
      </c>
      <c r="B2015" t="s">
        <v>87</v>
      </c>
      <c r="C2015" s="44">
        <v>43048</v>
      </c>
      <c r="E2015" t="s">
        <v>82</v>
      </c>
      <c r="F2015">
        <v>2014</v>
      </c>
      <c r="G2015" s="106"/>
    </row>
    <row r="2016" spans="1:7" x14ac:dyDescent="0.25">
      <c r="A2016">
        <v>51670</v>
      </c>
      <c r="B2016" t="s">
        <v>87</v>
      </c>
      <c r="C2016" s="44">
        <v>43049</v>
      </c>
      <c r="E2016" t="s">
        <v>82</v>
      </c>
      <c r="F2016">
        <v>2015</v>
      </c>
      <c r="G2016" s="106"/>
    </row>
    <row r="2017" spans="1:7" x14ac:dyDescent="0.25">
      <c r="A2017">
        <v>51669</v>
      </c>
      <c r="B2017" t="s">
        <v>87</v>
      </c>
      <c r="C2017" s="44">
        <v>43049</v>
      </c>
      <c r="E2017" t="s">
        <v>82</v>
      </c>
      <c r="F2017">
        <v>2016</v>
      </c>
      <c r="G2017" s="106"/>
    </row>
    <row r="2018" spans="1:7" x14ac:dyDescent="0.25">
      <c r="A2018">
        <v>51672</v>
      </c>
      <c r="B2018" t="s">
        <v>87</v>
      </c>
      <c r="C2018" s="44">
        <v>43053</v>
      </c>
      <c r="E2018" t="s">
        <v>82</v>
      </c>
      <c r="F2018">
        <v>2017</v>
      </c>
      <c r="G2018" s="106"/>
    </row>
    <row r="2019" spans="1:7" x14ac:dyDescent="0.25">
      <c r="A2019">
        <v>51620</v>
      </c>
      <c r="B2019" t="s">
        <v>87</v>
      </c>
      <c r="C2019" s="44">
        <v>43053</v>
      </c>
      <c r="E2019" t="s">
        <v>82</v>
      </c>
      <c r="F2019">
        <v>2018</v>
      </c>
      <c r="G2019" s="106"/>
    </row>
    <row r="2020" spans="1:7" x14ac:dyDescent="0.25">
      <c r="A2020">
        <v>51686</v>
      </c>
      <c r="B2020" t="s">
        <v>87</v>
      </c>
      <c r="C2020" s="44">
        <v>43053</v>
      </c>
      <c r="E2020" t="s">
        <v>82</v>
      </c>
      <c r="F2020">
        <v>2019</v>
      </c>
      <c r="G2020" s="106"/>
    </row>
    <row r="2021" spans="1:7" x14ac:dyDescent="0.25">
      <c r="A2021">
        <v>51685</v>
      </c>
      <c r="B2021" t="s">
        <v>87</v>
      </c>
      <c r="C2021" s="44">
        <v>43054</v>
      </c>
      <c r="E2021" t="s">
        <v>82</v>
      </c>
      <c r="F2021">
        <v>2020</v>
      </c>
      <c r="G2021" s="106"/>
    </row>
    <row r="2022" spans="1:7" x14ac:dyDescent="0.25">
      <c r="A2022">
        <v>51614</v>
      </c>
      <c r="B2022" t="s">
        <v>87</v>
      </c>
      <c r="C2022" s="44">
        <v>43056</v>
      </c>
      <c r="E2022" t="s">
        <v>82</v>
      </c>
      <c r="F2022">
        <v>2021</v>
      </c>
      <c r="G2022" s="106"/>
    </row>
    <row r="2023" spans="1:7" x14ac:dyDescent="0.25">
      <c r="A2023">
        <v>51674</v>
      </c>
      <c r="B2023" t="s">
        <v>87</v>
      </c>
      <c r="C2023" s="44">
        <v>43059</v>
      </c>
      <c r="E2023" t="s">
        <v>82</v>
      </c>
      <c r="F2023">
        <v>2022</v>
      </c>
      <c r="G2023" s="106"/>
    </row>
    <row r="2024" spans="1:7" x14ac:dyDescent="0.25">
      <c r="A2024">
        <v>51673</v>
      </c>
      <c r="B2024" t="s">
        <v>87</v>
      </c>
      <c r="C2024" s="44">
        <v>43059</v>
      </c>
      <c r="E2024" t="s">
        <v>82</v>
      </c>
      <c r="F2024">
        <v>2023</v>
      </c>
      <c r="G2024" s="106"/>
    </row>
    <row r="2025" spans="1:7" x14ac:dyDescent="0.25">
      <c r="A2025">
        <v>51612</v>
      </c>
      <c r="B2025" t="s">
        <v>87</v>
      </c>
      <c r="C2025" s="44">
        <v>43059</v>
      </c>
      <c r="E2025" t="s">
        <v>82</v>
      </c>
      <c r="F2025">
        <v>2024</v>
      </c>
      <c r="G2025" s="106"/>
    </row>
    <row r="2026" spans="1:7" x14ac:dyDescent="0.25">
      <c r="A2026">
        <v>51671</v>
      </c>
      <c r="B2026" t="s">
        <v>87</v>
      </c>
      <c r="C2026" s="44">
        <v>43059</v>
      </c>
      <c r="E2026" t="s">
        <v>82</v>
      </c>
      <c r="F2026">
        <v>2025</v>
      </c>
      <c r="G2026" s="106"/>
    </row>
    <row r="2027" spans="1:7" x14ac:dyDescent="0.25">
      <c r="A2027">
        <v>51610</v>
      </c>
      <c r="B2027" t="s">
        <v>87</v>
      </c>
      <c r="C2027" s="44">
        <v>43059</v>
      </c>
      <c r="E2027" t="s">
        <v>82</v>
      </c>
      <c r="F2027">
        <v>2026</v>
      </c>
      <c r="G2027" s="106"/>
    </row>
    <row r="2028" spans="1:7" x14ac:dyDescent="0.25">
      <c r="A2028">
        <v>51609</v>
      </c>
      <c r="B2028" t="s">
        <v>87</v>
      </c>
      <c r="C2028" s="44">
        <v>43059</v>
      </c>
      <c r="E2028" t="s">
        <v>82</v>
      </c>
      <c r="F2028">
        <v>2027</v>
      </c>
      <c r="G2028" s="106"/>
    </row>
    <row r="2029" spans="1:7" x14ac:dyDescent="0.25">
      <c r="A2029">
        <v>51625</v>
      </c>
      <c r="B2029" t="s">
        <v>87</v>
      </c>
      <c r="C2029" s="44">
        <v>43060</v>
      </c>
      <c r="E2029" t="s">
        <v>82</v>
      </c>
      <c r="F2029">
        <v>2028</v>
      </c>
      <c r="G2029" s="106"/>
    </row>
    <row r="2030" spans="1:7" x14ac:dyDescent="0.25">
      <c r="A2030">
        <v>51621</v>
      </c>
      <c r="B2030" t="s">
        <v>87</v>
      </c>
      <c r="C2030" s="44">
        <v>43060</v>
      </c>
      <c r="E2030" t="s">
        <v>82</v>
      </c>
      <c r="F2030">
        <v>2029</v>
      </c>
      <c r="G2030" s="106"/>
    </row>
    <row r="2031" spans="1:7" x14ac:dyDescent="0.25">
      <c r="A2031">
        <v>51611</v>
      </c>
      <c r="B2031" t="s">
        <v>87</v>
      </c>
      <c r="C2031" s="44">
        <v>43060</v>
      </c>
      <c r="E2031" t="s">
        <v>82</v>
      </c>
      <c r="F2031">
        <v>2030</v>
      </c>
      <c r="G2031" s="106"/>
    </row>
    <row r="2032" spans="1:7" x14ac:dyDescent="0.25">
      <c r="A2032">
        <v>51583</v>
      </c>
      <c r="B2032" t="s">
        <v>87</v>
      </c>
      <c r="C2032" s="44">
        <v>43061</v>
      </c>
      <c r="E2032" t="s">
        <v>82</v>
      </c>
      <c r="F2032">
        <v>2031</v>
      </c>
      <c r="G2032" s="106"/>
    </row>
    <row r="2033" spans="1:7" x14ac:dyDescent="0.25">
      <c r="A2033">
        <v>51664</v>
      </c>
      <c r="B2033" t="s">
        <v>87</v>
      </c>
      <c r="C2033" s="44">
        <v>43061</v>
      </c>
      <c r="E2033" t="s">
        <v>82</v>
      </c>
      <c r="F2033">
        <v>2032</v>
      </c>
      <c r="G2033" s="106"/>
    </row>
    <row r="2034" spans="1:7" x14ac:dyDescent="0.25">
      <c r="A2034">
        <v>51608</v>
      </c>
      <c r="B2034" t="s">
        <v>87</v>
      </c>
      <c r="C2034" s="44">
        <v>43061</v>
      </c>
      <c r="E2034" t="s">
        <v>82</v>
      </c>
      <c r="F2034">
        <v>2033</v>
      </c>
      <c r="G2034" s="106"/>
    </row>
    <row r="2035" spans="1:7" x14ac:dyDescent="0.25">
      <c r="A2035">
        <v>51575</v>
      </c>
      <c r="B2035" t="s">
        <v>87</v>
      </c>
      <c r="C2035" s="44">
        <v>43061</v>
      </c>
      <c r="E2035" t="s">
        <v>82</v>
      </c>
      <c r="F2035">
        <v>2034</v>
      </c>
      <c r="G2035" s="106"/>
    </row>
    <row r="2036" spans="1:7" x14ac:dyDescent="0.25">
      <c r="A2036">
        <v>51663</v>
      </c>
      <c r="B2036" t="s">
        <v>87</v>
      </c>
      <c r="C2036" s="44">
        <v>43061</v>
      </c>
      <c r="E2036" t="s">
        <v>82</v>
      </c>
      <c r="F2036">
        <v>2035</v>
      </c>
      <c r="G2036" s="106"/>
    </row>
    <row r="2037" spans="1:7" x14ac:dyDescent="0.25">
      <c r="A2037">
        <v>51574</v>
      </c>
      <c r="B2037" t="s">
        <v>87</v>
      </c>
      <c r="C2037" s="44">
        <v>43061</v>
      </c>
      <c r="E2037" t="s">
        <v>82</v>
      </c>
      <c r="F2037">
        <v>2036</v>
      </c>
      <c r="G2037" s="106"/>
    </row>
    <row r="2038" spans="1:7" x14ac:dyDescent="0.25">
      <c r="A2038">
        <v>51586</v>
      </c>
      <c r="B2038" t="s">
        <v>87</v>
      </c>
      <c r="C2038" s="44">
        <v>43061</v>
      </c>
      <c r="E2038" t="s">
        <v>82</v>
      </c>
      <c r="F2038">
        <v>2037</v>
      </c>
      <c r="G2038" s="106"/>
    </row>
    <row r="2039" spans="1:7" x14ac:dyDescent="0.25">
      <c r="A2039">
        <v>51585</v>
      </c>
      <c r="B2039" t="s">
        <v>87</v>
      </c>
      <c r="C2039" s="44">
        <v>43061</v>
      </c>
      <c r="E2039" t="s">
        <v>82</v>
      </c>
      <c r="F2039">
        <v>2038</v>
      </c>
      <c r="G2039" s="106"/>
    </row>
    <row r="2040" spans="1:7" x14ac:dyDescent="0.25">
      <c r="A2040">
        <v>51584</v>
      </c>
      <c r="B2040" t="s">
        <v>87</v>
      </c>
      <c r="C2040" s="44">
        <v>43061</v>
      </c>
      <c r="E2040" t="s">
        <v>82</v>
      </c>
      <c r="F2040">
        <v>2039</v>
      </c>
      <c r="G2040" s="106"/>
    </row>
    <row r="2041" spans="1:7" x14ac:dyDescent="0.25">
      <c r="A2041">
        <v>51582</v>
      </c>
      <c r="B2041" t="s">
        <v>87</v>
      </c>
      <c r="C2041" s="44">
        <v>43061</v>
      </c>
      <c r="E2041" t="s">
        <v>82</v>
      </c>
      <c r="F2041">
        <v>2040</v>
      </c>
      <c r="G2041" s="106"/>
    </row>
    <row r="2042" spans="1:7" x14ac:dyDescent="0.25">
      <c r="A2042">
        <v>51660</v>
      </c>
      <c r="B2042" t="s">
        <v>87</v>
      </c>
      <c r="C2042" s="44">
        <v>43062</v>
      </c>
      <c r="E2042" t="s">
        <v>82</v>
      </c>
      <c r="F2042">
        <v>2041</v>
      </c>
      <c r="G2042" s="106"/>
    </row>
    <row r="2043" spans="1:7" x14ac:dyDescent="0.25">
      <c r="A2043">
        <v>51658</v>
      </c>
      <c r="B2043" t="s">
        <v>87</v>
      </c>
      <c r="C2043" s="44">
        <v>43062</v>
      </c>
      <c r="E2043" t="s">
        <v>82</v>
      </c>
      <c r="F2043">
        <v>2042</v>
      </c>
      <c r="G2043" s="106"/>
    </row>
    <row r="2044" spans="1:7" x14ac:dyDescent="0.25">
      <c r="A2044">
        <v>51634</v>
      </c>
      <c r="B2044" t="s">
        <v>87</v>
      </c>
      <c r="C2044" s="44">
        <v>43062</v>
      </c>
      <c r="E2044" t="s">
        <v>82</v>
      </c>
      <c r="F2044">
        <v>2043</v>
      </c>
      <c r="G2044" s="106"/>
    </row>
    <row r="2045" spans="1:7" x14ac:dyDescent="0.25">
      <c r="A2045">
        <v>51643</v>
      </c>
      <c r="B2045" t="s">
        <v>87</v>
      </c>
      <c r="C2045" s="44">
        <v>43066</v>
      </c>
      <c r="E2045" t="s">
        <v>82</v>
      </c>
      <c r="F2045">
        <v>2044</v>
      </c>
      <c r="G2045" s="106"/>
    </row>
    <row r="2046" spans="1:7" x14ac:dyDescent="0.25">
      <c r="A2046">
        <v>51680</v>
      </c>
      <c r="B2046" t="s">
        <v>87</v>
      </c>
      <c r="C2046" s="44">
        <v>43066</v>
      </c>
      <c r="E2046" t="s">
        <v>82</v>
      </c>
      <c r="F2046">
        <v>2045</v>
      </c>
      <c r="G2046" s="106"/>
    </row>
    <row r="2047" spans="1:7" x14ac:dyDescent="0.25">
      <c r="A2047">
        <v>51592</v>
      </c>
      <c r="B2047" t="s">
        <v>87</v>
      </c>
      <c r="C2047" s="44">
        <v>43066</v>
      </c>
      <c r="E2047" t="s">
        <v>82</v>
      </c>
      <c r="F2047">
        <v>2046</v>
      </c>
      <c r="G2047" s="106"/>
    </row>
    <row r="2048" spans="1:7" x14ac:dyDescent="0.25">
      <c r="A2048">
        <v>51679</v>
      </c>
      <c r="B2048" t="s">
        <v>87</v>
      </c>
      <c r="C2048" s="44">
        <v>43066</v>
      </c>
      <c r="E2048" t="s">
        <v>82</v>
      </c>
      <c r="F2048">
        <v>2047</v>
      </c>
      <c r="G2048" s="106"/>
    </row>
    <row r="2049" spans="1:7" x14ac:dyDescent="0.25">
      <c r="A2049">
        <v>51677</v>
      </c>
      <c r="B2049" t="s">
        <v>87</v>
      </c>
      <c r="C2049" s="44">
        <v>43066</v>
      </c>
      <c r="E2049" t="s">
        <v>82</v>
      </c>
      <c r="F2049">
        <v>2048</v>
      </c>
      <c r="G2049" s="106"/>
    </row>
    <row r="2050" spans="1:7" x14ac:dyDescent="0.25">
      <c r="A2050">
        <v>51678</v>
      </c>
      <c r="B2050" t="s">
        <v>87</v>
      </c>
      <c r="C2050" s="44">
        <v>43066</v>
      </c>
      <c r="E2050" t="s">
        <v>82</v>
      </c>
      <c r="F2050">
        <v>2049</v>
      </c>
      <c r="G2050" s="106"/>
    </row>
    <row r="2051" spans="1:7" x14ac:dyDescent="0.25">
      <c r="A2051">
        <v>51676</v>
      </c>
      <c r="B2051" t="s">
        <v>87</v>
      </c>
      <c r="C2051" s="44">
        <v>43066</v>
      </c>
      <c r="E2051" t="s">
        <v>82</v>
      </c>
      <c r="F2051">
        <v>2050</v>
      </c>
      <c r="G2051" s="106"/>
    </row>
    <row r="2052" spans="1:7" x14ac:dyDescent="0.25">
      <c r="A2052">
        <v>51675</v>
      </c>
      <c r="B2052" t="s">
        <v>87</v>
      </c>
      <c r="C2052" s="44">
        <v>43066</v>
      </c>
      <c r="E2052" t="s">
        <v>82</v>
      </c>
      <c r="F2052">
        <v>2051</v>
      </c>
      <c r="G2052" s="106"/>
    </row>
    <row r="2053" spans="1:7" x14ac:dyDescent="0.25">
      <c r="A2053">
        <v>51665</v>
      </c>
      <c r="B2053" t="s">
        <v>87</v>
      </c>
      <c r="C2053" s="44">
        <v>43066</v>
      </c>
      <c r="E2053" t="s">
        <v>82</v>
      </c>
      <c r="F2053">
        <v>2052</v>
      </c>
      <c r="G2053" s="106"/>
    </row>
    <row r="2054" spans="1:7" x14ac:dyDescent="0.25">
      <c r="A2054">
        <v>51668</v>
      </c>
      <c r="B2054" t="s">
        <v>87</v>
      </c>
      <c r="C2054" s="44">
        <v>43066</v>
      </c>
      <c r="E2054" t="s">
        <v>82</v>
      </c>
      <c r="F2054">
        <v>2053</v>
      </c>
      <c r="G2054" s="106"/>
    </row>
    <row r="2055" spans="1:7" x14ac:dyDescent="0.25">
      <c r="A2055">
        <v>51667</v>
      </c>
      <c r="B2055" t="s">
        <v>87</v>
      </c>
      <c r="C2055" s="44">
        <v>43066</v>
      </c>
      <c r="E2055" t="s">
        <v>82</v>
      </c>
      <c r="F2055">
        <v>2054</v>
      </c>
      <c r="G2055" s="106"/>
    </row>
    <row r="2056" spans="1:7" x14ac:dyDescent="0.25">
      <c r="A2056">
        <v>51666</v>
      </c>
      <c r="B2056" t="s">
        <v>87</v>
      </c>
      <c r="C2056" s="44">
        <v>43066</v>
      </c>
      <c r="E2056" t="s">
        <v>82</v>
      </c>
      <c r="F2056">
        <v>2055</v>
      </c>
      <c r="G2056" s="106"/>
    </row>
    <row r="2057" spans="1:7" x14ac:dyDescent="0.25">
      <c r="A2057">
        <v>51641</v>
      </c>
      <c r="B2057" t="s">
        <v>87</v>
      </c>
      <c r="C2057" s="44">
        <v>43067</v>
      </c>
      <c r="E2057" t="s">
        <v>82</v>
      </c>
      <c r="F2057">
        <v>2056</v>
      </c>
      <c r="G2057" s="106"/>
    </row>
    <row r="2058" spans="1:7" x14ac:dyDescent="0.25">
      <c r="A2058">
        <v>51597</v>
      </c>
      <c r="B2058" t="s">
        <v>87</v>
      </c>
      <c r="C2058" s="44">
        <v>43067</v>
      </c>
      <c r="E2058" t="s">
        <v>82</v>
      </c>
      <c r="F2058">
        <v>2057</v>
      </c>
      <c r="G2058" s="106"/>
    </row>
    <row r="2059" spans="1:7" x14ac:dyDescent="0.25">
      <c r="A2059">
        <v>51598</v>
      </c>
      <c r="B2059" t="s">
        <v>87</v>
      </c>
      <c r="C2059" s="44">
        <v>43069</v>
      </c>
      <c r="E2059" t="s">
        <v>82</v>
      </c>
      <c r="F2059">
        <v>2058</v>
      </c>
      <c r="G2059" s="106"/>
    </row>
    <row r="2060" spans="1:7" x14ac:dyDescent="0.25">
      <c r="A2060">
        <v>51640</v>
      </c>
      <c r="B2060" t="s">
        <v>87</v>
      </c>
      <c r="C2060" s="44">
        <v>43076</v>
      </c>
      <c r="E2060" t="s">
        <v>82</v>
      </c>
      <c r="F2060">
        <v>2059</v>
      </c>
      <c r="G2060" s="106"/>
    </row>
    <row r="2061" spans="1:7" x14ac:dyDescent="0.25">
      <c r="A2061">
        <v>51657</v>
      </c>
      <c r="B2061" t="s">
        <v>87</v>
      </c>
      <c r="C2061" s="44">
        <v>43077</v>
      </c>
      <c r="E2061" t="s">
        <v>82</v>
      </c>
      <c r="F2061">
        <v>2060</v>
      </c>
      <c r="G2061" s="106"/>
    </row>
    <row r="2062" spans="1:7" x14ac:dyDescent="0.25">
      <c r="A2062">
        <v>51601</v>
      </c>
      <c r="B2062" t="s">
        <v>87</v>
      </c>
      <c r="C2062" s="44">
        <v>43080</v>
      </c>
      <c r="E2062" t="s">
        <v>82</v>
      </c>
      <c r="F2062">
        <v>2061</v>
      </c>
      <c r="G2062" s="106"/>
    </row>
    <row r="2063" spans="1:7" x14ac:dyDescent="0.25">
      <c r="A2063">
        <v>51599</v>
      </c>
      <c r="B2063" t="s">
        <v>87</v>
      </c>
      <c r="C2063" s="44">
        <v>43080</v>
      </c>
      <c r="E2063" t="s">
        <v>82</v>
      </c>
      <c r="F2063">
        <v>2062</v>
      </c>
      <c r="G2063" s="106"/>
    </row>
    <row r="2064" spans="1:7" x14ac:dyDescent="0.25">
      <c r="A2064">
        <v>51587</v>
      </c>
      <c r="B2064" t="s">
        <v>87</v>
      </c>
      <c r="C2064" s="44">
        <v>43080</v>
      </c>
      <c r="E2064" t="s">
        <v>82</v>
      </c>
      <c r="F2064">
        <v>2063</v>
      </c>
      <c r="G2064" s="106"/>
    </row>
    <row r="2065" spans="1:7" x14ac:dyDescent="0.25">
      <c r="A2065">
        <v>51662</v>
      </c>
      <c r="B2065" t="s">
        <v>87</v>
      </c>
      <c r="C2065" s="44">
        <v>43080</v>
      </c>
      <c r="E2065" t="s">
        <v>82</v>
      </c>
      <c r="F2065">
        <v>2064</v>
      </c>
      <c r="G2065" s="106"/>
    </row>
    <row r="2066" spans="1:7" x14ac:dyDescent="0.25">
      <c r="A2066">
        <v>51639</v>
      </c>
      <c r="B2066" t="s">
        <v>87</v>
      </c>
      <c r="C2066" s="44">
        <v>43080</v>
      </c>
      <c r="E2066" t="s">
        <v>82</v>
      </c>
      <c r="F2066">
        <v>2065</v>
      </c>
      <c r="G2066" s="106"/>
    </row>
    <row r="2067" spans="1:7" x14ac:dyDescent="0.25">
      <c r="A2067">
        <v>51661</v>
      </c>
      <c r="B2067" t="s">
        <v>87</v>
      </c>
      <c r="C2067" s="44">
        <v>43080</v>
      </c>
      <c r="E2067" t="s">
        <v>82</v>
      </c>
      <c r="F2067">
        <v>2066</v>
      </c>
      <c r="G2067" s="106"/>
    </row>
    <row r="2068" spans="1:7" x14ac:dyDescent="0.25">
      <c r="A2068">
        <v>51602</v>
      </c>
      <c r="B2068" t="s">
        <v>87</v>
      </c>
      <c r="C2068" s="44">
        <v>43081</v>
      </c>
      <c r="E2068" t="s">
        <v>82</v>
      </c>
      <c r="F2068">
        <v>2067</v>
      </c>
      <c r="G2068" s="106"/>
    </row>
    <row r="2069" spans="1:7" x14ac:dyDescent="0.25">
      <c r="A2069">
        <v>51637</v>
      </c>
      <c r="B2069" t="s">
        <v>87</v>
      </c>
      <c r="C2069" s="44">
        <v>43081</v>
      </c>
      <c r="E2069" t="s">
        <v>82</v>
      </c>
      <c r="F2069">
        <v>2068</v>
      </c>
      <c r="G2069" s="106"/>
    </row>
    <row r="2070" spans="1:7" x14ac:dyDescent="0.25">
      <c r="A2070">
        <v>51644</v>
      </c>
      <c r="B2070" t="s">
        <v>87</v>
      </c>
      <c r="C2070" s="44">
        <v>43087</v>
      </c>
      <c r="E2070" t="s">
        <v>82</v>
      </c>
      <c r="F2070">
        <v>2069</v>
      </c>
      <c r="G2070" s="106"/>
    </row>
    <row r="2071" spans="1:7" x14ac:dyDescent="0.25">
      <c r="A2071">
        <v>51633</v>
      </c>
      <c r="B2071" t="s">
        <v>87</v>
      </c>
      <c r="C2071" s="44">
        <v>43087</v>
      </c>
      <c r="E2071" t="s">
        <v>82</v>
      </c>
      <c r="F2071">
        <v>2070</v>
      </c>
      <c r="G2071" s="106"/>
    </row>
    <row r="2072" spans="1:7" x14ac:dyDescent="0.25">
      <c r="A2072">
        <v>51636</v>
      </c>
      <c r="B2072" t="s">
        <v>87</v>
      </c>
      <c r="C2072" s="44">
        <v>43087</v>
      </c>
      <c r="E2072" t="s">
        <v>82</v>
      </c>
      <c r="F2072">
        <v>2071</v>
      </c>
      <c r="G2072" s="106"/>
    </row>
    <row r="2073" spans="1:7" x14ac:dyDescent="0.25">
      <c r="A2073">
        <v>51645</v>
      </c>
      <c r="B2073" t="s">
        <v>87</v>
      </c>
      <c r="C2073" s="44">
        <v>43089</v>
      </c>
      <c r="E2073" t="s">
        <v>82</v>
      </c>
      <c r="F2073">
        <v>2072</v>
      </c>
      <c r="G2073" s="106"/>
    </row>
    <row r="2074" spans="1:7" x14ac:dyDescent="0.25">
      <c r="A2074">
        <v>51516</v>
      </c>
      <c r="B2074" t="s">
        <v>87</v>
      </c>
      <c r="C2074" s="44">
        <v>43105</v>
      </c>
      <c r="E2074" t="s">
        <v>82</v>
      </c>
      <c r="F2074">
        <v>2073</v>
      </c>
      <c r="G2074" s="106"/>
    </row>
    <row r="2075" spans="1:7" x14ac:dyDescent="0.25">
      <c r="A2075">
        <v>51648</v>
      </c>
      <c r="B2075" t="s">
        <v>87</v>
      </c>
      <c r="C2075" s="44">
        <v>43108</v>
      </c>
      <c r="E2075" t="s">
        <v>82</v>
      </c>
      <c r="F2075">
        <v>2074</v>
      </c>
      <c r="G2075" s="106"/>
    </row>
    <row r="2076" spans="1:7" x14ac:dyDescent="0.25">
      <c r="A2076">
        <v>51647</v>
      </c>
      <c r="B2076" t="s">
        <v>87</v>
      </c>
      <c r="C2076" s="44">
        <v>43108</v>
      </c>
      <c r="E2076" t="s">
        <v>82</v>
      </c>
      <c r="F2076">
        <v>2075</v>
      </c>
      <c r="G2076" s="106"/>
    </row>
    <row r="2077" spans="1:7" x14ac:dyDescent="0.25">
      <c r="A2077">
        <v>51695</v>
      </c>
      <c r="B2077" t="s">
        <v>87</v>
      </c>
      <c r="C2077" s="44">
        <v>43109</v>
      </c>
      <c r="E2077" t="s">
        <v>82</v>
      </c>
      <c r="F2077">
        <v>2076</v>
      </c>
      <c r="G2077" s="106"/>
    </row>
    <row r="2078" spans="1:7" x14ac:dyDescent="0.25">
      <c r="A2078">
        <v>51650</v>
      </c>
      <c r="B2078" t="s">
        <v>87</v>
      </c>
      <c r="C2078" s="44">
        <v>43110</v>
      </c>
      <c r="E2078" t="s">
        <v>82</v>
      </c>
      <c r="F2078">
        <v>2077</v>
      </c>
      <c r="G2078" s="106"/>
    </row>
    <row r="2079" spans="1:7" x14ac:dyDescent="0.25">
      <c r="A2079">
        <v>51642</v>
      </c>
      <c r="B2079" t="s">
        <v>87</v>
      </c>
      <c r="C2079" s="44">
        <v>43110</v>
      </c>
      <c r="E2079" t="s">
        <v>82</v>
      </c>
      <c r="F2079">
        <v>2078</v>
      </c>
      <c r="G2079" s="106"/>
    </row>
    <row r="2080" spans="1:7" x14ac:dyDescent="0.25">
      <c r="A2080">
        <v>51701</v>
      </c>
      <c r="B2080" t="s">
        <v>87</v>
      </c>
      <c r="C2080" s="44">
        <v>43117</v>
      </c>
      <c r="E2080" t="s">
        <v>82</v>
      </c>
      <c r="F2080">
        <v>2079</v>
      </c>
      <c r="G2080" s="106"/>
    </row>
    <row r="2081" spans="1:7" x14ac:dyDescent="0.25">
      <c r="A2081">
        <v>51691</v>
      </c>
      <c r="B2081" t="s">
        <v>87</v>
      </c>
      <c r="C2081" s="44">
        <v>43118</v>
      </c>
      <c r="E2081" t="s">
        <v>82</v>
      </c>
      <c r="F2081">
        <v>2080</v>
      </c>
      <c r="G2081" s="106"/>
    </row>
    <row r="2082" spans="1:7" x14ac:dyDescent="0.25">
      <c r="A2082">
        <v>51692</v>
      </c>
      <c r="B2082" t="s">
        <v>87</v>
      </c>
      <c r="C2082" s="44">
        <v>43118</v>
      </c>
      <c r="E2082" t="s">
        <v>82</v>
      </c>
      <c r="F2082">
        <v>2081</v>
      </c>
      <c r="G2082" s="106"/>
    </row>
    <row r="2083" spans="1:7" x14ac:dyDescent="0.25">
      <c r="A2083">
        <v>51690</v>
      </c>
      <c r="B2083" t="s">
        <v>87</v>
      </c>
      <c r="C2083" s="44">
        <v>43118</v>
      </c>
      <c r="E2083" t="s">
        <v>82</v>
      </c>
      <c r="F2083">
        <v>2082</v>
      </c>
      <c r="G2083" s="106"/>
    </row>
    <row r="2084" spans="1:7" x14ac:dyDescent="0.25">
      <c r="A2084">
        <v>51693</v>
      </c>
      <c r="B2084" t="s">
        <v>87</v>
      </c>
      <c r="C2084" s="44">
        <v>43118</v>
      </c>
      <c r="E2084" t="s">
        <v>82</v>
      </c>
      <c r="F2084">
        <v>2083</v>
      </c>
      <c r="G2084" s="106"/>
    </row>
    <row r="2085" spans="1:7" x14ac:dyDescent="0.25">
      <c r="A2085">
        <v>51698</v>
      </c>
      <c r="B2085" t="s">
        <v>87</v>
      </c>
      <c r="C2085" s="44">
        <v>43120</v>
      </c>
      <c r="E2085" t="s">
        <v>82</v>
      </c>
      <c r="F2085">
        <v>2084</v>
      </c>
      <c r="G2085" s="106"/>
    </row>
    <row r="2086" spans="1:7" x14ac:dyDescent="0.25">
      <c r="A2086">
        <v>51697</v>
      </c>
      <c r="B2086" t="s">
        <v>87</v>
      </c>
      <c r="C2086" s="44">
        <v>43120</v>
      </c>
      <c r="E2086" t="s">
        <v>82</v>
      </c>
      <c r="F2086">
        <v>2085</v>
      </c>
      <c r="G2086" s="106"/>
    </row>
    <row r="2087" spans="1:7" x14ac:dyDescent="0.25">
      <c r="A2087">
        <v>51703</v>
      </c>
      <c r="B2087" t="s">
        <v>87</v>
      </c>
      <c r="C2087" s="44">
        <v>43122</v>
      </c>
      <c r="E2087" t="s">
        <v>82</v>
      </c>
      <c r="F2087">
        <v>2086</v>
      </c>
      <c r="G2087" s="106"/>
    </row>
    <row r="2088" spans="1:7" x14ac:dyDescent="0.25">
      <c r="A2088">
        <v>51688</v>
      </c>
      <c r="B2088" t="s">
        <v>87</v>
      </c>
      <c r="C2088" s="44">
        <v>43122</v>
      </c>
      <c r="E2088" t="s">
        <v>82</v>
      </c>
      <c r="F2088">
        <v>2087</v>
      </c>
      <c r="G2088" s="106"/>
    </row>
    <row r="2089" spans="1:7" x14ac:dyDescent="0.25">
      <c r="A2089">
        <v>51705</v>
      </c>
      <c r="B2089" t="s">
        <v>87</v>
      </c>
      <c r="C2089" s="44">
        <v>43123</v>
      </c>
      <c r="E2089" t="s">
        <v>82</v>
      </c>
      <c r="F2089">
        <v>2088</v>
      </c>
      <c r="G2089" s="106"/>
    </row>
    <row r="2090" spans="1:7" x14ac:dyDescent="0.25">
      <c r="A2090">
        <v>51699</v>
      </c>
      <c r="B2090" t="s">
        <v>87</v>
      </c>
      <c r="C2090" s="44">
        <v>43124</v>
      </c>
      <c r="E2090" t="s">
        <v>82</v>
      </c>
      <c r="F2090">
        <v>2089</v>
      </c>
      <c r="G2090" s="106"/>
    </row>
    <row r="2091" spans="1:7" x14ac:dyDescent="0.25">
      <c r="A2091">
        <v>51708</v>
      </c>
      <c r="B2091" t="s">
        <v>87</v>
      </c>
      <c r="C2091" s="44">
        <v>43125</v>
      </c>
      <c r="E2091" t="s">
        <v>82</v>
      </c>
      <c r="F2091">
        <v>2090</v>
      </c>
      <c r="G2091" s="106"/>
    </row>
    <row r="2092" spans="1:7" x14ac:dyDescent="0.25">
      <c r="A2092">
        <v>51707</v>
      </c>
      <c r="B2092" t="s">
        <v>87</v>
      </c>
      <c r="C2092" s="44">
        <v>43126</v>
      </c>
      <c r="E2092" t="s">
        <v>82</v>
      </c>
      <c r="F2092">
        <v>2091</v>
      </c>
      <c r="G2092" s="106"/>
    </row>
    <row r="2093" spans="1:7" x14ac:dyDescent="0.25">
      <c r="A2093">
        <v>51700</v>
      </c>
      <c r="B2093" t="s">
        <v>87</v>
      </c>
      <c r="C2093" s="44">
        <v>43126</v>
      </c>
      <c r="E2093" t="s">
        <v>82</v>
      </c>
      <c r="F2093">
        <v>2092</v>
      </c>
      <c r="G2093" s="106"/>
    </row>
    <row r="2094" spans="1:7" x14ac:dyDescent="0.25">
      <c r="A2094">
        <v>51702</v>
      </c>
      <c r="B2094" t="s">
        <v>87</v>
      </c>
      <c r="C2094" s="44">
        <v>43126</v>
      </c>
      <c r="E2094" t="s">
        <v>82</v>
      </c>
      <c r="F2094">
        <v>2093</v>
      </c>
      <c r="G2094" s="106"/>
    </row>
    <row r="2095" spans="1:7" x14ac:dyDescent="0.25">
      <c r="A2095">
        <v>51706</v>
      </c>
      <c r="B2095" t="s">
        <v>87</v>
      </c>
      <c r="C2095" s="44">
        <v>43129</v>
      </c>
      <c r="E2095" t="s">
        <v>82</v>
      </c>
      <c r="F2095">
        <v>2094</v>
      </c>
      <c r="G2095" s="106"/>
    </row>
    <row r="2096" spans="1:7" x14ac:dyDescent="0.25">
      <c r="A2096">
        <v>51514</v>
      </c>
      <c r="B2096" t="s">
        <v>87</v>
      </c>
      <c r="C2096" s="44">
        <v>43131</v>
      </c>
      <c r="E2096" t="s">
        <v>82</v>
      </c>
      <c r="F2096">
        <v>2095</v>
      </c>
      <c r="G2096" s="106"/>
    </row>
    <row r="2097" spans="1:7" x14ac:dyDescent="0.25">
      <c r="A2097">
        <v>51709</v>
      </c>
      <c r="B2097" t="s">
        <v>87</v>
      </c>
      <c r="C2097" s="44">
        <v>43132</v>
      </c>
      <c r="E2097" t="s">
        <v>82</v>
      </c>
      <c r="F2097">
        <v>2096</v>
      </c>
      <c r="G2097" s="106"/>
    </row>
    <row r="2098" spans="1:7" x14ac:dyDescent="0.25">
      <c r="A2098">
        <v>51715</v>
      </c>
      <c r="B2098" t="s">
        <v>87</v>
      </c>
      <c r="C2098" s="44">
        <v>43133</v>
      </c>
      <c r="E2098" t="s">
        <v>82</v>
      </c>
      <c r="F2098">
        <v>2097</v>
      </c>
      <c r="G2098" s="106"/>
    </row>
    <row r="2099" spans="1:7" x14ac:dyDescent="0.25">
      <c r="A2099">
        <v>51711</v>
      </c>
      <c r="B2099" t="s">
        <v>87</v>
      </c>
      <c r="C2099" s="44">
        <v>43136</v>
      </c>
      <c r="E2099" t="s">
        <v>82</v>
      </c>
      <c r="F2099">
        <v>2098</v>
      </c>
      <c r="G2099" s="106"/>
    </row>
    <row r="2100" spans="1:7" x14ac:dyDescent="0.25">
      <c r="A2100">
        <v>51712</v>
      </c>
      <c r="B2100" t="s">
        <v>87</v>
      </c>
      <c r="C2100" s="44">
        <v>43136</v>
      </c>
      <c r="E2100" t="s">
        <v>82</v>
      </c>
      <c r="F2100">
        <v>2099</v>
      </c>
      <c r="G2100" s="106"/>
    </row>
    <row r="2101" spans="1:7" x14ac:dyDescent="0.25">
      <c r="A2101">
        <v>51717</v>
      </c>
      <c r="B2101" t="s">
        <v>87</v>
      </c>
      <c r="C2101" s="44">
        <v>43136</v>
      </c>
      <c r="E2101" t="s">
        <v>82</v>
      </c>
      <c r="F2101">
        <v>2100</v>
      </c>
      <c r="G2101" s="106"/>
    </row>
    <row r="2102" spans="1:7" x14ac:dyDescent="0.25">
      <c r="A2102">
        <v>51716</v>
      </c>
      <c r="B2102" t="s">
        <v>87</v>
      </c>
      <c r="C2102" s="44">
        <v>43138</v>
      </c>
      <c r="E2102" t="s">
        <v>82</v>
      </c>
      <c r="F2102">
        <v>2101</v>
      </c>
      <c r="G2102" s="106"/>
    </row>
    <row r="2103" spans="1:7" x14ac:dyDescent="0.25">
      <c r="A2103">
        <v>51696</v>
      </c>
      <c r="B2103" t="s">
        <v>87</v>
      </c>
      <c r="C2103" s="44">
        <v>43138</v>
      </c>
      <c r="E2103" t="s">
        <v>82</v>
      </c>
      <c r="F2103">
        <v>2102</v>
      </c>
      <c r="G2103" s="106"/>
    </row>
    <row r="2104" spans="1:7" x14ac:dyDescent="0.25">
      <c r="A2104">
        <v>51653</v>
      </c>
      <c r="B2104" t="s">
        <v>87</v>
      </c>
      <c r="C2104" s="44">
        <v>43146</v>
      </c>
      <c r="E2104" t="s">
        <v>82</v>
      </c>
      <c r="F2104">
        <v>2103</v>
      </c>
      <c r="G2104" s="106"/>
    </row>
    <row r="2105" spans="1:7" x14ac:dyDescent="0.25">
      <c r="A2105">
        <v>51613</v>
      </c>
      <c r="B2105" t="s">
        <v>87</v>
      </c>
      <c r="C2105" s="44">
        <v>43146</v>
      </c>
      <c r="E2105" t="s">
        <v>82</v>
      </c>
      <c r="F2105">
        <v>2104</v>
      </c>
      <c r="G2105" s="106"/>
    </row>
    <row r="2106" spans="1:7" x14ac:dyDescent="0.25">
      <c r="A2106">
        <v>51718</v>
      </c>
      <c r="B2106" t="s">
        <v>87</v>
      </c>
      <c r="C2106" s="44">
        <v>43146</v>
      </c>
      <c r="E2106" t="s">
        <v>82</v>
      </c>
      <c r="F2106">
        <v>2105</v>
      </c>
      <c r="G2106" s="106"/>
    </row>
    <row r="2107" spans="1:7" x14ac:dyDescent="0.25">
      <c r="A2107">
        <v>46182</v>
      </c>
      <c r="B2107" t="s">
        <v>86</v>
      </c>
      <c r="C2107" s="44">
        <v>42956</v>
      </c>
      <c r="E2107" t="s">
        <v>82</v>
      </c>
      <c r="F2107">
        <v>2106</v>
      </c>
      <c r="G2107" s="106"/>
    </row>
    <row r="2108" spans="1:7" x14ac:dyDescent="0.25">
      <c r="A2108">
        <v>51646</v>
      </c>
      <c r="B2108" t="s">
        <v>87</v>
      </c>
      <c r="C2108" s="44">
        <v>43147</v>
      </c>
      <c r="E2108" t="s">
        <v>82</v>
      </c>
      <c r="F2108">
        <v>2107</v>
      </c>
      <c r="G2108" s="106"/>
    </row>
    <row r="2109" spans="1:7" x14ac:dyDescent="0.25">
      <c r="A2109">
        <v>51654</v>
      </c>
      <c r="B2109" t="s">
        <v>87</v>
      </c>
      <c r="C2109" s="44">
        <v>43150</v>
      </c>
      <c r="E2109" t="s">
        <v>82</v>
      </c>
      <c r="F2109">
        <v>2108</v>
      </c>
      <c r="G2109" s="106"/>
    </row>
    <row r="2110" spans="1:7" x14ac:dyDescent="0.25">
      <c r="A2110">
        <v>51656</v>
      </c>
      <c r="B2110" t="s">
        <v>87</v>
      </c>
      <c r="C2110" s="44">
        <v>43151</v>
      </c>
      <c r="E2110" t="s">
        <v>82</v>
      </c>
      <c r="F2110">
        <v>2109</v>
      </c>
      <c r="G2110" s="106"/>
    </row>
    <row r="2111" spans="1:7" x14ac:dyDescent="0.25">
      <c r="A2111">
        <v>45660</v>
      </c>
      <c r="B2111" t="s">
        <v>87</v>
      </c>
      <c r="C2111" s="44">
        <v>43153</v>
      </c>
      <c r="E2111" t="s">
        <v>82</v>
      </c>
      <c r="F2111">
        <v>2110</v>
      </c>
      <c r="G2111" s="106"/>
    </row>
    <row r="2112" spans="1:7" x14ac:dyDescent="0.25">
      <c r="A2112">
        <v>45659</v>
      </c>
      <c r="B2112" t="s">
        <v>87</v>
      </c>
      <c r="C2112" s="44">
        <v>43153</v>
      </c>
      <c r="E2112" t="s">
        <v>82</v>
      </c>
      <c r="F2112">
        <v>2111</v>
      </c>
      <c r="G2112" s="106"/>
    </row>
    <row r="2113" spans="1:7" x14ac:dyDescent="0.25">
      <c r="A2113">
        <v>45664</v>
      </c>
      <c r="B2113" t="s">
        <v>87</v>
      </c>
      <c r="C2113" s="44">
        <v>43153</v>
      </c>
      <c r="E2113" t="s">
        <v>82</v>
      </c>
      <c r="F2113">
        <v>2112</v>
      </c>
      <c r="G2113" s="106"/>
    </row>
    <row r="2114" spans="1:7" x14ac:dyDescent="0.25">
      <c r="A2114">
        <v>45656</v>
      </c>
      <c r="B2114" t="s">
        <v>87</v>
      </c>
      <c r="C2114" s="44">
        <v>43153</v>
      </c>
      <c r="E2114" t="s">
        <v>82</v>
      </c>
      <c r="F2114">
        <v>2113</v>
      </c>
      <c r="G2114" s="106"/>
    </row>
    <row r="2115" spans="1:7" x14ac:dyDescent="0.25">
      <c r="A2115">
        <v>45657</v>
      </c>
      <c r="B2115" t="s">
        <v>87</v>
      </c>
      <c r="C2115" s="44">
        <v>43153</v>
      </c>
      <c r="E2115" t="s">
        <v>82</v>
      </c>
      <c r="F2115">
        <v>2114</v>
      </c>
      <c r="G2115" s="106"/>
    </row>
    <row r="2116" spans="1:7" x14ac:dyDescent="0.25">
      <c r="A2116">
        <v>45658</v>
      </c>
      <c r="B2116" t="s">
        <v>87</v>
      </c>
      <c r="C2116" s="44">
        <v>43153</v>
      </c>
      <c r="E2116" t="s">
        <v>82</v>
      </c>
      <c r="F2116">
        <v>2115</v>
      </c>
      <c r="G2116" s="106"/>
    </row>
    <row r="2117" spans="1:7" x14ac:dyDescent="0.25">
      <c r="A2117">
        <v>45291</v>
      </c>
      <c r="B2117" t="s">
        <v>87</v>
      </c>
      <c r="C2117" s="44">
        <v>43153</v>
      </c>
      <c r="E2117" t="s">
        <v>82</v>
      </c>
      <c r="F2117">
        <v>2116</v>
      </c>
      <c r="G2117" s="106"/>
    </row>
    <row r="2118" spans="1:7" x14ac:dyDescent="0.25">
      <c r="A2118">
        <v>45362</v>
      </c>
      <c r="B2118" t="s">
        <v>87</v>
      </c>
      <c r="C2118" s="44">
        <v>43153</v>
      </c>
      <c r="E2118" t="s">
        <v>82</v>
      </c>
      <c r="F2118">
        <v>2117</v>
      </c>
      <c r="G2118" s="106"/>
    </row>
    <row r="2119" spans="1:7" x14ac:dyDescent="0.25">
      <c r="A2119">
        <v>45283</v>
      </c>
      <c r="B2119" t="s">
        <v>87</v>
      </c>
      <c r="C2119" s="44">
        <v>43153</v>
      </c>
      <c r="E2119" t="s">
        <v>82</v>
      </c>
      <c r="F2119">
        <v>2118</v>
      </c>
      <c r="G2119" s="106"/>
    </row>
    <row r="2120" spans="1:7" x14ac:dyDescent="0.25">
      <c r="A2120">
        <v>51714</v>
      </c>
      <c r="B2120" t="s">
        <v>87</v>
      </c>
      <c r="C2120" s="44">
        <v>43161</v>
      </c>
      <c r="E2120" t="s">
        <v>82</v>
      </c>
      <c r="F2120">
        <v>2119</v>
      </c>
      <c r="G2120" s="106"/>
    </row>
    <row r="2121" spans="1:7" x14ac:dyDescent="0.25">
      <c r="A2121">
        <v>51724</v>
      </c>
      <c r="B2121" t="s">
        <v>87</v>
      </c>
      <c r="C2121" s="44">
        <v>43164</v>
      </c>
      <c r="E2121" t="s">
        <v>82</v>
      </c>
      <c r="F2121">
        <v>2120</v>
      </c>
      <c r="G2121" s="106"/>
    </row>
    <row r="2122" spans="1:7" x14ac:dyDescent="0.25">
      <c r="A2122">
        <v>51720</v>
      </c>
      <c r="B2122" t="s">
        <v>87</v>
      </c>
      <c r="C2122" s="44">
        <v>43164</v>
      </c>
      <c r="E2122" t="s">
        <v>82</v>
      </c>
      <c r="F2122">
        <v>2121</v>
      </c>
      <c r="G2122" s="106"/>
    </row>
    <row r="2123" spans="1:7" x14ac:dyDescent="0.25">
      <c r="A2123">
        <v>51719</v>
      </c>
      <c r="B2123" t="s">
        <v>87</v>
      </c>
      <c r="C2123" s="44">
        <v>43171</v>
      </c>
      <c r="E2123" t="s">
        <v>82</v>
      </c>
      <c r="F2123">
        <v>2122</v>
      </c>
      <c r="G2123" s="106"/>
    </row>
    <row r="2124" spans="1:7" x14ac:dyDescent="0.25">
      <c r="A2124">
        <v>51727</v>
      </c>
      <c r="B2124" t="s">
        <v>87</v>
      </c>
      <c r="C2124" s="44">
        <v>43175</v>
      </c>
      <c r="E2124" t="s">
        <v>82</v>
      </c>
      <c r="F2124">
        <v>2123</v>
      </c>
      <c r="G2124" s="106"/>
    </row>
    <row r="2125" spans="1:7" x14ac:dyDescent="0.25">
      <c r="A2125">
        <v>51726</v>
      </c>
      <c r="B2125" t="s">
        <v>87</v>
      </c>
      <c r="C2125" s="44">
        <v>43180</v>
      </c>
      <c r="E2125" t="s">
        <v>82</v>
      </c>
      <c r="F2125">
        <v>2124</v>
      </c>
      <c r="G2125" s="106"/>
    </row>
    <row r="2126" spans="1:7" x14ac:dyDescent="0.25">
      <c r="A2126">
        <v>46183</v>
      </c>
      <c r="B2126" t="s">
        <v>86</v>
      </c>
      <c r="C2126" s="44">
        <v>42965</v>
      </c>
      <c r="E2126" t="s">
        <v>82</v>
      </c>
      <c r="F2126">
        <v>2125</v>
      </c>
      <c r="G2126" s="106"/>
    </row>
    <row r="2127" spans="1:7" x14ac:dyDescent="0.25">
      <c r="A2127">
        <v>51655</v>
      </c>
      <c r="B2127" t="s">
        <v>87</v>
      </c>
      <c r="C2127" s="44">
        <v>43182</v>
      </c>
      <c r="E2127" t="s">
        <v>82</v>
      </c>
      <c r="F2127">
        <v>2126</v>
      </c>
      <c r="G2127" s="106"/>
    </row>
    <row r="2128" spans="1:7" x14ac:dyDescent="0.25">
      <c r="A2128">
        <v>51731</v>
      </c>
      <c r="B2128" t="s">
        <v>87</v>
      </c>
      <c r="C2128" s="44">
        <v>43188</v>
      </c>
      <c r="E2128" t="s">
        <v>82</v>
      </c>
      <c r="F2128">
        <v>2127</v>
      </c>
      <c r="G2128" s="106"/>
    </row>
    <row r="2129" spans="1:7" x14ac:dyDescent="0.25">
      <c r="A2129">
        <v>51723</v>
      </c>
      <c r="B2129" t="s">
        <v>87</v>
      </c>
      <c r="C2129" s="44">
        <v>43193</v>
      </c>
      <c r="E2129" t="s">
        <v>82</v>
      </c>
      <c r="F2129">
        <v>2128</v>
      </c>
      <c r="G2129" s="106"/>
    </row>
    <row r="2130" spans="1:7" x14ac:dyDescent="0.25">
      <c r="A2130">
        <v>51732</v>
      </c>
      <c r="B2130" t="s">
        <v>87</v>
      </c>
      <c r="C2130" s="44">
        <v>43195</v>
      </c>
      <c r="E2130" t="s">
        <v>82</v>
      </c>
      <c r="F2130">
        <v>2129</v>
      </c>
      <c r="G2130" s="106"/>
    </row>
    <row r="2131" spans="1:7" x14ac:dyDescent="0.25">
      <c r="A2131">
        <v>51735</v>
      </c>
      <c r="B2131" t="s">
        <v>87</v>
      </c>
      <c r="C2131" s="44">
        <v>43201</v>
      </c>
      <c r="E2131" t="s">
        <v>82</v>
      </c>
      <c r="F2131">
        <v>2130</v>
      </c>
      <c r="G2131" s="106"/>
    </row>
    <row r="2132" spans="1:7" x14ac:dyDescent="0.25">
      <c r="A2132">
        <v>51736</v>
      </c>
      <c r="B2132" t="s">
        <v>87</v>
      </c>
      <c r="C2132" s="44">
        <v>43202</v>
      </c>
      <c r="E2132" t="s">
        <v>82</v>
      </c>
      <c r="F2132">
        <v>2131</v>
      </c>
      <c r="G2132" s="106"/>
    </row>
    <row r="2133" spans="1:7" x14ac:dyDescent="0.25">
      <c r="A2133">
        <v>51738</v>
      </c>
      <c r="B2133" t="s">
        <v>87</v>
      </c>
      <c r="C2133" s="44">
        <v>43209</v>
      </c>
      <c r="E2133" t="s">
        <v>82</v>
      </c>
      <c r="F2133">
        <v>2132</v>
      </c>
      <c r="G2133" s="106"/>
    </row>
    <row r="2134" spans="1:7" x14ac:dyDescent="0.25">
      <c r="A2134">
        <v>51739</v>
      </c>
      <c r="B2134" t="s">
        <v>87</v>
      </c>
      <c r="C2134" s="44">
        <v>43213</v>
      </c>
      <c r="E2134" t="s">
        <v>82</v>
      </c>
      <c r="F2134">
        <v>2133</v>
      </c>
      <c r="G2134" s="106"/>
    </row>
    <row r="2135" spans="1:7" x14ac:dyDescent="0.25">
      <c r="A2135">
        <v>51741</v>
      </c>
      <c r="B2135" t="s">
        <v>87</v>
      </c>
      <c r="C2135" s="44">
        <v>43222</v>
      </c>
      <c r="E2135" t="s">
        <v>82</v>
      </c>
      <c r="F2135">
        <v>2134</v>
      </c>
      <c r="G2135" s="106"/>
    </row>
    <row r="2136" spans="1:7" x14ac:dyDescent="0.25">
      <c r="A2136">
        <v>51721</v>
      </c>
      <c r="B2136" t="s">
        <v>87</v>
      </c>
      <c r="C2136" s="44">
        <v>43224</v>
      </c>
      <c r="E2136" t="s">
        <v>82</v>
      </c>
      <c r="F2136">
        <v>2135</v>
      </c>
      <c r="G2136" s="106"/>
    </row>
    <row r="2137" spans="1:7" x14ac:dyDescent="0.25">
      <c r="A2137">
        <v>51742</v>
      </c>
      <c r="B2137" t="s">
        <v>87</v>
      </c>
      <c r="C2137" s="44">
        <v>43224</v>
      </c>
      <c r="E2137" t="s">
        <v>82</v>
      </c>
      <c r="F2137">
        <v>2136</v>
      </c>
      <c r="G2137" s="106"/>
    </row>
    <row r="2138" spans="1:7" x14ac:dyDescent="0.25">
      <c r="A2138">
        <v>51744</v>
      </c>
      <c r="B2138" t="s">
        <v>87</v>
      </c>
      <c r="C2138" s="44">
        <v>43224</v>
      </c>
      <c r="E2138" t="s">
        <v>82</v>
      </c>
      <c r="F2138">
        <v>2137</v>
      </c>
      <c r="G2138" s="106"/>
    </row>
    <row r="2139" spans="1:7" x14ac:dyDescent="0.25">
      <c r="A2139">
        <v>51745</v>
      </c>
      <c r="B2139" t="s">
        <v>87</v>
      </c>
      <c r="C2139" s="44">
        <v>43227</v>
      </c>
      <c r="E2139" t="s">
        <v>82</v>
      </c>
      <c r="F2139">
        <v>2138</v>
      </c>
      <c r="G2139" s="106"/>
    </row>
    <row r="2140" spans="1:7" x14ac:dyDescent="0.25">
      <c r="A2140">
        <v>51748</v>
      </c>
      <c r="B2140" t="s">
        <v>87</v>
      </c>
      <c r="C2140" s="44">
        <v>43235</v>
      </c>
      <c r="E2140" t="s">
        <v>82</v>
      </c>
      <c r="F2140">
        <v>2139</v>
      </c>
      <c r="G2140" s="106"/>
    </row>
    <row r="2141" spans="1:7" x14ac:dyDescent="0.25">
      <c r="A2141">
        <v>51749</v>
      </c>
      <c r="B2141" t="s">
        <v>87</v>
      </c>
      <c r="C2141" s="44">
        <v>43235</v>
      </c>
      <c r="E2141" t="s">
        <v>82</v>
      </c>
      <c r="F2141">
        <v>2140</v>
      </c>
      <c r="G2141" s="106"/>
    </row>
    <row r="2142" spans="1:7" x14ac:dyDescent="0.25">
      <c r="A2142">
        <v>51753</v>
      </c>
      <c r="B2142" t="s">
        <v>87</v>
      </c>
      <c r="C2142" s="44">
        <v>43235</v>
      </c>
      <c r="E2142" t="s">
        <v>82</v>
      </c>
      <c r="F2142">
        <v>2141</v>
      </c>
      <c r="G2142" s="106"/>
    </row>
    <row r="2143" spans="1:7" x14ac:dyDescent="0.25">
      <c r="A2143">
        <v>51729</v>
      </c>
      <c r="B2143" t="s">
        <v>87</v>
      </c>
      <c r="C2143" s="44">
        <v>43241</v>
      </c>
      <c r="E2143" t="s">
        <v>82</v>
      </c>
      <c r="F2143">
        <v>2142</v>
      </c>
      <c r="G2143" s="106"/>
    </row>
    <row r="2144" spans="1:7" x14ac:dyDescent="0.25">
      <c r="A2144">
        <v>51752</v>
      </c>
      <c r="B2144" t="s">
        <v>87</v>
      </c>
      <c r="C2144" s="44">
        <v>43241</v>
      </c>
      <c r="E2144" t="s">
        <v>82</v>
      </c>
      <c r="F2144">
        <v>2143</v>
      </c>
      <c r="G2144" s="106"/>
    </row>
    <row r="2145" spans="1:7" x14ac:dyDescent="0.25">
      <c r="A2145">
        <v>51737</v>
      </c>
      <c r="B2145" t="s">
        <v>87</v>
      </c>
      <c r="C2145" s="44">
        <v>43251</v>
      </c>
      <c r="E2145" t="s">
        <v>82</v>
      </c>
      <c r="F2145">
        <v>2144</v>
      </c>
      <c r="G2145" s="106"/>
    </row>
    <row r="2146" spans="1:7" x14ac:dyDescent="0.25">
      <c r="A2146">
        <v>51751</v>
      </c>
      <c r="B2146" t="s">
        <v>87</v>
      </c>
      <c r="C2146" s="44">
        <v>43252</v>
      </c>
      <c r="E2146" t="s">
        <v>82</v>
      </c>
      <c r="F2146">
        <v>2145</v>
      </c>
      <c r="G2146" s="106"/>
    </row>
    <row r="2147" spans="1:7" x14ac:dyDescent="0.25">
      <c r="A2147">
        <v>51722</v>
      </c>
      <c r="B2147" t="s">
        <v>87</v>
      </c>
      <c r="C2147" s="44">
        <v>43257</v>
      </c>
      <c r="E2147" t="s">
        <v>82</v>
      </c>
      <c r="F2147">
        <v>2146</v>
      </c>
      <c r="G2147" s="106"/>
    </row>
    <row r="2148" spans="1:7" x14ac:dyDescent="0.25">
      <c r="A2148">
        <v>51754</v>
      </c>
      <c r="B2148" t="s">
        <v>87</v>
      </c>
      <c r="C2148" s="44">
        <v>43257</v>
      </c>
      <c r="E2148" t="s">
        <v>82</v>
      </c>
      <c r="F2148">
        <v>2147</v>
      </c>
      <c r="G2148" s="106"/>
    </row>
    <row r="2149" spans="1:7" x14ac:dyDescent="0.25">
      <c r="A2149">
        <v>51755</v>
      </c>
      <c r="B2149" t="s">
        <v>87</v>
      </c>
      <c r="C2149" s="44">
        <v>43258</v>
      </c>
      <c r="E2149" t="s">
        <v>82</v>
      </c>
      <c r="F2149">
        <v>2148</v>
      </c>
      <c r="G2149" s="106"/>
    </row>
    <row r="2150" spans="1:7" x14ac:dyDescent="0.25">
      <c r="A2150">
        <v>51756</v>
      </c>
      <c r="B2150" t="s">
        <v>87</v>
      </c>
      <c r="C2150" s="44">
        <v>43258</v>
      </c>
      <c r="E2150" t="s">
        <v>82</v>
      </c>
      <c r="F2150">
        <v>2149</v>
      </c>
      <c r="G2150" s="106"/>
    </row>
    <row r="2151" spans="1:7" x14ac:dyDescent="0.25">
      <c r="A2151">
        <v>51758</v>
      </c>
      <c r="B2151" t="s">
        <v>87</v>
      </c>
      <c r="C2151" s="44">
        <v>43259</v>
      </c>
      <c r="E2151" t="s">
        <v>82</v>
      </c>
      <c r="F2151">
        <v>2150</v>
      </c>
      <c r="G2151" s="106"/>
    </row>
    <row r="2152" spans="1:7" x14ac:dyDescent="0.25">
      <c r="A2152">
        <v>51734</v>
      </c>
      <c r="B2152" t="s">
        <v>87</v>
      </c>
      <c r="C2152" s="44">
        <v>43264</v>
      </c>
      <c r="E2152" t="s">
        <v>82</v>
      </c>
      <c r="F2152">
        <v>2151</v>
      </c>
      <c r="G2152" s="106"/>
    </row>
    <row r="2153" spans="1:7" x14ac:dyDescent="0.25">
      <c r="A2153">
        <v>51764</v>
      </c>
      <c r="B2153" t="s">
        <v>87</v>
      </c>
      <c r="C2153" s="44">
        <v>43266</v>
      </c>
      <c r="E2153" t="s">
        <v>82</v>
      </c>
      <c r="F2153">
        <v>2152</v>
      </c>
      <c r="G2153" s="106"/>
    </row>
    <row r="2154" spans="1:7" x14ac:dyDescent="0.25">
      <c r="A2154">
        <v>44421754</v>
      </c>
      <c r="B2154" t="s">
        <v>87</v>
      </c>
      <c r="C2154" s="44">
        <v>43269</v>
      </c>
      <c r="E2154" t="s">
        <v>82</v>
      </c>
      <c r="F2154">
        <v>2153</v>
      </c>
      <c r="G2154" s="106"/>
    </row>
    <row r="2155" spans="1:7" x14ac:dyDescent="0.25">
      <c r="A2155">
        <v>44223391</v>
      </c>
      <c r="B2155" t="s">
        <v>87</v>
      </c>
      <c r="C2155" s="44">
        <v>43269</v>
      </c>
      <c r="E2155" t="s">
        <v>82</v>
      </c>
      <c r="F2155">
        <v>2154</v>
      </c>
      <c r="G2155" s="106"/>
    </row>
    <row r="2156" spans="1:7" x14ac:dyDescent="0.25">
      <c r="A2156">
        <v>44071067</v>
      </c>
      <c r="B2156" t="s">
        <v>87</v>
      </c>
      <c r="C2156" s="44">
        <v>43269</v>
      </c>
      <c r="E2156" t="s">
        <v>82</v>
      </c>
      <c r="F2156">
        <v>2155</v>
      </c>
      <c r="G2156" s="106"/>
    </row>
    <row r="2157" spans="1:7" x14ac:dyDescent="0.25">
      <c r="A2157">
        <v>44071111</v>
      </c>
      <c r="B2157" t="s">
        <v>87</v>
      </c>
      <c r="C2157" s="44">
        <v>43269</v>
      </c>
      <c r="E2157" t="s">
        <v>82</v>
      </c>
      <c r="F2157">
        <v>2156</v>
      </c>
      <c r="G2157" s="106"/>
    </row>
    <row r="2158" spans="1:7" x14ac:dyDescent="0.25">
      <c r="A2158">
        <v>44925519</v>
      </c>
      <c r="B2158" t="s">
        <v>87</v>
      </c>
      <c r="C2158" s="44">
        <v>43269</v>
      </c>
      <c r="E2158" t="s">
        <v>82</v>
      </c>
      <c r="F2158">
        <v>2157</v>
      </c>
      <c r="G2158" s="106"/>
    </row>
    <row r="2159" spans="1:7" x14ac:dyDescent="0.25">
      <c r="A2159">
        <v>44421747</v>
      </c>
      <c r="B2159" t="s">
        <v>87</v>
      </c>
      <c r="C2159" s="44">
        <v>43269</v>
      </c>
      <c r="E2159" t="s">
        <v>82</v>
      </c>
      <c r="F2159">
        <v>2158</v>
      </c>
      <c r="G2159" s="106"/>
    </row>
    <row r="2160" spans="1:7" x14ac:dyDescent="0.25">
      <c r="A2160">
        <v>44421777</v>
      </c>
      <c r="B2160" t="s">
        <v>87</v>
      </c>
      <c r="C2160" s="44">
        <v>43269</v>
      </c>
      <c r="E2160" t="s">
        <v>82</v>
      </c>
      <c r="F2160">
        <v>2159</v>
      </c>
      <c r="G2160" s="106"/>
    </row>
    <row r="2161" spans="1:7" x14ac:dyDescent="0.25">
      <c r="A2161">
        <v>44071152</v>
      </c>
      <c r="B2161" t="s">
        <v>87</v>
      </c>
      <c r="C2161" s="44">
        <v>43269</v>
      </c>
      <c r="E2161" t="s">
        <v>82</v>
      </c>
      <c r="F2161">
        <v>2160</v>
      </c>
      <c r="G2161" s="106"/>
    </row>
    <row r="2162" spans="1:7" x14ac:dyDescent="0.25">
      <c r="A2162">
        <v>51760</v>
      </c>
      <c r="B2162" t="s">
        <v>87</v>
      </c>
      <c r="C2162" s="44">
        <v>43276</v>
      </c>
      <c r="E2162" t="s">
        <v>82</v>
      </c>
      <c r="F2162">
        <v>2161</v>
      </c>
      <c r="G2162" s="106"/>
    </row>
    <row r="2163" spans="1:7" x14ac:dyDescent="0.25">
      <c r="A2163">
        <v>51757</v>
      </c>
      <c r="B2163" t="s">
        <v>87</v>
      </c>
      <c r="C2163" s="44">
        <v>43277</v>
      </c>
      <c r="E2163" t="s">
        <v>82</v>
      </c>
      <c r="F2163">
        <v>2162</v>
      </c>
      <c r="G2163" s="106"/>
    </row>
    <row r="2164" spans="1:7" x14ac:dyDescent="0.25">
      <c r="A2164">
        <v>51317</v>
      </c>
      <c r="B2164" t="s">
        <v>87</v>
      </c>
      <c r="C2164" s="44">
        <v>43279</v>
      </c>
      <c r="E2164" t="s">
        <v>82</v>
      </c>
      <c r="F2164">
        <v>2163</v>
      </c>
      <c r="G2164" s="106"/>
    </row>
    <row r="2165" spans="1:7" x14ac:dyDescent="0.25">
      <c r="A2165">
        <v>51762</v>
      </c>
      <c r="B2165" t="s">
        <v>87</v>
      </c>
      <c r="C2165" s="44">
        <v>43280</v>
      </c>
      <c r="E2165" t="s">
        <v>82</v>
      </c>
      <c r="F2165">
        <v>2164</v>
      </c>
      <c r="G2165" s="106"/>
    </row>
    <row r="2166" spans="1:7" x14ac:dyDescent="0.25">
      <c r="A2166">
        <v>51761</v>
      </c>
      <c r="B2166" t="s">
        <v>87</v>
      </c>
      <c r="C2166" s="44">
        <v>43293</v>
      </c>
      <c r="E2166" t="s">
        <v>82</v>
      </c>
      <c r="F2166">
        <v>2165</v>
      </c>
      <c r="G2166" s="106"/>
    </row>
    <row r="2167" spans="1:7" x14ac:dyDescent="0.25">
      <c r="A2167">
        <v>43849</v>
      </c>
      <c r="B2167" t="s">
        <v>87</v>
      </c>
      <c r="C2167" s="44">
        <v>43294</v>
      </c>
      <c r="E2167" t="s">
        <v>82</v>
      </c>
      <c r="F2167">
        <v>2166</v>
      </c>
      <c r="G2167" s="106"/>
    </row>
    <row r="2168" spans="1:7" x14ac:dyDescent="0.25">
      <c r="A2168">
        <v>51725</v>
      </c>
      <c r="B2168" t="s">
        <v>87</v>
      </c>
      <c r="C2168" s="44">
        <v>43325</v>
      </c>
      <c r="E2168" t="s">
        <v>82</v>
      </c>
      <c r="F2168">
        <v>2167</v>
      </c>
      <c r="G2168" s="106"/>
    </row>
    <row r="2169" spans="1:7" x14ac:dyDescent="0.25">
      <c r="A2169">
        <v>42714</v>
      </c>
      <c r="B2169" t="s">
        <v>87</v>
      </c>
      <c r="C2169" s="44">
        <v>43339</v>
      </c>
      <c r="E2169" t="s">
        <v>82</v>
      </c>
      <c r="F2169">
        <v>2168</v>
      </c>
      <c r="G2169" s="106"/>
    </row>
    <row r="2170" spans="1:7" x14ac:dyDescent="0.25">
      <c r="A2170">
        <v>42721</v>
      </c>
      <c r="B2170" t="s">
        <v>87</v>
      </c>
      <c r="C2170" s="44">
        <v>43339</v>
      </c>
      <c r="E2170" t="s">
        <v>82</v>
      </c>
      <c r="F2170">
        <v>2169</v>
      </c>
      <c r="G2170" s="106"/>
    </row>
    <row r="2171" spans="1:7" x14ac:dyDescent="0.25">
      <c r="A2171">
        <v>43480</v>
      </c>
      <c r="B2171" t="s">
        <v>84</v>
      </c>
      <c r="C2171" s="44">
        <v>43003</v>
      </c>
      <c r="D2171">
        <v>1</v>
      </c>
      <c r="E2171" t="s">
        <v>82</v>
      </c>
      <c r="F2171">
        <v>2170</v>
      </c>
      <c r="G2171" s="106"/>
    </row>
    <row r="2172" spans="1:7" x14ac:dyDescent="0.25">
      <c r="A2172">
        <v>45348</v>
      </c>
      <c r="B2172" t="s">
        <v>84</v>
      </c>
      <c r="C2172" s="44">
        <v>43003</v>
      </c>
      <c r="E2172" t="s">
        <v>82</v>
      </c>
      <c r="F2172">
        <v>2171</v>
      </c>
      <c r="G2172" s="106"/>
    </row>
    <row r="2173" spans="1:7" x14ac:dyDescent="0.25">
      <c r="A2173">
        <v>43452</v>
      </c>
      <c r="B2173" t="s">
        <v>87</v>
      </c>
      <c r="C2173" s="44">
        <v>43339</v>
      </c>
      <c r="E2173" t="s">
        <v>82</v>
      </c>
      <c r="F2173">
        <v>2172</v>
      </c>
      <c r="G2173" s="106"/>
    </row>
    <row r="2174" spans="1:7" x14ac:dyDescent="0.25">
      <c r="A2174">
        <v>44602</v>
      </c>
      <c r="B2174" t="s">
        <v>87</v>
      </c>
      <c r="C2174" s="44">
        <v>43339</v>
      </c>
      <c r="E2174" t="s">
        <v>82</v>
      </c>
      <c r="F2174">
        <v>2173</v>
      </c>
      <c r="G2174" s="106"/>
    </row>
    <row r="2175" spans="1:7" x14ac:dyDescent="0.25">
      <c r="A2175">
        <v>48470</v>
      </c>
      <c r="B2175" t="s">
        <v>87</v>
      </c>
      <c r="C2175" s="44">
        <v>43339</v>
      </c>
      <c r="E2175" t="s">
        <v>82</v>
      </c>
      <c r="F2175">
        <v>2174</v>
      </c>
      <c r="G2175" s="106"/>
    </row>
    <row r="2176" spans="1:7" x14ac:dyDescent="0.25">
      <c r="A2176">
        <v>49215</v>
      </c>
      <c r="B2176" t="s">
        <v>87</v>
      </c>
      <c r="C2176" s="44">
        <v>43340</v>
      </c>
      <c r="E2176" t="s">
        <v>82</v>
      </c>
      <c r="F2176">
        <v>2175</v>
      </c>
      <c r="G2176" s="106"/>
    </row>
    <row r="2177" spans="1:7" x14ac:dyDescent="0.25">
      <c r="A2177">
        <v>48690</v>
      </c>
      <c r="B2177" t="s">
        <v>87</v>
      </c>
      <c r="C2177" s="44">
        <v>43340</v>
      </c>
      <c r="E2177" t="s">
        <v>82</v>
      </c>
      <c r="F2177">
        <v>2176</v>
      </c>
      <c r="G2177" s="106"/>
    </row>
    <row r="2178" spans="1:7" x14ac:dyDescent="0.25">
      <c r="A2178">
        <v>48784</v>
      </c>
      <c r="B2178" t="s">
        <v>87</v>
      </c>
      <c r="C2178" s="44">
        <v>43340</v>
      </c>
      <c r="E2178" t="s">
        <v>82</v>
      </c>
      <c r="F2178">
        <v>2177</v>
      </c>
      <c r="G2178" s="106"/>
    </row>
    <row r="2179" spans="1:7" x14ac:dyDescent="0.25">
      <c r="A2179">
        <v>49440</v>
      </c>
      <c r="B2179" t="s">
        <v>87</v>
      </c>
      <c r="C2179" s="44">
        <v>43340</v>
      </c>
      <c r="E2179" t="s">
        <v>82</v>
      </c>
      <c r="F2179">
        <v>2178</v>
      </c>
      <c r="G2179" s="106"/>
    </row>
    <row r="2180" spans="1:7" x14ac:dyDescent="0.25">
      <c r="A2180">
        <v>51458</v>
      </c>
      <c r="B2180" t="s">
        <v>87</v>
      </c>
      <c r="C2180" s="44">
        <v>43340</v>
      </c>
      <c r="E2180" t="s">
        <v>82</v>
      </c>
      <c r="F2180">
        <v>2179</v>
      </c>
      <c r="G2180" s="106"/>
    </row>
    <row r="2181" spans="1:7" x14ac:dyDescent="0.25">
      <c r="A2181">
        <v>51375</v>
      </c>
      <c r="B2181" t="s">
        <v>87</v>
      </c>
      <c r="C2181" s="44">
        <v>43340</v>
      </c>
      <c r="E2181" t="s">
        <v>82</v>
      </c>
      <c r="F2181">
        <v>2180</v>
      </c>
      <c r="G2181" s="106"/>
    </row>
    <row r="2182" spans="1:7" x14ac:dyDescent="0.25">
      <c r="A2182">
        <v>49454</v>
      </c>
      <c r="B2182" t="s">
        <v>87</v>
      </c>
      <c r="C2182" s="44">
        <v>43340</v>
      </c>
      <c r="E2182" t="s">
        <v>82</v>
      </c>
      <c r="F2182">
        <v>2181</v>
      </c>
      <c r="G2182" s="106"/>
    </row>
    <row r="2183" spans="1:7" x14ac:dyDescent="0.25">
      <c r="A2183">
        <v>49494</v>
      </c>
      <c r="B2183" t="s">
        <v>87</v>
      </c>
      <c r="C2183" s="44">
        <v>43340</v>
      </c>
      <c r="E2183" t="s">
        <v>82</v>
      </c>
      <c r="F2183">
        <v>2182</v>
      </c>
      <c r="G2183" s="106"/>
    </row>
    <row r="2184" spans="1:7" x14ac:dyDescent="0.25">
      <c r="A2184">
        <v>51759</v>
      </c>
      <c r="B2184" t="s">
        <v>87</v>
      </c>
      <c r="C2184" s="44">
        <v>43340</v>
      </c>
      <c r="E2184" t="s">
        <v>82</v>
      </c>
      <c r="F2184">
        <v>2183</v>
      </c>
      <c r="G2184" s="106"/>
    </row>
    <row r="2185" spans="1:7" x14ac:dyDescent="0.25">
      <c r="A2185">
        <v>49103</v>
      </c>
      <c r="B2185" t="s">
        <v>87</v>
      </c>
      <c r="C2185" s="44">
        <v>43341</v>
      </c>
      <c r="E2185" t="s">
        <v>82</v>
      </c>
      <c r="F2185">
        <v>2184</v>
      </c>
      <c r="G2185" s="106"/>
    </row>
    <row r="2186" spans="1:7" x14ac:dyDescent="0.25">
      <c r="A2186">
        <v>46502</v>
      </c>
      <c r="B2186" t="s">
        <v>87</v>
      </c>
      <c r="C2186" s="44">
        <v>43341</v>
      </c>
      <c r="E2186" t="s">
        <v>82</v>
      </c>
      <c r="F2186">
        <v>2185</v>
      </c>
      <c r="G2186" s="106"/>
    </row>
    <row r="2187" spans="1:7" x14ac:dyDescent="0.25">
      <c r="A2187">
        <v>43132</v>
      </c>
      <c r="B2187" t="s">
        <v>87</v>
      </c>
      <c r="C2187" s="44">
        <v>43341</v>
      </c>
      <c r="E2187" t="s">
        <v>82</v>
      </c>
      <c r="F2187">
        <v>2186</v>
      </c>
      <c r="G2187" s="106"/>
    </row>
    <row r="2188" spans="1:7" x14ac:dyDescent="0.25">
      <c r="A2188">
        <v>43522</v>
      </c>
      <c r="B2188" t="s">
        <v>87</v>
      </c>
      <c r="C2188" s="44">
        <v>43341</v>
      </c>
      <c r="E2188" t="s">
        <v>82</v>
      </c>
      <c r="F2188">
        <v>2187</v>
      </c>
      <c r="G2188" s="106"/>
    </row>
    <row r="2189" spans="1:7" x14ac:dyDescent="0.25">
      <c r="A2189">
        <v>43173</v>
      </c>
      <c r="B2189" t="s">
        <v>87</v>
      </c>
      <c r="C2189" s="44">
        <v>43342</v>
      </c>
      <c r="E2189" t="s">
        <v>82</v>
      </c>
      <c r="F2189">
        <v>2188</v>
      </c>
      <c r="G2189" s="106"/>
    </row>
    <row r="2190" spans="1:7" x14ac:dyDescent="0.25">
      <c r="A2190">
        <v>43523</v>
      </c>
      <c r="B2190" t="s">
        <v>87</v>
      </c>
      <c r="C2190" s="44">
        <v>43342</v>
      </c>
      <c r="E2190" t="s">
        <v>82</v>
      </c>
      <c r="F2190">
        <v>2189</v>
      </c>
      <c r="G2190" s="106"/>
    </row>
    <row r="2191" spans="1:7" x14ac:dyDescent="0.25">
      <c r="A2191">
        <v>43660</v>
      </c>
      <c r="B2191" t="s">
        <v>86</v>
      </c>
      <c r="C2191" s="44">
        <v>43009</v>
      </c>
      <c r="E2191" t="s">
        <v>82</v>
      </c>
      <c r="F2191">
        <v>2190</v>
      </c>
      <c r="G2191" s="106"/>
    </row>
    <row r="2192" spans="1:7" x14ac:dyDescent="0.25">
      <c r="A2192">
        <v>37941</v>
      </c>
      <c r="B2192" t="s">
        <v>86</v>
      </c>
      <c r="C2192" s="44">
        <v>43009</v>
      </c>
      <c r="E2192" t="s">
        <v>82</v>
      </c>
      <c r="F2192">
        <v>2191</v>
      </c>
      <c r="G2192" s="106"/>
    </row>
    <row r="2193" spans="1:7" x14ac:dyDescent="0.25">
      <c r="A2193">
        <v>50074312</v>
      </c>
      <c r="B2193" t="s">
        <v>87</v>
      </c>
      <c r="C2193" s="44">
        <v>43342</v>
      </c>
      <c r="E2193" t="s">
        <v>82</v>
      </c>
      <c r="F2193">
        <v>2192</v>
      </c>
      <c r="G2193" s="106"/>
    </row>
    <row r="2194" spans="1:7" x14ac:dyDescent="0.25">
      <c r="A2194">
        <v>43668</v>
      </c>
      <c r="B2194" t="s">
        <v>86</v>
      </c>
      <c r="C2194" s="44">
        <v>43013</v>
      </c>
      <c r="E2194" t="s">
        <v>82</v>
      </c>
      <c r="F2194">
        <v>2193</v>
      </c>
      <c r="G2194" s="106"/>
    </row>
    <row r="2195" spans="1:7" x14ac:dyDescent="0.25">
      <c r="A2195">
        <v>44925611</v>
      </c>
      <c r="B2195" t="s">
        <v>87</v>
      </c>
      <c r="C2195" s="44">
        <v>43343</v>
      </c>
      <c r="E2195" t="s">
        <v>82</v>
      </c>
      <c r="F2195">
        <v>2194</v>
      </c>
      <c r="G2195" s="106"/>
    </row>
    <row r="2196" spans="1:7" x14ac:dyDescent="0.25">
      <c r="A2196">
        <v>44071131</v>
      </c>
      <c r="B2196" t="s">
        <v>87</v>
      </c>
      <c r="C2196" s="44">
        <v>43343</v>
      </c>
      <c r="E2196" t="s">
        <v>82</v>
      </c>
      <c r="F2196">
        <v>2195</v>
      </c>
      <c r="G2196" s="106"/>
    </row>
    <row r="2197" spans="1:7" x14ac:dyDescent="0.25">
      <c r="A2197">
        <v>44925630</v>
      </c>
      <c r="B2197" t="s">
        <v>87</v>
      </c>
      <c r="C2197" s="44">
        <v>43343</v>
      </c>
      <c r="E2197" t="s">
        <v>82</v>
      </c>
      <c r="F2197">
        <v>2196</v>
      </c>
      <c r="G2197" s="106"/>
    </row>
    <row r="2198" spans="1:7" x14ac:dyDescent="0.25">
      <c r="A2198">
        <v>44925549</v>
      </c>
      <c r="B2198" t="s">
        <v>87</v>
      </c>
      <c r="C2198" s="44">
        <v>43343</v>
      </c>
      <c r="E2198" t="s">
        <v>82</v>
      </c>
      <c r="F2198">
        <v>2197</v>
      </c>
      <c r="G2198" s="106"/>
    </row>
    <row r="2199" spans="1:7" x14ac:dyDescent="0.25">
      <c r="A2199">
        <v>51750</v>
      </c>
      <c r="B2199" t="s">
        <v>87</v>
      </c>
      <c r="C2199" s="44">
        <v>43343</v>
      </c>
      <c r="E2199" t="s">
        <v>82</v>
      </c>
      <c r="F2199">
        <v>2198</v>
      </c>
      <c r="G2199" s="106"/>
    </row>
    <row r="2200" spans="1:7" x14ac:dyDescent="0.25">
      <c r="A2200">
        <v>51551</v>
      </c>
      <c r="B2200" t="s">
        <v>85</v>
      </c>
      <c r="C2200" s="44">
        <v>43020</v>
      </c>
      <c r="E2200" t="s">
        <v>82</v>
      </c>
      <c r="F2200">
        <v>2199</v>
      </c>
      <c r="G2200" s="106"/>
    </row>
    <row r="2201" spans="1:7" x14ac:dyDescent="0.25">
      <c r="A2201">
        <v>51334</v>
      </c>
      <c r="B2201" t="s">
        <v>85</v>
      </c>
      <c r="C2201" s="44">
        <v>43025</v>
      </c>
      <c r="E2201" t="s">
        <v>82</v>
      </c>
      <c r="F2201">
        <v>2200</v>
      </c>
      <c r="G2201" s="106"/>
    </row>
    <row r="2202" spans="1:7" x14ac:dyDescent="0.25">
      <c r="A2202">
        <v>51335</v>
      </c>
      <c r="B2202" t="s">
        <v>85</v>
      </c>
      <c r="C2202" s="44">
        <v>43025</v>
      </c>
      <c r="E2202" t="s">
        <v>82</v>
      </c>
      <c r="F2202">
        <v>2201</v>
      </c>
      <c r="G2202" s="106"/>
    </row>
    <row r="2203" spans="1:7" x14ac:dyDescent="0.25">
      <c r="A2203">
        <v>51651</v>
      </c>
      <c r="B2203" t="s">
        <v>87</v>
      </c>
      <c r="C2203" s="44">
        <v>43350</v>
      </c>
      <c r="E2203" t="s">
        <v>82</v>
      </c>
      <c r="F2203">
        <v>2202</v>
      </c>
      <c r="G2203" s="106"/>
    </row>
    <row r="2204" spans="1:7" x14ac:dyDescent="0.25">
      <c r="A2204">
        <v>50126</v>
      </c>
      <c r="B2204" t="s">
        <v>87</v>
      </c>
      <c r="C2204" s="44">
        <v>43350</v>
      </c>
      <c r="E2204" t="s">
        <v>82</v>
      </c>
      <c r="F2204">
        <v>2203</v>
      </c>
      <c r="G2204" s="106"/>
    </row>
    <row r="2205" spans="1:7" x14ac:dyDescent="0.25">
      <c r="A2205">
        <v>48476</v>
      </c>
      <c r="B2205" t="s">
        <v>87</v>
      </c>
      <c r="C2205" s="44">
        <v>43357</v>
      </c>
      <c r="E2205" t="s">
        <v>82</v>
      </c>
      <c r="F2205">
        <v>2204</v>
      </c>
      <c r="G2205" s="106"/>
    </row>
    <row r="2206" spans="1:7" x14ac:dyDescent="0.25">
      <c r="A2206">
        <v>45729505</v>
      </c>
      <c r="B2206" t="s">
        <v>87</v>
      </c>
      <c r="C2206" s="44">
        <v>43362</v>
      </c>
      <c r="E2206" t="s">
        <v>82</v>
      </c>
      <c r="F2206">
        <v>2205</v>
      </c>
      <c r="G2206" s="106"/>
    </row>
    <row r="2207" spans="1:7" x14ac:dyDescent="0.25">
      <c r="A2207">
        <v>44925699</v>
      </c>
      <c r="B2207" t="s">
        <v>87</v>
      </c>
      <c r="C2207" s="44">
        <v>43362</v>
      </c>
      <c r="E2207" t="s">
        <v>82</v>
      </c>
      <c r="F2207">
        <v>2206</v>
      </c>
      <c r="G2207" s="106"/>
    </row>
    <row r="2208" spans="1:7" x14ac:dyDescent="0.25">
      <c r="A2208">
        <v>44925678</v>
      </c>
      <c r="B2208" t="s">
        <v>87</v>
      </c>
      <c r="C2208" s="44">
        <v>43362</v>
      </c>
      <c r="E2208" t="s">
        <v>82</v>
      </c>
      <c r="F2208">
        <v>2207</v>
      </c>
      <c r="G2208" s="106"/>
    </row>
    <row r="2209" spans="1:7" x14ac:dyDescent="0.25">
      <c r="A2209">
        <v>50216</v>
      </c>
      <c r="B2209" t="s">
        <v>87</v>
      </c>
      <c r="C2209" s="44">
        <v>43362</v>
      </c>
      <c r="E2209" t="s">
        <v>82</v>
      </c>
      <c r="F2209">
        <v>2208</v>
      </c>
      <c r="G2209" s="106"/>
    </row>
    <row r="2210" spans="1:7" x14ac:dyDescent="0.25">
      <c r="A2210">
        <v>49721</v>
      </c>
      <c r="B2210" t="s">
        <v>87</v>
      </c>
      <c r="C2210" s="44">
        <v>43362</v>
      </c>
      <c r="E2210" t="s">
        <v>82</v>
      </c>
      <c r="F2210">
        <v>2209</v>
      </c>
      <c r="G2210" s="106"/>
    </row>
    <row r="2211" spans="1:7" x14ac:dyDescent="0.25">
      <c r="A2211">
        <v>47210</v>
      </c>
      <c r="B2211" t="s">
        <v>87</v>
      </c>
      <c r="C2211" s="44">
        <v>43362</v>
      </c>
      <c r="E2211" t="s">
        <v>82</v>
      </c>
      <c r="F2211">
        <v>2210</v>
      </c>
      <c r="G2211" s="106"/>
    </row>
    <row r="2212" spans="1:7" x14ac:dyDescent="0.25">
      <c r="A2212">
        <v>45919</v>
      </c>
      <c r="B2212" t="s">
        <v>87</v>
      </c>
      <c r="C2212" s="44">
        <v>43363</v>
      </c>
      <c r="E2212" t="s">
        <v>82</v>
      </c>
      <c r="F2212">
        <v>2211</v>
      </c>
      <c r="G2212" s="106"/>
    </row>
    <row r="2213" spans="1:7" x14ac:dyDescent="0.25">
      <c r="A2213">
        <v>45918</v>
      </c>
      <c r="B2213" t="s">
        <v>87</v>
      </c>
      <c r="C2213" s="44">
        <v>43363</v>
      </c>
      <c r="E2213" t="s">
        <v>82</v>
      </c>
      <c r="F2213">
        <v>2212</v>
      </c>
      <c r="G2213" s="106"/>
    </row>
    <row r="2214" spans="1:7" x14ac:dyDescent="0.25">
      <c r="A2214">
        <v>49991</v>
      </c>
      <c r="B2214" t="s">
        <v>87</v>
      </c>
      <c r="C2214" s="44">
        <v>43370</v>
      </c>
      <c r="E2214" t="s">
        <v>82</v>
      </c>
      <c r="F2214">
        <v>2213</v>
      </c>
      <c r="G2214" s="106"/>
    </row>
    <row r="2215" spans="1:7" x14ac:dyDescent="0.25">
      <c r="A2215">
        <v>46997</v>
      </c>
      <c r="B2215" t="s">
        <v>87</v>
      </c>
      <c r="C2215" s="44">
        <v>43374</v>
      </c>
      <c r="E2215" t="s">
        <v>82</v>
      </c>
      <c r="F2215">
        <v>2214</v>
      </c>
      <c r="G2215" s="106"/>
    </row>
    <row r="2216" spans="1:7" x14ac:dyDescent="0.25">
      <c r="A2216">
        <v>46536</v>
      </c>
      <c r="B2216" t="s">
        <v>87</v>
      </c>
      <c r="C2216" s="44">
        <v>43375</v>
      </c>
      <c r="D2216">
        <v>1</v>
      </c>
      <c r="E2216" t="s">
        <v>82</v>
      </c>
      <c r="F2216">
        <v>2215</v>
      </c>
      <c r="G2216" s="106"/>
    </row>
    <row r="2217" spans="1:7" x14ac:dyDescent="0.25">
      <c r="A2217">
        <v>51728</v>
      </c>
      <c r="B2217" t="s">
        <v>87</v>
      </c>
      <c r="C2217" s="44">
        <v>43376</v>
      </c>
      <c r="D2217">
        <v>1</v>
      </c>
      <c r="E2217" t="s">
        <v>82</v>
      </c>
      <c r="F2217">
        <v>2216</v>
      </c>
      <c r="G2217" s="106"/>
    </row>
    <row r="2218" spans="1:7" x14ac:dyDescent="0.25">
      <c r="A2218">
        <v>50074314</v>
      </c>
      <c r="B2218" t="s">
        <v>87</v>
      </c>
      <c r="C2218" s="44">
        <v>43390</v>
      </c>
      <c r="E2218" t="s">
        <v>82</v>
      </c>
      <c r="F2218">
        <v>2217</v>
      </c>
      <c r="G2218" s="106"/>
    </row>
    <row r="2219" spans="1:7" x14ac:dyDescent="0.25">
      <c r="A2219">
        <v>43232</v>
      </c>
      <c r="B2219" t="s">
        <v>87</v>
      </c>
      <c r="C2219" s="44">
        <v>43390</v>
      </c>
      <c r="E2219" t="s">
        <v>82</v>
      </c>
      <c r="F2219">
        <v>2218</v>
      </c>
      <c r="G2219" s="106"/>
    </row>
    <row r="2220" spans="1:7" x14ac:dyDescent="0.25">
      <c r="A2220">
        <v>43105</v>
      </c>
      <c r="B2220" t="s">
        <v>87</v>
      </c>
      <c r="C2220" s="44">
        <v>43390</v>
      </c>
      <c r="E2220" t="s">
        <v>82</v>
      </c>
      <c r="F2220">
        <v>2219</v>
      </c>
      <c r="G2220" s="106"/>
    </row>
    <row r="2221" spans="1:7" x14ac:dyDescent="0.25">
      <c r="A2221">
        <v>43124</v>
      </c>
      <c r="B2221" t="s">
        <v>87</v>
      </c>
      <c r="C2221" s="44">
        <v>43391</v>
      </c>
      <c r="E2221" t="s">
        <v>82</v>
      </c>
      <c r="F2221">
        <v>2220</v>
      </c>
      <c r="G2221" s="106"/>
    </row>
    <row r="2222" spans="1:7" x14ac:dyDescent="0.25">
      <c r="A2222">
        <v>51552</v>
      </c>
      <c r="B2222" t="s">
        <v>85</v>
      </c>
      <c r="C2222" s="44">
        <v>43028</v>
      </c>
      <c r="E2222" t="s">
        <v>82</v>
      </c>
      <c r="F2222">
        <v>2221</v>
      </c>
      <c r="G2222" s="106"/>
    </row>
    <row r="2223" spans="1:7" x14ac:dyDescent="0.25">
      <c r="A2223">
        <v>51336</v>
      </c>
      <c r="B2223" t="s">
        <v>85</v>
      </c>
      <c r="C2223" s="44">
        <v>43028</v>
      </c>
      <c r="E2223" t="s">
        <v>82</v>
      </c>
      <c r="F2223">
        <v>2222</v>
      </c>
      <c r="G2223" s="106"/>
    </row>
    <row r="2224" spans="1:7" x14ac:dyDescent="0.25">
      <c r="A2224">
        <v>51553</v>
      </c>
      <c r="B2224" t="s">
        <v>85</v>
      </c>
      <c r="C2224" s="44">
        <v>43028</v>
      </c>
      <c r="E2224" t="s">
        <v>82</v>
      </c>
      <c r="F2224">
        <v>2223</v>
      </c>
      <c r="G2224" s="106"/>
    </row>
    <row r="2225" spans="1:7" x14ac:dyDescent="0.25">
      <c r="A2225">
        <v>43085</v>
      </c>
      <c r="B2225" t="s">
        <v>87</v>
      </c>
      <c r="C2225" s="44">
        <v>43391</v>
      </c>
      <c r="E2225" t="s">
        <v>82</v>
      </c>
      <c r="F2225">
        <v>2224</v>
      </c>
      <c r="G2225" s="106"/>
    </row>
    <row r="2226" spans="1:7" x14ac:dyDescent="0.25">
      <c r="A2226">
        <v>45623</v>
      </c>
      <c r="B2226" t="s">
        <v>87</v>
      </c>
      <c r="C2226" s="44">
        <v>43391</v>
      </c>
      <c r="E2226" t="s">
        <v>82</v>
      </c>
      <c r="F2226">
        <v>2225</v>
      </c>
      <c r="G2226" s="106"/>
    </row>
    <row r="2227" spans="1:7" x14ac:dyDescent="0.25">
      <c r="A2227">
        <v>50074317</v>
      </c>
      <c r="B2227" t="s">
        <v>87</v>
      </c>
      <c r="C2227" s="44">
        <v>43396</v>
      </c>
      <c r="E2227" t="s">
        <v>82</v>
      </c>
      <c r="F2227">
        <v>2226</v>
      </c>
      <c r="G2227" s="106"/>
    </row>
    <row r="2228" spans="1:7" x14ac:dyDescent="0.25">
      <c r="A2228">
        <v>43109</v>
      </c>
      <c r="B2228" t="s">
        <v>87</v>
      </c>
      <c r="C2228" s="44">
        <v>43398</v>
      </c>
      <c r="E2228" t="s">
        <v>82</v>
      </c>
      <c r="F2228">
        <v>2227</v>
      </c>
      <c r="G2228" s="106"/>
    </row>
    <row r="2229" spans="1:7" x14ac:dyDescent="0.25">
      <c r="A2229">
        <v>50074316</v>
      </c>
      <c r="B2229" t="s">
        <v>87</v>
      </c>
      <c r="C2229" s="44">
        <v>43398</v>
      </c>
      <c r="E2229" t="s">
        <v>82</v>
      </c>
      <c r="F2229">
        <v>2228</v>
      </c>
      <c r="G2229" s="106"/>
    </row>
    <row r="2230" spans="1:7" x14ac:dyDescent="0.25">
      <c r="A2230">
        <v>43260</v>
      </c>
      <c r="B2230" t="s">
        <v>87</v>
      </c>
      <c r="C2230" s="44">
        <v>43398</v>
      </c>
      <c r="E2230" t="s">
        <v>82</v>
      </c>
      <c r="F2230">
        <v>2229</v>
      </c>
      <c r="G2230" s="106"/>
    </row>
    <row r="2231" spans="1:7" x14ac:dyDescent="0.25">
      <c r="A2231">
        <v>43197</v>
      </c>
      <c r="B2231" t="s">
        <v>87</v>
      </c>
      <c r="C2231" s="44">
        <v>43402</v>
      </c>
      <c r="E2231" t="s">
        <v>82</v>
      </c>
      <c r="F2231">
        <v>2230</v>
      </c>
      <c r="G2231" s="106"/>
    </row>
    <row r="2232" spans="1:7" x14ac:dyDescent="0.25">
      <c r="A2232">
        <v>43272</v>
      </c>
      <c r="B2232" t="s">
        <v>87</v>
      </c>
      <c r="C2232" s="44">
        <v>43402</v>
      </c>
      <c r="E2232" t="s">
        <v>82</v>
      </c>
      <c r="F2232">
        <v>2231</v>
      </c>
      <c r="G2232" s="106"/>
    </row>
    <row r="2233" spans="1:7" x14ac:dyDescent="0.25">
      <c r="A2233">
        <v>43252</v>
      </c>
      <c r="B2233" t="s">
        <v>87</v>
      </c>
      <c r="C2233" s="44">
        <v>43402</v>
      </c>
      <c r="D2233">
        <v>1</v>
      </c>
      <c r="E2233" t="s">
        <v>82</v>
      </c>
      <c r="F2233">
        <v>2232</v>
      </c>
      <c r="G2233" s="106"/>
    </row>
    <row r="2234" spans="1:7" x14ac:dyDescent="0.25">
      <c r="A2234">
        <v>50074313</v>
      </c>
      <c r="B2234" t="s">
        <v>87</v>
      </c>
      <c r="C2234" s="44">
        <v>43402</v>
      </c>
      <c r="D2234">
        <v>1</v>
      </c>
      <c r="E2234" t="s">
        <v>82</v>
      </c>
      <c r="F2234">
        <v>2233</v>
      </c>
      <c r="G2234" s="106"/>
    </row>
    <row r="2235" spans="1:7" x14ac:dyDescent="0.25">
      <c r="A2235">
        <v>51554</v>
      </c>
      <c r="B2235" t="s">
        <v>85</v>
      </c>
      <c r="C2235" s="44">
        <v>43032</v>
      </c>
      <c r="E2235" t="s">
        <v>82</v>
      </c>
      <c r="F2235">
        <v>2234</v>
      </c>
      <c r="G2235" s="106"/>
    </row>
    <row r="2236" spans="1:7" x14ac:dyDescent="0.25">
      <c r="A2236">
        <v>49121</v>
      </c>
      <c r="B2236" t="s">
        <v>87</v>
      </c>
      <c r="C2236" s="44">
        <v>43405</v>
      </c>
      <c r="D2236">
        <v>1</v>
      </c>
      <c r="E2236" t="s">
        <v>82</v>
      </c>
      <c r="F2236">
        <v>2235</v>
      </c>
      <c r="G2236" s="106"/>
    </row>
    <row r="2237" spans="1:7" x14ac:dyDescent="0.25">
      <c r="A2237">
        <v>46059</v>
      </c>
      <c r="B2237" t="s">
        <v>87</v>
      </c>
      <c r="C2237" s="44">
        <v>43405</v>
      </c>
      <c r="E2237" t="s">
        <v>82</v>
      </c>
      <c r="F2237">
        <v>2236</v>
      </c>
      <c r="G2237" s="106"/>
    </row>
    <row r="2238" spans="1:7" x14ac:dyDescent="0.25">
      <c r="A2238">
        <v>44421807</v>
      </c>
      <c r="B2238" t="s">
        <v>87</v>
      </c>
      <c r="C2238" s="44">
        <v>43406</v>
      </c>
      <c r="E2238" t="s">
        <v>82</v>
      </c>
      <c r="F2238">
        <v>2237</v>
      </c>
      <c r="G2238" s="106"/>
    </row>
    <row r="2239" spans="1:7" x14ac:dyDescent="0.25">
      <c r="A2239">
        <v>50074330</v>
      </c>
      <c r="B2239" t="s">
        <v>87</v>
      </c>
      <c r="C2239" s="44">
        <v>43410</v>
      </c>
      <c r="E2239" t="s">
        <v>82</v>
      </c>
      <c r="F2239">
        <v>2238</v>
      </c>
      <c r="G2239" s="106"/>
    </row>
    <row r="2240" spans="1:7" x14ac:dyDescent="0.25">
      <c r="A2240">
        <v>51555</v>
      </c>
      <c r="B2240" t="s">
        <v>87</v>
      </c>
      <c r="C2240" s="44">
        <v>43410</v>
      </c>
      <c r="E2240" t="s">
        <v>82</v>
      </c>
      <c r="F2240">
        <v>2239</v>
      </c>
      <c r="G2240" s="106"/>
    </row>
    <row r="2241" spans="1:7" x14ac:dyDescent="0.25">
      <c r="A2241">
        <v>50074331</v>
      </c>
      <c r="B2241" t="s">
        <v>87</v>
      </c>
      <c r="C2241" s="44">
        <v>43410</v>
      </c>
      <c r="E2241" t="s">
        <v>82</v>
      </c>
      <c r="F2241">
        <v>2240</v>
      </c>
      <c r="G2241" s="106"/>
    </row>
    <row r="2242" spans="1:7" x14ac:dyDescent="0.25">
      <c r="A2242">
        <v>50074333</v>
      </c>
      <c r="B2242" t="s">
        <v>87</v>
      </c>
      <c r="C2242" s="44">
        <v>43419</v>
      </c>
      <c r="E2242" t="s">
        <v>82</v>
      </c>
      <c r="F2242">
        <v>2241</v>
      </c>
      <c r="G2242" s="106"/>
    </row>
    <row r="2243" spans="1:7" x14ac:dyDescent="0.25">
      <c r="A2243">
        <v>50299440</v>
      </c>
      <c r="B2243" t="s">
        <v>87</v>
      </c>
      <c r="C2243" s="44">
        <v>43424</v>
      </c>
      <c r="E2243" t="s">
        <v>82</v>
      </c>
      <c r="F2243">
        <v>2242</v>
      </c>
      <c r="G2243" s="106"/>
    </row>
    <row r="2244" spans="1:7" x14ac:dyDescent="0.25">
      <c r="A2244">
        <v>50299441</v>
      </c>
      <c r="B2244" t="s">
        <v>87</v>
      </c>
      <c r="C2244" s="44">
        <v>43424</v>
      </c>
      <c r="E2244" t="s">
        <v>82</v>
      </c>
      <c r="F2244">
        <v>2243</v>
      </c>
      <c r="G2244" s="106"/>
    </row>
    <row r="2245" spans="1:7" x14ac:dyDescent="0.25">
      <c r="A2245">
        <v>50299442</v>
      </c>
      <c r="B2245" t="s">
        <v>87</v>
      </c>
      <c r="C2245" s="44">
        <v>43424</v>
      </c>
      <c r="E2245" t="s">
        <v>82</v>
      </c>
      <c r="F2245">
        <v>2244</v>
      </c>
      <c r="G2245" s="106"/>
    </row>
    <row r="2246" spans="1:7" x14ac:dyDescent="0.25">
      <c r="A2246">
        <v>50299427</v>
      </c>
      <c r="B2246" t="s">
        <v>87</v>
      </c>
      <c r="C2246" s="44">
        <v>43424</v>
      </c>
      <c r="E2246" t="s">
        <v>82</v>
      </c>
      <c r="F2246">
        <v>2245</v>
      </c>
      <c r="G2246" s="106"/>
    </row>
    <row r="2247" spans="1:7" x14ac:dyDescent="0.25">
      <c r="A2247">
        <v>50299428</v>
      </c>
      <c r="B2247" t="s">
        <v>87</v>
      </c>
      <c r="C2247" s="44">
        <v>43424</v>
      </c>
      <c r="E2247" t="s">
        <v>82</v>
      </c>
      <c r="F2247">
        <v>2246</v>
      </c>
      <c r="G2247" s="106"/>
    </row>
    <row r="2248" spans="1:7" x14ac:dyDescent="0.25">
      <c r="A2248">
        <v>50299429</v>
      </c>
      <c r="B2248" t="s">
        <v>87</v>
      </c>
      <c r="C2248" s="44">
        <v>43424</v>
      </c>
      <c r="E2248" t="s">
        <v>82</v>
      </c>
      <c r="F2248">
        <v>2247</v>
      </c>
      <c r="G2248" s="106"/>
    </row>
    <row r="2249" spans="1:7" x14ac:dyDescent="0.25">
      <c r="A2249">
        <v>50299430</v>
      </c>
      <c r="B2249" t="s">
        <v>87</v>
      </c>
      <c r="C2249" s="44">
        <v>43424</v>
      </c>
      <c r="E2249" t="s">
        <v>82</v>
      </c>
      <c r="F2249">
        <v>2248</v>
      </c>
      <c r="G2249" s="106"/>
    </row>
    <row r="2250" spans="1:7" x14ac:dyDescent="0.25">
      <c r="A2250">
        <v>50299444</v>
      </c>
      <c r="B2250" t="s">
        <v>87</v>
      </c>
      <c r="C2250" s="44">
        <v>43425</v>
      </c>
      <c r="E2250" t="s">
        <v>82</v>
      </c>
      <c r="F2250">
        <v>2249</v>
      </c>
      <c r="G2250" s="106"/>
    </row>
    <row r="2251" spans="1:7" x14ac:dyDescent="0.25">
      <c r="A2251">
        <v>50299431</v>
      </c>
      <c r="B2251" t="s">
        <v>87</v>
      </c>
      <c r="C2251" s="44">
        <v>43425</v>
      </c>
      <c r="E2251" t="s">
        <v>82</v>
      </c>
      <c r="F2251">
        <v>2250</v>
      </c>
      <c r="G2251" s="106"/>
    </row>
    <row r="2252" spans="1:7" x14ac:dyDescent="0.25">
      <c r="A2252">
        <v>50299432</v>
      </c>
      <c r="B2252" t="s">
        <v>87</v>
      </c>
      <c r="C2252" s="44">
        <v>43425</v>
      </c>
      <c r="E2252" t="s">
        <v>82</v>
      </c>
      <c r="F2252">
        <v>2251</v>
      </c>
      <c r="G2252" s="106"/>
    </row>
    <row r="2253" spans="1:7" x14ac:dyDescent="0.25">
      <c r="A2253">
        <v>50299433</v>
      </c>
      <c r="B2253" t="s">
        <v>87</v>
      </c>
      <c r="C2253" s="44">
        <v>43425</v>
      </c>
      <c r="E2253" t="s">
        <v>82</v>
      </c>
      <c r="F2253">
        <v>2252</v>
      </c>
      <c r="G2253" s="106"/>
    </row>
    <row r="2254" spans="1:7" x14ac:dyDescent="0.25">
      <c r="A2254">
        <v>50299434</v>
      </c>
      <c r="B2254" t="s">
        <v>87</v>
      </c>
      <c r="C2254" s="44">
        <v>43425</v>
      </c>
      <c r="E2254" t="s">
        <v>82</v>
      </c>
      <c r="F2254">
        <v>2253</v>
      </c>
      <c r="G2254" s="106"/>
    </row>
    <row r="2255" spans="1:7" x14ac:dyDescent="0.25">
      <c r="A2255">
        <v>50299436</v>
      </c>
      <c r="B2255" t="s">
        <v>87</v>
      </c>
      <c r="C2255" s="44">
        <v>43425</v>
      </c>
      <c r="E2255" t="s">
        <v>82</v>
      </c>
      <c r="F2255">
        <v>2254</v>
      </c>
      <c r="G2255" s="106"/>
    </row>
    <row r="2256" spans="1:7" x14ac:dyDescent="0.25">
      <c r="A2256">
        <v>51704</v>
      </c>
      <c r="B2256" t="s">
        <v>87</v>
      </c>
      <c r="C2256" s="44">
        <v>43437</v>
      </c>
      <c r="E2256" t="s">
        <v>82</v>
      </c>
      <c r="F2256">
        <v>2255</v>
      </c>
      <c r="G2256" s="106"/>
    </row>
    <row r="2257" spans="1:7" x14ac:dyDescent="0.25">
      <c r="A2257">
        <v>51616</v>
      </c>
      <c r="B2257" t="s">
        <v>87</v>
      </c>
      <c r="C2257" s="44">
        <v>43437</v>
      </c>
      <c r="E2257" t="s">
        <v>82</v>
      </c>
      <c r="F2257">
        <v>2256</v>
      </c>
      <c r="G2257" s="106"/>
    </row>
    <row r="2258" spans="1:7" x14ac:dyDescent="0.25">
      <c r="A2258">
        <v>44925665</v>
      </c>
      <c r="B2258" t="s">
        <v>87</v>
      </c>
      <c r="C2258" s="44">
        <v>43437</v>
      </c>
      <c r="E2258" t="s">
        <v>82</v>
      </c>
      <c r="F2258">
        <v>2257</v>
      </c>
      <c r="G2258" s="106"/>
    </row>
    <row r="2259" spans="1:7" x14ac:dyDescent="0.25">
      <c r="A2259">
        <v>50074335</v>
      </c>
      <c r="B2259" t="s">
        <v>87</v>
      </c>
      <c r="C2259" s="44">
        <v>43441</v>
      </c>
      <c r="E2259" t="s">
        <v>82</v>
      </c>
      <c r="F2259">
        <v>2258</v>
      </c>
      <c r="G2259" s="106"/>
    </row>
    <row r="2260" spans="1:7" x14ac:dyDescent="0.25">
      <c r="A2260">
        <v>45170</v>
      </c>
      <c r="B2260" t="s">
        <v>87</v>
      </c>
      <c r="C2260" s="44">
        <v>43444</v>
      </c>
      <c r="E2260" t="s">
        <v>82</v>
      </c>
      <c r="F2260">
        <v>2259</v>
      </c>
      <c r="G2260" s="106"/>
    </row>
    <row r="2261" spans="1:7" x14ac:dyDescent="0.25">
      <c r="A2261">
        <v>46958</v>
      </c>
      <c r="B2261" t="s">
        <v>87</v>
      </c>
      <c r="C2261" s="44">
        <v>43444</v>
      </c>
      <c r="E2261" t="s">
        <v>82</v>
      </c>
      <c r="F2261">
        <v>2260</v>
      </c>
      <c r="G2261" s="106"/>
    </row>
    <row r="2262" spans="1:7" x14ac:dyDescent="0.25">
      <c r="A2262">
        <v>45171</v>
      </c>
      <c r="B2262" t="s">
        <v>87</v>
      </c>
      <c r="C2262" s="44">
        <v>43444</v>
      </c>
      <c r="E2262" t="s">
        <v>82</v>
      </c>
      <c r="F2262">
        <v>2261</v>
      </c>
      <c r="G2262" s="106"/>
    </row>
    <row r="2263" spans="1:7" x14ac:dyDescent="0.25">
      <c r="A2263">
        <v>45379</v>
      </c>
      <c r="B2263" t="s">
        <v>87</v>
      </c>
      <c r="C2263" s="44">
        <v>43444</v>
      </c>
      <c r="E2263" t="s">
        <v>82</v>
      </c>
      <c r="F2263">
        <v>2262</v>
      </c>
      <c r="G2263" s="106"/>
    </row>
    <row r="2264" spans="1:7" x14ac:dyDescent="0.25">
      <c r="A2264">
        <v>45868</v>
      </c>
      <c r="B2264" t="s">
        <v>87</v>
      </c>
      <c r="C2264" s="44">
        <v>43445</v>
      </c>
      <c r="E2264" t="s">
        <v>82</v>
      </c>
      <c r="F2264">
        <v>2263</v>
      </c>
      <c r="G2264" s="106"/>
    </row>
    <row r="2265" spans="1:7" x14ac:dyDescent="0.25">
      <c r="A2265">
        <v>45168</v>
      </c>
      <c r="B2265" t="s">
        <v>87</v>
      </c>
      <c r="C2265" s="44">
        <v>43445</v>
      </c>
      <c r="E2265" t="s">
        <v>82</v>
      </c>
      <c r="F2265">
        <v>2264</v>
      </c>
      <c r="G2265" s="106"/>
    </row>
    <row r="2266" spans="1:7" x14ac:dyDescent="0.25">
      <c r="A2266">
        <v>45167</v>
      </c>
      <c r="B2266" t="s">
        <v>87</v>
      </c>
      <c r="C2266" s="44">
        <v>43445</v>
      </c>
      <c r="E2266" t="s">
        <v>82</v>
      </c>
      <c r="F2266">
        <v>2265</v>
      </c>
      <c r="G2266" s="106"/>
    </row>
    <row r="2267" spans="1:7" x14ac:dyDescent="0.25">
      <c r="A2267">
        <v>45217</v>
      </c>
      <c r="B2267" t="s">
        <v>87</v>
      </c>
      <c r="C2267" s="44">
        <v>43446</v>
      </c>
      <c r="E2267" t="s">
        <v>82</v>
      </c>
      <c r="F2267">
        <v>2266</v>
      </c>
      <c r="G2267" s="106"/>
    </row>
    <row r="2268" spans="1:7" x14ac:dyDescent="0.25">
      <c r="A2268">
        <v>45391</v>
      </c>
      <c r="B2268" t="s">
        <v>87</v>
      </c>
      <c r="C2268" s="44">
        <v>43446</v>
      </c>
      <c r="E2268" t="s">
        <v>82</v>
      </c>
      <c r="F2268">
        <v>2267</v>
      </c>
      <c r="G2268" s="106"/>
    </row>
    <row r="2269" spans="1:7" x14ac:dyDescent="0.25">
      <c r="A2269">
        <v>45243</v>
      </c>
      <c r="B2269" t="s">
        <v>87</v>
      </c>
      <c r="C2269" s="44">
        <v>43446</v>
      </c>
      <c r="E2269" t="s">
        <v>82</v>
      </c>
      <c r="F2269">
        <v>2268</v>
      </c>
      <c r="G2269" s="106"/>
    </row>
    <row r="2270" spans="1:7" x14ac:dyDescent="0.25">
      <c r="A2270">
        <v>45239</v>
      </c>
      <c r="B2270" t="s">
        <v>87</v>
      </c>
      <c r="C2270" s="44">
        <v>43446</v>
      </c>
      <c r="E2270" t="s">
        <v>82</v>
      </c>
      <c r="F2270">
        <v>2269</v>
      </c>
      <c r="G2270" s="106"/>
    </row>
    <row r="2271" spans="1:7" x14ac:dyDescent="0.25">
      <c r="A2271">
        <v>45300</v>
      </c>
      <c r="B2271" t="s">
        <v>87</v>
      </c>
      <c r="C2271" s="44">
        <v>43447</v>
      </c>
      <c r="E2271" t="s">
        <v>82</v>
      </c>
      <c r="F2271">
        <v>2270</v>
      </c>
      <c r="G2271" s="106"/>
    </row>
    <row r="2272" spans="1:7" x14ac:dyDescent="0.25">
      <c r="A2272">
        <v>45423</v>
      </c>
      <c r="B2272" t="s">
        <v>87</v>
      </c>
      <c r="C2272" s="44">
        <v>43447</v>
      </c>
      <c r="E2272" t="s">
        <v>82</v>
      </c>
      <c r="F2272">
        <v>2271</v>
      </c>
      <c r="G2272" s="106"/>
    </row>
    <row r="2273" spans="1:7" x14ac:dyDescent="0.25">
      <c r="A2273">
        <v>45366</v>
      </c>
      <c r="B2273" t="s">
        <v>87</v>
      </c>
      <c r="C2273" s="44">
        <v>43448</v>
      </c>
      <c r="E2273" t="s">
        <v>82</v>
      </c>
      <c r="F2273">
        <v>2272</v>
      </c>
      <c r="G2273" s="106"/>
    </row>
    <row r="2274" spans="1:7" x14ac:dyDescent="0.25">
      <c r="A2274">
        <v>45395</v>
      </c>
      <c r="B2274" t="s">
        <v>87</v>
      </c>
      <c r="C2274" s="44">
        <v>43448</v>
      </c>
      <c r="E2274" t="s">
        <v>82</v>
      </c>
      <c r="F2274">
        <v>2273</v>
      </c>
      <c r="G2274" s="106"/>
    </row>
    <row r="2275" spans="1:7" x14ac:dyDescent="0.25">
      <c r="A2275">
        <v>45367</v>
      </c>
      <c r="B2275" t="s">
        <v>87</v>
      </c>
      <c r="C2275" s="44">
        <v>43448</v>
      </c>
      <c r="E2275" t="s">
        <v>82</v>
      </c>
      <c r="F2275">
        <v>2274</v>
      </c>
      <c r="G2275" s="106"/>
    </row>
    <row r="2276" spans="1:7" x14ac:dyDescent="0.25">
      <c r="A2276">
        <v>45392</v>
      </c>
      <c r="B2276" t="s">
        <v>87</v>
      </c>
      <c r="C2276" s="44">
        <v>43448</v>
      </c>
      <c r="E2276" t="s">
        <v>82</v>
      </c>
      <c r="F2276">
        <v>2275</v>
      </c>
      <c r="G2276" s="106"/>
    </row>
    <row r="2277" spans="1:7" x14ac:dyDescent="0.25">
      <c r="A2277">
        <v>45231</v>
      </c>
      <c r="B2277" t="s">
        <v>87</v>
      </c>
      <c r="C2277" s="44">
        <v>43452</v>
      </c>
      <c r="E2277" t="s">
        <v>82</v>
      </c>
      <c r="F2277">
        <v>2276</v>
      </c>
      <c r="G2277" s="106"/>
    </row>
    <row r="2278" spans="1:7" x14ac:dyDescent="0.25">
      <c r="A2278">
        <v>45233</v>
      </c>
      <c r="B2278" t="s">
        <v>87</v>
      </c>
      <c r="C2278" s="44">
        <v>43452</v>
      </c>
      <c r="E2278" t="s">
        <v>82</v>
      </c>
      <c r="F2278">
        <v>2277</v>
      </c>
      <c r="G2278" s="106"/>
    </row>
    <row r="2279" spans="1:7" x14ac:dyDescent="0.25">
      <c r="A2279">
        <v>45235</v>
      </c>
      <c r="B2279" t="s">
        <v>87</v>
      </c>
      <c r="C2279" s="44">
        <v>43452</v>
      </c>
      <c r="E2279" t="s">
        <v>82</v>
      </c>
      <c r="F2279">
        <v>2278</v>
      </c>
      <c r="G2279" s="106"/>
    </row>
    <row r="2280" spans="1:7" x14ac:dyDescent="0.25">
      <c r="A2280">
        <v>45236</v>
      </c>
      <c r="B2280" t="s">
        <v>87</v>
      </c>
      <c r="C2280" s="44">
        <v>43452</v>
      </c>
      <c r="E2280" t="s">
        <v>82</v>
      </c>
      <c r="F2280">
        <v>2279</v>
      </c>
      <c r="G2280" s="106"/>
    </row>
    <row r="2281" spans="1:7" x14ac:dyDescent="0.25">
      <c r="A2281">
        <v>45319</v>
      </c>
      <c r="B2281" t="s">
        <v>87</v>
      </c>
      <c r="C2281" s="44">
        <v>43453</v>
      </c>
      <c r="E2281" t="s">
        <v>82</v>
      </c>
      <c r="F2281">
        <v>2280</v>
      </c>
      <c r="G2281" s="106"/>
    </row>
    <row r="2282" spans="1:7" x14ac:dyDescent="0.25">
      <c r="A2282">
        <v>49015</v>
      </c>
      <c r="B2282" t="s">
        <v>87</v>
      </c>
      <c r="C2282" s="44">
        <v>43453</v>
      </c>
      <c r="E2282" t="s">
        <v>82</v>
      </c>
      <c r="F2282">
        <v>2281</v>
      </c>
      <c r="G2282" s="106"/>
    </row>
    <row r="2283" spans="1:7" x14ac:dyDescent="0.25">
      <c r="A2283">
        <v>45258</v>
      </c>
      <c r="B2283" t="s">
        <v>87</v>
      </c>
      <c r="C2283" s="44">
        <v>43453</v>
      </c>
      <c r="E2283" t="s">
        <v>82</v>
      </c>
      <c r="F2283">
        <v>2282</v>
      </c>
      <c r="G2283" s="106"/>
    </row>
    <row r="2284" spans="1:7" x14ac:dyDescent="0.25">
      <c r="A2284">
        <v>45257</v>
      </c>
      <c r="B2284" t="s">
        <v>87</v>
      </c>
      <c r="C2284" s="44">
        <v>43453</v>
      </c>
      <c r="E2284" t="s">
        <v>82</v>
      </c>
      <c r="F2284">
        <v>2283</v>
      </c>
      <c r="G2284" s="106"/>
    </row>
    <row r="2285" spans="1:7" x14ac:dyDescent="0.25">
      <c r="A2285">
        <v>45241</v>
      </c>
      <c r="B2285" t="s">
        <v>87</v>
      </c>
      <c r="C2285" s="44">
        <v>43453</v>
      </c>
      <c r="E2285" t="s">
        <v>82</v>
      </c>
      <c r="F2285">
        <v>2284</v>
      </c>
      <c r="G2285" s="106"/>
    </row>
    <row r="2286" spans="1:7" x14ac:dyDescent="0.25">
      <c r="A2286">
        <v>45242</v>
      </c>
      <c r="B2286" t="s">
        <v>87</v>
      </c>
      <c r="C2286" s="44">
        <v>43453</v>
      </c>
      <c r="E2286" t="s">
        <v>82</v>
      </c>
      <c r="F2286">
        <v>2285</v>
      </c>
      <c r="G2286" s="106"/>
    </row>
    <row r="2287" spans="1:7" x14ac:dyDescent="0.25">
      <c r="A2287">
        <v>49493</v>
      </c>
      <c r="B2287" t="s">
        <v>87</v>
      </c>
      <c r="C2287" s="44">
        <v>43455</v>
      </c>
      <c r="E2287" t="s">
        <v>82</v>
      </c>
      <c r="F2287">
        <v>2286</v>
      </c>
      <c r="G2287" s="106"/>
    </row>
    <row r="2288" spans="1:7" x14ac:dyDescent="0.25">
      <c r="A2288">
        <v>50803</v>
      </c>
      <c r="B2288" t="s">
        <v>87</v>
      </c>
      <c r="C2288" s="44">
        <v>43455</v>
      </c>
      <c r="E2288" t="s">
        <v>82</v>
      </c>
      <c r="F2288">
        <v>2287</v>
      </c>
      <c r="G2288" s="106"/>
    </row>
    <row r="2289" spans="1:7" x14ac:dyDescent="0.25">
      <c r="A2289">
        <v>45246</v>
      </c>
      <c r="B2289" t="s">
        <v>87</v>
      </c>
      <c r="C2289" s="44">
        <v>43455</v>
      </c>
      <c r="E2289" t="s">
        <v>82</v>
      </c>
      <c r="F2289">
        <v>2288</v>
      </c>
      <c r="G2289" s="106"/>
    </row>
    <row r="2290" spans="1:7" x14ac:dyDescent="0.25">
      <c r="A2290">
        <v>45284</v>
      </c>
      <c r="B2290" t="s">
        <v>87</v>
      </c>
      <c r="C2290" s="44">
        <v>43455</v>
      </c>
      <c r="E2290" t="s">
        <v>82</v>
      </c>
      <c r="F2290">
        <v>2289</v>
      </c>
      <c r="G2290" s="106"/>
    </row>
    <row r="2291" spans="1:7" x14ac:dyDescent="0.25">
      <c r="A2291">
        <v>45272</v>
      </c>
      <c r="B2291" t="s">
        <v>87</v>
      </c>
      <c r="C2291" s="44">
        <v>43455</v>
      </c>
      <c r="E2291" t="s">
        <v>82</v>
      </c>
      <c r="F2291">
        <v>2290</v>
      </c>
      <c r="G2291" s="106"/>
    </row>
    <row r="2292" spans="1:7" x14ac:dyDescent="0.25">
      <c r="A2292">
        <v>45421</v>
      </c>
      <c r="B2292" t="s">
        <v>87</v>
      </c>
      <c r="C2292" s="44">
        <v>43455</v>
      </c>
      <c r="E2292" t="s">
        <v>82</v>
      </c>
      <c r="F2292">
        <v>2291</v>
      </c>
      <c r="G2292" s="106"/>
    </row>
    <row r="2293" spans="1:7" x14ac:dyDescent="0.25">
      <c r="A2293">
        <v>45251</v>
      </c>
      <c r="B2293" t="s">
        <v>87</v>
      </c>
      <c r="C2293" s="44">
        <v>43455</v>
      </c>
      <c r="E2293" t="s">
        <v>82</v>
      </c>
      <c r="F2293">
        <v>2292</v>
      </c>
      <c r="G2293" s="106"/>
    </row>
    <row r="2294" spans="1:7" x14ac:dyDescent="0.25">
      <c r="A2294">
        <v>45273</v>
      </c>
      <c r="B2294" t="s">
        <v>87</v>
      </c>
      <c r="C2294" s="44">
        <v>43455</v>
      </c>
      <c r="E2294" t="s">
        <v>82</v>
      </c>
      <c r="F2294">
        <v>2293</v>
      </c>
      <c r="G2294" s="106"/>
    </row>
    <row r="2295" spans="1:7" x14ac:dyDescent="0.25">
      <c r="A2295">
        <v>45280</v>
      </c>
      <c r="B2295" t="s">
        <v>87</v>
      </c>
      <c r="C2295" s="44">
        <v>43461</v>
      </c>
      <c r="E2295" t="s">
        <v>82</v>
      </c>
      <c r="F2295">
        <v>2294</v>
      </c>
      <c r="G2295" s="106"/>
    </row>
    <row r="2296" spans="1:7" x14ac:dyDescent="0.25">
      <c r="A2296">
        <v>45265</v>
      </c>
      <c r="B2296" t="s">
        <v>87</v>
      </c>
      <c r="C2296" s="44">
        <v>43461</v>
      </c>
      <c r="E2296" t="s">
        <v>82</v>
      </c>
      <c r="F2296">
        <v>2295</v>
      </c>
      <c r="G2296" s="106"/>
    </row>
    <row r="2297" spans="1:7" x14ac:dyDescent="0.25">
      <c r="A2297">
        <v>45290</v>
      </c>
      <c r="B2297" t="s">
        <v>87</v>
      </c>
      <c r="C2297" s="44">
        <v>43461</v>
      </c>
      <c r="E2297" t="s">
        <v>82</v>
      </c>
      <c r="F2297">
        <v>2296</v>
      </c>
      <c r="G2297" s="106"/>
    </row>
    <row r="2298" spans="1:7" x14ac:dyDescent="0.25">
      <c r="A2298">
        <v>45839</v>
      </c>
      <c r="B2298" t="s">
        <v>87</v>
      </c>
      <c r="C2298" s="44">
        <v>43462</v>
      </c>
      <c r="E2298" t="s">
        <v>82</v>
      </c>
      <c r="F2298">
        <v>2297</v>
      </c>
      <c r="G2298" s="106"/>
    </row>
    <row r="2299" spans="1:7" x14ac:dyDescent="0.25">
      <c r="A2299">
        <v>45262</v>
      </c>
      <c r="B2299" t="s">
        <v>87</v>
      </c>
      <c r="C2299" s="44">
        <v>43462</v>
      </c>
      <c r="E2299" t="s">
        <v>82</v>
      </c>
      <c r="F2299">
        <v>2298</v>
      </c>
      <c r="G2299" s="106"/>
    </row>
    <row r="2300" spans="1:7" x14ac:dyDescent="0.25">
      <c r="A2300">
        <v>45844</v>
      </c>
      <c r="B2300" t="s">
        <v>87</v>
      </c>
      <c r="C2300" s="44">
        <v>43465</v>
      </c>
      <c r="E2300" t="s">
        <v>82</v>
      </c>
      <c r="F2300">
        <v>2299</v>
      </c>
      <c r="G2300" s="106"/>
    </row>
    <row r="2301" spans="1:7" x14ac:dyDescent="0.25">
      <c r="A2301">
        <v>45843</v>
      </c>
      <c r="B2301" t="s">
        <v>87</v>
      </c>
      <c r="C2301" s="44">
        <v>43465</v>
      </c>
      <c r="E2301" t="s">
        <v>82</v>
      </c>
      <c r="F2301">
        <v>2300</v>
      </c>
      <c r="G2301" s="106"/>
    </row>
    <row r="2302" spans="1:7" x14ac:dyDescent="0.25">
      <c r="A2302">
        <v>45360</v>
      </c>
      <c r="B2302" t="s">
        <v>87</v>
      </c>
      <c r="C2302" s="44">
        <v>43465</v>
      </c>
      <c r="E2302" t="s">
        <v>82</v>
      </c>
      <c r="F2302">
        <v>2301</v>
      </c>
      <c r="G2302" s="106"/>
    </row>
    <row r="2303" spans="1:7" x14ac:dyDescent="0.25">
      <c r="A2303">
        <v>45385</v>
      </c>
      <c r="B2303" t="s">
        <v>87</v>
      </c>
      <c r="C2303" s="44">
        <v>43468</v>
      </c>
      <c r="E2303" t="s">
        <v>82</v>
      </c>
      <c r="F2303">
        <v>2302</v>
      </c>
      <c r="G2303" s="106"/>
    </row>
    <row r="2304" spans="1:7" x14ac:dyDescent="0.25">
      <c r="A2304">
        <v>45321</v>
      </c>
      <c r="B2304" t="s">
        <v>87</v>
      </c>
      <c r="C2304" s="44">
        <v>43468</v>
      </c>
      <c r="E2304" t="s">
        <v>82</v>
      </c>
      <c r="F2304">
        <v>2303</v>
      </c>
      <c r="G2304" s="106"/>
    </row>
    <row r="2305" spans="1:7" x14ac:dyDescent="0.25">
      <c r="A2305">
        <v>45335</v>
      </c>
      <c r="B2305" t="s">
        <v>87</v>
      </c>
      <c r="C2305" s="44">
        <v>43468</v>
      </c>
      <c r="E2305" t="s">
        <v>82</v>
      </c>
      <c r="F2305">
        <v>2304</v>
      </c>
      <c r="G2305" s="106"/>
    </row>
    <row r="2306" spans="1:7" x14ac:dyDescent="0.25">
      <c r="A2306">
        <v>45322</v>
      </c>
      <c r="B2306" t="s">
        <v>87</v>
      </c>
      <c r="C2306" s="44">
        <v>43468</v>
      </c>
      <c r="E2306" t="s">
        <v>82</v>
      </c>
      <c r="F2306">
        <v>2305</v>
      </c>
      <c r="G2306" s="106"/>
    </row>
    <row r="2307" spans="1:7" x14ac:dyDescent="0.25">
      <c r="A2307">
        <v>49473</v>
      </c>
      <c r="B2307" t="s">
        <v>87</v>
      </c>
      <c r="C2307" s="44">
        <v>43468</v>
      </c>
      <c r="E2307" t="s">
        <v>82</v>
      </c>
      <c r="F2307">
        <v>2306</v>
      </c>
      <c r="G2307" s="106"/>
    </row>
    <row r="2308" spans="1:7" x14ac:dyDescent="0.25">
      <c r="A2308">
        <v>48567</v>
      </c>
      <c r="B2308" t="s">
        <v>87</v>
      </c>
      <c r="C2308" s="44">
        <v>43468</v>
      </c>
      <c r="E2308" t="s">
        <v>82</v>
      </c>
      <c r="F2308">
        <v>2307</v>
      </c>
      <c r="G2308" s="106"/>
    </row>
    <row r="2309" spans="1:7" x14ac:dyDescent="0.25">
      <c r="A2309">
        <v>46627</v>
      </c>
      <c r="B2309" t="s">
        <v>87</v>
      </c>
      <c r="C2309" s="44">
        <v>43468</v>
      </c>
      <c r="E2309" t="s">
        <v>82</v>
      </c>
      <c r="F2309">
        <v>2308</v>
      </c>
      <c r="G2309" s="106"/>
    </row>
    <row r="2310" spans="1:7" x14ac:dyDescent="0.25">
      <c r="A2310">
        <v>50435</v>
      </c>
      <c r="B2310" t="s">
        <v>87</v>
      </c>
      <c r="C2310" s="44">
        <v>43468</v>
      </c>
      <c r="E2310" t="s">
        <v>82</v>
      </c>
      <c r="F2310">
        <v>2309</v>
      </c>
      <c r="G2310" s="106"/>
    </row>
    <row r="2311" spans="1:7" x14ac:dyDescent="0.25">
      <c r="A2311">
        <v>51276</v>
      </c>
      <c r="B2311" t="s">
        <v>87</v>
      </c>
      <c r="C2311" s="44">
        <v>43468</v>
      </c>
      <c r="E2311" t="s">
        <v>82</v>
      </c>
      <c r="F2311">
        <v>2310</v>
      </c>
      <c r="G2311" s="106"/>
    </row>
    <row r="2312" spans="1:7" x14ac:dyDescent="0.25">
      <c r="A2312">
        <v>50074325</v>
      </c>
      <c r="B2312" t="s">
        <v>87</v>
      </c>
      <c r="C2312" s="44">
        <v>43468</v>
      </c>
      <c r="E2312" t="s">
        <v>82</v>
      </c>
      <c r="F2312">
        <v>2311</v>
      </c>
      <c r="G2312" s="106"/>
    </row>
    <row r="2313" spans="1:7" x14ac:dyDescent="0.25">
      <c r="A2313">
        <v>46464</v>
      </c>
      <c r="B2313" t="s">
        <v>87</v>
      </c>
      <c r="C2313" s="44">
        <v>43468</v>
      </c>
      <c r="E2313" t="s">
        <v>82</v>
      </c>
      <c r="F2313">
        <v>2312</v>
      </c>
      <c r="G2313" s="106"/>
    </row>
    <row r="2314" spans="1:7" x14ac:dyDescent="0.25">
      <c r="A2314">
        <v>49123</v>
      </c>
      <c r="B2314" t="s">
        <v>87</v>
      </c>
      <c r="C2314" s="44">
        <v>43469</v>
      </c>
      <c r="E2314" t="s">
        <v>82</v>
      </c>
      <c r="F2314">
        <v>2313</v>
      </c>
      <c r="G2314" s="106"/>
    </row>
    <row r="2315" spans="1:7" x14ac:dyDescent="0.25">
      <c r="A2315">
        <v>48844</v>
      </c>
      <c r="B2315" t="s">
        <v>87</v>
      </c>
      <c r="C2315" s="44">
        <v>43469</v>
      </c>
      <c r="E2315" t="s">
        <v>82</v>
      </c>
      <c r="F2315">
        <v>2314</v>
      </c>
      <c r="G2315" s="106"/>
    </row>
    <row r="2316" spans="1:7" x14ac:dyDescent="0.25">
      <c r="A2316">
        <v>51468</v>
      </c>
      <c r="B2316" t="s">
        <v>87</v>
      </c>
      <c r="C2316" s="44">
        <v>43469</v>
      </c>
      <c r="E2316" t="s">
        <v>82</v>
      </c>
      <c r="F2316">
        <v>2315</v>
      </c>
      <c r="G2316" s="106"/>
    </row>
    <row r="2317" spans="1:7" x14ac:dyDescent="0.25">
      <c r="A2317">
        <v>47549</v>
      </c>
      <c r="B2317" t="s">
        <v>87</v>
      </c>
      <c r="C2317" s="44">
        <v>43469</v>
      </c>
      <c r="E2317" t="s">
        <v>82</v>
      </c>
      <c r="F2317">
        <v>2316</v>
      </c>
      <c r="G2317" s="106"/>
    </row>
    <row r="2318" spans="1:7" x14ac:dyDescent="0.25">
      <c r="A2318">
        <v>46527</v>
      </c>
      <c r="B2318" t="s">
        <v>87</v>
      </c>
      <c r="C2318" s="44">
        <v>43469</v>
      </c>
      <c r="E2318" t="s">
        <v>82</v>
      </c>
      <c r="F2318">
        <v>2317</v>
      </c>
      <c r="G2318" s="106"/>
    </row>
    <row r="2319" spans="1:7" x14ac:dyDescent="0.25">
      <c r="A2319">
        <v>49098</v>
      </c>
      <c r="B2319" t="s">
        <v>87</v>
      </c>
      <c r="C2319" s="44">
        <v>43469</v>
      </c>
      <c r="E2319" t="s">
        <v>82</v>
      </c>
      <c r="F2319">
        <v>2318</v>
      </c>
      <c r="G2319" s="106"/>
    </row>
    <row r="2320" spans="1:7" x14ac:dyDescent="0.25">
      <c r="A2320">
        <v>51439</v>
      </c>
      <c r="B2320" t="s">
        <v>87</v>
      </c>
      <c r="C2320" s="44">
        <v>43469</v>
      </c>
      <c r="E2320" t="s">
        <v>82</v>
      </c>
      <c r="F2320">
        <v>2319</v>
      </c>
      <c r="G2320" s="106"/>
    </row>
    <row r="2321" spans="1:7" x14ac:dyDescent="0.25">
      <c r="A2321">
        <v>51426</v>
      </c>
      <c r="B2321" t="s">
        <v>87</v>
      </c>
      <c r="C2321" s="44">
        <v>43469</v>
      </c>
      <c r="E2321" t="s">
        <v>82</v>
      </c>
      <c r="F2321">
        <v>2320</v>
      </c>
      <c r="G2321" s="106"/>
    </row>
    <row r="2322" spans="1:7" x14ac:dyDescent="0.25">
      <c r="A2322">
        <v>45881</v>
      </c>
      <c r="B2322" t="s">
        <v>87</v>
      </c>
      <c r="C2322" s="44">
        <v>43469</v>
      </c>
      <c r="E2322" t="s">
        <v>82</v>
      </c>
      <c r="F2322">
        <v>2321</v>
      </c>
      <c r="G2322" s="106"/>
    </row>
    <row r="2323" spans="1:7" x14ac:dyDescent="0.25">
      <c r="A2323">
        <v>51385</v>
      </c>
      <c r="B2323" t="s">
        <v>87</v>
      </c>
      <c r="C2323" s="44">
        <v>43469</v>
      </c>
      <c r="E2323" t="s">
        <v>82</v>
      </c>
      <c r="F2323">
        <v>2322</v>
      </c>
      <c r="G2323" s="106"/>
    </row>
    <row r="2324" spans="1:7" x14ac:dyDescent="0.25">
      <c r="A2324">
        <v>51175</v>
      </c>
      <c r="B2324" t="s">
        <v>87</v>
      </c>
      <c r="C2324" s="44">
        <v>43469</v>
      </c>
      <c r="E2324" t="s">
        <v>82</v>
      </c>
      <c r="F2324">
        <v>2323</v>
      </c>
      <c r="G2324" s="106"/>
    </row>
    <row r="2325" spans="1:7" x14ac:dyDescent="0.25">
      <c r="A2325">
        <v>45256</v>
      </c>
      <c r="B2325" t="s">
        <v>87</v>
      </c>
      <c r="C2325" s="44">
        <v>43469</v>
      </c>
      <c r="E2325" t="s">
        <v>82</v>
      </c>
      <c r="F2325">
        <v>2324</v>
      </c>
      <c r="G2325" s="106"/>
    </row>
    <row r="2326" spans="1:7" x14ac:dyDescent="0.25">
      <c r="A2326">
        <v>45306</v>
      </c>
      <c r="B2326" t="s">
        <v>87</v>
      </c>
      <c r="C2326" s="44">
        <v>43469</v>
      </c>
      <c r="E2326" t="s">
        <v>82</v>
      </c>
      <c r="F2326">
        <v>2325</v>
      </c>
      <c r="G2326" s="106"/>
    </row>
    <row r="2327" spans="1:7" x14ac:dyDescent="0.25">
      <c r="A2327">
        <v>45254</v>
      </c>
      <c r="B2327" t="s">
        <v>87</v>
      </c>
      <c r="C2327" s="44">
        <v>43469</v>
      </c>
      <c r="E2327" t="s">
        <v>82</v>
      </c>
      <c r="F2327">
        <v>2326</v>
      </c>
      <c r="G2327" s="106"/>
    </row>
    <row r="2328" spans="1:7" x14ac:dyDescent="0.25">
      <c r="A2328">
        <v>45305</v>
      </c>
      <c r="B2328" t="s">
        <v>87</v>
      </c>
      <c r="C2328" s="44">
        <v>43469</v>
      </c>
      <c r="E2328" t="s">
        <v>82</v>
      </c>
      <c r="F2328">
        <v>2327</v>
      </c>
      <c r="G2328" s="106"/>
    </row>
    <row r="2329" spans="1:7" x14ac:dyDescent="0.25">
      <c r="A2329">
        <v>50074334</v>
      </c>
      <c r="B2329" t="s">
        <v>87</v>
      </c>
      <c r="C2329" s="44">
        <v>43472</v>
      </c>
      <c r="E2329" t="s">
        <v>82</v>
      </c>
      <c r="F2329">
        <v>2328</v>
      </c>
      <c r="G2329" s="106"/>
    </row>
    <row r="2330" spans="1:7" x14ac:dyDescent="0.25">
      <c r="A2330">
        <v>50074332</v>
      </c>
      <c r="B2330" t="s">
        <v>87</v>
      </c>
      <c r="C2330" s="44">
        <v>43472</v>
      </c>
      <c r="E2330" t="s">
        <v>82</v>
      </c>
      <c r="F2330">
        <v>2329</v>
      </c>
      <c r="G2330" s="106"/>
    </row>
    <row r="2331" spans="1:7" x14ac:dyDescent="0.25">
      <c r="A2331">
        <v>45166</v>
      </c>
      <c r="B2331" t="s">
        <v>87</v>
      </c>
      <c r="C2331" s="44">
        <v>43473</v>
      </c>
      <c r="E2331" t="s">
        <v>82</v>
      </c>
      <c r="F2331">
        <v>2330</v>
      </c>
      <c r="G2331" s="106"/>
    </row>
    <row r="2332" spans="1:7" x14ac:dyDescent="0.25">
      <c r="A2332">
        <v>45184</v>
      </c>
      <c r="B2332" t="s">
        <v>87</v>
      </c>
      <c r="C2332" s="44">
        <v>43473</v>
      </c>
      <c r="E2332" t="s">
        <v>82</v>
      </c>
      <c r="F2332">
        <v>2331</v>
      </c>
      <c r="G2332" s="106"/>
    </row>
    <row r="2333" spans="1:7" x14ac:dyDescent="0.25">
      <c r="A2333">
        <v>44783</v>
      </c>
      <c r="B2333" t="s">
        <v>87</v>
      </c>
      <c r="C2333" s="44">
        <v>43473</v>
      </c>
      <c r="E2333" t="s">
        <v>82</v>
      </c>
      <c r="F2333">
        <v>2332</v>
      </c>
      <c r="G2333" s="106"/>
    </row>
    <row r="2334" spans="1:7" x14ac:dyDescent="0.25">
      <c r="A2334">
        <v>45169</v>
      </c>
      <c r="B2334" t="s">
        <v>87</v>
      </c>
      <c r="C2334" s="44">
        <v>43473</v>
      </c>
      <c r="E2334" t="s">
        <v>82</v>
      </c>
      <c r="F2334">
        <v>2333</v>
      </c>
      <c r="G2334" s="106"/>
    </row>
    <row r="2335" spans="1:7" x14ac:dyDescent="0.25">
      <c r="A2335">
        <v>49181</v>
      </c>
      <c r="B2335" t="s">
        <v>87</v>
      </c>
      <c r="C2335" s="44">
        <v>43473</v>
      </c>
      <c r="E2335" t="s">
        <v>82</v>
      </c>
      <c r="F2335">
        <v>2334</v>
      </c>
      <c r="G2335" s="10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7011E-DD54-4FAC-99B6-DCF08FFEAB8E}">
  <sheetPr>
    <tabColor rgb="FFFFFF00"/>
  </sheetPr>
  <dimension ref="A1:M2337"/>
  <sheetViews>
    <sheetView workbookViewId="0">
      <selection activeCell="F2" sqref="F2:F2337"/>
    </sheetView>
  </sheetViews>
  <sheetFormatPr defaultRowHeight="15" x14ac:dyDescent="0.25"/>
  <cols>
    <col min="2" max="2" width="10.42578125" bestFit="1" customWidth="1"/>
    <col min="3" max="3" width="13.28515625" style="44" bestFit="1" customWidth="1"/>
    <col min="6" max="6" width="38" bestFit="1" customWidth="1"/>
    <col min="8" max="8" width="12.42578125" bestFit="1" customWidth="1"/>
    <col min="9" max="9" width="16.140625" bestFit="1" customWidth="1"/>
  </cols>
  <sheetData>
    <row r="1" spans="1:9" x14ac:dyDescent="0.25">
      <c r="A1" t="s">
        <v>187</v>
      </c>
      <c r="B1" t="s">
        <v>90</v>
      </c>
      <c r="C1" s="44" t="s">
        <v>188</v>
      </c>
      <c r="E1" t="s">
        <v>190</v>
      </c>
    </row>
    <row r="2" spans="1:9" x14ac:dyDescent="0.25">
      <c r="A2">
        <v>45314</v>
      </c>
      <c r="B2" t="s">
        <v>87</v>
      </c>
      <c r="C2" s="44">
        <v>43474</v>
      </c>
      <c r="E2" t="s">
        <v>89</v>
      </c>
      <c r="F2" s="106"/>
      <c r="H2" s="52" t="s">
        <v>238</v>
      </c>
      <c r="I2" t="s">
        <v>239</v>
      </c>
    </row>
    <row r="3" spans="1:9" x14ac:dyDescent="0.25">
      <c r="A3">
        <v>43213</v>
      </c>
      <c r="B3" t="s">
        <v>86</v>
      </c>
      <c r="C3" s="44">
        <v>43075</v>
      </c>
      <c r="E3" t="s">
        <v>89</v>
      </c>
      <c r="F3" s="106"/>
      <c r="H3" s="53" t="s">
        <v>84</v>
      </c>
      <c r="I3">
        <v>17</v>
      </c>
    </row>
    <row r="4" spans="1:9" x14ac:dyDescent="0.25">
      <c r="A4">
        <v>45263</v>
      </c>
      <c r="B4" t="s">
        <v>87</v>
      </c>
      <c r="C4" s="44">
        <v>43474</v>
      </c>
      <c r="E4" t="s">
        <v>89</v>
      </c>
      <c r="F4" s="106"/>
      <c r="H4" s="53" t="s">
        <v>85</v>
      </c>
      <c r="I4">
        <v>27</v>
      </c>
    </row>
    <row r="5" spans="1:9" x14ac:dyDescent="0.25">
      <c r="A5">
        <v>45311</v>
      </c>
      <c r="B5" t="s">
        <v>87</v>
      </c>
      <c r="C5" s="44">
        <v>43474</v>
      </c>
      <c r="E5" t="s">
        <v>89</v>
      </c>
      <c r="F5" s="106"/>
      <c r="H5" s="53" t="s">
        <v>86</v>
      </c>
      <c r="I5">
        <v>5</v>
      </c>
    </row>
    <row r="6" spans="1:9" x14ac:dyDescent="0.25">
      <c r="A6">
        <v>45279</v>
      </c>
      <c r="B6" t="s">
        <v>87</v>
      </c>
      <c r="C6" s="44">
        <v>43474</v>
      </c>
      <c r="E6" t="s">
        <v>89</v>
      </c>
      <c r="F6" s="106"/>
      <c r="H6" s="53" t="s">
        <v>91</v>
      </c>
      <c r="I6">
        <v>8</v>
      </c>
    </row>
    <row r="7" spans="1:9" x14ac:dyDescent="0.25">
      <c r="A7">
        <v>45247</v>
      </c>
      <c r="B7" t="s">
        <v>87</v>
      </c>
      <c r="C7" s="44">
        <v>43474</v>
      </c>
      <c r="E7" t="s">
        <v>89</v>
      </c>
      <c r="F7" s="106"/>
      <c r="H7" s="53" t="s">
        <v>92</v>
      </c>
      <c r="I7">
        <v>3</v>
      </c>
    </row>
    <row r="8" spans="1:9" x14ac:dyDescent="0.25">
      <c r="A8">
        <v>45245</v>
      </c>
      <c r="B8" t="s">
        <v>87</v>
      </c>
      <c r="C8" s="44">
        <v>43474</v>
      </c>
      <c r="E8" t="s">
        <v>89</v>
      </c>
      <c r="F8" s="106"/>
      <c r="H8" s="53" t="s">
        <v>87</v>
      </c>
      <c r="I8">
        <v>2273</v>
      </c>
    </row>
    <row r="9" spans="1:9" x14ac:dyDescent="0.25">
      <c r="A9">
        <v>45229</v>
      </c>
      <c r="B9" t="s">
        <v>87</v>
      </c>
      <c r="C9" s="44">
        <v>43474</v>
      </c>
      <c r="E9" t="s">
        <v>89</v>
      </c>
      <c r="F9" s="106"/>
      <c r="H9" s="53" t="s">
        <v>93</v>
      </c>
      <c r="I9">
        <v>3</v>
      </c>
    </row>
    <row r="10" spans="1:9" x14ac:dyDescent="0.25">
      <c r="A10">
        <v>45214</v>
      </c>
      <c r="B10" t="s">
        <v>87</v>
      </c>
      <c r="C10" s="44">
        <v>43474</v>
      </c>
      <c r="E10" t="s">
        <v>89</v>
      </c>
      <c r="F10" s="106"/>
      <c r="H10" s="53" t="s">
        <v>240</v>
      </c>
      <c r="I10">
        <v>2336</v>
      </c>
    </row>
    <row r="11" spans="1:9" x14ac:dyDescent="0.25">
      <c r="A11">
        <v>45237</v>
      </c>
      <c r="B11" t="s">
        <v>87</v>
      </c>
      <c r="C11" s="44">
        <v>43474</v>
      </c>
      <c r="E11" t="s">
        <v>89</v>
      </c>
      <c r="F11" s="106"/>
    </row>
    <row r="12" spans="1:9" x14ac:dyDescent="0.25">
      <c r="A12">
        <v>45177</v>
      </c>
      <c r="B12" t="s">
        <v>87</v>
      </c>
      <c r="C12" s="44">
        <v>43474</v>
      </c>
      <c r="E12" t="s">
        <v>89</v>
      </c>
      <c r="F12" s="106"/>
    </row>
    <row r="13" spans="1:9" x14ac:dyDescent="0.25">
      <c r="A13">
        <v>45303</v>
      </c>
      <c r="B13" t="s">
        <v>87</v>
      </c>
      <c r="C13" s="44">
        <v>43475</v>
      </c>
      <c r="E13" t="s">
        <v>89</v>
      </c>
      <c r="F13" s="106"/>
    </row>
    <row r="14" spans="1:9" x14ac:dyDescent="0.25">
      <c r="A14">
        <v>46656</v>
      </c>
      <c r="B14" t="s">
        <v>87</v>
      </c>
      <c r="C14" s="44">
        <v>43475</v>
      </c>
      <c r="E14" t="s">
        <v>89</v>
      </c>
      <c r="F14" s="106"/>
    </row>
    <row r="15" spans="1:9" x14ac:dyDescent="0.25">
      <c r="A15">
        <v>45383</v>
      </c>
      <c r="B15" t="s">
        <v>87</v>
      </c>
      <c r="C15" s="44">
        <v>43475</v>
      </c>
      <c r="E15" t="s">
        <v>89</v>
      </c>
      <c r="F15" s="106"/>
    </row>
    <row r="16" spans="1:9" x14ac:dyDescent="0.25">
      <c r="A16">
        <v>45213</v>
      </c>
      <c r="B16" t="s">
        <v>87</v>
      </c>
      <c r="C16" s="44">
        <v>43475</v>
      </c>
      <c r="E16" t="s">
        <v>89</v>
      </c>
      <c r="F16" s="106"/>
    </row>
    <row r="17" spans="1:6" x14ac:dyDescent="0.25">
      <c r="A17">
        <v>45189</v>
      </c>
      <c r="B17" t="s">
        <v>87</v>
      </c>
      <c r="C17" s="44">
        <v>43475</v>
      </c>
      <c r="E17" t="s">
        <v>89</v>
      </c>
      <c r="F17" s="106"/>
    </row>
    <row r="18" spans="1:6" x14ac:dyDescent="0.25">
      <c r="A18">
        <v>45232</v>
      </c>
      <c r="B18" t="s">
        <v>87</v>
      </c>
      <c r="C18" s="44">
        <v>43475</v>
      </c>
      <c r="E18" t="s">
        <v>89</v>
      </c>
      <c r="F18" s="106"/>
    </row>
    <row r="19" spans="1:6" x14ac:dyDescent="0.25">
      <c r="A19">
        <v>45302</v>
      </c>
      <c r="B19" t="s">
        <v>87</v>
      </c>
      <c r="C19" s="44">
        <v>43475</v>
      </c>
      <c r="E19" t="s">
        <v>89</v>
      </c>
      <c r="F19" s="106"/>
    </row>
    <row r="20" spans="1:6" x14ac:dyDescent="0.25">
      <c r="A20">
        <v>45315</v>
      </c>
      <c r="B20" t="s">
        <v>87</v>
      </c>
      <c r="C20" s="44">
        <v>43475</v>
      </c>
      <c r="E20" t="s">
        <v>89</v>
      </c>
      <c r="F20" s="106"/>
    </row>
    <row r="21" spans="1:6" x14ac:dyDescent="0.25">
      <c r="A21">
        <v>45483</v>
      </c>
      <c r="B21" t="s">
        <v>87</v>
      </c>
      <c r="C21" s="44">
        <v>43475</v>
      </c>
      <c r="E21" t="s">
        <v>89</v>
      </c>
      <c r="F21" s="106"/>
    </row>
    <row r="22" spans="1:6" x14ac:dyDescent="0.25">
      <c r="A22">
        <v>50074320</v>
      </c>
      <c r="B22" t="s">
        <v>87</v>
      </c>
      <c r="C22" s="44">
        <v>43476</v>
      </c>
      <c r="E22" t="s">
        <v>89</v>
      </c>
      <c r="F22" s="106"/>
    </row>
    <row r="23" spans="1:6" x14ac:dyDescent="0.25">
      <c r="A23">
        <v>50299439</v>
      </c>
      <c r="B23" t="s">
        <v>87</v>
      </c>
      <c r="C23" s="44">
        <v>43476</v>
      </c>
      <c r="E23" t="s">
        <v>89</v>
      </c>
      <c r="F23" s="106"/>
    </row>
    <row r="24" spans="1:6" x14ac:dyDescent="0.25">
      <c r="A24">
        <v>45250</v>
      </c>
      <c r="B24" t="s">
        <v>87</v>
      </c>
      <c r="C24" s="44">
        <v>43476</v>
      </c>
      <c r="E24" t="s">
        <v>89</v>
      </c>
      <c r="F24" s="106"/>
    </row>
    <row r="25" spans="1:6" x14ac:dyDescent="0.25">
      <c r="A25">
        <v>46158811</v>
      </c>
      <c r="B25" t="s">
        <v>87</v>
      </c>
      <c r="C25" s="44">
        <v>43476</v>
      </c>
      <c r="E25" t="s">
        <v>89</v>
      </c>
      <c r="F25" s="106"/>
    </row>
    <row r="26" spans="1:6" x14ac:dyDescent="0.25">
      <c r="A26">
        <v>50131</v>
      </c>
      <c r="B26" t="s">
        <v>87</v>
      </c>
      <c r="C26" s="44">
        <v>43476</v>
      </c>
      <c r="E26" t="s">
        <v>89</v>
      </c>
      <c r="F26" s="106"/>
    </row>
    <row r="27" spans="1:6" x14ac:dyDescent="0.25">
      <c r="A27">
        <v>48783</v>
      </c>
      <c r="B27" t="s">
        <v>87</v>
      </c>
      <c r="C27" s="44">
        <v>43476</v>
      </c>
      <c r="E27" t="s">
        <v>89</v>
      </c>
      <c r="F27" s="106"/>
    </row>
    <row r="28" spans="1:6" x14ac:dyDescent="0.25">
      <c r="A28">
        <v>46069</v>
      </c>
      <c r="B28" t="s">
        <v>87</v>
      </c>
      <c r="C28" s="44">
        <v>43476</v>
      </c>
      <c r="E28" t="s">
        <v>89</v>
      </c>
      <c r="F28" s="106"/>
    </row>
    <row r="29" spans="1:6" x14ac:dyDescent="0.25">
      <c r="A29">
        <v>45312</v>
      </c>
      <c r="B29" t="s">
        <v>87</v>
      </c>
      <c r="C29" s="44">
        <v>43476</v>
      </c>
      <c r="E29" t="s">
        <v>89</v>
      </c>
      <c r="F29" s="106"/>
    </row>
    <row r="30" spans="1:6" x14ac:dyDescent="0.25">
      <c r="A30">
        <v>45373</v>
      </c>
      <c r="B30" t="s">
        <v>87</v>
      </c>
      <c r="C30" s="44">
        <v>43476</v>
      </c>
      <c r="E30" t="s">
        <v>89</v>
      </c>
      <c r="F30" s="106"/>
    </row>
    <row r="31" spans="1:6" x14ac:dyDescent="0.25">
      <c r="A31">
        <v>45386</v>
      </c>
      <c r="B31" t="s">
        <v>87</v>
      </c>
      <c r="C31" s="44">
        <v>43476</v>
      </c>
      <c r="E31" t="s">
        <v>89</v>
      </c>
      <c r="F31" s="106"/>
    </row>
    <row r="32" spans="1:6" x14ac:dyDescent="0.25">
      <c r="A32">
        <v>45375</v>
      </c>
      <c r="B32" t="s">
        <v>87</v>
      </c>
      <c r="C32" s="44">
        <v>43476</v>
      </c>
      <c r="E32" t="s">
        <v>89</v>
      </c>
      <c r="F32" s="106"/>
    </row>
    <row r="33" spans="1:6" x14ac:dyDescent="0.25">
      <c r="A33">
        <v>45369</v>
      </c>
      <c r="B33" t="s">
        <v>87</v>
      </c>
      <c r="C33" s="44">
        <v>43476</v>
      </c>
      <c r="E33" t="s">
        <v>89</v>
      </c>
      <c r="F33" s="106"/>
    </row>
    <row r="34" spans="1:6" x14ac:dyDescent="0.25">
      <c r="A34">
        <v>45324</v>
      </c>
      <c r="B34" t="s">
        <v>87</v>
      </c>
      <c r="C34" s="44">
        <v>43479</v>
      </c>
      <c r="E34" t="s">
        <v>89</v>
      </c>
      <c r="F34" s="106"/>
    </row>
    <row r="35" spans="1:6" x14ac:dyDescent="0.25">
      <c r="A35">
        <v>45264</v>
      </c>
      <c r="B35" t="s">
        <v>87</v>
      </c>
      <c r="C35" s="44">
        <v>43479</v>
      </c>
      <c r="E35" t="s">
        <v>89</v>
      </c>
      <c r="F35" s="106"/>
    </row>
    <row r="36" spans="1:6" x14ac:dyDescent="0.25">
      <c r="A36">
        <v>45635</v>
      </c>
      <c r="B36" t="s">
        <v>87</v>
      </c>
      <c r="C36" s="44">
        <v>43479</v>
      </c>
      <c r="E36" t="s">
        <v>89</v>
      </c>
      <c r="F36" s="106"/>
    </row>
    <row r="37" spans="1:6" x14ac:dyDescent="0.25">
      <c r="A37">
        <v>45632</v>
      </c>
      <c r="B37" t="s">
        <v>87</v>
      </c>
      <c r="C37" s="44">
        <v>43479</v>
      </c>
      <c r="E37" t="s">
        <v>89</v>
      </c>
      <c r="F37" s="106"/>
    </row>
    <row r="38" spans="1:6" x14ac:dyDescent="0.25">
      <c r="A38">
        <v>45643</v>
      </c>
      <c r="B38" t="s">
        <v>87</v>
      </c>
      <c r="C38" s="44">
        <v>43479</v>
      </c>
      <c r="E38" t="s">
        <v>89</v>
      </c>
      <c r="F38" s="106"/>
    </row>
    <row r="39" spans="1:6" x14ac:dyDescent="0.25">
      <c r="A39">
        <v>45634</v>
      </c>
      <c r="B39" t="s">
        <v>87</v>
      </c>
      <c r="C39" s="44">
        <v>43479</v>
      </c>
      <c r="E39" t="s">
        <v>89</v>
      </c>
      <c r="F39" s="106"/>
    </row>
    <row r="40" spans="1:6" x14ac:dyDescent="0.25">
      <c r="A40">
        <v>48257</v>
      </c>
      <c r="B40" t="s">
        <v>87</v>
      </c>
      <c r="C40" s="44">
        <v>43480</v>
      </c>
      <c r="E40" t="s">
        <v>89</v>
      </c>
      <c r="F40" s="106"/>
    </row>
    <row r="41" spans="1:6" x14ac:dyDescent="0.25">
      <c r="A41">
        <v>46227</v>
      </c>
      <c r="B41" t="s">
        <v>87</v>
      </c>
      <c r="C41" s="44">
        <v>43480</v>
      </c>
      <c r="E41" t="s">
        <v>89</v>
      </c>
      <c r="F41" s="106"/>
    </row>
    <row r="42" spans="1:6" x14ac:dyDescent="0.25">
      <c r="A42">
        <v>45296</v>
      </c>
      <c r="B42" t="s">
        <v>87</v>
      </c>
      <c r="C42" s="44">
        <v>43480</v>
      </c>
      <c r="E42" t="s">
        <v>89</v>
      </c>
      <c r="F42" s="106"/>
    </row>
    <row r="43" spans="1:6" x14ac:dyDescent="0.25">
      <c r="A43">
        <v>51560</v>
      </c>
      <c r="B43" t="s">
        <v>85</v>
      </c>
      <c r="C43" s="44">
        <v>43133</v>
      </c>
      <c r="E43" t="s">
        <v>89</v>
      </c>
      <c r="F43" s="106"/>
    </row>
    <row r="44" spans="1:6" x14ac:dyDescent="0.25">
      <c r="A44">
        <v>45248</v>
      </c>
      <c r="B44" t="s">
        <v>87</v>
      </c>
      <c r="C44" s="44">
        <v>43480</v>
      </c>
      <c r="E44" t="s">
        <v>89</v>
      </c>
      <c r="F44" s="106"/>
    </row>
    <row r="45" spans="1:6" x14ac:dyDescent="0.25">
      <c r="A45">
        <v>45259</v>
      </c>
      <c r="B45" t="s">
        <v>87</v>
      </c>
      <c r="C45" s="44">
        <v>43480</v>
      </c>
      <c r="E45" t="s">
        <v>89</v>
      </c>
      <c r="F45" s="106"/>
    </row>
    <row r="46" spans="1:6" x14ac:dyDescent="0.25">
      <c r="A46">
        <v>45359</v>
      </c>
      <c r="B46" t="s">
        <v>87</v>
      </c>
      <c r="C46" s="44">
        <v>43480</v>
      </c>
      <c r="E46" t="s">
        <v>89</v>
      </c>
      <c r="F46" s="106"/>
    </row>
    <row r="47" spans="1:6" x14ac:dyDescent="0.25">
      <c r="A47">
        <v>45278</v>
      </c>
      <c r="B47" t="s">
        <v>87</v>
      </c>
      <c r="C47" s="44">
        <v>43480</v>
      </c>
      <c r="E47" t="s">
        <v>89</v>
      </c>
      <c r="F47" s="106"/>
    </row>
    <row r="48" spans="1:6" x14ac:dyDescent="0.25">
      <c r="A48">
        <v>45356</v>
      </c>
      <c r="B48" t="s">
        <v>87</v>
      </c>
      <c r="C48" s="44">
        <v>43480</v>
      </c>
      <c r="E48" t="s">
        <v>89</v>
      </c>
      <c r="F48" s="106"/>
    </row>
    <row r="49" spans="1:6" x14ac:dyDescent="0.25">
      <c r="A49">
        <v>45310</v>
      </c>
      <c r="B49" t="s">
        <v>87</v>
      </c>
      <c r="C49" s="44">
        <v>43480</v>
      </c>
      <c r="E49" t="s">
        <v>89</v>
      </c>
      <c r="F49" s="106"/>
    </row>
    <row r="50" spans="1:6" x14ac:dyDescent="0.25">
      <c r="A50">
        <v>45313</v>
      </c>
      <c r="B50" t="s">
        <v>87</v>
      </c>
      <c r="C50" s="44">
        <v>43480</v>
      </c>
      <c r="E50" t="s">
        <v>89</v>
      </c>
      <c r="F50" s="106"/>
    </row>
    <row r="51" spans="1:6" x14ac:dyDescent="0.25">
      <c r="A51">
        <v>45244</v>
      </c>
      <c r="B51" t="s">
        <v>87</v>
      </c>
      <c r="C51" s="44">
        <v>43481</v>
      </c>
      <c r="E51" t="s">
        <v>89</v>
      </c>
      <c r="F51" s="106"/>
    </row>
    <row r="52" spans="1:6" x14ac:dyDescent="0.25">
      <c r="A52">
        <v>45689</v>
      </c>
      <c r="B52" t="s">
        <v>87</v>
      </c>
      <c r="C52" s="44">
        <v>43481</v>
      </c>
      <c r="E52" t="s">
        <v>89</v>
      </c>
      <c r="F52" s="106"/>
    </row>
    <row r="53" spans="1:6" x14ac:dyDescent="0.25">
      <c r="A53">
        <v>45249</v>
      </c>
      <c r="B53" t="s">
        <v>87</v>
      </c>
      <c r="C53" s="44">
        <v>43481</v>
      </c>
      <c r="E53" t="s">
        <v>89</v>
      </c>
      <c r="F53" s="106"/>
    </row>
    <row r="54" spans="1:6" x14ac:dyDescent="0.25">
      <c r="A54">
        <v>45253</v>
      </c>
      <c r="B54" t="s">
        <v>87</v>
      </c>
      <c r="C54" s="44">
        <v>43481</v>
      </c>
      <c r="E54" t="s">
        <v>89</v>
      </c>
      <c r="F54" s="106"/>
    </row>
    <row r="55" spans="1:6" x14ac:dyDescent="0.25">
      <c r="A55">
        <v>45255</v>
      </c>
      <c r="B55" t="s">
        <v>87</v>
      </c>
      <c r="C55" s="44">
        <v>43481</v>
      </c>
      <c r="E55" t="s">
        <v>89</v>
      </c>
      <c r="F55" s="106"/>
    </row>
    <row r="56" spans="1:6" x14ac:dyDescent="0.25">
      <c r="A56">
        <v>45401</v>
      </c>
      <c r="B56" t="s">
        <v>87</v>
      </c>
      <c r="C56" s="44">
        <v>43482</v>
      </c>
      <c r="E56" t="s">
        <v>89</v>
      </c>
      <c r="F56" s="106"/>
    </row>
    <row r="57" spans="1:6" x14ac:dyDescent="0.25">
      <c r="A57">
        <v>45269</v>
      </c>
      <c r="B57" t="s">
        <v>87</v>
      </c>
      <c r="C57" s="44">
        <v>43482</v>
      </c>
      <c r="E57" t="s">
        <v>89</v>
      </c>
      <c r="F57" s="106"/>
    </row>
    <row r="58" spans="1:6" x14ac:dyDescent="0.25">
      <c r="A58">
        <v>48350</v>
      </c>
      <c r="B58" t="s">
        <v>87</v>
      </c>
      <c r="C58" s="44">
        <v>43482</v>
      </c>
      <c r="E58" t="s">
        <v>89</v>
      </c>
      <c r="F58" s="106"/>
    </row>
    <row r="59" spans="1:6" x14ac:dyDescent="0.25">
      <c r="A59">
        <v>45684</v>
      </c>
      <c r="B59" t="s">
        <v>87</v>
      </c>
      <c r="C59" s="44">
        <v>43482</v>
      </c>
      <c r="E59" t="s">
        <v>89</v>
      </c>
      <c r="F59" s="106"/>
    </row>
    <row r="60" spans="1:6" x14ac:dyDescent="0.25">
      <c r="A60">
        <v>45666</v>
      </c>
      <c r="B60" t="s">
        <v>87</v>
      </c>
      <c r="C60" s="44">
        <v>43482</v>
      </c>
      <c r="E60" t="s">
        <v>89</v>
      </c>
      <c r="F60" s="106"/>
    </row>
    <row r="61" spans="1:6" x14ac:dyDescent="0.25">
      <c r="A61">
        <v>45400</v>
      </c>
      <c r="B61" t="s">
        <v>87</v>
      </c>
      <c r="C61" s="44">
        <v>43482</v>
      </c>
      <c r="E61" t="s">
        <v>89</v>
      </c>
      <c r="F61" s="106"/>
    </row>
    <row r="62" spans="1:6" x14ac:dyDescent="0.25">
      <c r="A62">
        <v>45682</v>
      </c>
      <c r="B62" t="s">
        <v>87</v>
      </c>
      <c r="C62" s="44">
        <v>43482</v>
      </c>
      <c r="E62" t="s">
        <v>89</v>
      </c>
      <c r="F62" s="106"/>
    </row>
    <row r="63" spans="1:6" x14ac:dyDescent="0.25">
      <c r="A63">
        <v>48155</v>
      </c>
      <c r="B63" t="s">
        <v>87</v>
      </c>
      <c r="C63" s="44">
        <v>43482</v>
      </c>
      <c r="E63" t="s">
        <v>89</v>
      </c>
      <c r="F63" s="106"/>
    </row>
    <row r="64" spans="1:6" x14ac:dyDescent="0.25">
      <c r="A64">
        <v>45640</v>
      </c>
      <c r="B64" t="s">
        <v>87</v>
      </c>
      <c r="C64" s="44">
        <v>43483</v>
      </c>
      <c r="E64" t="s">
        <v>89</v>
      </c>
      <c r="F64" s="106"/>
    </row>
    <row r="65" spans="1:6" x14ac:dyDescent="0.25">
      <c r="A65">
        <v>45641</v>
      </c>
      <c r="B65" t="s">
        <v>87</v>
      </c>
      <c r="C65" s="44">
        <v>43483</v>
      </c>
      <c r="E65" t="s">
        <v>89</v>
      </c>
      <c r="F65" s="106"/>
    </row>
    <row r="66" spans="1:6" x14ac:dyDescent="0.25">
      <c r="A66">
        <v>45631</v>
      </c>
      <c r="B66" t="s">
        <v>87</v>
      </c>
      <c r="C66" s="44">
        <v>43483</v>
      </c>
      <c r="E66" t="s">
        <v>89</v>
      </c>
      <c r="F66" s="106"/>
    </row>
    <row r="67" spans="1:6" x14ac:dyDescent="0.25">
      <c r="A67">
        <v>45642</v>
      </c>
      <c r="B67" t="s">
        <v>87</v>
      </c>
      <c r="C67" s="44">
        <v>43483</v>
      </c>
      <c r="E67" t="s">
        <v>89</v>
      </c>
      <c r="F67" s="106"/>
    </row>
    <row r="68" spans="1:6" x14ac:dyDescent="0.25">
      <c r="A68">
        <v>45665</v>
      </c>
      <c r="B68" t="s">
        <v>87</v>
      </c>
      <c r="C68" s="44">
        <v>43483</v>
      </c>
      <c r="E68" t="s">
        <v>89</v>
      </c>
      <c r="F68" s="106"/>
    </row>
    <row r="69" spans="1:6" x14ac:dyDescent="0.25">
      <c r="A69">
        <v>45270</v>
      </c>
      <c r="B69" t="s">
        <v>87</v>
      </c>
      <c r="C69" s="44">
        <v>43483</v>
      </c>
      <c r="E69" t="s">
        <v>89</v>
      </c>
      <c r="F69" s="106"/>
    </row>
    <row r="70" spans="1:6" x14ac:dyDescent="0.25">
      <c r="A70">
        <v>45636</v>
      </c>
      <c r="B70" t="s">
        <v>87</v>
      </c>
      <c r="C70" s="44">
        <v>43488</v>
      </c>
      <c r="E70" t="s">
        <v>89</v>
      </c>
      <c r="F70" s="106"/>
    </row>
    <row r="71" spans="1:6" x14ac:dyDescent="0.25">
      <c r="A71">
        <v>45638</v>
      </c>
      <c r="B71" t="s">
        <v>87</v>
      </c>
      <c r="C71" s="44">
        <v>43488</v>
      </c>
      <c r="E71" t="s">
        <v>89</v>
      </c>
      <c r="F71" s="106"/>
    </row>
    <row r="72" spans="1:6" x14ac:dyDescent="0.25">
      <c r="A72">
        <v>45683</v>
      </c>
      <c r="B72" t="s">
        <v>87</v>
      </c>
      <c r="C72" s="44">
        <v>43488</v>
      </c>
      <c r="E72" t="s">
        <v>89</v>
      </c>
      <c r="F72" s="106"/>
    </row>
    <row r="73" spans="1:6" x14ac:dyDescent="0.25">
      <c r="A73">
        <v>45637</v>
      </c>
      <c r="B73" t="s">
        <v>87</v>
      </c>
      <c r="C73" s="44">
        <v>43488</v>
      </c>
      <c r="E73" t="s">
        <v>89</v>
      </c>
      <c r="F73" s="106"/>
    </row>
    <row r="74" spans="1:6" x14ac:dyDescent="0.25">
      <c r="A74">
        <v>45426</v>
      </c>
      <c r="B74" t="s">
        <v>87</v>
      </c>
      <c r="C74" s="44">
        <v>43488</v>
      </c>
      <c r="E74" t="s">
        <v>89</v>
      </c>
      <c r="F74" s="106"/>
    </row>
    <row r="75" spans="1:6" x14ac:dyDescent="0.25">
      <c r="A75">
        <v>45388</v>
      </c>
      <c r="B75" t="s">
        <v>87</v>
      </c>
      <c r="C75" s="44">
        <v>43488</v>
      </c>
      <c r="E75" t="s">
        <v>89</v>
      </c>
      <c r="F75" s="106"/>
    </row>
    <row r="76" spans="1:6" x14ac:dyDescent="0.25">
      <c r="A76">
        <v>45427</v>
      </c>
      <c r="B76" t="s">
        <v>87</v>
      </c>
      <c r="C76" s="44">
        <v>43488</v>
      </c>
      <c r="E76" t="s">
        <v>89</v>
      </c>
      <c r="F76" s="106"/>
    </row>
    <row r="77" spans="1:6" x14ac:dyDescent="0.25">
      <c r="A77">
        <v>45463</v>
      </c>
      <c r="B77" t="s">
        <v>87</v>
      </c>
      <c r="C77" s="44">
        <v>43488</v>
      </c>
      <c r="E77" t="s">
        <v>89</v>
      </c>
      <c r="F77" s="106"/>
    </row>
    <row r="78" spans="1:6" x14ac:dyDescent="0.25">
      <c r="A78">
        <v>45406</v>
      </c>
      <c r="B78" t="s">
        <v>87</v>
      </c>
      <c r="C78" s="44">
        <v>43488</v>
      </c>
      <c r="E78" t="s">
        <v>89</v>
      </c>
      <c r="F78" s="106"/>
    </row>
    <row r="79" spans="1:6" x14ac:dyDescent="0.25">
      <c r="A79">
        <v>45332</v>
      </c>
      <c r="B79" t="s">
        <v>87</v>
      </c>
      <c r="C79" s="44">
        <v>43488</v>
      </c>
      <c r="E79" t="s">
        <v>89</v>
      </c>
      <c r="F79" s="106"/>
    </row>
    <row r="80" spans="1:6" x14ac:dyDescent="0.25">
      <c r="A80">
        <v>45417</v>
      </c>
      <c r="B80" t="s">
        <v>87</v>
      </c>
      <c r="C80" s="44">
        <v>43488</v>
      </c>
      <c r="E80" t="s">
        <v>89</v>
      </c>
      <c r="F80" s="106"/>
    </row>
    <row r="81" spans="1:6" x14ac:dyDescent="0.25">
      <c r="A81">
        <v>50299437</v>
      </c>
      <c r="B81" t="s">
        <v>87</v>
      </c>
      <c r="C81" s="44">
        <v>43490</v>
      </c>
      <c r="E81" t="s">
        <v>89</v>
      </c>
      <c r="F81" s="106"/>
    </row>
    <row r="82" spans="1:6" x14ac:dyDescent="0.25">
      <c r="A82">
        <v>45510</v>
      </c>
      <c r="B82" t="s">
        <v>87</v>
      </c>
      <c r="C82" s="44">
        <v>43490</v>
      </c>
      <c r="E82" t="s">
        <v>89</v>
      </c>
      <c r="F82" s="106"/>
    </row>
    <row r="83" spans="1:6" x14ac:dyDescent="0.25">
      <c r="A83">
        <v>45504</v>
      </c>
      <c r="B83" t="s">
        <v>87</v>
      </c>
      <c r="C83" s="44">
        <v>43490</v>
      </c>
      <c r="E83" t="s">
        <v>89</v>
      </c>
      <c r="F83" s="106"/>
    </row>
    <row r="84" spans="1:6" x14ac:dyDescent="0.25">
      <c r="A84">
        <v>49393</v>
      </c>
      <c r="B84" t="s">
        <v>87</v>
      </c>
      <c r="C84" s="44">
        <v>43490</v>
      </c>
      <c r="E84" t="s">
        <v>89</v>
      </c>
      <c r="F84" s="106"/>
    </row>
    <row r="85" spans="1:6" x14ac:dyDescent="0.25">
      <c r="A85">
        <v>47315</v>
      </c>
      <c r="B85" t="s">
        <v>87</v>
      </c>
      <c r="C85" s="44">
        <v>43490</v>
      </c>
      <c r="E85" t="s">
        <v>89</v>
      </c>
      <c r="F85" s="106"/>
    </row>
    <row r="86" spans="1:6" x14ac:dyDescent="0.25">
      <c r="A86">
        <v>49814</v>
      </c>
      <c r="B86" t="s">
        <v>87</v>
      </c>
      <c r="C86" s="44">
        <v>43496</v>
      </c>
      <c r="E86" t="s">
        <v>89</v>
      </c>
      <c r="F86" s="106"/>
    </row>
    <row r="87" spans="1:6" x14ac:dyDescent="0.25">
      <c r="A87">
        <v>45365</v>
      </c>
      <c r="B87" t="s">
        <v>87</v>
      </c>
      <c r="C87" s="44">
        <v>43503</v>
      </c>
      <c r="E87" t="s">
        <v>89</v>
      </c>
      <c r="F87" s="106"/>
    </row>
    <row r="88" spans="1:6" x14ac:dyDescent="0.25">
      <c r="A88">
        <v>45371</v>
      </c>
      <c r="B88" t="s">
        <v>87</v>
      </c>
      <c r="C88" s="44">
        <v>43503</v>
      </c>
      <c r="E88" t="s">
        <v>89</v>
      </c>
      <c r="F88" s="106"/>
    </row>
    <row r="89" spans="1:6" x14ac:dyDescent="0.25">
      <c r="A89">
        <v>45380</v>
      </c>
      <c r="B89" t="s">
        <v>87</v>
      </c>
      <c r="C89" s="44">
        <v>43503</v>
      </c>
      <c r="E89" t="s">
        <v>89</v>
      </c>
      <c r="F89" s="106"/>
    </row>
    <row r="90" spans="1:6" x14ac:dyDescent="0.25">
      <c r="A90">
        <v>46431</v>
      </c>
      <c r="B90" t="s">
        <v>87</v>
      </c>
      <c r="C90" s="44">
        <v>43508</v>
      </c>
      <c r="E90" t="s">
        <v>89</v>
      </c>
      <c r="F90" s="106"/>
    </row>
    <row r="91" spans="1:6" x14ac:dyDescent="0.25">
      <c r="A91">
        <v>46169</v>
      </c>
      <c r="B91" t="s">
        <v>87</v>
      </c>
      <c r="C91" s="44">
        <v>43508</v>
      </c>
      <c r="E91" t="s">
        <v>89</v>
      </c>
      <c r="F91" s="106"/>
    </row>
    <row r="92" spans="1:6" x14ac:dyDescent="0.25">
      <c r="A92">
        <v>47264</v>
      </c>
      <c r="B92" t="s">
        <v>87</v>
      </c>
      <c r="C92" s="44">
        <v>43511</v>
      </c>
      <c r="E92" t="s">
        <v>89</v>
      </c>
      <c r="F92" s="106"/>
    </row>
    <row r="93" spans="1:6" x14ac:dyDescent="0.25">
      <c r="A93">
        <v>45639</v>
      </c>
      <c r="B93" t="s">
        <v>87</v>
      </c>
      <c r="C93" s="44">
        <v>43516</v>
      </c>
      <c r="E93" t="s">
        <v>89</v>
      </c>
      <c r="F93" s="106"/>
    </row>
    <row r="94" spans="1:6" x14ac:dyDescent="0.25">
      <c r="A94">
        <v>45686</v>
      </c>
      <c r="B94" t="s">
        <v>87</v>
      </c>
      <c r="C94" s="44">
        <v>43516</v>
      </c>
      <c r="E94" t="s">
        <v>89</v>
      </c>
      <c r="F94" s="106"/>
    </row>
    <row r="95" spans="1:6" x14ac:dyDescent="0.25">
      <c r="A95">
        <v>45387</v>
      </c>
      <c r="B95" t="s">
        <v>87</v>
      </c>
      <c r="C95" s="44">
        <v>43516</v>
      </c>
      <c r="E95" t="s">
        <v>89</v>
      </c>
      <c r="F95" s="106"/>
    </row>
    <row r="96" spans="1:6" x14ac:dyDescent="0.25">
      <c r="A96">
        <v>45364</v>
      </c>
      <c r="B96" t="s">
        <v>87</v>
      </c>
      <c r="C96" s="44">
        <v>43516</v>
      </c>
      <c r="E96" t="s">
        <v>89</v>
      </c>
      <c r="F96" s="106"/>
    </row>
    <row r="97" spans="1:6" x14ac:dyDescent="0.25">
      <c r="A97">
        <v>50074328</v>
      </c>
      <c r="B97" t="s">
        <v>87</v>
      </c>
      <c r="C97" s="44">
        <v>43517</v>
      </c>
      <c r="E97" t="s">
        <v>89</v>
      </c>
      <c r="F97" s="106"/>
    </row>
    <row r="98" spans="1:6" x14ac:dyDescent="0.25">
      <c r="A98">
        <v>50449748</v>
      </c>
      <c r="B98" t="s">
        <v>87</v>
      </c>
      <c r="C98" s="44">
        <v>43517</v>
      </c>
      <c r="E98" t="s">
        <v>89</v>
      </c>
      <c r="F98" s="106"/>
    </row>
    <row r="99" spans="1:6" x14ac:dyDescent="0.25">
      <c r="A99">
        <v>50449749</v>
      </c>
      <c r="B99" t="s">
        <v>87</v>
      </c>
      <c r="C99" s="44">
        <v>43517</v>
      </c>
      <c r="E99" t="s">
        <v>89</v>
      </c>
      <c r="F99" s="106"/>
    </row>
    <row r="100" spans="1:6" x14ac:dyDescent="0.25">
      <c r="A100">
        <v>50449750</v>
      </c>
      <c r="B100" t="s">
        <v>87</v>
      </c>
      <c r="C100" s="44">
        <v>43517</v>
      </c>
      <c r="E100" t="s">
        <v>89</v>
      </c>
      <c r="F100" s="106"/>
    </row>
    <row r="101" spans="1:6" x14ac:dyDescent="0.25">
      <c r="A101">
        <v>50449751</v>
      </c>
      <c r="B101" t="s">
        <v>87</v>
      </c>
      <c r="C101" s="44">
        <v>43517</v>
      </c>
      <c r="E101" t="s">
        <v>89</v>
      </c>
      <c r="F101" s="106"/>
    </row>
    <row r="102" spans="1:6" x14ac:dyDescent="0.25">
      <c r="A102">
        <v>50449752</v>
      </c>
      <c r="B102" t="s">
        <v>87</v>
      </c>
      <c r="C102" s="44">
        <v>43517</v>
      </c>
      <c r="E102" t="s">
        <v>89</v>
      </c>
      <c r="F102" s="106"/>
    </row>
    <row r="103" spans="1:6" x14ac:dyDescent="0.25">
      <c r="A103">
        <v>50449753</v>
      </c>
      <c r="B103" t="s">
        <v>87</v>
      </c>
      <c r="C103" s="44">
        <v>43517</v>
      </c>
      <c r="E103" t="s">
        <v>89</v>
      </c>
      <c r="F103" s="106"/>
    </row>
    <row r="104" spans="1:6" x14ac:dyDescent="0.25">
      <c r="A104">
        <v>45648</v>
      </c>
      <c r="B104" t="s">
        <v>87</v>
      </c>
      <c r="C104" s="44">
        <v>43523</v>
      </c>
      <c r="E104" t="s">
        <v>89</v>
      </c>
      <c r="F104" s="106"/>
    </row>
    <row r="105" spans="1:6" x14ac:dyDescent="0.25">
      <c r="A105">
        <v>45646</v>
      </c>
      <c r="B105" t="s">
        <v>87</v>
      </c>
      <c r="C105" s="44">
        <v>43523</v>
      </c>
      <c r="E105" t="s">
        <v>89</v>
      </c>
      <c r="F105" s="106"/>
    </row>
    <row r="106" spans="1:6" x14ac:dyDescent="0.25">
      <c r="A106">
        <v>45479</v>
      </c>
      <c r="B106" t="s">
        <v>87</v>
      </c>
      <c r="C106" s="44">
        <v>43523</v>
      </c>
      <c r="E106" t="s">
        <v>89</v>
      </c>
      <c r="F106" s="106"/>
    </row>
    <row r="107" spans="1:6" x14ac:dyDescent="0.25">
      <c r="A107">
        <v>44421787</v>
      </c>
      <c r="B107" t="s">
        <v>87</v>
      </c>
      <c r="C107" s="44">
        <v>43524</v>
      </c>
      <c r="E107" t="s">
        <v>89</v>
      </c>
      <c r="F107" s="106"/>
    </row>
    <row r="108" spans="1:6" x14ac:dyDescent="0.25">
      <c r="A108">
        <v>49652</v>
      </c>
      <c r="B108" t="s">
        <v>87</v>
      </c>
      <c r="C108" s="44">
        <v>43532</v>
      </c>
      <c r="E108" t="s">
        <v>89</v>
      </c>
      <c r="F108" s="106"/>
    </row>
    <row r="109" spans="1:6" x14ac:dyDescent="0.25">
      <c r="A109">
        <v>44421834</v>
      </c>
      <c r="B109" t="s">
        <v>87</v>
      </c>
      <c r="C109" s="44">
        <v>43532</v>
      </c>
      <c r="E109" t="s">
        <v>89</v>
      </c>
      <c r="F109" s="106"/>
    </row>
    <row r="110" spans="1:6" x14ac:dyDescent="0.25">
      <c r="A110">
        <v>45478</v>
      </c>
      <c r="B110" t="s">
        <v>87</v>
      </c>
      <c r="C110" s="44">
        <v>43537</v>
      </c>
      <c r="E110" t="s">
        <v>89</v>
      </c>
      <c r="F110" s="106"/>
    </row>
    <row r="111" spans="1:6" x14ac:dyDescent="0.25">
      <c r="A111">
        <v>45480</v>
      </c>
      <c r="B111" t="s">
        <v>87</v>
      </c>
      <c r="C111" s="44">
        <v>43537</v>
      </c>
      <c r="E111" t="s">
        <v>89</v>
      </c>
      <c r="F111" s="106"/>
    </row>
    <row r="112" spans="1:6" x14ac:dyDescent="0.25">
      <c r="A112">
        <v>45434</v>
      </c>
      <c r="B112" t="s">
        <v>87</v>
      </c>
      <c r="C112" s="44">
        <v>43539</v>
      </c>
      <c r="E112" t="s">
        <v>89</v>
      </c>
      <c r="F112" s="106"/>
    </row>
    <row r="113" spans="1:6" x14ac:dyDescent="0.25">
      <c r="A113">
        <v>45997049</v>
      </c>
      <c r="B113" t="s">
        <v>85</v>
      </c>
      <c r="C113" s="44">
        <v>43328</v>
      </c>
      <c r="E113" t="s">
        <v>89</v>
      </c>
      <c r="F113" s="106"/>
    </row>
    <row r="114" spans="1:6" x14ac:dyDescent="0.25">
      <c r="A114">
        <v>45437</v>
      </c>
      <c r="B114" t="s">
        <v>87</v>
      </c>
      <c r="C114" s="44">
        <v>43539</v>
      </c>
      <c r="E114" t="s">
        <v>89</v>
      </c>
      <c r="F114" s="106"/>
    </row>
    <row r="115" spans="1:6" x14ac:dyDescent="0.25">
      <c r="A115">
        <v>45436</v>
      </c>
      <c r="B115" t="s">
        <v>87</v>
      </c>
      <c r="C115" s="44">
        <v>43539</v>
      </c>
      <c r="E115" t="s">
        <v>89</v>
      </c>
      <c r="F115" s="106"/>
    </row>
    <row r="116" spans="1:6" x14ac:dyDescent="0.25">
      <c r="A116">
        <v>45441</v>
      </c>
      <c r="B116" t="s">
        <v>87</v>
      </c>
      <c r="C116" s="44">
        <v>43539</v>
      </c>
      <c r="E116" t="s">
        <v>89</v>
      </c>
      <c r="F116" s="106"/>
    </row>
    <row r="117" spans="1:6" x14ac:dyDescent="0.25">
      <c r="A117">
        <v>45432</v>
      </c>
      <c r="B117" t="s">
        <v>87</v>
      </c>
      <c r="C117" s="44">
        <v>43539</v>
      </c>
      <c r="E117" t="s">
        <v>89</v>
      </c>
      <c r="F117" s="106"/>
    </row>
    <row r="118" spans="1:6" x14ac:dyDescent="0.25">
      <c r="A118">
        <v>45435</v>
      </c>
      <c r="B118" t="s">
        <v>87</v>
      </c>
      <c r="C118" s="44">
        <v>43543</v>
      </c>
      <c r="E118" t="s">
        <v>89</v>
      </c>
      <c r="F118" s="106"/>
    </row>
    <row r="119" spans="1:6" x14ac:dyDescent="0.25">
      <c r="A119">
        <v>45416</v>
      </c>
      <c r="B119" t="s">
        <v>87</v>
      </c>
      <c r="C119" s="44">
        <v>43543</v>
      </c>
      <c r="E119" t="s">
        <v>89</v>
      </c>
      <c r="F119" s="106"/>
    </row>
    <row r="120" spans="1:6" x14ac:dyDescent="0.25">
      <c r="A120">
        <v>45442</v>
      </c>
      <c r="B120" t="s">
        <v>87</v>
      </c>
      <c r="C120" s="44">
        <v>43543</v>
      </c>
      <c r="E120" t="s">
        <v>89</v>
      </c>
      <c r="F120" s="106"/>
    </row>
    <row r="121" spans="1:6" x14ac:dyDescent="0.25">
      <c r="A121">
        <v>45440</v>
      </c>
      <c r="B121" t="s">
        <v>87</v>
      </c>
      <c r="C121" s="44">
        <v>43543</v>
      </c>
      <c r="E121" t="s">
        <v>89</v>
      </c>
      <c r="F121" s="106"/>
    </row>
    <row r="122" spans="1:6" x14ac:dyDescent="0.25">
      <c r="A122">
        <v>46237</v>
      </c>
      <c r="B122" t="s">
        <v>87</v>
      </c>
      <c r="C122" s="44">
        <v>43546</v>
      </c>
      <c r="E122" t="s">
        <v>89</v>
      </c>
      <c r="F122" s="106"/>
    </row>
    <row r="123" spans="1:6" x14ac:dyDescent="0.25">
      <c r="A123">
        <v>44223377</v>
      </c>
      <c r="B123" t="s">
        <v>87</v>
      </c>
      <c r="C123" s="44">
        <v>43546</v>
      </c>
      <c r="E123" t="s">
        <v>89</v>
      </c>
      <c r="F123" s="106"/>
    </row>
    <row r="124" spans="1:6" x14ac:dyDescent="0.25">
      <c r="A124">
        <v>49900</v>
      </c>
      <c r="B124" t="s">
        <v>87</v>
      </c>
      <c r="C124" s="44">
        <v>43546</v>
      </c>
      <c r="E124" t="s">
        <v>89</v>
      </c>
      <c r="F124" s="106"/>
    </row>
    <row r="125" spans="1:6" x14ac:dyDescent="0.25">
      <c r="A125">
        <v>49519</v>
      </c>
      <c r="B125" t="s">
        <v>87</v>
      </c>
      <c r="C125" s="44">
        <v>43546</v>
      </c>
      <c r="E125" t="s">
        <v>89</v>
      </c>
      <c r="F125" s="106"/>
    </row>
    <row r="126" spans="1:6" x14ac:dyDescent="0.25">
      <c r="A126">
        <v>46705</v>
      </c>
      <c r="B126" t="s">
        <v>87</v>
      </c>
      <c r="C126" s="44">
        <v>43549</v>
      </c>
      <c r="E126" t="s">
        <v>89</v>
      </c>
      <c r="F126" s="106"/>
    </row>
    <row r="127" spans="1:6" x14ac:dyDescent="0.25">
      <c r="A127">
        <v>51118</v>
      </c>
      <c r="B127" t="s">
        <v>87</v>
      </c>
      <c r="C127" s="44">
        <v>43549</v>
      </c>
      <c r="E127" t="s">
        <v>89</v>
      </c>
      <c r="F127" s="106"/>
    </row>
    <row r="128" spans="1:6" x14ac:dyDescent="0.25">
      <c r="A128">
        <v>46506</v>
      </c>
      <c r="B128" t="s">
        <v>87</v>
      </c>
      <c r="C128" s="44">
        <v>43549</v>
      </c>
      <c r="E128" t="s">
        <v>89</v>
      </c>
      <c r="F128" s="106"/>
    </row>
    <row r="129" spans="1:6" x14ac:dyDescent="0.25">
      <c r="A129">
        <v>45940</v>
      </c>
      <c r="B129" t="s">
        <v>87</v>
      </c>
      <c r="C129" s="44">
        <v>43549</v>
      </c>
      <c r="E129" t="s">
        <v>89</v>
      </c>
      <c r="F129" s="106"/>
    </row>
    <row r="130" spans="1:6" x14ac:dyDescent="0.25">
      <c r="A130">
        <v>45281</v>
      </c>
      <c r="B130" t="s">
        <v>87</v>
      </c>
      <c r="C130" s="44">
        <v>43550</v>
      </c>
      <c r="E130" t="s">
        <v>89</v>
      </c>
      <c r="F130" s="106"/>
    </row>
    <row r="131" spans="1:6" x14ac:dyDescent="0.25">
      <c r="A131">
        <v>45304</v>
      </c>
      <c r="B131" t="s">
        <v>87</v>
      </c>
      <c r="C131" s="44">
        <v>43550</v>
      </c>
      <c r="E131" t="s">
        <v>89</v>
      </c>
      <c r="F131" s="106"/>
    </row>
    <row r="132" spans="1:6" x14ac:dyDescent="0.25">
      <c r="A132">
        <v>45288</v>
      </c>
      <c r="B132" t="s">
        <v>87</v>
      </c>
      <c r="C132" s="44">
        <v>43550</v>
      </c>
      <c r="E132" t="s">
        <v>89</v>
      </c>
      <c r="F132" s="106"/>
    </row>
    <row r="133" spans="1:6" x14ac:dyDescent="0.25">
      <c r="A133">
        <v>43185</v>
      </c>
      <c r="B133" t="s">
        <v>87</v>
      </c>
      <c r="C133" s="44">
        <v>43550</v>
      </c>
      <c r="E133" t="s">
        <v>89</v>
      </c>
      <c r="F133" s="106"/>
    </row>
    <row r="134" spans="1:6" x14ac:dyDescent="0.25">
      <c r="A134">
        <v>43229</v>
      </c>
      <c r="B134" t="s">
        <v>87</v>
      </c>
      <c r="C134" s="44">
        <v>43550</v>
      </c>
      <c r="E134" t="s">
        <v>89</v>
      </c>
      <c r="F134" s="106"/>
    </row>
    <row r="135" spans="1:6" x14ac:dyDescent="0.25">
      <c r="A135">
        <v>43253</v>
      </c>
      <c r="B135" t="s">
        <v>87</v>
      </c>
      <c r="C135" s="44">
        <v>43550</v>
      </c>
      <c r="E135" t="s">
        <v>89</v>
      </c>
      <c r="F135" s="106"/>
    </row>
    <row r="136" spans="1:6" x14ac:dyDescent="0.25">
      <c r="A136">
        <v>43096</v>
      </c>
      <c r="B136" t="s">
        <v>87</v>
      </c>
      <c r="C136" s="44">
        <v>43550</v>
      </c>
      <c r="E136" t="s">
        <v>89</v>
      </c>
      <c r="F136" s="106"/>
    </row>
    <row r="137" spans="1:6" x14ac:dyDescent="0.25">
      <c r="A137">
        <v>45877</v>
      </c>
      <c r="B137" t="s">
        <v>87</v>
      </c>
      <c r="C137" s="44">
        <v>43550</v>
      </c>
      <c r="E137" t="s">
        <v>89</v>
      </c>
      <c r="F137" s="106"/>
    </row>
    <row r="138" spans="1:6" x14ac:dyDescent="0.25">
      <c r="A138">
        <v>45883</v>
      </c>
      <c r="B138" t="s">
        <v>87</v>
      </c>
      <c r="C138" s="44">
        <v>43550</v>
      </c>
      <c r="E138" t="s">
        <v>89</v>
      </c>
      <c r="F138" s="106"/>
    </row>
    <row r="139" spans="1:6" x14ac:dyDescent="0.25">
      <c r="A139">
        <v>45308</v>
      </c>
      <c r="B139" t="s">
        <v>87</v>
      </c>
      <c r="C139" s="44">
        <v>43551</v>
      </c>
      <c r="E139" t="s">
        <v>89</v>
      </c>
      <c r="F139" s="106"/>
    </row>
    <row r="140" spans="1:6" x14ac:dyDescent="0.25">
      <c r="A140">
        <v>45289</v>
      </c>
      <c r="B140" t="s">
        <v>87</v>
      </c>
      <c r="C140" s="44">
        <v>43551</v>
      </c>
      <c r="E140" t="s">
        <v>89</v>
      </c>
      <c r="F140" s="106"/>
    </row>
    <row r="141" spans="1:6" x14ac:dyDescent="0.25">
      <c r="A141">
        <v>45425</v>
      </c>
      <c r="B141" t="s">
        <v>87</v>
      </c>
      <c r="C141" s="44">
        <v>43551</v>
      </c>
      <c r="E141" t="s">
        <v>89</v>
      </c>
      <c r="F141" s="106"/>
    </row>
    <row r="142" spans="1:6" x14ac:dyDescent="0.25">
      <c r="A142">
        <v>45393</v>
      </c>
      <c r="B142" t="s">
        <v>87</v>
      </c>
      <c r="C142" s="44">
        <v>43551</v>
      </c>
      <c r="E142" t="s">
        <v>89</v>
      </c>
      <c r="F142" s="106"/>
    </row>
    <row r="143" spans="1:6" x14ac:dyDescent="0.25">
      <c r="A143">
        <v>44291</v>
      </c>
      <c r="B143" t="s">
        <v>87</v>
      </c>
      <c r="C143" s="44">
        <v>43551</v>
      </c>
      <c r="E143" t="s">
        <v>89</v>
      </c>
      <c r="F143" s="106"/>
    </row>
    <row r="144" spans="1:6" x14ac:dyDescent="0.25">
      <c r="A144">
        <v>44878</v>
      </c>
      <c r="B144" t="s">
        <v>87</v>
      </c>
      <c r="C144" s="44">
        <v>43551</v>
      </c>
      <c r="E144" t="s">
        <v>89</v>
      </c>
      <c r="F144" s="106"/>
    </row>
    <row r="145" spans="1:6" x14ac:dyDescent="0.25">
      <c r="A145">
        <v>45907</v>
      </c>
      <c r="B145" t="s">
        <v>87</v>
      </c>
      <c r="C145" s="44">
        <v>43551</v>
      </c>
      <c r="E145" t="s">
        <v>89</v>
      </c>
      <c r="F145" s="106"/>
    </row>
    <row r="146" spans="1:6" x14ac:dyDescent="0.25">
      <c r="A146">
        <v>45108</v>
      </c>
      <c r="B146" t="s">
        <v>87</v>
      </c>
      <c r="C146" s="44">
        <v>43551</v>
      </c>
      <c r="E146" t="s">
        <v>89</v>
      </c>
      <c r="F146" s="106"/>
    </row>
    <row r="147" spans="1:6" x14ac:dyDescent="0.25">
      <c r="A147">
        <v>43367</v>
      </c>
      <c r="B147" t="s">
        <v>87</v>
      </c>
      <c r="C147" s="44">
        <v>43551</v>
      </c>
      <c r="E147" t="s">
        <v>89</v>
      </c>
      <c r="F147" s="106"/>
    </row>
    <row r="148" spans="1:6" x14ac:dyDescent="0.25">
      <c r="A148">
        <v>45276</v>
      </c>
      <c r="B148" t="s">
        <v>87</v>
      </c>
      <c r="C148" s="44">
        <v>43552</v>
      </c>
      <c r="E148" t="s">
        <v>89</v>
      </c>
      <c r="F148" s="106"/>
    </row>
    <row r="149" spans="1:6" x14ac:dyDescent="0.25">
      <c r="A149">
        <v>45286</v>
      </c>
      <c r="B149" t="s">
        <v>87</v>
      </c>
      <c r="C149" s="44">
        <v>43552</v>
      </c>
      <c r="E149" t="s">
        <v>89</v>
      </c>
      <c r="F149" s="106"/>
    </row>
    <row r="150" spans="1:6" x14ac:dyDescent="0.25">
      <c r="A150">
        <v>45885</v>
      </c>
      <c r="B150" t="s">
        <v>87</v>
      </c>
      <c r="C150" s="44">
        <v>43552</v>
      </c>
      <c r="E150" t="s">
        <v>89</v>
      </c>
      <c r="F150" s="106"/>
    </row>
    <row r="151" spans="1:6" x14ac:dyDescent="0.25">
      <c r="A151">
        <v>45274</v>
      </c>
      <c r="B151" t="s">
        <v>87</v>
      </c>
      <c r="C151" s="44">
        <v>43552</v>
      </c>
      <c r="E151" t="s">
        <v>89</v>
      </c>
      <c r="F151" s="106"/>
    </row>
    <row r="152" spans="1:6" x14ac:dyDescent="0.25">
      <c r="A152">
        <v>50074336</v>
      </c>
      <c r="B152" t="s">
        <v>84</v>
      </c>
      <c r="C152" s="44">
        <v>43367</v>
      </c>
      <c r="E152" t="s">
        <v>89</v>
      </c>
      <c r="F152" s="106"/>
    </row>
    <row r="153" spans="1:6" x14ac:dyDescent="0.25">
      <c r="A153">
        <v>46291</v>
      </c>
      <c r="B153" t="s">
        <v>84</v>
      </c>
      <c r="C153" s="44">
        <v>43367</v>
      </c>
      <c r="E153" t="s">
        <v>89</v>
      </c>
      <c r="F153" s="106"/>
    </row>
    <row r="154" spans="1:6" x14ac:dyDescent="0.25">
      <c r="A154">
        <v>46290</v>
      </c>
      <c r="B154" t="s">
        <v>84</v>
      </c>
      <c r="C154" s="44">
        <v>43367</v>
      </c>
      <c r="E154" t="s">
        <v>89</v>
      </c>
      <c r="F154" s="106"/>
    </row>
    <row r="155" spans="1:6" x14ac:dyDescent="0.25">
      <c r="A155">
        <v>50074338</v>
      </c>
      <c r="B155" t="s">
        <v>86</v>
      </c>
      <c r="C155" s="44">
        <v>43367</v>
      </c>
      <c r="E155" t="s">
        <v>89</v>
      </c>
      <c r="F155" s="106"/>
    </row>
    <row r="156" spans="1:6" x14ac:dyDescent="0.25">
      <c r="A156">
        <v>45191</v>
      </c>
      <c r="B156" t="s">
        <v>87</v>
      </c>
      <c r="C156" s="44">
        <v>43552</v>
      </c>
      <c r="E156" t="s">
        <v>89</v>
      </c>
      <c r="F156" s="106"/>
    </row>
    <row r="157" spans="1:6" x14ac:dyDescent="0.25">
      <c r="A157">
        <v>45484</v>
      </c>
      <c r="B157" t="s">
        <v>87</v>
      </c>
      <c r="C157" s="44">
        <v>43558</v>
      </c>
      <c r="E157" t="s">
        <v>89</v>
      </c>
      <c r="F157" s="106"/>
    </row>
    <row r="158" spans="1:6" x14ac:dyDescent="0.25">
      <c r="A158">
        <v>45482</v>
      </c>
      <c r="B158" t="s">
        <v>87</v>
      </c>
      <c r="C158" s="44">
        <v>43558</v>
      </c>
      <c r="E158" t="s">
        <v>89</v>
      </c>
      <c r="F158" s="106"/>
    </row>
    <row r="159" spans="1:6" x14ac:dyDescent="0.25">
      <c r="A159">
        <v>45485</v>
      </c>
      <c r="B159" t="s">
        <v>87</v>
      </c>
      <c r="C159" s="44">
        <v>43558</v>
      </c>
      <c r="E159" t="s">
        <v>89</v>
      </c>
      <c r="F159" s="106"/>
    </row>
    <row r="160" spans="1:6" x14ac:dyDescent="0.25">
      <c r="A160">
        <v>43019</v>
      </c>
      <c r="B160" t="s">
        <v>84</v>
      </c>
      <c r="C160" s="44">
        <v>43384</v>
      </c>
      <c r="E160" t="s">
        <v>89</v>
      </c>
      <c r="F160" s="106"/>
    </row>
    <row r="161" spans="1:6" x14ac:dyDescent="0.25">
      <c r="A161">
        <v>43478</v>
      </c>
      <c r="B161" t="s">
        <v>84</v>
      </c>
      <c r="C161" s="44">
        <v>43384</v>
      </c>
      <c r="E161" t="s">
        <v>89</v>
      </c>
      <c r="F161" s="106"/>
    </row>
    <row r="162" spans="1:6" x14ac:dyDescent="0.25">
      <c r="A162">
        <v>45481</v>
      </c>
      <c r="B162" t="s">
        <v>87</v>
      </c>
      <c r="C162" s="44">
        <v>43558</v>
      </c>
      <c r="E162" t="s">
        <v>89</v>
      </c>
      <c r="F162" s="106"/>
    </row>
    <row r="163" spans="1:6" x14ac:dyDescent="0.25">
      <c r="A163">
        <v>47506</v>
      </c>
      <c r="B163" t="s">
        <v>87</v>
      </c>
      <c r="C163" s="44">
        <v>43563</v>
      </c>
      <c r="E163" t="s">
        <v>89</v>
      </c>
      <c r="F163" s="106"/>
    </row>
    <row r="164" spans="1:6" x14ac:dyDescent="0.25">
      <c r="A164">
        <v>51308</v>
      </c>
      <c r="B164" t="s">
        <v>87</v>
      </c>
      <c r="C164" s="44">
        <v>43563</v>
      </c>
      <c r="E164" t="s">
        <v>89</v>
      </c>
      <c r="F164" s="106"/>
    </row>
    <row r="165" spans="1:6" x14ac:dyDescent="0.25">
      <c r="A165">
        <v>43753</v>
      </c>
      <c r="B165" t="s">
        <v>87</v>
      </c>
      <c r="C165" s="44">
        <v>43564</v>
      </c>
      <c r="E165" t="s">
        <v>89</v>
      </c>
      <c r="F165" s="106"/>
    </row>
    <row r="166" spans="1:6" x14ac:dyDescent="0.25">
      <c r="A166">
        <v>51423</v>
      </c>
      <c r="B166" t="s">
        <v>87</v>
      </c>
      <c r="C166" s="44">
        <v>43564</v>
      </c>
      <c r="E166" t="s">
        <v>89</v>
      </c>
      <c r="F166" s="106"/>
    </row>
    <row r="167" spans="1:6" x14ac:dyDescent="0.25">
      <c r="A167">
        <v>50964</v>
      </c>
      <c r="B167" t="s">
        <v>87</v>
      </c>
      <c r="C167" s="44">
        <v>43564</v>
      </c>
      <c r="E167" t="s">
        <v>89</v>
      </c>
      <c r="F167" s="106"/>
    </row>
    <row r="168" spans="1:6" x14ac:dyDescent="0.25">
      <c r="A168">
        <v>45422</v>
      </c>
      <c r="B168" t="s">
        <v>87</v>
      </c>
      <c r="C168" s="44">
        <v>43574</v>
      </c>
      <c r="E168" t="s">
        <v>89</v>
      </c>
      <c r="F168" s="106"/>
    </row>
    <row r="169" spans="1:6" x14ac:dyDescent="0.25">
      <c r="A169">
        <v>45539</v>
      </c>
      <c r="B169" t="s">
        <v>87</v>
      </c>
      <c r="C169" s="44">
        <v>43574</v>
      </c>
      <c r="E169" t="s">
        <v>89</v>
      </c>
      <c r="F169" s="106"/>
    </row>
    <row r="170" spans="1:6" x14ac:dyDescent="0.25">
      <c r="A170">
        <v>46510</v>
      </c>
      <c r="B170" t="s">
        <v>87</v>
      </c>
      <c r="C170" s="44">
        <v>43574</v>
      </c>
      <c r="E170" t="s">
        <v>89</v>
      </c>
      <c r="F170" s="106"/>
    </row>
    <row r="171" spans="1:6" x14ac:dyDescent="0.25">
      <c r="A171">
        <v>45547</v>
      </c>
      <c r="B171" t="s">
        <v>87</v>
      </c>
      <c r="C171" s="44">
        <v>43574</v>
      </c>
      <c r="E171" t="s">
        <v>89</v>
      </c>
      <c r="F171" s="106"/>
    </row>
    <row r="172" spans="1:6" x14ac:dyDescent="0.25">
      <c r="A172">
        <v>48547</v>
      </c>
      <c r="B172" t="s">
        <v>87</v>
      </c>
      <c r="C172" s="44">
        <v>43574</v>
      </c>
      <c r="E172" t="s">
        <v>89</v>
      </c>
      <c r="F172" s="106"/>
    </row>
    <row r="173" spans="1:6" x14ac:dyDescent="0.25">
      <c r="A173">
        <v>45872</v>
      </c>
      <c r="B173" t="s">
        <v>87</v>
      </c>
      <c r="C173" s="44">
        <v>43574</v>
      </c>
      <c r="E173" t="s">
        <v>89</v>
      </c>
      <c r="F173" s="106"/>
    </row>
    <row r="174" spans="1:6" x14ac:dyDescent="0.25">
      <c r="A174">
        <v>45541</v>
      </c>
      <c r="B174" t="s">
        <v>87</v>
      </c>
      <c r="C174" s="44">
        <v>43574</v>
      </c>
      <c r="E174" t="s">
        <v>89</v>
      </c>
      <c r="F174" s="106"/>
    </row>
    <row r="175" spans="1:6" x14ac:dyDescent="0.25">
      <c r="A175">
        <v>45542</v>
      </c>
      <c r="B175" t="s">
        <v>87</v>
      </c>
      <c r="C175" s="44">
        <v>43574</v>
      </c>
      <c r="E175" t="s">
        <v>89</v>
      </c>
      <c r="F175" s="106"/>
    </row>
    <row r="176" spans="1:6" x14ac:dyDescent="0.25">
      <c r="A176">
        <v>45352</v>
      </c>
      <c r="B176" t="s">
        <v>84</v>
      </c>
      <c r="C176" s="44">
        <v>43404</v>
      </c>
      <c r="E176" t="s">
        <v>89</v>
      </c>
      <c r="F176" s="106"/>
    </row>
    <row r="177" spans="1:6" x14ac:dyDescent="0.25">
      <c r="A177">
        <v>46292</v>
      </c>
      <c r="B177" t="s">
        <v>84</v>
      </c>
      <c r="C177" s="44">
        <v>43404</v>
      </c>
      <c r="E177" t="s">
        <v>89</v>
      </c>
      <c r="F177" s="106"/>
    </row>
    <row r="178" spans="1:6" x14ac:dyDescent="0.25">
      <c r="A178">
        <v>45556</v>
      </c>
      <c r="B178" t="s">
        <v>87</v>
      </c>
      <c r="C178" s="44">
        <v>43577</v>
      </c>
      <c r="E178" t="s">
        <v>89</v>
      </c>
      <c r="F178" s="106"/>
    </row>
    <row r="179" spans="1:6" x14ac:dyDescent="0.25">
      <c r="A179">
        <v>45564</v>
      </c>
      <c r="B179" t="s">
        <v>87</v>
      </c>
      <c r="C179" s="44">
        <v>43577</v>
      </c>
      <c r="E179" t="s">
        <v>89</v>
      </c>
      <c r="F179" s="106"/>
    </row>
    <row r="180" spans="1:6" x14ac:dyDescent="0.25">
      <c r="A180">
        <v>45351</v>
      </c>
      <c r="B180" t="s">
        <v>84</v>
      </c>
      <c r="C180" s="44">
        <v>43405</v>
      </c>
      <c r="E180" t="s">
        <v>89</v>
      </c>
      <c r="F180" s="106"/>
    </row>
    <row r="181" spans="1:6" x14ac:dyDescent="0.25">
      <c r="A181">
        <v>45535</v>
      </c>
      <c r="B181" t="s">
        <v>87</v>
      </c>
      <c r="C181" s="44">
        <v>43577</v>
      </c>
      <c r="E181" t="s">
        <v>89</v>
      </c>
      <c r="F181" s="106"/>
    </row>
    <row r="182" spans="1:6" x14ac:dyDescent="0.25">
      <c r="A182">
        <v>51766</v>
      </c>
      <c r="B182" t="s">
        <v>92</v>
      </c>
      <c r="C182" s="44">
        <v>43406</v>
      </c>
      <c r="E182" t="s">
        <v>89</v>
      </c>
      <c r="F182" s="106"/>
    </row>
    <row r="183" spans="1:6" x14ac:dyDescent="0.25">
      <c r="A183">
        <v>45865</v>
      </c>
      <c r="B183" t="s">
        <v>87</v>
      </c>
      <c r="C183" s="44">
        <v>43578</v>
      </c>
      <c r="E183" t="s">
        <v>89</v>
      </c>
      <c r="F183" s="106"/>
    </row>
    <row r="184" spans="1:6" x14ac:dyDescent="0.25">
      <c r="A184">
        <v>45840</v>
      </c>
      <c r="B184" t="s">
        <v>87</v>
      </c>
      <c r="C184" s="44">
        <v>43578</v>
      </c>
      <c r="E184" t="s">
        <v>89</v>
      </c>
      <c r="F184" s="106"/>
    </row>
    <row r="185" spans="1:6" x14ac:dyDescent="0.25">
      <c r="A185">
        <v>45580</v>
      </c>
      <c r="B185" t="s">
        <v>87</v>
      </c>
      <c r="C185" s="44">
        <v>43578</v>
      </c>
      <c r="E185" t="s">
        <v>89</v>
      </c>
      <c r="F185" s="106"/>
    </row>
    <row r="186" spans="1:6" x14ac:dyDescent="0.25">
      <c r="A186">
        <v>45841</v>
      </c>
      <c r="B186" t="s">
        <v>87</v>
      </c>
      <c r="C186" s="44">
        <v>43578</v>
      </c>
      <c r="E186" t="s">
        <v>89</v>
      </c>
      <c r="F186" s="106"/>
    </row>
    <row r="187" spans="1:6" x14ac:dyDescent="0.25">
      <c r="A187">
        <v>45583</v>
      </c>
      <c r="B187" t="s">
        <v>87</v>
      </c>
      <c r="C187" s="44">
        <v>43578</v>
      </c>
      <c r="E187" t="s">
        <v>89</v>
      </c>
      <c r="F187" s="106"/>
    </row>
    <row r="188" spans="1:6" x14ac:dyDescent="0.25">
      <c r="A188">
        <v>45582</v>
      </c>
      <c r="B188" t="s">
        <v>87</v>
      </c>
      <c r="C188" s="44">
        <v>43578</v>
      </c>
      <c r="E188" t="s">
        <v>89</v>
      </c>
      <c r="F188" s="106"/>
    </row>
    <row r="189" spans="1:6" x14ac:dyDescent="0.25">
      <c r="A189">
        <v>45863</v>
      </c>
      <c r="B189" t="s">
        <v>87</v>
      </c>
      <c r="C189" s="44">
        <v>43578</v>
      </c>
      <c r="E189" t="s">
        <v>89</v>
      </c>
      <c r="F189" s="106"/>
    </row>
    <row r="190" spans="1:6" x14ac:dyDescent="0.25">
      <c r="A190">
        <v>51148</v>
      </c>
      <c r="B190" t="s">
        <v>87</v>
      </c>
      <c r="C190" s="44">
        <v>43578</v>
      </c>
      <c r="E190" t="s">
        <v>89</v>
      </c>
      <c r="F190" s="106"/>
    </row>
    <row r="191" spans="1:6" x14ac:dyDescent="0.25">
      <c r="A191">
        <v>45864</v>
      </c>
      <c r="B191" t="s">
        <v>87</v>
      </c>
      <c r="C191" s="44">
        <v>43578</v>
      </c>
      <c r="E191" t="s">
        <v>89</v>
      </c>
      <c r="F191" s="106"/>
    </row>
    <row r="192" spans="1:6" x14ac:dyDescent="0.25">
      <c r="A192">
        <v>45862</v>
      </c>
      <c r="B192" t="s">
        <v>87</v>
      </c>
      <c r="C192" s="44">
        <v>43578</v>
      </c>
      <c r="E192" t="s">
        <v>89</v>
      </c>
      <c r="F192" s="106"/>
    </row>
    <row r="193" spans="1:6" x14ac:dyDescent="0.25">
      <c r="A193">
        <v>45560</v>
      </c>
      <c r="B193" t="s">
        <v>87</v>
      </c>
      <c r="C193" s="44">
        <v>43578</v>
      </c>
      <c r="E193" t="s">
        <v>89</v>
      </c>
      <c r="F193" s="106"/>
    </row>
    <row r="194" spans="1:6" x14ac:dyDescent="0.25">
      <c r="A194">
        <v>45558</v>
      </c>
      <c r="B194" t="s">
        <v>87</v>
      </c>
      <c r="C194" s="44">
        <v>43578</v>
      </c>
      <c r="E194" t="s">
        <v>89</v>
      </c>
      <c r="F194" s="106"/>
    </row>
    <row r="195" spans="1:6" x14ac:dyDescent="0.25">
      <c r="A195">
        <v>45567</v>
      </c>
      <c r="B195" t="s">
        <v>87</v>
      </c>
      <c r="C195" s="44">
        <v>43578</v>
      </c>
      <c r="E195" t="s">
        <v>89</v>
      </c>
      <c r="F195" s="106"/>
    </row>
    <row r="196" spans="1:6" x14ac:dyDescent="0.25">
      <c r="A196">
        <v>45565</v>
      </c>
      <c r="B196" t="s">
        <v>87</v>
      </c>
      <c r="C196" s="44">
        <v>43578</v>
      </c>
      <c r="E196" t="s">
        <v>89</v>
      </c>
      <c r="F196" s="106"/>
    </row>
    <row r="197" spans="1:6" x14ac:dyDescent="0.25">
      <c r="A197">
        <v>45566</v>
      </c>
      <c r="B197" t="s">
        <v>87</v>
      </c>
      <c r="C197" s="44">
        <v>43578</v>
      </c>
      <c r="E197" t="s">
        <v>89</v>
      </c>
      <c r="F197" s="106"/>
    </row>
    <row r="198" spans="1:6" x14ac:dyDescent="0.25">
      <c r="A198">
        <v>45555</v>
      </c>
      <c r="B198" t="s">
        <v>87</v>
      </c>
      <c r="C198" s="44">
        <v>43578</v>
      </c>
      <c r="E198" t="s">
        <v>89</v>
      </c>
      <c r="F198" s="106"/>
    </row>
    <row r="199" spans="1:6" x14ac:dyDescent="0.25">
      <c r="A199">
        <v>45853</v>
      </c>
      <c r="B199" t="s">
        <v>87</v>
      </c>
      <c r="C199" s="44">
        <v>43579</v>
      </c>
      <c r="E199" t="s">
        <v>89</v>
      </c>
      <c r="F199" s="106"/>
    </row>
    <row r="200" spans="1:6" x14ac:dyDescent="0.25">
      <c r="A200">
        <v>45850</v>
      </c>
      <c r="B200" t="s">
        <v>87</v>
      </c>
      <c r="C200" s="44">
        <v>43579</v>
      </c>
      <c r="E200" t="s">
        <v>89</v>
      </c>
      <c r="F200" s="106"/>
    </row>
    <row r="201" spans="1:6" x14ac:dyDescent="0.25">
      <c r="A201">
        <v>49339</v>
      </c>
      <c r="B201" t="s">
        <v>87</v>
      </c>
      <c r="C201" s="44">
        <v>43579</v>
      </c>
      <c r="E201" t="s">
        <v>89</v>
      </c>
      <c r="F201" s="106"/>
    </row>
    <row r="202" spans="1:6" x14ac:dyDescent="0.25">
      <c r="A202">
        <v>45852</v>
      </c>
      <c r="B202" t="s">
        <v>87</v>
      </c>
      <c r="C202" s="44">
        <v>43579</v>
      </c>
      <c r="E202" t="s">
        <v>89</v>
      </c>
      <c r="F202" s="106"/>
    </row>
    <row r="203" spans="1:6" x14ac:dyDescent="0.25">
      <c r="A203">
        <v>49935619</v>
      </c>
      <c r="B203" t="s">
        <v>86</v>
      </c>
      <c r="C203" s="44">
        <v>43438</v>
      </c>
      <c r="E203" t="s">
        <v>89</v>
      </c>
      <c r="F203" s="106"/>
    </row>
    <row r="204" spans="1:6" x14ac:dyDescent="0.25">
      <c r="A204">
        <v>45413</v>
      </c>
      <c r="B204" t="s">
        <v>86</v>
      </c>
      <c r="C204" s="44">
        <v>43438</v>
      </c>
      <c r="E204" t="s">
        <v>89</v>
      </c>
      <c r="F204" s="106"/>
    </row>
    <row r="205" spans="1:6" x14ac:dyDescent="0.25">
      <c r="A205">
        <v>45847</v>
      </c>
      <c r="B205" t="s">
        <v>87</v>
      </c>
      <c r="C205" s="44">
        <v>43579</v>
      </c>
      <c r="E205" t="s">
        <v>89</v>
      </c>
      <c r="F205" s="106"/>
    </row>
    <row r="206" spans="1:6" x14ac:dyDescent="0.25">
      <c r="A206">
        <v>45846</v>
      </c>
      <c r="B206" t="s">
        <v>87</v>
      </c>
      <c r="C206" s="44">
        <v>43579</v>
      </c>
      <c r="E206" t="s">
        <v>89</v>
      </c>
      <c r="F206" s="106"/>
    </row>
    <row r="207" spans="1:6" x14ac:dyDescent="0.25">
      <c r="A207">
        <v>45845</v>
      </c>
      <c r="B207" t="s">
        <v>87</v>
      </c>
      <c r="C207" s="44">
        <v>43579</v>
      </c>
      <c r="E207" t="s">
        <v>89</v>
      </c>
      <c r="F207" s="106"/>
    </row>
    <row r="208" spans="1:6" x14ac:dyDescent="0.25">
      <c r="A208">
        <v>45576</v>
      </c>
      <c r="B208" t="s">
        <v>87</v>
      </c>
      <c r="C208" s="44">
        <v>43579</v>
      </c>
      <c r="E208" t="s">
        <v>89</v>
      </c>
      <c r="F208" s="106"/>
    </row>
    <row r="209" spans="1:6" x14ac:dyDescent="0.25">
      <c r="A209">
        <v>45578</v>
      </c>
      <c r="B209" t="s">
        <v>87</v>
      </c>
      <c r="C209" s="44">
        <v>43579</v>
      </c>
      <c r="E209" t="s">
        <v>89</v>
      </c>
      <c r="F209" s="106"/>
    </row>
    <row r="210" spans="1:6" x14ac:dyDescent="0.25">
      <c r="A210">
        <v>45574</v>
      </c>
      <c r="B210" t="s">
        <v>87</v>
      </c>
      <c r="C210" s="44">
        <v>43579</v>
      </c>
      <c r="E210" t="s">
        <v>89</v>
      </c>
      <c r="F210" s="106"/>
    </row>
    <row r="211" spans="1:6" x14ac:dyDescent="0.25">
      <c r="A211">
        <v>45581</v>
      </c>
      <c r="B211" t="s">
        <v>87</v>
      </c>
      <c r="C211" s="44">
        <v>43579</v>
      </c>
      <c r="E211" t="s">
        <v>89</v>
      </c>
      <c r="F211" s="106"/>
    </row>
    <row r="212" spans="1:6" x14ac:dyDescent="0.25">
      <c r="A212">
        <v>45667</v>
      </c>
      <c r="B212" t="s">
        <v>87</v>
      </c>
      <c r="C212" s="44">
        <v>43585</v>
      </c>
      <c r="E212" t="s">
        <v>89</v>
      </c>
      <c r="F212" s="106"/>
    </row>
    <row r="213" spans="1:6" x14ac:dyDescent="0.25">
      <c r="A213">
        <v>45562</v>
      </c>
      <c r="B213" t="s">
        <v>87</v>
      </c>
      <c r="C213" s="44">
        <v>43585</v>
      </c>
      <c r="E213" t="s">
        <v>89</v>
      </c>
      <c r="F213" s="106"/>
    </row>
    <row r="214" spans="1:6" x14ac:dyDescent="0.25">
      <c r="A214">
        <v>45668</v>
      </c>
      <c r="B214" t="s">
        <v>87</v>
      </c>
      <c r="C214" s="44">
        <v>43585</v>
      </c>
      <c r="E214" t="s">
        <v>89</v>
      </c>
      <c r="F214" s="106"/>
    </row>
    <row r="215" spans="1:6" x14ac:dyDescent="0.25">
      <c r="A215">
        <v>45577</v>
      </c>
      <c r="B215" t="s">
        <v>87</v>
      </c>
      <c r="C215" s="44">
        <v>43585</v>
      </c>
      <c r="E215" t="s">
        <v>89</v>
      </c>
      <c r="F215" s="106"/>
    </row>
    <row r="216" spans="1:6" x14ac:dyDescent="0.25">
      <c r="A216">
        <v>45670</v>
      </c>
      <c r="B216" t="s">
        <v>87</v>
      </c>
      <c r="C216" s="44">
        <v>43586</v>
      </c>
      <c r="E216" t="s">
        <v>89</v>
      </c>
      <c r="F216" s="106"/>
    </row>
    <row r="217" spans="1:6" x14ac:dyDescent="0.25">
      <c r="A217">
        <v>45672</v>
      </c>
      <c r="B217" t="s">
        <v>87</v>
      </c>
      <c r="C217" s="44">
        <v>43586</v>
      </c>
      <c r="E217" t="s">
        <v>89</v>
      </c>
      <c r="F217" s="106"/>
    </row>
    <row r="218" spans="1:6" x14ac:dyDescent="0.25">
      <c r="A218">
        <v>45671</v>
      </c>
      <c r="B218" t="s">
        <v>87</v>
      </c>
      <c r="C218" s="44">
        <v>43586</v>
      </c>
      <c r="E218" t="s">
        <v>89</v>
      </c>
      <c r="F218" s="106"/>
    </row>
    <row r="219" spans="1:6" x14ac:dyDescent="0.25">
      <c r="A219">
        <v>45669</v>
      </c>
      <c r="B219" t="s">
        <v>87</v>
      </c>
      <c r="C219" s="44">
        <v>43586</v>
      </c>
      <c r="E219" t="s">
        <v>89</v>
      </c>
      <c r="F219" s="106"/>
    </row>
    <row r="220" spans="1:6" x14ac:dyDescent="0.25">
      <c r="A220">
        <v>45674</v>
      </c>
      <c r="B220" t="s">
        <v>87</v>
      </c>
      <c r="C220" s="44">
        <v>43587</v>
      </c>
      <c r="E220" t="s">
        <v>89</v>
      </c>
      <c r="F220" s="106"/>
    </row>
    <row r="221" spans="1:6" x14ac:dyDescent="0.25">
      <c r="A221">
        <v>45673</v>
      </c>
      <c r="B221" t="s">
        <v>87</v>
      </c>
      <c r="C221" s="44">
        <v>43587</v>
      </c>
      <c r="E221" t="s">
        <v>89</v>
      </c>
      <c r="F221" s="106"/>
    </row>
    <row r="222" spans="1:6" x14ac:dyDescent="0.25">
      <c r="A222">
        <v>45675</v>
      </c>
      <c r="B222" t="s">
        <v>87</v>
      </c>
      <c r="C222" s="44">
        <v>43587</v>
      </c>
      <c r="E222" t="s">
        <v>89</v>
      </c>
      <c r="F222" s="106"/>
    </row>
    <row r="223" spans="1:6" x14ac:dyDescent="0.25">
      <c r="A223">
        <v>50955</v>
      </c>
      <c r="B223" t="s">
        <v>87</v>
      </c>
      <c r="C223" s="44">
        <v>43587</v>
      </c>
      <c r="E223" t="s">
        <v>89</v>
      </c>
      <c r="F223" s="106"/>
    </row>
    <row r="224" spans="1:6" x14ac:dyDescent="0.25">
      <c r="A224">
        <v>48895</v>
      </c>
      <c r="B224" t="s">
        <v>87</v>
      </c>
      <c r="C224" s="44">
        <v>43587</v>
      </c>
      <c r="E224" t="s">
        <v>89</v>
      </c>
      <c r="F224" s="106"/>
    </row>
    <row r="225" spans="1:6" x14ac:dyDescent="0.25">
      <c r="A225">
        <v>48977</v>
      </c>
      <c r="B225" t="s">
        <v>87</v>
      </c>
      <c r="C225" s="44">
        <v>43587</v>
      </c>
      <c r="E225" t="s">
        <v>89</v>
      </c>
      <c r="F225" s="106"/>
    </row>
    <row r="226" spans="1:6" x14ac:dyDescent="0.25">
      <c r="A226">
        <v>45604</v>
      </c>
      <c r="B226" t="s">
        <v>87</v>
      </c>
      <c r="C226" s="44">
        <v>43587</v>
      </c>
      <c r="E226" t="s">
        <v>89</v>
      </c>
      <c r="F226" s="106"/>
    </row>
    <row r="227" spans="1:6" x14ac:dyDescent="0.25">
      <c r="A227">
        <v>51743</v>
      </c>
      <c r="B227" t="s">
        <v>87</v>
      </c>
      <c r="C227" s="44">
        <v>43587</v>
      </c>
      <c r="E227" t="s">
        <v>89</v>
      </c>
      <c r="F227" s="106"/>
    </row>
    <row r="228" spans="1:6" x14ac:dyDescent="0.25">
      <c r="A228">
        <v>45561</v>
      </c>
      <c r="B228" t="s">
        <v>87</v>
      </c>
      <c r="C228" s="44">
        <v>43587</v>
      </c>
      <c r="E228" t="s">
        <v>89</v>
      </c>
      <c r="F228" s="106"/>
    </row>
    <row r="229" spans="1:6" x14ac:dyDescent="0.25">
      <c r="A229">
        <v>48714</v>
      </c>
      <c r="B229" t="s">
        <v>87</v>
      </c>
      <c r="C229" s="44">
        <v>43587</v>
      </c>
      <c r="E229" t="s">
        <v>89</v>
      </c>
      <c r="F229" s="106"/>
    </row>
    <row r="230" spans="1:6" x14ac:dyDescent="0.25">
      <c r="A230">
        <v>45694</v>
      </c>
      <c r="B230" t="s">
        <v>87</v>
      </c>
      <c r="C230" s="44">
        <v>43587</v>
      </c>
      <c r="E230" t="s">
        <v>89</v>
      </c>
      <c r="F230" s="106"/>
    </row>
    <row r="231" spans="1:6" x14ac:dyDescent="0.25">
      <c r="A231">
        <v>45693</v>
      </c>
      <c r="B231" t="s">
        <v>87</v>
      </c>
      <c r="C231" s="44">
        <v>43587</v>
      </c>
      <c r="E231" t="s">
        <v>89</v>
      </c>
      <c r="F231" s="106"/>
    </row>
    <row r="232" spans="1:6" x14ac:dyDescent="0.25">
      <c r="A232">
        <v>45680</v>
      </c>
      <c r="B232" t="s">
        <v>87</v>
      </c>
      <c r="C232" s="44">
        <v>43587</v>
      </c>
      <c r="E232" t="s">
        <v>89</v>
      </c>
      <c r="F232" s="106"/>
    </row>
    <row r="233" spans="1:6" x14ac:dyDescent="0.25">
      <c r="A233">
        <v>45677</v>
      </c>
      <c r="B233" t="s">
        <v>87</v>
      </c>
      <c r="C233" s="44">
        <v>43587</v>
      </c>
      <c r="E233" t="s">
        <v>89</v>
      </c>
      <c r="F233" s="106"/>
    </row>
    <row r="234" spans="1:6" x14ac:dyDescent="0.25">
      <c r="A234">
        <v>45676</v>
      </c>
      <c r="B234" t="s">
        <v>87</v>
      </c>
      <c r="C234" s="44">
        <v>43587</v>
      </c>
      <c r="E234" t="s">
        <v>89</v>
      </c>
      <c r="F234" s="106"/>
    </row>
    <row r="235" spans="1:6" x14ac:dyDescent="0.25">
      <c r="A235">
        <v>45679</v>
      </c>
      <c r="B235" t="s">
        <v>87</v>
      </c>
      <c r="C235" s="44">
        <v>43587</v>
      </c>
      <c r="E235" t="s">
        <v>89</v>
      </c>
      <c r="F235" s="106"/>
    </row>
    <row r="236" spans="1:6" x14ac:dyDescent="0.25">
      <c r="A236">
        <v>45678</v>
      </c>
      <c r="B236" t="s">
        <v>87</v>
      </c>
      <c r="C236" s="44">
        <v>43587</v>
      </c>
      <c r="E236" t="s">
        <v>89</v>
      </c>
      <c r="F236" s="106"/>
    </row>
    <row r="237" spans="1:6" x14ac:dyDescent="0.25">
      <c r="A237">
        <v>45701</v>
      </c>
      <c r="B237" t="s">
        <v>87</v>
      </c>
      <c r="C237" s="44">
        <v>43588</v>
      </c>
      <c r="E237" t="s">
        <v>89</v>
      </c>
      <c r="F237" s="106"/>
    </row>
    <row r="238" spans="1:6" x14ac:dyDescent="0.25">
      <c r="A238">
        <v>45698</v>
      </c>
      <c r="B238" t="s">
        <v>87</v>
      </c>
      <c r="C238" s="44">
        <v>43588</v>
      </c>
      <c r="E238" t="s">
        <v>89</v>
      </c>
      <c r="F238" s="106"/>
    </row>
    <row r="239" spans="1:6" x14ac:dyDescent="0.25">
      <c r="A239">
        <v>45699</v>
      </c>
      <c r="B239" t="s">
        <v>87</v>
      </c>
      <c r="C239" s="44">
        <v>43588</v>
      </c>
      <c r="E239" t="s">
        <v>89</v>
      </c>
      <c r="F239" s="106"/>
    </row>
    <row r="240" spans="1:6" x14ac:dyDescent="0.25">
      <c r="A240">
        <v>45700</v>
      </c>
      <c r="B240" t="s">
        <v>87</v>
      </c>
      <c r="C240" s="44">
        <v>43588</v>
      </c>
      <c r="E240" t="s">
        <v>89</v>
      </c>
      <c r="F240" s="106"/>
    </row>
    <row r="241" spans="1:6" x14ac:dyDescent="0.25">
      <c r="A241">
        <v>45707</v>
      </c>
      <c r="B241" t="s">
        <v>87</v>
      </c>
      <c r="C241" s="44">
        <v>43591</v>
      </c>
      <c r="E241" t="s">
        <v>89</v>
      </c>
      <c r="F241" s="106"/>
    </row>
    <row r="242" spans="1:6" x14ac:dyDescent="0.25">
      <c r="A242">
        <v>45703</v>
      </c>
      <c r="B242" t="s">
        <v>87</v>
      </c>
      <c r="C242" s="44">
        <v>43591</v>
      </c>
      <c r="E242" t="s">
        <v>89</v>
      </c>
      <c r="F242" s="106"/>
    </row>
    <row r="243" spans="1:6" x14ac:dyDescent="0.25">
      <c r="A243">
        <v>50841</v>
      </c>
      <c r="B243" t="s">
        <v>87</v>
      </c>
      <c r="C243" s="44">
        <v>43591</v>
      </c>
      <c r="E243" t="s">
        <v>89</v>
      </c>
      <c r="F243" s="106"/>
    </row>
    <row r="244" spans="1:6" x14ac:dyDescent="0.25">
      <c r="A244">
        <v>45706</v>
      </c>
      <c r="B244" t="s">
        <v>87</v>
      </c>
      <c r="C244" s="44">
        <v>43591</v>
      </c>
      <c r="E244" t="s">
        <v>89</v>
      </c>
      <c r="F244" s="106"/>
    </row>
    <row r="245" spans="1:6" x14ac:dyDescent="0.25">
      <c r="A245">
        <v>46026</v>
      </c>
      <c r="B245" t="s">
        <v>87</v>
      </c>
      <c r="C245" s="44">
        <v>43592</v>
      </c>
      <c r="E245" t="s">
        <v>89</v>
      </c>
      <c r="F245" s="106"/>
    </row>
    <row r="246" spans="1:6" x14ac:dyDescent="0.25">
      <c r="A246">
        <v>46038</v>
      </c>
      <c r="B246" t="s">
        <v>87</v>
      </c>
      <c r="C246" s="44">
        <v>43592</v>
      </c>
      <c r="E246" t="s">
        <v>89</v>
      </c>
      <c r="F246" s="106"/>
    </row>
    <row r="247" spans="1:6" x14ac:dyDescent="0.25">
      <c r="A247">
        <v>46027</v>
      </c>
      <c r="B247" t="s">
        <v>87</v>
      </c>
      <c r="C247" s="44">
        <v>43592</v>
      </c>
      <c r="E247" t="s">
        <v>89</v>
      </c>
      <c r="F247" s="106"/>
    </row>
    <row r="248" spans="1:6" x14ac:dyDescent="0.25">
      <c r="A248">
        <v>45704</v>
      </c>
      <c r="B248" t="s">
        <v>87</v>
      </c>
      <c r="C248" s="44">
        <v>43592</v>
      </c>
      <c r="E248" t="s">
        <v>89</v>
      </c>
      <c r="F248" s="106"/>
    </row>
    <row r="249" spans="1:6" x14ac:dyDescent="0.25">
      <c r="A249">
        <v>45697</v>
      </c>
      <c r="B249" t="s">
        <v>87</v>
      </c>
      <c r="C249" s="44">
        <v>43592</v>
      </c>
      <c r="E249" t="s">
        <v>89</v>
      </c>
      <c r="F249" s="106"/>
    </row>
    <row r="250" spans="1:6" x14ac:dyDescent="0.25">
      <c r="A250">
        <v>45708</v>
      </c>
      <c r="B250" t="s">
        <v>87</v>
      </c>
      <c r="C250" s="44">
        <v>43592</v>
      </c>
      <c r="E250" t="s">
        <v>89</v>
      </c>
      <c r="F250" s="106"/>
    </row>
    <row r="251" spans="1:6" x14ac:dyDescent="0.25">
      <c r="A251">
        <v>45705</v>
      </c>
      <c r="B251" t="s">
        <v>87</v>
      </c>
      <c r="C251" s="44">
        <v>43592</v>
      </c>
      <c r="E251" t="s">
        <v>89</v>
      </c>
      <c r="F251" s="106"/>
    </row>
    <row r="252" spans="1:6" x14ac:dyDescent="0.25">
      <c r="A252">
        <v>50539</v>
      </c>
      <c r="B252" t="s">
        <v>87</v>
      </c>
      <c r="C252" s="44">
        <v>43594</v>
      </c>
      <c r="E252" t="s">
        <v>89</v>
      </c>
      <c r="F252" s="106"/>
    </row>
    <row r="253" spans="1:6" x14ac:dyDescent="0.25">
      <c r="A253">
        <v>45837</v>
      </c>
      <c r="B253" t="s">
        <v>87</v>
      </c>
      <c r="C253" s="44">
        <v>43598</v>
      </c>
      <c r="E253" t="s">
        <v>89</v>
      </c>
      <c r="F253" s="106"/>
    </row>
    <row r="254" spans="1:6" x14ac:dyDescent="0.25">
      <c r="A254">
        <v>45810</v>
      </c>
      <c r="B254" t="s">
        <v>87</v>
      </c>
      <c r="C254" s="44">
        <v>43598</v>
      </c>
      <c r="E254" t="s">
        <v>89</v>
      </c>
      <c r="F254" s="106"/>
    </row>
    <row r="255" spans="1:6" x14ac:dyDescent="0.25">
      <c r="A255">
        <v>45808</v>
      </c>
      <c r="B255" t="s">
        <v>87</v>
      </c>
      <c r="C255" s="44">
        <v>43598</v>
      </c>
      <c r="E255" t="s">
        <v>89</v>
      </c>
      <c r="F255" s="106"/>
    </row>
    <row r="256" spans="1:6" x14ac:dyDescent="0.25">
      <c r="A256">
        <v>43837</v>
      </c>
      <c r="B256" t="s">
        <v>87</v>
      </c>
      <c r="C256" s="44">
        <v>43598</v>
      </c>
      <c r="E256" t="s">
        <v>89</v>
      </c>
      <c r="F256" s="106"/>
    </row>
    <row r="257" spans="1:6" x14ac:dyDescent="0.25">
      <c r="A257">
        <v>45804</v>
      </c>
      <c r="B257" t="s">
        <v>87</v>
      </c>
      <c r="C257" s="44">
        <v>43599</v>
      </c>
      <c r="E257" t="s">
        <v>89</v>
      </c>
      <c r="F257" s="106"/>
    </row>
    <row r="258" spans="1:6" x14ac:dyDescent="0.25">
      <c r="A258">
        <v>45796</v>
      </c>
      <c r="B258" t="s">
        <v>87</v>
      </c>
      <c r="C258" s="44">
        <v>43599</v>
      </c>
      <c r="E258" t="s">
        <v>89</v>
      </c>
      <c r="F258" s="106"/>
    </row>
    <row r="259" spans="1:6" x14ac:dyDescent="0.25">
      <c r="A259">
        <v>45798</v>
      </c>
      <c r="B259" t="s">
        <v>87</v>
      </c>
      <c r="C259" s="44">
        <v>43599</v>
      </c>
      <c r="E259" t="s">
        <v>89</v>
      </c>
      <c r="F259" s="106"/>
    </row>
    <row r="260" spans="1:6" x14ac:dyDescent="0.25">
      <c r="A260">
        <v>45805</v>
      </c>
      <c r="B260" t="s">
        <v>87</v>
      </c>
      <c r="C260" s="44">
        <v>43599</v>
      </c>
      <c r="E260" t="s">
        <v>89</v>
      </c>
      <c r="F260" s="106"/>
    </row>
    <row r="261" spans="1:6" x14ac:dyDescent="0.25">
      <c r="A261">
        <v>45328</v>
      </c>
      <c r="B261" t="s">
        <v>87</v>
      </c>
      <c r="C261" s="44">
        <v>43599</v>
      </c>
      <c r="E261" t="s">
        <v>89</v>
      </c>
      <c r="F261" s="106"/>
    </row>
    <row r="262" spans="1:6" x14ac:dyDescent="0.25">
      <c r="A262">
        <v>45340</v>
      </c>
      <c r="B262" t="s">
        <v>87</v>
      </c>
      <c r="C262" s="44">
        <v>43599</v>
      </c>
      <c r="E262" t="s">
        <v>89</v>
      </c>
      <c r="F262" s="106"/>
    </row>
    <row r="263" spans="1:6" x14ac:dyDescent="0.25">
      <c r="A263">
        <v>45327</v>
      </c>
      <c r="B263" t="s">
        <v>87</v>
      </c>
      <c r="C263" s="44">
        <v>43599</v>
      </c>
      <c r="E263" t="s">
        <v>89</v>
      </c>
      <c r="F263" s="106"/>
    </row>
    <row r="264" spans="1:6" x14ac:dyDescent="0.25">
      <c r="A264">
        <v>45320</v>
      </c>
      <c r="B264" t="s">
        <v>87</v>
      </c>
      <c r="C264" s="44">
        <v>43599</v>
      </c>
      <c r="E264" t="s">
        <v>89</v>
      </c>
      <c r="F264" s="106"/>
    </row>
    <row r="265" spans="1:6" x14ac:dyDescent="0.25">
      <c r="A265">
        <v>45799</v>
      </c>
      <c r="B265" t="s">
        <v>87</v>
      </c>
      <c r="C265" s="44">
        <v>43600</v>
      </c>
      <c r="E265" t="s">
        <v>89</v>
      </c>
      <c r="F265" s="106"/>
    </row>
    <row r="266" spans="1:6" x14ac:dyDescent="0.25">
      <c r="A266">
        <v>45802</v>
      </c>
      <c r="B266" t="s">
        <v>87</v>
      </c>
      <c r="C266" s="44">
        <v>43600</v>
      </c>
      <c r="E266" t="s">
        <v>89</v>
      </c>
      <c r="F266" s="106"/>
    </row>
    <row r="267" spans="1:6" x14ac:dyDescent="0.25">
      <c r="A267">
        <v>45782</v>
      </c>
      <c r="B267" t="s">
        <v>87</v>
      </c>
      <c r="C267" s="44">
        <v>43600</v>
      </c>
      <c r="E267" t="s">
        <v>89</v>
      </c>
      <c r="F267" s="106"/>
    </row>
    <row r="268" spans="1:6" x14ac:dyDescent="0.25">
      <c r="A268">
        <v>45781</v>
      </c>
      <c r="B268" t="s">
        <v>87</v>
      </c>
      <c r="C268" s="44">
        <v>43600</v>
      </c>
      <c r="E268" t="s">
        <v>89</v>
      </c>
      <c r="F268" s="106"/>
    </row>
    <row r="269" spans="1:6" x14ac:dyDescent="0.25">
      <c r="A269">
        <v>45299</v>
      </c>
      <c r="B269" t="s">
        <v>87</v>
      </c>
      <c r="C269" s="44">
        <v>43600</v>
      </c>
      <c r="E269" t="s">
        <v>89</v>
      </c>
      <c r="F269" s="106"/>
    </row>
    <row r="270" spans="1:6" x14ac:dyDescent="0.25">
      <c r="A270">
        <v>45188</v>
      </c>
      <c r="B270" t="s">
        <v>87</v>
      </c>
      <c r="C270" s="44">
        <v>43600</v>
      </c>
      <c r="E270" t="s">
        <v>89</v>
      </c>
      <c r="F270" s="106"/>
    </row>
    <row r="271" spans="1:6" x14ac:dyDescent="0.25">
      <c r="A271">
        <v>45301</v>
      </c>
      <c r="B271" t="s">
        <v>87</v>
      </c>
      <c r="C271" s="44">
        <v>43600</v>
      </c>
      <c r="E271" t="s">
        <v>89</v>
      </c>
      <c r="F271" s="106"/>
    </row>
    <row r="272" spans="1:6" x14ac:dyDescent="0.25">
      <c r="A272">
        <v>45329</v>
      </c>
      <c r="B272" t="s">
        <v>87</v>
      </c>
      <c r="C272" s="44">
        <v>43600</v>
      </c>
      <c r="E272" t="s">
        <v>89</v>
      </c>
      <c r="F272" s="106"/>
    </row>
    <row r="273" spans="1:6" x14ac:dyDescent="0.25">
      <c r="A273">
        <v>45786</v>
      </c>
      <c r="B273" t="s">
        <v>87</v>
      </c>
      <c r="C273" s="44">
        <v>43600</v>
      </c>
      <c r="E273" t="s">
        <v>89</v>
      </c>
      <c r="F273" s="106"/>
    </row>
    <row r="274" spans="1:6" x14ac:dyDescent="0.25">
      <c r="A274">
        <v>45785</v>
      </c>
      <c r="B274" t="s">
        <v>87</v>
      </c>
      <c r="C274" s="44">
        <v>43600</v>
      </c>
      <c r="E274" t="s">
        <v>89</v>
      </c>
      <c r="F274" s="106"/>
    </row>
    <row r="275" spans="1:6" x14ac:dyDescent="0.25">
      <c r="A275">
        <v>45783</v>
      </c>
      <c r="B275" t="s">
        <v>87</v>
      </c>
      <c r="C275" s="44">
        <v>43600</v>
      </c>
      <c r="E275" t="s">
        <v>89</v>
      </c>
      <c r="F275" s="106"/>
    </row>
    <row r="276" spans="1:6" x14ac:dyDescent="0.25">
      <c r="A276">
        <v>45784</v>
      </c>
      <c r="B276" t="s">
        <v>87</v>
      </c>
      <c r="C276" s="44">
        <v>43600</v>
      </c>
      <c r="E276" t="s">
        <v>89</v>
      </c>
      <c r="F276" s="106"/>
    </row>
    <row r="277" spans="1:6" x14ac:dyDescent="0.25">
      <c r="A277">
        <v>44925612</v>
      </c>
      <c r="B277" t="s">
        <v>87</v>
      </c>
      <c r="C277" s="44">
        <v>43601</v>
      </c>
      <c r="E277" t="s">
        <v>89</v>
      </c>
      <c r="F277" s="106"/>
    </row>
    <row r="278" spans="1:6" x14ac:dyDescent="0.25">
      <c r="A278">
        <v>51243</v>
      </c>
      <c r="B278" t="s">
        <v>87</v>
      </c>
      <c r="C278" s="44">
        <v>43601</v>
      </c>
      <c r="E278" t="s">
        <v>89</v>
      </c>
      <c r="F278" s="106"/>
    </row>
    <row r="279" spans="1:6" x14ac:dyDescent="0.25">
      <c r="A279">
        <v>46685</v>
      </c>
      <c r="B279" t="s">
        <v>87</v>
      </c>
      <c r="C279" s="44">
        <v>43601</v>
      </c>
      <c r="E279" t="s">
        <v>89</v>
      </c>
      <c r="F279" s="106"/>
    </row>
    <row r="280" spans="1:6" x14ac:dyDescent="0.25">
      <c r="A280">
        <v>46009</v>
      </c>
      <c r="B280" t="s">
        <v>87</v>
      </c>
      <c r="C280" s="44">
        <v>43601</v>
      </c>
      <c r="E280" t="s">
        <v>89</v>
      </c>
      <c r="F280" s="106"/>
    </row>
    <row r="281" spans="1:6" x14ac:dyDescent="0.25">
      <c r="A281">
        <v>44976</v>
      </c>
      <c r="B281" t="s">
        <v>87</v>
      </c>
      <c r="C281" s="44">
        <v>43602</v>
      </c>
      <c r="E281" t="s">
        <v>89</v>
      </c>
      <c r="F281" s="106"/>
    </row>
    <row r="282" spans="1:6" x14ac:dyDescent="0.25">
      <c r="A282">
        <v>45053</v>
      </c>
      <c r="B282" t="s">
        <v>87</v>
      </c>
      <c r="C282" s="44">
        <v>43602</v>
      </c>
      <c r="E282" t="s">
        <v>89</v>
      </c>
      <c r="F282" s="106"/>
    </row>
    <row r="283" spans="1:6" x14ac:dyDescent="0.25">
      <c r="A283">
        <v>45066</v>
      </c>
      <c r="B283" t="s">
        <v>87</v>
      </c>
      <c r="C283" s="44">
        <v>43602</v>
      </c>
      <c r="E283" t="s">
        <v>89</v>
      </c>
      <c r="F283" s="106"/>
    </row>
    <row r="284" spans="1:6" x14ac:dyDescent="0.25">
      <c r="A284">
        <v>45787</v>
      </c>
      <c r="B284" t="s">
        <v>87</v>
      </c>
      <c r="C284" s="44">
        <v>43605</v>
      </c>
      <c r="E284" t="s">
        <v>89</v>
      </c>
      <c r="F284" s="106"/>
    </row>
    <row r="285" spans="1:6" x14ac:dyDescent="0.25">
      <c r="A285">
        <v>45789</v>
      </c>
      <c r="B285" t="s">
        <v>87</v>
      </c>
      <c r="C285" s="44">
        <v>43605</v>
      </c>
      <c r="E285" t="s">
        <v>89</v>
      </c>
      <c r="F285" s="106"/>
    </row>
    <row r="286" spans="1:6" x14ac:dyDescent="0.25">
      <c r="A286">
        <v>45790</v>
      </c>
      <c r="B286" t="s">
        <v>87</v>
      </c>
      <c r="C286" s="44">
        <v>43605</v>
      </c>
      <c r="E286" t="s">
        <v>89</v>
      </c>
      <c r="F286" s="106"/>
    </row>
    <row r="287" spans="1:6" x14ac:dyDescent="0.25">
      <c r="A287">
        <v>45788</v>
      </c>
      <c r="B287" t="s">
        <v>87</v>
      </c>
      <c r="C287" s="44">
        <v>43605</v>
      </c>
      <c r="E287" t="s">
        <v>89</v>
      </c>
      <c r="F287" s="106"/>
    </row>
    <row r="288" spans="1:6" x14ac:dyDescent="0.25">
      <c r="A288">
        <v>45316</v>
      </c>
      <c r="B288" t="s">
        <v>87</v>
      </c>
      <c r="C288" s="44">
        <v>43605</v>
      </c>
      <c r="E288" t="s">
        <v>89</v>
      </c>
      <c r="F288" s="106"/>
    </row>
    <row r="289" spans="1:6" x14ac:dyDescent="0.25">
      <c r="A289">
        <v>45355</v>
      </c>
      <c r="B289" t="s">
        <v>87</v>
      </c>
      <c r="C289" s="44">
        <v>43605</v>
      </c>
      <c r="E289" t="s">
        <v>89</v>
      </c>
      <c r="F289" s="106"/>
    </row>
    <row r="290" spans="1:6" x14ac:dyDescent="0.25">
      <c r="A290">
        <v>45343</v>
      </c>
      <c r="B290" t="s">
        <v>87</v>
      </c>
      <c r="C290" s="44">
        <v>43605</v>
      </c>
      <c r="E290" t="s">
        <v>89</v>
      </c>
      <c r="F290" s="106"/>
    </row>
    <row r="291" spans="1:6" x14ac:dyDescent="0.25">
      <c r="A291">
        <v>45358</v>
      </c>
      <c r="B291" t="s">
        <v>87</v>
      </c>
      <c r="C291" s="44">
        <v>43605</v>
      </c>
      <c r="E291" t="s">
        <v>89</v>
      </c>
      <c r="F291" s="106"/>
    </row>
    <row r="292" spans="1:6" x14ac:dyDescent="0.25">
      <c r="A292">
        <v>45791</v>
      </c>
      <c r="B292" t="s">
        <v>87</v>
      </c>
      <c r="C292" s="44">
        <v>43605</v>
      </c>
      <c r="E292" t="s">
        <v>89</v>
      </c>
      <c r="F292" s="106"/>
    </row>
    <row r="293" spans="1:6" x14ac:dyDescent="0.25">
      <c r="A293">
        <v>45792</v>
      </c>
      <c r="B293" t="s">
        <v>87</v>
      </c>
      <c r="C293" s="44">
        <v>43605</v>
      </c>
      <c r="E293" t="s">
        <v>89</v>
      </c>
      <c r="F293" s="106"/>
    </row>
    <row r="294" spans="1:6" x14ac:dyDescent="0.25">
      <c r="A294">
        <v>45793</v>
      </c>
      <c r="B294" t="s">
        <v>87</v>
      </c>
      <c r="C294" s="44">
        <v>43605</v>
      </c>
      <c r="E294" t="s">
        <v>89</v>
      </c>
      <c r="F294" s="106"/>
    </row>
    <row r="295" spans="1:6" x14ac:dyDescent="0.25">
      <c r="A295">
        <v>45795</v>
      </c>
      <c r="B295" t="s">
        <v>87</v>
      </c>
      <c r="C295" s="44">
        <v>43605</v>
      </c>
      <c r="E295" t="s">
        <v>89</v>
      </c>
      <c r="F295" s="106"/>
    </row>
    <row r="296" spans="1:6" x14ac:dyDescent="0.25">
      <c r="A296">
        <v>45475</v>
      </c>
      <c r="B296" t="s">
        <v>87</v>
      </c>
      <c r="C296" s="44">
        <v>43606</v>
      </c>
      <c r="E296" t="s">
        <v>89</v>
      </c>
      <c r="F296" s="106"/>
    </row>
    <row r="297" spans="1:6" x14ac:dyDescent="0.25">
      <c r="A297">
        <v>45261</v>
      </c>
      <c r="B297" t="s">
        <v>87</v>
      </c>
      <c r="C297" s="44">
        <v>43606</v>
      </c>
      <c r="E297" t="s">
        <v>89</v>
      </c>
      <c r="F297" s="106"/>
    </row>
    <row r="298" spans="1:6" x14ac:dyDescent="0.25">
      <c r="A298">
        <v>45297</v>
      </c>
      <c r="B298" t="s">
        <v>87</v>
      </c>
      <c r="C298" s="44">
        <v>43606</v>
      </c>
      <c r="E298" t="s">
        <v>89</v>
      </c>
      <c r="F298" s="106"/>
    </row>
    <row r="299" spans="1:6" x14ac:dyDescent="0.25">
      <c r="A299">
        <v>45294</v>
      </c>
      <c r="B299" t="s">
        <v>87</v>
      </c>
      <c r="C299" s="44">
        <v>43606</v>
      </c>
      <c r="E299" t="s">
        <v>89</v>
      </c>
      <c r="F299" s="106"/>
    </row>
    <row r="300" spans="1:6" x14ac:dyDescent="0.25">
      <c r="A300">
        <v>45339</v>
      </c>
      <c r="B300" t="s">
        <v>87</v>
      </c>
      <c r="C300" s="44">
        <v>43606</v>
      </c>
      <c r="E300" t="s">
        <v>89</v>
      </c>
      <c r="F300" s="106"/>
    </row>
    <row r="301" spans="1:6" x14ac:dyDescent="0.25">
      <c r="A301">
        <v>45857</v>
      </c>
      <c r="B301" t="s">
        <v>87</v>
      </c>
      <c r="C301" s="44">
        <v>43606</v>
      </c>
      <c r="E301" t="s">
        <v>89</v>
      </c>
      <c r="F301" s="106"/>
    </row>
    <row r="302" spans="1:6" x14ac:dyDescent="0.25">
      <c r="A302">
        <v>45935</v>
      </c>
      <c r="B302" t="s">
        <v>87</v>
      </c>
      <c r="C302" s="44">
        <v>43606</v>
      </c>
      <c r="E302" t="s">
        <v>89</v>
      </c>
      <c r="F302" s="106"/>
    </row>
    <row r="303" spans="1:6" x14ac:dyDescent="0.25">
      <c r="A303">
        <v>45858</v>
      </c>
      <c r="B303" t="s">
        <v>87</v>
      </c>
      <c r="C303" s="44">
        <v>43606</v>
      </c>
      <c r="E303" t="s">
        <v>89</v>
      </c>
      <c r="F303" s="106"/>
    </row>
    <row r="304" spans="1:6" x14ac:dyDescent="0.25">
      <c r="A304">
        <v>45856</v>
      </c>
      <c r="B304" t="s">
        <v>87</v>
      </c>
      <c r="C304" s="44">
        <v>43606</v>
      </c>
      <c r="E304" t="s">
        <v>89</v>
      </c>
      <c r="F304" s="106"/>
    </row>
    <row r="305" spans="1:6" x14ac:dyDescent="0.25">
      <c r="A305">
        <v>45860</v>
      </c>
      <c r="B305" t="s">
        <v>87</v>
      </c>
      <c r="C305" s="44">
        <v>43607</v>
      </c>
      <c r="E305" t="s">
        <v>89</v>
      </c>
      <c r="F305" s="106"/>
    </row>
    <row r="306" spans="1:6" x14ac:dyDescent="0.25">
      <c r="A306">
        <v>45326</v>
      </c>
      <c r="B306" t="s">
        <v>87</v>
      </c>
      <c r="C306" s="44">
        <v>43607</v>
      </c>
      <c r="E306" t="s">
        <v>89</v>
      </c>
      <c r="F306" s="106"/>
    </row>
    <row r="307" spans="1:6" x14ac:dyDescent="0.25">
      <c r="A307">
        <v>45336</v>
      </c>
      <c r="B307" t="s">
        <v>87</v>
      </c>
      <c r="C307" s="44">
        <v>43607</v>
      </c>
      <c r="E307" t="s">
        <v>89</v>
      </c>
      <c r="F307" s="106"/>
    </row>
    <row r="308" spans="1:6" x14ac:dyDescent="0.25">
      <c r="A308">
        <v>45337</v>
      </c>
      <c r="B308" t="s">
        <v>87</v>
      </c>
      <c r="C308" s="44">
        <v>43607</v>
      </c>
      <c r="E308" t="s">
        <v>89</v>
      </c>
      <c r="F308" s="106"/>
    </row>
    <row r="309" spans="1:6" x14ac:dyDescent="0.25">
      <c r="A309">
        <v>45318</v>
      </c>
      <c r="B309" t="s">
        <v>87</v>
      </c>
      <c r="C309" s="44">
        <v>43607</v>
      </c>
      <c r="E309" t="s">
        <v>89</v>
      </c>
      <c r="F309" s="106"/>
    </row>
    <row r="310" spans="1:6" x14ac:dyDescent="0.25">
      <c r="A310">
        <v>45984</v>
      </c>
      <c r="B310" t="s">
        <v>87</v>
      </c>
      <c r="C310" s="44">
        <v>43607</v>
      </c>
      <c r="E310" t="s">
        <v>89</v>
      </c>
      <c r="F310" s="106"/>
    </row>
    <row r="311" spans="1:6" x14ac:dyDescent="0.25">
      <c r="A311">
        <v>48876</v>
      </c>
      <c r="B311" t="s">
        <v>87</v>
      </c>
      <c r="C311" s="44">
        <v>43607</v>
      </c>
      <c r="E311" t="s">
        <v>89</v>
      </c>
      <c r="F311" s="106"/>
    </row>
    <row r="312" spans="1:6" x14ac:dyDescent="0.25">
      <c r="A312">
        <v>45985</v>
      </c>
      <c r="B312" t="s">
        <v>87</v>
      </c>
      <c r="C312" s="44">
        <v>43607</v>
      </c>
      <c r="E312" t="s">
        <v>89</v>
      </c>
      <c r="F312" s="106"/>
    </row>
    <row r="313" spans="1:6" x14ac:dyDescent="0.25">
      <c r="A313">
        <v>45983</v>
      </c>
      <c r="B313" t="s">
        <v>87</v>
      </c>
      <c r="C313" s="44">
        <v>43607</v>
      </c>
      <c r="E313" t="s">
        <v>89</v>
      </c>
      <c r="F313" s="106"/>
    </row>
    <row r="314" spans="1:6" x14ac:dyDescent="0.25">
      <c r="A314">
        <v>50358</v>
      </c>
      <c r="B314" t="s">
        <v>87</v>
      </c>
      <c r="C314" s="44">
        <v>43608</v>
      </c>
      <c r="E314" t="s">
        <v>89</v>
      </c>
      <c r="F314" s="106"/>
    </row>
    <row r="315" spans="1:6" x14ac:dyDescent="0.25">
      <c r="A315">
        <v>45989</v>
      </c>
      <c r="B315" t="s">
        <v>87</v>
      </c>
      <c r="C315" s="44">
        <v>43608</v>
      </c>
      <c r="E315" t="s">
        <v>89</v>
      </c>
      <c r="F315" s="106"/>
    </row>
    <row r="316" spans="1:6" x14ac:dyDescent="0.25">
      <c r="A316">
        <v>45990</v>
      </c>
      <c r="B316" t="s">
        <v>87</v>
      </c>
      <c r="C316" s="44">
        <v>43608</v>
      </c>
      <c r="E316" t="s">
        <v>89</v>
      </c>
      <c r="F316" s="106"/>
    </row>
    <row r="317" spans="1:6" x14ac:dyDescent="0.25">
      <c r="A317">
        <v>45988</v>
      </c>
      <c r="B317" t="s">
        <v>87</v>
      </c>
      <c r="C317" s="44">
        <v>43608</v>
      </c>
      <c r="E317" t="s">
        <v>89</v>
      </c>
      <c r="F317" s="106"/>
    </row>
    <row r="318" spans="1:6" x14ac:dyDescent="0.25">
      <c r="A318">
        <v>45457</v>
      </c>
      <c r="B318" t="s">
        <v>87</v>
      </c>
      <c r="C318" s="44">
        <v>43609</v>
      </c>
      <c r="E318" t="s">
        <v>89</v>
      </c>
      <c r="F318" s="106"/>
    </row>
    <row r="319" spans="1:6" x14ac:dyDescent="0.25">
      <c r="A319">
        <v>45454</v>
      </c>
      <c r="B319" t="s">
        <v>87</v>
      </c>
      <c r="C319" s="44">
        <v>43609</v>
      </c>
      <c r="E319" t="s">
        <v>89</v>
      </c>
      <c r="F319" s="106"/>
    </row>
    <row r="320" spans="1:6" x14ac:dyDescent="0.25">
      <c r="A320">
        <v>45341</v>
      </c>
      <c r="B320" t="s">
        <v>87</v>
      </c>
      <c r="C320" s="44">
        <v>43609</v>
      </c>
      <c r="E320" t="s">
        <v>89</v>
      </c>
      <c r="F320" s="106"/>
    </row>
    <row r="321" spans="1:6" x14ac:dyDescent="0.25">
      <c r="A321">
        <v>45382</v>
      </c>
      <c r="B321" t="s">
        <v>87</v>
      </c>
      <c r="C321" s="44">
        <v>43609</v>
      </c>
      <c r="E321" t="s">
        <v>89</v>
      </c>
      <c r="F321" s="106"/>
    </row>
    <row r="322" spans="1:6" x14ac:dyDescent="0.25">
      <c r="A322">
        <v>45448</v>
      </c>
      <c r="B322" t="s">
        <v>87</v>
      </c>
      <c r="C322" s="44">
        <v>43616</v>
      </c>
      <c r="E322" t="s">
        <v>89</v>
      </c>
      <c r="F322" s="106"/>
    </row>
    <row r="323" spans="1:6" x14ac:dyDescent="0.25">
      <c r="A323">
        <v>45450</v>
      </c>
      <c r="B323" t="s">
        <v>87</v>
      </c>
      <c r="C323" s="44">
        <v>43616</v>
      </c>
      <c r="E323" t="s">
        <v>89</v>
      </c>
      <c r="F323" s="106"/>
    </row>
    <row r="324" spans="1:6" x14ac:dyDescent="0.25">
      <c r="A324">
        <v>45451</v>
      </c>
      <c r="B324" t="s">
        <v>87</v>
      </c>
      <c r="C324" s="44">
        <v>43616</v>
      </c>
      <c r="E324" t="s">
        <v>89</v>
      </c>
      <c r="F324" s="106"/>
    </row>
    <row r="325" spans="1:6" x14ac:dyDescent="0.25">
      <c r="A325">
        <v>48848</v>
      </c>
      <c r="B325" t="s">
        <v>87</v>
      </c>
      <c r="C325" s="44">
        <v>43616</v>
      </c>
      <c r="E325" t="s">
        <v>89</v>
      </c>
      <c r="F325" s="106"/>
    </row>
    <row r="326" spans="1:6" x14ac:dyDescent="0.25">
      <c r="A326">
        <v>45980</v>
      </c>
      <c r="B326" t="s">
        <v>87</v>
      </c>
      <c r="C326" s="44">
        <v>43619</v>
      </c>
      <c r="E326" t="s">
        <v>89</v>
      </c>
      <c r="F326" s="106"/>
    </row>
    <row r="327" spans="1:6" x14ac:dyDescent="0.25">
      <c r="A327">
        <v>45993</v>
      </c>
      <c r="B327" t="s">
        <v>87</v>
      </c>
      <c r="C327" s="44">
        <v>43619</v>
      </c>
      <c r="E327" t="s">
        <v>89</v>
      </c>
      <c r="F327" s="106"/>
    </row>
    <row r="328" spans="1:6" x14ac:dyDescent="0.25">
      <c r="A328">
        <v>45934</v>
      </c>
      <c r="B328" t="s">
        <v>87</v>
      </c>
      <c r="C328" s="44">
        <v>43619</v>
      </c>
      <c r="E328" t="s">
        <v>89</v>
      </c>
      <c r="F328" s="106"/>
    </row>
    <row r="329" spans="1:6" x14ac:dyDescent="0.25">
      <c r="A329">
        <v>45979</v>
      </c>
      <c r="B329" t="s">
        <v>87</v>
      </c>
      <c r="C329" s="44">
        <v>43619</v>
      </c>
      <c r="E329" t="s">
        <v>89</v>
      </c>
      <c r="F329" s="106"/>
    </row>
    <row r="330" spans="1:6" x14ac:dyDescent="0.25">
      <c r="A330">
        <v>45933</v>
      </c>
      <c r="B330" t="s">
        <v>87</v>
      </c>
      <c r="C330" s="44">
        <v>43620</v>
      </c>
      <c r="E330" t="s">
        <v>89</v>
      </c>
      <c r="F330" s="106"/>
    </row>
    <row r="331" spans="1:6" x14ac:dyDescent="0.25">
      <c r="A331">
        <v>45859</v>
      </c>
      <c r="B331" t="s">
        <v>87</v>
      </c>
      <c r="C331" s="44">
        <v>43620</v>
      </c>
      <c r="E331" t="s">
        <v>89</v>
      </c>
      <c r="F331" s="106"/>
    </row>
    <row r="332" spans="1:6" x14ac:dyDescent="0.25">
      <c r="A332">
        <v>45936</v>
      </c>
      <c r="B332" t="s">
        <v>87</v>
      </c>
      <c r="C332" s="44">
        <v>43620</v>
      </c>
      <c r="E332" t="s">
        <v>89</v>
      </c>
      <c r="F332" s="106"/>
    </row>
    <row r="333" spans="1:6" x14ac:dyDescent="0.25">
      <c r="A333">
        <v>45982</v>
      </c>
      <c r="B333" t="s">
        <v>87</v>
      </c>
      <c r="C333" s="44">
        <v>43620</v>
      </c>
      <c r="E333" t="s">
        <v>89</v>
      </c>
      <c r="F333" s="106"/>
    </row>
    <row r="334" spans="1:6" x14ac:dyDescent="0.25">
      <c r="A334">
        <v>45460</v>
      </c>
      <c r="B334" t="s">
        <v>87</v>
      </c>
      <c r="C334" s="44">
        <v>43626</v>
      </c>
      <c r="E334" t="s">
        <v>89</v>
      </c>
      <c r="F334" s="106"/>
    </row>
    <row r="335" spans="1:6" x14ac:dyDescent="0.25">
      <c r="A335">
        <v>45458</v>
      </c>
      <c r="B335" t="s">
        <v>87</v>
      </c>
      <c r="C335" s="44">
        <v>43626</v>
      </c>
      <c r="E335" t="s">
        <v>89</v>
      </c>
      <c r="F335" s="106"/>
    </row>
    <row r="336" spans="1:6" x14ac:dyDescent="0.25">
      <c r="A336">
        <v>45459</v>
      </c>
      <c r="B336" t="s">
        <v>87</v>
      </c>
      <c r="C336" s="44">
        <v>43626</v>
      </c>
      <c r="E336" t="s">
        <v>89</v>
      </c>
      <c r="F336" s="106"/>
    </row>
    <row r="337" spans="1:6" x14ac:dyDescent="0.25">
      <c r="A337">
        <v>45477</v>
      </c>
      <c r="B337" t="s">
        <v>87</v>
      </c>
      <c r="C337" s="44">
        <v>43626</v>
      </c>
      <c r="E337" t="s">
        <v>89</v>
      </c>
      <c r="F337" s="106"/>
    </row>
    <row r="338" spans="1:6" x14ac:dyDescent="0.25">
      <c r="A338">
        <v>45292</v>
      </c>
      <c r="B338" t="s">
        <v>87</v>
      </c>
      <c r="C338" s="44">
        <v>43628</v>
      </c>
      <c r="E338" t="s">
        <v>89</v>
      </c>
      <c r="F338" s="106"/>
    </row>
    <row r="339" spans="1:6" x14ac:dyDescent="0.25">
      <c r="A339">
        <v>45346</v>
      </c>
      <c r="B339" t="s">
        <v>87</v>
      </c>
      <c r="C339" s="44">
        <v>43628</v>
      </c>
      <c r="E339" t="s">
        <v>89</v>
      </c>
      <c r="F339" s="106"/>
    </row>
    <row r="340" spans="1:6" x14ac:dyDescent="0.25">
      <c r="A340">
        <v>45345</v>
      </c>
      <c r="B340" t="s">
        <v>87</v>
      </c>
      <c r="C340" s="44">
        <v>43628</v>
      </c>
      <c r="E340" t="s">
        <v>89</v>
      </c>
      <c r="F340" s="106"/>
    </row>
    <row r="341" spans="1:6" x14ac:dyDescent="0.25">
      <c r="A341">
        <v>45268</v>
      </c>
      <c r="B341" t="s">
        <v>87</v>
      </c>
      <c r="C341" s="44">
        <v>43628</v>
      </c>
      <c r="E341" t="s">
        <v>89</v>
      </c>
      <c r="F341" s="106"/>
    </row>
    <row r="342" spans="1:6" x14ac:dyDescent="0.25">
      <c r="A342">
        <v>51234</v>
      </c>
      <c r="B342" t="s">
        <v>87</v>
      </c>
      <c r="C342" s="44">
        <v>43629</v>
      </c>
      <c r="E342" t="s">
        <v>89</v>
      </c>
      <c r="F342" s="106"/>
    </row>
    <row r="343" spans="1:6" x14ac:dyDescent="0.25">
      <c r="A343">
        <v>50475</v>
      </c>
      <c r="B343" t="s">
        <v>87</v>
      </c>
      <c r="C343" s="44">
        <v>43629</v>
      </c>
      <c r="E343" t="s">
        <v>89</v>
      </c>
      <c r="F343" s="106"/>
    </row>
    <row r="344" spans="1:6" x14ac:dyDescent="0.25">
      <c r="A344">
        <v>51417</v>
      </c>
      <c r="B344" t="s">
        <v>87</v>
      </c>
      <c r="C344" s="44">
        <v>43629</v>
      </c>
      <c r="E344" t="s">
        <v>89</v>
      </c>
      <c r="F344" s="106"/>
    </row>
    <row r="345" spans="1:6" x14ac:dyDescent="0.25">
      <c r="A345">
        <v>46843</v>
      </c>
      <c r="B345" t="s">
        <v>87</v>
      </c>
      <c r="C345" s="44">
        <v>43629</v>
      </c>
      <c r="E345" t="s">
        <v>89</v>
      </c>
      <c r="F345" s="106"/>
    </row>
    <row r="346" spans="1:6" x14ac:dyDescent="0.25">
      <c r="A346">
        <v>45912</v>
      </c>
      <c r="B346" t="s">
        <v>87</v>
      </c>
      <c r="C346" s="44">
        <v>43629</v>
      </c>
      <c r="E346" t="s">
        <v>89</v>
      </c>
      <c r="F346" s="106"/>
    </row>
    <row r="347" spans="1:6" x14ac:dyDescent="0.25">
      <c r="A347">
        <v>51142</v>
      </c>
      <c r="B347" t="s">
        <v>87</v>
      </c>
      <c r="C347" s="44">
        <v>43629</v>
      </c>
      <c r="E347" t="s">
        <v>89</v>
      </c>
      <c r="F347" s="106"/>
    </row>
    <row r="348" spans="1:6" x14ac:dyDescent="0.25">
      <c r="A348">
        <v>51534</v>
      </c>
      <c r="B348" t="s">
        <v>87</v>
      </c>
      <c r="C348" s="44">
        <v>43629</v>
      </c>
      <c r="E348" t="s">
        <v>89</v>
      </c>
      <c r="F348" s="106"/>
    </row>
    <row r="349" spans="1:6" x14ac:dyDescent="0.25">
      <c r="A349">
        <v>45374</v>
      </c>
      <c r="B349" t="s">
        <v>87</v>
      </c>
      <c r="C349" s="44">
        <v>43629</v>
      </c>
      <c r="E349" t="s">
        <v>89</v>
      </c>
      <c r="F349" s="106"/>
    </row>
    <row r="350" spans="1:6" x14ac:dyDescent="0.25">
      <c r="A350">
        <v>45394</v>
      </c>
      <c r="B350" t="s">
        <v>87</v>
      </c>
      <c r="C350" s="44">
        <v>43629</v>
      </c>
      <c r="E350" t="s">
        <v>89</v>
      </c>
      <c r="F350" s="106"/>
    </row>
    <row r="351" spans="1:6" x14ac:dyDescent="0.25">
      <c r="A351">
        <v>45381</v>
      </c>
      <c r="B351" t="s">
        <v>87</v>
      </c>
      <c r="C351" s="44">
        <v>43629</v>
      </c>
      <c r="E351" t="s">
        <v>89</v>
      </c>
      <c r="F351" s="106"/>
    </row>
    <row r="352" spans="1:6" x14ac:dyDescent="0.25">
      <c r="A352">
        <v>45377</v>
      </c>
      <c r="B352" t="s">
        <v>87</v>
      </c>
      <c r="C352" s="44">
        <v>43629</v>
      </c>
      <c r="E352" t="s">
        <v>89</v>
      </c>
      <c r="F352" s="106"/>
    </row>
    <row r="353" spans="1:6" x14ac:dyDescent="0.25">
      <c r="A353">
        <v>45370</v>
      </c>
      <c r="B353" t="s">
        <v>87</v>
      </c>
      <c r="C353" s="44">
        <v>43629</v>
      </c>
      <c r="E353" t="s">
        <v>89</v>
      </c>
      <c r="F353" s="106"/>
    </row>
    <row r="354" spans="1:6" x14ac:dyDescent="0.25">
      <c r="A354">
        <v>45372</v>
      </c>
      <c r="B354" t="s">
        <v>87</v>
      </c>
      <c r="C354" s="44">
        <v>43629</v>
      </c>
      <c r="E354" t="s">
        <v>89</v>
      </c>
      <c r="F354" s="106"/>
    </row>
    <row r="355" spans="1:6" x14ac:dyDescent="0.25">
      <c r="A355">
        <v>45338</v>
      </c>
      <c r="B355" t="s">
        <v>87</v>
      </c>
      <c r="C355" s="44">
        <v>43630</v>
      </c>
      <c r="E355" t="s">
        <v>89</v>
      </c>
      <c r="F355" s="106"/>
    </row>
    <row r="356" spans="1:6" x14ac:dyDescent="0.25">
      <c r="A356">
        <v>45347</v>
      </c>
      <c r="B356" t="s">
        <v>87</v>
      </c>
      <c r="C356" s="44">
        <v>43630</v>
      </c>
      <c r="E356" t="s">
        <v>89</v>
      </c>
      <c r="F356" s="106"/>
    </row>
    <row r="357" spans="1:6" x14ac:dyDescent="0.25">
      <c r="A357">
        <v>45325</v>
      </c>
      <c r="B357" t="s">
        <v>87</v>
      </c>
      <c r="C357" s="44">
        <v>43630</v>
      </c>
      <c r="E357" t="s">
        <v>89</v>
      </c>
      <c r="F357" s="106"/>
    </row>
    <row r="358" spans="1:6" x14ac:dyDescent="0.25">
      <c r="A358">
        <v>45323</v>
      </c>
      <c r="B358" t="s">
        <v>87</v>
      </c>
      <c r="C358" s="44">
        <v>43633</v>
      </c>
      <c r="E358" t="s">
        <v>89</v>
      </c>
      <c r="F358" s="106"/>
    </row>
    <row r="359" spans="1:6" x14ac:dyDescent="0.25">
      <c r="A359">
        <v>45354</v>
      </c>
      <c r="B359" t="s">
        <v>87</v>
      </c>
      <c r="C359" s="44">
        <v>43633</v>
      </c>
      <c r="E359" t="s">
        <v>89</v>
      </c>
      <c r="F359" s="106"/>
    </row>
    <row r="360" spans="1:6" x14ac:dyDescent="0.25">
      <c r="A360">
        <v>45368</v>
      </c>
      <c r="B360" t="s">
        <v>87</v>
      </c>
      <c r="C360" s="44">
        <v>43633</v>
      </c>
      <c r="E360" t="s">
        <v>89</v>
      </c>
      <c r="F360" s="106"/>
    </row>
    <row r="361" spans="1:6" x14ac:dyDescent="0.25">
      <c r="A361">
        <v>45376</v>
      </c>
      <c r="B361" t="s">
        <v>87</v>
      </c>
      <c r="C361" s="44">
        <v>43633</v>
      </c>
      <c r="E361" t="s">
        <v>89</v>
      </c>
      <c r="F361" s="106"/>
    </row>
    <row r="362" spans="1:6" x14ac:dyDescent="0.25">
      <c r="A362">
        <v>45976</v>
      </c>
      <c r="B362" t="s">
        <v>87</v>
      </c>
      <c r="C362" s="44">
        <v>43633</v>
      </c>
      <c r="E362" t="s">
        <v>89</v>
      </c>
      <c r="F362" s="106"/>
    </row>
    <row r="363" spans="1:6" x14ac:dyDescent="0.25">
      <c r="A363">
        <v>45999</v>
      </c>
      <c r="B363" t="s">
        <v>87</v>
      </c>
      <c r="C363" s="44">
        <v>43633</v>
      </c>
      <c r="E363" t="s">
        <v>89</v>
      </c>
      <c r="F363" s="106"/>
    </row>
    <row r="364" spans="1:6" x14ac:dyDescent="0.25">
      <c r="A364">
        <v>45975</v>
      </c>
      <c r="B364" t="s">
        <v>87</v>
      </c>
      <c r="C364" s="44">
        <v>43633</v>
      </c>
      <c r="E364" t="s">
        <v>89</v>
      </c>
      <c r="F364" s="106"/>
    </row>
    <row r="365" spans="1:6" x14ac:dyDescent="0.25">
      <c r="A365">
        <v>45992</v>
      </c>
      <c r="B365" t="s">
        <v>87</v>
      </c>
      <c r="C365" s="44">
        <v>43633</v>
      </c>
      <c r="E365" t="s">
        <v>89</v>
      </c>
      <c r="F365" s="106"/>
    </row>
    <row r="366" spans="1:6" x14ac:dyDescent="0.25">
      <c r="A366">
        <v>45473</v>
      </c>
      <c r="B366" t="s">
        <v>87</v>
      </c>
      <c r="C366" s="44">
        <v>43634</v>
      </c>
      <c r="E366" t="s">
        <v>89</v>
      </c>
      <c r="F366" s="106"/>
    </row>
    <row r="367" spans="1:6" x14ac:dyDescent="0.25">
      <c r="A367">
        <v>45474</v>
      </c>
      <c r="B367" t="s">
        <v>87</v>
      </c>
      <c r="C367" s="44">
        <v>43634</v>
      </c>
      <c r="E367" t="s">
        <v>89</v>
      </c>
      <c r="F367" s="106"/>
    </row>
    <row r="368" spans="1:6" x14ac:dyDescent="0.25">
      <c r="A368">
        <v>45407</v>
      </c>
      <c r="B368" t="s">
        <v>87</v>
      </c>
      <c r="C368" s="44">
        <v>43634</v>
      </c>
      <c r="E368" t="s">
        <v>89</v>
      </c>
      <c r="F368" s="106"/>
    </row>
    <row r="369" spans="1:6" x14ac:dyDescent="0.25">
      <c r="A369">
        <v>45445</v>
      </c>
      <c r="B369" t="s">
        <v>87</v>
      </c>
      <c r="C369" s="44">
        <v>43634</v>
      </c>
      <c r="E369" t="s">
        <v>89</v>
      </c>
      <c r="F369" s="106"/>
    </row>
    <row r="370" spans="1:6" x14ac:dyDescent="0.25">
      <c r="A370">
        <v>45939</v>
      </c>
      <c r="B370" t="s">
        <v>87</v>
      </c>
      <c r="C370" s="44">
        <v>43635</v>
      </c>
      <c r="E370" t="s">
        <v>89</v>
      </c>
      <c r="F370" s="106"/>
    </row>
    <row r="371" spans="1:6" x14ac:dyDescent="0.25">
      <c r="A371">
        <v>45461</v>
      </c>
      <c r="B371" t="s">
        <v>87</v>
      </c>
      <c r="C371" s="44">
        <v>43635</v>
      </c>
      <c r="E371" t="s">
        <v>89</v>
      </c>
      <c r="F371" s="106"/>
    </row>
    <row r="372" spans="1:6" x14ac:dyDescent="0.25">
      <c r="A372">
        <v>45472</v>
      </c>
      <c r="B372" t="s">
        <v>87</v>
      </c>
      <c r="C372" s="44">
        <v>43635</v>
      </c>
      <c r="E372" t="s">
        <v>89</v>
      </c>
      <c r="F372" s="106"/>
    </row>
    <row r="373" spans="1:6" x14ac:dyDescent="0.25">
      <c r="A373">
        <v>45462</v>
      </c>
      <c r="B373" t="s">
        <v>87</v>
      </c>
      <c r="C373" s="44">
        <v>43635</v>
      </c>
      <c r="E373" t="s">
        <v>89</v>
      </c>
      <c r="F373" s="106"/>
    </row>
    <row r="374" spans="1:6" x14ac:dyDescent="0.25">
      <c r="A374">
        <v>47649</v>
      </c>
      <c r="B374" t="s">
        <v>87</v>
      </c>
      <c r="C374" s="44">
        <v>43635</v>
      </c>
      <c r="E374" t="s">
        <v>89</v>
      </c>
      <c r="F374" s="106"/>
    </row>
    <row r="375" spans="1:6" x14ac:dyDescent="0.25">
      <c r="A375">
        <v>49476</v>
      </c>
      <c r="B375" t="s">
        <v>87</v>
      </c>
      <c r="C375" s="44">
        <v>43635</v>
      </c>
      <c r="E375" t="s">
        <v>89</v>
      </c>
      <c r="F375" s="106"/>
    </row>
    <row r="376" spans="1:6" x14ac:dyDescent="0.25">
      <c r="A376">
        <v>45524</v>
      </c>
      <c r="B376" t="s">
        <v>87</v>
      </c>
      <c r="C376" s="44">
        <v>43636</v>
      </c>
      <c r="E376" t="s">
        <v>89</v>
      </c>
      <c r="F376" s="106"/>
    </row>
    <row r="377" spans="1:6" x14ac:dyDescent="0.25">
      <c r="A377">
        <v>45527</v>
      </c>
      <c r="B377" t="s">
        <v>87</v>
      </c>
      <c r="C377" s="44">
        <v>43636</v>
      </c>
      <c r="E377" t="s">
        <v>89</v>
      </c>
      <c r="F377" s="106"/>
    </row>
    <row r="378" spans="1:6" x14ac:dyDescent="0.25">
      <c r="A378">
        <v>45525</v>
      </c>
      <c r="B378" t="s">
        <v>87</v>
      </c>
      <c r="C378" s="44">
        <v>43636</v>
      </c>
      <c r="E378" t="s">
        <v>89</v>
      </c>
      <c r="F378" s="106"/>
    </row>
    <row r="379" spans="1:6" x14ac:dyDescent="0.25">
      <c r="A379">
        <v>45532</v>
      </c>
      <c r="B379" t="s">
        <v>87</v>
      </c>
      <c r="C379" s="44">
        <v>43636</v>
      </c>
      <c r="E379" t="s">
        <v>89</v>
      </c>
      <c r="F379" s="106"/>
    </row>
    <row r="380" spans="1:6" x14ac:dyDescent="0.25">
      <c r="A380">
        <v>51130</v>
      </c>
      <c r="B380" t="s">
        <v>87</v>
      </c>
      <c r="C380" s="44">
        <v>43636</v>
      </c>
      <c r="E380" t="s">
        <v>89</v>
      </c>
      <c r="F380" s="106"/>
    </row>
    <row r="381" spans="1:6" x14ac:dyDescent="0.25">
      <c r="A381">
        <v>49741</v>
      </c>
      <c r="B381" t="s">
        <v>87</v>
      </c>
      <c r="C381" s="44">
        <v>43636</v>
      </c>
      <c r="E381" t="s">
        <v>89</v>
      </c>
      <c r="F381" s="106"/>
    </row>
    <row r="382" spans="1:6" x14ac:dyDescent="0.25">
      <c r="A382">
        <v>51179</v>
      </c>
      <c r="B382" t="s">
        <v>87</v>
      </c>
      <c r="C382" s="44">
        <v>43636</v>
      </c>
      <c r="E382" t="s">
        <v>89</v>
      </c>
      <c r="F382" s="106"/>
    </row>
    <row r="383" spans="1:6" x14ac:dyDescent="0.25">
      <c r="A383">
        <v>50449745</v>
      </c>
      <c r="B383" t="s">
        <v>85</v>
      </c>
      <c r="C383" s="44">
        <v>43517</v>
      </c>
      <c r="E383" t="s">
        <v>89</v>
      </c>
      <c r="F383" s="106"/>
    </row>
    <row r="384" spans="1:6" x14ac:dyDescent="0.25">
      <c r="A384">
        <v>51094</v>
      </c>
      <c r="B384" t="s">
        <v>87</v>
      </c>
      <c r="C384" s="44">
        <v>43636</v>
      </c>
      <c r="E384" t="s">
        <v>89</v>
      </c>
      <c r="F384" s="106"/>
    </row>
    <row r="385" spans="1:6" x14ac:dyDescent="0.25">
      <c r="A385">
        <v>45430</v>
      </c>
      <c r="B385" t="s">
        <v>87</v>
      </c>
      <c r="C385" s="44">
        <v>43637</v>
      </c>
      <c r="E385" t="s">
        <v>89</v>
      </c>
      <c r="F385" s="106"/>
    </row>
    <row r="386" spans="1:6" x14ac:dyDescent="0.25">
      <c r="A386">
        <v>45431</v>
      </c>
      <c r="B386" t="s">
        <v>87</v>
      </c>
      <c r="C386" s="44">
        <v>43637</v>
      </c>
      <c r="E386" t="s">
        <v>89</v>
      </c>
      <c r="F386" s="106"/>
    </row>
    <row r="387" spans="1:6" x14ac:dyDescent="0.25">
      <c r="A387">
        <v>45428</v>
      </c>
      <c r="B387" t="s">
        <v>87</v>
      </c>
      <c r="C387" s="44">
        <v>43637</v>
      </c>
      <c r="E387" t="s">
        <v>89</v>
      </c>
      <c r="F387" s="106"/>
    </row>
    <row r="388" spans="1:6" x14ac:dyDescent="0.25">
      <c r="A388">
        <v>45429</v>
      </c>
      <c r="B388" t="s">
        <v>87</v>
      </c>
      <c r="C388" s="44">
        <v>43637</v>
      </c>
      <c r="E388" t="s">
        <v>89</v>
      </c>
      <c r="F388" s="106"/>
    </row>
    <row r="389" spans="1:6" x14ac:dyDescent="0.25">
      <c r="A389">
        <v>45973</v>
      </c>
      <c r="B389" t="s">
        <v>87</v>
      </c>
      <c r="C389" s="44">
        <v>43641</v>
      </c>
      <c r="E389" t="s">
        <v>89</v>
      </c>
      <c r="F389" s="106"/>
    </row>
    <row r="390" spans="1:6" x14ac:dyDescent="0.25">
      <c r="A390">
        <v>45974</v>
      </c>
      <c r="B390" t="s">
        <v>87</v>
      </c>
      <c r="C390" s="44">
        <v>43641</v>
      </c>
      <c r="E390" t="s">
        <v>89</v>
      </c>
      <c r="F390" s="106"/>
    </row>
    <row r="391" spans="1:6" x14ac:dyDescent="0.25">
      <c r="A391">
        <v>45942</v>
      </c>
      <c r="B391" t="s">
        <v>87</v>
      </c>
      <c r="C391" s="44">
        <v>43641</v>
      </c>
      <c r="E391" t="s">
        <v>89</v>
      </c>
      <c r="F391" s="106"/>
    </row>
    <row r="392" spans="1:6" x14ac:dyDescent="0.25">
      <c r="A392">
        <v>45958</v>
      </c>
      <c r="B392" t="s">
        <v>87</v>
      </c>
      <c r="C392" s="44">
        <v>43641</v>
      </c>
      <c r="E392" t="s">
        <v>89</v>
      </c>
      <c r="F392" s="106"/>
    </row>
    <row r="393" spans="1:6" x14ac:dyDescent="0.25">
      <c r="A393">
        <v>46061</v>
      </c>
      <c r="B393" t="s">
        <v>87</v>
      </c>
      <c r="C393" s="44">
        <v>43641</v>
      </c>
      <c r="E393" t="s">
        <v>89</v>
      </c>
      <c r="F393" s="106"/>
    </row>
    <row r="394" spans="1:6" x14ac:dyDescent="0.25">
      <c r="A394">
        <v>46063</v>
      </c>
      <c r="B394" t="s">
        <v>87</v>
      </c>
      <c r="C394" s="44">
        <v>43641</v>
      </c>
      <c r="E394" t="s">
        <v>89</v>
      </c>
      <c r="F394" s="106"/>
    </row>
    <row r="395" spans="1:6" x14ac:dyDescent="0.25">
      <c r="A395">
        <v>46060</v>
      </c>
      <c r="B395" t="s">
        <v>87</v>
      </c>
      <c r="C395" s="44">
        <v>43641</v>
      </c>
      <c r="E395" t="s">
        <v>89</v>
      </c>
      <c r="F395" s="106"/>
    </row>
    <row r="396" spans="1:6" x14ac:dyDescent="0.25">
      <c r="A396">
        <v>46062</v>
      </c>
      <c r="B396" t="s">
        <v>87</v>
      </c>
      <c r="C396" s="44">
        <v>43641</v>
      </c>
      <c r="E396" t="s">
        <v>89</v>
      </c>
      <c r="F396" s="106"/>
    </row>
    <row r="397" spans="1:6" x14ac:dyDescent="0.25">
      <c r="A397">
        <v>46127</v>
      </c>
      <c r="B397" t="s">
        <v>87</v>
      </c>
      <c r="C397" s="44">
        <v>43642</v>
      </c>
      <c r="E397" t="s">
        <v>89</v>
      </c>
      <c r="F397" s="106"/>
    </row>
    <row r="398" spans="1:6" x14ac:dyDescent="0.25">
      <c r="A398">
        <v>46140</v>
      </c>
      <c r="B398" t="s">
        <v>87</v>
      </c>
      <c r="C398" s="44">
        <v>43642</v>
      </c>
      <c r="E398" t="s">
        <v>89</v>
      </c>
      <c r="F398" s="106"/>
    </row>
    <row r="399" spans="1:6" x14ac:dyDescent="0.25">
      <c r="A399">
        <v>46133</v>
      </c>
      <c r="B399" t="s">
        <v>87</v>
      </c>
      <c r="C399" s="44">
        <v>43642</v>
      </c>
      <c r="E399" t="s">
        <v>89</v>
      </c>
      <c r="F399" s="106"/>
    </row>
    <row r="400" spans="1:6" x14ac:dyDescent="0.25">
      <c r="A400">
        <v>50612008</v>
      </c>
      <c r="B400" t="s">
        <v>87</v>
      </c>
      <c r="C400" s="44">
        <v>43643</v>
      </c>
      <c r="E400" t="s">
        <v>89</v>
      </c>
      <c r="F400" s="106"/>
    </row>
    <row r="401" spans="1:6" x14ac:dyDescent="0.25">
      <c r="A401">
        <v>50612009</v>
      </c>
      <c r="B401" t="s">
        <v>87</v>
      </c>
      <c r="C401" s="44">
        <v>43643</v>
      </c>
      <c r="E401" t="s">
        <v>89</v>
      </c>
      <c r="F401" s="106"/>
    </row>
    <row r="402" spans="1:6" x14ac:dyDescent="0.25">
      <c r="A402">
        <v>517413</v>
      </c>
      <c r="B402" t="s">
        <v>87</v>
      </c>
      <c r="C402" s="44">
        <v>43644</v>
      </c>
      <c r="E402" t="s">
        <v>89</v>
      </c>
      <c r="F402" s="106"/>
    </row>
    <row r="403" spans="1:6" x14ac:dyDescent="0.25">
      <c r="A403">
        <v>45621</v>
      </c>
      <c r="B403" t="s">
        <v>87</v>
      </c>
      <c r="C403" s="44">
        <v>43647</v>
      </c>
      <c r="E403" t="s">
        <v>89</v>
      </c>
      <c r="F403" s="106"/>
    </row>
    <row r="404" spans="1:6" x14ac:dyDescent="0.25">
      <c r="A404">
        <v>45625</v>
      </c>
      <c r="B404" t="s">
        <v>87</v>
      </c>
      <c r="C404" s="44">
        <v>43647</v>
      </c>
      <c r="E404" t="s">
        <v>89</v>
      </c>
      <c r="F404" s="106"/>
    </row>
    <row r="405" spans="1:6" x14ac:dyDescent="0.25">
      <c r="A405">
        <v>45624</v>
      </c>
      <c r="B405" t="s">
        <v>87</v>
      </c>
      <c r="C405" s="44">
        <v>43647</v>
      </c>
      <c r="E405" t="s">
        <v>89</v>
      </c>
      <c r="F405" s="106"/>
    </row>
    <row r="406" spans="1:6" x14ac:dyDescent="0.25">
      <c r="A406">
        <v>45629</v>
      </c>
      <c r="B406" t="s">
        <v>87</v>
      </c>
      <c r="C406" s="44">
        <v>43647</v>
      </c>
      <c r="E406" t="s">
        <v>89</v>
      </c>
      <c r="F406" s="106"/>
    </row>
    <row r="407" spans="1:6" x14ac:dyDescent="0.25">
      <c r="A407">
        <v>45855</v>
      </c>
      <c r="B407" t="s">
        <v>87</v>
      </c>
      <c r="C407" s="44">
        <v>43647</v>
      </c>
      <c r="E407" t="s">
        <v>89</v>
      </c>
      <c r="F407" s="106"/>
    </row>
    <row r="408" spans="1:6" x14ac:dyDescent="0.25">
      <c r="A408">
        <v>51652</v>
      </c>
      <c r="B408" t="s">
        <v>87</v>
      </c>
      <c r="C408" s="44">
        <v>43647</v>
      </c>
      <c r="E408" t="s">
        <v>89</v>
      </c>
      <c r="F408" s="106"/>
    </row>
    <row r="409" spans="1:6" x14ac:dyDescent="0.25">
      <c r="A409">
        <v>45961</v>
      </c>
      <c r="B409" t="s">
        <v>87</v>
      </c>
      <c r="C409" s="44">
        <v>43648</v>
      </c>
      <c r="E409" t="s">
        <v>89</v>
      </c>
      <c r="F409" s="106"/>
    </row>
    <row r="410" spans="1:6" x14ac:dyDescent="0.25">
      <c r="A410">
        <v>45962</v>
      </c>
      <c r="B410" t="s">
        <v>87</v>
      </c>
      <c r="C410" s="44">
        <v>43648</v>
      </c>
      <c r="E410" t="s">
        <v>89</v>
      </c>
      <c r="F410" s="106"/>
    </row>
    <row r="411" spans="1:6" x14ac:dyDescent="0.25">
      <c r="A411">
        <v>45998</v>
      </c>
      <c r="B411" t="s">
        <v>87</v>
      </c>
      <c r="C411" s="44">
        <v>43648</v>
      </c>
      <c r="E411" t="s">
        <v>89</v>
      </c>
      <c r="F411" s="106"/>
    </row>
    <row r="412" spans="1:6" x14ac:dyDescent="0.25">
      <c r="A412">
        <v>45977</v>
      </c>
      <c r="B412" t="s">
        <v>87</v>
      </c>
      <c r="C412" s="44">
        <v>43648</v>
      </c>
      <c r="E412" t="s">
        <v>89</v>
      </c>
      <c r="F412" s="106"/>
    </row>
    <row r="413" spans="1:6" x14ac:dyDescent="0.25">
      <c r="A413">
        <v>45959</v>
      </c>
      <c r="B413" t="s">
        <v>87</v>
      </c>
      <c r="C413" s="44">
        <v>43649</v>
      </c>
      <c r="E413" t="s">
        <v>89</v>
      </c>
      <c r="F413" s="106"/>
    </row>
    <row r="414" spans="1:6" x14ac:dyDescent="0.25">
      <c r="A414">
        <v>45937</v>
      </c>
      <c r="B414" t="s">
        <v>87</v>
      </c>
      <c r="C414" s="44">
        <v>43649</v>
      </c>
      <c r="E414" t="s">
        <v>89</v>
      </c>
      <c r="F414" s="106"/>
    </row>
    <row r="415" spans="1:6" x14ac:dyDescent="0.25">
      <c r="A415">
        <v>45960</v>
      </c>
      <c r="B415" t="s">
        <v>87</v>
      </c>
      <c r="C415" s="44">
        <v>43649</v>
      </c>
      <c r="E415" t="s">
        <v>89</v>
      </c>
      <c r="F415" s="106"/>
    </row>
    <row r="416" spans="1:6" x14ac:dyDescent="0.25">
      <c r="A416">
        <v>45819</v>
      </c>
      <c r="B416" t="s">
        <v>87</v>
      </c>
      <c r="C416" s="44">
        <v>43649</v>
      </c>
      <c r="E416" t="s">
        <v>89</v>
      </c>
      <c r="F416" s="106"/>
    </row>
    <row r="417" spans="1:6" x14ac:dyDescent="0.25">
      <c r="A417">
        <v>50398</v>
      </c>
      <c r="B417" t="s">
        <v>87</v>
      </c>
      <c r="C417" s="44">
        <v>43654</v>
      </c>
      <c r="E417" t="s">
        <v>89</v>
      </c>
      <c r="F417" s="106"/>
    </row>
    <row r="418" spans="1:6" x14ac:dyDescent="0.25">
      <c r="A418">
        <v>50254</v>
      </c>
      <c r="B418" t="s">
        <v>87</v>
      </c>
      <c r="C418" s="44">
        <v>43661</v>
      </c>
      <c r="E418" t="s">
        <v>89</v>
      </c>
      <c r="F418" s="106"/>
    </row>
    <row r="419" spans="1:6" x14ac:dyDescent="0.25">
      <c r="A419">
        <v>49804</v>
      </c>
      <c r="B419" t="s">
        <v>87</v>
      </c>
      <c r="C419" s="44">
        <v>43661</v>
      </c>
      <c r="E419" t="s">
        <v>89</v>
      </c>
      <c r="F419" s="106"/>
    </row>
    <row r="420" spans="1:6" x14ac:dyDescent="0.25">
      <c r="A420">
        <v>48006</v>
      </c>
      <c r="B420" t="s">
        <v>87</v>
      </c>
      <c r="C420" s="44">
        <v>43665</v>
      </c>
      <c r="E420" t="s">
        <v>89</v>
      </c>
      <c r="F420" s="106"/>
    </row>
    <row r="421" spans="1:6" x14ac:dyDescent="0.25">
      <c r="A421">
        <v>50438</v>
      </c>
      <c r="B421" t="s">
        <v>87</v>
      </c>
      <c r="C421" s="44">
        <v>43665</v>
      </c>
      <c r="E421" t="s">
        <v>89</v>
      </c>
      <c r="F421" s="106"/>
    </row>
    <row r="422" spans="1:6" x14ac:dyDescent="0.25">
      <c r="A422">
        <v>49528</v>
      </c>
      <c r="B422" t="s">
        <v>87</v>
      </c>
      <c r="C422" s="44">
        <v>43665</v>
      </c>
      <c r="E422" t="s">
        <v>89</v>
      </c>
      <c r="F422" s="106"/>
    </row>
    <row r="423" spans="1:6" x14ac:dyDescent="0.25">
      <c r="A423">
        <v>48573</v>
      </c>
      <c r="B423" t="s">
        <v>87</v>
      </c>
      <c r="C423" s="44">
        <v>43665</v>
      </c>
      <c r="E423" t="s">
        <v>89</v>
      </c>
      <c r="F423" s="106"/>
    </row>
    <row r="424" spans="1:6" x14ac:dyDescent="0.25">
      <c r="A424">
        <v>49428</v>
      </c>
      <c r="B424" t="s">
        <v>87</v>
      </c>
      <c r="C424" s="44">
        <v>43670</v>
      </c>
      <c r="E424" t="s">
        <v>89</v>
      </c>
      <c r="F424" s="106"/>
    </row>
    <row r="425" spans="1:6" x14ac:dyDescent="0.25">
      <c r="A425">
        <v>45716</v>
      </c>
      <c r="B425" t="s">
        <v>87</v>
      </c>
      <c r="C425" s="44">
        <v>43670</v>
      </c>
      <c r="E425" t="s">
        <v>89</v>
      </c>
      <c r="F425" s="106"/>
    </row>
    <row r="426" spans="1:6" x14ac:dyDescent="0.25">
      <c r="A426">
        <v>45715</v>
      </c>
      <c r="B426" t="s">
        <v>87</v>
      </c>
      <c r="C426" s="44">
        <v>43670</v>
      </c>
      <c r="E426" t="s">
        <v>89</v>
      </c>
      <c r="F426" s="106"/>
    </row>
    <row r="427" spans="1:6" x14ac:dyDescent="0.25">
      <c r="A427">
        <v>44223488</v>
      </c>
      <c r="B427" t="s">
        <v>87</v>
      </c>
      <c r="C427" s="44">
        <v>43670</v>
      </c>
      <c r="E427" t="s">
        <v>89</v>
      </c>
      <c r="F427" s="106"/>
    </row>
    <row r="428" spans="1:6" x14ac:dyDescent="0.25">
      <c r="A428">
        <v>51146</v>
      </c>
      <c r="B428" t="s">
        <v>87</v>
      </c>
      <c r="C428" s="44">
        <v>43671</v>
      </c>
      <c r="E428" t="s">
        <v>89</v>
      </c>
      <c r="F428" s="106"/>
    </row>
    <row r="429" spans="1:6" x14ac:dyDescent="0.25">
      <c r="A429">
        <v>45717</v>
      </c>
      <c r="B429" t="s">
        <v>87</v>
      </c>
      <c r="C429" s="44">
        <v>43671</v>
      </c>
      <c r="E429" t="s">
        <v>89</v>
      </c>
      <c r="F429" s="106"/>
    </row>
    <row r="430" spans="1:6" x14ac:dyDescent="0.25">
      <c r="A430">
        <v>45711</v>
      </c>
      <c r="B430" t="s">
        <v>87</v>
      </c>
      <c r="C430" s="44">
        <v>43671</v>
      </c>
      <c r="E430" t="s">
        <v>89</v>
      </c>
      <c r="F430" s="106"/>
    </row>
    <row r="431" spans="1:6" x14ac:dyDescent="0.25">
      <c r="A431">
        <v>45713</v>
      </c>
      <c r="B431" t="s">
        <v>87</v>
      </c>
      <c r="C431" s="44">
        <v>43671</v>
      </c>
      <c r="E431" t="s">
        <v>89</v>
      </c>
      <c r="F431" s="106"/>
    </row>
    <row r="432" spans="1:6" x14ac:dyDescent="0.25">
      <c r="A432">
        <v>45747</v>
      </c>
      <c r="B432" t="s">
        <v>87</v>
      </c>
      <c r="C432" s="44">
        <v>43675</v>
      </c>
      <c r="E432" t="s">
        <v>89</v>
      </c>
      <c r="F432" s="106"/>
    </row>
    <row r="433" spans="1:6" x14ac:dyDescent="0.25">
      <c r="A433">
        <v>45746</v>
      </c>
      <c r="B433" t="s">
        <v>87</v>
      </c>
      <c r="C433" s="44">
        <v>43675</v>
      </c>
      <c r="E433" t="s">
        <v>89</v>
      </c>
      <c r="F433" s="106"/>
    </row>
    <row r="434" spans="1:6" x14ac:dyDescent="0.25">
      <c r="A434">
        <v>45742</v>
      </c>
      <c r="B434" t="s">
        <v>87</v>
      </c>
      <c r="C434" s="44">
        <v>43675</v>
      </c>
      <c r="E434" t="s">
        <v>89</v>
      </c>
      <c r="F434" s="106"/>
    </row>
    <row r="435" spans="1:6" x14ac:dyDescent="0.25">
      <c r="A435">
        <v>45739</v>
      </c>
      <c r="B435" t="s">
        <v>87</v>
      </c>
      <c r="C435" s="44">
        <v>43675</v>
      </c>
      <c r="E435" t="s">
        <v>89</v>
      </c>
      <c r="F435" s="106"/>
    </row>
    <row r="436" spans="1:6" x14ac:dyDescent="0.25">
      <c r="A436">
        <v>45743</v>
      </c>
      <c r="B436" t="s">
        <v>87</v>
      </c>
      <c r="C436" s="44">
        <v>43675</v>
      </c>
      <c r="E436" t="s">
        <v>89</v>
      </c>
      <c r="F436" s="106"/>
    </row>
    <row r="437" spans="1:6" x14ac:dyDescent="0.25">
      <c r="A437">
        <v>45744</v>
      </c>
      <c r="B437" t="s">
        <v>87</v>
      </c>
      <c r="C437" s="44">
        <v>43675</v>
      </c>
      <c r="E437" t="s">
        <v>89</v>
      </c>
      <c r="F437" s="106"/>
    </row>
    <row r="438" spans="1:6" x14ac:dyDescent="0.25">
      <c r="A438">
        <v>45749</v>
      </c>
      <c r="B438" t="s">
        <v>87</v>
      </c>
      <c r="C438" s="44">
        <v>43675</v>
      </c>
      <c r="E438" t="s">
        <v>89</v>
      </c>
      <c r="F438" s="106"/>
    </row>
    <row r="439" spans="1:6" x14ac:dyDescent="0.25">
      <c r="A439">
        <v>45745</v>
      </c>
      <c r="B439" t="s">
        <v>87</v>
      </c>
      <c r="C439" s="44">
        <v>43675</v>
      </c>
      <c r="E439" t="s">
        <v>89</v>
      </c>
      <c r="F439" s="106"/>
    </row>
    <row r="440" spans="1:6" x14ac:dyDescent="0.25">
      <c r="A440">
        <v>45446</v>
      </c>
      <c r="B440" t="s">
        <v>87</v>
      </c>
      <c r="C440" s="44">
        <v>43677</v>
      </c>
      <c r="E440" t="s">
        <v>89</v>
      </c>
      <c r="F440" s="106"/>
    </row>
    <row r="441" spans="1:6" x14ac:dyDescent="0.25">
      <c r="A441">
        <v>45439</v>
      </c>
      <c r="B441" t="s">
        <v>87</v>
      </c>
      <c r="C441" s="44">
        <v>43677</v>
      </c>
      <c r="E441" t="s">
        <v>89</v>
      </c>
      <c r="F441" s="106"/>
    </row>
    <row r="442" spans="1:6" x14ac:dyDescent="0.25">
      <c r="A442">
        <v>45452</v>
      </c>
      <c r="B442" t="s">
        <v>87</v>
      </c>
      <c r="C442" s="44">
        <v>43677</v>
      </c>
      <c r="E442" t="s">
        <v>89</v>
      </c>
      <c r="F442" s="106"/>
    </row>
    <row r="443" spans="1:6" x14ac:dyDescent="0.25">
      <c r="A443">
        <v>45722</v>
      </c>
      <c r="B443" t="s">
        <v>87</v>
      </c>
      <c r="C443" s="44">
        <v>43677</v>
      </c>
      <c r="E443" t="s">
        <v>89</v>
      </c>
      <c r="F443" s="106"/>
    </row>
    <row r="444" spans="1:6" x14ac:dyDescent="0.25">
      <c r="A444">
        <v>45723</v>
      </c>
      <c r="B444" t="s">
        <v>87</v>
      </c>
      <c r="C444" s="44">
        <v>43677</v>
      </c>
      <c r="E444" t="s">
        <v>89</v>
      </c>
      <c r="F444" s="106"/>
    </row>
    <row r="445" spans="1:6" x14ac:dyDescent="0.25">
      <c r="A445">
        <v>45719</v>
      </c>
      <c r="B445" t="s">
        <v>87</v>
      </c>
      <c r="C445" s="44">
        <v>43677</v>
      </c>
      <c r="E445" t="s">
        <v>89</v>
      </c>
      <c r="F445" s="106"/>
    </row>
    <row r="446" spans="1:6" x14ac:dyDescent="0.25">
      <c r="A446">
        <v>45721</v>
      </c>
      <c r="B446" t="s">
        <v>87</v>
      </c>
      <c r="C446" s="44">
        <v>43677</v>
      </c>
      <c r="E446" t="s">
        <v>89</v>
      </c>
      <c r="F446" s="106"/>
    </row>
    <row r="447" spans="1:6" x14ac:dyDescent="0.25">
      <c r="A447">
        <v>50738724</v>
      </c>
      <c r="B447" t="s">
        <v>87</v>
      </c>
      <c r="C447" s="44">
        <v>43677</v>
      </c>
      <c r="E447" t="s">
        <v>89</v>
      </c>
      <c r="F447" s="106"/>
    </row>
    <row r="448" spans="1:6" x14ac:dyDescent="0.25">
      <c r="A448">
        <v>50738725</v>
      </c>
      <c r="B448" t="s">
        <v>87</v>
      </c>
      <c r="C448" s="44">
        <v>43677</v>
      </c>
      <c r="E448" t="s">
        <v>89</v>
      </c>
      <c r="F448" s="106"/>
    </row>
    <row r="449" spans="1:6" x14ac:dyDescent="0.25">
      <c r="A449">
        <v>50738726</v>
      </c>
      <c r="B449" t="s">
        <v>87</v>
      </c>
      <c r="C449" s="44">
        <v>43677</v>
      </c>
      <c r="E449" t="s">
        <v>89</v>
      </c>
      <c r="F449" s="106"/>
    </row>
    <row r="450" spans="1:6" x14ac:dyDescent="0.25">
      <c r="A450">
        <v>50738728</v>
      </c>
      <c r="B450" t="s">
        <v>87</v>
      </c>
      <c r="C450" s="44">
        <v>43677</v>
      </c>
      <c r="E450" t="s">
        <v>89</v>
      </c>
      <c r="F450" s="106"/>
    </row>
    <row r="451" spans="1:6" x14ac:dyDescent="0.25">
      <c r="A451">
        <v>50738729</v>
      </c>
      <c r="B451" t="s">
        <v>87</v>
      </c>
      <c r="C451" s="44">
        <v>43677</v>
      </c>
      <c r="E451" t="s">
        <v>89</v>
      </c>
      <c r="F451" s="106"/>
    </row>
    <row r="452" spans="1:6" x14ac:dyDescent="0.25">
      <c r="A452">
        <v>50738730</v>
      </c>
      <c r="B452" t="s">
        <v>87</v>
      </c>
      <c r="C452" s="44">
        <v>43677</v>
      </c>
      <c r="E452" t="s">
        <v>89</v>
      </c>
      <c r="F452" s="106"/>
    </row>
    <row r="453" spans="1:6" x14ac:dyDescent="0.25">
      <c r="A453">
        <v>30738731</v>
      </c>
      <c r="B453" t="s">
        <v>87</v>
      </c>
      <c r="C453" s="44">
        <v>43677</v>
      </c>
      <c r="E453" t="s">
        <v>89</v>
      </c>
      <c r="F453" s="106"/>
    </row>
    <row r="454" spans="1:6" x14ac:dyDescent="0.25">
      <c r="A454">
        <v>45433</v>
      </c>
      <c r="B454" t="s">
        <v>87</v>
      </c>
      <c r="C454" s="44">
        <v>43678</v>
      </c>
      <c r="E454" t="s">
        <v>89</v>
      </c>
      <c r="F454" s="106"/>
    </row>
    <row r="455" spans="1:6" x14ac:dyDescent="0.25">
      <c r="A455">
        <v>50738732</v>
      </c>
      <c r="B455" t="s">
        <v>87</v>
      </c>
      <c r="C455" s="44">
        <v>43678</v>
      </c>
      <c r="E455" t="s">
        <v>89</v>
      </c>
      <c r="F455" s="106"/>
    </row>
    <row r="456" spans="1:6" x14ac:dyDescent="0.25">
      <c r="A456">
        <v>50738733</v>
      </c>
      <c r="B456" t="s">
        <v>87</v>
      </c>
      <c r="C456" s="44">
        <v>43678</v>
      </c>
      <c r="E456" t="s">
        <v>89</v>
      </c>
      <c r="F456" s="106"/>
    </row>
    <row r="457" spans="1:6" x14ac:dyDescent="0.25">
      <c r="A457">
        <v>50738734</v>
      </c>
      <c r="B457" t="s">
        <v>87</v>
      </c>
      <c r="C457" s="44">
        <v>43678</v>
      </c>
      <c r="E457" t="s">
        <v>89</v>
      </c>
      <c r="F457" s="106"/>
    </row>
    <row r="458" spans="1:6" x14ac:dyDescent="0.25">
      <c r="A458">
        <v>50738735</v>
      </c>
      <c r="B458" t="s">
        <v>87</v>
      </c>
      <c r="C458" s="44">
        <v>43678</v>
      </c>
      <c r="E458" t="s">
        <v>89</v>
      </c>
      <c r="F458" s="106"/>
    </row>
    <row r="459" spans="1:6" x14ac:dyDescent="0.25">
      <c r="A459">
        <v>50738736</v>
      </c>
      <c r="B459" t="s">
        <v>87</v>
      </c>
      <c r="C459" s="44">
        <v>43678</v>
      </c>
      <c r="E459" t="s">
        <v>89</v>
      </c>
      <c r="F459" s="106"/>
    </row>
    <row r="460" spans="1:6" x14ac:dyDescent="0.25">
      <c r="A460">
        <v>50738738</v>
      </c>
      <c r="B460" t="s">
        <v>87</v>
      </c>
      <c r="C460" s="44">
        <v>43678</v>
      </c>
      <c r="E460" t="s">
        <v>89</v>
      </c>
      <c r="F460" s="106"/>
    </row>
    <row r="461" spans="1:6" x14ac:dyDescent="0.25">
      <c r="A461">
        <v>45709</v>
      </c>
      <c r="B461" t="s">
        <v>87</v>
      </c>
      <c r="C461" s="44">
        <v>43678</v>
      </c>
      <c r="E461" t="s">
        <v>89</v>
      </c>
      <c r="F461" s="106"/>
    </row>
    <row r="462" spans="1:6" x14ac:dyDescent="0.25">
      <c r="A462">
        <v>45710</v>
      </c>
      <c r="B462" t="s">
        <v>87</v>
      </c>
      <c r="C462" s="44">
        <v>43678</v>
      </c>
      <c r="E462" t="s">
        <v>89</v>
      </c>
      <c r="F462" s="106"/>
    </row>
    <row r="463" spans="1:6" x14ac:dyDescent="0.25">
      <c r="A463">
        <v>45725</v>
      </c>
      <c r="B463" t="s">
        <v>87</v>
      </c>
      <c r="C463" s="44">
        <v>43678</v>
      </c>
      <c r="E463" t="s">
        <v>89</v>
      </c>
      <c r="F463" s="106"/>
    </row>
    <row r="464" spans="1:6" x14ac:dyDescent="0.25">
      <c r="A464">
        <v>45714</v>
      </c>
      <c r="B464" t="s">
        <v>87</v>
      </c>
      <c r="C464" s="44">
        <v>43678</v>
      </c>
      <c r="E464" t="s">
        <v>89</v>
      </c>
      <c r="F464" s="106"/>
    </row>
    <row r="465" spans="1:6" x14ac:dyDescent="0.25">
      <c r="A465">
        <v>45991</v>
      </c>
      <c r="B465" t="s">
        <v>87</v>
      </c>
      <c r="C465" s="44">
        <v>43679</v>
      </c>
      <c r="E465" t="s">
        <v>89</v>
      </c>
      <c r="F465" s="106"/>
    </row>
    <row r="466" spans="1:6" x14ac:dyDescent="0.25">
      <c r="A466">
        <v>45756</v>
      </c>
      <c r="B466" t="s">
        <v>87</v>
      </c>
      <c r="C466" s="44">
        <v>43679</v>
      </c>
      <c r="E466" t="s">
        <v>89</v>
      </c>
      <c r="F466" s="106"/>
    </row>
    <row r="467" spans="1:6" x14ac:dyDescent="0.25">
      <c r="A467">
        <v>45753</v>
      </c>
      <c r="B467" t="s">
        <v>87</v>
      </c>
      <c r="C467" s="44">
        <v>43679</v>
      </c>
      <c r="E467" t="s">
        <v>89</v>
      </c>
      <c r="F467" s="106"/>
    </row>
    <row r="468" spans="1:6" x14ac:dyDescent="0.25">
      <c r="A468">
        <v>45755</v>
      </c>
      <c r="B468" t="s">
        <v>87</v>
      </c>
      <c r="C468" s="44">
        <v>43679</v>
      </c>
      <c r="E468" t="s">
        <v>89</v>
      </c>
      <c r="F468" s="106"/>
    </row>
    <row r="469" spans="1:6" x14ac:dyDescent="0.25">
      <c r="A469">
        <v>50738753</v>
      </c>
      <c r="B469" t="s">
        <v>87</v>
      </c>
      <c r="C469" s="44">
        <v>43681</v>
      </c>
      <c r="E469" t="s">
        <v>89</v>
      </c>
      <c r="F469" s="106"/>
    </row>
    <row r="470" spans="1:6" x14ac:dyDescent="0.25">
      <c r="A470">
        <v>50738751</v>
      </c>
      <c r="B470" t="s">
        <v>87</v>
      </c>
      <c r="C470" s="44">
        <v>43681</v>
      </c>
      <c r="E470" t="s">
        <v>89</v>
      </c>
      <c r="F470" s="106"/>
    </row>
    <row r="471" spans="1:6" x14ac:dyDescent="0.25">
      <c r="A471">
        <v>50738752</v>
      </c>
      <c r="B471" t="s">
        <v>87</v>
      </c>
      <c r="C471" s="44">
        <v>43681</v>
      </c>
      <c r="E471" t="s">
        <v>89</v>
      </c>
      <c r="F471" s="106"/>
    </row>
    <row r="472" spans="1:6" x14ac:dyDescent="0.25">
      <c r="A472">
        <v>50738749</v>
      </c>
      <c r="B472" t="s">
        <v>87</v>
      </c>
      <c r="C472" s="44">
        <v>43681</v>
      </c>
      <c r="E472" t="s">
        <v>89</v>
      </c>
      <c r="F472" s="106"/>
    </row>
    <row r="473" spans="1:6" x14ac:dyDescent="0.25">
      <c r="A473">
        <v>50738750</v>
      </c>
      <c r="B473" t="s">
        <v>87</v>
      </c>
      <c r="C473" s="44">
        <v>43681</v>
      </c>
      <c r="E473" t="s">
        <v>89</v>
      </c>
      <c r="F473" s="106"/>
    </row>
    <row r="474" spans="1:6" x14ac:dyDescent="0.25">
      <c r="A474">
        <v>50738740</v>
      </c>
      <c r="B474" t="s">
        <v>87</v>
      </c>
      <c r="C474" s="44">
        <v>43681</v>
      </c>
      <c r="E474" t="s">
        <v>89</v>
      </c>
      <c r="F474" s="106"/>
    </row>
    <row r="475" spans="1:6" x14ac:dyDescent="0.25">
      <c r="A475">
        <v>50738739</v>
      </c>
      <c r="B475" t="s">
        <v>87</v>
      </c>
      <c r="C475" s="44">
        <v>43681</v>
      </c>
      <c r="E475" t="s">
        <v>89</v>
      </c>
      <c r="F475" s="106"/>
    </row>
    <row r="476" spans="1:6" x14ac:dyDescent="0.25">
      <c r="A476">
        <v>50738741</v>
      </c>
      <c r="B476" t="s">
        <v>87</v>
      </c>
      <c r="C476" s="44">
        <v>43681</v>
      </c>
      <c r="E476" t="s">
        <v>89</v>
      </c>
      <c r="F476" s="106"/>
    </row>
    <row r="477" spans="1:6" x14ac:dyDescent="0.25">
      <c r="A477">
        <v>50738742</v>
      </c>
      <c r="B477" t="s">
        <v>87</v>
      </c>
      <c r="C477" s="44">
        <v>43681</v>
      </c>
      <c r="E477" t="s">
        <v>89</v>
      </c>
      <c r="F477" s="106"/>
    </row>
    <row r="478" spans="1:6" x14ac:dyDescent="0.25">
      <c r="A478">
        <v>50738743</v>
      </c>
      <c r="B478" t="s">
        <v>87</v>
      </c>
      <c r="C478" s="44">
        <v>43681</v>
      </c>
      <c r="E478" t="s">
        <v>89</v>
      </c>
      <c r="F478" s="106"/>
    </row>
    <row r="479" spans="1:6" x14ac:dyDescent="0.25">
      <c r="A479">
        <v>50738744</v>
      </c>
      <c r="B479" t="s">
        <v>87</v>
      </c>
      <c r="C479" s="44">
        <v>43681</v>
      </c>
      <c r="E479" t="s">
        <v>89</v>
      </c>
      <c r="F479" s="106"/>
    </row>
    <row r="480" spans="1:6" x14ac:dyDescent="0.25">
      <c r="A480">
        <v>50738745</v>
      </c>
      <c r="B480" t="s">
        <v>87</v>
      </c>
      <c r="C480" s="44">
        <v>43681</v>
      </c>
      <c r="E480" t="s">
        <v>89</v>
      </c>
      <c r="F480" s="106"/>
    </row>
    <row r="481" spans="1:6" x14ac:dyDescent="0.25">
      <c r="A481">
        <v>50738746</v>
      </c>
      <c r="B481" t="s">
        <v>87</v>
      </c>
      <c r="C481" s="44">
        <v>43681</v>
      </c>
      <c r="E481" t="s">
        <v>89</v>
      </c>
      <c r="F481" s="106"/>
    </row>
    <row r="482" spans="1:6" x14ac:dyDescent="0.25">
      <c r="A482">
        <v>45726</v>
      </c>
      <c r="B482" t="s">
        <v>87</v>
      </c>
      <c r="C482" s="44">
        <v>43683</v>
      </c>
      <c r="E482" t="s">
        <v>89</v>
      </c>
      <c r="F482" s="106"/>
    </row>
    <row r="483" spans="1:6" x14ac:dyDescent="0.25">
      <c r="A483">
        <v>45470</v>
      </c>
      <c r="B483" t="s">
        <v>87</v>
      </c>
      <c r="C483" s="44">
        <v>43683</v>
      </c>
      <c r="E483" t="s">
        <v>89</v>
      </c>
      <c r="F483" s="106"/>
    </row>
    <row r="484" spans="1:6" x14ac:dyDescent="0.25">
      <c r="A484">
        <v>45727</v>
      </c>
      <c r="B484" t="s">
        <v>87</v>
      </c>
      <c r="C484" s="44">
        <v>43683</v>
      </c>
      <c r="E484" t="s">
        <v>89</v>
      </c>
      <c r="F484" s="106"/>
    </row>
    <row r="485" spans="1:6" x14ac:dyDescent="0.25">
      <c r="A485">
        <v>45724</v>
      </c>
      <c r="B485" t="s">
        <v>87</v>
      </c>
      <c r="C485" s="44">
        <v>43683</v>
      </c>
      <c r="E485" t="s">
        <v>89</v>
      </c>
      <c r="F485" s="106"/>
    </row>
    <row r="486" spans="1:6" x14ac:dyDescent="0.25">
      <c r="A486">
        <v>45609</v>
      </c>
      <c r="B486" t="s">
        <v>87</v>
      </c>
      <c r="C486" s="44">
        <v>43684</v>
      </c>
      <c r="E486" t="s">
        <v>89</v>
      </c>
      <c r="F486" s="106"/>
    </row>
    <row r="487" spans="1:6" x14ac:dyDescent="0.25">
      <c r="A487">
        <v>45611</v>
      </c>
      <c r="B487" t="s">
        <v>87</v>
      </c>
      <c r="C487" s="44">
        <v>43684</v>
      </c>
      <c r="E487" t="s">
        <v>89</v>
      </c>
      <c r="F487" s="106"/>
    </row>
    <row r="488" spans="1:6" x14ac:dyDescent="0.25">
      <c r="A488">
        <v>45612</v>
      </c>
      <c r="B488" t="s">
        <v>87</v>
      </c>
      <c r="C488" s="44">
        <v>43684</v>
      </c>
      <c r="E488" t="s">
        <v>89</v>
      </c>
      <c r="F488" s="106"/>
    </row>
    <row r="489" spans="1:6" x14ac:dyDescent="0.25">
      <c r="A489">
        <v>45610</v>
      </c>
      <c r="B489" t="s">
        <v>87</v>
      </c>
      <c r="C489" s="44">
        <v>43684</v>
      </c>
      <c r="E489" t="s">
        <v>89</v>
      </c>
      <c r="F489" s="106"/>
    </row>
    <row r="490" spans="1:6" x14ac:dyDescent="0.25">
      <c r="A490">
        <v>48997</v>
      </c>
      <c r="B490" t="s">
        <v>87</v>
      </c>
      <c r="C490" s="44">
        <v>43684</v>
      </c>
      <c r="E490" t="s">
        <v>89</v>
      </c>
      <c r="F490" s="106"/>
    </row>
    <row r="491" spans="1:6" x14ac:dyDescent="0.25">
      <c r="A491">
        <v>50720</v>
      </c>
      <c r="B491" t="s">
        <v>87</v>
      </c>
      <c r="C491" s="44">
        <v>43685</v>
      </c>
      <c r="E491" t="s">
        <v>89</v>
      </c>
      <c r="F491" s="106"/>
    </row>
    <row r="492" spans="1:6" x14ac:dyDescent="0.25">
      <c r="A492">
        <v>45608</v>
      </c>
      <c r="B492" t="s">
        <v>87</v>
      </c>
      <c r="C492" s="44">
        <v>43685</v>
      </c>
      <c r="E492" t="s">
        <v>89</v>
      </c>
      <c r="F492" s="106"/>
    </row>
    <row r="493" spans="1:6" x14ac:dyDescent="0.25">
      <c r="A493">
        <v>45614</v>
      </c>
      <c r="B493" t="s">
        <v>87</v>
      </c>
      <c r="C493" s="44">
        <v>43685</v>
      </c>
      <c r="E493" t="s">
        <v>89</v>
      </c>
      <c r="F493" s="106"/>
    </row>
    <row r="494" spans="1:6" x14ac:dyDescent="0.25">
      <c r="A494">
        <v>45613</v>
      </c>
      <c r="B494" t="s">
        <v>87</v>
      </c>
      <c r="C494" s="44">
        <v>43685</v>
      </c>
      <c r="E494" t="s">
        <v>89</v>
      </c>
      <c r="F494" s="106"/>
    </row>
    <row r="495" spans="1:6" x14ac:dyDescent="0.25">
      <c r="A495">
        <v>45879</v>
      </c>
      <c r="B495" t="s">
        <v>87</v>
      </c>
      <c r="C495" s="44">
        <v>43685</v>
      </c>
      <c r="E495" t="s">
        <v>89</v>
      </c>
      <c r="F495" s="106"/>
    </row>
    <row r="496" spans="1:6" x14ac:dyDescent="0.25">
      <c r="A496">
        <v>49627</v>
      </c>
      <c r="B496" t="s">
        <v>87</v>
      </c>
      <c r="C496" s="44">
        <v>43685</v>
      </c>
      <c r="E496" t="s">
        <v>89</v>
      </c>
      <c r="F496" s="106"/>
    </row>
    <row r="497" spans="1:6" x14ac:dyDescent="0.25">
      <c r="A497">
        <v>49525</v>
      </c>
      <c r="B497" t="s">
        <v>87</v>
      </c>
      <c r="C497" s="44">
        <v>43685</v>
      </c>
      <c r="E497" t="s">
        <v>89</v>
      </c>
      <c r="F497" s="106"/>
    </row>
    <row r="498" spans="1:6" x14ac:dyDescent="0.25">
      <c r="A498">
        <v>51072</v>
      </c>
      <c r="B498" t="s">
        <v>87</v>
      </c>
      <c r="C498" s="44">
        <v>43685</v>
      </c>
      <c r="E498" t="s">
        <v>89</v>
      </c>
      <c r="F498" s="106"/>
    </row>
    <row r="499" spans="1:6" x14ac:dyDescent="0.25">
      <c r="A499">
        <v>50882</v>
      </c>
      <c r="B499" t="s">
        <v>87</v>
      </c>
      <c r="C499" s="44">
        <v>43685</v>
      </c>
      <c r="E499" t="s">
        <v>89</v>
      </c>
      <c r="F499" s="106"/>
    </row>
    <row r="500" spans="1:6" x14ac:dyDescent="0.25">
      <c r="A500">
        <v>45718</v>
      </c>
      <c r="B500" t="s">
        <v>87</v>
      </c>
      <c r="C500" s="44">
        <v>43686</v>
      </c>
      <c r="E500" t="s">
        <v>89</v>
      </c>
      <c r="F500" s="106"/>
    </row>
    <row r="501" spans="1:6" x14ac:dyDescent="0.25">
      <c r="A501">
        <v>45730</v>
      </c>
      <c r="B501" t="s">
        <v>87</v>
      </c>
      <c r="C501" s="44">
        <v>43686</v>
      </c>
      <c r="E501" t="s">
        <v>89</v>
      </c>
      <c r="F501" s="106"/>
    </row>
    <row r="502" spans="1:6" x14ac:dyDescent="0.25">
      <c r="A502">
        <v>45748</v>
      </c>
      <c r="B502" t="s">
        <v>87</v>
      </c>
      <c r="C502" s="44">
        <v>43686</v>
      </c>
      <c r="E502" t="s">
        <v>89</v>
      </c>
      <c r="F502" s="106"/>
    </row>
    <row r="503" spans="1:6" x14ac:dyDescent="0.25">
      <c r="A503">
        <v>45720</v>
      </c>
      <c r="B503" t="s">
        <v>87</v>
      </c>
      <c r="C503" s="44">
        <v>43686</v>
      </c>
      <c r="E503" t="s">
        <v>89</v>
      </c>
      <c r="F503" s="106"/>
    </row>
    <row r="504" spans="1:6" x14ac:dyDescent="0.25">
      <c r="A504">
        <v>45776</v>
      </c>
      <c r="B504" t="s">
        <v>87</v>
      </c>
      <c r="C504" s="44">
        <v>43689</v>
      </c>
      <c r="E504" t="s">
        <v>89</v>
      </c>
      <c r="F504" s="106"/>
    </row>
    <row r="505" spans="1:6" x14ac:dyDescent="0.25">
      <c r="A505">
        <v>45767</v>
      </c>
      <c r="B505" t="s">
        <v>87</v>
      </c>
      <c r="C505" s="44">
        <v>43689</v>
      </c>
      <c r="E505" t="s">
        <v>89</v>
      </c>
      <c r="F505" s="106"/>
    </row>
    <row r="506" spans="1:6" x14ac:dyDescent="0.25">
      <c r="A506">
        <v>45775</v>
      </c>
      <c r="B506" t="s">
        <v>87</v>
      </c>
      <c r="C506" s="44">
        <v>43689</v>
      </c>
      <c r="E506" t="s">
        <v>89</v>
      </c>
      <c r="F506" s="106"/>
    </row>
    <row r="507" spans="1:6" x14ac:dyDescent="0.25">
      <c r="A507">
        <v>45768</v>
      </c>
      <c r="B507" t="s">
        <v>87</v>
      </c>
      <c r="C507" s="44">
        <v>43689</v>
      </c>
      <c r="E507" t="s">
        <v>89</v>
      </c>
      <c r="F507" s="106"/>
    </row>
    <row r="508" spans="1:6" x14ac:dyDescent="0.25">
      <c r="A508">
        <v>45762</v>
      </c>
      <c r="B508" t="s">
        <v>87</v>
      </c>
      <c r="C508" s="44">
        <v>43690</v>
      </c>
      <c r="E508" t="s">
        <v>89</v>
      </c>
      <c r="F508" s="106"/>
    </row>
    <row r="509" spans="1:6" x14ac:dyDescent="0.25">
      <c r="A509">
        <v>45765</v>
      </c>
      <c r="B509" t="s">
        <v>87</v>
      </c>
      <c r="C509" s="44">
        <v>43690</v>
      </c>
      <c r="E509" t="s">
        <v>89</v>
      </c>
      <c r="F509" s="106"/>
    </row>
    <row r="510" spans="1:6" x14ac:dyDescent="0.25">
      <c r="A510">
        <v>48877</v>
      </c>
      <c r="B510" t="s">
        <v>87</v>
      </c>
      <c r="C510" s="44">
        <v>43690</v>
      </c>
      <c r="E510" t="s">
        <v>89</v>
      </c>
      <c r="F510" s="106"/>
    </row>
    <row r="511" spans="1:6" x14ac:dyDescent="0.25">
      <c r="A511">
        <v>45763</v>
      </c>
      <c r="B511" t="s">
        <v>87</v>
      </c>
      <c r="C511" s="44">
        <v>43690</v>
      </c>
      <c r="E511" t="s">
        <v>89</v>
      </c>
      <c r="F511" s="106"/>
    </row>
    <row r="512" spans="1:6" x14ac:dyDescent="0.25">
      <c r="A512">
        <v>50244</v>
      </c>
      <c r="B512" t="s">
        <v>87</v>
      </c>
      <c r="C512" s="44">
        <v>43691</v>
      </c>
      <c r="E512" t="s">
        <v>89</v>
      </c>
      <c r="F512" s="106"/>
    </row>
    <row r="513" spans="1:6" x14ac:dyDescent="0.25">
      <c r="A513">
        <v>46615</v>
      </c>
      <c r="B513" t="s">
        <v>87</v>
      </c>
      <c r="C513" s="44">
        <v>43691</v>
      </c>
      <c r="E513" t="s">
        <v>89</v>
      </c>
      <c r="F513" s="106"/>
    </row>
    <row r="514" spans="1:6" x14ac:dyDescent="0.25">
      <c r="A514">
        <v>51635</v>
      </c>
      <c r="B514" t="s">
        <v>87</v>
      </c>
      <c r="C514" s="44">
        <v>43691</v>
      </c>
      <c r="E514" t="s">
        <v>89</v>
      </c>
      <c r="F514" s="106"/>
    </row>
    <row r="515" spans="1:6" x14ac:dyDescent="0.25">
      <c r="A515">
        <v>49529</v>
      </c>
      <c r="B515" t="s">
        <v>87</v>
      </c>
      <c r="C515" s="44">
        <v>43691</v>
      </c>
      <c r="E515" t="s">
        <v>89</v>
      </c>
      <c r="F515" s="106"/>
    </row>
    <row r="516" spans="1:6" x14ac:dyDescent="0.25">
      <c r="A516">
        <v>46456</v>
      </c>
      <c r="B516" t="s">
        <v>87</v>
      </c>
      <c r="C516" s="44">
        <v>43693</v>
      </c>
      <c r="E516" t="s">
        <v>89</v>
      </c>
      <c r="F516" s="106"/>
    </row>
    <row r="517" spans="1:6" x14ac:dyDescent="0.25">
      <c r="A517">
        <v>47248</v>
      </c>
      <c r="B517" t="s">
        <v>87</v>
      </c>
      <c r="C517" s="44">
        <v>43696</v>
      </c>
      <c r="E517" t="s">
        <v>89</v>
      </c>
      <c r="F517" s="106"/>
    </row>
    <row r="518" spans="1:6" x14ac:dyDescent="0.25">
      <c r="A518">
        <v>49775</v>
      </c>
      <c r="B518" t="s">
        <v>87</v>
      </c>
      <c r="C518" s="44">
        <v>43699</v>
      </c>
      <c r="E518" t="s">
        <v>89</v>
      </c>
      <c r="F518" s="106"/>
    </row>
    <row r="519" spans="1:6" x14ac:dyDescent="0.25">
      <c r="A519">
        <v>50567</v>
      </c>
      <c r="B519" t="s">
        <v>87</v>
      </c>
      <c r="C519" s="44">
        <v>43699</v>
      </c>
      <c r="E519" t="s">
        <v>89</v>
      </c>
      <c r="F519" s="106"/>
    </row>
    <row r="520" spans="1:6" x14ac:dyDescent="0.25">
      <c r="A520">
        <v>48878</v>
      </c>
      <c r="B520" t="s">
        <v>87</v>
      </c>
      <c r="C520" s="44">
        <v>43703</v>
      </c>
      <c r="E520" t="s">
        <v>89</v>
      </c>
      <c r="F520" s="106"/>
    </row>
    <row r="521" spans="1:6" x14ac:dyDescent="0.25">
      <c r="A521">
        <v>46517</v>
      </c>
      <c r="B521" t="s">
        <v>87</v>
      </c>
      <c r="C521" s="44">
        <v>43705</v>
      </c>
      <c r="E521" t="s">
        <v>89</v>
      </c>
      <c r="F521" s="106"/>
    </row>
    <row r="522" spans="1:6" x14ac:dyDescent="0.25">
      <c r="A522">
        <v>45538</v>
      </c>
      <c r="B522" t="s">
        <v>87</v>
      </c>
      <c r="C522" s="44">
        <v>43705</v>
      </c>
      <c r="E522" t="s">
        <v>89</v>
      </c>
      <c r="F522" s="106"/>
    </row>
    <row r="523" spans="1:6" x14ac:dyDescent="0.25">
      <c r="A523">
        <v>45092</v>
      </c>
      <c r="B523" t="s">
        <v>87</v>
      </c>
      <c r="C523" s="44">
        <v>43711</v>
      </c>
      <c r="E523" t="s">
        <v>89</v>
      </c>
      <c r="F523" s="106"/>
    </row>
    <row r="524" spans="1:6" x14ac:dyDescent="0.25">
      <c r="A524">
        <v>45492</v>
      </c>
      <c r="B524" t="s">
        <v>87</v>
      </c>
      <c r="C524" s="44">
        <v>43711</v>
      </c>
      <c r="E524" t="s">
        <v>89</v>
      </c>
      <c r="F524" s="106"/>
    </row>
    <row r="525" spans="1:6" x14ac:dyDescent="0.25">
      <c r="A525">
        <v>45493</v>
      </c>
      <c r="B525" t="s">
        <v>87</v>
      </c>
      <c r="C525" s="44">
        <v>43711</v>
      </c>
      <c r="E525" t="s">
        <v>89</v>
      </c>
      <c r="F525" s="106"/>
    </row>
    <row r="526" spans="1:6" x14ac:dyDescent="0.25">
      <c r="A526">
        <v>45489</v>
      </c>
      <c r="B526" t="s">
        <v>87</v>
      </c>
      <c r="C526" s="44">
        <v>43711</v>
      </c>
      <c r="E526" t="s">
        <v>89</v>
      </c>
      <c r="F526" s="106"/>
    </row>
    <row r="527" spans="1:6" x14ac:dyDescent="0.25">
      <c r="A527">
        <v>45814</v>
      </c>
      <c r="B527" t="s">
        <v>87</v>
      </c>
      <c r="C527" s="44">
        <v>43711</v>
      </c>
      <c r="E527" t="s">
        <v>89</v>
      </c>
      <c r="F527" s="106"/>
    </row>
    <row r="528" spans="1:6" x14ac:dyDescent="0.25">
      <c r="A528">
        <v>45816</v>
      </c>
      <c r="B528" t="s">
        <v>87</v>
      </c>
      <c r="C528" s="44">
        <v>43711</v>
      </c>
      <c r="E528" t="s">
        <v>89</v>
      </c>
      <c r="F528" s="106"/>
    </row>
    <row r="529" spans="1:6" x14ac:dyDescent="0.25">
      <c r="A529">
        <v>45817</v>
      </c>
      <c r="B529" t="s">
        <v>87</v>
      </c>
      <c r="C529" s="44">
        <v>43711</v>
      </c>
      <c r="E529" t="s">
        <v>89</v>
      </c>
      <c r="F529" s="106"/>
    </row>
    <row r="530" spans="1:6" x14ac:dyDescent="0.25">
      <c r="A530">
        <v>45818</v>
      </c>
      <c r="B530" t="s">
        <v>87</v>
      </c>
      <c r="C530" s="44">
        <v>43711</v>
      </c>
      <c r="E530" t="s">
        <v>89</v>
      </c>
      <c r="F530" s="106"/>
    </row>
    <row r="531" spans="1:6" x14ac:dyDescent="0.25">
      <c r="A531">
        <v>45820</v>
      </c>
      <c r="B531" t="s">
        <v>87</v>
      </c>
      <c r="C531" s="44">
        <v>43711</v>
      </c>
      <c r="E531" t="s">
        <v>89</v>
      </c>
      <c r="F531" s="106"/>
    </row>
    <row r="532" spans="1:6" x14ac:dyDescent="0.25">
      <c r="A532">
        <v>45821</v>
      </c>
      <c r="B532" t="s">
        <v>87</v>
      </c>
      <c r="C532" s="44">
        <v>43711</v>
      </c>
      <c r="E532" t="s">
        <v>89</v>
      </c>
      <c r="F532" s="106"/>
    </row>
    <row r="533" spans="1:6" x14ac:dyDescent="0.25">
      <c r="A533">
        <v>45822</v>
      </c>
      <c r="B533" t="s">
        <v>87</v>
      </c>
      <c r="C533" s="44">
        <v>43711</v>
      </c>
      <c r="E533" t="s">
        <v>89</v>
      </c>
      <c r="F533" s="106"/>
    </row>
    <row r="534" spans="1:6" x14ac:dyDescent="0.25">
      <c r="A534">
        <v>45823</v>
      </c>
      <c r="B534" t="s">
        <v>87</v>
      </c>
      <c r="C534" s="44">
        <v>43711</v>
      </c>
      <c r="E534" t="s">
        <v>89</v>
      </c>
      <c r="F534" s="106"/>
    </row>
    <row r="535" spans="1:6" x14ac:dyDescent="0.25">
      <c r="A535">
        <v>45824</v>
      </c>
      <c r="B535" t="s">
        <v>87</v>
      </c>
      <c r="C535" s="44">
        <v>43711</v>
      </c>
      <c r="E535" t="s">
        <v>89</v>
      </c>
      <c r="F535" s="106"/>
    </row>
    <row r="536" spans="1:6" x14ac:dyDescent="0.25">
      <c r="A536">
        <v>45825</v>
      </c>
      <c r="B536" t="s">
        <v>87</v>
      </c>
      <c r="C536" s="44">
        <v>43711</v>
      </c>
      <c r="E536" t="s">
        <v>89</v>
      </c>
      <c r="F536" s="106"/>
    </row>
    <row r="537" spans="1:6" x14ac:dyDescent="0.25">
      <c r="A537">
        <v>45511</v>
      </c>
      <c r="B537" t="s">
        <v>87</v>
      </c>
      <c r="C537" s="44">
        <v>43712</v>
      </c>
      <c r="E537" t="s">
        <v>89</v>
      </c>
      <c r="F537" s="106"/>
    </row>
    <row r="538" spans="1:6" x14ac:dyDescent="0.25">
      <c r="A538">
        <v>45512</v>
      </c>
      <c r="B538" t="s">
        <v>87</v>
      </c>
      <c r="C538" s="44">
        <v>43712</v>
      </c>
      <c r="E538" t="s">
        <v>89</v>
      </c>
      <c r="F538" s="106"/>
    </row>
    <row r="539" spans="1:6" x14ac:dyDescent="0.25">
      <c r="A539">
        <v>45500</v>
      </c>
      <c r="B539" t="s">
        <v>87</v>
      </c>
      <c r="C539" s="44">
        <v>43712</v>
      </c>
      <c r="E539" t="s">
        <v>89</v>
      </c>
      <c r="F539" s="106"/>
    </row>
    <row r="540" spans="1:6" x14ac:dyDescent="0.25">
      <c r="A540">
        <v>45501</v>
      </c>
      <c r="B540" t="s">
        <v>87</v>
      </c>
      <c r="C540" s="44">
        <v>43712</v>
      </c>
      <c r="E540" t="s">
        <v>89</v>
      </c>
      <c r="F540" s="106"/>
    </row>
    <row r="541" spans="1:6" x14ac:dyDescent="0.25">
      <c r="A541">
        <v>45502</v>
      </c>
      <c r="B541" t="s">
        <v>87</v>
      </c>
      <c r="C541" s="44">
        <v>43712</v>
      </c>
      <c r="E541" t="s">
        <v>89</v>
      </c>
      <c r="F541" s="106"/>
    </row>
    <row r="542" spans="1:6" x14ac:dyDescent="0.25">
      <c r="A542">
        <v>45503</v>
      </c>
      <c r="B542" t="s">
        <v>87</v>
      </c>
      <c r="C542" s="44">
        <v>43712</v>
      </c>
      <c r="E542" t="s">
        <v>89</v>
      </c>
      <c r="F542" s="106"/>
    </row>
    <row r="543" spans="1:6" x14ac:dyDescent="0.25">
      <c r="A543">
        <v>45505</v>
      </c>
      <c r="B543" t="s">
        <v>87</v>
      </c>
      <c r="C543" s="44">
        <v>43712</v>
      </c>
      <c r="E543" t="s">
        <v>89</v>
      </c>
      <c r="F543" s="106"/>
    </row>
    <row r="544" spans="1:6" x14ac:dyDescent="0.25">
      <c r="A544">
        <v>48838</v>
      </c>
      <c r="B544" t="s">
        <v>87</v>
      </c>
      <c r="C544" s="44">
        <v>43712</v>
      </c>
      <c r="E544" t="s">
        <v>89</v>
      </c>
      <c r="F544" s="106"/>
    </row>
    <row r="545" spans="1:6" x14ac:dyDescent="0.25">
      <c r="A545">
        <v>45519</v>
      </c>
      <c r="B545" t="s">
        <v>87</v>
      </c>
      <c r="C545" s="44">
        <v>43713</v>
      </c>
      <c r="E545" t="s">
        <v>89</v>
      </c>
      <c r="F545" s="106"/>
    </row>
    <row r="546" spans="1:6" x14ac:dyDescent="0.25">
      <c r="A546">
        <v>45520</v>
      </c>
      <c r="B546" t="s">
        <v>87</v>
      </c>
      <c r="C546" s="44">
        <v>43713</v>
      </c>
      <c r="E546" t="s">
        <v>89</v>
      </c>
      <c r="F546" s="106"/>
    </row>
    <row r="547" spans="1:6" x14ac:dyDescent="0.25">
      <c r="A547">
        <v>45521</v>
      </c>
      <c r="B547" t="s">
        <v>87</v>
      </c>
      <c r="C547" s="44">
        <v>43713</v>
      </c>
      <c r="E547" t="s">
        <v>89</v>
      </c>
      <c r="F547" s="106"/>
    </row>
    <row r="548" spans="1:6" x14ac:dyDescent="0.25">
      <c r="A548">
        <v>45513</v>
      </c>
      <c r="B548" t="s">
        <v>87</v>
      </c>
      <c r="C548" s="44">
        <v>43713</v>
      </c>
      <c r="E548" t="s">
        <v>89</v>
      </c>
      <c r="F548" s="106"/>
    </row>
    <row r="549" spans="1:6" x14ac:dyDescent="0.25">
      <c r="A549">
        <v>45514</v>
      </c>
      <c r="B549" t="s">
        <v>87</v>
      </c>
      <c r="C549" s="44">
        <v>43713</v>
      </c>
      <c r="E549" t="s">
        <v>89</v>
      </c>
      <c r="F549" s="106"/>
    </row>
    <row r="550" spans="1:6" x14ac:dyDescent="0.25">
      <c r="A550">
        <v>45515</v>
      </c>
      <c r="B550" t="s">
        <v>87</v>
      </c>
      <c r="C550" s="44">
        <v>43713</v>
      </c>
      <c r="E550" t="s">
        <v>89</v>
      </c>
      <c r="F550" s="106"/>
    </row>
    <row r="551" spans="1:6" x14ac:dyDescent="0.25">
      <c r="A551">
        <v>45517</v>
      </c>
      <c r="B551" t="s">
        <v>87</v>
      </c>
      <c r="C551" s="44">
        <v>43713</v>
      </c>
      <c r="E551" t="s">
        <v>89</v>
      </c>
      <c r="F551" s="106"/>
    </row>
    <row r="552" spans="1:6" x14ac:dyDescent="0.25">
      <c r="A552">
        <v>45522</v>
      </c>
      <c r="B552" t="s">
        <v>87</v>
      </c>
      <c r="C552" s="44">
        <v>43714</v>
      </c>
      <c r="E552" t="s">
        <v>89</v>
      </c>
      <c r="F552" s="106"/>
    </row>
    <row r="553" spans="1:6" x14ac:dyDescent="0.25">
      <c r="A553">
        <v>45495</v>
      </c>
      <c r="B553" t="s">
        <v>87</v>
      </c>
      <c r="C553" s="44">
        <v>43714</v>
      </c>
      <c r="E553" t="s">
        <v>89</v>
      </c>
      <c r="F553" s="106"/>
    </row>
    <row r="554" spans="1:6" x14ac:dyDescent="0.25">
      <c r="A554">
        <v>45496</v>
      </c>
      <c r="B554" t="s">
        <v>87</v>
      </c>
      <c r="C554" s="44">
        <v>43714</v>
      </c>
      <c r="E554" t="s">
        <v>89</v>
      </c>
      <c r="F554" s="106"/>
    </row>
    <row r="555" spans="1:6" x14ac:dyDescent="0.25">
      <c r="A555">
        <v>46225</v>
      </c>
      <c r="B555" t="s">
        <v>87</v>
      </c>
      <c r="C555" s="44">
        <v>43714</v>
      </c>
      <c r="E555" t="s">
        <v>89</v>
      </c>
      <c r="F555" s="106"/>
    </row>
    <row r="556" spans="1:6" x14ac:dyDescent="0.25">
      <c r="A556">
        <v>46268</v>
      </c>
      <c r="B556" t="s">
        <v>87</v>
      </c>
      <c r="C556" s="44">
        <v>43714</v>
      </c>
      <c r="E556" t="s">
        <v>89</v>
      </c>
      <c r="F556" s="106"/>
    </row>
    <row r="557" spans="1:6" x14ac:dyDescent="0.25">
      <c r="A557">
        <v>46269</v>
      </c>
      <c r="B557" t="s">
        <v>87</v>
      </c>
      <c r="C557" s="44">
        <v>43714</v>
      </c>
      <c r="E557" t="s">
        <v>89</v>
      </c>
      <c r="F557" s="106"/>
    </row>
    <row r="558" spans="1:6" x14ac:dyDescent="0.25">
      <c r="A558">
        <v>46270</v>
      </c>
      <c r="B558" t="s">
        <v>87</v>
      </c>
      <c r="C558" s="44">
        <v>43714</v>
      </c>
      <c r="E558" t="s">
        <v>89</v>
      </c>
      <c r="F558" s="106"/>
    </row>
    <row r="559" spans="1:6" x14ac:dyDescent="0.25">
      <c r="A559">
        <v>45523</v>
      </c>
      <c r="B559" t="s">
        <v>87</v>
      </c>
      <c r="C559" s="44">
        <v>43714</v>
      </c>
      <c r="E559" t="s">
        <v>89</v>
      </c>
      <c r="F559" s="106"/>
    </row>
    <row r="560" spans="1:6" x14ac:dyDescent="0.25">
      <c r="A560">
        <v>45499</v>
      </c>
      <c r="B560" t="s">
        <v>87</v>
      </c>
      <c r="C560" s="44">
        <v>43714</v>
      </c>
      <c r="E560" t="s">
        <v>89</v>
      </c>
      <c r="F560" s="106"/>
    </row>
    <row r="561" spans="1:6" x14ac:dyDescent="0.25">
      <c r="A561">
        <v>45533</v>
      </c>
      <c r="B561" t="s">
        <v>87</v>
      </c>
      <c r="C561" s="44">
        <v>43714</v>
      </c>
      <c r="E561" t="s">
        <v>89</v>
      </c>
      <c r="F561" s="106"/>
    </row>
    <row r="562" spans="1:6" x14ac:dyDescent="0.25">
      <c r="A562">
        <v>45534</v>
      </c>
      <c r="B562" t="s">
        <v>87</v>
      </c>
      <c r="C562" s="44">
        <v>43714</v>
      </c>
      <c r="E562" t="s">
        <v>89</v>
      </c>
      <c r="F562" s="106"/>
    </row>
    <row r="563" spans="1:6" x14ac:dyDescent="0.25">
      <c r="A563">
        <v>45528</v>
      </c>
      <c r="B563" t="s">
        <v>87</v>
      </c>
      <c r="C563" s="44">
        <v>43714</v>
      </c>
      <c r="E563" t="s">
        <v>89</v>
      </c>
      <c r="F563" s="106"/>
    </row>
    <row r="564" spans="1:6" x14ac:dyDescent="0.25">
      <c r="A564">
        <v>45529</v>
      </c>
      <c r="B564" t="s">
        <v>87</v>
      </c>
      <c r="C564" s="44">
        <v>43714</v>
      </c>
      <c r="E564" t="s">
        <v>89</v>
      </c>
      <c r="F564" s="106"/>
    </row>
    <row r="565" spans="1:6" x14ac:dyDescent="0.25">
      <c r="A565">
        <v>45530</v>
      </c>
      <c r="B565" t="s">
        <v>87</v>
      </c>
      <c r="C565" s="44">
        <v>43714</v>
      </c>
      <c r="E565" t="s">
        <v>89</v>
      </c>
      <c r="F565" s="106"/>
    </row>
    <row r="566" spans="1:6" x14ac:dyDescent="0.25">
      <c r="A566">
        <v>45531</v>
      </c>
      <c r="B566" t="s">
        <v>87</v>
      </c>
      <c r="C566" s="44">
        <v>43714</v>
      </c>
      <c r="E566" t="s">
        <v>89</v>
      </c>
      <c r="F566" s="106"/>
    </row>
    <row r="567" spans="1:6" x14ac:dyDescent="0.25">
      <c r="A567">
        <v>45617</v>
      </c>
      <c r="B567" t="s">
        <v>87</v>
      </c>
      <c r="C567" s="44">
        <v>43717</v>
      </c>
      <c r="E567" t="s">
        <v>89</v>
      </c>
      <c r="F567" s="106"/>
    </row>
    <row r="568" spans="1:6" x14ac:dyDescent="0.25">
      <c r="A568">
        <v>45618</v>
      </c>
      <c r="B568" t="s">
        <v>87</v>
      </c>
      <c r="C568" s="44">
        <v>43717</v>
      </c>
      <c r="E568" t="s">
        <v>89</v>
      </c>
      <c r="F568" s="106"/>
    </row>
    <row r="569" spans="1:6" x14ac:dyDescent="0.25">
      <c r="A569">
        <v>45619</v>
      </c>
      <c r="B569" t="s">
        <v>87</v>
      </c>
      <c r="C569" s="44">
        <v>43717</v>
      </c>
      <c r="E569" t="s">
        <v>89</v>
      </c>
      <c r="F569" s="106"/>
    </row>
    <row r="570" spans="1:6" x14ac:dyDescent="0.25">
      <c r="A570">
        <v>45620</v>
      </c>
      <c r="B570" t="s">
        <v>87</v>
      </c>
      <c r="C570" s="44">
        <v>43717</v>
      </c>
      <c r="E570" t="s">
        <v>89</v>
      </c>
      <c r="F570" s="106"/>
    </row>
    <row r="571" spans="1:6" x14ac:dyDescent="0.25">
      <c r="A571">
        <v>45568</v>
      </c>
      <c r="B571" t="s">
        <v>87</v>
      </c>
      <c r="C571" s="44">
        <v>43717</v>
      </c>
      <c r="E571" t="s">
        <v>89</v>
      </c>
      <c r="F571" s="106"/>
    </row>
    <row r="572" spans="1:6" x14ac:dyDescent="0.25">
      <c r="A572">
        <v>45569</v>
      </c>
      <c r="B572" t="s">
        <v>87</v>
      </c>
      <c r="C572" s="44">
        <v>43717</v>
      </c>
      <c r="E572" t="s">
        <v>89</v>
      </c>
      <c r="F572" s="106"/>
    </row>
    <row r="573" spans="1:6" x14ac:dyDescent="0.25">
      <c r="A573">
        <v>45570</v>
      </c>
      <c r="B573" t="s">
        <v>87</v>
      </c>
      <c r="C573" s="44">
        <v>43717</v>
      </c>
      <c r="E573" t="s">
        <v>89</v>
      </c>
      <c r="F573" s="106"/>
    </row>
    <row r="574" spans="1:6" x14ac:dyDescent="0.25">
      <c r="A574">
        <v>45571</v>
      </c>
      <c r="B574" t="s">
        <v>87</v>
      </c>
      <c r="C574" s="44">
        <v>43717</v>
      </c>
      <c r="E574" t="s">
        <v>89</v>
      </c>
      <c r="F574" s="106"/>
    </row>
    <row r="575" spans="1:6" x14ac:dyDescent="0.25">
      <c r="A575">
        <v>45509</v>
      </c>
      <c r="B575" t="s">
        <v>87</v>
      </c>
      <c r="C575" s="44">
        <v>43717</v>
      </c>
      <c r="E575" t="s">
        <v>89</v>
      </c>
      <c r="F575" s="106"/>
    </row>
    <row r="576" spans="1:6" x14ac:dyDescent="0.25">
      <c r="A576">
        <v>45497</v>
      </c>
      <c r="B576" t="s">
        <v>87</v>
      </c>
      <c r="C576" s="44">
        <v>43717</v>
      </c>
      <c r="E576" t="s">
        <v>89</v>
      </c>
      <c r="F576" s="106"/>
    </row>
    <row r="577" spans="1:6" x14ac:dyDescent="0.25">
      <c r="A577">
        <v>45498</v>
      </c>
      <c r="B577" t="s">
        <v>87</v>
      </c>
      <c r="C577" s="44">
        <v>43717</v>
      </c>
      <c r="E577" t="s">
        <v>89</v>
      </c>
      <c r="F577" s="106"/>
    </row>
    <row r="578" spans="1:6" x14ac:dyDescent="0.25">
      <c r="A578">
        <v>45518</v>
      </c>
      <c r="B578" t="s">
        <v>87</v>
      </c>
      <c r="C578" s="44">
        <v>43717</v>
      </c>
      <c r="E578" t="s">
        <v>89</v>
      </c>
      <c r="F578" s="106"/>
    </row>
    <row r="579" spans="1:6" x14ac:dyDescent="0.25">
      <c r="A579">
        <v>45654</v>
      </c>
      <c r="B579" t="s">
        <v>87</v>
      </c>
      <c r="C579" s="44">
        <v>43719</v>
      </c>
      <c r="E579" t="s">
        <v>89</v>
      </c>
      <c r="F579" s="106"/>
    </row>
    <row r="580" spans="1:6" x14ac:dyDescent="0.25">
      <c r="A580">
        <v>45630</v>
      </c>
      <c r="B580" t="s">
        <v>87</v>
      </c>
      <c r="C580" s="44">
        <v>43719</v>
      </c>
      <c r="E580" t="s">
        <v>89</v>
      </c>
      <c r="F580" s="106"/>
    </row>
    <row r="581" spans="1:6" x14ac:dyDescent="0.25">
      <c r="A581">
        <v>45633</v>
      </c>
      <c r="B581" t="s">
        <v>87</v>
      </c>
      <c r="C581" s="44">
        <v>43719</v>
      </c>
      <c r="E581" t="s">
        <v>89</v>
      </c>
      <c r="F581" s="106"/>
    </row>
    <row r="582" spans="1:6" x14ac:dyDescent="0.25">
      <c r="A582">
        <v>45681</v>
      </c>
      <c r="B582" t="s">
        <v>87</v>
      </c>
      <c r="C582" s="44">
        <v>43719</v>
      </c>
      <c r="E582" t="s">
        <v>89</v>
      </c>
      <c r="F582" s="106"/>
    </row>
    <row r="583" spans="1:6" x14ac:dyDescent="0.25">
      <c r="A583">
        <v>45605</v>
      </c>
      <c r="B583" t="s">
        <v>87</v>
      </c>
      <c r="C583" s="44">
        <v>43719</v>
      </c>
      <c r="E583" t="s">
        <v>89</v>
      </c>
      <c r="F583" s="106"/>
    </row>
    <row r="584" spans="1:6" x14ac:dyDescent="0.25">
      <c r="A584">
        <v>45661</v>
      </c>
      <c r="B584" t="s">
        <v>87</v>
      </c>
      <c r="C584" s="44">
        <v>43719</v>
      </c>
      <c r="E584" t="s">
        <v>89</v>
      </c>
      <c r="F584" s="106"/>
    </row>
    <row r="585" spans="1:6" x14ac:dyDescent="0.25">
      <c r="A585">
        <v>45653</v>
      </c>
      <c r="B585" t="s">
        <v>87</v>
      </c>
      <c r="C585" s="44">
        <v>43719</v>
      </c>
      <c r="E585" t="s">
        <v>89</v>
      </c>
      <c r="F585" s="106"/>
    </row>
    <row r="586" spans="1:6" x14ac:dyDescent="0.25">
      <c r="A586">
        <v>45662</v>
      </c>
      <c r="B586" t="s">
        <v>87</v>
      </c>
      <c r="C586" s="44">
        <v>43719</v>
      </c>
      <c r="E586" t="s">
        <v>89</v>
      </c>
      <c r="F586" s="106"/>
    </row>
    <row r="587" spans="1:6" x14ac:dyDescent="0.25">
      <c r="A587">
        <v>45732</v>
      </c>
      <c r="B587" t="s">
        <v>87</v>
      </c>
      <c r="C587" s="44">
        <v>43720</v>
      </c>
      <c r="E587" t="s">
        <v>89</v>
      </c>
      <c r="F587" s="106"/>
    </row>
    <row r="588" spans="1:6" x14ac:dyDescent="0.25">
      <c r="A588">
        <v>45733</v>
      </c>
      <c r="B588" t="s">
        <v>87</v>
      </c>
      <c r="C588" s="44">
        <v>43720</v>
      </c>
      <c r="E588" t="s">
        <v>89</v>
      </c>
      <c r="F588" s="106"/>
    </row>
    <row r="589" spans="1:6" x14ac:dyDescent="0.25">
      <c r="A589">
        <v>45734</v>
      </c>
      <c r="B589" t="s">
        <v>87</v>
      </c>
      <c r="C589" s="44">
        <v>43720</v>
      </c>
      <c r="E589" t="s">
        <v>89</v>
      </c>
      <c r="F589" s="106"/>
    </row>
    <row r="590" spans="1:6" x14ac:dyDescent="0.25">
      <c r="A590">
        <v>45735</v>
      </c>
      <c r="B590" t="s">
        <v>87</v>
      </c>
      <c r="C590" s="44">
        <v>43720</v>
      </c>
      <c r="E590" t="s">
        <v>89</v>
      </c>
      <c r="F590" s="106"/>
    </row>
    <row r="591" spans="1:6" x14ac:dyDescent="0.25">
      <c r="A591">
        <v>45548</v>
      </c>
      <c r="B591" t="s">
        <v>87</v>
      </c>
      <c r="C591" s="44">
        <v>43720</v>
      </c>
      <c r="E591" t="s">
        <v>89</v>
      </c>
      <c r="F591" s="106"/>
    </row>
    <row r="592" spans="1:6" x14ac:dyDescent="0.25">
      <c r="A592">
        <v>45645</v>
      </c>
      <c r="B592" t="s">
        <v>87</v>
      </c>
      <c r="C592" s="44">
        <v>43720</v>
      </c>
      <c r="E592" t="s">
        <v>89</v>
      </c>
      <c r="F592" s="106"/>
    </row>
    <row r="593" spans="1:6" x14ac:dyDescent="0.25">
      <c r="A593">
        <v>45628</v>
      </c>
      <c r="B593" t="s">
        <v>87</v>
      </c>
      <c r="C593" s="44">
        <v>43720</v>
      </c>
      <c r="E593" t="s">
        <v>89</v>
      </c>
      <c r="F593" s="106"/>
    </row>
    <row r="594" spans="1:6" x14ac:dyDescent="0.25">
      <c r="A594">
        <v>45644</v>
      </c>
      <c r="B594" t="s">
        <v>87</v>
      </c>
      <c r="C594" s="44">
        <v>43720</v>
      </c>
      <c r="E594" t="s">
        <v>89</v>
      </c>
      <c r="F594" s="106"/>
    </row>
    <row r="595" spans="1:6" x14ac:dyDescent="0.25">
      <c r="A595">
        <v>45866</v>
      </c>
      <c r="B595" t="s">
        <v>87</v>
      </c>
      <c r="C595" s="44">
        <v>43721</v>
      </c>
      <c r="E595" t="s">
        <v>89</v>
      </c>
      <c r="F595" s="106"/>
    </row>
    <row r="596" spans="1:6" x14ac:dyDescent="0.25">
      <c r="A596">
        <v>45867</v>
      </c>
      <c r="B596" t="s">
        <v>87</v>
      </c>
      <c r="C596" s="44">
        <v>43721</v>
      </c>
      <c r="E596" t="s">
        <v>89</v>
      </c>
      <c r="F596" s="106"/>
    </row>
    <row r="597" spans="1:6" x14ac:dyDescent="0.25">
      <c r="A597">
        <v>45870</v>
      </c>
      <c r="B597" t="s">
        <v>87</v>
      </c>
      <c r="C597" s="44">
        <v>43721</v>
      </c>
      <c r="E597" t="s">
        <v>89</v>
      </c>
      <c r="F597" s="106"/>
    </row>
    <row r="598" spans="1:6" x14ac:dyDescent="0.25">
      <c r="A598">
        <v>45876</v>
      </c>
      <c r="B598" t="s">
        <v>87</v>
      </c>
      <c r="C598" s="44">
        <v>43721</v>
      </c>
      <c r="E598" t="s">
        <v>89</v>
      </c>
      <c r="F598" s="106"/>
    </row>
    <row r="599" spans="1:6" x14ac:dyDescent="0.25">
      <c r="A599">
        <v>46044</v>
      </c>
      <c r="B599" t="s">
        <v>87</v>
      </c>
      <c r="C599" s="44">
        <v>43724</v>
      </c>
      <c r="E599" t="s">
        <v>89</v>
      </c>
      <c r="F599" s="106"/>
    </row>
    <row r="600" spans="1:6" x14ac:dyDescent="0.25">
      <c r="A600">
        <v>50074337</v>
      </c>
      <c r="B600" t="s">
        <v>84</v>
      </c>
      <c r="C600" s="44">
        <v>43626</v>
      </c>
      <c r="E600" t="s">
        <v>89</v>
      </c>
      <c r="F600" s="106"/>
    </row>
    <row r="601" spans="1:6" x14ac:dyDescent="0.25">
      <c r="A601">
        <v>46087</v>
      </c>
      <c r="B601" t="s">
        <v>87</v>
      </c>
      <c r="C601" s="44">
        <v>43724</v>
      </c>
      <c r="E601" t="s">
        <v>89</v>
      </c>
      <c r="F601" s="106"/>
    </row>
    <row r="602" spans="1:6" x14ac:dyDescent="0.25">
      <c r="A602">
        <v>46088</v>
      </c>
      <c r="B602" t="s">
        <v>87</v>
      </c>
      <c r="C602" s="44">
        <v>43724</v>
      </c>
      <c r="E602" t="s">
        <v>89</v>
      </c>
      <c r="F602" s="106"/>
    </row>
    <row r="603" spans="1:6" x14ac:dyDescent="0.25">
      <c r="A603">
        <v>46096</v>
      </c>
      <c r="B603" t="s">
        <v>87</v>
      </c>
      <c r="C603" s="44">
        <v>43724</v>
      </c>
      <c r="E603" t="s">
        <v>89</v>
      </c>
      <c r="F603" s="106"/>
    </row>
    <row r="604" spans="1:6" x14ac:dyDescent="0.25">
      <c r="A604">
        <v>46084</v>
      </c>
      <c r="B604" t="s">
        <v>87</v>
      </c>
      <c r="C604" s="44">
        <v>43724</v>
      </c>
      <c r="E604" t="s">
        <v>89</v>
      </c>
      <c r="F604" s="106"/>
    </row>
    <row r="605" spans="1:6" x14ac:dyDescent="0.25">
      <c r="A605">
        <v>46085</v>
      </c>
      <c r="B605" t="s">
        <v>87</v>
      </c>
      <c r="C605" s="44">
        <v>43724</v>
      </c>
      <c r="E605" t="s">
        <v>89</v>
      </c>
      <c r="F605" s="106"/>
    </row>
    <row r="606" spans="1:6" x14ac:dyDescent="0.25">
      <c r="A606">
        <v>46089</v>
      </c>
      <c r="B606" t="s">
        <v>87</v>
      </c>
      <c r="C606" s="44">
        <v>43724</v>
      </c>
      <c r="E606" t="s">
        <v>89</v>
      </c>
      <c r="F606" s="106"/>
    </row>
    <row r="607" spans="1:6" x14ac:dyDescent="0.25">
      <c r="A607">
        <v>46090</v>
      </c>
      <c r="B607" t="s">
        <v>87</v>
      </c>
      <c r="C607" s="44">
        <v>43724</v>
      </c>
      <c r="E607" t="s">
        <v>89</v>
      </c>
      <c r="F607" s="106"/>
    </row>
    <row r="608" spans="1:6" x14ac:dyDescent="0.25">
      <c r="A608">
        <v>45873</v>
      </c>
      <c r="B608" t="s">
        <v>87</v>
      </c>
      <c r="C608" s="44">
        <v>43725</v>
      </c>
      <c r="E608" t="s">
        <v>89</v>
      </c>
      <c r="F608" s="106"/>
    </row>
    <row r="609" spans="1:6" x14ac:dyDescent="0.25">
      <c r="A609">
        <v>45875</v>
      </c>
      <c r="B609" t="s">
        <v>87</v>
      </c>
      <c r="C609" s="44">
        <v>43725</v>
      </c>
      <c r="E609" t="s">
        <v>89</v>
      </c>
      <c r="F609" s="106"/>
    </row>
    <row r="610" spans="1:6" x14ac:dyDescent="0.25">
      <c r="A610">
        <v>45871</v>
      </c>
      <c r="B610" t="s">
        <v>87</v>
      </c>
      <c r="C610" s="44">
        <v>43725</v>
      </c>
      <c r="E610" t="s">
        <v>89</v>
      </c>
      <c r="F610" s="106"/>
    </row>
    <row r="611" spans="1:6" x14ac:dyDescent="0.25">
      <c r="A611">
        <v>46030</v>
      </c>
      <c r="B611" t="s">
        <v>87</v>
      </c>
      <c r="C611" s="44">
        <v>43725</v>
      </c>
      <c r="E611" t="s">
        <v>89</v>
      </c>
      <c r="F611" s="106"/>
    </row>
    <row r="612" spans="1:6" x14ac:dyDescent="0.25">
      <c r="A612">
        <v>46098</v>
      </c>
      <c r="B612" t="s">
        <v>87</v>
      </c>
      <c r="C612" s="44">
        <v>43725</v>
      </c>
      <c r="E612" t="s">
        <v>89</v>
      </c>
      <c r="F612" s="106"/>
    </row>
    <row r="613" spans="1:6" x14ac:dyDescent="0.25">
      <c r="A613">
        <v>46099</v>
      </c>
      <c r="B613" t="s">
        <v>87</v>
      </c>
      <c r="C613" s="44">
        <v>43725</v>
      </c>
      <c r="E613" t="s">
        <v>89</v>
      </c>
      <c r="F613" s="106"/>
    </row>
    <row r="614" spans="1:6" x14ac:dyDescent="0.25">
      <c r="A614">
        <v>46100</v>
      </c>
      <c r="B614" t="s">
        <v>87</v>
      </c>
      <c r="C614" s="44">
        <v>43725</v>
      </c>
      <c r="E614" t="s">
        <v>89</v>
      </c>
      <c r="F614" s="106"/>
    </row>
    <row r="615" spans="1:6" x14ac:dyDescent="0.25">
      <c r="A615">
        <v>46101</v>
      </c>
      <c r="B615" t="s">
        <v>87</v>
      </c>
      <c r="C615" s="44">
        <v>43725</v>
      </c>
      <c r="E615" t="s">
        <v>89</v>
      </c>
      <c r="F615" s="106"/>
    </row>
    <row r="616" spans="1:6" x14ac:dyDescent="0.25">
      <c r="A616">
        <v>45952</v>
      </c>
      <c r="B616" t="s">
        <v>87</v>
      </c>
      <c r="C616" s="44">
        <v>43726</v>
      </c>
      <c r="E616" t="s">
        <v>89</v>
      </c>
      <c r="F616" s="106"/>
    </row>
    <row r="617" spans="1:6" x14ac:dyDescent="0.25">
      <c r="A617">
        <v>45951</v>
      </c>
      <c r="B617" t="s">
        <v>87</v>
      </c>
      <c r="C617" s="44">
        <v>43726</v>
      </c>
      <c r="E617" t="s">
        <v>89</v>
      </c>
      <c r="F617" s="106"/>
    </row>
    <row r="618" spans="1:6" x14ac:dyDescent="0.25">
      <c r="A618">
        <v>45943</v>
      </c>
      <c r="B618" t="s">
        <v>87</v>
      </c>
      <c r="C618" s="44">
        <v>43726</v>
      </c>
      <c r="E618" t="s">
        <v>89</v>
      </c>
      <c r="F618" s="106"/>
    </row>
    <row r="619" spans="1:6" x14ac:dyDescent="0.25">
      <c r="A619">
        <v>48054</v>
      </c>
      <c r="B619" t="s">
        <v>87</v>
      </c>
      <c r="C619" s="44">
        <v>43726</v>
      </c>
      <c r="E619" t="s">
        <v>89</v>
      </c>
      <c r="F619" s="106"/>
    </row>
    <row r="620" spans="1:6" x14ac:dyDescent="0.25">
      <c r="A620">
        <v>45948</v>
      </c>
      <c r="B620" t="s">
        <v>87</v>
      </c>
      <c r="C620" s="44">
        <v>43726</v>
      </c>
      <c r="E620" t="s">
        <v>89</v>
      </c>
      <c r="F620" s="106"/>
    </row>
    <row r="621" spans="1:6" x14ac:dyDescent="0.25">
      <c r="A621">
        <v>45946</v>
      </c>
      <c r="B621" t="s">
        <v>87</v>
      </c>
      <c r="C621" s="44">
        <v>43726</v>
      </c>
      <c r="E621" t="s">
        <v>89</v>
      </c>
      <c r="F621" s="106"/>
    </row>
    <row r="622" spans="1:6" x14ac:dyDescent="0.25">
      <c r="A622">
        <v>45945</v>
      </c>
      <c r="B622" t="s">
        <v>87</v>
      </c>
      <c r="C622" s="44">
        <v>43726</v>
      </c>
      <c r="E622" t="s">
        <v>89</v>
      </c>
      <c r="F622" s="106"/>
    </row>
    <row r="623" spans="1:6" x14ac:dyDescent="0.25">
      <c r="A623">
        <v>45944</v>
      </c>
      <c r="B623" t="s">
        <v>87</v>
      </c>
      <c r="C623" s="44">
        <v>43726</v>
      </c>
      <c r="E623" t="s">
        <v>89</v>
      </c>
      <c r="F623" s="106"/>
    </row>
    <row r="624" spans="1:6" x14ac:dyDescent="0.25">
      <c r="A624">
        <v>45917</v>
      </c>
      <c r="B624" t="s">
        <v>87</v>
      </c>
      <c r="C624" s="44">
        <v>43727</v>
      </c>
      <c r="E624" t="s">
        <v>89</v>
      </c>
      <c r="F624" s="106"/>
    </row>
    <row r="625" spans="1:6" x14ac:dyDescent="0.25">
      <c r="A625">
        <v>45916</v>
      </c>
      <c r="B625" t="s">
        <v>87</v>
      </c>
      <c r="C625" s="44">
        <v>43727</v>
      </c>
      <c r="E625" t="s">
        <v>89</v>
      </c>
      <c r="F625" s="106"/>
    </row>
    <row r="626" spans="1:6" x14ac:dyDescent="0.25">
      <c r="A626">
        <v>45915</v>
      </c>
      <c r="B626" t="s">
        <v>87</v>
      </c>
      <c r="C626" s="44">
        <v>43727</v>
      </c>
      <c r="E626" t="s">
        <v>89</v>
      </c>
      <c r="F626" s="106"/>
    </row>
    <row r="627" spans="1:6" x14ac:dyDescent="0.25">
      <c r="A627">
        <v>45920</v>
      </c>
      <c r="B627" t="s">
        <v>87</v>
      </c>
      <c r="C627" s="44">
        <v>43727</v>
      </c>
      <c r="E627" t="s">
        <v>89</v>
      </c>
      <c r="F627" s="106"/>
    </row>
    <row r="628" spans="1:6" x14ac:dyDescent="0.25">
      <c r="A628">
        <v>45950</v>
      </c>
      <c r="B628" t="s">
        <v>87</v>
      </c>
      <c r="C628" s="44">
        <v>43727</v>
      </c>
      <c r="E628" t="s">
        <v>89</v>
      </c>
      <c r="F628" s="106"/>
    </row>
    <row r="629" spans="1:6" x14ac:dyDescent="0.25">
      <c r="A629">
        <v>45949</v>
      </c>
      <c r="B629" t="s">
        <v>87</v>
      </c>
      <c r="C629" s="44">
        <v>43727</v>
      </c>
      <c r="E629" t="s">
        <v>89</v>
      </c>
      <c r="F629" s="106"/>
    </row>
    <row r="630" spans="1:6" x14ac:dyDescent="0.25">
      <c r="A630">
        <v>45947</v>
      </c>
      <c r="B630" t="s">
        <v>87</v>
      </c>
      <c r="C630" s="44">
        <v>43727</v>
      </c>
      <c r="E630" t="s">
        <v>89</v>
      </c>
      <c r="F630" s="106"/>
    </row>
    <row r="631" spans="1:6" x14ac:dyDescent="0.25">
      <c r="A631">
        <v>46003</v>
      </c>
      <c r="B631" t="s">
        <v>87</v>
      </c>
      <c r="C631" s="44">
        <v>43728</v>
      </c>
      <c r="E631" t="s">
        <v>89</v>
      </c>
      <c r="F631" s="106"/>
    </row>
    <row r="632" spans="1:6" x14ac:dyDescent="0.25">
      <c r="A632">
        <v>46004</v>
      </c>
      <c r="B632" t="s">
        <v>87</v>
      </c>
      <c r="C632" s="44">
        <v>43728</v>
      </c>
      <c r="E632" t="s">
        <v>89</v>
      </c>
      <c r="F632" s="106"/>
    </row>
    <row r="633" spans="1:6" x14ac:dyDescent="0.25">
      <c r="A633">
        <v>50449746</v>
      </c>
      <c r="B633" t="s">
        <v>85</v>
      </c>
      <c r="C633" s="44">
        <v>43633</v>
      </c>
      <c r="E633" t="s">
        <v>89</v>
      </c>
      <c r="F633" s="106"/>
    </row>
    <row r="634" spans="1:6" x14ac:dyDescent="0.25">
      <c r="A634">
        <v>46005</v>
      </c>
      <c r="B634" t="s">
        <v>87</v>
      </c>
      <c r="C634" s="44">
        <v>43728</v>
      </c>
      <c r="E634" t="s">
        <v>89</v>
      </c>
      <c r="F634" s="106"/>
    </row>
    <row r="635" spans="1:6" x14ac:dyDescent="0.25">
      <c r="A635">
        <v>46006</v>
      </c>
      <c r="B635" t="s">
        <v>87</v>
      </c>
      <c r="C635" s="44">
        <v>43728</v>
      </c>
      <c r="E635" t="s">
        <v>89</v>
      </c>
      <c r="F635" s="106"/>
    </row>
    <row r="636" spans="1:6" x14ac:dyDescent="0.25">
      <c r="A636">
        <v>45650</v>
      </c>
      <c r="B636" t="s">
        <v>87</v>
      </c>
      <c r="C636" s="44">
        <v>43728</v>
      </c>
      <c r="E636" t="s">
        <v>89</v>
      </c>
      <c r="F636" s="106"/>
    </row>
    <row r="637" spans="1:6" x14ac:dyDescent="0.25">
      <c r="A637">
        <v>45651</v>
      </c>
      <c r="B637" t="s">
        <v>87</v>
      </c>
      <c r="C637" s="44">
        <v>43728</v>
      </c>
      <c r="E637" t="s">
        <v>89</v>
      </c>
      <c r="F637" s="106"/>
    </row>
    <row r="638" spans="1:6" x14ac:dyDescent="0.25">
      <c r="A638">
        <v>45953</v>
      </c>
      <c r="B638" t="s">
        <v>87</v>
      </c>
      <c r="C638" s="44">
        <v>43728</v>
      </c>
      <c r="E638" t="s">
        <v>89</v>
      </c>
      <c r="F638" s="106"/>
    </row>
    <row r="639" spans="1:6" x14ac:dyDescent="0.25">
      <c r="A639">
        <v>46014</v>
      </c>
      <c r="B639" t="s">
        <v>87</v>
      </c>
      <c r="C639" s="44">
        <v>43728</v>
      </c>
      <c r="E639" t="s">
        <v>89</v>
      </c>
      <c r="F639" s="106"/>
    </row>
    <row r="640" spans="1:6" x14ac:dyDescent="0.25">
      <c r="A640">
        <v>46007</v>
      </c>
      <c r="B640" t="s">
        <v>87</v>
      </c>
      <c r="C640" s="44">
        <v>43728</v>
      </c>
      <c r="E640" t="s">
        <v>89</v>
      </c>
      <c r="F640" s="106"/>
    </row>
    <row r="641" spans="1:6" x14ac:dyDescent="0.25">
      <c r="A641">
        <v>46054</v>
      </c>
      <c r="B641" t="s">
        <v>87</v>
      </c>
      <c r="C641" s="44">
        <v>43728</v>
      </c>
      <c r="E641" t="s">
        <v>89</v>
      </c>
      <c r="F641" s="106"/>
    </row>
    <row r="642" spans="1:6" x14ac:dyDescent="0.25">
      <c r="A642">
        <v>50738758</v>
      </c>
      <c r="B642" t="s">
        <v>87</v>
      </c>
      <c r="C642" s="44">
        <v>43730</v>
      </c>
      <c r="E642" t="s">
        <v>89</v>
      </c>
      <c r="F642" s="106"/>
    </row>
    <row r="643" spans="1:6" x14ac:dyDescent="0.25">
      <c r="A643">
        <v>50738757</v>
      </c>
      <c r="B643" t="s">
        <v>87</v>
      </c>
      <c r="C643" s="44">
        <v>43730</v>
      </c>
      <c r="E643" t="s">
        <v>89</v>
      </c>
      <c r="F643" s="106"/>
    </row>
    <row r="644" spans="1:6" x14ac:dyDescent="0.25">
      <c r="A644">
        <v>50299435</v>
      </c>
      <c r="B644" t="s">
        <v>87</v>
      </c>
      <c r="C644" s="44">
        <v>43730</v>
      </c>
      <c r="E644" t="s">
        <v>89</v>
      </c>
      <c r="F644" s="106"/>
    </row>
    <row r="645" spans="1:6" x14ac:dyDescent="0.25">
      <c r="A645">
        <v>45891</v>
      </c>
      <c r="B645" t="s">
        <v>87</v>
      </c>
      <c r="C645" s="44">
        <v>43731</v>
      </c>
      <c r="E645" t="s">
        <v>89</v>
      </c>
      <c r="F645" s="106"/>
    </row>
    <row r="646" spans="1:6" x14ac:dyDescent="0.25">
      <c r="A646">
        <v>45889</v>
      </c>
      <c r="B646" t="s">
        <v>87</v>
      </c>
      <c r="C646" s="44">
        <v>43731</v>
      </c>
      <c r="E646" t="s">
        <v>89</v>
      </c>
      <c r="F646" s="106"/>
    </row>
    <row r="647" spans="1:6" x14ac:dyDescent="0.25">
      <c r="A647">
        <v>45888</v>
      </c>
      <c r="B647" t="s">
        <v>87</v>
      </c>
      <c r="C647" s="44">
        <v>43731</v>
      </c>
      <c r="E647" t="s">
        <v>89</v>
      </c>
      <c r="F647" s="106"/>
    </row>
    <row r="648" spans="1:6" x14ac:dyDescent="0.25">
      <c r="A648">
        <v>45887</v>
      </c>
      <c r="B648" t="s">
        <v>87</v>
      </c>
      <c r="C648" s="44">
        <v>43731</v>
      </c>
      <c r="E648" t="s">
        <v>89</v>
      </c>
      <c r="F648" s="106"/>
    </row>
    <row r="649" spans="1:6" x14ac:dyDescent="0.25">
      <c r="A649">
        <v>45882</v>
      </c>
      <c r="B649" t="s">
        <v>87</v>
      </c>
      <c r="C649" s="44">
        <v>43731</v>
      </c>
      <c r="E649" t="s">
        <v>89</v>
      </c>
      <c r="F649" s="106"/>
    </row>
    <row r="650" spans="1:6" x14ac:dyDescent="0.25">
      <c r="A650">
        <v>45892</v>
      </c>
      <c r="B650" t="s">
        <v>87</v>
      </c>
      <c r="C650" s="44">
        <v>43731</v>
      </c>
      <c r="E650" t="s">
        <v>89</v>
      </c>
      <c r="F650" s="106"/>
    </row>
    <row r="651" spans="1:6" x14ac:dyDescent="0.25">
      <c r="A651">
        <v>45890</v>
      </c>
      <c r="B651" t="s">
        <v>87</v>
      </c>
      <c r="C651" s="44">
        <v>43731</v>
      </c>
      <c r="E651" t="s">
        <v>89</v>
      </c>
      <c r="F651" s="106"/>
    </row>
    <row r="652" spans="1:6" x14ac:dyDescent="0.25">
      <c r="A652">
        <v>45893</v>
      </c>
      <c r="B652" t="s">
        <v>87</v>
      </c>
      <c r="C652" s="44">
        <v>43731</v>
      </c>
      <c r="E652" t="s">
        <v>89</v>
      </c>
      <c r="F652" s="106"/>
    </row>
    <row r="653" spans="1:6" x14ac:dyDescent="0.25">
      <c r="A653">
        <v>46294</v>
      </c>
      <c r="B653" t="s">
        <v>84</v>
      </c>
      <c r="C653" s="44">
        <v>43637</v>
      </c>
      <c r="E653" t="s">
        <v>89</v>
      </c>
      <c r="F653" s="106"/>
    </row>
    <row r="654" spans="1:6" x14ac:dyDescent="0.25">
      <c r="A654">
        <v>45926</v>
      </c>
      <c r="B654" t="s">
        <v>87</v>
      </c>
      <c r="C654" s="44">
        <v>43732</v>
      </c>
      <c r="E654" t="s">
        <v>89</v>
      </c>
      <c r="F654" s="106"/>
    </row>
    <row r="655" spans="1:6" x14ac:dyDescent="0.25">
      <c r="A655">
        <v>45925</v>
      </c>
      <c r="B655" t="s">
        <v>87</v>
      </c>
      <c r="C655" s="44">
        <v>43732</v>
      </c>
      <c r="E655" t="s">
        <v>89</v>
      </c>
      <c r="F655" s="106"/>
    </row>
    <row r="656" spans="1:6" x14ac:dyDescent="0.25">
      <c r="A656">
        <v>45922</v>
      </c>
      <c r="B656" t="s">
        <v>87</v>
      </c>
      <c r="C656" s="44">
        <v>43732</v>
      </c>
      <c r="E656" t="s">
        <v>89</v>
      </c>
      <c r="F656" s="106"/>
    </row>
    <row r="657" spans="1:6" x14ac:dyDescent="0.25">
      <c r="A657">
        <v>45921</v>
      </c>
      <c r="B657" t="s">
        <v>87</v>
      </c>
      <c r="C657" s="44">
        <v>43732</v>
      </c>
      <c r="E657" t="s">
        <v>89</v>
      </c>
      <c r="F657" s="106"/>
    </row>
    <row r="658" spans="1:6" x14ac:dyDescent="0.25">
      <c r="A658">
        <v>46102</v>
      </c>
      <c r="B658" t="s">
        <v>87</v>
      </c>
      <c r="C658" s="44">
        <v>43732</v>
      </c>
      <c r="E658" t="s">
        <v>89</v>
      </c>
      <c r="F658" s="106"/>
    </row>
    <row r="659" spans="1:6" x14ac:dyDescent="0.25">
      <c r="A659">
        <v>46107</v>
      </c>
      <c r="B659" t="s">
        <v>87</v>
      </c>
      <c r="C659" s="44">
        <v>43732</v>
      </c>
      <c r="E659" t="s">
        <v>89</v>
      </c>
      <c r="F659" s="106"/>
    </row>
    <row r="660" spans="1:6" x14ac:dyDescent="0.25">
      <c r="A660">
        <v>46111</v>
      </c>
      <c r="B660" t="s">
        <v>87</v>
      </c>
      <c r="C660" s="44">
        <v>43732</v>
      </c>
      <c r="E660" t="s">
        <v>89</v>
      </c>
      <c r="F660" s="106"/>
    </row>
    <row r="661" spans="1:6" x14ac:dyDescent="0.25">
      <c r="A661">
        <v>46113</v>
      </c>
      <c r="B661" t="s">
        <v>87</v>
      </c>
      <c r="C661" s="44">
        <v>43732</v>
      </c>
      <c r="E661" t="s">
        <v>89</v>
      </c>
      <c r="F661" s="106"/>
    </row>
    <row r="662" spans="1:6" x14ac:dyDescent="0.25">
      <c r="A662">
        <v>45884</v>
      </c>
      <c r="B662" t="s">
        <v>87</v>
      </c>
      <c r="C662" s="44">
        <v>43733</v>
      </c>
      <c r="E662" t="s">
        <v>89</v>
      </c>
      <c r="F662" s="106"/>
    </row>
    <row r="663" spans="1:6" x14ac:dyDescent="0.25">
      <c r="A663">
        <v>45896</v>
      </c>
      <c r="B663" t="s">
        <v>87</v>
      </c>
      <c r="C663" s="44">
        <v>43733</v>
      </c>
      <c r="E663" t="s">
        <v>89</v>
      </c>
      <c r="F663" s="106"/>
    </row>
    <row r="664" spans="1:6" x14ac:dyDescent="0.25">
      <c r="A664">
        <v>45923</v>
      </c>
      <c r="B664" t="s">
        <v>87</v>
      </c>
      <c r="C664" s="44">
        <v>43733</v>
      </c>
      <c r="E664" t="s">
        <v>89</v>
      </c>
      <c r="F664" s="106"/>
    </row>
    <row r="665" spans="1:6" x14ac:dyDescent="0.25">
      <c r="A665">
        <v>45924</v>
      </c>
      <c r="B665" t="s">
        <v>87</v>
      </c>
      <c r="C665" s="44">
        <v>43733</v>
      </c>
      <c r="E665" t="s">
        <v>89</v>
      </c>
      <c r="F665" s="106"/>
    </row>
    <row r="666" spans="1:6" x14ac:dyDescent="0.25">
      <c r="A666">
        <v>46103</v>
      </c>
      <c r="B666" t="s">
        <v>87</v>
      </c>
      <c r="C666" s="44">
        <v>43733</v>
      </c>
      <c r="E666" t="s">
        <v>89</v>
      </c>
      <c r="F666" s="106"/>
    </row>
    <row r="667" spans="1:6" x14ac:dyDescent="0.25">
      <c r="A667">
        <v>46104</v>
      </c>
      <c r="B667" t="s">
        <v>87</v>
      </c>
      <c r="C667" s="44">
        <v>43733</v>
      </c>
      <c r="E667" t="s">
        <v>89</v>
      </c>
      <c r="F667" s="106"/>
    </row>
    <row r="668" spans="1:6" x14ac:dyDescent="0.25">
      <c r="A668">
        <v>46114</v>
      </c>
      <c r="B668" t="s">
        <v>87</v>
      </c>
      <c r="C668" s="44">
        <v>43733</v>
      </c>
      <c r="E668" t="s">
        <v>89</v>
      </c>
      <c r="F668" s="106"/>
    </row>
    <row r="669" spans="1:6" x14ac:dyDescent="0.25">
      <c r="A669">
        <v>45649</v>
      </c>
      <c r="B669" t="s">
        <v>87</v>
      </c>
      <c r="C669" s="44">
        <v>43734</v>
      </c>
      <c r="E669" t="s">
        <v>89</v>
      </c>
      <c r="F669" s="106"/>
    </row>
    <row r="670" spans="1:6" x14ac:dyDescent="0.25">
      <c r="A670">
        <v>45815</v>
      </c>
      <c r="B670" t="s">
        <v>87</v>
      </c>
      <c r="C670" s="44">
        <v>43734</v>
      </c>
      <c r="E670" t="s">
        <v>89</v>
      </c>
      <c r="F670" s="106"/>
    </row>
    <row r="671" spans="1:6" x14ac:dyDescent="0.25">
      <c r="A671">
        <v>45895</v>
      </c>
      <c r="B671" t="s">
        <v>87</v>
      </c>
      <c r="C671" s="44">
        <v>43734</v>
      </c>
      <c r="E671" t="s">
        <v>89</v>
      </c>
      <c r="F671" s="106"/>
    </row>
    <row r="672" spans="1:6" x14ac:dyDescent="0.25">
      <c r="A672">
        <v>45894</v>
      </c>
      <c r="B672" t="s">
        <v>87</v>
      </c>
      <c r="C672" s="44">
        <v>43734</v>
      </c>
      <c r="E672" t="s">
        <v>89</v>
      </c>
      <c r="F672" s="106"/>
    </row>
    <row r="673" spans="1:6" x14ac:dyDescent="0.25">
      <c r="A673">
        <v>45899</v>
      </c>
      <c r="B673" t="s">
        <v>87</v>
      </c>
      <c r="C673" s="44">
        <v>43734</v>
      </c>
      <c r="E673" t="s">
        <v>89</v>
      </c>
      <c r="F673" s="106"/>
    </row>
    <row r="674" spans="1:6" x14ac:dyDescent="0.25">
      <c r="A674">
        <v>45898</v>
      </c>
      <c r="B674" t="s">
        <v>87</v>
      </c>
      <c r="C674" s="44">
        <v>43734</v>
      </c>
      <c r="E674" t="s">
        <v>89</v>
      </c>
      <c r="F674" s="106"/>
    </row>
    <row r="675" spans="1:6" x14ac:dyDescent="0.25">
      <c r="A675">
        <v>45897</v>
      </c>
      <c r="B675" t="s">
        <v>87</v>
      </c>
      <c r="C675" s="44">
        <v>43734</v>
      </c>
      <c r="E675" t="s">
        <v>89</v>
      </c>
      <c r="F675" s="106"/>
    </row>
    <row r="676" spans="1:6" x14ac:dyDescent="0.25">
      <c r="A676">
        <v>45927</v>
      </c>
      <c r="B676" t="s">
        <v>87</v>
      </c>
      <c r="C676" s="44">
        <v>43734</v>
      </c>
      <c r="E676" t="s">
        <v>89</v>
      </c>
      <c r="F676" s="106"/>
    </row>
    <row r="677" spans="1:6" x14ac:dyDescent="0.25">
      <c r="A677">
        <v>45543</v>
      </c>
      <c r="B677" t="s">
        <v>87</v>
      </c>
      <c r="C677" s="44">
        <v>43735</v>
      </c>
      <c r="E677" t="s">
        <v>89</v>
      </c>
      <c r="F677" s="106"/>
    </row>
    <row r="678" spans="1:6" x14ac:dyDescent="0.25">
      <c r="A678">
        <v>45546</v>
      </c>
      <c r="B678" t="s">
        <v>87</v>
      </c>
      <c r="C678" s="44">
        <v>43735</v>
      </c>
      <c r="E678" t="s">
        <v>89</v>
      </c>
      <c r="F678" s="106"/>
    </row>
    <row r="679" spans="1:6" x14ac:dyDescent="0.25">
      <c r="A679">
        <v>45598</v>
      </c>
      <c r="B679" t="s">
        <v>87</v>
      </c>
      <c r="C679" s="44">
        <v>43735</v>
      </c>
      <c r="E679" t="s">
        <v>89</v>
      </c>
      <c r="F679" s="106"/>
    </row>
    <row r="680" spans="1:6" x14ac:dyDescent="0.25">
      <c r="A680">
        <v>45599</v>
      </c>
      <c r="B680" t="s">
        <v>87</v>
      </c>
      <c r="C680" s="44">
        <v>43735</v>
      </c>
      <c r="E680" t="s">
        <v>89</v>
      </c>
      <c r="F680" s="106"/>
    </row>
    <row r="681" spans="1:6" x14ac:dyDescent="0.25">
      <c r="A681">
        <v>46229</v>
      </c>
      <c r="B681" t="s">
        <v>87</v>
      </c>
      <c r="C681" s="44">
        <v>43738</v>
      </c>
      <c r="E681" t="s">
        <v>89</v>
      </c>
      <c r="F681" s="106"/>
    </row>
    <row r="682" spans="1:6" x14ac:dyDescent="0.25">
      <c r="A682">
        <v>46230</v>
      </c>
      <c r="B682" t="s">
        <v>87</v>
      </c>
      <c r="C682" s="44">
        <v>43738</v>
      </c>
      <c r="E682" t="s">
        <v>89</v>
      </c>
      <c r="F682" s="106"/>
    </row>
    <row r="683" spans="1:6" x14ac:dyDescent="0.25">
      <c r="A683">
        <v>46228</v>
      </c>
      <c r="B683" t="s">
        <v>87</v>
      </c>
      <c r="C683" s="44">
        <v>43738</v>
      </c>
      <c r="E683" t="s">
        <v>89</v>
      </c>
      <c r="F683" s="106"/>
    </row>
    <row r="684" spans="1:6" x14ac:dyDescent="0.25">
      <c r="A684">
        <v>46231</v>
      </c>
      <c r="B684" t="s">
        <v>87</v>
      </c>
      <c r="C684" s="44">
        <v>43738</v>
      </c>
      <c r="E684" t="s">
        <v>89</v>
      </c>
      <c r="F684" s="106"/>
    </row>
    <row r="685" spans="1:6" x14ac:dyDescent="0.25">
      <c r="A685">
        <v>46495</v>
      </c>
      <c r="B685" t="s">
        <v>87</v>
      </c>
      <c r="C685" s="44">
        <v>43738</v>
      </c>
      <c r="E685" t="s">
        <v>89</v>
      </c>
      <c r="F685" s="106"/>
    </row>
    <row r="686" spans="1:6" x14ac:dyDescent="0.25">
      <c r="A686">
        <v>46494</v>
      </c>
      <c r="B686" t="s">
        <v>87</v>
      </c>
      <c r="C686" s="44">
        <v>43738</v>
      </c>
      <c r="E686" t="s">
        <v>89</v>
      </c>
      <c r="F686" s="106"/>
    </row>
    <row r="687" spans="1:6" x14ac:dyDescent="0.25">
      <c r="A687">
        <v>46487</v>
      </c>
      <c r="B687" t="s">
        <v>87</v>
      </c>
      <c r="C687" s="44">
        <v>43738</v>
      </c>
      <c r="E687" t="s">
        <v>89</v>
      </c>
      <c r="F687" s="106"/>
    </row>
    <row r="688" spans="1:6" x14ac:dyDescent="0.25">
      <c r="A688">
        <v>46486</v>
      </c>
      <c r="B688" t="s">
        <v>87</v>
      </c>
      <c r="C688" s="44">
        <v>43738</v>
      </c>
      <c r="E688" t="s">
        <v>89</v>
      </c>
      <c r="F688" s="106"/>
    </row>
    <row r="689" spans="1:6" x14ac:dyDescent="0.25">
      <c r="A689">
        <v>46485</v>
      </c>
      <c r="B689" t="s">
        <v>87</v>
      </c>
      <c r="C689" s="44">
        <v>43738</v>
      </c>
      <c r="E689" t="s">
        <v>89</v>
      </c>
      <c r="F689" s="106"/>
    </row>
    <row r="690" spans="1:6" x14ac:dyDescent="0.25">
      <c r="A690">
        <v>46484</v>
      </c>
      <c r="B690" t="s">
        <v>87</v>
      </c>
      <c r="C690" s="44">
        <v>43738</v>
      </c>
      <c r="E690" t="s">
        <v>89</v>
      </c>
      <c r="F690" s="106"/>
    </row>
    <row r="691" spans="1:6" x14ac:dyDescent="0.25">
      <c r="A691">
        <v>46482</v>
      </c>
      <c r="B691" t="s">
        <v>87</v>
      </c>
      <c r="C691" s="44">
        <v>43738</v>
      </c>
      <c r="E691" t="s">
        <v>89</v>
      </c>
      <c r="F691" s="106"/>
    </row>
    <row r="692" spans="1:6" x14ac:dyDescent="0.25">
      <c r="A692">
        <v>46462</v>
      </c>
      <c r="B692" t="s">
        <v>87</v>
      </c>
      <c r="C692" s="44">
        <v>43739</v>
      </c>
      <c r="E692" t="s">
        <v>89</v>
      </c>
      <c r="F692" s="106"/>
    </row>
    <row r="693" spans="1:6" x14ac:dyDescent="0.25">
      <c r="A693">
        <v>46463</v>
      </c>
      <c r="B693" t="s">
        <v>87</v>
      </c>
      <c r="C693" s="44">
        <v>43739</v>
      </c>
      <c r="E693" t="s">
        <v>89</v>
      </c>
      <c r="F693" s="106"/>
    </row>
    <row r="694" spans="1:6" x14ac:dyDescent="0.25">
      <c r="A694">
        <v>46488</v>
      </c>
      <c r="B694" t="s">
        <v>87</v>
      </c>
      <c r="C694" s="44">
        <v>43739</v>
      </c>
      <c r="E694" t="s">
        <v>89</v>
      </c>
      <c r="F694" s="106"/>
    </row>
    <row r="695" spans="1:6" x14ac:dyDescent="0.25">
      <c r="A695">
        <v>46491</v>
      </c>
      <c r="B695" t="s">
        <v>87</v>
      </c>
      <c r="C695" s="44">
        <v>43739</v>
      </c>
      <c r="E695" t="s">
        <v>89</v>
      </c>
      <c r="F695" s="106"/>
    </row>
    <row r="696" spans="1:6" x14ac:dyDescent="0.25">
      <c r="A696">
        <v>46492</v>
      </c>
      <c r="B696" t="s">
        <v>87</v>
      </c>
      <c r="C696" s="44">
        <v>43739</v>
      </c>
      <c r="E696" t="s">
        <v>89</v>
      </c>
      <c r="F696" s="106"/>
    </row>
    <row r="697" spans="1:6" x14ac:dyDescent="0.25">
      <c r="A697">
        <v>46489</v>
      </c>
      <c r="B697" t="s">
        <v>87</v>
      </c>
      <c r="C697" s="44">
        <v>43739</v>
      </c>
      <c r="E697" t="s">
        <v>89</v>
      </c>
      <c r="F697" s="106"/>
    </row>
    <row r="698" spans="1:6" x14ac:dyDescent="0.25">
      <c r="A698">
        <v>46490</v>
      </c>
      <c r="B698" t="s">
        <v>87</v>
      </c>
      <c r="C698" s="44">
        <v>43739</v>
      </c>
      <c r="E698" t="s">
        <v>89</v>
      </c>
      <c r="F698" s="106"/>
    </row>
    <row r="699" spans="1:6" x14ac:dyDescent="0.25">
      <c r="A699">
        <v>46493</v>
      </c>
      <c r="B699" t="s">
        <v>87</v>
      </c>
      <c r="C699" s="44">
        <v>43739</v>
      </c>
      <c r="E699" t="s">
        <v>89</v>
      </c>
      <c r="F699" s="106"/>
    </row>
    <row r="700" spans="1:6" x14ac:dyDescent="0.25">
      <c r="A700">
        <v>45828</v>
      </c>
      <c r="B700" t="s">
        <v>87</v>
      </c>
      <c r="C700" s="44">
        <v>43740</v>
      </c>
      <c r="E700" t="s">
        <v>89</v>
      </c>
      <c r="F700" s="106"/>
    </row>
    <row r="701" spans="1:6" x14ac:dyDescent="0.25">
      <c r="A701">
        <v>45829</v>
      </c>
      <c r="B701" t="s">
        <v>87</v>
      </c>
      <c r="C701" s="44">
        <v>43740</v>
      </c>
      <c r="E701" t="s">
        <v>89</v>
      </c>
      <c r="F701" s="106"/>
    </row>
    <row r="702" spans="1:6" x14ac:dyDescent="0.25">
      <c r="A702">
        <v>46422</v>
      </c>
      <c r="B702" t="s">
        <v>87</v>
      </c>
      <c r="C702" s="44">
        <v>43740</v>
      </c>
      <c r="E702" t="s">
        <v>89</v>
      </c>
      <c r="F702" s="106"/>
    </row>
    <row r="703" spans="1:6" x14ac:dyDescent="0.25">
      <c r="A703">
        <v>46453</v>
      </c>
      <c r="B703" t="s">
        <v>87</v>
      </c>
      <c r="C703" s="44">
        <v>43740</v>
      </c>
      <c r="E703" t="s">
        <v>89</v>
      </c>
      <c r="F703" s="106"/>
    </row>
    <row r="704" spans="1:6" x14ac:dyDescent="0.25">
      <c r="A704">
        <v>46466</v>
      </c>
      <c r="B704" t="s">
        <v>87</v>
      </c>
      <c r="C704" s="44">
        <v>43740</v>
      </c>
      <c r="E704" t="s">
        <v>89</v>
      </c>
      <c r="F704" s="106"/>
    </row>
    <row r="705" spans="1:6" x14ac:dyDescent="0.25">
      <c r="A705">
        <v>46467</v>
      </c>
      <c r="B705" t="s">
        <v>87</v>
      </c>
      <c r="C705" s="44">
        <v>43740</v>
      </c>
      <c r="E705" t="s">
        <v>89</v>
      </c>
      <c r="F705" s="106"/>
    </row>
    <row r="706" spans="1:6" x14ac:dyDescent="0.25">
      <c r="A706">
        <v>46468</v>
      </c>
      <c r="B706" t="s">
        <v>87</v>
      </c>
      <c r="C706" s="44">
        <v>43740</v>
      </c>
      <c r="E706" t="s">
        <v>89</v>
      </c>
      <c r="F706" s="106"/>
    </row>
    <row r="707" spans="1:6" x14ac:dyDescent="0.25">
      <c r="A707">
        <v>46469</v>
      </c>
      <c r="B707" t="s">
        <v>87</v>
      </c>
      <c r="C707" s="44">
        <v>43740</v>
      </c>
      <c r="E707" t="s">
        <v>89</v>
      </c>
      <c r="F707" s="106"/>
    </row>
    <row r="708" spans="1:6" x14ac:dyDescent="0.25">
      <c r="A708">
        <v>45573</v>
      </c>
      <c r="B708" t="s">
        <v>87</v>
      </c>
      <c r="C708" s="44">
        <v>43741</v>
      </c>
      <c r="E708" t="s">
        <v>89</v>
      </c>
      <c r="F708" s="106"/>
    </row>
    <row r="709" spans="1:6" x14ac:dyDescent="0.25">
      <c r="A709">
        <v>46013</v>
      </c>
      <c r="B709" t="s">
        <v>87</v>
      </c>
      <c r="C709" s="44">
        <v>43741</v>
      </c>
      <c r="E709" t="s">
        <v>89</v>
      </c>
      <c r="F709" s="106"/>
    </row>
    <row r="710" spans="1:6" x14ac:dyDescent="0.25">
      <c r="A710">
        <v>46423</v>
      </c>
      <c r="B710" t="s">
        <v>87</v>
      </c>
      <c r="C710" s="44">
        <v>43741</v>
      </c>
      <c r="E710" t="s">
        <v>89</v>
      </c>
      <c r="F710" s="106"/>
    </row>
    <row r="711" spans="1:6" x14ac:dyDescent="0.25">
      <c r="A711">
        <v>46410</v>
      </c>
      <c r="B711" t="s">
        <v>87</v>
      </c>
      <c r="C711" s="44">
        <v>43741</v>
      </c>
      <c r="E711" t="s">
        <v>89</v>
      </c>
      <c r="F711" s="106"/>
    </row>
    <row r="712" spans="1:6" x14ac:dyDescent="0.25">
      <c r="A712">
        <v>46010</v>
      </c>
      <c r="B712" t="s">
        <v>87</v>
      </c>
      <c r="C712" s="44">
        <v>43741</v>
      </c>
      <c r="E712" t="s">
        <v>89</v>
      </c>
      <c r="F712" s="106"/>
    </row>
    <row r="713" spans="1:6" x14ac:dyDescent="0.25">
      <c r="A713">
        <v>46011</v>
      </c>
      <c r="B713" t="s">
        <v>87</v>
      </c>
      <c r="C713" s="44">
        <v>43741</v>
      </c>
      <c r="E713" t="s">
        <v>89</v>
      </c>
      <c r="F713" s="106"/>
    </row>
    <row r="714" spans="1:6" x14ac:dyDescent="0.25">
      <c r="A714">
        <v>46012</v>
      </c>
      <c r="B714" t="s">
        <v>87</v>
      </c>
      <c r="C714" s="44">
        <v>43741</v>
      </c>
      <c r="E714" t="s">
        <v>89</v>
      </c>
      <c r="F714" s="106"/>
    </row>
    <row r="715" spans="1:6" x14ac:dyDescent="0.25">
      <c r="A715">
        <v>44974</v>
      </c>
      <c r="B715" t="s">
        <v>87</v>
      </c>
      <c r="C715" s="44">
        <v>43741</v>
      </c>
      <c r="E715" t="s">
        <v>89</v>
      </c>
      <c r="F715" s="106"/>
    </row>
    <row r="716" spans="1:6" x14ac:dyDescent="0.25">
      <c r="A716">
        <v>45596</v>
      </c>
      <c r="B716" t="s">
        <v>87</v>
      </c>
      <c r="C716" s="44">
        <v>43742</v>
      </c>
      <c r="E716" t="s">
        <v>89</v>
      </c>
      <c r="F716" s="106"/>
    </row>
    <row r="717" spans="1:6" x14ac:dyDescent="0.25">
      <c r="A717">
        <v>46130</v>
      </c>
      <c r="B717" t="s">
        <v>87</v>
      </c>
      <c r="C717" s="44">
        <v>43742</v>
      </c>
      <c r="E717" t="s">
        <v>89</v>
      </c>
      <c r="F717" s="106"/>
    </row>
    <row r="718" spans="1:6" x14ac:dyDescent="0.25">
      <c r="A718">
        <v>46441</v>
      </c>
      <c r="B718" t="s">
        <v>87</v>
      </c>
      <c r="C718" s="44">
        <v>43742</v>
      </c>
      <c r="E718" t="s">
        <v>89</v>
      </c>
      <c r="F718" s="106"/>
    </row>
    <row r="719" spans="1:6" x14ac:dyDescent="0.25">
      <c r="A719">
        <v>46443</v>
      </c>
      <c r="B719" t="s">
        <v>87</v>
      </c>
      <c r="C719" s="44">
        <v>43742</v>
      </c>
      <c r="E719" t="s">
        <v>89</v>
      </c>
      <c r="F719" s="106"/>
    </row>
    <row r="720" spans="1:6" x14ac:dyDescent="0.25">
      <c r="A720">
        <v>51198</v>
      </c>
      <c r="B720" t="s">
        <v>87</v>
      </c>
      <c r="C720" s="44">
        <v>43742</v>
      </c>
      <c r="E720" t="s">
        <v>89</v>
      </c>
      <c r="F720" s="106"/>
    </row>
    <row r="721" spans="1:6" x14ac:dyDescent="0.25">
      <c r="A721">
        <v>45602</v>
      </c>
      <c r="B721" t="s">
        <v>87</v>
      </c>
      <c r="C721" s="44">
        <v>43745</v>
      </c>
      <c r="E721" t="s">
        <v>89</v>
      </c>
      <c r="F721" s="106"/>
    </row>
    <row r="722" spans="1:6" x14ac:dyDescent="0.25">
      <c r="A722">
        <v>45692</v>
      </c>
      <c r="B722" t="s">
        <v>87</v>
      </c>
      <c r="C722" s="44">
        <v>43745</v>
      </c>
      <c r="E722" t="s">
        <v>89</v>
      </c>
      <c r="F722" s="106"/>
    </row>
    <row r="723" spans="1:6" x14ac:dyDescent="0.25">
      <c r="A723">
        <v>45932</v>
      </c>
      <c r="B723" t="s">
        <v>87</v>
      </c>
      <c r="C723" s="44">
        <v>43745</v>
      </c>
      <c r="E723" t="s">
        <v>89</v>
      </c>
      <c r="F723" s="106"/>
    </row>
    <row r="724" spans="1:6" x14ac:dyDescent="0.25">
      <c r="A724">
        <v>49886</v>
      </c>
      <c r="B724" t="s">
        <v>87</v>
      </c>
      <c r="C724" s="44">
        <v>43745</v>
      </c>
      <c r="E724" t="s">
        <v>89</v>
      </c>
      <c r="F724" s="106"/>
    </row>
    <row r="725" spans="1:6" x14ac:dyDescent="0.25">
      <c r="A725">
        <v>45663</v>
      </c>
      <c r="B725" t="s">
        <v>87</v>
      </c>
      <c r="C725" s="44">
        <v>43752</v>
      </c>
      <c r="E725" t="s">
        <v>89</v>
      </c>
      <c r="F725" s="106"/>
    </row>
    <row r="726" spans="1:6" x14ac:dyDescent="0.25">
      <c r="A726">
        <v>45685</v>
      </c>
      <c r="B726" t="s">
        <v>87</v>
      </c>
      <c r="C726" s="44">
        <v>43752</v>
      </c>
      <c r="E726" t="s">
        <v>89</v>
      </c>
      <c r="F726" s="106"/>
    </row>
    <row r="727" spans="1:6" x14ac:dyDescent="0.25">
      <c r="A727">
        <v>46622</v>
      </c>
      <c r="B727" t="s">
        <v>87</v>
      </c>
      <c r="C727" s="44">
        <v>43752</v>
      </c>
      <c r="E727" t="s">
        <v>89</v>
      </c>
      <c r="F727" s="106"/>
    </row>
    <row r="728" spans="1:6" x14ac:dyDescent="0.25">
      <c r="A728">
        <v>50814</v>
      </c>
      <c r="B728" t="s">
        <v>87</v>
      </c>
      <c r="C728" s="44">
        <v>43752</v>
      </c>
      <c r="E728" t="s">
        <v>89</v>
      </c>
      <c r="F728" s="106"/>
    </row>
    <row r="729" spans="1:6" x14ac:dyDescent="0.25">
      <c r="A729">
        <v>45486</v>
      </c>
      <c r="B729" t="s">
        <v>87</v>
      </c>
      <c r="C729" s="44">
        <v>43752</v>
      </c>
      <c r="E729" t="s">
        <v>89</v>
      </c>
      <c r="F729" s="106"/>
    </row>
    <row r="730" spans="1:6" x14ac:dyDescent="0.25">
      <c r="A730">
        <v>45738</v>
      </c>
      <c r="B730" t="s">
        <v>87</v>
      </c>
      <c r="C730" s="44">
        <v>43752</v>
      </c>
      <c r="E730" t="s">
        <v>89</v>
      </c>
      <c r="F730" s="106"/>
    </row>
    <row r="731" spans="1:6" x14ac:dyDescent="0.25">
      <c r="A731">
        <v>45728</v>
      </c>
      <c r="B731" t="s">
        <v>87</v>
      </c>
      <c r="C731" s="44">
        <v>43752</v>
      </c>
      <c r="E731" t="s">
        <v>89</v>
      </c>
      <c r="F731" s="106"/>
    </row>
    <row r="732" spans="1:6" x14ac:dyDescent="0.25">
      <c r="A732">
        <v>46209</v>
      </c>
      <c r="B732" t="s">
        <v>87</v>
      </c>
      <c r="C732" s="44">
        <v>43752</v>
      </c>
      <c r="E732" t="s">
        <v>89</v>
      </c>
      <c r="F732" s="106"/>
    </row>
    <row r="733" spans="1:6" x14ac:dyDescent="0.25">
      <c r="A733">
        <v>45994</v>
      </c>
      <c r="B733" t="s">
        <v>87</v>
      </c>
      <c r="C733" s="44">
        <v>43753</v>
      </c>
      <c r="E733" t="s">
        <v>89</v>
      </c>
      <c r="F733" s="106"/>
    </row>
    <row r="734" spans="1:6" x14ac:dyDescent="0.25">
      <c r="A734">
        <v>46046</v>
      </c>
      <c r="B734" t="s">
        <v>87</v>
      </c>
      <c r="C734" s="44">
        <v>43753</v>
      </c>
      <c r="E734" t="s">
        <v>89</v>
      </c>
      <c r="F734" s="106"/>
    </row>
    <row r="735" spans="1:6" x14ac:dyDescent="0.25">
      <c r="A735">
        <v>46389</v>
      </c>
      <c r="B735" t="s">
        <v>87</v>
      </c>
      <c r="C735" s="44">
        <v>43753</v>
      </c>
      <c r="E735" t="s">
        <v>89</v>
      </c>
      <c r="F735" s="106"/>
    </row>
    <row r="736" spans="1:6" x14ac:dyDescent="0.25">
      <c r="A736">
        <v>46390</v>
      </c>
      <c r="B736" t="s">
        <v>87</v>
      </c>
      <c r="C736" s="44">
        <v>43753</v>
      </c>
      <c r="E736" t="s">
        <v>89</v>
      </c>
      <c r="F736" s="106"/>
    </row>
    <row r="737" spans="1:6" x14ac:dyDescent="0.25">
      <c r="A737">
        <v>46186</v>
      </c>
      <c r="B737" t="s">
        <v>87</v>
      </c>
      <c r="C737" s="44">
        <v>43754</v>
      </c>
      <c r="E737" t="s">
        <v>89</v>
      </c>
      <c r="F737" s="106"/>
    </row>
    <row r="738" spans="1:6" x14ac:dyDescent="0.25">
      <c r="A738">
        <v>46202</v>
      </c>
      <c r="B738" t="s">
        <v>87</v>
      </c>
      <c r="C738" s="44">
        <v>43754</v>
      </c>
      <c r="E738" t="s">
        <v>89</v>
      </c>
      <c r="F738" s="106"/>
    </row>
    <row r="739" spans="1:6" x14ac:dyDescent="0.25">
      <c r="A739">
        <v>46347</v>
      </c>
      <c r="B739" t="s">
        <v>87</v>
      </c>
      <c r="C739" s="44">
        <v>43754</v>
      </c>
      <c r="E739" t="s">
        <v>89</v>
      </c>
      <c r="F739" s="106"/>
    </row>
    <row r="740" spans="1:6" x14ac:dyDescent="0.25">
      <c r="A740">
        <v>46156</v>
      </c>
      <c r="B740" t="s">
        <v>87</v>
      </c>
      <c r="C740" s="44">
        <v>43754</v>
      </c>
      <c r="E740" t="s">
        <v>89</v>
      </c>
      <c r="F740" s="106"/>
    </row>
    <row r="741" spans="1:6" x14ac:dyDescent="0.25">
      <c r="A741">
        <v>46189</v>
      </c>
      <c r="B741" t="s">
        <v>87</v>
      </c>
      <c r="C741" s="44">
        <v>43754</v>
      </c>
      <c r="E741" t="s">
        <v>89</v>
      </c>
      <c r="F741" s="106"/>
    </row>
    <row r="742" spans="1:6" x14ac:dyDescent="0.25">
      <c r="A742">
        <v>46190</v>
      </c>
      <c r="B742" t="s">
        <v>87</v>
      </c>
      <c r="C742" s="44">
        <v>43754</v>
      </c>
      <c r="E742" t="s">
        <v>89</v>
      </c>
      <c r="F742" s="106"/>
    </row>
    <row r="743" spans="1:6" x14ac:dyDescent="0.25">
      <c r="A743">
        <v>46193</v>
      </c>
      <c r="B743" t="s">
        <v>87</v>
      </c>
      <c r="C743" s="44">
        <v>43754</v>
      </c>
      <c r="E743" t="s">
        <v>89</v>
      </c>
      <c r="F743" s="106"/>
    </row>
    <row r="744" spans="1:6" x14ac:dyDescent="0.25">
      <c r="A744">
        <v>46149</v>
      </c>
      <c r="B744" t="s">
        <v>87</v>
      </c>
      <c r="C744" s="44">
        <v>43755</v>
      </c>
      <c r="E744" t="s">
        <v>89</v>
      </c>
      <c r="F744" s="106"/>
    </row>
    <row r="745" spans="1:6" x14ac:dyDescent="0.25">
      <c r="A745">
        <v>46191</v>
      </c>
      <c r="B745" t="s">
        <v>87</v>
      </c>
      <c r="C745" s="44">
        <v>43755</v>
      </c>
      <c r="E745" t="s">
        <v>89</v>
      </c>
      <c r="F745" s="106"/>
    </row>
    <row r="746" spans="1:6" x14ac:dyDescent="0.25">
      <c r="A746">
        <v>46200</v>
      </c>
      <c r="B746" t="s">
        <v>87</v>
      </c>
      <c r="C746" s="44">
        <v>43755</v>
      </c>
      <c r="E746" t="s">
        <v>89</v>
      </c>
      <c r="F746" s="106"/>
    </row>
    <row r="747" spans="1:6" x14ac:dyDescent="0.25">
      <c r="A747">
        <v>46201</v>
      </c>
      <c r="B747" t="s">
        <v>87</v>
      </c>
      <c r="C747" s="44">
        <v>43755</v>
      </c>
      <c r="E747" t="s">
        <v>89</v>
      </c>
      <c r="F747" s="106"/>
    </row>
    <row r="748" spans="1:6" x14ac:dyDescent="0.25">
      <c r="A748">
        <v>46157</v>
      </c>
      <c r="B748" t="s">
        <v>87</v>
      </c>
      <c r="C748" s="44">
        <v>43755</v>
      </c>
      <c r="E748" t="s">
        <v>89</v>
      </c>
      <c r="F748" s="106"/>
    </row>
    <row r="749" spans="1:6" x14ac:dyDescent="0.25">
      <c r="A749">
        <v>46185</v>
      </c>
      <c r="B749" t="s">
        <v>87</v>
      </c>
      <c r="C749" s="44">
        <v>43755</v>
      </c>
      <c r="E749" t="s">
        <v>89</v>
      </c>
      <c r="F749" s="106"/>
    </row>
    <row r="750" spans="1:6" x14ac:dyDescent="0.25">
      <c r="A750">
        <v>46187</v>
      </c>
      <c r="B750" t="s">
        <v>87</v>
      </c>
      <c r="C750" s="44">
        <v>43755</v>
      </c>
      <c r="E750" t="s">
        <v>89</v>
      </c>
      <c r="F750" s="106"/>
    </row>
    <row r="751" spans="1:6" x14ac:dyDescent="0.25">
      <c r="A751">
        <v>46366</v>
      </c>
      <c r="B751" t="s">
        <v>87</v>
      </c>
      <c r="C751" s="44">
        <v>43755</v>
      </c>
      <c r="E751" t="s">
        <v>89</v>
      </c>
      <c r="F751" s="106"/>
    </row>
    <row r="752" spans="1:6" x14ac:dyDescent="0.25">
      <c r="A752">
        <v>46337</v>
      </c>
      <c r="B752" t="s">
        <v>87</v>
      </c>
      <c r="C752" s="44">
        <v>43756</v>
      </c>
      <c r="E752" t="s">
        <v>89</v>
      </c>
      <c r="F752" s="106"/>
    </row>
    <row r="753" spans="1:6" x14ac:dyDescent="0.25">
      <c r="A753">
        <v>46336</v>
      </c>
      <c r="B753" t="s">
        <v>87</v>
      </c>
      <c r="C753" s="44">
        <v>43756</v>
      </c>
      <c r="E753" t="s">
        <v>89</v>
      </c>
      <c r="F753" s="106"/>
    </row>
    <row r="754" spans="1:6" x14ac:dyDescent="0.25">
      <c r="A754">
        <v>46396</v>
      </c>
      <c r="B754" t="s">
        <v>87</v>
      </c>
      <c r="C754" s="44">
        <v>43756</v>
      </c>
      <c r="E754" t="s">
        <v>89</v>
      </c>
      <c r="F754" s="106"/>
    </row>
    <row r="755" spans="1:6" x14ac:dyDescent="0.25">
      <c r="A755">
        <v>46498</v>
      </c>
      <c r="B755" t="s">
        <v>87</v>
      </c>
      <c r="C755" s="44">
        <v>43756</v>
      </c>
      <c r="E755" t="s">
        <v>89</v>
      </c>
      <c r="F755" s="106"/>
    </row>
    <row r="756" spans="1:6" x14ac:dyDescent="0.25">
      <c r="A756">
        <v>46343</v>
      </c>
      <c r="B756" t="s">
        <v>87</v>
      </c>
      <c r="C756" s="44">
        <v>43759</v>
      </c>
      <c r="E756" t="s">
        <v>89</v>
      </c>
      <c r="F756" s="106"/>
    </row>
    <row r="757" spans="1:6" x14ac:dyDescent="0.25">
      <c r="A757">
        <v>46344</v>
      </c>
      <c r="B757" t="s">
        <v>87</v>
      </c>
      <c r="C757" s="44">
        <v>43759</v>
      </c>
      <c r="E757" t="s">
        <v>89</v>
      </c>
      <c r="F757" s="106"/>
    </row>
    <row r="758" spans="1:6" x14ac:dyDescent="0.25">
      <c r="A758">
        <v>46341</v>
      </c>
      <c r="B758" t="s">
        <v>87</v>
      </c>
      <c r="C758" s="44">
        <v>43759</v>
      </c>
      <c r="E758" t="s">
        <v>89</v>
      </c>
      <c r="F758" s="106"/>
    </row>
    <row r="759" spans="1:6" x14ac:dyDescent="0.25">
      <c r="A759">
        <v>46346</v>
      </c>
      <c r="B759" t="s">
        <v>87</v>
      </c>
      <c r="C759" s="44">
        <v>43759</v>
      </c>
      <c r="E759" t="s">
        <v>89</v>
      </c>
      <c r="F759" s="106"/>
    </row>
    <row r="760" spans="1:6" x14ac:dyDescent="0.25">
      <c r="A760">
        <v>46393</v>
      </c>
      <c r="B760" t="s">
        <v>87</v>
      </c>
      <c r="C760" s="44">
        <v>43759</v>
      </c>
      <c r="E760" t="s">
        <v>89</v>
      </c>
      <c r="F760" s="106"/>
    </row>
    <row r="761" spans="1:6" x14ac:dyDescent="0.25">
      <c r="A761">
        <v>46395</v>
      </c>
      <c r="B761" t="s">
        <v>87</v>
      </c>
      <c r="C761" s="44">
        <v>43759</v>
      </c>
      <c r="E761" t="s">
        <v>89</v>
      </c>
      <c r="F761" s="106"/>
    </row>
    <row r="762" spans="1:6" x14ac:dyDescent="0.25">
      <c r="A762">
        <v>46447</v>
      </c>
      <c r="B762" t="s">
        <v>87</v>
      </c>
      <c r="C762" s="44">
        <v>43759</v>
      </c>
      <c r="E762" t="s">
        <v>89</v>
      </c>
      <c r="F762" s="106"/>
    </row>
    <row r="763" spans="1:6" x14ac:dyDescent="0.25">
      <c r="A763">
        <v>46448</v>
      </c>
      <c r="B763" t="s">
        <v>87</v>
      </c>
      <c r="C763" s="44">
        <v>43759</v>
      </c>
      <c r="E763" t="s">
        <v>89</v>
      </c>
      <c r="F763" s="106"/>
    </row>
    <row r="764" spans="1:6" x14ac:dyDescent="0.25">
      <c r="A764">
        <v>46364</v>
      </c>
      <c r="B764" t="s">
        <v>87</v>
      </c>
      <c r="C764" s="44">
        <v>43760</v>
      </c>
      <c r="E764" t="s">
        <v>89</v>
      </c>
      <c r="F764" s="106"/>
    </row>
    <row r="765" spans="1:6" x14ac:dyDescent="0.25">
      <c r="A765">
        <v>46365</v>
      </c>
      <c r="B765" t="s">
        <v>87</v>
      </c>
      <c r="C765" s="44">
        <v>43760</v>
      </c>
      <c r="E765" t="s">
        <v>89</v>
      </c>
      <c r="F765" s="106"/>
    </row>
    <row r="766" spans="1:6" x14ac:dyDescent="0.25">
      <c r="A766">
        <v>46384</v>
      </c>
      <c r="B766" t="s">
        <v>87</v>
      </c>
      <c r="C766" s="44">
        <v>43760</v>
      </c>
      <c r="E766" t="s">
        <v>89</v>
      </c>
      <c r="F766" s="106"/>
    </row>
    <row r="767" spans="1:6" x14ac:dyDescent="0.25">
      <c r="A767">
        <v>46385</v>
      </c>
      <c r="B767" t="s">
        <v>87</v>
      </c>
      <c r="C767" s="44">
        <v>43760</v>
      </c>
      <c r="E767" t="s">
        <v>89</v>
      </c>
      <c r="F767" s="106"/>
    </row>
    <row r="768" spans="1:6" x14ac:dyDescent="0.25">
      <c r="A768">
        <v>46545</v>
      </c>
      <c r="B768" t="s">
        <v>87</v>
      </c>
      <c r="C768" s="44">
        <v>43761</v>
      </c>
      <c r="E768" t="s">
        <v>89</v>
      </c>
      <c r="F768" s="106"/>
    </row>
    <row r="769" spans="1:6" x14ac:dyDescent="0.25">
      <c r="A769">
        <v>46356</v>
      </c>
      <c r="B769" t="s">
        <v>87</v>
      </c>
      <c r="C769" s="44">
        <v>43761</v>
      </c>
      <c r="E769" t="s">
        <v>89</v>
      </c>
      <c r="F769" s="106"/>
    </row>
    <row r="770" spans="1:6" x14ac:dyDescent="0.25">
      <c r="A770">
        <v>46357</v>
      </c>
      <c r="B770" t="s">
        <v>87</v>
      </c>
      <c r="C770" s="44">
        <v>43761</v>
      </c>
      <c r="E770" t="s">
        <v>89</v>
      </c>
      <c r="F770" s="106"/>
    </row>
    <row r="771" spans="1:6" x14ac:dyDescent="0.25">
      <c r="A771">
        <v>46358</v>
      </c>
      <c r="B771" t="s">
        <v>87</v>
      </c>
      <c r="C771" s="44">
        <v>43761</v>
      </c>
      <c r="E771" t="s">
        <v>89</v>
      </c>
      <c r="F771" s="106"/>
    </row>
    <row r="772" spans="1:6" x14ac:dyDescent="0.25">
      <c r="A772">
        <v>46359</v>
      </c>
      <c r="B772" t="s">
        <v>87</v>
      </c>
      <c r="C772" s="44">
        <v>43761</v>
      </c>
      <c r="E772" t="s">
        <v>89</v>
      </c>
      <c r="F772" s="106"/>
    </row>
    <row r="773" spans="1:6" x14ac:dyDescent="0.25">
      <c r="A773">
        <v>46363</v>
      </c>
      <c r="B773" t="s">
        <v>87</v>
      </c>
      <c r="C773" s="44">
        <v>43761</v>
      </c>
      <c r="E773" t="s">
        <v>89</v>
      </c>
      <c r="F773" s="106"/>
    </row>
    <row r="774" spans="1:6" x14ac:dyDescent="0.25">
      <c r="A774">
        <v>46362</v>
      </c>
      <c r="B774" t="s">
        <v>87</v>
      </c>
      <c r="C774" s="44">
        <v>43761</v>
      </c>
      <c r="E774" t="s">
        <v>89</v>
      </c>
      <c r="F774" s="106"/>
    </row>
    <row r="775" spans="1:6" x14ac:dyDescent="0.25">
      <c r="A775">
        <v>46361</v>
      </c>
      <c r="B775" t="s">
        <v>87</v>
      </c>
      <c r="C775" s="44">
        <v>43761</v>
      </c>
      <c r="E775" t="s">
        <v>89</v>
      </c>
      <c r="F775" s="106"/>
    </row>
    <row r="776" spans="1:6" x14ac:dyDescent="0.25">
      <c r="A776">
        <v>46360</v>
      </c>
      <c r="B776" t="s">
        <v>87</v>
      </c>
      <c r="C776" s="44">
        <v>43761</v>
      </c>
      <c r="E776" t="s">
        <v>89</v>
      </c>
      <c r="F776" s="106"/>
    </row>
    <row r="777" spans="1:6" x14ac:dyDescent="0.25">
      <c r="A777">
        <v>46478</v>
      </c>
      <c r="B777" t="s">
        <v>87</v>
      </c>
      <c r="C777" s="44">
        <v>43762</v>
      </c>
      <c r="E777" t="s">
        <v>89</v>
      </c>
      <c r="F777" s="106"/>
    </row>
    <row r="778" spans="1:6" x14ac:dyDescent="0.25">
      <c r="A778">
        <v>46477</v>
      </c>
      <c r="B778" t="s">
        <v>87</v>
      </c>
      <c r="C778" s="44">
        <v>43762</v>
      </c>
      <c r="E778" t="s">
        <v>89</v>
      </c>
      <c r="F778" s="106"/>
    </row>
    <row r="779" spans="1:6" x14ac:dyDescent="0.25">
      <c r="A779">
        <v>46480</v>
      </c>
      <c r="B779" t="s">
        <v>87</v>
      </c>
      <c r="C779" s="44">
        <v>43762</v>
      </c>
      <c r="E779" t="s">
        <v>89</v>
      </c>
      <c r="F779" s="106"/>
    </row>
    <row r="780" spans="1:6" x14ac:dyDescent="0.25">
      <c r="A780">
        <v>46479</v>
      </c>
      <c r="B780" t="s">
        <v>87</v>
      </c>
      <c r="C780" s="44">
        <v>43762</v>
      </c>
      <c r="E780" t="s">
        <v>89</v>
      </c>
      <c r="F780" s="106"/>
    </row>
    <row r="781" spans="1:6" x14ac:dyDescent="0.25">
      <c r="A781">
        <v>45769</v>
      </c>
      <c r="B781" t="s">
        <v>87</v>
      </c>
      <c r="C781" s="44">
        <v>43763</v>
      </c>
      <c r="E781" t="s">
        <v>89</v>
      </c>
      <c r="F781" s="106"/>
    </row>
    <row r="782" spans="1:6" x14ac:dyDescent="0.25">
      <c r="A782">
        <v>45770</v>
      </c>
      <c r="B782" t="s">
        <v>87</v>
      </c>
      <c r="C782" s="44">
        <v>43763</v>
      </c>
      <c r="E782" t="s">
        <v>89</v>
      </c>
      <c r="F782" s="106"/>
    </row>
    <row r="783" spans="1:6" x14ac:dyDescent="0.25">
      <c r="A783">
        <v>46040</v>
      </c>
      <c r="B783" t="s">
        <v>87</v>
      </c>
      <c r="C783" s="44">
        <v>43763</v>
      </c>
      <c r="E783" t="s">
        <v>89</v>
      </c>
      <c r="F783" s="106"/>
    </row>
    <row r="784" spans="1:6" x14ac:dyDescent="0.25">
      <c r="A784">
        <v>46258</v>
      </c>
      <c r="B784" t="s">
        <v>87</v>
      </c>
      <c r="C784" s="44">
        <v>43763</v>
      </c>
      <c r="E784" t="s">
        <v>89</v>
      </c>
      <c r="F784" s="106"/>
    </row>
    <row r="785" spans="1:6" x14ac:dyDescent="0.25">
      <c r="A785">
        <v>45588</v>
      </c>
      <c r="B785" t="s">
        <v>87</v>
      </c>
      <c r="C785" s="44">
        <v>43766</v>
      </c>
      <c r="E785" t="s">
        <v>89</v>
      </c>
      <c r="F785" s="106"/>
    </row>
    <row r="786" spans="1:6" x14ac:dyDescent="0.25">
      <c r="A786">
        <v>46273</v>
      </c>
      <c r="B786" t="s">
        <v>87</v>
      </c>
      <c r="C786" s="44">
        <v>43766</v>
      </c>
      <c r="E786" t="s">
        <v>89</v>
      </c>
      <c r="F786" s="106"/>
    </row>
    <row r="787" spans="1:6" x14ac:dyDescent="0.25">
      <c r="A787">
        <v>46274</v>
      </c>
      <c r="B787" t="s">
        <v>87</v>
      </c>
      <c r="C787" s="44">
        <v>43766</v>
      </c>
      <c r="E787" t="s">
        <v>89</v>
      </c>
      <c r="F787" s="106"/>
    </row>
    <row r="788" spans="1:6" x14ac:dyDescent="0.25">
      <c r="A788">
        <v>46275</v>
      </c>
      <c r="B788" t="s">
        <v>87</v>
      </c>
      <c r="C788" s="44">
        <v>43766</v>
      </c>
      <c r="E788" t="s">
        <v>89</v>
      </c>
      <c r="F788" s="106"/>
    </row>
    <row r="789" spans="1:6" x14ac:dyDescent="0.25">
      <c r="A789">
        <v>46352</v>
      </c>
      <c r="B789" t="s">
        <v>87</v>
      </c>
      <c r="C789" s="44">
        <v>43767</v>
      </c>
      <c r="E789" t="s">
        <v>89</v>
      </c>
      <c r="F789" s="106"/>
    </row>
    <row r="790" spans="1:6" x14ac:dyDescent="0.25">
      <c r="A790">
        <v>46348</v>
      </c>
      <c r="B790" t="s">
        <v>87</v>
      </c>
      <c r="C790" s="44">
        <v>43767</v>
      </c>
      <c r="E790" t="s">
        <v>89</v>
      </c>
      <c r="F790" s="106"/>
    </row>
    <row r="791" spans="1:6" x14ac:dyDescent="0.25">
      <c r="A791">
        <v>46350</v>
      </c>
      <c r="B791" t="s">
        <v>87</v>
      </c>
      <c r="C791" s="44">
        <v>43767</v>
      </c>
      <c r="E791" t="s">
        <v>89</v>
      </c>
      <c r="F791" s="106"/>
    </row>
    <row r="792" spans="1:6" x14ac:dyDescent="0.25">
      <c r="A792">
        <v>46351</v>
      </c>
      <c r="B792" t="s">
        <v>87</v>
      </c>
      <c r="C792" s="44">
        <v>43767</v>
      </c>
      <c r="E792" t="s">
        <v>89</v>
      </c>
      <c r="F792" s="106"/>
    </row>
    <row r="793" spans="1:6" x14ac:dyDescent="0.25">
      <c r="A793">
        <v>45996</v>
      </c>
      <c r="B793" t="s">
        <v>87</v>
      </c>
      <c r="C793" s="44">
        <v>43767</v>
      </c>
      <c r="E793" t="s">
        <v>89</v>
      </c>
      <c r="F793" s="106"/>
    </row>
    <row r="794" spans="1:6" x14ac:dyDescent="0.25">
      <c r="A794">
        <v>46345</v>
      </c>
      <c r="B794" t="s">
        <v>87</v>
      </c>
      <c r="C794" s="44">
        <v>43767</v>
      </c>
      <c r="E794" t="s">
        <v>89</v>
      </c>
      <c r="F794" s="106"/>
    </row>
    <row r="795" spans="1:6" x14ac:dyDescent="0.25">
      <c r="A795">
        <v>46391</v>
      </c>
      <c r="B795" t="s">
        <v>87</v>
      </c>
      <c r="C795" s="44">
        <v>43767</v>
      </c>
      <c r="E795" t="s">
        <v>89</v>
      </c>
      <c r="F795" s="106"/>
    </row>
    <row r="796" spans="1:6" x14ac:dyDescent="0.25">
      <c r="A796">
        <v>46392</v>
      </c>
      <c r="B796" t="s">
        <v>87</v>
      </c>
      <c r="C796" s="44">
        <v>43767</v>
      </c>
      <c r="E796" t="s">
        <v>89</v>
      </c>
      <c r="F796" s="106"/>
    </row>
    <row r="797" spans="1:6" x14ac:dyDescent="0.25">
      <c r="A797">
        <v>46153</v>
      </c>
      <c r="B797" t="s">
        <v>87</v>
      </c>
      <c r="C797" s="44">
        <v>43768</v>
      </c>
      <c r="E797" t="s">
        <v>89</v>
      </c>
      <c r="F797" s="106"/>
    </row>
    <row r="798" spans="1:6" x14ac:dyDescent="0.25">
      <c r="A798">
        <v>46340</v>
      </c>
      <c r="B798" t="s">
        <v>87</v>
      </c>
      <c r="C798" s="44">
        <v>43768</v>
      </c>
      <c r="E798" t="s">
        <v>89</v>
      </c>
      <c r="F798" s="106"/>
    </row>
    <row r="799" spans="1:6" x14ac:dyDescent="0.25">
      <c r="A799">
        <v>46388</v>
      </c>
      <c r="B799" t="s">
        <v>87</v>
      </c>
      <c r="C799" s="44">
        <v>43768</v>
      </c>
      <c r="E799" t="s">
        <v>89</v>
      </c>
      <c r="F799" s="106"/>
    </row>
    <row r="800" spans="1:6" x14ac:dyDescent="0.25">
      <c r="A800">
        <v>46414</v>
      </c>
      <c r="B800" t="s">
        <v>87</v>
      </c>
      <c r="C800" s="44">
        <v>43768</v>
      </c>
      <c r="E800" t="s">
        <v>89</v>
      </c>
      <c r="F800" s="106"/>
    </row>
    <row r="801" spans="1:6" x14ac:dyDescent="0.25">
      <c r="A801">
        <v>46332</v>
      </c>
      <c r="B801" t="s">
        <v>87</v>
      </c>
      <c r="C801" s="44">
        <v>43768</v>
      </c>
      <c r="E801" t="s">
        <v>89</v>
      </c>
      <c r="F801" s="106"/>
    </row>
    <row r="802" spans="1:6" x14ac:dyDescent="0.25">
      <c r="A802">
        <v>46333</v>
      </c>
      <c r="B802" t="s">
        <v>87</v>
      </c>
      <c r="C802" s="44">
        <v>43768</v>
      </c>
      <c r="E802" t="s">
        <v>89</v>
      </c>
      <c r="F802" s="106"/>
    </row>
    <row r="803" spans="1:6" x14ac:dyDescent="0.25">
      <c r="A803">
        <v>46382</v>
      </c>
      <c r="B803" t="s">
        <v>87</v>
      </c>
      <c r="C803" s="44">
        <v>43768</v>
      </c>
      <c r="E803" t="s">
        <v>89</v>
      </c>
      <c r="F803" s="106"/>
    </row>
    <row r="804" spans="1:6" x14ac:dyDescent="0.25">
      <c r="A804">
        <v>46383</v>
      </c>
      <c r="B804" t="s">
        <v>87</v>
      </c>
      <c r="C804" s="44">
        <v>43768</v>
      </c>
      <c r="E804" t="s">
        <v>89</v>
      </c>
      <c r="F804" s="106"/>
    </row>
    <row r="805" spans="1:6" x14ac:dyDescent="0.25">
      <c r="A805">
        <v>46386</v>
      </c>
      <c r="B805" t="s">
        <v>87</v>
      </c>
      <c r="C805" s="44">
        <v>43768</v>
      </c>
      <c r="E805" t="s">
        <v>89</v>
      </c>
      <c r="F805" s="106"/>
    </row>
    <row r="806" spans="1:6" x14ac:dyDescent="0.25">
      <c r="A806">
        <v>46387</v>
      </c>
      <c r="B806" t="s">
        <v>87</v>
      </c>
      <c r="C806" s="44">
        <v>43768</v>
      </c>
      <c r="E806" t="s">
        <v>89</v>
      </c>
      <c r="F806" s="106"/>
    </row>
    <row r="807" spans="1:6" x14ac:dyDescent="0.25">
      <c r="A807">
        <v>46373</v>
      </c>
      <c r="B807" t="s">
        <v>87</v>
      </c>
      <c r="C807" s="44">
        <v>43768</v>
      </c>
      <c r="E807" t="s">
        <v>89</v>
      </c>
      <c r="F807" s="106"/>
    </row>
    <row r="808" spans="1:6" x14ac:dyDescent="0.25">
      <c r="A808">
        <v>46371</v>
      </c>
      <c r="B808" t="s">
        <v>87</v>
      </c>
      <c r="C808" s="44">
        <v>43768</v>
      </c>
      <c r="E808" t="s">
        <v>89</v>
      </c>
      <c r="F808" s="106"/>
    </row>
    <row r="809" spans="1:6" x14ac:dyDescent="0.25">
      <c r="A809">
        <v>45455</v>
      </c>
      <c r="B809" t="s">
        <v>87</v>
      </c>
      <c r="C809" s="44">
        <v>43769</v>
      </c>
      <c r="E809" t="s">
        <v>89</v>
      </c>
      <c r="F809" s="106"/>
    </row>
    <row r="810" spans="1:6" x14ac:dyDescent="0.25">
      <c r="A810">
        <v>45465</v>
      </c>
      <c r="B810" t="s">
        <v>87</v>
      </c>
      <c r="C810" s="44">
        <v>43769</v>
      </c>
      <c r="E810" t="s">
        <v>89</v>
      </c>
      <c r="F810" s="106"/>
    </row>
    <row r="811" spans="1:6" x14ac:dyDescent="0.25">
      <c r="A811">
        <v>45468</v>
      </c>
      <c r="B811" t="s">
        <v>87</v>
      </c>
      <c r="C811" s="44">
        <v>43769</v>
      </c>
      <c r="E811" t="s">
        <v>89</v>
      </c>
      <c r="F811" s="106"/>
    </row>
    <row r="812" spans="1:6" x14ac:dyDescent="0.25">
      <c r="A812">
        <v>45469</v>
      </c>
      <c r="B812" t="s">
        <v>87</v>
      </c>
      <c r="C812" s="44">
        <v>43769</v>
      </c>
      <c r="E812" t="s">
        <v>89</v>
      </c>
      <c r="F812" s="106"/>
    </row>
    <row r="813" spans="1:6" x14ac:dyDescent="0.25">
      <c r="A813">
        <v>45471</v>
      </c>
      <c r="B813" t="s">
        <v>87</v>
      </c>
      <c r="C813" s="44">
        <v>43770</v>
      </c>
      <c r="E813" t="s">
        <v>89</v>
      </c>
      <c r="F813" s="106"/>
    </row>
    <row r="814" spans="1:6" x14ac:dyDescent="0.25">
      <c r="A814">
        <v>45487</v>
      </c>
      <c r="B814" t="s">
        <v>87</v>
      </c>
      <c r="C814" s="44">
        <v>43770</v>
      </c>
      <c r="E814" t="s">
        <v>89</v>
      </c>
      <c r="F814" s="106"/>
    </row>
    <row r="815" spans="1:6" x14ac:dyDescent="0.25">
      <c r="A815">
        <v>45488</v>
      </c>
      <c r="B815" t="s">
        <v>87</v>
      </c>
      <c r="C815" s="44">
        <v>43770</v>
      </c>
      <c r="E815" t="s">
        <v>89</v>
      </c>
      <c r="F815" s="106"/>
    </row>
    <row r="816" spans="1:6" x14ac:dyDescent="0.25">
      <c r="A816">
        <v>45549</v>
      </c>
      <c r="B816" t="s">
        <v>87</v>
      </c>
      <c r="C816" s="44">
        <v>43770</v>
      </c>
      <c r="E816" t="s">
        <v>89</v>
      </c>
      <c r="F816" s="106"/>
    </row>
    <row r="817" spans="1:6" x14ac:dyDescent="0.25">
      <c r="A817">
        <v>45490</v>
      </c>
      <c r="B817" t="s">
        <v>87</v>
      </c>
      <c r="C817" s="44">
        <v>43774</v>
      </c>
      <c r="E817" t="s">
        <v>89</v>
      </c>
      <c r="F817" s="106"/>
    </row>
    <row r="818" spans="1:6" x14ac:dyDescent="0.25">
      <c r="A818">
        <v>45544</v>
      </c>
      <c r="B818" t="s">
        <v>87</v>
      </c>
      <c r="C818" s="44">
        <v>43774</v>
      </c>
      <c r="E818" t="s">
        <v>89</v>
      </c>
      <c r="F818" s="106"/>
    </row>
    <row r="819" spans="1:6" x14ac:dyDescent="0.25">
      <c r="A819">
        <v>45545</v>
      </c>
      <c r="B819" t="s">
        <v>87</v>
      </c>
      <c r="C819" s="44">
        <v>43774</v>
      </c>
      <c r="E819" t="s">
        <v>89</v>
      </c>
      <c r="F819" s="106"/>
    </row>
    <row r="820" spans="1:6" x14ac:dyDescent="0.25">
      <c r="A820">
        <v>45911</v>
      </c>
      <c r="B820" t="s">
        <v>87</v>
      </c>
      <c r="C820" s="44">
        <v>43774</v>
      </c>
      <c r="E820" t="s">
        <v>89</v>
      </c>
      <c r="F820" s="106"/>
    </row>
    <row r="821" spans="1:6" x14ac:dyDescent="0.25">
      <c r="A821">
        <v>45550</v>
      </c>
      <c r="B821" t="s">
        <v>87</v>
      </c>
      <c r="C821" s="44">
        <v>43775</v>
      </c>
      <c r="E821" t="s">
        <v>89</v>
      </c>
      <c r="F821" s="106"/>
    </row>
    <row r="822" spans="1:6" x14ac:dyDescent="0.25">
      <c r="A822">
        <v>45601</v>
      </c>
      <c r="B822" t="s">
        <v>87</v>
      </c>
      <c r="C822" s="44">
        <v>43775</v>
      </c>
      <c r="E822" t="s">
        <v>89</v>
      </c>
      <c r="F822" s="106"/>
    </row>
    <row r="823" spans="1:6" x14ac:dyDescent="0.25">
      <c r="A823">
        <v>45690</v>
      </c>
      <c r="B823" t="s">
        <v>87</v>
      </c>
      <c r="C823" s="44">
        <v>43775</v>
      </c>
      <c r="E823" t="s">
        <v>89</v>
      </c>
      <c r="F823" s="106"/>
    </row>
    <row r="824" spans="1:6" x14ac:dyDescent="0.25">
      <c r="A824">
        <v>45691</v>
      </c>
      <c r="B824" t="s">
        <v>87</v>
      </c>
      <c r="C824" s="44">
        <v>43775</v>
      </c>
      <c r="E824" t="s">
        <v>89</v>
      </c>
      <c r="F824" s="106"/>
    </row>
    <row r="825" spans="1:6" x14ac:dyDescent="0.25">
      <c r="A825">
        <v>45606</v>
      </c>
      <c r="B825" t="s">
        <v>87</v>
      </c>
      <c r="C825" s="44">
        <v>43776</v>
      </c>
      <c r="E825" t="s">
        <v>89</v>
      </c>
      <c r="F825" s="106"/>
    </row>
    <row r="826" spans="1:6" x14ac:dyDescent="0.25">
      <c r="A826">
        <v>45597</v>
      </c>
      <c r="B826" t="s">
        <v>87</v>
      </c>
      <c r="C826" s="44">
        <v>43776</v>
      </c>
      <c r="E826" t="s">
        <v>89</v>
      </c>
      <c r="F826" s="106"/>
    </row>
    <row r="827" spans="1:6" x14ac:dyDescent="0.25">
      <c r="A827">
        <v>45652</v>
      </c>
      <c r="B827" t="s">
        <v>87</v>
      </c>
      <c r="C827" s="44">
        <v>43776</v>
      </c>
      <c r="E827" t="s">
        <v>89</v>
      </c>
      <c r="F827" s="106"/>
    </row>
    <row r="828" spans="1:6" x14ac:dyDescent="0.25">
      <c r="A828">
        <v>46591</v>
      </c>
      <c r="B828" t="s">
        <v>87</v>
      </c>
      <c r="C828" s="44">
        <v>43776</v>
      </c>
      <c r="E828" t="s">
        <v>89</v>
      </c>
      <c r="F828" s="106"/>
    </row>
    <row r="829" spans="1:6" x14ac:dyDescent="0.25">
      <c r="A829">
        <v>45750</v>
      </c>
      <c r="B829" t="s">
        <v>87</v>
      </c>
      <c r="C829" s="44">
        <v>43777</v>
      </c>
      <c r="E829" t="s">
        <v>89</v>
      </c>
      <c r="F829" s="106"/>
    </row>
    <row r="830" spans="1:6" x14ac:dyDescent="0.25">
      <c r="A830">
        <v>45764</v>
      </c>
      <c r="B830" t="s">
        <v>87</v>
      </c>
      <c r="C830" s="44">
        <v>43777</v>
      </c>
      <c r="E830" t="s">
        <v>89</v>
      </c>
      <c r="F830" s="106"/>
    </row>
    <row r="831" spans="1:6" x14ac:dyDescent="0.25">
      <c r="A831">
        <v>45766</v>
      </c>
      <c r="B831" t="s">
        <v>87</v>
      </c>
      <c r="C831" s="44">
        <v>43777</v>
      </c>
      <c r="E831" t="s">
        <v>89</v>
      </c>
      <c r="F831" s="106"/>
    </row>
    <row r="832" spans="1:6" x14ac:dyDescent="0.25">
      <c r="A832">
        <v>45616</v>
      </c>
      <c r="B832" t="s">
        <v>87</v>
      </c>
      <c r="C832" s="44">
        <v>43777</v>
      </c>
      <c r="E832" t="s">
        <v>89</v>
      </c>
      <c r="F832" s="106"/>
    </row>
    <row r="833" spans="1:6" x14ac:dyDescent="0.25">
      <c r="A833">
        <v>45551</v>
      </c>
      <c r="B833" t="s">
        <v>87</v>
      </c>
      <c r="C833" s="44">
        <v>43780</v>
      </c>
      <c r="E833" t="s">
        <v>89</v>
      </c>
      <c r="F833" s="106"/>
    </row>
    <row r="834" spans="1:6" x14ac:dyDescent="0.25">
      <c r="A834">
        <v>45592</v>
      </c>
      <c r="B834" t="s">
        <v>87</v>
      </c>
      <c r="C834" s="44">
        <v>43780</v>
      </c>
      <c r="E834" t="s">
        <v>89</v>
      </c>
      <c r="F834" s="106"/>
    </row>
    <row r="835" spans="1:6" x14ac:dyDescent="0.25">
      <c r="A835">
        <v>46416</v>
      </c>
      <c r="B835" t="s">
        <v>87</v>
      </c>
      <c r="C835" s="44">
        <v>43780</v>
      </c>
      <c r="E835" t="s">
        <v>89</v>
      </c>
      <c r="F835" s="106"/>
    </row>
    <row r="836" spans="1:6" x14ac:dyDescent="0.25">
      <c r="A836">
        <v>46379</v>
      </c>
      <c r="B836" t="s">
        <v>87</v>
      </c>
      <c r="C836" s="44">
        <v>43780</v>
      </c>
      <c r="E836" t="s">
        <v>89</v>
      </c>
      <c r="F836" s="106"/>
    </row>
    <row r="837" spans="1:6" x14ac:dyDescent="0.25">
      <c r="A837">
        <v>45476</v>
      </c>
      <c r="B837" t="s">
        <v>87</v>
      </c>
      <c r="C837" s="44">
        <v>43781</v>
      </c>
      <c r="E837" t="s">
        <v>89</v>
      </c>
      <c r="F837" s="106"/>
    </row>
    <row r="838" spans="1:6" x14ac:dyDescent="0.25">
      <c r="A838">
        <v>45467</v>
      </c>
      <c r="B838" t="s">
        <v>87</v>
      </c>
      <c r="C838" s="44">
        <v>43781</v>
      </c>
      <c r="E838" t="s">
        <v>89</v>
      </c>
      <c r="F838" s="106"/>
    </row>
    <row r="839" spans="1:6" x14ac:dyDescent="0.25">
      <c r="A839">
        <v>45594</v>
      </c>
      <c r="B839" t="s">
        <v>87</v>
      </c>
      <c r="C839" s="44">
        <v>43781</v>
      </c>
      <c r="E839" t="s">
        <v>89</v>
      </c>
      <c r="F839" s="106"/>
    </row>
    <row r="840" spans="1:6" x14ac:dyDescent="0.25">
      <c r="A840">
        <v>46378</v>
      </c>
      <c r="B840" t="s">
        <v>87</v>
      </c>
      <c r="C840" s="44">
        <v>43781</v>
      </c>
      <c r="E840" t="s">
        <v>89</v>
      </c>
      <c r="F840" s="106"/>
    </row>
    <row r="841" spans="1:6" x14ac:dyDescent="0.25">
      <c r="A841">
        <v>45572</v>
      </c>
      <c r="B841" t="s">
        <v>87</v>
      </c>
      <c r="C841" s="44">
        <v>43782</v>
      </c>
      <c r="E841" t="s">
        <v>89</v>
      </c>
      <c r="F841" s="106"/>
    </row>
    <row r="842" spans="1:6" x14ac:dyDescent="0.25">
      <c r="A842">
        <v>45687</v>
      </c>
      <c r="B842" t="s">
        <v>87</v>
      </c>
      <c r="C842" s="44">
        <v>43782</v>
      </c>
      <c r="E842" t="s">
        <v>89</v>
      </c>
      <c r="F842" s="106"/>
    </row>
    <row r="843" spans="1:6" x14ac:dyDescent="0.25">
      <c r="A843">
        <v>45929</v>
      </c>
      <c r="B843" t="s">
        <v>87</v>
      </c>
      <c r="C843" s="44">
        <v>43782</v>
      </c>
      <c r="E843" t="s">
        <v>89</v>
      </c>
      <c r="F843" s="106"/>
    </row>
    <row r="844" spans="1:6" x14ac:dyDescent="0.25">
      <c r="A844">
        <v>46021</v>
      </c>
      <c r="B844" t="s">
        <v>87</v>
      </c>
      <c r="C844" s="44">
        <v>43782</v>
      </c>
      <c r="E844" t="s">
        <v>89</v>
      </c>
      <c r="F844" s="106"/>
    </row>
    <row r="845" spans="1:6" x14ac:dyDescent="0.25">
      <c r="A845">
        <v>45752</v>
      </c>
      <c r="B845" t="s">
        <v>87</v>
      </c>
      <c r="C845" s="44">
        <v>43783</v>
      </c>
      <c r="E845" t="s">
        <v>89</v>
      </c>
      <c r="F845" s="106"/>
    </row>
    <row r="846" spans="1:6" x14ac:dyDescent="0.25">
      <c r="A846">
        <v>45757</v>
      </c>
      <c r="B846" t="s">
        <v>87</v>
      </c>
      <c r="C846" s="44">
        <v>43783</v>
      </c>
      <c r="E846" t="s">
        <v>89</v>
      </c>
      <c r="F846" s="106"/>
    </row>
    <row r="847" spans="1:6" x14ac:dyDescent="0.25">
      <c r="A847">
        <v>45758</v>
      </c>
      <c r="B847" t="s">
        <v>87</v>
      </c>
      <c r="C847" s="44">
        <v>43783</v>
      </c>
      <c r="E847" t="s">
        <v>89</v>
      </c>
      <c r="F847" s="106"/>
    </row>
    <row r="848" spans="1:6" x14ac:dyDescent="0.25">
      <c r="A848">
        <v>45759</v>
      </c>
      <c r="B848" t="s">
        <v>87</v>
      </c>
      <c r="C848" s="44">
        <v>43783</v>
      </c>
      <c r="E848" t="s">
        <v>89</v>
      </c>
      <c r="F848" s="106"/>
    </row>
    <row r="849" spans="1:6" x14ac:dyDescent="0.25">
      <c r="A849">
        <v>45761</v>
      </c>
      <c r="B849" t="s">
        <v>87</v>
      </c>
      <c r="C849" s="44">
        <v>43784</v>
      </c>
      <c r="E849" t="s">
        <v>89</v>
      </c>
      <c r="F849" s="106"/>
    </row>
    <row r="850" spans="1:6" x14ac:dyDescent="0.25">
      <c r="A850">
        <v>45904</v>
      </c>
      <c r="B850" t="s">
        <v>87</v>
      </c>
      <c r="C850" s="44">
        <v>43784</v>
      </c>
      <c r="E850" t="s">
        <v>89</v>
      </c>
      <c r="F850" s="106"/>
    </row>
    <row r="851" spans="1:6" x14ac:dyDescent="0.25">
      <c r="A851">
        <v>45903</v>
      </c>
      <c r="B851" t="s">
        <v>87</v>
      </c>
      <c r="C851" s="44">
        <v>43784</v>
      </c>
      <c r="E851" t="s">
        <v>89</v>
      </c>
      <c r="F851" s="106"/>
    </row>
    <row r="852" spans="1:6" x14ac:dyDescent="0.25">
      <c r="A852">
        <v>45902</v>
      </c>
      <c r="B852" t="s">
        <v>87</v>
      </c>
      <c r="C852" s="44">
        <v>43784</v>
      </c>
      <c r="E852" t="s">
        <v>89</v>
      </c>
      <c r="F852" s="106"/>
    </row>
    <row r="853" spans="1:6" x14ac:dyDescent="0.25">
      <c r="A853">
        <v>47424</v>
      </c>
      <c r="B853" t="s">
        <v>87</v>
      </c>
      <c r="C853" s="44">
        <v>43786</v>
      </c>
      <c r="E853" t="s">
        <v>89</v>
      </c>
      <c r="F853" s="106"/>
    </row>
    <row r="854" spans="1:6" x14ac:dyDescent="0.25">
      <c r="A854">
        <v>50835</v>
      </c>
      <c r="B854" t="s">
        <v>87</v>
      </c>
      <c r="C854" s="44">
        <v>43786</v>
      </c>
      <c r="E854" t="s">
        <v>89</v>
      </c>
      <c r="F854" s="106"/>
    </row>
    <row r="855" spans="1:6" x14ac:dyDescent="0.25">
      <c r="A855">
        <v>51384</v>
      </c>
      <c r="B855" t="s">
        <v>87</v>
      </c>
      <c r="C855" s="44">
        <v>43786</v>
      </c>
      <c r="E855" t="s">
        <v>89</v>
      </c>
      <c r="F855" s="106"/>
    </row>
    <row r="856" spans="1:6" x14ac:dyDescent="0.25">
      <c r="A856">
        <v>45830</v>
      </c>
      <c r="B856" t="s">
        <v>87</v>
      </c>
      <c r="C856" s="44">
        <v>43787</v>
      </c>
      <c r="E856" t="s">
        <v>89</v>
      </c>
      <c r="F856" s="106"/>
    </row>
    <row r="857" spans="1:6" x14ac:dyDescent="0.25">
      <c r="A857">
        <v>45832</v>
      </c>
      <c r="B857" t="s">
        <v>87</v>
      </c>
      <c r="C857" s="44">
        <v>43787</v>
      </c>
      <c r="E857" t="s">
        <v>89</v>
      </c>
      <c r="F857" s="106"/>
    </row>
    <row r="858" spans="1:6" x14ac:dyDescent="0.25">
      <c r="A858">
        <v>45833</v>
      </c>
      <c r="B858" t="s">
        <v>87</v>
      </c>
      <c r="C858" s="44">
        <v>43787</v>
      </c>
      <c r="E858" t="s">
        <v>89</v>
      </c>
      <c r="F858" s="106"/>
    </row>
    <row r="859" spans="1:6" x14ac:dyDescent="0.25">
      <c r="A859">
        <v>46587</v>
      </c>
      <c r="B859" t="s">
        <v>87</v>
      </c>
      <c r="C859" s="44">
        <v>43787</v>
      </c>
      <c r="E859" t="s">
        <v>89</v>
      </c>
      <c r="F859" s="106"/>
    </row>
    <row r="860" spans="1:6" x14ac:dyDescent="0.25">
      <c r="A860">
        <v>51031</v>
      </c>
      <c r="B860" t="s">
        <v>87</v>
      </c>
      <c r="C860" s="44">
        <v>43787</v>
      </c>
      <c r="E860" t="s">
        <v>89</v>
      </c>
      <c r="F860" s="106"/>
    </row>
    <row r="861" spans="1:6" x14ac:dyDescent="0.25">
      <c r="A861">
        <v>45603</v>
      </c>
      <c r="B861" t="s">
        <v>87</v>
      </c>
      <c r="C861" s="44">
        <v>43788</v>
      </c>
      <c r="E861" t="s">
        <v>89</v>
      </c>
      <c r="F861" s="106"/>
    </row>
    <row r="862" spans="1:6" x14ac:dyDescent="0.25">
      <c r="A862">
        <v>45834</v>
      </c>
      <c r="B862" t="s">
        <v>87</v>
      </c>
      <c r="C862" s="44">
        <v>43788</v>
      </c>
      <c r="E862" t="s">
        <v>89</v>
      </c>
      <c r="F862" s="106"/>
    </row>
    <row r="863" spans="1:6" x14ac:dyDescent="0.25">
      <c r="A863">
        <v>45835</v>
      </c>
      <c r="B863" t="s">
        <v>87</v>
      </c>
      <c r="C863" s="44">
        <v>43788</v>
      </c>
      <c r="E863" t="s">
        <v>89</v>
      </c>
      <c r="F863" s="106"/>
    </row>
    <row r="864" spans="1:6" x14ac:dyDescent="0.25">
      <c r="A864">
        <v>46430</v>
      </c>
      <c r="B864" t="s">
        <v>87</v>
      </c>
      <c r="C864" s="44">
        <v>43788</v>
      </c>
      <c r="E864" t="s">
        <v>89</v>
      </c>
      <c r="F864" s="106"/>
    </row>
    <row r="865" spans="1:6" x14ac:dyDescent="0.25">
      <c r="A865">
        <v>46071</v>
      </c>
      <c r="B865" t="s">
        <v>87</v>
      </c>
      <c r="C865" s="44">
        <v>43789</v>
      </c>
      <c r="E865" t="s">
        <v>89</v>
      </c>
      <c r="F865" s="106"/>
    </row>
    <row r="866" spans="1:6" x14ac:dyDescent="0.25">
      <c r="A866">
        <v>46067</v>
      </c>
      <c r="B866" t="s">
        <v>87</v>
      </c>
      <c r="C866" s="44">
        <v>43789</v>
      </c>
      <c r="E866" t="s">
        <v>89</v>
      </c>
      <c r="F866" s="106"/>
    </row>
    <row r="867" spans="1:6" x14ac:dyDescent="0.25">
      <c r="A867">
        <v>46073</v>
      </c>
      <c r="B867" t="s">
        <v>87</v>
      </c>
      <c r="C867" s="44">
        <v>43789</v>
      </c>
      <c r="E867" t="s">
        <v>89</v>
      </c>
      <c r="F867" s="106"/>
    </row>
    <row r="868" spans="1:6" x14ac:dyDescent="0.25">
      <c r="A868">
        <v>46260</v>
      </c>
      <c r="B868" t="s">
        <v>87</v>
      </c>
      <c r="C868" s="44">
        <v>43789</v>
      </c>
      <c r="E868" t="s">
        <v>89</v>
      </c>
      <c r="F868" s="106"/>
    </row>
    <row r="869" spans="1:6" x14ac:dyDescent="0.25">
      <c r="A869">
        <v>45901</v>
      </c>
      <c r="B869" t="s">
        <v>87</v>
      </c>
      <c r="C869" s="44">
        <v>43790</v>
      </c>
      <c r="E869" t="s">
        <v>89</v>
      </c>
      <c r="F869" s="106"/>
    </row>
    <row r="870" spans="1:6" x14ac:dyDescent="0.25">
      <c r="A870">
        <v>46208</v>
      </c>
      <c r="B870" t="s">
        <v>87</v>
      </c>
      <c r="C870" s="44">
        <v>43790</v>
      </c>
      <c r="E870" t="s">
        <v>89</v>
      </c>
      <c r="F870" s="106"/>
    </row>
    <row r="871" spans="1:6" x14ac:dyDescent="0.25">
      <c r="A871">
        <v>46221</v>
      </c>
      <c r="B871" t="s">
        <v>87</v>
      </c>
      <c r="C871" s="44">
        <v>43790</v>
      </c>
      <c r="E871" t="s">
        <v>89</v>
      </c>
      <c r="F871" s="106"/>
    </row>
    <row r="872" spans="1:6" x14ac:dyDescent="0.25">
      <c r="A872">
        <v>46222</v>
      </c>
      <c r="B872" t="s">
        <v>87</v>
      </c>
      <c r="C872" s="44">
        <v>43790</v>
      </c>
      <c r="E872" t="s">
        <v>89</v>
      </c>
      <c r="F872" s="106"/>
    </row>
    <row r="873" spans="1:6" x14ac:dyDescent="0.25">
      <c r="A873">
        <v>46203</v>
      </c>
      <c r="B873" t="s">
        <v>87</v>
      </c>
      <c r="C873" s="44">
        <v>43791</v>
      </c>
      <c r="E873" t="s">
        <v>89</v>
      </c>
      <c r="F873" s="106"/>
    </row>
    <row r="874" spans="1:6" x14ac:dyDescent="0.25">
      <c r="A874">
        <v>46205</v>
      </c>
      <c r="B874" t="s">
        <v>87</v>
      </c>
      <c r="C874" s="44">
        <v>43791</v>
      </c>
      <c r="E874" t="s">
        <v>89</v>
      </c>
      <c r="F874" s="106"/>
    </row>
    <row r="875" spans="1:6" x14ac:dyDescent="0.25">
      <c r="A875">
        <v>46206</v>
      </c>
      <c r="B875" t="s">
        <v>87</v>
      </c>
      <c r="C875" s="44">
        <v>43791</v>
      </c>
      <c r="E875" t="s">
        <v>89</v>
      </c>
      <c r="F875" s="106"/>
    </row>
    <row r="876" spans="1:6" x14ac:dyDescent="0.25">
      <c r="A876">
        <v>46254</v>
      </c>
      <c r="B876" t="s">
        <v>87</v>
      </c>
      <c r="C876" s="44">
        <v>43791</v>
      </c>
      <c r="E876" t="s">
        <v>89</v>
      </c>
      <c r="F876" s="106"/>
    </row>
    <row r="877" spans="1:6" x14ac:dyDescent="0.25">
      <c r="A877">
        <v>45906</v>
      </c>
      <c r="B877" t="s">
        <v>87</v>
      </c>
      <c r="C877" s="44">
        <v>43794</v>
      </c>
      <c r="E877" t="s">
        <v>89</v>
      </c>
      <c r="F877" s="106"/>
    </row>
    <row r="878" spans="1:6" x14ac:dyDescent="0.25">
      <c r="A878">
        <v>45905</v>
      </c>
      <c r="B878" t="s">
        <v>87</v>
      </c>
      <c r="C878" s="44">
        <v>43794</v>
      </c>
      <c r="E878" t="s">
        <v>89</v>
      </c>
      <c r="F878" s="106"/>
    </row>
    <row r="879" spans="1:6" x14ac:dyDescent="0.25">
      <c r="A879">
        <v>46053</v>
      </c>
      <c r="B879" t="s">
        <v>87</v>
      </c>
      <c r="C879" s="44">
        <v>43794</v>
      </c>
      <c r="E879" t="s">
        <v>89</v>
      </c>
      <c r="F879" s="106"/>
    </row>
    <row r="880" spans="1:6" x14ac:dyDescent="0.25">
      <c r="A880">
        <v>46624</v>
      </c>
      <c r="B880" t="s">
        <v>87</v>
      </c>
      <c r="C880" s="44">
        <v>43794</v>
      </c>
      <c r="E880" t="s">
        <v>89</v>
      </c>
      <c r="F880" s="106"/>
    </row>
    <row r="881" spans="1:6" x14ac:dyDescent="0.25">
      <c r="A881">
        <v>45736</v>
      </c>
      <c r="B881" t="s">
        <v>87</v>
      </c>
      <c r="C881" s="44">
        <v>43795</v>
      </c>
      <c r="E881" t="s">
        <v>89</v>
      </c>
      <c r="F881" s="106"/>
    </row>
    <row r="882" spans="1:6" x14ac:dyDescent="0.25">
      <c r="A882">
        <v>45771</v>
      </c>
      <c r="B882" t="s">
        <v>87</v>
      </c>
      <c r="C882" s="44">
        <v>43795</v>
      </c>
      <c r="E882" t="s">
        <v>89</v>
      </c>
      <c r="F882" s="106"/>
    </row>
    <row r="883" spans="1:6" x14ac:dyDescent="0.25">
      <c r="A883">
        <v>45772</v>
      </c>
      <c r="B883" t="s">
        <v>87</v>
      </c>
      <c r="C883" s="44">
        <v>43795</v>
      </c>
      <c r="E883" t="s">
        <v>89</v>
      </c>
      <c r="F883" s="106"/>
    </row>
    <row r="884" spans="1:6" x14ac:dyDescent="0.25">
      <c r="A884">
        <v>45773</v>
      </c>
      <c r="B884" t="s">
        <v>87</v>
      </c>
      <c r="C884" s="44">
        <v>43795</v>
      </c>
      <c r="E884" t="s">
        <v>89</v>
      </c>
      <c r="F884" s="106"/>
    </row>
    <row r="885" spans="1:6" x14ac:dyDescent="0.25">
      <c r="A885">
        <v>45913</v>
      </c>
      <c r="B885" t="s">
        <v>87</v>
      </c>
      <c r="C885" s="44">
        <v>43796</v>
      </c>
      <c r="E885" t="s">
        <v>89</v>
      </c>
      <c r="F885" s="106"/>
    </row>
    <row r="886" spans="1:6" x14ac:dyDescent="0.25">
      <c r="A886">
        <v>45910</v>
      </c>
      <c r="B886" t="s">
        <v>87</v>
      </c>
      <c r="C886" s="44">
        <v>43796</v>
      </c>
      <c r="E886" t="s">
        <v>89</v>
      </c>
      <c r="F886" s="106"/>
    </row>
    <row r="887" spans="1:6" x14ac:dyDescent="0.25">
      <c r="A887">
        <v>45931</v>
      </c>
      <c r="B887" t="s">
        <v>87</v>
      </c>
      <c r="C887" s="44">
        <v>43796</v>
      </c>
      <c r="E887" t="s">
        <v>89</v>
      </c>
      <c r="F887" s="106"/>
    </row>
    <row r="888" spans="1:6" x14ac:dyDescent="0.25">
      <c r="A888">
        <v>45938</v>
      </c>
      <c r="B888" t="s">
        <v>87</v>
      </c>
      <c r="C888" s="44">
        <v>43796</v>
      </c>
      <c r="E888" t="s">
        <v>89</v>
      </c>
      <c r="F888" s="106"/>
    </row>
    <row r="889" spans="1:6" x14ac:dyDescent="0.25">
      <c r="A889">
        <v>45812</v>
      </c>
      <c r="B889" t="s">
        <v>87</v>
      </c>
      <c r="C889" s="44">
        <v>43801</v>
      </c>
      <c r="E889" t="s">
        <v>89</v>
      </c>
      <c r="F889" s="106"/>
    </row>
    <row r="890" spans="1:6" x14ac:dyDescent="0.25">
      <c r="A890">
        <v>45930</v>
      </c>
      <c r="B890" t="s">
        <v>87</v>
      </c>
      <c r="C890" s="44">
        <v>43801</v>
      </c>
      <c r="E890" t="s">
        <v>89</v>
      </c>
      <c r="F890" s="106"/>
    </row>
    <row r="891" spans="1:6" x14ac:dyDescent="0.25">
      <c r="A891">
        <v>45928</v>
      </c>
      <c r="B891" t="s">
        <v>87</v>
      </c>
      <c r="C891" s="44">
        <v>43801</v>
      </c>
      <c r="E891" t="s">
        <v>89</v>
      </c>
      <c r="F891" s="106"/>
    </row>
    <row r="892" spans="1:6" x14ac:dyDescent="0.25">
      <c r="A892">
        <v>45827</v>
      </c>
      <c r="B892" t="s">
        <v>87</v>
      </c>
      <c r="C892" s="44">
        <v>43801</v>
      </c>
      <c r="E892" t="s">
        <v>89</v>
      </c>
      <c r="F892" s="106"/>
    </row>
    <row r="893" spans="1:6" x14ac:dyDescent="0.25">
      <c r="A893">
        <v>46015</v>
      </c>
      <c r="B893" t="s">
        <v>87</v>
      </c>
      <c r="C893" s="44">
        <v>43803</v>
      </c>
      <c r="E893" t="s">
        <v>89</v>
      </c>
      <c r="F893" s="106"/>
    </row>
    <row r="894" spans="1:6" x14ac:dyDescent="0.25">
      <c r="A894">
        <v>46008</v>
      </c>
      <c r="B894" t="s">
        <v>87</v>
      </c>
      <c r="C894" s="44">
        <v>43803</v>
      </c>
      <c r="E894" t="s">
        <v>89</v>
      </c>
      <c r="F894" s="106"/>
    </row>
    <row r="895" spans="1:6" x14ac:dyDescent="0.25">
      <c r="A895">
        <v>46017</v>
      </c>
      <c r="B895" t="s">
        <v>87</v>
      </c>
      <c r="C895" s="44">
        <v>43803</v>
      </c>
      <c r="E895" t="s">
        <v>89</v>
      </c>
      <c r="F895" s="106"/>
    </row>
    <row r="896" spans="1:6" x14ac:dyDescent="0.25">
      <c r="A896">
        <v>46018</v>
      </c>
      <c r="B896" t="s">
        <v>87</v>
      </c>
      <c r="C896" s="44">
        <v>43803</v>
      </c>
      <c r="E896" t="s">
        <v>89</v>
      </c>
      <c r="F896" s="106"/>
    </row>
    <row r="897" spans="1:6" x14ac:dyDescent="0.25">
      <c r="A897">
        <v>46579</v>
      </c>
      <c r="B897" t="s">
        <v>87</v>
      </c>
      <c r="C897" s="44">
        <v>43804</v>
      </c>
      <c r="E897" t="s">
        <v>89</v>
      </c>
      <c r="F897" s="106"/>
    </row>
    <row r="898" spans="1:6" x14ac:dyDescent="0.25">
      <c r="A898">
        <v>46578</v>
      </c>
      <c r="B898" t="s">
        <v>87</v>
      </c>
      <c r="C898" s="44">
        <v>43804</v>
      </c>
      <c r="E898" t="s">
        <v>89</v>
      </c>
      <c r="F898" s="106"/>
    </row>
    <row r="899" spans="1:6" x14ac:dyDescent="0.25">
      <c r="A899">
        <v>46577</v>
      </c>
      <c r="B899" t="s">
        <v>87</v>
      </c>
      <c r="C899" s="44">
        <v>43804</v>
      </c>
      <c r="E899" t="s">
        <v>89</v>
      </c>
      <c r="F899" s="106"/>
    </row>
    <row r="900" spans="1:6" x14ac:dyDescent="0.25">
      <c r="A900">
        <v>46580</v>
      </c>
      <c r="B900" t="s">
        <v>87</v>
      </c>
      <c r="C900" s="44">
        <v>43804</v>
      </c>
      <c r="E900" t="s">
        <v>89</v>
      </c>
      <c r="F900" s="106"/>
    </row>
    <row r="901" spans="1:6" x14ac:dyDescent="0.25">
      <c r="A901">
        <v>45593</v>
      </c>
      <c r="B901" t="s">
        <v>87</v>
      </c>
      <c r="C901" s="44">
        <v>43804</v>
      </c>
      <c r="E901" t="s">
        <v>89</v>
      </c>
      <c r="F901" s="106"/>
    </row>
    <row r="902" spans="1:6" x14ac:dyDescent="0.25">
      <c r="A902">
        <v>45954</v>
      </c>
      <c r="B902" t="s">
        <v>87</v>
      </c>
      <c r="C902" s="44">
        <v>43804</v>
      </c>
      <c r="E902" t="s">
        <v>89</v>
      </c>
      <c r="F902" s="106"/>
    </row>
    <row r="903" spans="1:6" x14ac:dyDescent="0.25">
      <c r="A903">
        <v>45956</v>
      </c>
      <c r="B903" t="s">
        <v>87</v>
      </c>
      <c r="C903" s="44">
        <v>43804</v>
      </c>
      <c r="E903" t="s">
        <v>89</v>
      </c>
      <c r="F903" s="106"/>
    </row>
    <row r="904" spans="1:6" x14ac:dyDescent="0.25">
      <c r="A904">
        <v>46659</v>
      </c>
      <c r="B904" t="s">
        <v>87</v>
      </c>
      <c r="C904" s="44">
        <v>43804</v>
      </c>
      <c r="E904" t="s">
        <v>89</v>
      </c>
      <c r="F904" s="106"/>
    </row>
    <row r="905" spans="1:6" x14ac:dyDescent="0.25">
      <c r="A905">
        <v>46055</v>
      </c>
      <c r="B905" t="s">
        <v>87</v>
      </c>
      <c r="C905" s="44">
        <v>43805</v>
      </c>
      <c r="E905" t="s">
        <v>89</v>
      </c>
      <c r="F905" s="106"/>
    </row>
    <row r="906" spans="1:6" x14ac:dyDescent="0.25">
      <c r="A906">
        <v>46583</v>
      </c>
      <c r="B906" t="s">
        <v>87</v>
      </c>
      <c r="C906" s="44">
        <v>43805</v>
      </c>
      <c r="E906" t="s">
        <v>89</v>
      </c>
      <c r="F906" s="106"/>
    </row>
    <row r="907" spans="1:6" x14ac:dyDescent="0.25">
      <c r="A907">
        <v>46584</v>
      </c>
      <c r="B907" t="s">
        <v>87</v>
      </c>
      <c r="C907" s="44">
        <v>43805</v>
      </c>
      <c r="E907" t="s">
        <v>89</v>
      </c>
      <c r="F907" s="106"/>
    </row>
    <row r="908" spans="1:6" x14ac:dyDescent="0.25">
      <c r="A908">
        <v>46576</v>
      </c>
      <c r="B908" t="s">
        <v>87</v>
      </c>
      <c r="C908" s="44">
        <v>43805</v>
      </c>
      <c r="E908" t="s">
        <v>89</v>
      </c>
      <c r="F908" s="106"/>
    </row>
    <row r="909" spans="1:6" x14ac:dyDescent="0.25">
      <c r="A909">
        <v>46249</v>
      </c>
      <c r="B909" t="s">
        <v>87</v>
      </c>
      <c r="C909" s="44">
        <v>43808</v>
      </c>
      <c r="E909" t="s">
        <v>89</v>
      </c>
      <c r="F909" s="106"/>
    </row>
    <row r="910" spans="1:6" x14ac:dyDescent="0.25">
      <c r="A910">
        <v>49745</v>
      </c>
      <c r="B910" t="s">
        <v>87</v>
      </c>
      <c r="C910" s="44">
        <v>43808</v>
      </c>
      <c r="E910" t="s">
        <v>89</v>
      </c>
      <c r="F910" s="106"/>
    </row>
    <row r="911" spans="1:6" x14ac:dyDescent="0.25">
      <c r="A911">
        <v>50568</v>
      </c>
      <c r="B911" t="s">
        <v>87</v>
      </c>
      <c r="C911" s="44">
        <v>43808</v>
      </c>
      <c r="E911" t="s">
        <v>89</v>
      </c>
      <c r="F911" s="106"/>
    </row>
    <row r="912" spans="1:6" x14ac:dyDescent="0.25">
      <c r="A912">
        <v>45443</v>
      </c>
      <c r="B912" t="s">
        <v>87</v>
      </c>
      <c r="C912" s="44">
        <v>43809</v>
      </c>
      <c r="E912" t="s">
        <v>89</v>
      </c>
      <c r="F912" s="106"/>
    </row>
    <row r="913" spans="1:6" x14ac:dyDescent="0.25">
      <c r="A913">
        <v>45836</v>
      </c>
      <c r="B913" t="s">
        <v>87</v>
      </c>
      <c r="C913" s="44">
        <v>43809</v>
      </c>
      <c r="E913" t="s">
        <v>89</v>
      </c>
      <c r="F913" s="106"/>
    </row>
    <row r="914" spans="1:6" x14ac:dyDescent="0.25">
      <c r="A914">
        <v>46031</v>
      </c>
      <c r="B914" t="s">
        <v>87</v>
      </c>
      <c r="C914" s="44">
        <v>43809</v>
      </c>
      <c r="E914" t="s">
        <v>89</v>
      </c>
      <c r="F914" s="106"/>
    </row>
    <row r="915" spans="1:6" x14ac:dyDescent="0.25">
      <c r="A915">
        <v>46028</v>
      </c>
      <c r="B915" t="s">
        <v>87</v>
      </c>
      <c r="C915" s="44">
        <v>43809</v>
      </c>
      <c r="E915" t="s">
        <v>89</v>
      </c>
      <c r="F915" s="106"/>
    </row>
    <row r="916" spans="1:6" x14ac:dyDescent="0.25">
      <c r="A916">
        <v>45967</v>
      </c>
      <c r="B916" t="s">
        <v>87</v>
      </c>
      <c r="C916" s="44">
        <v>43809</v>
      </c>
      <c r="E916" t="s">
        <v>89</v>
      </c>
      <c r="F916" s="106"/>
    </row>
    <row r="917" spans="1:6" x14ac:dyDescent="0.25">
      <c r="A917">
        <v>45968</v>
      </c>
      <c r="B917" t="s">
        <v>87</v>
      </c>
      <c r="C917" s="44">
        <v>43809</v>
      </c>
      <c r="E917" t="s">
        <v>89</v>
      </c>
      <c r="F917" s="106"/>
    </row>
    <row r="918" spans="1:6" x14ac:dyDescent="0.25">
      <c r="A918">
        <v>46310</v>
      </c>
      <c r="B918" t="s">
        <v>87</v>
      </c>
      <c r="C918" s="44">
        <v>43809</v>
      </c>
      <c r="E918" t="s">
        <v>89</v>
      </c>
      <c r="F918" s="106"/>
    </row>
    <row r="919" spans="1:6" x14ac:dyDescent="0.25">
      <c r="A919">
        <v>46057</v>
      </c>
      <c r="B919" t="s">
        <v>87</v>
      </c>
      <c r="C919" s="44">
        <v>43810</v>
      </c>
      <c r="E919" t="s">
        <v>89</v>
      </c>
      <c r="F919" s="106"/>
    </row>
    <row r="920" spans="1:6" x14ac:dyDescent="0.25">
      <c r="A920">
        <v>46557</v>
      </c>
      <c r="B920" t="s">
        <v>87</v>
      </c>
      <c r="C920" s="44">
        <v>43810</v>
      </c>
      <c r="E920" t="s">
        <v>89</v>
      </c>
      <c r="F920" s="106"/>
    </row>
    <row r="921" spans="1:6" x14ac:dyDescent="0.25">
      <c r="A921">
        <v>46561</v>
      </c>
      <c r="B921" t="s">
        <v>87</v>
      </c>
      <c r="C921" s="44">
        <v>43810</v>
      </c>
      <c r="E921" t="s">
        <v>89</v>
      </c>
      <c r="F921" s="106"/>
    </row>
    <row r="922" spans="1:6" x14ac:dyDescent="0.25">
      <c r="A922">
        <v>45964</v>
      </c>
      <c r="B922" t="s">
        <v>87</v>
      </c>
      <c r="C922" s="44">
        <v>43811</v>
      </c>
      <c r="E922" t="s">
        <v>89</v>
      </c>
      <c r="F922" s="106"/>
    </row>
    <row r="923" spans="1:6" x14ac:dyDescent="0.25">
      <c r="A923">
        <v>45965</v>
      </c>
      <c r="B923" t="s">
        <v>87</v>
      </c>
      <c r="C923" s="44">
        <v>43811</v>
      </c>
      <c r="E923" t="s">
        <v>89</v>
      </c>
      <c r="F923" s="106"/>
    </row>
    <row r="924" spans="1:6" x14ac:dyDescent="0.25">
      <c r="A924">
        <v>45966</v>
      </c>
      <c r="B924" t="s">
        <v>87</v>
      </c>
      <c r="C924" s="44">
        <v>43811</v>
      </c>
      <c r="E924" t="s">
        <v>89</v>
      </c>
      <c r="F924" s="106"/>
    </row>
    <row r="925" spans="1:6" x14ac:dyDescent="0.25">
      <c r="A925">
        <v>50008</v>
      </c>
      <c r="B925" t="s">
        <v>87</v>
      </c>
      <c r="C925" s="44">
        <v>43811</v>
      </c>
      <c r="E925" t="s">
        <v>89</v>
      </c>
      <c r="F925" s="106"/>
    </row>
    <row r="926" spans="1:6" x14ac:dyDescent="0.25">
      <c r="A926">
        <v>46025</v>
      </c>
      <c r="B926" t="s">
        <v>87</v>
      </c>
      <c r="C926" s="44">
        <v>43812</v>
      </c>
      <c r="E926" t="s">
        <v>89</v>
      </c>
      <c r="F926" s="106"/>
    </row>
    <row r="927" spans="1:6" x14ac:dyDescent="0.25">
      <c r="A927">
        <v>46023</v>
      </c>
      <c r="B927" t="s">
        <v>87</v>
      </c>
      <c r="C927" s="44">
        <v>43812</v>
      </c>
      <c r="E927" t="s">
        <v>89</v>
      </c>
      <c r="F927" s="106"/>
    </row>
    <row r="928" spans="1:6" x14ac:dyDescent="0.25">
      <c r="A928">
        <v>46024</v>
      </c>
      <c r="B928" t="s">
        <v>87</v>
      </c>
      <c r="C928" s="44">
        <v>43812</v>
      </c>
      <c r="E928" t="s">
        <v>89</v>
      </c>
      <c r="F928" s="106"/>
    </row>
    <row r="929" spans="1:6" x14ac:dyDescent="0.25">
      <c r="A929">
        <v>45970</v>
      </c>
      <c r="B929" t="s">
        <v>87</v>
      </c>
      <c r="C929" s="44">
        <v>43812</v>
      </c>
      <c r="E929" t="s">
        <v>89</v>
      </c>
      <c r="F929" s="106"/>
    </row>
    <row r="930" spans="1:6" x14ac:dyDescent="0.25">
      <c r="A930">
        <v>45777</v>
      </c>
      <c r="B930" t="s">
        <v>87</v>
      </c>
      <c r="C930" s="44">
        <v>43822</v>
      </c>
      <c r="E930" t="s">
        <v>89</v>
      </c>
      <c r="F930" s="106"/>
    </row>
    <row r="931" spans="1:6" x14ac:dyDescent="0.25">
      <c r="A931">
        <v>45778</v>
      </c>
      <c r="B931" t="s">
        <v>87</v>
      </c>
      <c r="C931" s="44">
        <v>43822</v>
      </c>
      <c r="E931" t="s">
        <v>89</v>
      </c>
      <c r="F931" s="106"/>
    </row>
    <row r="932" spans="1:6" x14ac:dyDescent="0.25">
      <c r="A932">
        <v>45779</v>
      </c>
      <c r="B932" t="s">
        <v>87</v>
      </c>
      <c r="C932" s="44">
        <v>43822</v>
      </c>
      <c r="E932" t="s">
        <v>89</v>
      </c>
      <c r="F932" s="106"/>
    </row>
    <row r="933" spans="1:6" x14ac:dyDescent="0.25">
      <c r="A933">
        <v>46450</v>
      </c>
      <c r="B933" t="s">
        <v>87</v>
      </c>
      <c r="C933" s="44">
        <v>43822</v>
      </c>
      <c r="E933" t="s">
        <v>89</v>
      </c>
      <c r="F933" s="106"/>
    </row>
    <row r="934" spans="1:6" x14ac:dyDescent="0.25">
      <c r="A934">
        <v>46451</v>
      </c>
      <c r="B934" t="s">
        <v>87</v>
      </c>
      <c r="C934" s="44">
        <v>43822</v>
      </c>
      <c r="E934" t="s">
        <v>89</v>
      </c>
      <c r="F934" s="106"/>
    </row>
    <row r="935" spans="1:6" x14ac:dyDescent="0.25">
      <c r="A935">
        <v>46533</v>
      </c>
      <c r="B935" t="s">
        <v>87</v>
      </c>
      <c r="C935" s="44">
        <v>43822</v>
      </c>
      <c r="E935" t="s">
        <v>89</v>
      </c>
      <c r="F935" s="106"/>
    </row>
    <row r="936" spans="1:6" x14ac:dyDescent="0.25">
      <c r="A936">
        <v>46585</v>
      </c>
      <c r="B936" t="s">
        <v>87</v>
      </c>
      <c r="C936" s="44">
        <v>43822</v>
      </c>
      <c r="E936" t="s">
        <v>89</v>
      </c>
      <c r="F936" s="106"/>
    </row>
    <row r="937" spans="1:6" x14ac:dyDescent="0.25">
      <c r="A937">
        <v>46588</v>
      </c>
      <c r="B937" t="s">
        <v>87</v>
      </c>
      <c r="C937" s="44">
        <v>43822</v>
      </c>
      <c r="E937" t="s">
        <v>89</v>
      </c>
      <c r="F937" s="106"/>
    </row>
    <row r="938" spans="1:6" x14ac:dyDescent="0.25">
      <c r="A938">
        <v>46039</v>
      </c>
      <c r="B938" t="s">
        <v>87</v>
      </c>
      <c r="C938" s="44">
        <v>43825</v>
      </c>
      <c r="E938" t="s">
        <v>89</v>
      </c>
      <c r="F938" s="106"/>
    </row>
    <row r="939" spans="1:6" x14ac:dyDescent="0.25">
      <c r="A939">
        <v>46041</v>
      </c>
      <c r="B939" t="s">
        <v>87</v>
      </c>
      <c r="C939" s="44">
        <v>43825</v>
      </c>
      <c r="E939" t="s">
        <v>89</v>
      </c>
      <c r="F939" s="106"/>
    </row>
    <row r="940" spans="1:6" x14ac:dyDescent="0.25">
      <c r="A940">
        <v>46042</v>
      </c>
      <c r="B940" t="s">
        <v>87</v>
      </c>
      <c r="C940" s="44">
        <v>43825</v>
      </c>
      <c r="E940" t="s">
        <v>89</v>
      </c>
      <c r="F940" s="106"/>
    </row>
    <row r="941" spans="1:6" x14ac:dyDescent="0.25">
      <c r="A941">
        <v>46058</v>
      </c>
      <c r="B941" t="s">
        <v>87</v>
      </c>
      <c r="C941" s="44">
        <v>43825</v>
      </c>
      <c r="E941" t="s">
        <v>89</v>
      </c>
      <c r="F941" s="106"/>
    </row>
    <row r="942" spans="1:6" x14ac:dyDescent="0.25">
      <c r="A942">
        <v>45586</v>
      </c>
      <c r="B942" t="s">
        <v>87</v>
      </c>
      <c r="C942" s="44">
        <v>43826</v>
      </c>
      <c r="E942" t="s">
        <v>89</v>
      </c>
      <c r="F942" s="106"/>
    </row>
    <row r="943" spans="1:6" x14ac:dyDescent="0.25">
      <c r="A943">
        <v>46250</v>
      </c>
      <c r="B943" t="s">
        <v>87</v>
      </c>
      <c r="C943" s="44">
        <v>43826</v>
      </c>
      <c r="E943" t="s">
        <v>89</v>
      </c>
      <c r="F943" s="106"/>
    </row>
    <row r="944" spans="1:6" x14ac:dyDescent="0.25">
      <c r="A944">
        <v>46625</v>
      </c>
      <c r="B944" t="s">
        <v>87</v>
      </c>
      <c r="C944" s="44">
        <v>43826</v>
      </c>
      <c r="E944" t="s">
        <v>89</v>
      </c>
      <c r="F944" s="106"/>
    </row>
    <row r="945" spans="1:6" x14ac:dyDescent="0.25">
      <c r="A945">
        <v>46252</v>
      </c>
      <c r="B945" t="s">
        <v>87</v>
      </c>
      <c r="C945" s="44">
        <v>43830</v>
      </c>
      <c r="E945" t="s">
        <v>89</v>
      </c>
      <c r="F945" s="106"/>
    </row>
    <row r="946" spans="1:6" x14ac:dyDescent="0.25">
      <c r="A946">
        <v>46471</v>
      </c>
      <c r="B946" t="s">
        <v>87</v>
      </c>
      <c r="C946" s="44">
        <v>43830</v>
      </c>
      <c r="E946" t="s">
        <v>89</v>
      </c>
      <c r="F946" s="106"/>
    </row>
    <row r="947" spans="1:6" x14ac:dyDescent="0.25">
      <c r="A947">
        <v>46481</v>
      </c>
      <c r="B947" t="s">
        <v>87</v>
      </c>
      <c r="C947" s="44">
        <v>43830</v>
      </c>
      <c r="E947" t="s">
        <v>89</v>
      </c>
      <c r="F947" s="106"/>
    </row>
    <row r="948" spans="1:6" x14ac:dyDescent="0.25">
      <c r="A948">
        <v>46076</v>
      </c>
      <c r="B948" t="s">
        <v>87</v>
      </c>
      <c r="C948" s="44">
        <v>43832</v>
      </c>
      <c r="E948" t="s">
        <v>89</v>
      </c>
      <c r="F948" s="106"/>
    </row>
    <row r="949" spans="1:6" x14ac:dyDescent="0.25">
      <c r="A949">
        <v>46068</v>
      </c>
      <c r="B949" t="s">
        <v>87</v>
      </c>
      <c r="C949" s="44">
        <v>43832</v>
      </c>
      <c r="E949" t="s">
        <v>89</v>
      </c>
      <c r="F949" s="106"/>
    </row>
    <row r="950" spans="1:6" x14ac:dyDescent="0.25">
      <c r="A950">
        <v>46079</v>
      </c>
      <c r="B950" t="s">
        <v>87</v>
      </c>
      <c r="C950" s="44">
        <v>43832</v>
      </c>
      <c r="E950" t="s">
        <v>89</v>
      </c>
      <c r="F950" s="106"/>
    </row>
    <row r="951" spans="1:6" x14ac:dyDescent="0.25">
      <c r="A951">
        <v>46353</v>
      </c>
      <c r="B951" t="s">
        <v>87</v>
      </c>
      <c r="C951" s="44">
        <v>43832</v>
      </c>
      <c r="E951" t="s">
        <v>89</v>
      </c>
      <c r="F951" s="106"/>
    </row>
    <row r="952" spans="1:6" x14ac:dyDescent="0.25">
      <c r="A952">
        <v>46147</v>
      </c>
      <c r="B952" t="s">
        <v>87</v>
      </c>
      <c r="C952" s="44">
        <v>43833</v>
      </c>
      <c r="E952" t="s">
        <v>89</v>
      </c>
      <c r="F952" s="106"/>
    </row>
    <row r="953" spans="1:6" x14ac:dyDescent="0.25">
      <c r="A953">
        <v>46368</v>
      </c>
      <c r="B953" t="s">
        <v>87</v>
      </c>
      <c r="C953" s="44">
        <v>43833</v>
      </c>
      <c r="E953" t="s">
        <v>89</v>
      </c>
      <c r="F953" s="106"/>
    </row>
    <row r="954" spans="1:6" x14ac:dyDescent="0.25">
      <c r="A954">
        <v>45854</v>
      </c>
      <c r="B954" t="s">
        <v>87</v>
      </c>
      <c r="C954" s="44">
        <v>43836</v>
      </c>
      <c r="E954" t="s">
        <v>89</v>
      </c>
      <c r="F954" s="106"/>
    </row>
    <row r="955" spans="1:6" x14ac:dyDescent="0.25">
      <c r="A955">
        <v>46032</v>
      </c>
      <c r="B955" t="s">
        <v>87</v>
      </c>
      <c r="C955" s="44">
        <v>43836</v>
      </c>
      <c r="E955" t="s">
        <v>89</v>
      </c>
      <c r="F955" s="106"/>
    </row>
    <row r="956" spans="1:6" x14ac:dyDescent="0.25">
      <c r="A956">
        <v>46143</v>
      </c>
      <c r="B956" t="s">
        <v>87</v>
      </c>
      <c r="C956" s="44">
        <v>43836</v>
      </c>
      <c r="E956" t="s">
        <v>89</v>
      </c>
      <c r="F956" s="106"/>
    </row>
    <row r="957" spans="1:6" x14ac:dyDescent="0.25">
      <c r="A957">
        <v>46677</v>
      </c>
      <c r="B957" t="s">
        <v>87</v>
      </c>
      <c r="C957" s="44">
        <v>43836</v>
      </c>
      <c r="E957" t="s">
        <v>89</v>
      </c>
      <c r="F957" s="106"/>
    </row>
    <row r="958" spans="1:6" x14ac:dyDescent="0.25">
      <c r="A958">
        <v>46035</v>
      </c>
      <c r="B958" t="s">
        <v>87</v>
      </c>
      <c r="C958" s="44">
        <v>43837</v>
      </c>
      <c r="E958" t="s">
        <v>89</v>
      </c>
      <c r="F958" s="106"/>
    </row>
    <row r="959" spans="1:6" x14ac:dyDescent="0.25">
      <c r="A959">
        <v>46037</v>
      </c>
      <c r="B959" t="s">
        <v>87</v>
      </c>
      <c r="C959" s="44">
        <v>43837</v>
      </c>
      <c r="E959" t="s">
        <v>89</v>
      </c>
      <c r="F959" s="106"/>
    </row>
    <row r="960" spans="1:6" x14ac:dyDescent="0.25">
      <c r="A960">
        <v>46051</v>
      </c>
      <c r="B960" t="s">
        <v>87</v>
      </c>
      <c r="C960" s="44">
        <v>43837</v>
      </c>
      <c r="E960" t="s">
        <v>89</v>
      </c>
      <c r="F960" s="106"/>
    </row>
    <row r="961" spans="1:6" x14ac:dyDescent="0.25">
      <c r="A961">
        <v>46052</v>
      </c>
      <c r="B961" t="s">
        <v>87</v>
      </c>
      <c r="C961" s="44">
        <v>43837</v>
      </c>
      <c r="E961" t="s">
        <v>89</v>
      </c>
      <c r="F961" s="106"/>
    </row>
    <row r="962" spans="1:6" x14ac:dyDescent="0.25">
      <c r="A962">
        <v>45878</v>
      </c>
      <c r="B962" t="s">
        <v>87</v>
      </c>
      <c r="C962" s="44">
        <v>43838</v>
      </c>
      <c r="E962" t="s">
        <v>89</v>
      </c>
      <c r="F962" s="106"/>
    </row>
    <row r="963" spans="1:6" x14ac:dyDescent="0.25">
      <c r="A963">
        <v>46072</v>
      </c>
      <c r="B963" t="s">
        <v>87</v>
      </c>
      <c r="C963" s="44">
        <v>43838</v>
      </c>
      <c r="E963" t="s">
        <v>89</v>
      </c>
      <c r="F963" s="106"/>
    </row>
    <row r="964" spans="1:6" x14ac:dyDescent="0.25">
      <c r="A964">
        <v>46145</v>
      </c>
      <c r="B964" t="s">
        <v>87</v>
      </c>
      <c r="C964" s="44">
        <v>43838</v>
      </c>
      <c r="E964" t="s">
        <v>89</v>
      </c>
      <c r="F964" s="106"/>
    </row>
    <row r="965" spans="1:6" x14ac:dyDescent="0.25">
      <c r="A965">
        <v>46146</v>
      </c>
      <c r="B965" t="s">
        <v>87</v>
      </c>
      <c r="C965" s="44">
        <v>43838</v>
      </c>
      <c r="E965" t="s">
        <v>89</v>
      </c>
      <c r="F965" s="106"/>
    </row>
    <row r="966" spans="1:6" x14ac:dyDescent="0.25">
      <c r="A966">
        <v>46121</v>
      </c>
      <c r="B966" t="s">
        <v>87</v>
      </c>
      <c r="C966" s="44">
        <v>43839</v>
      </c>
      <c r="E966" t="s">
        <v>89</v>
      </c>
      <c r="F966" s="106"/>
    </row>
    <row r="967" spans="1:6" x14ac:dyDescent="0.25">
      <c r="A967">
        <v>46122</v>
      </c>
      <c r="B967" t="s">
        <v>87</v>
      </c>
      <c r="C967" s="44">
        <v>43839</v>
      </c>
      <c r="E967" t="s">
        <v>89</v>
      </c>
      <c r="F967" s="106"/>
    </row>
    <row r="968" spans="1:6" x14ac:dyDescent="0.25">
      <c r="A968">
        <v>46124</v>
      </c>
      <c r="B968" t="s">
        <v>87</v>
      </c>
      <c r="C968" s="44">
        <v>43839</v>
      </c>
      <c r="E968" t="s">
        <v>89</v>
      </c>
      <c r="F968" s="106"/>
    </row>
    <row r="969" spans="1:6" x14ac:dyDescent="0.25">
      <c r="A969">
        <v>46050</v>
      </c>
      <c r="B969" t="s">
        <v>87</v>
      </c>
      <c r="C969" s="44">
        <v>43845</v>
      </c>
      <c r="E969" t="s">
        <v>89</v>
      </c>
      <c r="F969" s="106"/>
    </row>
    <row r="970" spans="1:6" x14ac:dyDescent="0.25">
      <c r="A970">
        <v>46562</v>
      </c>
      <c r="B970" t="s">
        <v>87</v>
      </c>
      <c r="C970" s="44">
        <v>43845</v>
      </c>
      <c r="E970" t="s">
        <v>89</v>
      </c>
      <c r="F970" s="106"/>
    </row>
    <row r="971" spans="1:6" x14ac:dyDescent="0.25">
      <c r="A971">
        <v>46475</v>
      </c>
      <c r="B971" t="s">
        <v>87</v>
      </c>
      <c r="C971" s="44">
        <v>43845</v>
      </c>
      <c r="E971" t="s">
        <v>89</v>
      </c>
      <c r="F971" s="106"/>
    </row>
    <row r="972" spans="1:6" x14ac:dyDescent="0.25">
      <c r="A972">
        <v>46470</v>
      </c>
      <c r="B972" t="s">
        <v>87</v>
      </c>
      <c r="C972" s="44">
        <v>43845</v>
      </c>
      <c r="E972" t="s">
        <v>89</v>
      </c>
      <c r="F972" s="106"/>
    </row>
    <row r="973" spans="1:6" x14ac:dyDescent="0.25">
      <c r="A973">
        <v>46512</v>
      </c>
      <c r="B973" t="s">
        <v>87</v>
      </c>
      <c r="C973" s="44">
        <v>43846</v>
      </c>
      <c r="E973" t="s">
        <v>89</v>
      </c>
      <c r="F973" s="106"/>
    </row>
    <row r="974" spans="1:6" x14ac:dyDescent="0.25">
      <c r="A974">
        <v>46511</v>
      </c>
      <c r="B974" t="s">
        <v>87</v>
      </c>
      <c r="C974" s="44">
        <v>43846</v>
      </c>
      <c r="E974" t="s">
        <v>89</v>
      </c>
      <c r="F974" s="106"/>
    </row>
    <row r="975" spans="1:6" x14ac:dyDescent="0.25">
      <c r="A975">
        <v>46513</v>
      </c>
      <c r="B975" t="s">
        <v>87</v>
      </c>
      <c r="C975" s="44">
        <v>43846</v>
      </c>
      <c r="E975" t="s">
        <v>89</v>
      </c>
      <c r="F975" s="106"/>
    </row>
    <row r="976" spans="1:6" x14ac:dyDescent="0.25">
      <c r="A976">
        <v>46514</v>
      </c>
      <c r="B976" t="s">
        <v>87</v>
      </c>
      <c r="C976" s="44">
        <v>43846</v>
      </c>
      <c r="E976" t="s">
        <v>89</v>
      </c>
      <c r="F976" s="106"/>
    </row>
    <row r="977" spans="1:6" x14ac:dyDescent="0.25">
      <c r="A977">
        <v>46515</v>
      </c>
      <c r="B977" t="s">
        <v>87</v>
      </c>
      <c r="C977" s="44">
        <v>43847</v>
      </c>
      <c r="E977" t="s">
        <v>89</v>
      </c>
      <c r="F977" s="106"/>
    </row>
    <row r="978" spans="1:6" x14ac:dyDescent="0.25">
      <c r="A978">
        <v>46519</v>
      </c>
      <c r="B978" t="s">
        <v>87</v>
      </c>
      <c r="C978" s="44">
        <v>43847</v>
      </c>
      <c r="E978" t="s">
        <v>89</v>
      </c>
      <c r="F978" s="106"/>
    </row>
    <row r="979" spans="1:6" x14ac:dyDescent="0.25">
      <c r="A979">
        <v>46518</v>
      </c>
      <c r="B979" t="s">
        <v>87</v>
      </c>
      <c r="C979" s="44">
        <v>43847</v>
      </c>
      <c r="E979" t="s">
        <v>89</v>
      </c>
      <c r="F979" s="106"/>
    </row>
    <row r="980" spans="1:6" x14ac:dyDescent="0.25">
      <c r="A980">
        <v>46516</v>
      </c>
      <c r="B980" t="s">
        <v>87</v>
      </c>
      <c r="C980" s="44">
        <v>43847</v>
      </c>
      <c r="E980" t="s">
        <v>89</v>
      </c>
      <c r="F980" s="106"/>
    </row>
    <row r="981" spans="1:6" x14ac:dyDescent="0.25">
      <c r="A981">
        <v>46442</v>
      </c>
      <c r="B981" t="s">
        <v>87</v>
      </c>
      <c r="C981" s="44">
        <v>43857</v>
      </c>
      <c r="E981" t="s">
        <v>89</v>
      </c>
      <c r="F981" s="106"/>
    </row>
    <row r="982" spans="1:6" x14ac:dyDescent="0.25">
      <c r="A982">
        <v>46607</v>
      </c>
      <c r="B982" t="s">
        <v>87</v>
      </c>
      <c r="C982" s="44">
        <v>43857</v>
      </c>
      <c r="E982" t="s">
        <v>89</v>
      </c>
      <c r="F982" s="106"/>
    </row>
    <row r="983" spans="1:6" x14ac:dyDescent="0.25">
      <c r="A983">
        <v>46608</v>
      </c>
      <c r="B983" t="s">
        <v>87</v>
      </c>
      <c r="C983" s="44">
        <v>43857</v>
      </c>
      <c r="E983" t="s">
        <v>89</v>
      </c>
      <c r="F983" s="106"/>
    </row>
    <row r="984" spans="1:6" x14ac:dyDescent="0.25">
      <c r="A984">
        <v>46609</v>
      </c>
      <c r="B984" t="s">
        <v>87</v>
      </c>
      <c r="C984" s="44">
        <v>43857</v>
      </c>
      <c r="E984" t="s">
        <v>89</v>
      </c>
      <c r="F984" s="106"/>
    </row>
    <row r="985" spans="1:6" x14ac:dyDescent="0.25">
      <c r="A985">
        <v>46521</v>
      </c>
      <c r="B985" t="s">
        <v>87</v>
      </c>
      <c r="C985" s="44">
        <v>43858</v>
      </c>
      <c r="E985" t="s">
        <v>89</v>
      </c>
      <c r="F985" s="106"/>
    </row>
    <row r="986" spans="1:6" x14ac:dyDescent="0.25">
      <c r="A986">
        <v>46520</v>
      </c>
      <c r="B986" t="s">
        <v>87</v>
      </c>
      <c r="C986" s="44">
        <v>43858</v>
      </c>
      <c r="E986" t="s">
        <v>89</v>
      </c>
      <c r="F986" s="106"/>
    </row>
    <row r="987" spans="1:6" x14ac:dyDescent="0.25">
      <c r="A987">
        <v>46525</v>
      </c>
      <c r="B987" t="s">
        <v>87</v>
      </c>
      <c r="C987" s="44">
        <v>43858</v>
      </c>
      <c r="E987" t="s">
        <v>89</v>
      </c>
      <c r="F987" s="106"/>
    </row>
    <row r="988" spans="1:6" x14ac:dyDescent="0.25">
      <c r="A988">
        <v>46571</v>
      </c>
      <c r="B988" t="s">
        <v>87</v>
      </c>
      <c r="C988" s="44">
        <v>43858</v>
      </c>
      <c r="E988" t="s">
        <v>89</v>
      </c>
      <c r="F988" s="106"/>
    </row>
    <row r="989" spans="1:6" x14ac:dyDescent="0.25">
      <c r="A989">
        <v>46592</v>
      </c>
      <c r="B989" t="s">
        <v>87</v>
      </c>
      <c r="C989" s="44">
        <v>43859</v>
      </c>
      <c r="E989" t="s">
        <v>89</v>
      </c>
      <c r="F989" s="106"/>
    </row>
    <row r="990" spans="1:6" x14ac:dyDescent="0.25">
      <c r="A990">
        <v>46593</v>
      </c>
      <c r="B990" t="s">
        <v>87</v>
      </c>
      <c r="C990" s="44">
        <v>43859</v>
      </c>
      <c r="E990" t="s">
        <v>89</v>
      </c>
      <c r="F990" s="106"/>
    </row>
    <row r="991" spans="1:6" x14ac:dyDescent="0.25">
      <c r="A991">
        <v>46595</v>
      </c>
      <c r="B991" t="s">
        <v>87</v>
      </c>
      <c r="C991" s="44">
        <v>43859</v>
      </c>
      <c r="E991" t="s">
        <v>89</v>
      </c>
      <c r="F991" s="106"/>
    </row>
    <row r="992" spans="1:6" x14ac:dyDescent="0.25">
      <c r="A992">
        <v>46616</v>
      </c>
      <c r="B992" t="s">
        <v>87</v>
      </c>
      <c r="C992" s="44">
        <v>43859</v>
      </c>
      <c r="E992" t="s">
        <v>89</v>
      </c>
      <c r="F992" s="106"/>
    </row>
    <row r="993" spans="1:6" x14ac:dyDescent="0.25">
      <c r="A993">
        <v>45754</v>
      </c>
      <c r="B993" t="s">
        <v>87</v>
      </c>
      <c r="C993" s="44">
        <v>43860</v>
      </c>
      <c r="E993" t="s">
        <v>89</v>
      </c>
      <c r="F993" s="106"/>
    </row>
    <row r="994" spans="1:6" x14ac:dyDescent="0.25">
      <c r="A994">
        <v>46066</v>
      </c>
      <c r="B994" t="s">
        <v>87</v>
      </c>
      <c r="C994" s="44">
        <v>43860</v>
      </c>
      <c r="E994" t="s">
        <v>89</v>
      </c>
      <c r="F994" s="106"/>
    </row>
    <row r="995" spans="1:6" x14ac:dyDescent="0.25">
      <c r="A995">
        <v>46647</v>
      </c>
      <c r="B995" t="s">
        <v>87</v>
      </c>
      <c r="C995" s="44">
        <v>43860</v>
      </c>
      <c r="E995" t="s">
        <v>89</v>
      </c>
      <c r="F995" s="106"/>
    </row>
    <row r="996" spans="1:6" x14ac:dyDescent="0.25">
      <c r="A996">
        <v>46618</v>
      </c>
      <c r="B996" t="s">
        <v>87</v>
      </c>
      <c r="C996" s="44">
        <v>43861</v>
      </c>
      <c r="E996" t="s">
        <v>89</v>
      </c>
      <c r="F996" s="106"/>
    </row>
    <row r="997" spans="1:6" x14ac:dyDescent="0.25">
      <c r="A997">
        <v>46645</v>
      </c>
      <c r="B997" t="s">
        <v>87</v>
      </c>
      <c r="C997" s="44">
        <v>43861</v>
      </c>
      <c r="E997" t="s">
        <v>89</v>
      </c>
      <c r="F997" s="106"/>
    </row>
    <row r="998" spans="1:6" x14ac:dyDescent="0.25">
      <c r="A998">
        <v>46646</v>
      </c>
      <c r="B998" t="s">
        <v>87</v>
      </c>
      <c r="C998" s="44">
        <v>43861</v>
      </c>
      <c r="E998" t="s">
        <v>89</v>
      </c>
      <c r="F998" s="106"/>
    </row>
    <row r="999" spans="1:6" x14ac:dyDescent="0.25">
      <c r="A999">
        <v>46648</v>
      </c>
      <c r="B999" t="s">
        <v>87</v>
      </c>
      <c r="C999" s="44">
        <v>43861</v>
      </c>
      <c r="E999" t="s">
        <v>89</v>
      </c>
      <c r="F999" s="106"/>
    </row>
    <row r="1000" spans="1:6" x14ac:dyDescent="0.25">
      <c r="A1000">
        <v>46601</v>
      </c>
      <c r="B1000" t="s">
        <v>87</v>
      </c>
      <c r="C1000" s="44">
        <v>43864</v>
      </c>
      <c r="E1000" t="s">
        <v>89</v>
      </c>
      <c r="F1000" s="106"/>
    </row>
    <row r="1001" spans="1:6" x14ac:dyDescent="0.25">
      <c r="A1001">
        <v>46602</v>
      </c>
      <c r="B1001" t="s">
        <v>87</v>
      </c>
      <c r="C1001" s="44">
        <v>43864</v>
      </c>
      <c r="E1001" t="s">
        <v>89</v>
      </c>
      <c r="F1001" s="106"/>
    </row>
    <row r="1002" spans="1:6" x14ac:dyDescent="0.25">
      <c r="A1002">
        <v>46604</v>
      </c>
      <c r="B1002" t="s">
        <v>87</v>
      </c>
      <c r="C1002" s="44">
        <v>43864</v>
      </c>
      <c r="E1002" t="s">
        <v>89</v>
      </c>
      <c r="F1002" s="106"/>
    </row>
    <row r="1003" spans="1:6" x14ac:dyDescent="0.25">
      <c r="A1003">
        <v>46691</v>
      </c>
      <c r="B1003" t="s">
        <v>87</v>
      </c>
      <c r="C1003" s="44">
        <v>43864</v>
      </c>
      <c r="E1003" t="s">
        <v>89</v>
      </c>
      <c r="F1003" s="106"/>
    </row>
    <row r="1004" spans="1:6" x14ac:dyDescent="0.25">
      <c r="A1004">
        <v>46692</v>
      </c>
      <c r="B1004" t="s">
        <v>87</v>
      </c>
      <c r="C1004" s="44">
        <v>43871</v>
      </c>
      <c r="E1004" t="s">
        <v>89</v>
      </c>
      <c r="F1004" s="106"/>
    </row>
    <row r="1005" spans="1:6" x14ac:dyDescent="0.25">
      <c r="A1005">
        <v>46675</v>
      </c>
      <c r="B1005" t="s">
        <v>87</v>
      </c>
      <c r="C1005" s="44">
        <v>43878</v>
      </c>
      <c r="E1005" t="s">
        <v>89</v>
      </c>
      <c r="F1005" s="106"/>
    </row>
    <row r="1006" spans="1:6" x14ac:dyDescent="0.25">
      <c r="A1006">
        <v>46674</v>
      </c>
      <c r="B1006" t="s">
        <v>87</v>
      </c>
      <c r="C1006" s="44">
        <v>43878</v>
      </c>
      <c r="E1006" t="s">
        <v>89</v>
      </c>
      <c r="F1006" s="106"/>
    </row>
    <row r="1007" spans="1:6" x14ac:dyDescent="0.25">
      <c r="A1007">
        <v>46673</v>
      </c>
      <c r="B1007" t="s">
        <v>87</v>
      </c>
      <c r="C1007" s="44">
        <v>43878</v>
      </c>
      <c r="E1007" t="s">
        <v>89</v>
      </c>
      <c r="F1007" s="106"/>
    </row>
    <row r="1008" spans="1:6" x14ac:dyDescent="0.25">
      <c r="A1008">
        <v>46678</v>
      </c>
      <c r="B1008" t="s">
        <v>87</v>
      </c>
      <c r="C1008" s="44">
        <v>43878</v>
      </c>
      <c r="E1008" t="s">
        <v>89</v>
      </c>
      <c r="F1008" s="106"/>
    </row>
    <row r="1009" spans="1:6" x14ac:dyDescent="0.25">
      <c r="A1009">
        <v>46213</v>
      </c>
      <c r="B1009" t="s">
        <v>87</v>
      </c>
      <c r="C1009" s="44">
        <v>43879</v>
      </c>
      <c r="E1009" t="s">
        <v>89</v>
      </c>
      <c r="F1009" s="106"/>
    </row>
    <row r="1010" spans="1:6" x14ac:dyDescent="0.25">
      <c r="A1010">
        <v>46508</v>
      </c>
      <c r="B1010" t="s">
        <v>87</v>
      </c>
      <c r="C1010" s="44">
        <v>43879</v>
      </c>
      <c r="E1010" t="s">
        <v>89</v>
      </c>
      <c r="F1010" s="106"/>
    </row>
    <row r="1011" spans="1:6" x14ac:dyDescent="0.25">
      <c r="A1011">
        <v>46507</v>
      </c>
      <c r="B1011" t="s">
        <v>87</v>
      </c>
      <c r="C1011" s="44">
        <v>43879</v>
      </c>
      <c r="E1011" t="s">
        <v>89</v>
      </c>
      <c r="F1011" s="106"/>
    </row>
    <row r="1012" spans="1:6" x14ac:dyDescent="0.25">
      <c r="A1012">
        <v>46117</v>
      </c>
      <c r="B1012" t="s">
        <v>87</v>
      </c>
      <c r="C1012" s="44">
        <v>43880</v>
      </c>
      <c r="E1012" t="s">
        <v>89</v>
      </c>
      <c r="F1012" s="106"/>
    </row>
    <row r="1013" spans="1:6" x14ac:dyDescent="0.25">
      <c r="A1013">
        <v>46118</v>
      </c>
      <c r="B1013" t="s">
        <v>87</v>
      </c>
      <c r="C1013" s="44">
        <v>43880</v>
      </c>
      <c r="E1013" t="s">
        <v>89</v>
      </c>
      <c r="F1013" s="106"/>
    </row>
    <row r="1014" spans="1:6" x14ac:dyDescent="0.25">
      <c r="A1014">
        <v>46120</v>
      </c>
      <c r="B1014" t="s">
        <v>87</v>
      </c>
      <c r="C1014" s="44">
        <v>43880</v>
      </c>
      <c r="E1014" t="s">
        <v>89</v>
      </c>
      <c r="F1014" s="106"/>
    </row>
    <row r="1015" spans="1:6" x14ac:dyDescent="0.25">
      <c r="A1015">
        <v>46123</v>
      </c>
      <c r="B1015" t="s">
        <v>87</v>
      </c>
      <c r="C1015" s="44">
        <v>43880</v>
      </c>
      <c r="E1015" t="s">
        <v>89</v>
      </c>
      <c r="F1015" s="106"/>
    </row>
    <row r="1016" spans="1:6" x14ac:dyDescent="0.25">
      <c r="A1016">
        <v>46238</v>
      </c>
      <c r="B1016" t="s">
        <v>87</v>
      </c>
      <c r="C1016" s="44">
        <v>43881</v>
      </c>
      <c r="E1016" t="s">
        <v>89</v>
      </c>
      <c r="F1016" s="106"/>
    </row>
    <row r="1017" spans="1:6" x14ac:dyDescent="0.25">
      <c r="A1017">
        <v>46239</v>
      </c>
      <c r="B1017" t="s">
        <v>87</v>
      </c>
      <c r="C1017" s="44">
        <v>43881</v>
      </c>
      <c r="E1017" t="s">
        <v>89</v>
      </c>
      <c r="F1017" s="106"/>
    </row>
    <row r="1018" spans="1:6" x14ac:dyDescent="0.25">
      <c r="A1018">
        <v>46240</v>
      </c>
      <c r="B1018" t="s">
        <v>87</v>
      </c>
      <c r="C1018" s="44">
        <v>43881</v>
      </c>
      <c r="E1018" t="s">
        <v>89</v>
      </c>
      <c r="F1018" s="106"/>
    </row>
    <row r="1019" spans="1:6" x14ac:dyDescent="0.25">
      <c r="A1019">
        <v>46241</v>
      </c>
      <c r="B1019" t="s">
        <v>87</v>
      </c>
      <c r="C1019" s="44">
        <v>43881</v>
      </c>
      <c r="E1019" t="s">
        <v>89</v>
      </c>
      <c r="F1019" s="106"/>
    </row>
    <row r="1020" spans="1:6" x14ac:dyDescent="0.25">
      <c r="A1020">
        <v>46236</v>
      </c>
      <c r="B1020" t="s">
        <v>87</v>
      </c>
      <c r="C1020" s="44">
        <v>43885</v>
      </c>
      <c r="E1020" t="s">
        <v>89</v>
      </c>
      <c r="F1020" s="106"/>
    </row>
    <row r="1021" spans="1:6" x14ac:dyDescent="0.25">
      <c r="A1021">
        <v>46326</v>
      </c>
      <c r="B1021" t="s">
        <v>87</v>
      </c>
      <c r="C1021" s="44">
        <v>43885</v>
      </c>
      <c r="E1021" t="s">
        <v>89</v>
      </c>
      <c r="F1021" s="106"/>
    </row>
    <row r="1022" spans="1:6" x14ac:dyDescent="0.25">
      <c r="A1022">
        <v>46327</v>
      </c>
      <c r="B1022" t="s">
        <v>87</v>
      </c>
      <c r="C1022" s="44">
        <v>43885</v>
      </c>
      <c r="E1022" t="s">
        <v>89</v>
      </c>
      <c r="F1022" s="106"/>
    </row>
    <row r="1023" spans="1:6" x14ac:dyDescent="0.25">
      <c r="A1023">
        <v>46328</v>
      </c>
      <c r="B1023" t="s">
        <v>87</v>
      </c>
      <c r="C1023" s="44">
        <v>43885</v>
      </c>
      <c r="E1023" t="s">
        <v>89</v>
      </c>
      <c r="F1023" s="106"/>
    </row>
    <row r="1024" spans="1:6" x14ac:dyDescent="0.25">
      <c r="A1024">
        <v>46126</v>
      </c>
      <c r="B1024" t="s">
        <v>87</v>
      </c>
      <c r="C1024" s="44">
        <v>43886</v>
      </c>
      <c r="E1024" t="s">
        <v>89</v>
      </c>
      <c r="F1024" s="106"/>
    </row>
    <row r="1025" spans="1:6" x14ac:dyDescent="0.25">
      <c r="A1025">
        <v>46128</v>
      </c>
      <c r="B1025" t="s">
        <v>87</v>
      </c>
      <c r="C1025" s="44">
        <v>43886</v>
      </c>
      <c r="E1025" t="s">
        <v>89</v>
      </c>
      <c r="F1025" s="106"/>
    </row>
    <row r="1026" spans="1:6" x14ac:dyDescent="0.25">
      <c r="A1026">
        <v>49809</v>
      </c>
      <c r="B1026" t="s">
        <v>87</v>
      </c>
      <c r="C1026" s="44">
        <v>43886</v>
      </c>
      <c r="E1026" t="s">
        <v>89</v>
      </c>
      <c r="F1026" s="106"/>
    </row>
    <row r="1027" spans="1:6" x14ac:dyDescent="0.25">
      <c r="A1027">
        <v>51713</v>
      </c>
      <c r="B1027" t="s">
        <v>87</v>
      </c>
      <c r="C1027" s="44">
        <v>43886</v>
      </c>
      <c r="E1027" t="s">
        <v>89</v>
      </c>
      <c r="F1027" s="106"/>
    </row>
    <row r="1028" spans="1:6" x14ac:dyDescent="0.25">
      <c r="A1028">
        <v>46226</v>
      </c>
      <c r="B1028" t="s">
        <v>87</v>
      </c>
      <c r="C1028" s="44">
        <v>43887</v>
      </c>
      <c r="E1028" t="s">
        <v>89</v>
      </c>
      <c r="F1028" s="106"/>
    </row>
    <row r="1029" spans="1:6" x14ac:dyDescent="0.25">
      <c r="A1029">
        <v>46321</v>
      </c>
      <c r="B1029" t="s">
        <v>87</v>
      </c>
      <c r="C1029" s="44">
        <v>43887</v>
      </c>
      <c r="E1029" t="s">
        <v>89</v>
      </c>
      <c r="F1029" s="106"/>
    </row>
    <row r="1030" spans="1:6" x14ac:dyDescent="0.25">
      <c r="A1030">
        <v>46322</v>
      </c>
      <c r="B1030" t="s">
        <v>87</v>
      </c>
      <c r="C1030" s="44">
        <v>43887</v>
      </c>
      <c r="E1030" t="s">
        <v>89</v>
      </c>
      <c r="F1030" s="106"/>
    </row>
    <row r="1031" spans="1:6" x14ac:dyDescent="0.25">
      <c r="A1031">
        <v>46324</v>
      </c>
      <c r="B1031" t="s">
        <v>87</v>
      </c>
      <c r="C1031" s="44">
        <v>43887</v>
      </c>
      <c r="E1031" t="s">
        <v>89</v>
      </c>
      <c r="F1031" s="106"/>
    </row>
    <row r="1032" spans="1:6" x14ac:dyDescent="0.25">
      <c r="A1032">
        <v>46503</v>
      </c>
      <c r="B1032" t="s">
        <v>87</v>
      </c>
      <c r="C1032" s="44">
        <v>43888</v>
      </c>
      <c r="E1032" t="s">
        <v>89</v>
      </c>
      <c r="F1032" s="106"/>
    </row>
    <row r="1033" spans="1:6" x14ac:dyDescent="0.25">
      <c r="A1033">
        <v>46472</v>
      </c>
      <c r="B1033" t="s">
        <v>87</v>
      </c>
      <c r="C1033" s="44">
        <v>43888</v>
      </c>
      <c r="E1033" t="s">
        <v>89</v>
      </c>
      <c r="F1033" s="106"/>
    </row>
    <row r="1034" spans="1:6" x14ac:dyDescent="0.25">
      <c r="A1034">
        <v>46504</v>
      </c>
      <c r="B1034" t="s">
        <v>87</v>
      </c>
      <c r="C1034" s="44">
        <v>43888</v>
      </c>
      <c r="E1034" t="s">
        <v>89</v>
      </c>
      <c r="F1034" s="106"/>
    </row>
    <row r="1035" spans="1:6" x14ac:dyDescent="0.25">
      <c r="A1035">
        <v>46586</v>
      </c>
      <c r="B1035" t="s">
        <v>87</v>
      </c>
      <c r="C1035" s="44">
        <v>43888</v>
      </c>
      <c r="E1035" t="s">
        <v>89</v>
      </c>
      <c r="F1035" s="106"/>
    </row>
    <row r="1036" spans="1:6" x14ac:dyDescent="0.25">
      <c r="A1036">
        <v>45737</v>
      </c>
      <c r="B1036" t="s">
        <v>87</v>
      </c>
      <c r="C1036" s="44">
        <v>43889</v>
      </c>
      <c r="E1036" t="s">
        <v>89</v>
      </c>
      <c r="F1036" s="106"/>
    </row>
    <row r="1037" spans="1:6" x14ac:dyDescent="0.25">
      <c r="A1037">
        <v>46596</v>
      </c>
      <c r="B1037" t="s">
        <v>87</v>
      </c>
      <c r="C1037" s="44">
        <v>43889</v>
      </c>
      <c r="E1037" t="s">
        <v>89</v>
      </c>
      <c r="F1037" s="106"/>
    </row>
    <row r="1038" spans="1:6" x14ac:dyDescent="0.25">
      <c r="A1038">
        <v>46598</v>
      </c>
      <c r="B1038" t="s">
        <v>87</v>
      </c>
      <c r="C1038" s="44">
        <v>43889</v>
      </c>
      <c r="E1038" t="s">
        <v>89</v>
      </c>
      <c r="F1038" s="106"/>
    </row>
    <row r="1039" spans="1:6" x14ac:dyDescent="0.25">
      <c r="A1039">
        <v>46606</v>
      </c>
      <c r="B1039" t="s">
        <v>87</v>
      </c>
      <c r="C1039" s="44">
        <v>43889</v>
      </c>
      <c r="E1039" t="s">
        <v>89</v>
      </c>
      <c r="F1039" s="106"/>
    </row>
    <row r="1040" spans="1:6" x14ac:dyDescent="0.25">
      <c r="A1040">
        <v>46626</v>
      </c>
      <c r="B1040" t="s">
        <v>87</v>
      </c>
      <c r="C1040" s="44">
        <v>43892</v>
      </c>
      <c r="E1040" t="s">
        <v>89</v>
      </c>
      <c r="F1040" s="106"/>
    </row>
    <row r="1041" spans="1:6" x14ac:dyDescent="0.25">
      <c r="A1041">
        <v>46628</v>
      </c>
      <c r="B1041" t="s">
        <v>87</v>
      </c>
      <c r="C1041" s="44">
        <v>43892</v>
      </c>
      <c r="E1041" t="s">
        <v>89</v>
      </c>
      <c r="F1041" s="106"/>
    </row>
    <row r="1042" spans="1:6" x14ac:dyDescent="0.25">
      <c r="A1042">
        <v>46630</v>
      </c>
      <c r="B1042" t="s">
        <v>87</v>
      </c>
      <c r="C1042" s="44">
        <v>43892</v>
      </c>
      <c r="E1042" t="s">
        <v>89</v>
      </c>
      <c r="F1042" s="106"/>
    </row>
    <row r="1043" spans="1:6" x14ac:dyDescent="0.25">
      <c r="A1043">
        <v>46629</v>
      </c>
      <c r="B1043" t="s">
        <v>87</v>
      </c>
      <c r="C1043" s="44">
        <v>43892</v>
      </c>
      <c r="E1043" t="s">
        <v>89</v>
      </c>
      <c r="F1043" s="106"/>
    </row>
    <row r="1044" spans="1:6" x14ac:dyDescent="0.25">
      <c r="A1044">
        <v>50738755</v>
      </c>
      <c r="B1044" t="s">
        <v>87</v>
      </c>
      <c r="C1044" s="44">
        <v>43892</v>
      </c>
      <c r="E1044" t="s">
        <v>89</v>
      </c>
      <c r="F1044" s="106"/>
    </row>
    <row r="1045" spans="1:6" x14ac:dyDescent="0.25">
      <c r="A1045">
        <v>46636</v>
      </c>
      <c r="B1045" t="s">
        <v>87</v>
      </c>
      <c r="C1045" s="44">
        <v>43893</v>
      </c>
      <c r="E1045" t="s">
        <v>89</v>
      </c>
      <c r="F1045" s="106"/>
    </row>
    <row r="1046" spans="1:6" x14ac:dyDescent="0.25">
      <c r="A1046">
        <v>46635</v>
      </c>
      <c r="B1046" t="s">
        <v>87</v>
      </c>
      <c r="C1046" s="44">
        <v>43893</v>
      </c>
      <c r="E1046" t="s">
        <v>89</v>
      </c>
      <c r="F1046" s="106"/>
    </row>
    <row r="1047" spans="1:6" x14ac:dyDescent="0.25">
      <c r="A1047">
        <v>46637</v>
      </c>
      <c r="B1047" t="s">
        <v>87</v>
      </c>
      <c r="C1047" s="44">
        <v>43893</v>
      </c>
      <c r="E1047" t="s">
        <v>89</v>
      </c>
      <c r="F1047" s="106"/>
    </row>
    <row r="1048" spans="1:6" x14ac:dyDescent="0.25">
      <c r="A1048">
        <v>46634</v>
      </c>
      <c r="B1048" t="s">
        <v>87</v>
      </c>
      <c r="C1048" s="44">
        <v>43893</v>
      </c>
      <c r="E1048" t="s">
        <v>89</v>
      </c>
      <c r="F1048" s="106"/>
    </row>
    <row r="1049" spans="1:6" x14ac:dyDescent="0.25">
      <c r="A1049">
        <v>46642</v>
      </c>
      <c r="B1049" t="s">
        <v>87</v>
      </c>
      <c r="C1049" s="44">
        <v>43894</v>
      </c>
      <c r="E1049" t="s">
        <v>89</v>
      </c>
      <c r="F1049" s="106"/>
    </row>
    <row r="1050" spans="1:6" x14ac:dyDescent="0.25">
      <c r="A1050">
        <v>46640</v>
      </c>
      <c r="B1050" t="s">
        <v>87</v>
      </c>
      <c r="C1050" s="44">
        <v>43894</v>
      </c>
      <c r="E1050" t="s">
        <v>89</v>
      </c>
      <c r="F1050" s="106"/>
    </row>
    <row r="1051" spans="1:6" x14ac:dyDescent="0.25">
      <c r="A1051">
        <v>46639</v>
      </c>
      <c r="B1051" t="s">
        <v>87</v>
      </c>
      <c r="C1051" s="44">
        <v>43894</v>
      </c>
      <c r="E1051" t="s">
        <v>89</v>
      </c>
      <c r="F1051" s="106"/>
    </row>
    <row r="1052" spans="1:6" x14ac:dyDescent="0.25">
      <c r="A1052">
        <v>46638</v>
      </c>
      <c r="B1052" t="s">
        <v>87</v>
      </c>
      <c r="C1052" s="44">
        <v>43894</v>
      </c>
      <c r="E1052" t="s">
        <v>89</v>
      </c>
      <c r="F1052" s="106"/>
    </row>
    <row r="1053" spans="1:6" x14ac:dyDescent="0.25">
      <c r="A1053">
        <v>46633</v>
      </c>
      <c r="B1053" t="s">
        <v>87</v>
      </c>
      <c r="C1053" s="44">
        <v>43895</v>
      </c>
      <c r="E1053" t="s">
        <v>89</v>
      </c>
      <c r="F1053" s="106"/>
    </row>
    <row r="1054" spans="1:6" x14ac:dyDescent="0.25">
      <c r="A1054">
        <v>46632</v>
      </c>
      <c r="B1054" t="s">
        <v>87</v>
      </c>
      <c r="C1054" s="44">
        <v>43895</v>
      </c>
      <c r="E1054" t="s">
        <v>89</v>
      </c>
      <c r="F1054" s="106"/>
    </row>
    <row r="1055" spans="1:6" x14ac:dyDescent="0.25">
      <c r="A1055">
        <v>46631</v>
      </c>
      <c r="B1055" t="s">
        <v>87</v>
      </c>
      <c r="C1055" s="44">
        <v>43895</v>
      </c>
      <c r="E1055" t="s">
        <v>89</v>
      </c>
      <c r="F1055" s="106"/>
    </row>
    <row r="1056" spans="1:6" x14ac:dyDescent="0.25">
      <c r="A1056">
        <v>46741</v>
      </c>
      <c r="B1056" t="s">
        <v>87</v>
      </c>
      <c r="C1056" s="44">
        <v>43895</v>
      </c>
      <c r="E1056" t="s">
        <v>89</v>
      </c>
      <c r="F1056" s="106"/>
    </row>
    <row r="1057" spans="1:6" x14ac:dyDescent="0.25">
      <c r="A1057">
        <v>45240</v>
      </c>
      <c r="B1057" t="s">
        <v>87</v>
      </c>
      <c r="C1057" s="44">
        <v>43896</v>
      </c>
      <c r="E1057" t="s">
        <v>89</v>
      </c>
      <c r="F1057" s="106"/>
    </row>
    <row r="1058" spans="1:6" x14ac:dyDescent="0.25">
      <c r="A1058">
        <v>45449</v>
      </c>
      <c r="B1058" t="s">
        <v>87</v>
      </c>
      <c r="C1058" s="44">
        <v>43896</v>
      </c>
      <c r="E1058" t="s">
        <v>89</v>
      </c>
      <c r="F1058" s="106"/>
    </row>
    <row r="1059" spans="1:6" x14ac:dyDescent="0.25">
      <c r="A1059">
        <v>45751</v>
      </c>
      <c r="B1059" t="s">
        <v>87</v>
      </c>
      <c r="C1059" s="44">
        <v>43896</v>
      </c>
      <c r="E1059" t="s">
        <v>89</v>
      </c>
      <c r="F1059" s="106"/>
    </row>
    <row r="1060" spans="1:6" x14ac:dyDescent="0.25">
      <c r="A1060" t="s">
        <v>216</v>
      </c>
      <c r="B1060" t="s">
        <v>87</v>
      </c>
      <c r="C1060" s="44">
        <v>43896</v>
      </c>
      <c r="E1060" t="s">
        <v>89</v>
      </c>
      <c r="F1060" s="106"/>
    </row>
    <row r="1061" spans="1:6" x14ac:dyDescent="0.25">
      <c r="A1061">
        <v>46688</v>
      </c>
      <c r="B1061" t="s">
        <v>87</v>
      </c>
      <c r="C1061" s="44">
        <v>43900</v>
      </c>
      <c r="E1061" t="s">
        <v>89</v>
      </c>
      <c r="F1061" s="106"/>
    </row>
    <row r="1062" spans="1:6" x14ac:dyDescent="0.25">
      <c r="A1062">
        <v>47517</v>
      </c>
      <c r="B1062" t="s">
        <v>87</v>
      </c>
      <c r="C1062" s="44">
        <v>43900</v>
      </c>
      <c r="E1062" t="s">
        <v>89</v>
      </c>
      <c r="F1062" s="106"/>
    </row>
    <row r="1063" spans="1:6" x14ac:dyDescent="0.25">
      <c r="A1063">
        <v>48806</v>
      </c>
      <c r="B1063" t="s">
        <v>87</v>
      </c>
      <c r="C1063" s="44">
        <v>43900</v>
      </c>
      <c r="E1063" t="s">
        <v>89</v>
      </c>
      <c r="F1063" s="106"/>
    </row>
    <row r="1064" spans="1:6" x14ac:dyDescent="0.25">
      <c r="A1064">
        <v>49180</v>
      </c>
      <c r="B1064" t="s">
        <v>87</v>
      </c>
      <c r="C1064" s="44">
        <v>43900</v>
      </c>
      <c r="E1064" t="s">
        <v>89</v>
      </c>
      <c r="F1064" s="106"/>
    </row>
    <row r="1065" spans="1:6" x14ac:dyDescent="0.25">
      <c r="A1065">
        <v>49479</v>
      </c>
      <c r="B1065" t="s">
        <v>87</v>
      </c>
      <c r="C1065" s="44">
        <v>43900</v>
      </c>
      <c r="E1065" t="s">
        <v>89</v>
      </c>
      <c r="F1065" s="106"/>
    </row>
    <row r="1066" spans="1:6" x14ac:dyDescent="0.25">
      <c r="A1066">
        <v>50044</v>
      </c>
      <c r="B1066" t="s">
        <v>87</v>
      </c>
      <c r="C1066" s="44">
        <v>43900</v>
      </c>
      <c r="E1066" t="s">
        <v>89</v>
      </c>
      <c r="F1066" s="106"/>
    </row>
    <row r="1067" spans="1:6" x14ac:dyDescent="0.25">
      <c r="A1067">
        <v>51219</v>
      </c>
      <c r="B1067" t="s">
        <v>87</v>
      </c>
      <c r="C1067" s="44">
        <v>43900</v>
      </c>
      <c r="E1067" t="s">
        <v>89</v>
      </c>
      <c r="F1067" s="106"/>
    </row>
    <row r="1068" spans="1:6" x14ac:dyDescent="0.25">
      <c r="A1068">
        <v>45831</v>
      </c>
      <c r="B1068" t="s">
        <v>87</v>
      </c>
      <c r="C1068" s="44">
        <v>43900</v>
      </c>
      <c r="E1068" t="s">
        <v>89</v>
      </c>
      <c r="F1068" s="106"/>
    </row>
    <row r="1069" spans="1:6" x14ac:dyDescent="0.25">
      <c r="A1069">
        <v>46672</v>
      </c>
      <c r="B1069" t="s">
        <v>87</v>
      </c>
      <c r="C1069" s="44">
        <v>43902</v>
      </c>
      <c r="E1069" t="s">
        <v>89</v>
      </c>
      <c r="F1069" s="106"/>
    </row>
    <row r="1070" spans="1:6" x14ac:dyDescent="0.25">
      <c r="A1070">
        <v>46671</v>
      </c>
      <c r="B1070" t="s">
        <v>87</v>
      </c>
      <c r="C1070" s="44">
        <v>43902</v>
      </c>
      <c r="E1070" t="s">
        <v>89</v>
      </c>
      <c r="F1070" s="106"/>
    </row>
    <row r="1071" spans="1:6" x14ac:dyDescent="0.25">
      <c r="A1071">
        <v>46683</v>
      </c>
      <c r="B1071" t="s">
        <v>87</v>
      </c>
      <c r="C1071" s="44">
        <v>43902</v>
      </c>
      <c r="E1071" t="s">
        <v>89</v>
      </c>
      <c r="F1071" s="106"/>
    </row>
    <row r="1072" spans="1:6" x14ac:dyDescent="0.25">
      <c r="A1072">
        <v>46684</v>
      </c>
      <c r="B1072" t="s">
        <v>87</v>
      </c>
      <c r="C1072" s="44">
        <v>43902</v>
      </c>
      <c r="E1072" t="s">
        <v>89</v>
      </c>
      <c r="F1072" s="106"/>
    </row>
    <row r="1073" spans="1:6" x14ac:dyDescent="0.25">
      <c r="A1073">
        <v>46033</v>
      </c>
      <c r="B1073" t="s">
        <v>87</v>
      </c>
      <c r="C1073" s="44">
        <v>43906</v>
      </c>
      <c r="E1073" t="s">
        <v>89</v>
      </c>
      <c r="F1073" s="106"/>
    </row>
    <row r="1074" spans="1:6" x14ac:dyDescent="0.25">
      <c r="A1074">
        <v>46666</v>
      </c>
      <c r="B1074" t="s">
        <v>87</v>
      </c>
      <c r="C1074" s="44">
        <v>43906</v>
      </c>
      <c r="E1074" t="s">
        <v>89</v>
      </c>
      <c r="F1074" s="106"/>
    </row>
    <row r="1075" spans="1:6" x14ac:dyDescent="0.25">
      <c r="A1075">
        <v>46664</v>
      </c>
      <c r="B1075" t="s">
        <v>87</v>
      </c>
      <c r="C1075" s="44">
        <v>43906</v>
      </c>
      <c r="E1075" t="s">
        <v>89</v>
      </c>
      <c r="F1075" s="106"/>
    </row>
    <row r="1076" spans="1:6" x14ac:dyDescent="0.25">
      <c r="A1076">
        <v>46667</v>
      </c>
      <c r="B1076" t="s">
        <v>87</v>
      </c>
      <c r="C1076" s="44">
        <v>43906</v>
      </c>
      <c r="E1076" t="s">
        <v>89</v>
      </c>
      <c r="F1076" s="106"/>
    </row>
    <row r="1077" spans="1:6" x14ac:dyDescent="0.25">
      <c r="A1077">
        <v>46369</v>
      </c>
      <c r="B1077" t="s">
        <v>87</v>
      </c>
      <c r="C1077" s="44">
        <v>43907</v>
      </c>
      <c r="E1077" t="s">
        <v>89</v>
      </c>
      <c r="F1077" s="106"/>
    </row>
    <row r="1078" spans="1:6" x14ac:dyDescent="0.25">
      <c r="A1078">
        <v>46663</v>
      </c>
      <c r="B1078" t="s">
        <v>87</v>
      </c>
      <c r="C1078" s="44">
        <v>43907</v>
      </c>
      <c r="E1078" t="s">
        <v>89</v>
      </c>
      <c r="F1078" s="106"/>
    </row>
    <row r="1079" spans="1:6" x14ac:dyDescent="0.25">
      <c r="A1079">
        <v>46878</v>
      </c>
      <c r="B1079" t="s">
        <v>87</v>
      </c>
      <c r="C1079" s="44">
        <v>43907</v>
      </c>
      <c r="E1079" t="s">
        <v>89</v>
      </c>
      <c r="F1079" s="106"/>
    </row>
    <row r="1080" spans="1:6" x14ac:dyDescent="0.25">
      <c r="A1080">
        <v>46799</v>
      </c>
      <c r="B1080" t="s">
        <v>87</v>
      </c>
      <c r="C1080" s="44">
        <v>43908</v>
      </c>
      <c r="E1080" t="s">
        <v>89</v>
      </c>
      <c r="F1080" s="106"/>
    </row>
    <row r="1081" spans="1:6" x14ac:dyDescent="0.25">
      <c r="A1081">
        <v>46771</v>
      </c>
      <c r="B1081" t="s">
        <v>87</v>
      </c>
      <c r="C1081" s="44">
        <v>43908</v>
      </c>
      <c r="E1081" t="s">
        <v>89</v>
      </c>
      <c r="F1081" s="106"/>
    </row>
    <row r="1082" spans="1:6" x14ac:dyDescent="0.25">
      <c r="A1082">
        <v>46798</v>
      </c>
      <c r="B1082" t="s">
        <v>87</v>
      </c>
      <c r="C1082" s="44">
        <v>43908</v>
      </c>
      <c r="E1082" t="s">
        <v>89</v>
      </c>
      <c r="F1082" s="106"/>
    </row>
    <row r="1083" spans="1:6" x14ac:dyDescent="0.25">
      <c r="A1083">
        <v>50176</v>
      </c>
      <c r="B1083" t="s">
        <v>87</v>
      </c>
      <c r="C1083" s="44">
        <v>43909</v>
      </c>
      <c r="E1083" t="s">
        <v>89</v>
      </c>
      <c r="F1083" s="106"/>
    </row>
    <row r="1084" spans="1:6" x14ac:dyDescent="0.25">
      <c r="A1084">
        <v>45826</v>
      </c>
      <c r="B1084" t="s">
        <v>87</v>
      </c>
      <c r="C1084" s="44">
        <v>43910</v>
      </c>
      <c r="E1084" t="s">
        <v>89</v>
      </c>
      <c r="F1084" s="106"/>
    </row>
    <row r="1085" spans="1:6" x14ac:dyDescent="0.25">
      <c r="A1085">
        <v>46426</v>
      </c>
      <c r="B1085" t="s">
        <v>87</v>
      </c>
      <c r="C1085" s="44">
        <v>43910</v>
      </c>
      <c r="E1085" t="s">
        <v>89</v>
      </c>
      <c r="F1085" s="106"/>
    </row>
    <row r="1086" spans="1:6" x14ac:dyDescent="0.25">
      <c r="A1086">
        <v>46429</v>
      </c>
      <c r="B1086" t="s">
        <v>87</v>
      </c>
      <c r="C1086" s="44">
        <v>43910</v>
      </c>
      <c r="E1086" t="s">
        <v>89</v>
      </c>
      <c r="F1086" s="106"/>
    </row>
    <row r="1087" spans="1:6" x14ac:dyDescent="0.25">
      <c r="A1087">
        <v>46757</v>
      </c>
      <c r="B1087" t="s">
        <v>87</v>
      </c>
      <c r="C1087" s="44">
        <v>43910</v>
      </c>
      <c r="E1087" t="s">
        <v>89</v>
      </c>
      <c r="F1087" s="106"/>
    </row>
    <row r="1088" spans="1:6" x14ac:dyDescent="0.25">
      <c r="A1088">
        <v>46266</v>
      </c>
      <c r="B1088" t="s">
        <v>87</v>
      </c>
      <c r="C1088" s="44">
        <v>43914</v>
      </c>
      <c r="E1088" t="s">
        <v>89</v>
      </c>
      <c r="F1088" s="106"/>
    </row>
    <row r="1089" spans="1:6" x14ac:dyDescent="0.25">
      <c r="A1089">
        <v>46770</v>
      </c>
      <c r="B1089" t="s">
        <v>87</v>
      </c>
      <c r="C1089" s="44">
        <v>43914</v>
      </c>
      <c r="E1089" t="s">
        <v>89</v>
      </c>
      <c r="F1089" s="106"/>
    </row>
    <row r="1090" spans="1:6" x14ac:dyDescent="0.25">
      <c r="A1090">
        <v>46769</v>
      </c>
      <c r="B1090" t="s">
        <v>87</v>
      </c>
      <c r="C1090" s="44">
        <v>43914</v>
      </c>
      <c r="E1090" t="s">
        <v>89</v>
      </c>
      <c r="F1090" s="106"/>
    </row>
    <row r="1091" spans="1:6" x14ac:dyDescent="0.25">
      <c r="A1091">
        <v>46768</v>
      </c>
      <c r="B1091" t="s">
        <v>87</v>
      </c>
      <c r="C1091" s="44">
        <v>43914</v>
      </c>
      <c r="E1091" t="s">
        <v>89</v>
      </c>
      <c r="F1091" s="106"/>
    </row>
    <row r="1092" spans="1:6" x14ac:dyDescent="0.25">
      <c r="A1092" t="s">
        <v>217</v>
      </c>
      <c r="B1092" t="s">
        <v>87</v>
      </c>
      <c r="C1092" s="44">
        <v>43915</v>
      </c>
      <c r="E1092" t="s">
        <v>89</v>
      </c>
      <c r="F1092" s="106"/>
    </row>
    <row r="1093" spans="1:6" x14ac:dyDescent="0.25">
      <c r="A1093">
        <v>46376</v>
      </c>
      <c r="B1093" t="s">
        <v>87</v>
      </c>
      <c r="C1093" s="44">
        <v>43915</v>
      </c>
      <c r="E1093" t="s">
        <v>89</v>
      </c>
      <c r="F1093" s="106"/>
    </row>
    <row r="1094" spans="1:6" x14ac:dyDescent="0.25">
      <c r="A1094">
        <v>46375</v>
      </c>
      <c r="B1094" t="s">
        <v>87</v>
      </c>
      <c r="C1094" s="44">
        <v>43915</v>
      </c>
      <c r="E1094" t="s">
        <v>89</v>
      </c>
      <c r="F1094" s="106"/>
    </row>
    <row r="1095" spans="1:6" x14ac:dyDescent="0.25">
      <c r="A1095">
        <v>46377</v>
      </c>
      <c r="B1095" t="s">
        <v>87</v>
      </c>
      <c r="C1095" s="44">
        <v>43915</v>
      </c>
      <c r="E1095" t="s">
        <v>89</v>
      </c>
      <c r="F1095" s="106"/>
    </row>
    <row r="1096" spans="1:6" x14ac:dyDescent="0.25">
      <c r="A1096">
        <v>46380</v>
      </c>
      <c r="B1096" t="s">
        <v>87</v>
      </c>
      <c r="C1096" s="44">
        <v>43916</v>
      </c>
      <c r="E1096" t="s">
        <v>89</v>
      </c>
      <c r="F1096" s="106"/>
    </row>
    <row r="1097" spans="1:6" x14ac:dyDescent="0.25">
      <c r="A1097">
        <v>46400</v>
      </c>
      <c r="B1097" t="s">
        <v>87</v>
      </c>
      <c r="C1097" s="44">
        <v>43916</v>
      </c>
      <c r="E1097" t="s">
        <v>89</v>
      </c>
      <c r="F1097" s="106"/>
    </row>
    <row r="1098" spans="1:6" x14ac:dyDescent="0.25">
      <c r="A1098">
        <v>46374</v>
      </c>
      <c r="B1098" t="s">
        <v>87</v>
      </c>
      <c r="C1098" s="44">
        <v>43916</v>
      </c>
      <c r="E1098" t="s">
        <v>89</v>
      </c>
      <c r="F1098" s="106"/>
    </row>
    <row r="1099" spans="1:6" x14ac:dyDescent="0.25">
      <c r="A1099">
        <v>46398</v>
      </c>
      <c r="B1099" t="s">
        <v>87</v>
      </c>
      <c r="C1099" s="44">
        <v>43916</v>
      </c>
      <c r="E1099" t="s">
        <v>89</v>
      </c>
      <c r="F1099" s="106"/>
    </row>
    <row r="1100" spans="1:6" x14ac:dyDescent="0.25">
      <c r="A1100">
        <v>46438</v>
      </c>
      <c r="B1100" t="s">
        <v>87</v>
      </c>
      <c r="C1100" s="44">
        <v>43942</v>
      </c>
      <c r="E1100" t="s">
        <v>89</v>
      </c>
      <c r="F1100" s="106"/>
    </row>
    <row r="1101" spans="1:6" x14ac:dyDescent="0.25">
      <c r="A1101">
        <v>46437</v>
      </c>
      <c r="B1101" t="s">
        <v>87</v>
      </c>
      <c r="C1101" s="44">
        <v>43942</v>
      </c>
      <c r="E1101" t="s">
        <v>89</v>
      </c>
      <c r="F1101" s="106"/>
    </row>
    <row r="1102" spans="1:6" x14ac:dyDescent="0.25">
      <c r="A1102">
        <v>48847</v>
      </c>
      <c r="B1102" t="s">
        <v>87</v>
      </c>
      <c r="C1102" s="44">
        <v>43942</v>
      </c>
      <c r="E1102" t="s">
        <v>89</v>
      </c>
      <c r="F1102" s="106"/>
    </row>
    <row r="1103" spans="1:6" x14ac:dyDescent="0.25">
      <c r="A1103">
        <v>46242</v>
      </c>
      <c r="B1103" t="s">
        <v>87</v>
      </c>
      <c r="C1103" s="44">
        <v>43943</v>
      </c>
      <c r="E1103" t="s">
        <v>89</v>
      </c>
      <c r="F1103" s="106"/>
    </row>
    <row r="1104" spans="1:6" x14ac:dyDescent="0.25">
      <c r="A1104">
        <v>46243</v>
      </c>
      <c r="B1104" t="s">
        <v>87</v>
      </c>
      <c r="C1104" s="44">
        <v>43943</v>
      </c>
      <c r="E1104" t="s">
        <v>89</v>
      </c>
      <c r="F1104" s="106"/>
    </row>
    <row r="1105" spans="1:6" x14ac:dyDescent="0.25">
      <c r="A1105">
        <v>46315</v>
      </c>
      <c r="B1105" t="s">
        <v>87</v>
      </c>
      <c r="C1105" s="44">
        <v>43943</v>
      </c>
      <c r="E1105" t="s">
        <v>89</v>
      </c>
      <c r="F1105" s="106"/>
    </row>
    <row r="1106" spans="1:6" x14ac:dyDescent="0.25">
      <c r="A1106">
        <v>46620</v>
      </c>
      <c r="B1106" t="s">
        <v>87</v>
      </c>
      <c r="C1106" s="44">
        <v>43944</v>
      </c>
      <c r="E1106" t="s">
        <v>89</v>
      </c>
      <c r="F1106" s="106"/>
    </row>
    <row r="1107" spans="1:6" x14ac:dyDescent="0.25">
      <c r="A1107">
        <v>46651</v>
      </c>
      <c r="B1107" t="s">
        <v>87</v>
      </c>
      <c r="C1107" s="44">
        <v>43944</v>
      </c>
      <c r="E1107" t="s">
        <v>89</v>
      </c>
      <c r="F1107" s="106"/>
    </row>
    <row r="1108" spans="1:6" x14ac:dyDescent="0.25">
      <c r="A1108">
        <v>46649</v>
      </c>
      <c r="B1108" t="s">
        <v>87</v>
      </c>
      <c r="C1108" s="44">
        <v>43944</v>
      </c>
      <c r="E1108" t="s">
        <v>89</v>
      </c>
      <c r="F1108" s="106"/>
    </row>
    <row r="1109" spans="1:6" x14ac:dyDescent="0.25">
      <c r="A1109">
        <v>46682</v>
      </c>
      <c r="B1109" t="s">
        <v>87</v>
      </c>
      <c r="C1109" s="44">
        <v>43944</v>
      </c>
      <c r="E1109" t="s">
        <v>89</v>
      </c>
      <c r="F1109" s="106"/>
    </row>
    <row r="1110" spans="1:6" x14ac:dyDescent="0.25">
      <c r="A1110">
        <v>45590</v>
      </c>
      <c r="B1110" t="s">
        <v>87</v>
      </c>
      <c r="C1110" s="44">
        <v>43945</v>
      </c>
      <c r="E1110" t="s">
        <v>89</v>
      </c>
      <c r="F1110" s="106"/>
    </row>
    <row r="1111" spans="1:6" x14ac:dyDescent="0.25">
      <c r="A1111">
        <v>45647</v>
      </c>
      <c r="B1111" t="s">
        <v>87</v>
      </c>
      <c r="C1111" s="44">
        <v>43945</v>
      </c>
      <c r="E1111" t="s">
        <v>89</v>
      </c>
      <c r="F1111" s="106"/>
    </row>
    <row r="1112" spans="1:6" x14ac:dyDescent="0.25">
      <c r="A1112">
        <v>45908</v>
      </c>
      <c r="B1112" t="s">
        <v>87</v>
      </c>
      <c r="C1112" s="44">
        <v>43945</v>
      </c>
      <c r="E1112" t="s">
        <v>89</v>
      </c>
      <c r="F1112" s="106"/>
    </row>
    <row r="1113" spans="1:6" x14ac:dyDescent="0.25">
      <c r="A1113">
        <v>46652</v>
      </c>
      <c r="B1113" t="s">
        <v>87</v>
      </c>
      <c r="C1113" s="44">
        <v>43945</v>
      </c>
      <c r="E1113" t="s">
        <v>89</v>
      </c>
      <c r="F1113" s="106"/>
    </row>
    <row r="1114" spans="1:6" x14ac:dyDescent="0.25">
      <c r="A1114">
        <v>46045</v>
      </c>
      <c r="B1114" t="s">
        <v>87</v>
      </c>
      <c r="C1114" s="44">
        <v>43948</v>
      </c>
      <c r="E1114" t="s">
        <v>89</v>
      </c>
      <c r="F1114" s="106"/>
    </row>
    <row r="1115" spans="1:6" x14ac:dyDescent="0.25">
      <c r="A1115">
        <v>46092</v>
      </c>
      <c r="B1115" t="s">
        <v>87</v>
      </c>
      <c r="C1115" s="44">
        <v>43948</v>
      </c>
      <c r="E1115" t="s">
        <v>89</v>
      </c>
      <c r="F1115" s="106"/>
    </row>
    <row r="1116" spans="1:6" x14ac:dyDescent="0.25">
      <c r="A1116">
        <v>46093</v>
      </c>
      <c r="B1116" t="s">
        <v>87</v>
      </c>
      <c r="C1116" s="44">
        <v>43948</v>
      </c>
      <c r="E1116" t="s">
        <v>89</v>
      </c>
      <c r="F1116" s="106"/>
    </row>
    <row r="1117" spans="1:6" x14ac:dyDescent="0.25">
      <c r="A1117">
        <v>46106</v>
      </c>
      <c r="B1117" t="s">
        <v>87</v>
      </c>
      <c r="C1117" s="44">
        <v>43948</v>
      </c>
      <c r="E1117" t="s">
        <v>89</v>
      </c>
      <c r="F1117" s="106"/>
    </row>
    <row r="1118" spans="1:6" x14ac:dyDescent="0.25">
      <c r="A1118">
        <v>46108</v>
      </c>
      <c r="B1118" t="s">
        <v>87</v>
      </c>
      <c r="C1118" s="44">
        <v>43948</v>
      </c>
      <c r="E1118" t="s">
        <v>89</v>
      </c>
      <c r="F1118" s="106"/>
    </row>
    <row r="1119" spans="1:6" x14ac:dyDescent="0.25">
      <c r="A1119">
        <v>46112</v>
      </c>
      <c r="B1119" t="s">
        <v>87</v>
      </c>
      <c r="C1119" s="44">
        <v>43948</v>
      </c>
      <c r="E1119" t="s">
        <v>89</v>
      </c>
      <c r="F1119" s="106"/>
    </row>
    <row r="1120" spans="1:6" x14ac:dyDescent="0.25">
      <c r="A1120">
        <v>46115</v>
      </c>
      <c r="B1120" t="s">
        <v>87</v>
      </c>
      <c r="C1120" s="44">
        <v>43948</v>
      </c>
      <c r="E1120" t="s">
        <v>89</v>
      </c>
      <c r="F1120" s="106"/>
    </row>
    <row r="1121" spans="1:6" x14ac:dyDescent="0.25">
      <c r="A1121">
        <v>45553</v>
      </c>
      <c r="B1121" t="s">
        <v>87</v>
      </c>
      <c r="C1121" s="44">
        <v>43949</v>
      </c>
      <c r="E1121" t="s">
        <v>89</v>
      </c>
      <c r="F1121" s="106"/>
    </row>
    <row r="1122" spans="1:6" x14ac:dyDescent="0.25">
      <c r="A1122">
        <v>46080</v>
      </c>
      <c r="B1122" t="s">
        <v>87</v>
      </c>
      <c r="C1122" s="44">
        <v>43949</v>
      </c>
      <c r="E1122" t="s">
        <v>89</v>
      </c>
      <c r="F1122" s="106"/>
    </row>
    <row r="1123" spans="1:6" x14ac:dyDescent="0.25">
      <c r="A1123">
        <v>46078</v>
      </c>
      <c r="B1123" t="s">
        <v>87</v>
      </c>
      <c r="C1123" s="44">
        <v>43949</v>
      </c>
      <c r="E1123" t="s">
        <v>89</v>
      </c>
      <c r="F1123" s="106"/>
    </row>
    <row r="1124" spans="1:6" x14ac:dyDescent="0.25">
      <c r="A1124">
        <v>46081</v>
      </c>
      <c r="B1124" t="s">
        <v>87</v>
      </c>
      <c r="C1124" s="44">
        <v>43949</v>
      </c>
      <c r="E1124" t="s">
        <v>89</v>
      </c>
      <c r="F1124" s="106"/>
    </row>
    <row r="1125" spans="1:6" x14ac:dyDescent="0.25">
      <c r="A1125">
        <v>46196</v>
      </c>
      <c r="B1125" t="s">
        <v>87</v>
      </c>
      <c r="C1125" s="44">
        <v>43949</v>
      </c>
      <c r="E1125" t="s">
        <v>89</v>
      </c>
      <c r="F1125" s="106"/>
    </row>
    <row r="1126" spans="1:6" x14ac:dyDescent="0.25">
      <c r="A1126">
        <v>46207</v>
      </c>
      <c r="B1126" t="s">
        <v>87</v>
      </c>
      <c r="C1126" s="44">
        <v>43949</v>
      </c>
      <c r="E1126" t="s">
        <v>89</v>
      </c>
      <c r="F1126" s="106"/>
    </row>
    <row r="1127" spans="1:6" x14ac:dyDescent="0.25">
      <c r="A1127" t="s">
        <v>218</v>
      </c>
      <c r="B1127" t="s">
        <v>87</v>
      </c>
      <c r="C1127" s="44">
        <v>43949</v>
      </c>
      <c r="E1127" t="s">
        <v>89</v>
      </c>
      <c r="F1127" s="106"/>
    </row>
    <row r="1128" spans="1:6" x14ac:dyDescent="0.25">
      <c r="A1128">
        <v>46173</v>
      </c>
      <c r="B1128" t="s">
        <v>87</v>
      </c>
      <c r="C1128" s="44">
        <v>43949</v>
      </c>
      <c r="E1128" t="s">
        <v>89</v>
      </c>
      <c r="F1128" s="106"/>
    </row>
    <row r="1129" spans="1:6" x14ac:dyDescent="0.25">
      <c r="A1129">
        <v>45774</v>
      </c>
      <c r="B1129" t="s">
        <v>87</v>
      </c>
      <c r="C1129" s="44">
        <v>43950</v>
      </c>
      <c r="E1129" t="s">
        <v>89</v>
      </c>
      <c r="F1129" s="106"/>
    </row>
    <row r="1130" spans="1:6" x14ac:dyDescent="0.25">
      <c r="A1130">
        <v>46064</v>
      </c>
      <c r="B1130" t="s">
        <v>87</v>
      </c>
      <c r="C1130" s="44">
        <v>43950</v>
      </c>
      <c r="E1130" t="s">
        <v>89</v>
      </c>
      <c r="F1130" s="106"/>
    </row>
    <row r="1131" spans="1:6" x14ac:dyDescent="0.25">
      <c r="A1131">
        <v>45957</v>
      </c>
      <c r="B1131" t="s">
        <v>87</v>
      </c>
      <c r="C1131" s="44">
        <v>43950</v>
      </c>
      <c r="E1131" t="s">
        <v>89</v>
      </c>
      <c r="F1131" s="106"/>
    </row>
    <row r="1132" spans="1:6" x14ac:dyDescent="0.25">
      <c r="A1132">
        <v>46047</v>
      </c>
      <c r="B1132" t="s">
        <v>87</v>
      </c>
      <c r="C1132" s="44">
        <v>43950</v>
      </c>
      <c r="E1132" t="s">
        <v>89</v>
      </c>
      <c r="F1132" s="106"/>
    </row>
    <row r="1133" spans="1:6" x14ac:dyDescent="0.25">
      <c r="A1133">
        <v>46070</v>
      </c>
      <c r="B1133" t="s">
        <v>87</v>
      </c>
      <c r="C1133" s="44">
        <v>43950</v>
      </c>
      <c r="E1133" t="s">
        <v>89</v>
      </c>
      <c r="F1133" s="106"/>
    </row>
    <row r="1134" spans="1:6" x14ac:dyDescent="0.25">
      <c r="A1134">
        <v>46077</v>
      </c>
      <c r="B1134" t="s">
        <v>87</v>
      </c>
      <c r="C1134" s="44">
        <v>43950</v>
      </c>
      <c r="E1134" t="s">
        <v>89</v>
      </c>
      <c r="F1134" s="106"/>
    </row>
    <row r="1135" spans="1:6" x14ac:dyDescent="0.25">
      <c r="A1135">
        <v>46125</v>
      </c>
      <c r="B1135" t="s">
        <v>87</v>
      </c>
      <c r="C1135" s="44">
        <v>43950</v>
      </c>
      <c r="E1135" t="s">
        <v>89</v>
      </c>
      <c r="F1135" s="106"/>
    </row>
    <row r="1136" spans="1:6" x14ac:dyDescent="0.25">
      <c r="A1136">
        <v>46144</v>
      </c>
      <c r="B1136" t="s">
        <v>87</v>
      </c>
      <c r="C1136" s="44">
        <v>43950</v>
      </c>
      <c r="E1136" t="s">
        <v>89</v>
      </c>
      <c r="F1136" s="106"/>
    </row>
    <row r="1137" spans="1:6" x14ac:dyDescent="0.25">
      <c r="A1137">
        <v>46049</v>
      </c>
      <c r="B1137" t="s">
        <v>87</v>
      </c>
      <c r="C1137" s="44">
        <v>43951</v>
      </c>
      <c r="E1137" t="s">
        <v>89</v>
      </c>
      <c r="F1137" s="106"/>
    </row>
    <row r="1138" spans="1:6" x14ac:dyDescent="0.25">
      <c r="A1138">
        <v>46150</v>
      </c>
      <c r="B1138" t="s">
        <v>87</v>
      </c>
      <c r="C1138" s="44">
        <v>43951</v>
      </c>
      <c r="E1138" t="s">
        <v>89</v>
      </c>
      <c r="F1138" s="106"/>
    </row>
    <row r="1139" spans="1:6" x14ac:dyDescent="0.25">
      <c r="A1139">
        <v>46151</v>
      </c>
      <c r="B1139" t="s">
        <v>87</v>
      </c>
      <c r="C1139" s="44">
        <v>43951</v>
      </c>
      <c r="E1139" t="s">
        <v>89</v>
      </c>
      <c r="F1139" s="106"/>
    </row>
    <row r="1140" spans="1:6" x14ac:dyDescent="0.25">
      <c r="A1140">
        <v>46154</v>
      </c>
      <c r="B1140" t="s">
        <v>87</v>
      </c>
      <c r="C1140" s="44">
        <v>43951</v>
      </c>
      <c r="E1140" t="s">
        <v>89</v>
      </c>
      <c r="F1140" s="106"/>
    </row>
    <row r="1141" spans="1:6" x14ac:dyDescent="0.25">
      <c r="A1141">
        <v>46176</v>
      </c>
      <c r="B1141" t="s">
        <v>87</v>
      </c>
      <c r="C1141" s="44">
        <v>43951</v>
      </c>
      <c r="E1141" t="s">
        <v>89</v>
      </c>
      <c r="F1141" s="106"/>
    </row>
    <row r="1142" spans="1:6" x14ac:dyDescent="0.25">
      <c r="A1142">
        <v>46754</v>
      </c>
      <c r="B1142" t="s">
        <v>87</v>
      </c>
      <c r="C1142" s="44">
        <v>43951</v>
      </c>
      <c r="E1142" t="s">
        <v>89</v>
      </c>
      <c r="F1142" s="106"/>
    </row>
    <row r="1143" spans="1:6" x14ac:dyDescent="0.25">
      <c r="A1143">
        <v>46755</v>
      </c>
      <c r="B1143" t="s">
        <v>87</v>
      </c>
      <c r="C1143" s="44">
        <v>43951</v>
      </c>
      <c r="E1143" t="s">
        <v>89</v>
      </c>
      <c r="F1143" s="106"/>
    </row>
    <row r="1144" spans="1:6" x14ac:dyDescent="0.25">
      <c r="A1144">
        <v>46767</v>
      </c>
      <c r="B1144" t="s">
        <v>87</v>
      </c>
      <c r="C1144" s="44">
        <v>43951</v>
      </c>
      <c r="E1144" t="s">
        <v>89</v>
      </c>
      <c r="F1144" s="106"/>
    </row>
    <row r="1145" spans="1:6" x14ac:dyDescent="0.25">
      <c r="A1145">
        <v>46246</v>
      </c>
      <c r="B1145" t="s">
        <v>87</v>
      </c>
      <c r="C1145" s="44">
        <v>43955</v>
      </c>
      <c r="E1145" t="s">
        <v>89</v>
      </c>
      <c r="F1145" s="106"/>
    </row>
    <row r="1146" spans="1:6" x14ac:dyDescent="0.25">
      <c r="A1146">
        <v>46257</v>
      </c>
      <c r="B1146" t="s">
        <v>87</v>
      </c>
      <c r="C1146" s="44">
        <v>43955</v>
      </c>
      <c r="E1146" t="s">
        <v>89</v>
      </c>
      <c r="F1146" s="106"/>
    </row>
    <row r="1147" spans="1:6" x14ac:dyDescent="0.25">
      <c r="A1147">
        <v>46694</v>
      </c>
      <c r="B1147" t="s">
        <v>87</v>
      </c>
      <c r="C1147" s="44">
        <v>43955</v>
      </c>
      <c r="E1147" t="s">
        <v>89</v>
      </c>
      <c r="F1147" s="106"/>
    </row>
    <row r="1148" spans="1:6" x14ac:dyDescent="0.25">
      <c r="A1148">
        <v>46701</v>
      </c>
      <c r="B1148" t="s">
        <v>87</v>
      </c>
      <c r="C1148" s="44">
        <v>43955</v>
      </c>
      <c r="E1148" t="s">
        <v>89</v>
      </c>
      <c r="F1148" s="106"/>
    </row>
    <row r="1149" spans="1:6" x14ac:dyDescent="0.25">
      <c r="A1149">
        <v>46703</v>
      </c>
      <c r="B1149" t="s">
        <v>87</v>
      </c>
      <c r="C1149" s="44">
        <v>43955</v>
      </c>
      <c r="E1149" t="s">
        <v>89</v>
      </c>
      <c r="F1149" s="106"/>
    </row>
    <row r="1150" spans="1:6" x14ac:dyDescent="0.25">
      <c r="A1150">
        <v>46702</v>
      </c>
      <c r="B1150" t="s">
        <v>87</v>
      </c>
      <c r="C1150" s="44">
        <v>43955</v>
      </c>
      <c r="E1150" t="s">
        <v>89</v>
      </c>
      <c r="F1150" s="106"/>
    </row>
    <row r="1151" spans="1:6" x14ac:dyDescent="0.25">
      <c r="A1151">
        <v>46700</v>
      </c>
      <c r="B1151" t="s">
        <v>87</v>
      </c>
      <c r="C1151" s="44">
        <v>43955</v>
      </c>
      <c r="E1151" t="s">
        <v>89</v>
      </c>
      <c r="F1151" s="106"/>
    </row>
    <row r="1152" spans="1:6" x14ac:dyDescent="0.25">
      <c r="A1152">
        <v>50807745</v>
      </c>
      <c r="B1152" t="s">
        <v>87</v>
      </c>
      <c r="C1152" s="44">
        <v>43956</v>
      </c>
      <c r="E1152" t="s">
        <v>89</v>
      </c>
      <c r="F1152" s="106"/>
    </row>
    <row r="1153" spans="1:6" x14ac:dyDescent="0.25">
      <c r="A1153">
        <v>50807740</v>
      </c>
      <c r="B1153" t="s">
        <v>87</v>
      </c>
      <c r="C1153" s="44">
        <v>43956</v>
      </c>
      <c r="E1153" t="s">
        <v>89</v>
      </c>
      <c r="F1153" s="106"/>
    </row>
    <row r="1154" spans="1:6" x14ac:dyDescent="0.25">
      <c r="A1154">
        <v>50807742</v>
      </c>
      <c r="B1154" t="s">
        <v>87</v>
      </c>
      <c r="C1154" s="44">
        <v>43956</v>
      </c>
      <c r="E1154" t="s">
        <v>89</v>
      </c>
      <c r="F1154" s="106"/>
    </row>
    <row r="1155" spans="1:6" x14ac:dyDescent="0.25">
      <c r="A1155">
        <v>45969</v>
      </c>
      <c r="B1155" t="s">
        <v>87</v>
      </c>
      <c r="C1155" s="44">
        <v>43956</v>
      </c>
      <c r="E1155" t="s">
        <v>89</v>
      </c>
      <c r="F1155" s="106"/>
    </row>
    <row r="1156" spans="1:6" x14ac:dyDescent="0.25">
      <c r="A1156">
        <v>45760</v>
      </c>
      <c r="B1156" t="s">
        <v>87</v>
      </c>
      <c r="C1156" s="44">
        <v>43957</v>
      </c>
      <c r="E1156" t="s">
        <v>89</v>
      </c>
      <c r="F1156" s="106"/>
    </row>
    <row r="1157" spans="1:6" x14ac:dyDescent="0.25">
      <c r="A1157">
        <v>46661</v>
      </c>
      <c r="B1157" t="s">
        <v>87</v>
      </c>
      <c r="C1157" s="44">
        <v>43957</v>
      </c>
      <c r="E1157" t="s">
        <v>89</v>
      </c>
      <c r="F1157" s="106"/>
    </row>
    <row r="1158" spans="1:6" x14ac:dyDescent="0.25">
      <c r="A1158">
        <v>46662</v>
      </c>
      <c r="B1158" t="s">
        <v>87</v>
      </c>
      <c r="C1158" s="44">
        <v>43957</v>
      </c>
      <c r="E1158" t="s">
        <v>89</v>
      </c>
      <c r="F1158" s="106"/>
    </row>
    <row r="1159" spans="1:6" x14ac:dyDescent="0.25">
      <c r="A1159">
        <v>46681</v>
      </c>
      <c r="B1159" t="s">
        <v>87</v>
      </c>
      <c r="C1159" s="44">
        <v>43957</v>
      </c>
      <c r="E1159" t="s">
        <v>89</v>
      </c>
      <c r="F1159" s="106"/>
    </row>
    <row r="1160" spans="1:6" x14ac:dyDescent="0.25">
      <c r="A1160">
        <v>46680</v>
      </c>
      <c r="B1160" t="s">
        <v>87</v>
      </c>
      <c r="C1160" s="44">
        <v>43957</v>
      </c>
      <c r="E1160" t="s">
        <v>89</v>
      </c>
      <c r="F1160" s="106"/>
    </row>
    <row r="1161" spans="1:6" x14ac:dyDescent="0.25">
      <c r="A1161">
        <v>46679</v>
      </c>
      <c r="B1161" t="s">
        <v>87</v>
      </c>
      <c r="C1161" s="44">
        <v>43957</v>
      </c>
      <c r="E1161" t="s">
        <v>89</v>
      </c>
      <c r="F1161" s="106"/>
    </row>
    <row r="1162" spans="1:6" x14ac:dyDescent="0.25">
      <c r="A1162">
        <v>50436</v>
      </c>
      <c r="B1162" t="s">
        <v>87</v>
      </c>
      <c r="C1162" s="44">
        <v>43957</v>
      </c>
      <c r="E1162" t="s">
        <v>89</v>
      </c>
      <c r="F1162" s="106"/>
    </row>
    <row r="1163" spans="1:6" x14ac:dyDescent="0.25">
      <c r="A1163">
        <v>50623</v>
      </c>
      <c r="B1163" t="s">
        <v>87</v>
      </c>
      <c r="C1163" s="44">
        <v>43957</v>
      </c>
      <c r="E1163" t="s">
        <v>89</v>
      </c>
      <c r="F1163" s="106"/>
    </row>
    <row r="1164" spans="1:6" x14ac:dyDescent="0.25">
      <c r="A1164">
        <v>46022</v>
      </c>
      <c r="B1164" t="s">
        <v>87</v>
      </c>
      <c r="C1164" s="44">
        <v>43958</v>
      </c>
      <c r="E1164" t="s">
        <v>89</v>
      </c>
      <c r="F1164" s="106"/>
    </row>
    <row r="1165" spans="1:6" x14ac:dyDescent="0.25">
      <c r="A1165">
        <v>46019</v>
      </c>
      <c r="B1165" t="s">
        <v>87</v>
      </c>
      <c r="C1165" s="44">
        <v>43958</v>
      </c>
      <c r="E1165" t="s">
        <v>89</v>
      </c>
      <c r="F1165" s="106"/>
    </row>
    <row r="1166" spans="1:6" x14ac:dyDescent="0.25">
      <c r="A1166">
        <v>46043</v>
      </c>
      <c r="B1166" t="s">
        <v>87</v>
      </c>
      <c r="C1166" s="44">
        <v>43958</v>
      </c>
      <c r="E1166" t="s">
        <v>89</v>
      </c>
      <c r="F1166" s="106"/>
    </row>
    <row r="1167" spans="1:6" x14ac:dyDescent="0.25">
      <c r="A1167">
        <v>46065</v>
      </c>
      <c r="B1167" t="s">
        <v>87</v>
      </c>
      <c r="C1167" s="44">
        <v>43958</v>
      </c>
      <c r="E1167" t="s">
        <v>89</v>
      </c>
      <c r="F1167" s="106"/>
    </row>
    <row r="1168" spans="1:6" x14ac:dyDescent="0.25">
      <c r="A1168">
        <v>46075</v>
      </c>
      <c r="B1168" t="s">
        <v>87</v>
      </c>
      <c r="C1168" s="44">
        <v>43958</v>
      </c>
      <c r="E1168" t="s">
        <v>89</v>
      </c>
      <c r="F1168" s="106"/>
    </row>
    <row r="1169" spans="1:6" x14ac:dyDescent="0.25">
      <c r="A1169">
        <v>46686</v>
      </c>
      <c r="B1169" t="s">
        <v>87</v>
      </c>
      <c r="C1169" s="44">
        <v>43958</v>
      </c>
      <c r="E1169" t="s">
        <v>89</v>
      </c>
      <c r="F1169" s="106"/>
    </row>
    <row r="1170" spans="1:6" x14ac:dyDescent="0.25">
      <c r="A1170">
        <v>46687</v>
      </c>
      <c r="B1170" t="s">
        <v>87</v>
      </c>
      <c r="C1170" s="44">
        <v>43958</v>
      </c>
      <c r="E1170" t="s">
        <v>89</v>
      </c>
      <c r="F1170" s="106"/>
    </row>
    <row r="1171" spans="1:6" x14ac:dyDescent="0.25">
      <c r="A1171">
        <v>46689</v>
      </c>
      <c r="B1171" t="s">
        <v>87</v>
      </c>
      <c r="C1171" s="44">
        <v>43958</v>
      </c>
      <c r="E1171" t="s">
        <v>89</v>
      </c>
      <c r="F1171" s="106"/>
    </row>
    <row r="1172" spans="1:6" x14ac:dyDescent="0.25">
      <c r="A1172">
        <v>46406</v>
      </c>
      <c r="B1172" t="s">
        <v>87</v>
      </c>
      <c r="C1172" s="44">
        <v>43962</v>
      </c>
      <c r="E1172" t="s">
        <v>89</v>
      </c>
      <c r="F1172" s="106"/>
    </row>
    <row r="1173" spans="1:6" x14ac:dyDescent="0.25">
      <c r="A1173">
        <v>46696</v>
      </c>
      <c r="B1173" t="s">
        <v>87</v>
      </c>
      <c r="C1173" s="44">
        <v>43962</v>
      </c>
      <c r="E1173" t="s">
        <v>89</v>
      </c>
      <c r="F1173" s="106"/>
    </row>
    <row r="1174" spans="1:6" x14ac:dyDescent="0.25">
      <c r="A1174">
        <v>46697</v>
      </c>
      <c r="B1174" t="s">
        <v>87</v>
      </c>
      <c r="C1174" s="44">
        <v>43962</v>
      </c>
      <c r="E1174" t="s">
        <v>89</v>
      </c>
      <c r="F1174" s="106"/>
    </row>
    <row r="1175" spans="1:6" x14ac:dyDescent="0.25">
      <c r="A1175">
        <v>46698</v>
      </c>
      <c r="B1175" t="s">
        <v>87</v>
      </c>
      <c r="C1175" s="44">
        <v>43962</v>
      </c>
      <c r="E1175" t="s">
        <v>89</v>
      </c>
      <c r="F1175" s="106"/>
    </row>
    <row r="1176" spans="1:6" x14ac:dyDescent="0.25">
      <c r="A1176">
        <v>46699</v>
      </c>
      <c r="B1176" t="s">
        <v>87</v>
      </c>
      <c r="C1176" s="44">
        <v>43962</v>
      </c>
      <c r="E1176" t="s">
        <v>89</v>
      </c>
      <c r="F1176" s="106"/>
    </row>
    <row r="1177" spans="1:6" x14ac:dyDescent="0.25">
      <c r="A1177">
        <v>46329</v>
      </c>
      <c r="B1177" t="s">
        <v>87</v>
      </c>
      <c r="C1177" s="44">
        <v>43962</v>
      </c>
      <c r="E1177" t="s">
        <v>89</v>
      </c>
      <c r="F1177" s="106"/>
    </row>
    <row r="1178" spans="1:6" x14ac:dyDescent="0.25">
      <c r="A1178">
        <v>46330</v>
      </c>
      <c r="B1178" t="s">
        <v>87</v>
      </c>
      <c r="C1178" s="44">
        <v>43962</v>
      </c>
      <c r="E1178" t="s">
        <v>89</v>
      </c>
      <c r="F1178" s="106"/>
    </row>
    <row r="1179" spans="1:6" x14ac:dyDescent="0.25">
      <c r="A1179">
        <v>46564</v>
      </c>
      <c r="B1179" t="s">
        <v>87</v>
      </c>
      <c r="C1179" s="44">
        <v>43962</v>
      </c>
      <c r="E1179" t="s">
        <v>89</v>
      </c>
      <c r="F1179" s="106"/>
    </row>
    <row r="1180" spans="1:6" x14ac:dyDescent="0.25">
      <c r="A1180">
        <v>46216</v>
      </c>
      <c r="B1180" t="s">
        <v>87</v>
      </c>
      <c r="C1180" s="44">
        <v>43963</v>
      </c>
      <c r="E1180" t="s">
        <v>89</v>
      </c>
      <c r="F1180" s="106"/>
    </row>
    <row r="1181" spans="1:6" x14ac:dyDescent="0.25">
      <c r="A1181">
        <v>46220</v>
      </c>
      <c r="B1181" t="s">
        <v>87</v>
      </c>
      <c r="C1181" s="44">
        <v>43963</v>
      </c>
      <c r="E1181" t="s">
        <v>89</v>
      </c>
      <c r="F1181" s="106"/>
    </row>
    <row r="1182" spans="1:6" x14ac:dyDescent="0.25">
      <c r="A1182">
        <v>46232</v>
      </c>
      <c r="B1182" t="s">
        <v>87</v>
      </c>
      <c r="C1182" s="44">
        <v>43963</v>
      </c>
      <c r="E1182" t="s">
        <v>89</v>
      </c>
      <c r="F1182" s="106"/>
    </row>
    <row r="1183" spans="1:6" x14ac:dyDescent="0.25">
      <c r="A1183">
        <v>46233</v>
      </c>
      <c r="B1183" t="s">
        <v>87</v>
      </c>
      <c r="C1183" s="44">
        <v>43963</v>
      </c>
      <c r="E1183" t="s">
        <v>89</v>
      </c>
      <c r="F1183" s="106"/>
    </row>
    <row r="1184" spans="1:6" x14ac:dyDescent="0.25">
      <c r="A1184">
        <v>46306</v>
      </c>
      <c r="B1184" t="s">
        <v>87</v>
      </c>
      <c r="C1184" s="44">
        <v>43964</v>
      </c>
      <c r="E1184" t="s">
        <v>89</v>
      </c>
      <c r="F1184" s="106"/>
    </row>
    <row r="1185" spans="1:6" x14ac:dyDescent="0.25">
      <c r="A1185">
        <v>46523</v>
      </c>
      <c r="B1185" t="s">
        <v>87</v>
      </c>
      <c r="C1185" s="44">
        <v>43964</v>
      </c>
      <c r="E1185" t="s">
        <v>89</v>
      </c>
      <c r="F1185" s="106"/>
    </row>
    <row r="1186" spans="1:6" x14ac:dyDescent="0.25">
      <c r="A1186">
        <v>46524</v>
      </c>
      <c r="B1186" t="s">
        <v>87</v>
      </c>
      <c r="C1186" s="44">
        <v>43964</v>
      </c>
      <c r="E1186" t="s">
        <v>89</v>
      </c>
      <c r="F1186" s="106"/>
    </row>
    <row r="1187" spans="1:6" x14ac:dyDescent="0.25">
      <c r="A1187">
        <v>46197</v>
      </c>
      <c r="B1187" t="s">
        <v>87</v>
      </c>
      <c r="C1187" s="44">
        <v>43964</v>
      </c>
      <c r="E1187" t="s">
        <v>89</v>
      </c>
      <c r="F1187" s="106"/>
    </row>
    <row r="1188" spans="1:6" x14ac:dyDescent="0.25">
      <c r="A1188">
        <v>46305</v>
      </c>
      <c r="B1188" t="s">
        <v>87</v>
      </c>
      <c r="C1188" s="44">
        <v>43964</v>
      </c>
      <c r="E1188" t="s">
        <v>89</v>
      </c>
      <c r="F1188" s="106"/>
    </row>
    <row r="1189" spans="1:6" x14ac:dyDescent="0.25">
      <c r="A1189">
        <v>46307</v>
      </c>
      <c r="B1189" t="s">
        <v>87</v>
      </c>
      <c r="C1189" s="44">
        <v>43964</v>
      </c>
      <c r="E1189" t="s">
        <v>89</v>
      </c>
      <c r="F1189" s="106"/>
    </row>
    <row r="1190" spans="1:6" x14ac:dyDescent="0.25">
      <c r="A1190" t="s">
        <v>219</v>
      </c>
      <c r="B1190" t="s">
        <v>87</v>
      </c>
      <c r="C1190" s="44">
        <v>43964</v>
      </c>
      <c r="E1190" t="s">
        <v>89</v>
      </c>
      <c r="F1190" s="106"/>
    </row>
    <row r="1191" spans="1:6" x14ac:dyDescent="0.25">
      <c r="A1191">
        <v>46002</v>
      </c>
      <c r="B1191" t="s">
        <v>87</v>
      </c>
      <c r="C1191" s="44">
        <v>43965</v>
      </c>
      <c r="E1191" t="s">
        <v>89</v>
      </c>
      <c r="F1191" s="106"/>
    </row>
    <row r="1192" spans="1:6" x14ac:dyDescent="0.25">
      <c r="A1192">
        <v>46056</v>
      </c>
      <c r="B1192" t="s">
        <v>87</v>
      </c>
      <c r="C1192" s="44">
        <v>43965</v>
      </c>
      <c r="E1192" t="s">
        <v>89</v>
      </c>
      <c r="F1192" s="106"/>
    </row>
    <row r="1193" spans="1:6" x14ac:dyDescent="0.25">
      <c r="A1193" t="s">
        <v>220</v>
      </c>
      <c r="B1193" t="s">
        <v>87</v>
      </c>
      <c r="C1193" s="44">
        <v>43965</v>
      </c>
      <c r="E1193" t="s">
        <v>89</v>
      </c>
      <c r="F1193" s="106"/>
    </row>
    <row r="1194" spans="1:6" x14ac:dyDescent="0.25">
      <c r="A1194">
        <v>46174</v>
      </c>
      <c r="B1194" t="s">
        <v>87</v>
      </c>
      <c r="C1194" s="44">
        <v>43965</v>
      </c>
      <c r="E1194" t="s">
        <v>89</v>
      </c>
      <c r="F1194" s="106"/>
    </row>
    <row r="1195" spans="1:6" x14ac:dyDescent="0.25">
      <c r="A1195">
        <v>46194</v>
      </c>
      <c r="B1195" t="s">
        <v>87</v>
      </c>
      <c r="C1195" s="44">
        <v>43969</v>
      </c>
      <c r="E1195" t="s">
        <v>89</v>
      </c>
      <c r="F1195" s="106"/>
    </row>
    <row r="1196" spans="1:6" x14ac:dyDescent="0.25">
      <c r="A1196">
        <v>46272</v>
      </c>
      <c r="B1196" t="s">
        <v>87</v>
      </c>
      <c r="C1196" s="44">
        <v>43969</v>
      </c>
      <c r="E1196" t="s">
        <v>89</v>
      </c>
      <c r="F1196" s="106"/>
    </row>
    <row r="1197" spans="1:6" x14ac:dyDescent="0.25">
      <c r="A1197">
        <v>46331</v>
      </c>
      <c r="B1197" t="s">
        <v>87</v>
      </c>
      <c r="C1197" s="44">
        <v>43969</v>
      </c>
      <c r="E1197" t="s">
        <v>89</v>
      </c>
      <c r="F1197" s="106"/>
    </row>
    <row r="1198" spans="1:6" x14ac:dyDescent="0.25">
      <c r="A1198">
        <v>46334</v>
      </c>
      <c r="B1198" t="s">
        <v>87</v>
      </c>
      <c r="C1198" s="44">
        <v>43969</v>
      </c>
      <c r="E1198" t="s">
        <v>89</v>
      </c>
      <c r="F1198" s="106"/>
    </row>
    <row r="1199" spans="1:6" x14ac:dyDescent="0.25">
      <c r="A1199">
        <v>46338</v>
      </c>
      <c r="B1199" t="s">
        <v>87</v>
      </c>
      <c r="C1199" s="44">
        <v>43969</v>
      </c>
      <c r="E1199" t="s">
        <v>89</v>
      </c>
      <c r="F1199" s="106"/>
    </row>
    <row r="1200" spans="1:6" x14ac:dyDescent="0.25">
      <c r="A1200">
        <v>46381</v>
      </c>
      <c r="B1200" t="s">
        <v>87</v>
      </c>
      <c r="C1200" s="44">
        <v>43969</v>
      </c>
      <c r="E1200" t="s">
        <v>89</v>
      </c>
      <c r="F1200" s="106"/>
    </row>
    <row r="1201" spans="1:6" x14ac:dyDescent="0.25">
      <c r="A1201">
        <v>46650</v>
      </c>
      <c r="B1201" t="s">
        <v>87</v>
      </c>
      <c r="C1201" s="44">
        <v>43969</v>
      </c>
      <c r="E1201" t="s">
        <v>89</v>
      </c>
      <c r="F1201" s="106"/>
    </row>
    <row r="1202" spans="1:6" x14ac:dyDescent="0.25">
      <c r="A1202">
        <v>46676</v>
      </c>
      <c r="B1202" t="s">
        <v>87</v>
      </c>
      <c r="C1202" s="44">
        <v>43969</v>
      </c>
      <c r="E1202" t="s">
        <v>89</v>
      </c>
      <c r="F1202" s="106"/>
    </row>
    <row r="1203" spans="1:6" x14ac:dyDescent="0.25">
      <c r="A1203">
        <v>45729386</v>
      </c>
      <c r="B1203" t="s">
        <v>87</v>
      </c>
      <c r="C1203" s="44">
        <v>43970</v>
      </c>
      <c r="E1203" t="s">
        <v>89</v>
      </c>
      <c r="F1203" s="106"/>
    </row>
    <row r="1204" spans="1:6" x14ac:dyDescent="0.25">
      <c r="A1204">
        <v>46158866</v>
      </c>
      <c r="B1204" t="s">
        <v>87</v>
      </c>
      <c r="C1204" s="44">
        <v>43970</v>
      </c>
      <c r="E1204" t="s">
        <v>89</v>
      </c>
      <c r="F1204" s="106"/>
    </row>
    <row r="1205" spans="1:6" x14ac:dyDescent="0.25">
      <c r="A1205">
        <v>46158784</v>
      </c>
      <c r="B1205" t="s">
        <v>87</v>
      </c>
      <c r="C1205" s="44">
        <v>43970</v>
      </c>
      <c r="E1205" t="s">
        <v>89</v>
      </c>
      <c r="F1205" s="106"/>
    </row>
    <row r="1206" spans="1:6" x14ac:dyDescent="0.25">
      <c r="A1206">
        <v>46452</v>
      </c>
      <c r="B1206" t="s">
        <v>87</v>
      </c>
      <c r="C1206" s="44">
        <v>43971</v>
      </c>
      <c r="E1206" t="s">
        <v>89</v>
      </c>
      <c r="F1206" s="106"/>
    </row>
    <row r="1207" spans="1:6" x14ac:dyDescent="0.25">
      <c r="A1207">
        <v>46455</v>
      </c>
      <c r="B1207" t="s">
        <v>87</v>
      </c>
      <c r="C1207" s="44">
        <v>43971</v>
      </c>
      <c r="E1207" t="s">
        <v>89</v>
      </c>
      <c r="F1207" s="106"/>
    </row>
    <row r="1208" spans="1:6" x14ac:dyDescent="0.25">
      <c r="A1208">
        <v>46763</v>
      </c>
      <c r="B1208" t="s">
        <v>87</v>
      </c>
      <c r="C1208" s="44">
        <v>43971</v>
      </c>
      <c r="E1208" t="s">
        <v>89</v>
      </c>
      <c r="F1208" s="106"/>
    </row>
    <row r="1209" spans="1:6" x14ac:dyDescent="0.25">
      <c r="A1209">
        <v>46764</v>
      </c>
      <c r="B1209" t="s">
        <v>87</v>
      </c>
      <c r="C1209" s="44">
        <v>43971</v>
      </c>
      <c r="E1209" t="s">
        <v>89</v>
      </c>
      <c r="F1209" s="106"/>
    </row>
    <row r="1210" spans="1:6" x14ac:dyDescent="0.25">
      <c r="A1210">
        <v>46316</v>
      </c>
      <c r="B1210" t="s">
        <v>87</v>
      </c>
      <c r="C1210" s="44">
        <v>43972</v>
      </c>
      <c r="E1210" t="s">
        <v>89</v>
      </c>
      <c r="F1210" s="106"/>
    </row>
    <row r="1211" spans="1:6" x14ac:dyDescent="0.25">
      <c r="A1211">
        <v>46317</v>
      </c>
      <c r="B1211" t="s">
        <v>87</v>
      </c>
      <c r="C1211" s="44">
        <v>43972</v>
      </c>
      <c r="E1211" t="s">
        <v>89</v>
      </c>
      <c r="F1211" s="106"/>
    </row>
    <row r="1212" spans="1:6" x14ac:dyDescent="0.25">
      <c r="A1212">
        <v>46319</v>
      </c>
      <c r="B1212" t="s">
        <v>87</v>
      </c>
      <c r="C1212" s="44">
        <v>43972</v>
      </c>
      <c r="E1212" t="s">
        <v>89</v>
      </c>
      <c r="F1212" s="106"/>
    </row>
    <row r="1213" spans="1:6" x14ac:dyDescent="0.25">
      <c r="A1213">
        <v>46320</v>
      </c>
      <c r="B1213" t="s">
        <v>87</v>
      </c>
      <c r="C1213" s="44">
        <v>43972</v>
      </c>
      <c r="E1213" t="s">
        <v>89</v>
      </c>
      <c r="F1213" s="106"/>
    </row>
    <row r="1214" spans="1:6" x14ac:dyDescent="0.25">
      <c r="A1214">
        <v>46708</v>
      </c>
      <c r="B1214" t="s">
        <v>87</v>
      </c>
      <c r="C1214" s="44">
        <v>43973</v>
      </c>
      <c r="E1214" t="s">
        <v>89</v>
      </c>
      <c r="F1214" s="106"/>
    </row>
    <row r="1215" spans="1:6" x14ac:dyDescent="0.25">
      <c r="A1215">
        <v>46707</v>
      </c>
      <c r="B1215" t="s">
        <v>87</v>
      </c>
      <c r="C1215" s="44">
        <v>43973</v>
      </c>
      <c r="E1215" t="s">
        <v>89</v>
      </c>
      <c r="F1215" s="106"/>
    </row>
    <row r="1216" spans="1:6" x14ac:dyDescent="0.25">
      <c r="A1216">
        <v>46709</v>
      </c>
      <c r="B1216" t="s">
        <v>87</v>
      </c>
      <c r="C1216" s="44">
        <v>43973</v>
      </c>
      <c r="E1216" t="s">
        <v>89</v>
      </c>
      <c r="F1216" s="106"/>
    </row>
    <row r="1217" spans="1:6" x14ac:dyDescent="0.25">
      <c r="A1217">
        <v>46710</v>
      </c>
      <c r="B1217" t="s">
        <v>87</v>
      </c>
      <c r="C1217" s="44">
        <v>43973</v>
      </c>
      <c r="E1217" t="s">
        <v>89</v>
      </c>
      <c r="F1217" s="106"/>
    </row>
    <row r="1218" spans="1:6" x14ac:dyDescent="0.25">
      <c r="A1218">
        <v>46262</v>
      </c>
      <c r="B1218" t="s">
        <v>87</v>
      </c>
      <c r="C1218" s="44">
        <v>43977</v>
      </c>
      <c r="E1218" t="s">
        <v>89</v>
      </c>
      <c r="F1218" s="106"/>
    </row>
    <row r="1219" spans="1:6" x14ac:dyDescent="0.25">
      <c r="A1219">
        <v>46261</v>
      </c>
      <c r="B1219" t="s">
        <v>87</v>
      </c>
      <c r="C1219" s="44">
        <v>43977</v>
      </c>
      <c r="E1219" t="s">
        <v>89</v>
      </c>
      <c r="F1219" s="106"/>
    </row>
    <row r="1220" spans="1:6" x14ac:dyDescent="0.25">
      <c r="A1220">
        <v>46263</v>
      </c>
      <c r="B1220" t="s">
        <v>87</v>
      </c>
      <c r="C1220" s="44">
        <v>43977</v>
      </c>
      <c r="E1220" t="s">
        <v>89</v>
      </c>
      <c r="F1220" s="106"/>
    </row>
    <row r="1221" spans="1:6" x14ac:dyDescent="0.25">
      <c r="A1221">
        <v>46301</v>
      </c>
      <c r="B1221" t="s">
        <v>87</v>
      </c>
      <c r="C1221" s="44">
        <v>43977</v>
      </c>
      <c r="E1221" t="s">
        <v>89</v>
      </c>
      <c r="F1221" s="106"/>
    </row>
    <row r="1222" spans="1:6" x14ac:dyDescent="0.25">
      <c r="A1222">
        <v>46711</v>
      </c>
      <c r="B1222" t="s">
        <v>87</v>
      </c>
      <c r="C1222" s="44">
        <v>43978</v>
      </c>
      <c r="E1222" t="s">
        <v>89</v>
      </c>
      <c r="F1222" s="106"/>
    </row>
    <row r="1223" spans="1:6" x14ac:dyDescent="0.25">
      <c r="A1223">
        <v>46712</v>
      </c>
      <c r="B1223" t="s">
        <v>87</v>
      </c>
      <c r="C1223" s="44">
        <v>43978</v>
      </c>
      <c r="E1223" t="s">
        <v>89</v>
      </c>
      <c r="F1223" s="106"/>
    </row>
    <row r="1224" spans="1:6" x14ac:dyDescent="0.25">
      <c r="A1224">
        <v>46713</v>
      </c>
      <c r="B1224" t="s">
        <v>87</v>
      </c>
      <c r="C1224" s="44">
        <v>43978</v>
      </c>
      <c r="E1224" t="s">
        <v>89</v>
      </c>
      <c r="F1224" s="106"/>
    </row>
    <row r="1225" spans="1:6" x14ac:dyDescent="0.25">
      <c r="A1225">
        <v>46714</v>
      </c>
      <c r="B1225" t="s">
        <v>87</v>
      </c>
      <c r="C1225" s="44">
        <v>43978</v>
      </c>
      <c r="E1225" t="s">
        <v>89</v>
      </c>
      <c r="F1225" s="106"/>
    </row>
    <row r="1226" spans="1:6" x14ac:dyDescent="0.25">
      <c r="A1226">
        <v>46715</v>
      </c>
      <c r="B1226" t="s">
        <v>87</v>
      </c>
      <c r="C1226" s="44">
        <v>43978</v>
      </c>
      <c r="E1226" t="s">
        <v>89</v>
      </c>
      <c r="F1226" s="106"/>
    </row>
    <row r="1227" spans="1:6" x14ac:dyDescent="0.25">
      <c r="A1227">
        <v>46716</v>
      </c>
      <c r="B1227" t="s">
        <v>87</v>
      </c>
      <c r="C1227" s="44">
        <v>43978</v>
      </c>
      <c r="E1227" t="s">
        <v>89</v>
      </c>
      <c r="F1227" s="106"/>
    </row>
    <row r="1228" spans="1:6" x14ac:dyDescent="0.25">
      <c r="A1228">
        <v>46717</v>
      </c>
      <c r="B1228" t="s">
        <v>87</v>
      </c>
      <c r="C1228" s="44">
        <v>43978</v>
      </c>
      <c r="E1228" t="s">
        <v>89</v>
      </c>
      <c r="F1228" s="106"/>
    </row>
    <row r="1229" spans="1:6" x14ac:dyDescent="0.25">
      <c r="A1229">
        <v>46718</v>
      </c>
      <c r="B1229" t="s">
        <v>87</v>
      </c>
      <c r="C1229" s="44">
        <v>43978</v>
      </c>
      <c r="E1229" t="s">
        <v>89</v>
      </c>
      <c r="F1229" s="106"/>
    </row>
    <row r="1230" spans="1:6" x14ac:dyDescent="0.25">
      <c r="A1230">
        <v>46719</v>
      </c>
      <c r="B1230" t="s">
        <v>87</v>
      </c>
      <c r="C1230" s="44">
        <v>43979</v>
      </c>
      <c r="E1230" t="s">
        <v>89</v>
      </c>
      <c r="F1230" s="106"/>
    </row>
    <row r="1231" spans="1:6" x14ac:dyDescent="0.25">
      <c r="A1231">
        <v>46720</v>
      </c>
      <c r="B1231" t="s">
        <v>87</v>
      </c>
      <c r="C1231" s="44">
        <v>43979</v>
      </c>
      <c r="E1231" t="s">
        <v>89</v>
      </c>
      <c r="F1231" s="106"/>
    </row>
    <row r="1232" spans="1:6" x14ac:dyDescent="0.25">
      <c r="A1232">
        <v>46721</v>
      </c>
      <c r="B1232" t="s">
        <v>87</v>
      </c>
      <c r="C1232" s="44">
        <v>43979</v>
      </c>
      <c r="E1232" t="s">
        <v>89</v>
      </c>
      <c r="F1232" s="106"/>
    </row>
    <row r="1233" spans="1:6" x14ac:dyDescent="0.25">
      <c r="A1233">
        <v>46722</v>
      </c>
      <c r="B1233" t="s">
        <v>87</v>
      </c>
      <c r="C1233" s="44">
        <v>43979</v>
      </c>
      <c r="E1233" t="s">
        <v>89</v>
      </c>
      <c r="F1233" s="106"/>
    </row>
    <row r="1234" spans="1:6" x14ac:dyDescent="0.25">
      <c r="A1234">
        <v>46276</v>
      </c>
      <c r="B1234" t="s">
        <v>87</v>
      </c>
      <c r="C1234" s="44">
        <v>43979</v>
      </c>
      <c r="E1234" t="s">
        <v>89</v>
      </c>
      <c r="F1234" s="106"/>
    </row>
    <row r="1235" spans="1:6" x14ac:dyDescent="0.25">
      <c r="A1235">
        <v>46277</v>
      </c>
      <c r="B1235" t="s">
        <v>87</v>
      </c>
      <c r="C1235" s="44">
        <v>43979</v>
      </c>
      <c r="E1235" t="s">
        <v>89</v>
      </c>
      <c r="F1235" s="106"/>
    </row>
    <row r="1236" spans="1:6" x14ac:dyDescent="0.25">
      <c r="A1236">
        <v>46304</v>
      </c>
      <c r="B1236" t="s">
        <v>87</v>
      </c>
      <c r="C1236" s="44">
        <v>43979</v>
      </c>
      <c r="E1236" t="s">
        <v>89</v>
      </c>
      <c r="F1236" s="106"/>
    </row>
    <row r="1237" spans="1:6" x14ac:dyDescent="0.25">
      <c r="A1237">
        <v>46745</v>
      </c>
      <c r="B1237" t="s">
        <v>87</v>
      </c>
      <c r="C1237" s="44">
        <v>43979</v>
      </c>
      <c r="E1237" t="s">
        <v>89</v>
      </c>
      <c r="F1237" s="106"/>
    </row>
    <row r="1238" spans="1:6" x14ac:dyDescent="0.25">
      <c r="A1238">
        <v>46723</v>
      </c>
      <c r="B1238" t="s">
        <v>87</v>
      </c>
      <c r="C1238" s="44">
        <v>43983</v>
      </c>
      <c r="E1238" t="s">
        <v>89</v>
      </c>
      <c r="F1238" s="106"/>
    </row>
    <row r="1239" spans="1:6" x14ac:dyDescent="0.25">
      <c r="A1239">
        <v>46724</v>
      </c>
      <c r="B1239" t="s">
        <v>87</v>
      </c>
      <c r="C1239" s="44">
        <v>43983</v>
      </c>
      <c r="E1239" t="s">
        <v>89</v>
      </c>
      <c r="F1239" s="106"/>
    </row>
    <row r="1240" spans="1:6" x14ac:dyDescent="0.25">
      <c r="A1240">
        <v>46725</v>
      </c>
      <c r="B1240" t="s">
        <v>87</v>
      </c>
      <c r="C1240" s="44">
        <v>43983</v>
      </c>
      <c r="E1240" t="s">
        <v>89</v>
      </c>
      <c r="F1240" s="106"/>
    </row>
    <row r="1241" spans="1:6" x14ac:dyDescent="0.25">
      <c r="A1241">
        <v>46726</v>
      </c>
      <c r="B1241" t="s">
        <v>87</v>
      </c>
      <c r="C1241" s="44">
        <v>43983</v>
      </c>
      <c r="E1241" t="s">
        <v>89</v>
      </c>
      <c r="F1241" s="106"/>
    </row>
    <row r="1242" spans="1:6" x14ac:dyDescent="0.25">
      <c r="A1242">
        <v>46727</v>
      </c>
      <c r="B1242" t="s">
        <v>87</v>
      </c>
      <c r="C1242" s="44">
        <v>43983</v>
      </c>
      <c r="E1242" t="s">
        <v>89</v>
      </c>
      <c r="F1242" s="106"/>
    </row>
    <row r="1243" spans="1:6" x14ac:dyDescent="0.25">
      <c r="A1243">
        <v>46728</v>
      </c>
      <c r="B1243" t="s">
        <v>87</v>
      </c>
      <c r="C1243" s="44">
        <v>43983</v>
      </c>
      <c r="E1243" t="s">
        <v>89</v>
      </c>
      <c r="F1243" s="106"/>
    </row>
    <row r="1244" spans="1:6" x14ac:dyDescent="0.25">
      <c r="A1244">
        <v>46729</v>
      </c>
      <c r="B1244" t="s">
        <v>87</v>
      </c>
      <c r="C1244" s="44">
        <v>43983</v>
      </c>
      <c r="E1244" t="s">
        <v>89</v>
      </c>
      <c r="F1244" s="106"/>
    </row>
    <row r="1245" spans="1:6" x14ac:dyDescent="0.25">
      <c r="A1245">
        <v>46730</v>
      </c>
      <c r="B1245" t="s">
        <v>87</v>
      </c>
      <c r="C1245" s="44">
        <v>43983</v>
      </c>
      <c r="E1245" t="s">
        <v>89</v>
      </c>
      <c r="F1245" s="106"/>
    </row>
    <row r="1246" spans="1:6" x14ac:dyDescent="0.25">
      <c r="A1246">
        <v>46212</v>
      </c>
      <c r="B1246" t="s">
        <v>87</v>
      </c>
      <c r="C1246" s="44">
        <v>43984</v>
      </c>
      <c r="E1246" t="s">
        <v>89</v>
      </c>
      <c r="F1246" s="106"/>
    </row>
    <row r="1247" spans="1:6" x14ac:dyDescent="0.25">
      <c r="A1247">
        <v>46214</v>
      </c>
      <c r="B1247" t="s">
        <v>87</v>
      </c>
      <c r="C1247" s="44">
        <v>43984</v>
      </c>
      <c r="E1247" t="s">
        <v>89</v>
      </c>
      <c r="F1247" s="106"/>
    </row>
    <row r="1248" spans="1:6" x14ac:dyDescent="0.25">
      <c r="A1248">
        <v>46175</v>
      </c>
      <c r="B1248" t="s">
        <v>87</v>
      </c>
      <c r="C1248" s="44">
        <v>43984</v>
      </c>
      <c r="E1248" t="s">
        <v>89</v>
      </c>
      <c r="F1248" s="106"/>
    </row>
    <row r="1249" spans="1:6" x14ac:dyDescent="0.25">
      <c r="A1249">
        <v>46408</v>
      </c>
      <c r="B1249" t="s">
        <v>87</v>
      </c>
      <c r="C1249" s="44">
        <v>43984</v>
      </c>
      <c r="E1249" t="s">
        <v>89</v>
      </c>
      <c r="F1249" s="106"/>
    </row>
    <row r="1250" spans="1:6" x14ac:dyDescent="0.25">
      <c r="A1250">
        <v>46731</v>
      </c>
      <c r="B1250" t="s">
        <v>87</v>
      </c>
      <c r="C1250" s="44">
        <v>43984</v>
      </c>
      <c r="E1250" t="s">
        <v>89</v>
      </c>
      <c r="F1250" s="106"/>
    </row>
    <row r="1251" spans="1:6" x14ac:dyDescent="0.25">
      <c r="A1251">
        <v>46733</v>
      </c>
      <c r="B1251" t="s">
        <v>87</v>
      </c>
      <c r="C1251" s="44">
        <v>43984</v>
      </c>
      <c r="E1251" t="s">
        <v>89</v>
      </c>
      <c r="F1251" s="106"/>
    </row>
    <row r="1252" spans="1:6" x14ac:dyDescent="0.25">
      <c r="A1252">
        <v>46734</v>
      </c>
      <c r="B1252" t="s">
        <v>87</v>
      </c>
      <c r="C1252" s="44">
        <v>43984</v>
      </c>
      <c r="E1252" t="s">
        <v>89</v>
      </c>
      <c r="F1252" s="106"/>
    </row>
    <row r="1253" spans="1:6" x14ac:dyDescent="0.25">
      <c r="A1253">
        <v>46735</v>
      </c>
      <c r="B1253" t="s">
        <v>87</v>
      </c>
      <c r="C1253" s="44">
        <v>43984</v>
      </c>
      <c r="E1253" t="s">
        <v>89</v>
      </c>
      <c r="F1253" s="106"/>
    </row>
    <row r="1254" spans="1:6" x14ac:dyDescent="0.25">
      <c r="A1254">
        <v>46248</v>
      </c>
      <c r="B1254" t="s">
        <v>87</v>
      </c>
      <c r="C1254" s="44">
        <v>43985</v>
      </c>
      <c r="E1254" t="s">
        <v>89</v>
      </c>
      <c r="F1254" s="106"/>
    </row>
    <row r="1255" spans="1:6" x14ac:dyDescent="0.25">
      <c r="A1255">
        <v>46537</v>
      </c>
      <c r="B1255" t="s">
        <v>87</v>
      </c>
      <c r="C1255" s="44">
        <v>43985</v>
      </c>
      <c r="E1255" t="s">
        <v>89</v>
      </c>
      <c r="F1255" s="106"/>
    </row>
    <row r="1256" spans="1:6" x14ac:dyDescent="0.25">
      <c r="A1256">
        <v>46538</v>
      </c>
      <c r="B1256" t="s">
        <v>87</v>
      </c>
      <c r="C1256" s="44">
        <v>43985</v>
      </c>
      <c r="E1256" t="s">
        <v>89</v>
      </c>
      <c r="F1256" s="106"/>
    </row>
    <row r="1257" spans="1:6" x14ac:dyDescent="0.25">
      <c r="A1257">
        <v>46541</v>
      </c>
      <c r="B1257" t="s">
        <v>87</v>
      </c>
      <c r="C1257" s="44">
        <v>43985</v>
      </c>
      <c r="E1257" t="s">
        <v>89</v>
      </c>
      <c r="F1257" s="106"/>
    </row>
    <row r="1258" spans="1:6" x14ac:dyDescent="0.25">
      <c r="A1258">
        <v>46660</v>
      </c>
      <c r="B1258" t="s">
        <v>87</v>
      </c>
      <c r="C1258" s="44">
        <v>43985</v>
      </c>
      <c r="E1258" t="s">
        <v>89</v>
      </c>
      <c r="F1258" s="106"/>
    </row>
    <row r="1259" spans="1:6" x14ac:dyDescent="0.25">
      <c r="A1259">
        <v>46758</v>
      </c>
      <c r="B1259" t="s">
        <v>87</v>
      </c>
      <c r="C1259" s="44">
        <v>43985</v>
      </c>
      <c r="E1259" t="s">
        <v>89</v>
      </c>
      <c r="F1259" s="106"/>
    </row>
    <row r="1260" spans="1:6" x14ac:dyDescent="0.25">
      <c r="A1260">
        <v>46654</v>
      </c>
      <c r="B1260" t="s">
        <v>87</v>
      </c>
      <c r="C1260" s="44">
        <v>43985</v>
      </c>
      <c r="E1260" t="s">
        <v>89</v>
      </c>
      <c r="F1260" s="106"/>
    </row>
    <row r="1261" spans="1:6" x14ac:dyDescent="0.25">
      <c r="A1261">
        <v>46657</v>
      </c>
      <c r="B1261" t="s">
        <v>87</v>
      </c>
      <c r="C1261" s="44">
        <v>43985</v>
      </c>
      <c r="E1261" t="s">
        <v>89</v>
      </c>
      <c r="F1261" s="106"/>
    </row>
    <row r="1262" spans="1:6" x14ac:dyDescent="0.25">
      <c r="A1262">
        <v>46265</v>
      </c>
      <c r="B1262" t="s">
        <v>87</v>
      </c>
      <c r="C1262" s="44">
        <v>43986</v>
      </c>
      <c r="E1262" t="s">
        <v>89</v>
      </c>
      <c r="F1262" s="106"/>
    </row>
    <row r="1263" spans="1:6" x14ac:dyDescent="0.25">
      <c r="A1263">
        <v>46444</v>
      </c>
      <c r="B1263" t="s">
        <v>87</v>
      </c>
      <c r="C1263" s="44">
        <v>43986</v>
      </c>
      <c r="E1263" t="s">
        <v>89</v>
      </c>
      <c r="F1263" s="106"/>
    </row>
    <row r="1264" spans="1:6" x14ac:dyDescent="0.25">
      <c r="A1264">
        <v>46436</v>
      </c>
      <c r="B1264" t="s">
        <v>87</v>
      </c>
      <c r="C1264" s="44">
        <v>43986</v>
      </c>
      <c r="E1264" t="s">
        <v>89</v>
      </c>
      <c r="F1264" s="106"/>
    </row>
    <row r="1265" spans="1:6" x14ac:dyDescent="0.25">
      <c r="A1265">
        <v>46433</v>
      </c>
      <c r="B1265" t="s">
        <v>87</v>
      </c>
      <c r="C1265" s="44">
        <v>43986</v>
      </c>
      <c r="E1265" t="s">
        <v>89</v>
      </c>
      <c r="F1265" s="106"/>
    </row>
    <row r="1266" spans="1:6" x14ac:dyDescent="0.25">
      <c r="A1266">
        <v>46432</v>
      </c>
      <c r="B1266" t="s">
        <v>87</v>
      </c>
      <c r="C1266" s="44">
        <v>43986</v>
      </c>
      <c r="E1266" t="s">
        <v>89</v>
      </c>
      <c r="F1266" s="106"/>
    </row>
    <row r="1267" spans="1:6" x14ac:dyDescent="0.25">
      <c r="A1267">
        <v>46434</v>
      </c>
      <c r="B1267" t="s">
        <v>87</v>
      </c>
      <c r="C1267" s="44">
        <v>43986</v>
      </c>
      <c r="E1267" t="s">
        <v>89</v>
      </c>
      <c r="F1267" s="106"/>
    </row>
    <row r="1268" spans="1:6" x14ac:dyDescent="0.25">
      <c r="A1268">
        <v>46411</v>
      </c>
      <c r="B1268" t="s">
        <v>87</v>
      </c>
      <c r="C1268" s="44">
        <v>43986</v>
      </c>
      <c r="E1268" t="s">
        <v>89</v>
      </c>
      <c r="F1268" s="106"/>
    </row>
    <row r="1269" spans="1:6" x14ac:dyDescent="0.25">
      <c r="A1269">
        <v>46497</v>
      </c>
      <c r="B1269" t="s">
        <v>87</v>
      </c>
      <c r="C1269" s="44">
        <v>43986</v>
      </c>
      <c r="E1269" t="s">
        <v>89</v>
      </c>
      <c r="F1269" s="106"/>
    </row>
    <row r="1270" spans="1:6" x14ac:dyDescent="0.25">
      <c r="A1270">
        <v>45909</v>
      </c>
      <c r="B1270" t="s">
        <v>87</v>
      </c>
      <c r="C1270" s="44">
        <v>43990</v>
      </c>
      <c r="E1270" t="s">
        <v>89</v>
      </c>
      <c r="F1270" s="106"/>
    </row>
    <row r="1271" spans="1:6" x14ac:dyDescent="0.25">
      <c r="A1271">
        <v>46643</v>
      </c>
      <c r="B1271" t="s">
        <v>87</v>
      </c>
      <c r="C1271" s="44">
        <v>43990</v>
      </c>
      <c r="E1271" t="s">
        <v>89</v>
      </c>
      <c r="F1271" s="106"/>
    </row>
    <row r="1272" spans="1:6" x14ac:dyDescent="0.25">
      <c r="A1272">
        <v>46744</v>
      </c>
      <c r="B1272" t="s">
        <v>87</v>
      </c>
      <c r="C1272" s="44">
        <v>43990</v>
      </c>
      <c r="E1272" t="s">
        <v>89</v>
      </c>
      <c r="F1272" s="106"/>
    </row>
    <row r="1273" spans="1:6" x14ac:dyDescent="0.25">
      <c r="A1273">
        <v>46748</v>
      </c>
      <c r="B1273" t="s">
        <v>87</v>
      </c>
      <c r="C1273" s="44">
        <v>43990</v>
      </c>
      <c r="E1273" t="s">
        <v>89</v>
      </c>
      <c r="F1273" s="106"/>
    </row>
    <row r="1274" spans="1:6" x14ac:dyDescent="0.25">
      <c r="A1274">
        <v>46553</v>
      </c>
      <c r="B1274" t="s">
        <v>87</v>
      </c>
      <c r="C1274" s="44">
        <v>43991</v>
      </c>
      <c r="E1274" t="s">
        <v>89</v>
      </c>
      <c r="F1274" s="106"/>
    </row>
    <row r="1275" spans="1:6" x14ac:dyDescent="0.25">
      <c r="A1275">
        <v>46554</v>
      </c>
      <c r="B1275" t="s">
        <v>87</v>
      </c>
      <c r="C1275" s="44">
        <v>43991</v>
      </c>
      <c r="E1275" t="s">
        <v>89</v>
      </c>
      <c r="F1275" s="106"/>
    </row>
    <row r="1276" spans="1:6" x14ac:dyDescent="0.25">
      <c r="A1276">
        <v>46736</v>
      </c>
      <c r="B1276" t="s">
        <v>87</v>
      </c>
      <c r="C1276" s="44">
        <v>43991</v>
      </c>
      <c r="E1276" t="s">
        <v>89</v>
      </c>
      <c r="F1276" s="106"/>
    </row>
    <row r="1277" spans="1:6" x14ac:dyDescent="0.25">
      <c r="A1277">
        <v>46750</v>
      </c>
      <c r="B1277" t="s">
        <v>87</v>
      </c>
      <c r="C1277" s="44">
        <v>43991</v>
      </c>
      <c r="E1277" t="s">
        <v>89</v>
      </c>
      <c r="F1277" s="106"/>
    </row>
    <row r="1278" spans="1:6" x14ac:dyDescent="0.25">
      <c r="A1278">
        <v>46440</v>
      </c>
      <c r="B1278" t="s">
        <v>87</v>
      </c>
      <c r="C1278" s="44">
        <v>43991</v>
      </c>
      <c r="E1278" t="s">
        <v>89</v>
      </c>
      <c r="F1278" s="106"/>
    </row>
    <row r="1279" spans="1:6" x14ac:dyDescent="0.25">
      <c r="A1279">
        <v>46544</v>
      </c>
      <c r="B1279" t="s">
        <v>87</v>
      </c>
      <c r="C1279" s="44">
        <v>43991</v>
      </c>
      <c r="E1279" t="s">
        <v>89</v>
      </c>
      <c r="F1279" s="106"/>
    </row>
    <row r="1280" spans="1:6" x14ac:dyDescent="0.25">
      <c r="A1280">
        <v>46560</v>
      </c>
      <c r="B1280" t="s">
        <v>87</v>
      </c>
      <c r="C1280" s="44">
        <v>43991</v>
      </c>
      <c r="E1280" t="s">
        <v>89</v>
      </c>
      <c r="F1280" s="106"/>
    </row>
    <row r="1281" spans="1:6" x14ac:dyDescent="0.25">
      <c r="A1281">
        <v>46612</v>
      </c>
      <c r="B1281" t="s">
        <v>87</v>
      </c>
      <c r="C1281" s="44">
        <v>43991</v>
      </c>
      <c r="E1281" t="s">
        <v>89</v>
      </c>
      <c r="F1281" s="106"/>
    </row>
    <row r="1282" spans="1:6" x14ac:dyDescent="0.25">
      <c r="A1282">
        <v>46590</v>
      </c>
      <c r="B1282" t="s">
        <v>87</v>
      </c>
      <c r="C1282" s="44">
        <v>43992</v>
      </c>
      <c r="E1282" t="s">
        <v>89</v>
      </c>
      <c r="F1282" s="106"/>
    </row>
    <row r="1283" spans="1:6" x14ac:dyDescent="0.25">
      <c r="A1283">
        <v>46605</v>
      </c>
      <c r="B1283" t="s">
        <v>87</v>
      </c>
      <c r="C1283" s="44">
        <v>43992</v>
      </c>
      <c r="E1283" t="s">
        <v>89</v>
      </c>
      <c r="F1283" s="106"/>
    </row>
    <row r="1284" spans="1:6" x14ac:dyDescent="0.25">
      <c r="A1284">
        <v>46738</v>
      </c>
      <c r="B1284" t="s">
        <v>87</v>
      </c>
      <c r="C1284" s="44">
        <v>43992</v>
      </c>
      <c r="E1284" t="s">
        <v>89</v>
      </c>
      <c r="F1284" s="106"/>
    </row>
    <row r="1285" spans="1:6" x14ac:dyDescent="0.25">
      <c r="A1285">
        <v>46613</v>
      </c>
      <c r="B1285" t="s">
        <v>87</v>
      </c>
      <c r="C1285" s="44">
        <v>43992</v>
      </c>
      <c r="E1285" t="s">
        <v>89</v>
      </c>
      <c r="F1285" s="106"/>
    </row>
    <row r="1286" spans="1:6" x14ac:dyDescent="0.25">
      <c r="A1286">
        <v>46264</v>
      </c>
      <c r="B1286" t="s">
        <v>87</v>
      </c>
      <c r="C1286" s="44">
        <v>43993</v>
      </c>
      <c r="E1286" t="s">
        <v>89</v>
      </c>
      <c r="F1286" s="106"/>
    </row>
    <row r="1287" spans="1:6" x14ac:dyDescent="0.25">
      <c r="A1287">
        <v>46526</v>
      </c>
      <c r="B1287" t="s">
        <v>87</v>
      </c>
      <c r="C1287" s="44">
        <v>43993</v>
      </c>
      <c r="E1287" t="s">
        <v>89</v>
      </c>
      <c r="F1287" s="106"/>
    </row>
    <row r="1288" spans="1:6" x14ac:dyDescent="0.25">
      <c r="A1288">
        <v>46655</v>
      </c>
      <c r="B1288" t="s">
        <v>87</v>
      </c>
      <c r="C1288" s="44">
        <v>43993</v>
      </c>
      <c r="E1288" t="s">
        <v>89</v>
      </c>
      <c r="F1288" s="106"/>
    </row>
    <row r="1289" spans="1:6" x14ac:dyDescent="0.25">
      <c r="A1289">
        <v>46271</v>
      </c>
      <c r="B1289" t="s">
        <v>87</v>
      </c>
      <c r="C1289" s="44">
        <v>43994</v>
      </c>
      <c r="E1289" t="s">
        <v>89</v>
      </c>
      <c r="F1289" s="106"/>
    </row>
    <row r="1290" spans="1:6" x14ac:dyDescent="0.25">
      <c r="A1290">
        <v>46308</v>
      </c>
      <c r="B1290" t="s">
        <v>87</v>
      </c>
      <c r="C1290" s="44">
        <v>43994</v>
      </c>
      <c r="E1290" t="s">
        <v>89</v>
      </c>
      <c r="F1290" s="106"/>
    </row>
    <row r="1291" spans="1:6" x14ac:dyDescent="0.25">
      <c r="A1291">
        <v>46309</v>
      </c>
      <c r="B1291" t="s">
        <v>87</v>
      </c>
      <c r="C1291" s="44">
        <v>43994</v>
      </c>
      <c r="E1291" t="s">
        <v>89</v>
      </c>
      <c r="F1291" s="106"/>
    </row>
    <row r="1292" spans="1:6" x14ac:dyDescent="0.25">
      <c r="A1292">
        <v>46311</v>
      </c>
      <c r="B1292" t="s">
        <v>87</v>
      </c>
      <c r="C1292" s="44">
        <v>43994</v>
      </c>
      <c r="E1292" t="s">
        <v>89</v>
      </c>
      <c r="F1292" s="106"/>
    </row>
    <row r="1293" spans="1:6" x14ac:dyDescent="0.25">
      <c r="A1293">
        <v>46547</v>
      </c>
      <c r="B1293" t="s">
        <v>87</v>
      </c>
      <c r="C1293" s="44">
        <v>43994</v>
      </c>
      <c r="E1293" t="s">
        <v>89</v>
      </c>
      <c r="F1293" s="106"/>
    </row>
    <row r="1294" spans="1:6" x14ac:dyDescent="0.25">
      <c r="A1294">
        <v>46313</v>
      </c>
      <c r="B1294" t="s">
        <v>87</v>
      </c>
      <c r="C1294" s="44">
        <v>43997</v>
      </c>
      <c r="E1294" t="s">
        <v>89</v>
      </c>
      <c r="F1294" s="106"/>
    </row>
    <row r="1295" spans="1:6" x14ac:dyDescent="0.25">
      <c r="A1295">
        <v>46418</v>
      </c>
      <c r="B1295" t="s">
        <v>87</v>
      </c>
      <c r="C1295" s="44">
        <v>43997</v>
      </c>
      <c r="E1295" t="s">
        <v>89</v>
      </c>
      <c r="F1295" s="106"/>
    </row>
    <row r="1296" spans="1:6" x14ac:dyDescent="0.25">
      <c r="A1296">
        <v>46419</v>
      </c>
      <c r="B1296" t="s">
        <v>87</v>
      </c>
      <c r="C1296" s="44">
        <v>43997</v>
      </c>
      <c r="E1296" t="s">
        <v>89</v>
      </c>
      <c r="F1296" s="106"/>
    </row>
    <row r="1297" spans="1:6" x14ac:dyDescent="0.25">
      <c r="A1297">
        <v>46459</v>
      </c>
      <c r="B1297" t="s">
        <v>87</v>
      </c>
      <c r="C1297" s="44">
        <v>43997</v>
      </c>
      <c r="E1297" t="s">
        <v>89</v>
      </c>
      <c r="F1297" s="106"/>
    </row>
    <row r="1298" spans="1:6" x14ac:dyDescent="0.25">
      <c r="A1298">
        <v>36400295</v>
      </c>
      <c r="B1298" t="s">
        <v>87</v>
      </c>
      <c r="C1298" s="44">
        <v>43997</v>
      </c>
      <c r="E1298" t="s">
        <v>89</v>
      </c>
      <c r="F1298" s="106"/>
    </row>
    <row r="1299" spans="1:6" x14ac:dyDescent="0.25">
      <c r="A1299">
        <v>46427</v>
      </c>
      <c r="B1299" t="s">
        <v>87</v>
      </c>
      <c r="C1299" s="44">
        <v>43998</v>
      </c>
      <c r="E1299" t="s">
        <v>89</v>
      </c>
      <c r="F1299" s="106"/>
    </row>
    <row r="1300" spans="1:6" x14ac:dyDescent="0.25">
      <c r="A1300">
        <v>46457</v>
      </c>
      <c r="B1300" t="s">
        <v>87</v>
      </c>
      <c r="C1300" s="44">
        <v>43998</v>
      </c>
      <c r="E1300" t="s">
        <v>89</v>
      </c>
      <c r="F1300" s="106"/>
    </row>
    <row r="1301" spans="1:6" x14ac:dyDescent="0.25">
      <c r="A1301">
        <v>46355</v>
      </c>
      <c r="B1301" t="s">
        <v>87</v>
      </c>
      <c r="C1301" s="44">
        <v>43998</v>
      </c>
      <c r="E1301" t="s">
        <v>89</v>
      </c>
      <c r="F1301" s="106"/>
    </row>
    <row r="1302" spans="1:6" x14ac:dyDescent="0.25">
      <c r="A1302">
        <v>46623</v>
      </c>
      <c r="B1302" t="s">
        <v>87</v>
      </c>
      <c r="C1302" s="44">
        <v>43998</v>
      </c>
      <c r="E1302" t="s">
        <v>89</v>
      </c>
      <c r="F1302" s="106"/>
    </row>
    <row r="1303" spans="1:6" x14ac:dyDescent="0.25">
      <c r="A1303">
        <v>50299443</v>
      </c>
      <c r="B1303" t="s">
        <v>87</v>
      </c>
      <c r="C1303" s="44">
        <v>44001</v>
      </c>
      <c r="E1303" t="s">
        <v>89</v>
      </c>
      <c r="F1303" s="106"/>
    </row>
    <row r="1304" spans="1:6" x14ac:dyDescent="0.25">
      <c r="A1304">
        <v>46499</v>
      </c>
      <c r="B1304" t="s">
        <v>87</v>
      </c>
      <c r="C1304" s="44">
        <v>44001</v>
      </c>
      <c r="E1304" t="s">
        <v>89</v>
      </c>
      <c r="F1304" s="106"/>
    </row>
    <row r="1305" spans="1:6" x14ac:dyDescent="0.25">
      <c r="A1305">
        <v>46570</v>
      </c>
      <c r="B1305" t="s">
        <v>87</v>
      </c>
      <c r="C1305" s="44">
        <v>44001</v>
      </c>
      <c r="E1305" t="s">
        <v>89</v>
      </c>
      <c r="F1305" s="106"/>
    </row>
    <row r="1306" spans="1:6" x14ac:dyDescent="0.25">
      <c r="A1306">
        <v>46575</v>
      </c>
      <c r="B1306" t="s">
        <v>87</v>
      </c>
      <c r="C1306" s="44">
        <v>44001</v>
      </c>
      <c r="E1306" t="s">
        <v>89</v>
      </c>
      <c r="F1306" s="106"/>
    </row>
    <row r="1307" spans="1:6" x14ac:dyDescent="0.25">
      <c r="A1307">
        <v>46819</v>
      </c>
      <c r="B1307" t="s">
        <v>87</v>
      </c>
      <c r="C1307" s="44">
        <v>44001</v>
      </c>
      <c r="E1307" t="s">
        <v>89</v>
      </c>
      <c r="F1307" s="106"/>
    </row>
    <row r="1308" spans="1:6" x14ac:dyDescent="0.25">
      <c r="A1308">
        <v>46417</v>
      </c>
      <c r="B1308" t="s">
        <v>87</v>
      </c>
      <c r="C1308" s="44">
        <v>44004</v>
      </c>
      <c r="E1308" t="s">
        <v>89</v>
      </c>
      <c r="F1308" s="106"/>
    </row>
    <row r="1309" spans="1:6" x14ac:dyDescent="0.25">
      <c r="A1309">
        <v>46460</v>
      </c>
      <c r="B1309" t="s">
        <v>87</v>
      </c>
      <c r="C1309" s="44">
        <v>44004</v>
      </c>
      <c r="E1309" t="s">
        <v>89</v>
      </c>
      <c r="F1309" s="106"/>
    </row>
    <row r="1310" spans="1:6" x14ac:dyDescent="0.25">
      <c r="A1310">
        <v>46752</v>
      </c>
      <c r="B1310" t="s">
        <v>87</v>
      </c>
      <c r="C1310" s="44">
        <v>44004</v>
      </c>
      <c r="E1310" t="s">
        <v>89</v>
      </c>
      <c r="F1310" s="106"/>
    </row>
    <row r="1311" spans="1:6" x14ac:dyDescent="0.25">
      <c r="A1311">
        <v>50343</v>
      </c>
      <c r="B1311" t="s">
        <v>87</v>
      </c>
      <c r="C1311" s="44">
        <v>44004</v>
      </c>
      <c r="E1311" t="s">
        <v>89</v>
      </c>
      <c r="F1311" s="106"/>
    </row>
    <row r="1312" spans="1:6" x14ac:dyDescent="0.25">
      <c r="A1312">
        <v>46500</v>
      </c>
      <c r="B1312" t="s">
        <v>87</v>
      </c>
      <c r="C1312" s="44">
        <v>44005</v>
      </c>
      <c r="E1312" t="s">
        <v>89</v>
      </c>
      <c r="F1312" s="106"/>
    </row>
    <row r="1313" spans="1:6" x14ac:dyDescent="0.25">
      <c r="A1313">
        <v>46565</v>
      </c>
      <c r="B1313" t="s">
        <v>87</v>
      </c>
      <c r="C1313" s="44">
        <v>44005</v>
      </c>
      <c r="E1313" t="s">
        <v>89</v>
      </c>
      <c r="F1313" s="106"/>
    </row>
    <row r="1314" spans="1:6" x14ac:dyDescent="0.25">
      <c r="A1314">
        <v>46566</v>
      </c>
      <c r="B1314" t="s">
        <v>87</v>
      </c>
      <c r="C1314" s="44">
        <v>44005</v>
      </c>
      <c r="E1314" t="s">
        <v>89</v>
      </c>
      <c r="F1314" s="106"/>
    </row>
    <row r="1315" spans="1:6" x14ac:dyDescent="0.25">
      <c r="A1315">
        <v>46567</v>
      </c>
      <c r="B1315" t="s">
        <v>87</v>
      </c>
      <c r="C1315" s="44">
        <v>44005</v>
      </c>
      <c r="E1315" t="s">
        <v>89</v>
      </c>
      <c r="F1315" s="106"/>
    </row>
    <row r="1316" spans="1:6" x14ac:dyDescent="0.25">
      <c r="A1316">
        <v>46529</v>
      </c>
      <c r="B1316" t="s">
        <v>87</v>
      </c>
      <c r="C1316" s="44">
        <v>44005</v>
      </c>
      <c r="E1316" t="s">
        <v>89</v>
      </c>
      <c r="F1316" s="106"/>
    </row>
    <row r="1317" spans="1:6" x14ac:dyDescent="0.25">
      <c r="A1317">
        <v>46573</v>
      </c>
      <c r="B1317" t="s">
        <v>87</v>
      </c>
      <c r="C1317" s="44">
        <v>44005</v>
      </c>
      <c r="E1317" t="s">
        <v>89</v>
      </c>
      <c r="F1317" s="106"/>
    </row>
    <row r="1318" spans="1:6" x14ac:dyDescent="0.25">
      <c r="A1318">
        <v>46772</v>
      </c>
      <c r="B1318" t="s">
        <v>87</v>
      </c>
      <c r="C1318" s="44">
        <v>44005</v>
      </c>
      <c r="E1318" t="s">
        <v>89</v>
      </c>
      <c r="F1318" s="106"/>
    </row>
    <row r="1319" spans="1:6" x14ac:dyDescent="0.25">
      <c r="A1319">
        <v>46807</v>
      </c>
      <c r="B1319" t="s">
        <v>87</v>
      </c>
      <c r="C1319" s="44">
        <v>44005</v>
      </c>
      <c r="E1319" t="s">
        <v>89</v>
      </c>
      <c r="F1319" s="106"/>
    </row>
    <row r="1320" spans="1:6" x14ac:dyDescent="0.25">
      <c r="A1320">
        <v>46367</v>
      </c>
      <c r="B1320" t="s">
        <v>87</v>
      </c>
      <c r="C1320" s="44">
        <v>44006</v>
      </c>
      <c r="E1320" t="s">
        <v>89</v>
      </c>
      <c r="F1320" s="106"/>
    </row>
    <row r="1321" spans="1:6" x14ac:dyDescent="0.25">
      <c r="A1321">
        <v>46421</v>
      </c>
      <c r="B1321" t="s">
        <v>87</v>
      </c>
      <c r="C1321" s="44">
        <v>44006</v>
      </c>
      <c r="E1321" t="s">
        <v>89</v>
      </c>
      <c r="F1321" s="106"/>
    </row>
    <row r="1322" spans="1:6" x14ac:dyDescent="0.25">
      <c r="A1322">
        <v>46439</v>
      </c>
      <c r="B1322" t="s">
        <v>87</v>
      </c>
      <c r="C1322" s="44">
        <v>44006</v>
      </c>
      <c r="E1322" t="s">
        <v>89</v>
      </c>
      <c r="F1322" s="106"/>
    </row>
    <row r="1323" spans="1:6" x14ac:dyDescent="0.25">
      <c r="A1323">
        <v>46405</v>
      </c>
      <c r="B1323" t="s">
        <v>87</v>
      </c>
      <c r="C1323" s="44">
        <v>44006</v>
      </c>
      <c r="E1323" t="s">
        <v>89</v>
      </c>
      <c r="F1323" s="106"/>
    </row>
    <row r="1324" spans="1:6" x14ac:dyDescent="0.25">
      <c r="A1324">
        <v>46473</v>
      </c>
      <c r="B1324" t="s">
        <v>87</v>
      </c>
      <c r="C1324" s="44">
        <v>44006</v>
      </c>
      <c r="E1324" t="s">
        <v>89</v>
      </c>
      <c r="F1324" s="106"/>
    </row>
    <row r="1325" spans="1:6" x14ac:dyDescent="0.25">
      <c r="A1325">
        <v>46409</v>
      </c>
      <c r="B1325" t="s">
        <v>87</v>
      </c>
      <c r="C1325" s="44">
        <v>44006</v>
      </c>
      <c r="E1325" t="s">
        <v>89</v>
      </c>
      <c r="F1325" s="106"/>
    </row>
    <row r="1326" spans="1:6" x14ac:dyDescent="0.25">
      <c r="A1326">
        <v>46530</v>
      </c>
      <c r="B1326" t="s">
        <v>87</v>
      </c>
      <c r="C1326" s="44">
        <v>44006</v>
      </c>
      <c r="E1326" t="s">
        <v>89</v>
      </c>
      <c r="F1326" s="106"/>
    </row>
    <row r="1327" spans="1:6" x14ac:dyDescent="0.25">
      <c r="A1327">
        <v>46496</v>
      </c>
      <c r="B1327" t="s">
        <v>87</v>
      </c>
      <c r="C1327" s="44">
        <v>44007</v>
      </c>
      <c r="E1327" t="s">
        <v>89</v>
      </c>
      <c r="F1327" s="106"/>
    </row>
    <row r="1328" spans="1:6" x14ac:dyDescent="0.25">
      <c r="A1328">
        <v>46505</v>
      </c>
      <c r="B1328" t="s">
        <v>87</v>
      </c>
      <c r="C1328" s="44">
        <v>44007</v>
      </c>
      <c r="E1328" t="s">
        <v>89</v>
      </c>
      <c r="F1328" s="106"/>
    </row>
    <row r="1329" spans="1:6" x14ac:dyDescent="0.25">
      <c r="A1329">
        <v>46531</v>
      </c>
      <c r="B1329" t="s">
        <v>87</v>
      </c>
      <c r="C1329" s="44">
        <v>44007</v>
      </c>
      <c r="E1329" t="s">
        <v>89</v>
      </c>
      <c r="F1329" s="106"/>
    </row>
    <row r="1330" spans="1:6" x14ac:dyDescent="0.25">
      <c r="A1330">
        <v>46600</v>
      </c>
      <c r="B1330" t="s">
        <v>87</v>
      </c>
      <c r="C1330" s="44">
        <v>44007</v>
      </c>
      <c r="E1330" t="s">
        <v>89</v>
      </c>
      <c r="F1330" s="106"/>
    </row>
    <row r="1331" spans="1:6" x14ac:dyDescent="0.25">
      <c r="A1331">
        <v>46621</v>
      </c>
      <c r="B1331" t="s">
        <v>87</v>
      </c>
      <c r="C1331" s="44">
        <v>44007</v>
      </c>
      <c r="E1331" t="s">
        <v>89</v>
      </c>
      <c r="F1331" s="106"/>
    </row>
    <row r="1332" spans="1:6" x14ac:dyDescent="0.25">
      <c r="A1332">
        <v>46773</v>
      </c>
      <c r="B1332" t="s">
        <v>87</v>
      </c>
      <c r="C1332" s="44">
        <v>44007</v>
      </c>
      <c r="E1332" t="s">
        <v>89</v>
      </c>
      <c r="F1332" s="106"/>
    </row>
    <row r="1333" spans="1:6" x14ac:dyDescent="0.25">
      <c r="A1333">
        <v>46814</v>
      </c>
      <c r="B1333" t="s">
        <v>87</v>
      </c>
      <c r="C1333" s="44">
        <v>44007</v>
      </c>
      <c r="E1333" t="s">
        <v>89</v>
      </c>
      <c r="F1333" s="106"/>
    </row>
    <row r="1334" spans="1:6" x14ac:dyDescent="0.25">
      <c r="A1334">
        <v>46247</v>
      </c>
      <c r="B1334" t="s">
        <v>87</v>
      </c>
      <c r="C1334" s="44">
        <v>44008</v>
      </c>
      <c r="E1334" t="s">
        <v>89</v>
      </c>
      <c r="F1334" s="106"/>
    </row>
    <row r="1335" spans="1:6" x14ac:dyDescent="0.25">
      <c r="A1335">
        <v>46813</v>
      </c>
      <c r="B1335" t="s">
        <v>87</v>
      </c>
      <c r="C1335" s="44">
        <v>44008</v>
      </c>
      <c r="E1335" t="s">
        <v>89</v>
      </c>
      <c r="F1335" s="106"/>
    </row>
    <row r="1336" spans="1:6" x14ac:dyDescent="0.25">
      <c r="A1336">
        <v>46800</v>
      </c>
      <c r="B1336" t="s">
        <v>87</v>
      </c>
      <c r="C1336" s="44">
        <v>44011</v>
      </c>
      <c r="E1336" t="s">
        <v>89</v>
      </c>
      <c r="F1336" s="106"/>
    </row>
    <row r="1337" spans="1:6" x14ac:dyDescent="0.25">
      <c r="A1337">
        <v>46801</v>
      </c>
      <c r="B1337" t="s">
        <v>87</v>
      </c>
      <c r="C1337" s="44">
        <v>44011</v>
      </c>
      <c r="E1337" t="s">
        <v>89</v>
      </c>
      <c r="F1337" s="106"/>
    </row>
    <row r="1338" spans="1:6" x14ac:dyDescent="0.25">
      <c r="A1338">
        <v>46912</v>
      </c>
      <c r="B1338" t="s">
        <v>87</v>
      </c>
      <c r="C1338" s="44">
        <v>44011</v>
      </c>
      <c r="E1338" t="s">
        <v>89</v>
      </c>
      <c r="F1338" s="106"/>
    </row>
    <row r="1339" spans="1:6" x14ac:dyDescent="0.25">
      <c r="A1339">
        <v>46913</v>
      </c>
      <c r="B1339" t="s">
        <v>87</v>
      </c>
      <c r="C1339" s="44">
        <v>44011</v>
      </c>
      <c r="E1339" t="s">
        <v>89</v>
      </c>
      <c r="F1339" s="106"/>
    </row>
    <row r="1340" spans="1:6" x14ac:dyDescent="0.25">
      <c r="A1340">
        <v>46796</v>
      </c>
      <c r="B1340" t="s">
        <v>87</v>
      </c>
      <c r="C1340" s="44">
        <v>44012</v>
      </c>
      <c r="E1340" t="s">
        <v>89</v>
      </c>
      <c r="F1340" s="106"/>
    </row>
    <row r="1341" spans="1:6" x14ac:dyDescent="0.25">
      <c r="A1341">
        <v>46818</v>
      </c>
      <c r="B1341" t="s">
        <v>87</v>
      </c>
      <c r="C1341" s="44">
        <v>44012</v>
      </c>
      <c r="E1341" t="s">
        <v>89</v>
      </c>
      <c r="F1341" s="106"/>
    </row>
    <row r="1342" spans="1:6" x14ac:dyDescent="0.25">
      <c r="A1342">
        <v>46817</v>
      </c>
      <c r="B1342" t="s">
        <v>87</v>
      </c>
      <c r="C1342" s="44">
        <v>44012</v>
      </c>
      <c r="E1342" t="s">
        <v>89</v>
      </c>
      <c r="F1342" s="106"/>
    </row>
    <row r="1343" spans="1:6" x14ac:dyDescent="0.25">
      <c r="A1343">
        <v>46816</v>
      </c>
      <c r="B1343" t="s">
        <v>87</v>
      </c>
      <c r="C1343" s="44">
        <v>44012</v>
      </c>
      <c r="E1343" t="s">
        <v>89</v>
      </c>
      <c r="F1343" s="106"/>
    </row>
    <row r="1344" spans="1:6" x14ac:dyDescent="0.25">
      <c r="A1344">
        <v>46908</v>
      </c>
      <c r="B1344" t="s">
        <v>87</v>
      </c>
      <c r="C1344" s="44">
        <v>44012</v>
      </c>
      <c r="E1344" t="s">
        <v>89</v>
      </c>
      <c r="F1344" s="106"/>
    </row>
    <row r="1345" spans="1:6" x14ac:dyDescent="0.25">
      <c r="A1345">
        <v>46909</v>
      </c>
      <c r="B1345" t="s">
        <v>87</v>
      </c>
      <c r="C1345" s="44">
        <v>44012</v>
      </c>
      <c r="E1345" t="s">
        <v>89</v>
      </c>
      <c r="F1345" s="106"/>
    </row>
    <row r="1346" spans="1:6" x14ac:dyDescent="0.25">
      <c r="A1346">
        <v>46910</v>
      </c>
      <c r="B1346" t="s">
        <v>87</v>
      </c>
      <c r="C1346" s="44">
        <v>44012</v>
      </c>
      <c r="E1346" t="s">
        <v>89</v>
      </c>
      <c r="F1346" s="106"/>
    </row>
    <row r="1347" spans="1:6" x14ac:dyDescent="0.25">
      <c r="A1347">
        <v>46911</v>
      </c>
      <c r="B1347" t="s">
        <v>87</v>
      </c>
      <c r="C1347" s="44">
        <v>44012</v>
      </c>
      <c r="E1347" t="s">
        <v>89</v>
      </c>
      <c r="F1347" s="106"/>
    </row>
    <row r="1348" spans="1:6" x14ac:dyDescent="0.25">
      <c r="A1348">
        <v>46797</v>
      </c>
      <c r="B1348" t="s">
        <v>87</v>
      </c>
      <c r="C1348" s="44">
        <v>44012</v>
      </c>
      <c r="E1348" t="s">
        <v>89</v>
      </c>
      <c r="F1348" s="106"/>
    </row>
    <row r="1349" spans="1:6" x14ac:dyDescent="0.25">
      <c r="A1349">
        <v>44481</v>
      </c>
      <c r="B1349" t="s">
        <v>87</v>
      </c>
      <c r="C1349" s="44">
        <v>44013</v>
      </c>
      <c r="E1349" t="s">
        <v>89</v>
      </c>
      <c r="F1349" s="106"/>
    </row>
    <row r="1350" spans="1:6" x14ac:dyDescent="0.25">
      <c r="A1350">
        <v>44928</v>
      </c>
      <c r="B1350" t="s">
        <v>87</v>
      </c>
      <c r="C1350" s="44">
        <v>44013</v>
      </c>
      <c r="E1350" t="s">
        <v>89</v>
      </c>
      <c r="F1350" s="106"/>
    </row>
    <row r="1351" spans="1:6" x14ac:dyDescent="0.25">
      <c r="A1351">
        <v>46824</v>
      </c>
      <c r="B1351" t="s">
        <v>87</v>
      </c>
      <c r="C1351" s="44">
        <v>44013</v>
      </c>
      <c r="E1351" t="s">
        <v>89</v>
      </c>
      <c r="F1351" s="106"/>
    </row>
    <row r="1352" spans="1:6" x14ac:dyDescent="0.25">
      <c r="A1352">
        <v>46863</v>
      </c>
      <c r="B1352" t="s">
        <v>87</v>
      </c>
      <c r="C1352" s="44">
        <v>44013</v>
      </c>
      <c r="E1352" t="s">
        <v>89</v>
      </c>
      <c r="F1352" s="106"/>
    </row>
    <row r="1353" spans="1:6" x14ac:dyDescent="0.25">
      <c r="A1353">
        <v>46211</v>
      </c>
      <c r="B1353" t="s">
        <v>87</v>
      </c>
      <c r="C1353" s="44">
        <v>44014</v>
      </c>
      <c r="E1353" t="s">
        <v>89</v>
      </c>
      <c r="F1353" s="106"/>
    </row>
    <row r="1354" spans="1:6" x14ac:dyDescent="0.25">
      <c r="A1354">
        <v>46256</v>
      </c>
      <c r="B1354" t="s">
        <v>87</v>
      </c>
      <c r="C1354" s="44">
        <v>44014</v>
      </c>
      <c r="E1354" t="s">
        <v>89</v>
      </c>
      <c r="F1354" s="106"/>
    </row>
    <row r="1355" spans="1:6" x14ac:dyDescent="0.25">
      <c r="A1355">
        <v>46210</v>
      </c>
      <c r="B1355" t="s">
        <v>87</v>
      </c>
      <c r="C1355" s="44">
        <v>44014</v>
      </c>
      <c r="E1355" t="s">
        <v>89</v>
      </c>
      <c r="F1355" s="106"/>
    </row>
    <row r="1356" spans="1:6" x14ac:dyDescent="0.25">
      <c r="A1356">
        <v>46244</v>
      </c>
      <c r="B1356" t="s">
        <v>87</v>
      </c>
      <c r="C1356" s="44">
        <v>44014</v>
      </c>
      <c r="E1356" t="s">
        <v>89</v>
      </c>
      <c r="F1356" s="106"/>
    </row>
    <row r="1357" spans="1:6" x14ac:dyDescent="0.25">
      <c r="A1357">
        <v>46788</v>
      </c>
      <c r="B1357" t="s">
        <v>87</v>
      </c>
      <c r="C1357" s="44">
        <v>44018</v>
      </c>
      <c r="E1357" t="s">
        <v>89</v>
      </c>
      <c r="F1357" s="106"/>
    </row>
    <row r="1358" spans="1:6" x14ac:dyDescent="0.25">
      <c r="A1358">
        <v>46833</v>
      </c>
      <c r="B1358" t="s">
        <v>87</v>
      </c>
      <c r="C1358" s="44">
        <v>44018</v>
      </c>
      <c r="E1358" t="s">
        <v>89</v>
      </c>
      <c r="F1358" s="106"/>
    </row>
    <row r="1359" spans="1:6" x14ac:dyDescent="0.25">
      <c r="A1359">
        <v>46834</v>
      </c>
      <c r="B1359" t="s">
        <v>87</v>
      </c>
      <c r="C1359" s="44">
        <v>44018</v>
      </c>
      <c r="E1359" t="s">
        <v>89</v>
      </c>
      <c r="F1359" s="106"/>
    </row>
    <row r="1360" spans="1:6" x14ac:dyDescent="0.25">
      <c r="A1360">
        <v>46876</v>
      </c>
      <c r="B1360" t="s">
        <v>87</v>
      </c>
      <c r="C1360" s="44">
        <v>44018</v>
      </c>
      <c r="E1360" t="s">
        <v>89</v>
      </c>
      <c r="F1360" s="106"/>
    </row>
    <row r="1361" spans="1:6" x14ac:dyDescent="0.25">
      <c r="A1361">
        <v>46253</v>
      </c>
      <c r="B1361" t="s">
        <v>87</v>
      </c>
      <c r="C1361" s="44">
        <v>44019</v>
      </c>
      <c r="E1361" t="s">
        <v>89</v>
      </c>
      <c r="F1361" s="106"/>
    </row>
    <row r="1362" spans="1:6" x14ac:dyDescent="0.25">
      <c r="A1362">
        <v>46856</v>
      </c>
      <c r="B1362" t="s">
        <v>87</v>
      </c>
      <c r="C1362" s="44">
        <v>44019</v>
      </c>
      <c r="E1362" t="s">
        <v>89</v>
      </c>
      <c r="F1362" s="106"/>
    </row>
    <row r="1363" spans="1:6" x14ac:dyDescent="0.25">
      <c r="A1363">
        <v>46861</v>
      </c>
      <c r="B1363" t="s">
        <v>87</v>
      </c>
      <c r="C1363" s="44">
        <v>44019</v>
      </c>
      <c r="E1363" t="s">
        <v>89</v>
      </c>
      <c r="F1363" s="106"/>
    </row>
    <row r="1364" spans="1:6" x14ac:dyDescent="0.25">
      <c r="A1364">
        <v>46845</v>
      </c>
      <c r="B1364" t="s">
        <v>87</v>
      </c>
      <c r="C1364" s="44">
        <v>44019</v>
      </c>
      <c r="E1364" t="s">
        <v>89</v>
      </c>
      <c r="F1364" s="106"/>
    </row>
    <row r="1365" spans="1:6" x14ac:dyDescent="0.25">
      <c r="A1365">
        <v>46832</v>
      </c>
      <c r="B1365" t="s">
        <v>87</v>
      </c>
      <c r="C1365" s="44">
        <v>44020</v>
      </c>
      <c r="E1365" t="s">
        <v>89</v>
      </c>
      <c r="F1365" s="106"/>
    </row>
    <row r="1366" spans="1:6" x14ac:dyDescent="0.25">
      <c r="A1366">
        <v>46858</v>
      </c>
      <c r="B1366" t="s">
        <v>87</v>
      </c>
      <c r="C1366" s="44">
        <v>44020</v>
      </c>
      <c r="E1366" t="s">
        <v>89</v>
      </c>
      <c r="F1366" s="106"/>
    </row>
    <row r="1367" spans="1:6" x14ac:dyDescent="0.25">
      <c r="A1367">
        <v>46865</v>
      </c>
      <c r="B1367" t="s">
        <v>87</v>
      </c>
      <c r="C1367" s="44">
        <v>44020</v>
      </c>
      <c r="E1367" t="s">
        <v>89</v>
      </c>
      <c r="F1367" s="106"/>
    </row>
    <row r="1368" spans="1:6" x14ac:dyDescent="0.25">
      <c r="A1368">
        <v>46866</v>
      </c>
      <c r="B1368" t="s">
        <v>87</v>
      </c>
      <c r="C1368" s="44">
        <v>44020</v>
      </c>
      <c r="E1368" t="s">
        <v>89</v>
      </c>
      <c r="F1368" s="106"/>
    </row>
    <row r="1369" spans="1:6" x14ac:dyDescent="0.25">
      <c r="A1369">
        <v>46973</v>
      </c>
      <c r="B1369" t="s">
        <v>87</v>
      </c>
      <c r="C1369" s="44">
        <v>44020</v>
      </c>
      <c r="E1369" t="s">
        <v>89</v>
      </c>
      <c r="F1369" s="106"/>
    </row>
    <row r="1370" spans="1:6" x14ac:dyDescent="0.25">
      <c r="A1370">
        <v>46978</v>
      </c>
      <c r="B1370" t="s">
        <v>87</v>
      </c>
      <c r="C1370" s="44">
        <v>44020</v>
      </c>
      <c r="E1370" t="s">
        <v>89</v>
      </c>
      <c r="F1370" s="106"/>
    </row>
    <row r="1371" spans="1:6" x14ac:dyDescent="0.25">
      <c r="A1371">
        <v>46849</v>
      </c>
      <c r="B1371" t="s">
        <v>87</v>
      </c>
      <c r="C1371" s="44">
        <v>44020</v>
      </c>
      <c r="E1371" t="s">
        <v>89</v>
      </c>
      <c r="F1371" s="106"/>
    </row>
    <row r="1372" spans="1:6" x14ac:dyDescent="0.25">
      <c r="A1372">
        <v>46847</v>
      </c>
      <c r="B1372" t="s">
        <v>87</v>
      </c>
      <c r="C1372" s="44">
        <v>44020</v>
      </c>
      <c r="E1372" t="s">
        <v>89</v>
      </c>
      <c r="F1372" s="106"/>
    </row>
    <row r="1373" spans="1:6" x14ac:dyDescent="0.25">
      <c r="A1373">
        <v>46968</v>
      </c>
      <c r="B1373" t="s">
        <v>87</v>
      </c>
      <c r="C1373" s="44">
        <v>44021</v>
      </c>
      <c r="E1373" t="s">
        <v>89</v>
      </c>
      <c r="F1373" s="106"/>
    </row>
    <row r="1374" spans="1:6" x14ac:dyDescent="0.25">
      <c r="A1374">
        <v>46969</v>
      </c>
      <c r="B1374" t="s">
        <v>87</v>
      </c>
      <c r="C1374" s="44">
        <v>44021</v>
      </c>
      <c r="E1374" t="s">
        <v>89</v>
      </c>
      <c r="F1374" s="106"/>
    </row>
    <row r="1375" spans="1:6" x14ac:dyDescent="0.25">
      <c r="A1375">
        <v>46970</v>
      </c>
      <c r="B1375" t="s">
        <v>87</v>
      </c>
      <c r="C1375" s="44">
        <v>44021</v>
      </c>
      <c r="E1375" t="s">
        <v>89</v>
      </c>
      <c r="F1375" s="106"/>
    </row>
    <row r="1376" spans="1:6" x14ac:dyDescent="0.25">
      <c r="A1376">
        <v>46971</v>
      </c>
      <c r="B1376" t="s">
        <v>87</v>
      </c>
      <c r="C1376" s="44">
        <v>44021</v>
      </c>
      <c r="E1376" t="s">
        <v>89</v>
      </c>
      <c r="F1376" s="106"/>
    </row>
    <row r="1377" spans="1:6" x14ac:dyDescent="0.25">
      <c r="A1377">
        <v>46882</v>
      </c>
      <c r="B1377" t="s">
        <v>87</v>
      </c>
      <c r="C1377" s="44">
        <v>44022</v>
      </c>
      <c r="E1377" t="s">
        <v>89</v>
      </c>
      <c r="F1377" s="106"/>
    </row>
    <row r="1378" spans="1:6" x14ac:dyDescent="0.25">
      <c r="A1378">
        <v>50074323</v>
      </c>
      <c r="B1378" t="s">
        <v>87</v>
      </c>
      <c r="C1378" s="44">
        <v>44022</v>
      </c>
      <c r="E1378" t="s">
        <v>89</v>
      </c>
      <c r="F1378" s="106"/>
    </row>
    <row r="1379" spans="1:6" x14ac:dyDescent="0.25">
      <c r="A1379">
        <v>46883</v>
      </c>
      <c r="B1379" t="s">
        <v>87</v>
      </c>
      <c r="C1379" s="44">
        <v>44022</v>
      </c>
      <c r="E1379" t="s">
        <v>89</v>
      </c>
      <c r="F1379" s="106"/>
    </row>
    <row r="1380" spans="1:6" x14ac:dyDescent="0.25">
      <c r="A1380">
        <v>46884</v>
      </c>
      <c r="B1380" t="s">
        <v>87</v>
      </c>
      <c r="C1380" s="44">
        <v>44022</v>
      </c>
      <c r="E1380" t="s">
        <v>89</v>
      </c>
      <c r="F1380" s="106"/>
    </row>
    <row r="1381" spans="1:6" x14ac:dyDescent="0.25">
      <c r="A1381">
        <v>46885</v>
      </c>
      <c r="B1381" t="s">
        <v>87</v>
      </c>
      <c r="C1381" s="44">
        <v>44022</v>
      </c>
      <c r="E1381" t="s">
        <v>89</v>
      </c>
      <c r="F1381" s="106"/>
    </row>
    <row r="1382" spans="1:6" x14ac:dyDescent="0.25">
      <c r="A1382">
        <v>46886</v>
      </c>
      <c r="B1382" t="s">
        <v>87</v>
      </c>
      <c r="C1382" s="44">
        <v>44022</v>
      </c>
      <c r="E1382" t="s">
        <v>89</v>
      </c>
      <c r="F1382" s="106"/>
    </row>
    <row r="1383" spans="1:6" x14ac:dyDescent="0.25">
      <c r="A1383">
        <v>46887</v>
      </c>
      <c r="B1383" t="s">
        <v>87</v>
      </c>
      <c r="C1383" s="44">
        <v>44022</v>
      </c>
      <c r="E1383" t="s">
        <v>89</v>
      </c>
      <c r="F1383" s="106"/>
    </row>
    <row r="1384" spans="1:6" x14ac:dyDescent="0.25">
      <c r="A1384">
        <v>46889</v>
      </c>
      <c r="B1384" t="s">
        <v>87</v>
      </c>
      <c r="C1384" s="44">
        <v>44022</v>
      </c>
      <c r="E1384" t="s">
        <v>89</v>
      </c>
      <c r="F1384" s="106"/>
    </row>
    <row r="1385" spans="1:6" x14ac:dyDescent="0.25">
      <c r="A1385">
        <v>46888</v>
      </c>
      <c r="B1385" t="s">
        <v>87</v>
      </c>
      <c r="C1385" s="44">
        <v>44022</v>
      </c>
      <c r="E1385" t="s">
        <v>89</v>
      </c>
      <c r="F1385" s="106"/>
    </row>
    <row r="1386" spans="1:6" x14ac:dyDescent="0.25">
      <c r="A1386">
        <v>46787</v>
      </c>
      <c r="B1386" t="s">
        <v>87</v>
      </c>
      <c r="C1386" s="44">
        <v>44026</v>
      </c>
      <c r="E1386" t="s">
        <v>89</v>
      </c>
      <c r="F1386" s="106"/>
    </row>
    <row r="1387" spans="1:6" x14ac:dyDescent="0.25">
      <c r="A1387">
        <v>46827</v>
      </c>
      <c r="B1387" t="s">
        <v>87</v>
      </c>
      <c r="C1387" s="44">
        <v>44026</v>
      </c>
      <c r="E1387" t="s">
        <v>89</v>
      </c>
      <c r="F1387" s="106"/>
    </row>
    <row r="1388" spans="1:6" x14ac:dyDescent="0.25">
      <c r="A1388">
        <v>46836</v>
      </c>
      <c r="B1388" t="s">
        <v>87</v>
      </c>
      <c r="C1388" s="44">
        <v>44026</v>
      </c>
      <c r="E1388" t="s">
        <v>89</v>
      </c>
      <c r="F1388" s="106"/>
    </row>
    <row r="1389" spans="1:6" x14ac:dyDescent="0.25">
      <c r="A1389">
        <v>46854</v>
      </c>
      <c r="B1389" t="s">
        <v>87</v>
      </c>
      <c r="C1389" s="44">
        <v>44026</v>
      </c>
      <c r="E1389" t="s">
        <v>89</v>
      </c>
      <c r="F1389" s="106"/>
    </row>
    <row r="1390" spans="1:6" x14ac:dyDescent="0.25">
      <c r="A1390">
        <v>46890</v>
      </c>
      <c r="B1390" t="s">
        <v>87</v>
      </c>
      <c r="C1390" s="44">
        <v>44026</v>
      </c>
      <c r="E1390" t="s">
        <v>89</v>
      </c>
      <c r="F1390" s="106"/>
    </row>
    <row r="1391" spans="1:6" x14ac:dyDescent="0.25">
      <c r="A1391">
        <v>46891</v>
      </c>
      <c r="B1391" t="s">
        <v>87</v>
      </c>
      <c r="C1391" s="44">
        <v>44026</v>
      </c>
      <c r="E1391" t="s">
        <v>89</v>
      </c>
      <c r="F1391" s="106"/>
    </row>
    <row r="1392" spans="1:6" x14ac:dyDescent="0.25">
      <c r="A1392">
        <v>46930</v>
      </c>
      <c r="B1392" t="s">
        <v>87</v>
      </c>
      <c r="C1392" s="44">
        <v>44026</v>
      </c>
      <c r="E1392" t="s">
        <v>89</v>
      </c>
      <c r="F1392" s="106"/>
    </row>
    <row r="1393" spans="1:6" x14ac:dyDescent="0.25">
      <c r="A1393">
        <v>46929</v>
      </c>
      <c r="B1393" t="s">
        <v>87</v>
      </c>
      <c r="C1393" s="44">
        <v>44026</v>
      </c>
      <c r="E1393" t="s">
        <v>89</v>
      </c>
      <c r="F1393" s="106"/>
    </row>
    <row r="1394" spans="1:6" x14ac:dyDescent="0.25">
      <c r="A1394">
        <v>46931</v>
      </c>
      <c r="B1394" t="s">
        <v>87</v>
      </c>
      <c r="C1394" s="44">
        <v>44026</v>
      </c>
      <c r="E1394" t="s">
        <v>89</v>
      </c>
      <c r="F1394" s="106"/>
    </row>
    <row r="1395" spans="1:6" x14ac:dyDescent="0.25">
      <c r="A1395">
        <v>46932</v>
      </c>
      <c r="B1395" t="s">
        <v>87</v>
      </c>
      <c r="C1395" s="44">
        <v>44026</v>
      </c>
      <c r="E1395" t="s">
        <v>89</v>
      </c>
      <c r="F1395" s="106"/>
    </row>
    <row r="1396" spans="1:6" x14ac:dyDescent="0.25">
      <c r="A1396">
        <v>46933</v>
      </c>
      <c r="B1396" t="s">
        <v>87</v>
      </c>
      <c r="C1396" s="44">
        <v>44026</v>
      </c>
      <c r="E1396" t="s">
        <v>89</v>
      </c>
      <c r="F1396" s="106"/>
    </row>
    <row r="1397" spans="1:6" x14ac:dyDescent="0.25">
      <c r="A1397">
        <v>46934</v>
      </c>
      <c r="B1397" t="s">
        <v>87</v>
      </c>
      <c r="C1397" s="44">
        <v>44026</v>
      </c>
      <c r="E1397" t="s">
        <v>89</v>
      </c>
      <c r="F1397" s="106"/>
    </row>
    <row r="1398" spans="1:6" x14ac:dyDescent="0.25">
      <c r="A1398">
        <v>51481</v>
      </c>
      <c r="B1398" t="s">
        <v>87</v>
      </c>
      <c r="C1398" s="44">
        <v>44026</v>
      </c>
      <c r="E1398" t="s">
        <v>89</v>
      </c>
      <c r="F1398" s="106"/>
    </row>
    <row r="1399" spans="1:6" x14ac:dyDescent="0.25">
      <c r="A1399">
        <v>51480</v>
      </c>
      <c r="B1399" t="s">
        <v>87</v>
      </c>
      <c r="C1399" s="44">
        <v>44026</v>
      </c>
      <c r="E1399" t="s">
        <v>89</v>
      </c>
      <c r="F1399" s="106"/>
    </row>
    <row r="1400" spans="1:6" x14ac:dyDescent="0.25">
      <c r="A1400">
        <v>46935</v>
      </c>
      <c r="B1400" t="s">
        <v>87</v>
      </c>
      <c r="C1400" s="44">
        <v>44027</v>
      </c>
      <c r="E1400" t="s">
        <v>89</v>
      </c>
      <c r="F1400" s="106"/>
    </row>
    <row r="1401" spans="1:6" x14ac:dyDescent="0.25">
      <c r="A1401">
        <v>46936</v>
      </c>
      <c r="B1401" t="s">
        <v>87</v>
      </c>
      <c r="C1401" s="44">
        <v>44027</v>
      </c>
      <c r="E1401" t="s">
        <v>89</v>
      </c>
      <c r="F1401" s="106"/>
    </row>
    <row r="1402" spans="1:6" x14ac:dyDescent="0.25">
      <c r="A1402">
        <v>46938</v>
      </c>
      <c r="B1402" t="s">
        <v>87</v>
      </c>
      <c r="C1402" s="44">
        <v>44027</v>
      </c>
      <c r="E1402" t="s">
        <v>89</v>
      </c>
      <c r="F1402" s="106"/>
    </row>
    <row r="1403" spans="1:6" x14ac:dyDescent="0.25">
      <c r="A1403">
        <v>46937</v>
      </c>
      <c r="B1403" t="s">
        <v>87</v>
      </c>
      <c r="C1403" s="44">
        <v>44027</v>
      </c>
      <c r="E1403" t="s">
        <v>89</v>
      </c>
      <c r="F1403" s="106"/>
    </row>
    <row r="1404" spans="1:6" x14ac:dyDescent="0.25">
      <c r="A1404">
        <v>46939</v>
      </c>
      <c r="B1404" t="s">
        <v>87</v>
      </c>
      <c r="C1404" s="44">
        <v>44027</v>
      </c>
      <c r="E1404" t="s">
        <v>89</v>
      </c>
      <c r="F1404" s="106"/>
    </row>
    <row r="1405" spans="1:6" x14ac:dyDescent="0.25">
      <c r="A1405">
        <v>46940</v>
      </c>
      <c r="B1405" t="s">
        <v>87</v>
      </c>
      <c r="C1405" s="44">
        <v>44027</v>
      </c>
      <c r="E1405" t="s">
        <v>89</v>
      </c>
      <c r="F1405" s="106"/>
    </row>
    <row r="1406" spans="1:6" x14ac:dyDescent="0.25">
      <c r="A1406">
        <v>46941</v>
      </c>
      <c r="B1406" t="s">
        <v>87</v>
      </c>
      <c r="C1406" s="44">
        <v>44027</v>
      </c>
      <c r="E1406" t="s">
        <v>89</v>
      </c>
      <c r="F1406" s="106"/>
    </row>
    <row r="1407" spans="1:6" x14ac:dyDescent="0.25">
      <c r="A1407">
        <v>46942</v>
      </c>
      <c r="B1407" t="s">
        <v>87</v>
      </c>
      <c r="C1407" s="44">
        <v>44027</v>
      </c>
      <c r="E1407" t="s">
        <v>89</v>
      </c>
      <c r="F1407" s="106"/>
    </row>
    <row r="1408" spans="1:6" x14ac:dyDescent="0.25">
      <c r="A1408">
        <v>46875</v>
      </c>
      <c r="B1408" t="s">
        <v>87</v>
      </c>
      <c r="C1408" s="44">
        <v>44028</v>
      </c>
      <c r="E1408" t="s">
        <v>89</v>
      </c>
      <c r="F1408" s="106"/>
    </row>
    <row r="1409" spans="1:6" x14ac:dyDescent="0.25">
      <c r="A1409">
        <v>46943</v>
      </c>
      <c r="B1409" t="s">
        <v>87</v>
      </c>
      <c r="C1409" s="44">
        <v>44028</v>
      </c>
      <c r="E1409" t="s">
        <v>89</v>
      </c>
      <c r="F1409" s="106"/>
    </row>
    <row r="1410" spans="1:6" x14ac:dyDescent="0.25">
      <c r="A1410">
        <v>46944</v>
      </c>
      <c r="B1410" t="s">
        <v>87</v>
      </c>
      <c r="C1410" s="44">
        <v>44028</v>
      </c>
      <c r="E1410" t="s">
        <v>89</v>
      </c>
      <c r="F1410" s="106"/>
    </row>
    <row r="1411" spans="1:6" x14ac:dyDescent="0.25">
      <c r="A1411">
        <v>46945</v>
      </c>
      <c r="B1411" t="s">
        <v>87</v>
      </c>
      <c r="C1411" s="44">
        <v>44028</v>
      </c>
      <c r="E1411" t="s">
        <v>89</v>
      </c>
      <c r="F1411" s="106"/>
    </row>
    <row r="1412" spans="1:6" x14ac:dyDescent="0.25">
      <c r="A1412">
        <v>46946</v>
      </c>
      <c r="B1412" t="s">
        <v>87</v>
      </c>
      <c r="C1412" s="44">
        <v>44028</v>
      </c>
      <c r="E1412" t="s">
        <v>89</v>
      </c>
      <c r="F1412" s="106"/>
    </row>
    <row r="1413" spans="1:6" x14ac:dyDescent="0.25">
      <c r="A1413">
        <v>46947</v>
      </c>
      <c r="B1413" t="s">
        <v>87</v>
      </c>
      <c r="C1413" s="44">
        <v>44028</v>
      </c>
      <c r="E1413" t="s">
        <v>89</v>
      </c>
      <c r="F1413" s="106"/>
    </row>
    <row r="1414" spans="1:6" x14ac:dyDescent="0.25">
      <c r="A1414">
        <v>46948</v>
      </c>
      <c r="B1414" t="s">
        <v>87</v>
      </c>
      <c r="C1414" s="44">
        <v>44028</v>
      </c>
      <c r="E1414" t="s">
        <v>89</v>
      </c>
      <c r="F1414" s="106"/>
    </row>
    <row r="1415" spans="1:6" x14ac:dyDescent="0.25">
      <c r="A1415">
        <v>46950</v>
      </c>
      <c r="B1415" t="s">
        <v>87</v>
      </c>
      <c r="C1415" s="44">
        <v>44028</v>
      </c>
      <c r="E1415" t="s">
        <v>89</v>
      </c>
      <c r="F1415" s="106"/>
    </row>
    <row r="1416" spans="1:6" x14ac:dyDescent="0.25">
      <c r="A1416">
        <v>46539</v>
      </c>
      <c r="B1416" t="s">
        <v>87</v>
      </c>
      <c r="C1416" s="44">
        <v>44032</v>
      </c>
      <c r="E1416" t="s">
        <v>89</v>
      </c>
      <c r="F1416" s="106"/>
    </row>
    <row r="1417" spans="1:6" x14ac:dyDescent="0.25">
      <c r="A1417">
        <v>46302</v>
      </c>
      <c r="B1417" t="s">
        <v>87</v>
      </c>
      <c r="C1417" s="44">
        <v>44032</v>
      </c>
      <c r="E1417" t="s">
        <v>89</v>
      </c>
      <c r="F1417" s="106"/>
    </row>
    <row r="1418" spans="1:6" x14ac:dyDescent="0.25">
      <c r="A1418">
        <v>46401</v>
      </c>
      <c r="B1418" t="s">
        <v>87</v>
      </c>
      <c r="C1418" s="44">
        <v>44032</v>
      </c>
      <c r="E1418" t="s">
        <v>89</v>
      </c>
      <c r="F1418" s="106"/>
    </row>
    <row r="1419" spans="1:6" x14ac:dyDescent="0.25">
      <c r="A1419">
        <v>46949</v>
      </c>
      <c r="B1419" t="s">
        <v>87</v>
      </c>
      <c r="C1419" s="44">
        <v>44032</v>
      </c>
      <c r="E1419" t="s">
        <v>89</v>
      </c>
      <c r="F1419" s="106"/>
    </row>
    <row r="1420" spans="1:6" x14ac:dyDescent="0.25">
      <c r="A1420">
        <v>46789</v>
      </c>
      <c r="B1420" t="s">
        <v>87</v>
      </c>
      <c r="C1420" s="44">
        <v>44032</v>
      </c>
      <c r="E1420" t="s">
        <v>89</v>
      </c>
      <c r="F1420" s="106"/>
    </row>
    <row r="1421" spans="1:6" x14ac:dyDescent="0.25">
      <c r="A1421">
        <v>46951</v>
      </c>
      <c r="B1421" t="s">
        <v>87</v>
      </c>
      <c r="C1421" s="44">
        <v>44032</v>
      </c>
      <c r="E1421" t="s">
        <v>89</v>
      </c>
      <c r="F1421" s="106"/>
    </row>
    <row r="1422" spans="1:6" x14ac:dyDescent="0.25">
      <c r="A1422">
        <v>46952</v>
      </c>
      <c r="B1422" t="s">
        <v>87</v>
      </c>
      <c r="C1422" s="44">
        <v>44032</v>
      </c>
      <c r="E1422" t="s">
        <v>89</v>
      </c>
      <c r="F1422" s="106"/>
    </row>
    <row r="1423" spans="1:6" x14ac:dyDescent="0.25">
      <c r="A1423">
        <v>46323</v>
      </c>
      <c r="B1423" t="s">
        <v>87</v>
      </c>
      <c r="C1423" s="44">
        <v>44039</v>
      </c>
      <c r="E1423" t="s">
        <v>89</v>
      </c>
      <c r="F1423" s="106"/>
    </row>
    <row r="1424" spans="1:6" x14ac:dyDescent="0.25">
      <c r="A1424">
        <v>46465</v>
      </c>
      <c r="B1424" t="s">
        <v>87</v>
      </c>
      <c r="C1424" s="44">
        <v>44039</v>
      </c>
      <c r="E1424" t="s">
        <v>89</v>
      </c>
      <c r="F1424" s="106"/>
    </row>
    <row r="1425" spans="1:6" x14ac:dyDescent="0.25">
      <c r="A1425">
        <v>46415</v>
      </c>
      <c r="B1425" t="s">
        <v>87</v>
      </c>
      <c r="C1425" s="44">
        <v>44039</v>
      </c>
      <c r="E1425" t="s">
        <v>89</v>
      </c>
      <c r="F1425" s="106"/>
    </row>
    <row r="1426" spans="1:6" x14ac:dyDescent="0.25">
      <c r="A1426">
        <v>46760</v>
      </c>
      <c r="B1426" t="s">
        <v>87</v>
      </c>
      <c r="C1426" s="44">
        <v>44039</v>
      </c>
      <c r="E1426" t="s">
        <v>89</v>
      </c>
      <c r="F1426" s="106"/>
    </row>
    <row r="1427" spans="1:6" x14ac:dyDescent="0.25">
      <c r="A1427">
        <v>46954</v>
      </c>
      <c r="B1427" t="s">
        <v>87</v>
      </c>
      <c r="C1427" s="44">
        <v>44041</v>
      </c>
      <c r="E1427" t="s">
        <v>89</v>
      </c>
      <c r="F1427" s="106"/>
    </row>
    <row r="1428" spans="1:6" x14ac:dyDescent="0.25">
      <c r="A1428">
        <v>46955</v>
      </c>
      <c r="B1428" t="s">
        <v>87</v>
      </c>
      <c r="C1428" s="44">
        <v>44041</v>
      </c>
      <c r="E1428" t="s">
        <v>89</v>
      </c>
      <c r="F1428" s="106"/>
    </row>
    <row r="1429" spans="1:6" x14ac:dyDescent="0.25">
      <c r="A1429">
        <v>46956</v>
      </c>
      <c r="B1429" t="s">
        <v>87</v>
      </c>
      <c r="C1429" s="44">
        <v>44041</v>
      </c>
      <c r="E1429" t="s">
        <v>89</v>
      </c>
      <c r="F1429" s="106"/>
    </row>
    <row r="1430" spans="1:6" x14ac:dyDescent="0.25">
      <c r="A1430">
        <v>46957</v>
      </c>
      <c r="B1430" t="s">
        <v>87</v>
      </c>
      <c r="C1430" s="44">
        <v>44041</v>
      </c>
      <c r="E1430" t="s">
        <v>89</v>
      </c>
      <c r="F1430" s="106"/>
    </row>
    <row r="1431" spans="1:6" x14ac:dyDescent="0.25">
      <c r="A1431">
        <v>46872</v>
      </c>
      <c r="B1431" t="s">
        <v>87</v>
      </c>
      <c r="C1431" s="44">
        <v>44046</v>
      </c>
      <c r="E1431" t="s">
        <v>89</v>
      </c>
      <c r="F1431" s="106"/>
    </row>
    <row r="1432" spans="1:6" x14ac:dyDescent="0.25">
      <c r="A1432">
        <v>46960</v>
      </c>
      <c r="B1432" t="s">
        <v>87</v>
      </c>
      <c r="C1432" s="44">
        <v>44046</v>
      </c>
      <c r="E1432" t="s">
        <v>89</v>
      </c>
      <c r="F1432" s="106"/>
    </row>
    <row r="1433" spans="1:6" x14ac:dyDescent="0.25">
      <c r="A1433">
        <v>46959</v>
      </c>
      <c r="B1433" t="s">
        <v>87</v>
      </c>
      <c r="C1433" s="44">
        <v>44046</v>
      </c>
      <c r="E1433" t="s">
        <v>89</v>
      </c>
      <c r="F1433" s="106"/>
    </row>
    <row r="1434" spans="1:6" x14ac:dyDescent="0.25">
      <c r="A1434">
        <v>46962</v>
      </c>
      <c r="B1434" t="s">
        <v>87</v>
      </c>
      <c r="C1434" s="44">
        <v>44046</v>
      </c>
      <c r="E1434" t="s">
        <v>89</v>
      </c>
      <c r="F1434" s="106"/>
    </row>
    <row r="1435" spans="1:6" x14ac:dyDescent="0.25">
      <c r="A1435">
        <v>46303</v>
      </c>
      <c r="B1435" t="s">
        <v>87</v>
      </c>
      <c r="C1435" s="44">
        <v>44047</v>
      </c>
      <c r="E1435" t="s">
        <v>89</v>
      </c>
      <c r="F1435" s="106"/>
    </row>
    <row r="1436" spans="1:6" x14ac:dyDescent="0.25">
      <c r="A1436">
        <v>46278</v>
      </c>
      <c r="B1436" t="s">
        <v>87</v>
      </c>
      <c r="C1436" s="44">
        <v>44047</v>
      </c>
      <c r="E1436" t="s">
        <v>89</v>
      </c>
      <c r="F1436" s="106"/>
    </row>
    <row r="1437" spans="1:6" x14ac:dyDescent="0.25">
      <c r="A1437">
        <v>46339</v>
      </c>
      <c r="B1437" t="s">
        <v>87</v>
      </c>
      <c r="C1437" s="44">
        <v>44047</v>
      </c>
      <c r="E1437" t="s">
        <v>89</v>
      </c>
      <c r="F1437" s="106"/>
    </row>
    <row r="1438" spans="1:6" x14ac:dyDescent="0.25">
      <c r="A1438">
        <v>46413</v>
      </c>
      <c r="B1438" t="s">
        <v>87</v>
      </c>
      <c r="C1438" s="44">
        <v>44047</v>
      </c>
      <c r="E1438" t="s">
        <v>89</v>
      </c>
      <c r="F1438" s="106"/>
    </row>
    <row r="1439" spans="1:6" x14ac:dyDescent="0.25">
      <c r="A1439">
        <v>46777</v>
      </c>
      <c r="B1439" t="s">
        <v>87</v>
      </c>
      <c r="C1439" s="44">
        <v>44048</v>
      </c>
      <c r="E1439" t="s">
        <v>89</v>
      </c>
      <c r="F1439" s="106"/>
    </row>
    <row r="1440" spans="1:6" x14ac:dyDescent="0.25">
      <c r="A1440">
        <v>44718</v>
      </c>
      <c r="B1440" t="s">
        <v>85</v>
      </c>
      <c r="C1440" s="44">
        <v>43959</v>
      </c>
      <c r="E1440" t="s">
        <v>89</v>
      </c>
      <c r="F1440" s="106"/>
    </row>
    <row r="1441" spans="1:6" x14ac:dyDescent="0.25">
      <c r="A1441">
        <v>46953</v>
      </c>
      <c r="B1441" t="s">
        <v>87</v>
      </c>
      <c r="C1441" s="44">
        <v>44048</v>
      </c>
      <c r="E1441" t="s">
        <v>89</v>
      </c>
      <c r="F1441" s="106"/>
    </row>
    <row r="1442" spans="1:6" x14ac:dyDescent="0.25">
      <c r="A1442">
        <v>46981</v>
      </c>
      <c r="B1442" t="s">
        <v>87</v>
      </c>
      <c r="C1442" s="44">
        <v>44048</v>
      </c>
      <c r="E1442" t="s">
        <v>89</v>
      </c>
      <c r="F1442" s="106"/>
    </row>
    <row r="1443" spans="1:6" x14ac:dyDescent="0.25">
      <c r="A1443">
        <v>46982</v>
      </c>
      <c r="B1443" t="s">
        <v>87</v>
      </c>
      <c r="C1443" s="44">
        <v>44048</v>
      </c>
      <c r="E1443" t="s">
        <v>89</v>
      </c>
      <c r="F1443" s="106"/>
    </row>
    <row r="1444" spans="1:6" x14ac:dyDescent="0.25">
      <c r="A1444">
        <v>46693</v>
      </c>
      <c r="B1444" t="s">
        <v>87</v>
      </c>
      <c r="C1444" s="44">
        <v>44049</v>
      </c>
      <c r="E1444" t="s">
        <v>89</v>
      </c>
      <c r="F1444" s="106"/>
    </row>
    <row r="1445" spans="1:6" x14ac:dyDescent="0.25">
      <c r="A1445">
        <v>46779</v>
      </c>
      <c r="B1445" t="s">
        <v>87</v>
      </c>
      <c r="C1445" s="44">
        <v>44049</v>
      </c>
      <c r="E1445" t="s">
        <v>89</v>
      </c>
      <c r="F1445" s="106"/>
    </row>
    <row r="1446" spans="1:6" x14ac:dyDescent="0.25">
      <c r="A1446">
        <v>46900</v>
      </c>
      <c r="B1446" t="s">
        <v>87</v>
      </c>
      <c r="C1446" s="44">
        <v>44049</v>
      </c>
      <c r="E1446" t="s">
        <v>89</v>
      </c>
      <c r="F1446" s="106"/>
    </row>
    <row r="1447" spans="1:6" x14ac:dyDescent="0.25">
      <c r="A1447">
        <v>46902</v>
      </c>
      <c r="B1447" t="s">
        <v>87</v>
      </c>
      <c r="C1447" s="44">
        <v>44049</v>
      </c>
      <c r="E1447" t="s">
        <v>89</v>
      </c>
      <c r="F1447" s="106"/>
    </row>
    <row r="1448" spans="1:6" x14ac:dyDescent="0.25">
      <c r="A1448">
        <v>46868</v>
      </c>
      <c r="B1448" t="s">
        <v>87</v>
      </c>
      <c r="C1448" s="44">
        <v>44049</v>
      </c>
      <c r="E1448" t="s">
        <v>89</v>
      </c>
      <c r="F1448" s="106"/>
    </row>
    <row r="1449" spans="1:6" x14ac:dyDescent="0.25">
      <c r="A1449">
        <v>46873</v>
      </c>
      <c r="B1449" t="s">
        <v>87</v>
      </c>
      <c r="C1449" s="44">
        <v>44049</v>
      </c>
      <c r="E1449" t="s">
        <v>89</v>
      </c>
      <c r="F1449" s="106"/>
    </row>
    <row r="1450" spans="1:6" x14ac:dyDescent="0.25">
      <c r="A1450">
        <v>46870</v>
      </c>
      <c r="B1450" t="s">
        <v>87</v>
      </c>
      <c r="C1450" s="44">
        <v>44049</v>
      </c>
      <c r="E1450" t="s">
        <v>89</v>
      </c>
      <c r="F1450" s="106"/>
    </row>
    <row r="1451" spans="1:6" x14ac:dyDescent="0.25">
      <c r="A1451">
        <v>46871</v>
      </c>
      <c r="B1451" t="s">
        <v>87</v>
      </c>
      <c r="C1451" s="44">
        <v>44049</v>
      </c>
      <c r="E1451" t="s">
        <v>89</v>
      </c>
      <c r="F1451" s="106"/>
    </row>
    <row r="1452" spans="1:6" x14ac:dyDescent="0.25">
      <c r="A1452">
        <v>46823</v>
      </c>
      <c r="B1452" t="s">
        <v>87</v>
      </c>
      <c r="C1452" s="44">
        <v>44050</v>
      </c>
      <c r="E1452" t="s">
        <v>89</v>
      </c>
      <c r="F1452" s="106"/>
    </row>
    <row r="1453" spans="1:6" x14ac:dyDescent="0.25">
      <c r="A1453">
        <v>46822</v>
      </c>
      <c r="B1453" t="s">
        <v>87</v>
      </c>
      <c r="C1453" s="44">
        <v>44050</v>
      </c>
      <c r="E1453" t="s">
        <v>89</v>
      </c>
      <c r="F1453" s="106"/>
    </row>
    <row r="1454" spans="1:6" x14ac:dyDescent="0.25">
      <c r="A1454">
        <v>46852</v>
      </c>
      <c r="B1454" t="s">
        <v>87</v>
      </c>
      <c r="C1454" s="44">
        <v>44050</v>
      </c>
      <c r="E1454" t="s">
        <v>89</v>
      </c>
      <c r="F1454" s="106"/>
    </row>
    <row r="1455" spans="1:6" x14ac:dyDescent="0.25">
      <c r="A1455">
        <v>46972</v>
      </c>
      <c r="B1455" t="s">
        <v>87</v>
      </c>
      <c r="C1455" s="44">
        <v>44050</v>
      </c>
      <c r="E1455" t="s">
        <v>89</v>
      </c>
      <c r="F1455" s="106"/>
    </row>
    <row r="1456" spans="1:6" x14ac:dyDescent="0.25">
      <c r="A1456">
        <v>50807743</v>
      </c>
      <c r="B1456" t="s">
        <v>87</v>
      </c>
      <c r="C1456" s="44">
        <v>44050</v>
      </c>
      <c r="E1456" t="s">
        <v>89</v>
      </c>
      <c r="F1456" s="106"/>
    </row>
    <row r="1457" spans="1:6" x14ac:dyDescent="0.25">
      <c r="A1457">
        <v>46842</v>
      </c>
      <c r="B1457" t="s">
        <v>87</v>
      </c>
      <c r="C1457" s="44">
        <v>44053</v>
      </c>
      <c r="E1457" t="s">
        <v>89</v>
      </c>
      <c r="F1457" s="106"/>
    </row>
    <row r="1458" spans="1:6" x14ac:dyDescent="0.25">
      <c r="A1458">
        <v>46794</v>
      </c>
      <c r="B1458" t="s">
        <v>87</v>
      </c>
      <c r="C1458" s="44">
        <v>44053</v>
      </c>
      <c r="E1458" t="s">
        <v>89</v>
      </c>
      <c r="F1458" s="106"/>
    </row>
    <row r="1459" spans="1:6" x14ac:dyDescent="0.25">
      <c r="A1459">
        <v>46751</v>
      </c>
      <c r="B1459" t="s">
        <v>87</v>
      </c>
      <c r="C1459" s="44">
        <v>44055</v>
      </c>
      <c r="E1459" t="s">
        <v>89</v>
      </c>
      <c r="F1459" s="106"/>
    </row>
    <row r="1460" spans="1:6" x14ac:dyDescent="0.25">
      <c r="A1460">
        <v>46860</v>
      </c>
      <c r="B1460" t="s">
        <v>87</v>
      </c>
      <c r="C1460" s="44">
        <v>44055</v>
      </c>
      <c r="E1460" t="s">
        <v>89</v>
      </c>
      <c r="F1460" s="106"/>
    </row>
    <row r="1461" spans="1:6" x14ac:dyDescent="0.25">
      <c r="A1461">
        <v>46846</v>
      </c>
      <c r="B1461" t="s">
        <v>87</v>
      </c>
      <c r="C1461" s="44">
        <v>44055</v>
      </c>
      <c r="E1461" t="s">
        <v>89</v>
      </c>
      <c r="F1461" s="106"/>
    </row>
    <row r="1462" spans="1:6" x14ac:dyDescent="0.25">
      <c r="A1462">
        <v>46589</v>
      </c>
      <c r="B1462" t="s">
        <v>87</v>
      </c>
      <c r="C1462" s="44">
        <v>44055</v>
      </c>
      <c r="E1462" t="s">
        <v>89</v>
      </c>
      <c r="F1462" s="106"/>
    </row>
    <row r="1463" spans="1:6" x14ac:dyDescent="0.25">
      <c r="A1463">
        <v>46658</v>
      </c>
      <c r="B1463" t="s">
        <v>87</v>
      </c>
      <c r="C1463" s="44">
        <v>44055</v>
      </c>
      <c r="E1463" t="s">
        <v>89</v>
      </c>
      <c r="F1463" s="106"/>
    </row>
    <row r="1464" spans="1:6" x14ac:dyDescent="0.25">
      <c r="A1464">
        <v>46669</v>
      </c>
      <c r="B1464" t="s">
        <v>87</v>
      </c>
      <c r="C1464" s="44">
        <v>44055</v>
      </c>
      <c r="E1464" t="s">
        <v>89</v>
      </c>
      <c r="F1464" s="106"/>
    </row>
    <row r="1465" spans="1:6" x14ac:dyDescent="0.25">
      <c r="A1465">
        <v>46706</v>
      </c>
      <c r="B1465" t="s">
        <v>87</v>
      </c>
      <c r="C1465" s="44">
        <v>44056</v>
      </c>
      <c r="E1465" t="s">
        <v>89</v>
      </c>
      <c r="F1465" s="106"/>
    </row>
    <row r="1466" spans="1:6" x14ac:dyDescent="0.25">
      <c r="A1466">
        <v>46793</v>
      </c>
      <c r="B1466" t="s">
        <v>87</v>
      </c>
      <c r="C1466" s="44">
        <v>44056</v>
      </c>
      <c r="E1466" t="s">
        <v>89</v>
      </c>
      <c r="F1466" s="106"/>
    </row>
    <row r="1467" spans="1:6" x14ac:dyDescent="0.25">
      <c r="A1467">
        <v>46826</v>
      </c>
      <c r="B1467" t="s">
        <v>87</v>
      </c>
      <c r="C1467" s="44">
        <v>44056</v>
      </c>
      <c r="E1467" t="s">
        <v>89</v>
      </c>
      <c r="F1467" s="106"/>
    </row>
    <row r="1468" spans="1:6" x14ac:dyDescent="0.25">
      <c r="A1468">
        <v>46961</v>
      </c>
      <c r="B1468" t="s">
        <v>87</v>
      </c>
      <c r="C1468" s="44">
        <v>44057</v>
      </c>
      <c r="E1468" t="s">
        <v>89</v>
      </c>
      <c r="F1468" s="106"/>
    </row>
    <row r="1469" spans="1:6" x14ac:dyDescent="0.25">
      <c r="A1469">
        <v>50807736</v>
      </c>
      <c r="B1469" t="s">
        <v>87</v>
      </c>
      <c r="C1469" s="44">
        <v>44057</v>
      </c>
      <c r="E1469" t="s">
        <v>89</v>
      </c>
      <c r="F1469" s="106"/>
    </row>
    <row r="1470" spans="1:6" x14ac:dyDescent="0.25">
      <c r="A1470">
        <v>46963</v>
      </c>
      <c r="B1470" t="s">
        <v>87</v>
      </c>
      <c r="C1470" s="44">
        <v>44057</v>
      </c>
      <c r="E1470" t="s">
        <v>89</v>
      </c>
      <c r="F1470" s="106"/>
    </row>
    <row r="1471" spans="1:6" x14ac:dyDescent="0.25">
      <c r="A1471">
        <v>46965</v>
      </c>
      <c r="B1471" t="s">
        <v>87</v>
      </c>
      <c r="C1471" s="44">
        <v>44057</v>
      </c>
      <c r="E1471" t="s">
        <v>89</v>
      </c>
      <c r="F1471" s="106"/>
    </row>
    <row r="1472" spans="1:6" x14ac:dyDescent="0.25">
      <c r="A1472">
        <v>46979</v>
      </c>
      <c r="B1472" t="s">
        <v>87</v>
      </c>
      <c r="C1472" s="44">
        <v>44060</v>
      </c>
      <c r="E1472" t="s">
        <v>89</v>
      </c>
      <c r="F1472" s="106"/>
    </row>
    <row r="1473" spans="1:6" x14ac:dyDescent="0.25">
      <c r="A1473">
        <v>47021</v>
      </c>
      <c r="B1473" t="s">
        <v>87</v>
      </c>
      <c r="C1473" s="44">
        <v>44060</v>
      </c>
      <c r="E1473" t="s">
        <v>89</v>
      </c>
      <c r="F1473" s="106"/>
    </row>
    <row r="1474" spans="1:6" x14ac:dyDescent="0.25">
      <c r="A1474">
        <v>46967</v>
      </c>
      <c r="B1474" t="s">
        <v>87</v>
      </c>
      <c r="C1474" s="44">
        <v>44060</v>
      </c>
      <c r="E1474" t="s">
        <v>89</v>
      </c>
      <c r="F1474" s="106"/>
    </row>
    <row r="1475" spans="1:6" x14ac:dyDescent="0.25">
      <c r="A1475">
        <v>46775</v>
      </c>
      <c r="B1475" t="s">
        <v>87</v>
      </c>
      <c r="C1475" s="44">
        <v>44061</v>
      </c>
      <c r="E1475" t="s">
        <v>89</v>
      </c>
      <c r="F1475" s="106"/>
    </row>
    <row r="1476" spans="1:6" x14ac:dyDescent="0.25">
      <c r="A1476">
        <v>46892</v>
      </c>
      <c r="B1476" t="s">
        <v>87</v>
      </c>
      <c r="C1476" s="44">
        <v>44061</v>
      </c>
      <c r="E1476" t="s">
        <v>89</v>
      </c>
      <c r="F1476" s="106"/>
    </row>
    <row r="1477" spans="1:6" x14ac:dyDescent="0.25">
      <c r="A1477">
        <v>46897</v>
      </c>
      <c r="B1477" t="s">
        <v>87</v>
      </c>
      <c r="C1477" s="44">
        <v>44061</v>
      </c>
      <c r="E1477" t="s">
        <v>89</v>
      </c>
      <c r="F1477" s="106"/>
    </row>
    <row r="1478" spans="1:6" x14ac:dyDescent="0.25">
      <c r="A1478">
        <v>46848</v>
      </c>
      <c r="B1478" t="s">
        <v>87</v>
      </c>
      <c r="C1478" s="44">
        <v>44061</v>
      </c>
      <c r="E1478" t="s">
        <v>89</v>
      </c>
      <c r="F1478" s="106"/>
    </row>
    <row r="1479" spans="1:6" x14ac:dyDescent="0.25">
      <c r="A1479">
        <v>46838</v>
      </c>
      <c r="B1479" t="s">
        <v>87</v>
      </c>
      <c r="C1479" s="44">
        <v>44061</v>
      </c>
      <c r="E1479" t="s">
        <v>89</v>
      </c>
      <c r="F1479" s="106"/>
    </row>
    <row r="1480" spans="1:6" x14ac:dyDescent="0.25">
      <c r="A1480">
        <v>46828</v>
      </c>
      <c r="B1480" t="s">
        <v>87</v>
      </c>
      <c r="C1480" s="44">
        <v>44061</v>
      </c>
      <c r="E1480" t="s">
        <v>89</v>
      </c>
      <c r="F1480" s="106"/>
    </row>
    <row r="1481" spans="1:6" x14ac:dyDescent="0.25">
      <c r="A1481">
        <v>46966</v>
      </c>
      <c r="B1481" t="s">
        <v>87</v>
      </c>
      <c r="C1481" s="44">
        <v>44061</v>
      </c>
      <c r="E1481" t="s">
        <v>89</v>
      </c>
      <c r="F1481" s="106"/>
    </row>
    <row r="1482" spans="1:6" x14ac:dyDescent="0.25">
      <c r="A1482">
        <v>49321</v>
      </c>
      <c r="B1482" t="s">
        <v>87</v>
      </c>
      <c r="C1482" s="44">
        <v>44063</v>
      </c>
      <c r="E1482" t="s">
        <v>89</v>
      </c>
      <c r="F1482" s="106"/>
    </row>
    <row r="1483" spans="1:6" x14ac:dyDescent="0.25">
      <c r="A1483">
        <v>49376</v>
      </c>
      <c r="B1483" t="s">
        <v>87</v>
      </c>
      <c r="C1483" s="44">
        <v>44063</v>
      </c>
      <c r="E1483" t="s">
        <v>89</v>
      </c>
      <c r="F1483" s="106"/>
    </row>
    <row r="1484" spans="1:6" x14ac:dyDescent="0.25">
      <c r="A1484">
        <v>50375</v>
      </c>
      <c r="B1484" t="s">
        <v>87</v>
      </c>
      <c r="C1484" s="44">
        <v>44063</v>
      </c>
      <c r="E1484" t="s">
        <v>89</v>
      </c>
      <c r="F1484" s="106"/>
    </row>
    <row r="1485" spans="1:6" x14ac:dyDescent="0.25">
      <c r="A1485">
        <v>51390</v>
      </c>
      <c r="B1485" t="s">
        <v>87</v>
      </c>
      <c r="C1485" s="44">
        <v>44063</v>
      </c>
      <c r="E1485" t="s">
        <v>89</v>
      </c>
      <c r="F1485" s="106"/>
    </row>
    <row r="1486" spans="1:6" x14ac:dyDescent="0.25">
      <c r="A1486">
        <v>51689</v>
      </c>
      <c r="B1486" t="s">
        <v>87</v>
      </c>
      <c r="C1486" s="44">
        <v>44063</v>
      </c>
      <c r="E1486" t="s">
        <v>89</v>
      </c>
      <c r="F1486" s="106"/>
    </row>
    <row r="1487" spans="1:6" x14ac:dyDescent="0.25">
      <c r="A1487">
        <v>51733</v>
      </c>
      <c r="B1487" t="s">
        <v>87</v>
      </c>
      <c r="C1487" s="44">
        <v>44063</v>
      </c>
      <c r="E1487" t="s">
        <v>89</v>
      </c>
      <c r="F1487" s="106"/>
    </row>
    <row r="1488" spans="1:6" x14ac:dyDescent="0.25">
      <c r="A1488">
        <v>51694</v>
      </c>
      <c r="B1488" t="s">
        <v>87</v>
      </c>
      <c r="C1488" s="44">
        <v>44063</v>
      </c>
      <c r="E1488" t="s">
        <v>89</v>
      </c>
      <c r="F1488" s="106"/>
    </row>
    <row r="1489" spans="1:6" x14ac:dyDescent="0.25">
      <c r="A1489">
        <v>46653</v>
      </c>
      <c r="B1489" t="s">
        <v>87</v>
      </c>
      <c r="C1489" s="44">
        <v>44063</v>
      </c>
      <c r="E1489" t="s">
        <v>89</v>
      </c>
      <c r="F1489" s="106"/>
    </row>
    <row r="1490" spans="1:6" x14ac:dyDescent="0.25">
      <c r="A1490">
        <v>46894</v>
      </c>
      <c r="B1490" t="s">
        <v>87</v>
      </c>
      <c r="C1490" s="44">
        <v>44064</v>
      </c>
      <c r="E1490" t="s">
        <v>89</v>
      </c>
      <c r="F1490" s="106"/>
    </row>
    <row r="1491" spans="1:6" x14ac:dyDescent="0.25">
      <c r="A1491">
        <v>46975</v>
      </c>
      <c r="B1491" t="s">
        <v>87</v>
      </c>
      <c r="C1491" s="44">
        <v>44064</v>
      </c>
      <c r="E1491" t="s">
        <v>89</v>
      </c>
      <c r="F1491" s="106"/>
    </row>
    <row r="1492" spans="1:6" x14ac:dyDescent="0.25">
      <c r="A1492">
        <v>46976</v>
      </c>
      <c r="B1492" t="s">
        <v>87</v>
      </c>
      <c r="C1492" s="44">
        <v>44064</v>
      </c>
      <c r="E1492" t="s">
        <v>89</v>
      </c>
      <c r="F1492" s="106"/>
    </row>
    <row r="1493" spans="1:6" x14ac:dyDescent="0.25">
      <c r="A1493">
        <v>50888</v>
      </c>
      <c r="B1493" t="s">
        <v>87</v>
      </c>
      <c r="C1493" s="44">
        <v>44064</v>
      </c>
      <c r="E1493" t="s">
        <v>89</v>
      </c>
      <c r="F1493" s="106"/>
    </row>
    <row r="1494" spans="1:6" x14ac:dyDescent="0.25">
      <c r="A1494">
        <v>46820</v>
      </c>
      <c r="B1494" t="s">
        <v>87</v>
      </c>
      <c r="C1494" s="44">
        <v>44068</v>
      </c>
      <c r="E1494" t="s">
        <v>89</v>
      </c>
      <c r="F1494" s="106"/>
    </row>
    <row r="1495" spans="1:6" x14ac:dyDescent="0.25">
      <c r="A1495">
        <v>46830</v>
      </c>
      <c r="B1495" t="s">
        <v>87</v>
      </c>
      <c r="C1495" s="44">
        <v>44068</v>
      </c>
      <c r="E1495" t="s">
        <v>89</v>
      </c>
      <c r="F1495" s="106"/>
    </row>
    <row r="1496" spans="1:6" x14ac:dyDescent="0.25">
      <c r="A1496">
        <v>46837</v>
      </c>
      <c r="B1496" t="s">
        <v>87</v>
      </c>
      <c r="C1496" s="44">
        <v>44068</v>
      </c>
      <c r="E1496" t="s">
        <v>89</v>
      </c>
      <c r="F1496" s="106"/>
    </row>
    <row r="1497" spans="1:6" x14ac:dyDescent="0.25">
      <c r="A1497">
        <v>46980</v>
      </c>
      <c r="B1497" t="s">
        <v>87</v>
      </c>
      <c r="C1497" s="44">
        <v>44068</v>
      </c>
      <c r="E1497" t="s">
        <v>89</v>
      </c>
      <c r="F1497" s="106"/>
    </row>
    <row r="1498" spans="1:6" x14ac:dyDescent="0.25">
      <c r="A1498">
        <v>46420</v>
      </c>
      <c r="B1498" t="s">
        <v>87</v>
      </c>
      <c r="C1498" s="44">
        <v>44069</v>
      </c>
      <c r="E1498" t="s">
        <v>89</v>
      </c>
      <c r="F1498" s="106"/>
    </row>
    <row r="1499" spans="1:6" x14ac:dyDescent="0.25">
      <c r="A1499">
        <v>46821</v>
      </c>
      <c r="B1499" t="s">
        <v>87</v>
      </c>
      <c r="C1499" s="44">
        <v>44069</v>
      </c>
      <c r="E1499" t="s">
        <v>89</v>
      </c>
      <c r="F1499" s="106"/>
    </row>
    <row r="1500" spans="1:6" x14ac:dyDescent="0.25">
      <c r="A1500">
        <v>46914</v>
      </c>
      <c r="B1500" t="s">
        <v>87</v>
      </c>
      <c r="C1500" s="44">
        <v>44069</v>
      </c>
      <c r="E1500" t="s">
        <v>89</v>
      </c>
      <c r="F1500" s="106"/>
    </row>
    <row r="1501" spans="1:6" x14ac:dyDescent="0.25">
      <c r="A1501">
        <v>46851</v>
      </c>
      <c r="B1501" t="s">
        <v>87</v>
      </c>
      <c r="C1501" s="44">
        <v>44069</v>
      </c>
      <c r="E1501" t="s">
        <v>89</v>
      </c>
      <c r="F1501" s="106"/>
    </row>
    <row r="1502" spans="1:6" x14ac:dyDescent="0.25">
      <c r="A1502">
        <v>46542</v>
      </c>
      <c r="B1502" t="s">
        <v>87</v>
      </c>
      <c r="C1502" s="44">
        <v>44070</v>
      </c>
      <c r="E1502" t="s">
        <v>89</v>
      </c>
      <c r="F1502" s="106"/>
    </row>
    <row r="1503" spans="1:6" x14ac:dyDescent="0.25">
      <c r="A1503">
        <v>46804</v>
      </c>
      <c r="B1503" t="s">
        <v>87</v>
      </c>
      <c r="C1503" s="44">
        <v>44070</v>
      </c>
      <c r="E1503" t="s">
        <v>89</v>
      </c>
      <c r="F1503" s="106"/>
    </row>
    <row r="1504" spans="1:6" x14ac:dyDescent="0.25">
      <c r="A1504">
        <v>46915</v>
      </c>
      <c r="B1504" t="s">
        <v>87</v>
      </c>
      <c r="C1504" s="44">
        <v>44070</v>
      </c>
      <c r="E1504" t="s">
        <v>89</v>
      </c>
      <c r="F1504" s="106"/>
    </row>
    <row r="1505" spans="1:6" x14ac:dyDescent="0.25">
      <c r="A1505">
        <v>46867</v>
      </c>
      <c r="B1505" t="s">
        <v>87</v>
      </c>
      <c r="C1505" s="44">
        <v>44070</v>
      </c>
      <c r="E1505" t="s">
        <v>89</v>
      </c>
      <c r="F1505" s="106"/>
    </row>
    <row r="1506" spans="1:6" x14ac:dyDescent="0.25">
      <c r="A1506">
        <v>46501</v>
      </c>
      <c r="B1506" t="s">
        <v>87</v>
      </c>
      <c r="C1506" s="44">
        <v>44074</v>
      </c>
      <c r="E1506" t="s">
        <v>89</v>
      </c>
      <c r="F1506" s="106"/>
    </row>
    <row r="1507" spans="1:6" x14ac:dyDescent="0.25">
      <c r="A1507">
        <v>46574</v>
      </c>
      <c r="B1507" t="s">
        <v>87</v>
      </c>
      <c r="C1507" s="44">
        <v>44074</v>
      </c>
      <c r="E1507" t="s">
        <v>89</v>
      </c>
      <c r="F1507" s="106"/>
    </row>
    <row r="1508" spans="1:6" x14ac:dyDescent="0.25">
      <c r="A1508">
        <v>46753</v>
      </c>
      <c r="B1508" t="s">
        <v>87</v>
      </c>
      <c r="C1508" s="44">
        <v>44074</v>
      </c>
      <c r="E1508" t="s">
        <v>89</v>
      </c>
      <c r="F1508" s="106"/>
    </row>
    <row r="1509" spans="1:6" x14ac:dyDescent="0.25">
      <c r="A1509">
        <v>46806</v>
      </c>
      <c r="B1509" t="s">
        <v>87</v>
      </c>
      <c r="C1509" s="44">
        <v>44074</v>
      </c>
      <c r="E1509" t="s">
        <v>89</v>
      </c>
      <c r="F1509" s="106"/>
    </row>
    <row r="1510" spans="1:6" x14ac:dyDescent="0.25">
      <c r="A1510">
        <v>46407</v>
      </c>
      <c r="B1510" t="s">
        <v>87</v>
      </c>
      <c r="C1510" s="44">
        <v>44075</v>
      </c>
      <c r="E1510" t="s">
        <v>89</v>
      </c>
      <c r="F1510" s="106"/>
    </row>
    <row r="1511" spans="1:6" x14ac:dyDescent="0.25">
      <c r="A1511">
        <v>46747</v>
      </c>
      <c r="B1511" t="s">
        <v>87</v>
      </c>
      <c r="C1511" s="44">
        <v>44075</v>
      </c>
      <c r="E1511" t="s">
        <v>89</v>
      </c>
      <c r="F1511" s="106"/>
    </row>
    <row r="1512" spans="1:6" x14ac:dyDescent="0.25">
      <c r="A1512">
        <v>46829</v>
      </c>
      <c r="B1512" t="s">
        <v>87</v>
      </c>
      <c r="C1512" s="44">
        <v>44075</v>
      </c>
      <c r="E1512" t="s">
        <v>89</v>
      </c>
      <c r="F1512" s="106"/>
    </row>
    <row r="1513" spans="1:6" x14ac:dyDescent="0.25">
      <c r="A1513">
        <v>46874</v>
      </c>
      <c r="B1513" t="s">
        <v>87</v>
      </c>
      <c r="C1513" s="44">
        <v>44075</v>
      </c>
      <c r="E1513" t="s">
        <v>89</v>
      </c>
      <c r="F1513" s="106"/>
    </row>
    <row r="1514" spans="1:6" x14ac:dyDescent="0.25">
      <c r="A1514">
        <v>46614</v>
      </c>
      <c r="B1514" t="s">
        <v>87</v>
      </c>
      <c r="C1514" s="44">
        <v>44075</v>
      </c>
      <c r="E1514" t="s">
        <v>89</v>
      </c>
      <c r="F1514" s="106"/>
    </row>
    <row r="1515" spans="1:6" x14ac:dyDescent="0.25">
      <c r="A1515">
        <v>46853</v>
      </c>
      <c r="B1515" t="s">
        <v>87</v>
      </c>
      <c r="C1515" s="44">
        <v>44075</v>
      </c>
      <c r="E1515" t="s">
        <v>89</v>
      </c>
      <c r="F1515" s="106"/>
    </row>
    <row r="1516" spans="1:6" x14ac:dyDescent="0.25">
      <c r="A1516">
        <v>46857</v>
      </c>
      <c r="B1516" t="s">
        <v>87</v>
      </c>
      <c r="C1516" s="44">
        <v>44075</v>
      </c>
      <c r="E1516" t="s">
        <v>89</v>
      </c>
      <c r="F1516" s="106"/>
    </row>
    <row r="1517" spans="1:6" x14ac:dyDescent="0.25">
      <c r="A1517">
        <v>46454</v>
      </c>
      <c r="B1517" t="s">
        <v>87</v>
      </c>
      <c r="C1517" s="44">
        <v>44075</v>
      </c>
      <c r="E1517" t="s">
        <v>89</v>
      </c>
      <c r="F1517" s="106"/>
    </row>
    <row r="1518" spans="1:6" x14ac:dyDescent="0.25">
      <c r="A1518">
        <v>47012</v>
      </c>
      <c r="B1518" t="s">
        <v>87</v>
      </c>
      <c r="C1518" s="44">
        <v>44076</v>
      </c>
      <c r="E1518" t="s">
        <v>89</v>
      </c>
      <c r="F1518" s="106"/>
    </row>
    <row r="1519" spans="1:6" x14ac:dyDescent="0.25">
      <c r="A1519">
        <v>47017</v>
      </c>
      <c r="B1519" t="s">
        <v>87</v>
      </c>
      <c r="C1519" s="44">
        <v>44076</v>
      </c>
      <c r="E1519" t="s">
        <v>89</v>
      </c>
      <c r="F1519" s="106"/>
    </row>
    <row r="1520" spans="1:6" x14ac:dyDescent="0.25">
      <c r="A1520">
        <v>47018</v>
      </c>
      <c r="B1520" t="s">
        <v>87</v>
      </c>
      <c r="C1520" s="44">
        <v>44076</v>
      </c>
      <c r="E1520" t="s">
        <v>89</v>
      </c>
      <c r="F1520" s="106"/>
    </row>
    <row r="1521" spans="1:6" x14ac:dyDescent="0.25">
      <c r="A1521">
        <v>47019</v>
      </c>
      <c r="B1521" t="s">
        <v>87</v>
      </c>
      <c r="C1521" s="44">
        <v>44076</v>
      </c>
      <c r="E1521" t="s">
        <v>89</v>
      </c>
      <c r="F1521" s="106"/>
    </row>
    <row r="1522" spans="1:6" x14ac:dyDescent="0.25">
      <c r="A1522">
        <v>47016</v>
      </c>
      <c r="B1522" t="s">
        <v>87</v>
      </c>
      <c r="C1522" s="44">
        <v>44077</v>
      </c>
      <c r="E1522" t="s">
        <v>89</v>
      </c>
      <c r="F1522" s="106"/>
    </row>
    <row r="1523" spans="1:6" x14ac:dyDescent="0.25">
      <c r="A1523">
        <v>47037</v>
      </c>
      <c r="B1523" t="s">
        <v>87</v>
      </c>
      <c r="C1523" s="44">
        <v>44077</v>
      </c>
      <c r="E1523" t="s">
        <v>89</v>
      </c>
      <c r="F1523" s="106"/>
    </row>
    <row r="1524" spans="1:6" x14ac:dyDescent="0.25">
      <c r="A1524">
        <v>47038</v>
      </c>
      <c r="B1524" t="s">
        <v>87</v>
      </c>
      <c r="C1524" s="44">
        <v>44077</v>
      </c>
      <c r="E1524" t="s">
        <v>89</v>
      </c>
      <c r="F1524" s="106"/>
    </row>
    <row r="1525" spans="1:6" x14ac:dyDescent="0.25">
      <c r="A1525">
        <v>47039</v>
      </c>
      <c r="B1525" t="s">
        <v>87</v>
      </c>
      <c r="C1525" s="44">
        <v>44077</v>
      </c>
      <c r="E1525" t="s">
        <v>89</v>
      </c>
      <c r="F1525" s="106"/>
    </row>
    <row r="1526" spans="1:6" x14ac:dyDescent="0.25">
      <c r="A1526">
        <v>46808</v>
      </c>
      <c r="B1526" t="s">
        <v>87</v>
      </c>
      <c r="C1526" s="44">
        <v>44077</v>
      </c>
      <c r="E1526" t="s">
        <v>89</v>
      </c>
      <c r="F1526" s="106"/>
    </row>
    <row r="1527" spans="1:6" x14ac:dyDescent="0.25">
      <c r="A1527">
        <v>47013</v>
      </c>
      <c r="B1527" t="s">
        <v>87</v>
      </c>
      <c r="C1527" s="44">
        <v>44077</v>
      </c>
      <c r="E1527" t="s">
        <v>89</v>
      </c>
      <c r="F1527" s="106"/>
    </row>
    <row r="1528" spans="1:6" x14ac:dyDescent="0.25">
      <c r="A1528">
        <v>47014</v>
      </c>
      <c r="B1528" t="s">
        <v>87</v>
      </c>
      <c r="C1528" s="44">
        <v>44077</v>
      </c>
      <c r="E1528" t="s">
        <v>89</v>
      </c>
      <c r="F1528" s="106"/>
    </row>
    <row r="1529" spans="1:6" x14ac:dyDescent="0.25">
      <c r="A1529">
        <v>47015</v>
      </c>
      <c r="B1529" t="s">
        <v>87</v>
      </c>
      <c r="C1529" s="44">
        <v>44077</v>
      </c>
      <c r="E1529" t="s">
        <v>89</v>
      </c>
      <c r="F1529" s="106"/>
    </row>
    <row r="1530" spans="1:6" x14ac:dyDescent="0.25">
      <c r="A1530">
        <v>47002</v>
      </c>
      <c r="B1530" t="s">
        <v>87</v>
      </c>
      <c r="C1530" s="44">
        <v>44082</v>
      </c>
      <c r="E1530" t="s">
        <v>89</v>
      </c>
      <c r="F1530" s="106"/>
    </row>
    <row r="1531" spans="1:6" x14ac:dyDescent="0.25">
      <c r="A1531">
        <v>47003</v>
      </c>
      <c r="B1531" t="s">
        <v>87</v>
      </c>
      <c r="C1531" s="44">
        <v>44082</v>
      </c>
      <c r="E1531" t="s">
        <v>89</v>
      </c>
      <c r="F1531" s="106"/>
    </row>
    <row r="1532" spans="1:6" x14ac:dyDescent="0.25">
      <c r="A1532">
        <v>47005</v>
      </c>
      <c r="B1532" t="s">
        <v>87</v>
      </c>
      <c r="C1532" s="44">
        <v>44082</v>
      </c>
      <c r="E1532" t="s">
        <v>89</v>
      </c>
      <c r="F1532" s="106"/>
    </row>
    <row r="1533" spans="1:6" x14ac:dyDescent="0.25">
      <c r="A1533">
        <v>47008</v>
      </c>
      <c r="B1533" t="s">
        <v>87</v>
      </c>
      <c r="C1533" s="44">
        <v>44082</v>
      </c>
      <c r="E1533" t="s">
        <v>89</v>
      </c>
      <c r="F1533" s="106"/>
    </row>
    <row r="1534" spans="1:6" x14ac:dyDescent="0.25">
      <c r="A1534">
        <v>47126</v>
      </c>
      <c r="B1534" t="s">
        <v>87</v>
      </c>
      <c r="C1534" s="44">
        <v>44083</v>
      </c>
      <c r="E1534" t="s">
        <v>89</v>
      </c>
      <c r="F1534" s="106"/>
    </row>
    <row r="1535" spans="1:6" x14ac:dyDescent="0.25">
      <c r="A1535">
        <v>47127</v>
      </c>
      <c r="B1535" t="s">
        <v>87</v>
      </c>
      <c r="C1535" s="44">
        <v>44083</v>
      </c>
      <c r="E1535" t="s">
        <v>89</v>
      </c>
      <c r="F1535" s="106"/>
    </row>
    <row r="1536" spans="1:6" x14ac:dyDescent="0.25">
      <c r="A1536">
        <v>47128</v>
      </c>
      <c r="B1536" t="s">
        <v>87</v>
      </c>
      <c r="C1536" s="44">
        <v>44083</v>
      </c>
      <c r="E1536" t="s">
        <v>89</v>
      </c>
      <c r="F1536" s="106"/>
    </row>
    <row r="1537" spans="1:6" x14ac:dyDescent="0.25">
      <c r="A1537">
        <v>47116</v>
      </c>
      <c r="B1537" t="s">
        <v>87</v>
      </c>
      <c r="C1537" s="44">
        <v>44083</v>
      </c>
      <c r="E1537" t="s">
        <v>89</v>
      </c>
      <c r="F1537" s="106"/>
    </row>
    <row r="1538" spans="1:6" x14ac:dyDescent="0.25">
      <c r="A1538">
        <v>47023</v>
      </c>
      <c r="B1538" t="s">
        <v>87</v>
      </c>
      <c r="C1538" s="44">
        <v>44083</v>
      </c>
      <c r="E1538" t="s">
        <v>89</v>
      </c>
      <c r="F1538" s="106"/>
    </row>
    <row r="1539" spans="1:6" x14ac:dyDescent="0.25">
      <c r="A1539">
        <v>47024</v>
      </c>
      <c r="B1539" t="s">
        <v>87</v>
      </c>
      <c r="C1539" s="44">
        <v>44083</v>
      </c>
      <c r="E1539" t="s">
        <v>89</v>
      </c>
      <c r="F1539" s="106"/>
    </row>
    <row r="1540" spans="1:6" x14ac:dyDescent="0.25">
      <c r="A1540">
        <v>47030</v>
      </c>
      <c r="B1540" t="s">
        <v>87</v>
      </c>
      <c r="C1540" s="44">
        <v>44083</v>
      </c>
      <c r="E1540" t="s">
        <v>89</v>
      </c>
      <c r="F1540" s="106"/>
    </row>
    <row r="1541" spans="1:6" x14ac:dyDescent="0.25">
      <c r="A1541">
        <v>47022</v>
      </c>
      <c r="B1541" t="s">
        <v>87</v>
      </c>
      <c r="C1541" s="44">
        <v>44083</v>
      </c>
      <c r="E1541" t="s">
        <v>89</v>
      </c>
      <c r="F1541" s="106"/>
    </row>
    <row r="1542" spans="1:6" x14ac:dyDescent="0.25">
      <c r="A1542">
        <v>47129</v>
      </c>
      <c r="B1542" t="s">
        <v>87</v>
      </c>
      <c r="C1542" s="44">
        <v>44084</v>
      </c>
      <c r="E1542" t="s">
        <v>89</v>
      </c>
      <c r="F1542" s="106"/>
    </row>
    <row r="1543" spans="1:6" x14ac:dyDescent="0.25">
      <c r="A1543">
        <v>47131</v>
      </c>
      <c r="B1543" t="s">
        <v>87</v>
      </c>
      <c r="C1543" s="44">
        <v>44084</v>
      </c>
      <c r="E1543" t="s">
        <v>89</v>
      </c>
      <c r="F1543" s="106"/>
    </row>
    <row r="1544" spans="1:6" x14ac:dyDescent="0.25">
      <c r="A1544">
        <v>47132</v>
      </c>
      <c r="B1544" t="s">
        <v>87</v>
      </c>
      <c r="C1544" s="44">
        <v>44084</v>
      </c>
      <c r="E1544" t="s">
        <v>89</v>
      </c>
      <c r="F1544" s="106"/>
    </row>
    <row r="1545" spans="1:6" x14ac:dyDescent="0.25">
      <c r="A1545">
        <v>47130</v>
      </c>
      <c r="B1545" t="s">
        <v>87</v>
      </c>
      <c r="C1545" s="44">
        <v>44084</v>
      </c>
      <c r="E1545" t="s">
        <v>89</v>
      </c>
      <c r="F1545" s="106"/>
    </row>
    <row r="1546" spans="1:6" x14ac:dyDescent="0.25">
      <c r="A1546">
        <v>47133</v>
      </c>
      <c r="B1546" t="s">
        <v>87</v>
      </c>
      <c r="C1546" s="44">
        <v>44085</v>
      </c>
      <c r="E1546" t="s">
        <v>89</v>
      </c>
      <c r="F1546" s="106"/>
    </row>
    <row r="1547" spans="1:6" x14ac:dyDescent="0.25">
      <c r="A1547">
        <v>47134</v>
      </c>
      <c r="B1547" t="s">
        <v>87</v>
      </c>
      <c r="C1547" s="44">
        <v>44085</v>
      </c>
      <c r="E1547" t="s">
        <v>89</v>
      </c>
      <c r="F1547" s="106"/>
    </row>
    <row r="1548" spans="1:6" x14ac:dyDescent="0.25">
      <c r="A1548">
        <v>47135</v>
      </c>
      <c r="B1548" t="s">
        <v>87</v>
      </c>
      <c r="C1548" s="44">
        <v>44085</v>
      </c>
      <c r="E1548" t="s">
        <v>89</v>
      </c>
      <c r="F1548" s="106"/>
    </row>
    <row r="1549" spans="1:6" x14ac:dyDescent="0.25">
      <c r="A1549">
        <v>47136</v>
      </c>
      <c r="B1549" t="s">
        <v>87</v>
      </c>
      <c r="C1549" s="44">
        <v>44085</v>
      </c>
      <c r="E1549" t="s">
        <v>89</v>
      </c>
      <c r="F1549" s="106"/>
    </row>
    <row r="1550" spans="1:6" x14ac:dyDescent="0.25">
      <c r="A1550">
        <v>47137</v>
      </c>
      <c r="B1550" t="s">
        <v>87</v>
      </c>
      <c r="C1550" s="44">
        <v>44088</v>
      </c>
      <c r="E1550" t="s">
        <v>89</v>
      </c>
      <c r="F1550" s="106"/>
    </row>
    <row r="1551" spans="1:6" x14ac:dyDescent="0.25">
      <c r="A1551">
        <v>47138</v>
      </c>
      <c r="B1551" t="s">
        <v>87</v>
      </c>
      <c r="C1551" s="44">
        <v>44088</v>
      </c>
      <c r="E1551" t="s">
        <v>89</v>
      </c>
      <c r="F1551" s="106"/>
    </row>
    <row r="1552" spans="1:6" x14ac:dyDescent="0.25">
      <c r="A1552">
        <v>47139</v>
      </c>
      <c r="B1552" t="s">
        <v>87</v>
      </c>
      <c r="C1552" s="44">
        <v>44088</v>
      </c>
      <c r="E1552" t="s">
        <v>89</v>
      </c>
      <c r="F1552" s="106"/>
    </row>
    <row r="1553" spans="1:6" x14ac:dyDescent="0.25">
      <c r="A1553">
        <v>47140</v>
      </c>
      <c r="B1553" t="s">
        <v>87</v>
      </c>
      <c r="C1553" s="44">
        <v>44088</v>
      </c>
      <c r="E1553" t="s">
        <v>89</v>
      </c>
      <c r="F1553" s="106"/>
    </row>
    <row r="1554" spans="1:6" x14ac:dyDescent="0.25">
      <c r="A1554">
        <v>47141</v>
      </c>
      <c r="B1554" t="s">
        <v>87</v>
      </c>
      <c r="C1554" s="44">
        <v>44088</v>
      </c>
      <c r="E1554" t="s">
        <v>89</v>
      </c>
      <c r="F1554" s="106"/>
    </row>
    <row r="1555" spans="1:6" x14ac:dyDescent="0.25">
      <c r="A1555">
        <v>47142</v>
      </c>
      <c r="B1555" t="s">
        <v>87</v>
      </c>
      <c r="C1555" s="44">
        <v>44088</v>
      </c>
      <c r="E1555" t="s">
        <v>89</v>
      </c>
      <c r="F1555" s="106"/>
    </row>
    <row r="1556" spans="1:6" x14ac:dyDescent="0.25">
      <c r="A1556">
        <v>47143</v>
      </c>
      <c r="B1556" t="s">
        <v>87</v>
      </c>
      <c r="C1556" s="44">
        <v>44088</v>
      </c>
      <c r="E1556" t="s">
        <v>89</v>
      </c>
      <c r="F1556" s="106"/>
    </row>
    <row r="1557" spans="1:6" x14ac:dyDescent="0.25">
      <c r="A1557">
        <v>47144</v>
      </c>
      <c r="B1557" t="s">
        <v>87</v>
      </c>
      <c r="C1557" s="44">
        <v>44088</v>
      </c>
      <c r="E1557" t="s">
        <v>89</v>
      </c>
      <c r="F1557" s="106"/>
    </row>
    <row r="1558" spans="1:6" x14ac:dyDescent="0.25">
      <c r="A1558">
        <v>47145</v>
      </c>
      <c r="B1558" t="s">
        <v>87</v>
      </c>
      <c r="C1558" s="44">
        <v>44089</v>
      </c>
      <c r="E1558" t="s">
        <v>89</v>
      </c>
      <c r="F1558" s="106"/>
    </row>
    <row r="1559" spans="1:6" x14ac:dyDescent="0.25">
      <c r="A1559">
        <v>47147</v>
      </c>
      <c r="B1559" t="s">
        <v>87</v>
      </c>
      <c r="C1559" s="44">
        <v>44089</v>
      </c>
      <c r="E1559" t="s">
        <v>89</v>
      </c>
      <c r="F1559" s="106"/>
    </row>
    <row r="1560" spans="1:6" x14ac:dyDescent="0.25">
      <c r="A1560">
        <v>47148</v>
      </c>
      <c r="B1560" t="s">
        <v>87</v>
      </c>
      <c r="C1560" s="44">
        <v>44089</v>
      </c>
      <c r="E1560" t="s">
        <v>89</v>
      </c>
      <c r="F1560" s="106"/>
    </row>
    <row r="1561" spans="1:6" x14ac:dyDescent="0.25">
      <c r="A1561">
        <v>47149</v>
      </c>
      <c r="B1561" t="s">
        <v>87</v>
      </c>
      <c r="C1561" s="44">
        <v>44089</v>
      </c>
      <c r="E1561" t="s">
        <v>89</v>
      </c>
      <c r="F1561" s="106"/>
    </row>
    <row r="1562" spans="1:6" x14ac:dyDescent="0.25">
      <c r="A1562">
        <v>47150</v>
      </c>
      <c r="B1562" t="s">
        <v>87</v>
      </c>
      <c r="C1562" s="44">
        <v>44089</v>
      </c>
      <c r="E1562" t="s">
        <v>89</v>
      </c>
      <c r="F1562" s="106"/>
    </row>
    <row r="1563" spans="1:6" x14ac:dyDescent="0.25">
      <c r="A1563">
        <v>47151</v>
      </c>
      <c r="B1563" t="s">
        <v>87</v>
      </c>
      <c r="C1563" s="44">
        <v>44089</v>
      </c>
      <c r="E1563" t="s">
        <v>89</v>
      </c>
      <c r="F1563" s="106"/>
    </row>
    <row r="1564" spans="1:6" x14ac:dyDescent="0.25">
      <c r="A1564">
        <v>47152</v>
      </c>
      <c r="B1564" t="s">
        <v>87</v>
      </c>
      <c r="C1564" s="44">
        <v>44089</v>
      </c>
      <c r="E1564" t="s">
        <v>89</v>
      </c>
      <c r="F1564" s="106"/>
    </row>
    <row r="1565" spans="1:6" x14ac:dyDescent="0.25">
      <c r="A1565">
        <v>47153</v>
      </c>
      <c r="B1565" t="s">
        <v>87</v>
      </c>
      <c r="C1565" s="44">
        <v>44089</v>
      </c>
      <c r="E1565" t="s">
        <v>89</v>
      </c>
      <c r="F1565" s="106"/>
    </row>
    <row r="1566" spans="1:6" x14ac:dyDescent="0.25">
      <c r="A1566">
        <v>47154</v>
      </c>
      <c r="B1566" t="s">
        <v>87</v>
      </c>
      <c r="C1566" s="44">
        <v>44091</v>
      </c>
      <c r="E1566" t="s">
        <v>89</v>
      </c>
      <c r="F1566" s="106"/>
    </row>
    <row r="1567" spans="1:6" x14ac:dyDescent="0.25">
      <c r="A1567">
        <v>47155</v>
      </c>
      <c r="B1567" t="s">
        <v>87</v>
      </c>
      <c r="C1567" s="44">
        <v>44091</v>
      </c>
      <c r="E1567" t="s">
        <v>89</v>
      </c>
      <c r="F1567" s="106"/>
    </row>
    <row r="1568" spans="1:6" x14ac:dyDescent="0.25">
      <c r="A1568">
        <v>47156</v>
      </c>
      <c r="B1568" t="s">
        <v>87</v>
      </c>
      <c r="C1568" s="44">
        <v>44091</v>
      </c>
      <c r="E1568" t="s">
        <v>89</v>
      </c>
      <c r="F1568" s="106"/>
    </row>
    <row r="1569" spans="1:6" x14ac:dyDescent="0.25">
      <c r="A1569">
        <v>47157</v>
      </c>
      <c r="B1569" t="s">
        <v>87</v>
      </c>
      <c r="C1569" s="44">
        <v>44091</v>
      </c>
      <c r="E1569" t="s">
        <v>89</v>
      </c>
      <c r="F1569" s="106"/>
    </row>
    <row r="1570" spans="1:6" x14ac:dyDescent="0.25">
      <c r="A1570">
        <v>47158</v>
      </c>
      <c r="B1570" t="s">
        <v>87</v>
      </c>
      <c r="C1570" s="44">
        <v>44091</v>
      </c>
      <c r="E1570" t="s">
        <v>89</v>
      </c>
      <c r="F1570" s="106"/>
    </row>
    <row r="1571" spans="1:6" x14ac:dyDescent="0.25">
      <c r="A1571">
        <v>47159</v>
      </c>
      <c r="B1571" t="s">
        <v>87</v>
      </c>
      <c r="C1571" s="44">
        <v>44091</v>
      </c>
      <c r="E1571" t="s">
        <v>89</v>
      </c>
      <c r="F1571" s="106"/>
    </row>
    <row r="1572" spans="1:6" x14ac:dyDescent="0.25">
      <c r="A1572">
        <v>47160</v>
      </c>
      <c r="B1572" t="s">
        <v>87</v>
      </c>
      <c r="C1572" s="44">
        <v>44091</v>
      </c>
      <c r="E1572" t="s">
        <v>89</v>
      </c>
      <c r="F1572" s="106"/>
    </row>
    <row r="1573" spans="1:6" x14ac:dyDescent="0.25">
      <c r="A1573">
        <v>47161</v>
      </c>
      <c r="B1573" t="s">
        <v>87</v>
      </c>
      <c r="C1573" s="44">
        <v>44091</v>
      </c>
      <c r="E1573" t="s">
        <v>89</v>
      </c>
      <c r="F1573" s="106"/>
    </row>
    <row r="1574" spans="1:6" x14ac:dyDescent="0.25">
      <c r="A1574">
        <v>47162</v>
      </c>
      <c r="B1574" t="s">
        <v>87</v>
      </c>
      <c r="C1574" s="44">
        <v>44095</v>
      </c>
      <c r="E1574" t="s">
        <v>89</v>
      </c>
      <c r="F1574" s="106"/>
    </row>
    <row r="1575" spans="1:6" x14ac:dyDescent="0.25">
      <c r="A1575">
        <v>47163</v>
      </c>
      <c r="B1575" t="s">
        <v>87</v>
      </c>
      <c r="C1575" s="44">
        <v>44095</v>
      </c>
      <c r="E1575" t="s">
        <v>89</v>
      </c>
      <c r="F1575" s="106"/>
    </row>
    <row r="1576" spans="1:6" x14ac:dyDescent="0.25">
      <c r="A1576">
        <v>47164</v>
      </c>
      <c r="B1576" t="s">
        <v>87</v>
      </c>
      <c r="C1576" s="44">
        <v>44095</v>
      </c>
      <c r="E1576" t="s">
        <v>89</v>
      </c>
      <c r="F1576" s="106"/>
    </row>
    <row r="1577" spans="1:6" x14ac:dyDescent="0.25">
      <c r="A1577">
        <v>47165</v>
      </c>
      <c r="B1577" t="s">
        <v>87</v>
      </c>
      <c r="C1577" s="44">
        <v>44095</v>
      </c>
      <c r="E1577" t="s">
        <v>89</v>
      </c>
      <c r="F1577" s="106"/>
    </row>
    <row r="1578" spans="1:6" x14ac:dyDescent="0.25">
      <c r="A1578">
        <v>47166</v>
      </c>
      <c r="B1578" t="s">
        <v>87</v>
      </c>
      <c r="C1578" s="44">
        <v>44109</v>
      </c>
      <c r="E1578" t="s">
        <v>89</v>
      </c>
      <c r="F1578" s="106"/>
    </row>
    <row r="1579" spans="1:6" x14ac:dyDescent="0.25">
      <c r="A1579">
        <v>47168</v>
      </c>
      <c r="B1579" t="s">
        <v>87</v>
      </c>
      <c r="C1579" s="44">
        <v>44109</v>
      </c>
      <c r="E1579" t="s">
        <v>89</v>
      </c>
      <c r="F1579" s="106"/>
    </row>
    <row r="1580" spans="1:6" x14ac:dyDescent="0.25">
      <c r="A1580">
        <v>47169</v>
      </c>
      <c r="B1580" t="s">
        <v>87</v>
      </c>
      <c r="C1580" s="44">
        <v>44109</v>
      </c>
      <c r="E1580" t="s">
        <v>89</v>
      </c>
      <c r="F1580" s="106"/>
    </row>
    <row r="1581" spans="1:6" x14ac:dyDescent="0.25">
      <c r="A1581">
        <v>47167</v>
      </c>
      <c r="B1581" t="s">
        <v>87</v>
      </c>
      <c r="C1581" s="44">
        <v>44109</v>
      </c>
      <c r="E1581" t="s">
        <v>89</v>
      </c>
      <c r="F1581" s="106"/>
    </row>
    <row r="1582" spans="1:6" x14ac:dyDescent="0.25">
      <c r="A1582">
        <v>47170</v>
      </c>
      <c r="B1582" t="s">
        <v>87</v>
      </c>
      <c r="C1582" s="44">
        <v>44110</v>
      </c>
      <c r="E1582" t="s">
        <v>89</v>
      </c>
      <c r="F1582" s="106"/>
    </row>
    <row r="1583" spans="1:6" x14ac:dyDescent="0.25">
      <c r="A1583">
        <v>47171</v>
      </c>
      <c r="B1583" t="s">
        <v>87</v>
      </c>
      <c r="C1583" s="44">
        <v>44110</v>
      </c>
      <c r="E1583" t="s">
        <v>89</v>
      </c>
      <c r="F1583" s="106"/>
    </row>
    <row r="1584" spans="1:6" x14ac:dyDescent="0.25">
      <c r="A1584">
        <v>47172</v>
      </c>
      <c r="B1584" t="s">
        <v>87</v>
      </c>
      <c r="C1584" s="44">
        <v>44110</v>
      </c>
      <c r="E1584" t="s">
        <v>89</v>
      </c>
      <c r="F1584" s="106"/>
    </row>
    <row r="1585" spans="1:6" x14ac:dyDescent="0.25">
      <c r="A1585">
        <v>47173</v>
      </c>
      <c r="B1585" t="s">
        <v>87</v>
      </c>
      <c r="C1585" s="44">
        <v>44110</v>
      </c>
      <c r="E1585" t="s">
        <v>89</v>
      </c>
      <c r="F1585" s="106"/>
    </row>
    <row r="1586" spans="1:6" x14ac:dyDescent="0.25">
      <c r="A1586">
        <v>47174</v>
      </c>
      <c r="B1586" t="s">
        <v>87</v>
      </c>
      <c r="C1586" s="44">
        <v>44111</v>
      </c>
      <c r="E1586" t="s">
        <v>89</v>
      </c>
      <c r="F1586" s="106"/>
    </row>
    <row r="1587" spans="1:6" x14ac:dyDescent="0.25">
      <c r="A1587">
        <v>47175</v>
      </c>
      <c r="B1587" t="s">
        <v>87</v>
      </c>
      <c r="C1587" s="44">
        <v>44111</v>
      </c>
      <c r="E1587" t="s">
        <v>89</v>
      </c>
      <c r="F1587" s="106"/>
    </row>
    <row r="1588" spans="1:6" x14ac:dyDescent="0.25">
      <c r="A1588">
        <v>47176</v>
      </c>
      <c r="B1588" t="s">
        <v>87</v>
      </c>
      <c r="C1588" s="44">
        <v>44111</v>
      </c>
      <c r="E1588" t="s">
        <v>89</v>
      </c>
      <c r="F1588" s="106"/>
    </row>
    <row r="1589" spans="1:6" x14ac:dyDescent="0.25">
      <c r="A1589">
        <v>47177</v>
      </c>
      <c r="B1589" t="s">
        <v>87</v>
      </c>
      <c r="C1589" s="44">
        <v>44111</v>
      </c>
      <c r="E1589" t="s">
        <v>89</v>
      </c>
      <c r="F1589" s="106"/>
    </row>
    <row r="1590" spans="1:6" x14ac:dyDescent="0.25">
      <c r="A1590">
        <v>47178</v>
      </c>
      <c r="B1590" t="s">
        <v>87</v>
      </c>
      <c r="C1590" s="44">
        <v>44111</v>
      </c>
      <c r="E1590" t="s">
        <v>89</v>
      </c>
      <c r="F1590" s="106"/>
    </row>
    <row r="1591" spans="1:6" x14ac:dyDescent="0.25">
      <c r="A1591">
        <v>47179</v>
      </c>
      <c r="B1591" t="s">
        <v>87</v>
      </c>
      <c r="C1591" s="44">
        <v>44111</v>
      </c>
      <c r="E1591" t="s">
        <v>89</v>
      </c>
      <c r="F1591" s="106"/>
    </row>
    <row r="1592" spans="1:6" x14ac:dyDescent="0.25">
      <c r="A1592">
        <v>47181</v>
      </c>
      <c r="B1592" t="s">
        <v>87</v>
      </c>
      <c r="C1592" s="44">
        <v>44111</v>
      </c>
      <c r="E1592" t="s">
        <v>89</v>
      </c>
      <c r="F1592" s="106"/>
    </row>
    <row r="1593" spans="1:6" x14ac:dyDescent="0.25">
      <c r="A1593">
        <v>47182</v>
      </c>
      <c r="B1593" t="s">
        <v>87</v>
      </c>
      <c r="C1593" s="44">
        <v>44111</v>
      </c>
      <c r="E1593" t="s">
        <v>89</v>
      </c>
      <c r="F1593" s="106"/>
    </row>
    <row r="1594" spans="1:6" x14ac:dyDescent="0.25">
      <c r="A1594">
        <v>47183</v>
      </c>
      <c r="B1594" t="s">
        <v>87</v>
      </c>
      <c r="C1594" s="44">
        <v>44112</v>
      </c>
      <c r="E1594" t="s">
        <v>89</v>
      </c>
      <c r="F1594" s="106"/>
    </row>
    <row r="1595" spans="1:6" x14ac:dyDescent="0.25">
      <c r="A1595">
        <v>47184</v>
      </c>
      <c r="B1595" t="s">
        <v>87</v>
      </c>
      <c r="C1595" s="44">
        <v>44112</v>
      </c>
      <c r="E1595" t="s">
        <v>89</v>
      </c>
      <c r="F1595" s="106"/>
    </row>
    <row r="1596" spans="1:6" x14ac:dyDescent="0.25">
      <c r="A1596">
        <v>47185</v>
      </c>
      <c r="B1596" t="s">
        <v>87</v>
      </c>
      <c r="C1596" s="44">
        <v>44112</v>
      </c>
      <c r="E1596" t="s">
        <v>89</v>
      </c>
      <c r="F1596" s="106"/>
    </row>
    <row r="1597" spans="1:6" x14ac:dyDescent="0.25">
      <c r="A1597">
        <v>47186</v>
      </c>
      <c r="B1597" t="s">
        <v>87</v>
      </c>
      <c r="C1597" s="44">
        <v>44112</v>
      </c>
      <c r="E1597" t="s">
        <v>89</v>
      </c>
      <c r="F1597" s="106"/>
    </row>
    <row r="1598" spans="1:6" x14ac:dyDescent="0.25">
      <c r="A1598">
        <v>47187</v>
      </c>
      <c r="B1598" t="s">
        <v>87</v>
      </c>
      <c r="C1598" s="44">
        <v>44112</v>
      </c>
      <c r="E1598" t="s">
        <v>89</v>
      </c>
      <c r="F1598" s="106"/>
    </row>
    <row r="1599" spans="1:6" x14ac:dyDescent="0.25">
      <c r="A1599">
        <v>47188</v>
      </c>
      <c r="B1599" t="s">
        <v>87</v>
      </c>
      <c r="C1599" s="44">
        <v>44112</v>
      </c>
      <c r="E1599" t="s">
        <v>89</v>
      </c>
      <c r="F1599" s="106"/>
    </row>
    <row r="1600" spans="1:6" x14ac:dyDescent="0.25">
      <c r="A1600">
        <v>47189</v>
      </c>
      <c r="B1600" t="s">
        <v>87</v>
      </c>
      <c r="C1600" s="44">
        <v>44112</v>
      </c>
      <c r="E1600" t="s">
        <v>89</v>
      </c>
      <c r="F1600" s="106"/>
    </row>
    <row r="1601" spans="1:7" x14ac:dyDescent="0.25">
      <c r="A1601">
        <v>47190</v>
      </c>
      <c r="B1601" t="s">
        <v>87</v>
      </c>
      <c r="C1601" s="44">
        <v>44112</v>
      </c>
      <c r="E1601" t="s">
        <v>89</v>
      </c>
      <c r="F1601" s="106"/>
    </row>
    <row r="1602" spans="1:7" x14ac:dyDescent="0.25">
      <c r="A1602">
        <v>47191</v>
      </c>
      <c r="B1602" t="s">
        <v>87</v>
      </c>
      <c r="C1602" s="44">
        <v>44116</v>
      </c>
      <c r="E1602" t="s">
        <v>89</v>
      </c>
      <c r="F1602" s="106"/>
    </row>
    <row r="1603" spans="1:7" x14ac:dyDescent="0.25">
      <c r="A1603">
        <v>47192</v>
      </c>
      <c r="B1603" t="s">
        <v>87</v>
      </c>
      <c r="C1603" s="44">
        <v>44116</v>
      </c>
      <c r="E1603" t="s">
        <v>89</v>
      </c>
      <c r="F1603" s="106"/>
    </row>
    <row r="1604" spans="1:7" x14ac:dyDescent="0.25">
      <c r="A1604">
        <v>47193</v>
      </c>
      <c r="B1604" t="s">
        <v>87</v>
      </c>
      <c r="C1604" s="44">
        <v>44116</v>
      </c>
      <c r="E1604" t="s">
        <v>89</v>
      </c>
      <c r="F1604" s="106"/>
    </row>
    <row r="1605" spans="1:7" x14ac:dyDescent="0.25">
      <c r="A1605">
        <v>47194</v>
      </c>
      <c r="B1605" t="s">
        <v>87</v>
      </c>
      <c r="C1605" s="44">
        <v>44116</v>
      </c>
      <c r="E1605" t="s">
        <v>89</v>
      </c>
      <c r="F1605" s="106"/>
    </row>
    <row r="1606" spans="1:7" x14ac:dyDescent="0.25">
      <c r="A1606">
        <v>47195</v>
      </c>
      <c r="B1606" t="s">
        <v>87</v>
      </c>
      <c r="C1606" s="44">
        <v>44116</v>
      </c>
      <c r="E1606" t="s">
        <v>89</v>
      </c>
      <c r="F1606" s="106"/>
    </row>
    <row r="1607" spans="1:7" x14ac:dyDescent="0.25">
      <c r="A1607">
        <v>47196</v>
      </c>
      <c r="B1607" t="s">
        <v>87</v>
      </c>
      <c r="C1607" s="44">
        <v>44116</v>
      </c>
      <c r="E1607" t="s">
        <v>89</v>
      </c>
      <c r="F1607" s="106"/>
    </row>
    <row r="1608" spans="1:7" x14ac:dyDescent="0.25">
      <c r="A1608">
        <v>47387</v>
      </c>
      <c r="B1608" t="s">
        <v>87</v>
      </c>
      <c r="C1608" s="44">
        <v>44116</v>
      </c>
      <c r="E1608" t="s">
        <v>89</v>
      </c>
      <c r="F1608" s="106"/>
    </row>
    <row r="1609" spans="1:7" x14ac:dyDescent="0.25">
      <c r="A1609">
        <v>47388</v>
      </c>
      <c r="B1609" t="s">
        <v>87</v>
      </c>
      <c r="C1609" s="44">
        <v>44117</v>
      </c>
      <c r="E1609" t="s">
        <v>89</v>
      </c>
      <c r="F1609" s="106"/>
    </row>
    <row r="1610" spans="1:7" x14ac:dyDescent="0.25">
      <c r="A1610">
        <v>47389</v>
      </c>
      <c r="B1610" t="s">
        <v>87</v>
      </c>
      <c r="C1610" s="44">
        <v>44117</v>
      </c>
      <c r="E1610" t="s">
        <v>89</v>
      </c>
      <c r="F1610" s="106"/>
    </row>
    <row r="1611" spans="1:7" x14ac:dyDescent="0.25">
      <c r="A1611">
        <v>47390</v>
      </c>
      <c r="B1611" t="s">
        <v>87</v>
      </c>
      <c r="C1611" s="44">
        <v>44117</v>
      </c>
      <c r="E1611" t="s">
        <v>89</v>
      </c>
      <c r="F1611" s="106"/>
    </row>
    <row r="1612" spans="1:7" x14ac:dyDescent="0.25">
      <c r="A1612">
        <v>47379</v>
      </c>
      <c r="B1612" t="s">
        <v>87</v>
      </c>
      <c r="C1612" s="44">
        <v>44117</v>
      </c>
      <c r="E1612" t="s">
        <v>89</v>
      </c>
      <c r="F1612" s="106"/>
    </row>
    <row r="1613" spans="1:7" x14ac:dyDescent="0.25">
      <c r="A1613">
        <v>47380</v>
      </c>
      <c r="B1613" t="s">
        <v>87</v>
      </c>
      <c r="C1613" s="44">
        <v>44117</v>
      </c>
      <c r="E1613" t="s">
        <v>89</v>
      </c>
      <c r="F1613" s="106"/>
    </row>
    <row r="1614" spans="1:7" x14ac:dyDescent="0.25">
      <c r="A1614">
        <v>47381</v>
      </c>
      <c r="B1614" t="s">
        <v>87</v>
      </c>
      <c r="C1614" s="44">
        <v>44117</v>
      </c>
      <c r="E1614" t="s">
        <v>89</v>
      </c>
      <c r="F1614" s="106"/>
    </row>
    <row r="1615" spans="1:7" x14ac:dyDescent="0.25">
      <c r="A1615">
        <v>47383</v>
      </c>
      <c r="B1615" t="s">
        <v>87</v>
      </c>
      <c r="C1615" s="44">
        <v>44117</v>
      </c>
      <c r="E1615" t="s">
        <v>89</v>
      </c>
      <c r="F1615" s="106"/>
      <c r="G1615" t="s">
        <v>221</v>
      </c>
    </row>
    <row r="1616" spans="1:7" x14ac:dyDescent="0.25">
      <c r="A1616">
        <v>47384</v>
      </c>
      <c r="B1616" t="s">
        <v>87</v>
      </c>
      <c r="C1616" s="44">
        <v>44117</v>
      </c>
      <c r="E1616" t="s">
        <v>89</v>
      </c>
      <c r="F1616" s="106"/>
    </row>
    <row r="1617" spans="1:6" x14ac:dyDescent="0.25">
      <c r="A1617">
        <v>47392</v>
      </c>
      <c r="B1617" t="s">
        <v>87</v>
      </c>
      <c r="C1617" s="44">
        <v>44118</v>
      </c>
      <c r="E1617" t="s">
        <v>89</v>
      </c>
      <c r="F1617" s="106"/>
    </row>
    <row r="1618" spans="1:6" x14ac:dyDescent="0.25">
      <c r="A1618">
        <v>47391</v>
      </c>
      <c r="B1618" t="s">
        <v>87</v>
      </c>
      <c r="C1618" s="44">
        <v>44118</v>
      </c>
      <c r="E1618" t="s">
        <v>89</v>
      </c>
      <c r="F1618" s="106"/>
    </row>
    <row r="1619" spans="1:6" x14ac:dyDescent="0.25">
      <c r="A1619">
        <v>47394</v>
      </c>
      <c r="B1619" t="s">
        <v>87</v>
      </c>
      <c r="C1619" s="44">
        <v>44118</v>
      </c>
      <c r="E1619" t="s">
        <v>89</v>
      </c>
      <c r="F1619" s="106"/>
    </row>
    <row r="1620" spans="1:6" x14ac:dyDescent="0.25">
      <c r="A1620">
        <v>47382</v>
      </c>
      <c r="B1620" t="s">
        <v>87</v>
      </c>
      <c r="C1620" s="44">
        <v>44118</v>
      </c>
      <c r="E1620" t="s">
        <v>89</v>
      </c>
      <c r="F1620" s="106"/>
    </row>
    <row r="1621" spans="1:6" x14ac:dyDescent="0.25">
      <c r="A1621">
        <v>47240</v>
      </c>
      <c r="B1621" t="s">
        <v>87</v>
      </c>
      <c r="C1621" s="44">
        <v>44119</v>
      </c>
      <c r="E1621" t="s">
        <v>89</v>
      </c>
      <c r="F1621" s="106"/>
    </row>
    <row r="1622" spans="1:6" x14ac:dyDescent="0.25">
      <c r="A1622">
        <v>47393</v>
      </c>
      <c r="B1622" t="s">
        <v>87</v>
      </c>
      <c r="C1622" s="44">
        <v>44119</v>
      </c>
      <c r="E1622" t="s">
        <v>89</v>
      </c>
      <c r="F1622" s="106"/>
    </row>
    <row r="1623" spans="1:6" x14ac:dyDescent="0.25">
      <c r="A1623">
        <v>47395</v>
      </c>
      <c r="B1623" t="s">
        <v>87</v>
      </c>
      <c r="C1623" s="44">
        <v>44119</v>
      </c>
      <c r="E1623" t="s">
        <v>89</v>
      </c>
      <c r="F1623" s="106"/>
    </row>
    <row r="1624" spans="1:6" x14ac:dyDescent="0.25">
      <c r="A1624">
        <v>47355</v>
      </c>
      <c r="B1624" t="s">
        <v>87</v>
      </c>
      <c r="C1624" s="44">
        <v>44119</v>
      </c>
      <c r="E1624" t="s">
        <v>89</v>
      </c>
      <c r="F1624" s="106"/>
    </row>
    <row r="1625" spans="1:6" x14ac:dyDescent="0.25">
      <c r="A1625">
        <v>50738754</v>
      </c>
      <c r="B1625" t="s">
        <v>87</v>
      </c>
      <c r="C1625" s="44">
        <v>44120</v>
      </c>
      <c r="E1625" t="s">
        <v>89</v>
      </c>
      <c r="F1625" s="106"/>
    </row>
    <row r="1626" spans="1:6" x14ac:dyDescent="0.25">
      <c r="A1626">
        <v>50738759</v>
      </c>
      <c r="B1626" t="s">
        <v>87</v>
      </c>
      <c r="C1626" s="44">
        <v>44120</v>
      </c>
      <c r="E1626" t="s">
        <v>89</v>
      </c>
      <c r="F1626" s="106"/>
    </row>
    <row r="1627" spans="1:6" x14ac:dyDescent="0.25">
      <c r="A1627">
        <v>47199</v>
      </c>
      <c r="B1627" t="s">
        <v>87</v>
      </c>
      <c r="C1627" s="44">
        <v>44130</v>
      </c>
      <c r="E1627" t="s">
        <v>89</v>
      </c>
      <c r="F1627" s="106"/>
    </row>
    <row r="1628" spans="1:6" x14ac:dyDescent="0.25">
      <c r="A1628">
        <v>47200</v>
      </c>
      <c r="B1628" t="s">
        <v>87</v>
      </c>
      <c r="C1628" s="44">
        <v>44130</v>
      </c>
      <c r="E1628" t="s">
        <v>89</v>
      </c>
      <c r="F1628" s="106"/>
    </row>
    <row r="1629" spans="1:6" x14ac:dyDescent="0.25">
      <c r="A1629">
        <v>47442</v>
      </c>
      <c r="B1629" t="s">
        <v>87</v>
      </c>
      <c r="C1629" s="44">
        <v>44130</v>
      </c>
      <c r="E1629" t="s">
        <v>89</v>
      </c>
      <c r="F1629" s="106"/>
    </row>
    <row r="1630" spans="1:6" x14ac:dyDescent="0.25">
      <c r="A1630">
        <v>47444</v>
      </c>
      <c r="B1630" t="s">
        <v>87</v>
      </c>
      <c r="C1630" s="44">
        <v>44130</v>
      </c>
      <c r="E1630" t="s">
        <v>89</v>
      </c>
      <c r="F1630" s="106"/>
    </row>
    <row r="1631" spans="1:6" x14ac:dyDescent="0.25">
      <c r="A1631">
        <v>47398</v>
      </c>
      <c r="B1631" t="s">
        <v>87</v>
      </c>
      <c r="C1631" s="44">
        <v>44131</v>
      </c>
      <c r="E1631" t="s">
        <v>89</v>
      </c>
      <c r="F1631" s="106"/>
    </row>
    <row r="1632" spans="1:6" x14ac:dyDescent="0.25">
      <c r="A1632">
        <v>47399</v>
      </c>
      <c r="B1632" t="s">
        <v>87</v>
      </c>
      <c r="C1632" s="44">
        <v>44131</v>
      </c>
      <c r="E1632" t="s">
        <v>89</v>
      </c>
      <c r="F1632" s="106"/>
    </row>
    <row r="1633" spans="1:6" x14ac:dyDescent="0.25">
      <c r="A1633">
        <v>47402</v>
      </c>
      <c r="B1633" t="s">
        <v>87</v>
      </c>
      <c r="C1633" s="44">
        <v>44131</v>
      </c>
      <c r="E1633" t="s">
        <v>89</v>
      </c>
      <c r="F1633" s="106"/>
    </row>
    <row r="1634" spans="1:6" x14ac:dyDescent="0.25">
      <c r="A1634">
        <v>47401</v>
      </c>
      <c r="B1634" t="s">
        <v>87</v>
      </c>
      <c r="C1634" s="44">
        <v>44131</v>
      </c>
      <c r="E1634" t="s">
        <v>89</v>
      </c>
      <c r="F1634" s="106"/>
    </row>
    <row r="1635" spans="1:6" x14ac:dyDescent="0.25">
      <c r="A1635">
        <v>47416</v>
      </c>
      <c r="B1635" t="s">
        <v>87</v>
      </c>
      <c r="C1635" s="44">
        <v>44132</v>
      </c>
      <c r="E1635" t="s">
        <v>89</v>
      </c>
      <c r="F1635" s="106"/>
    </row>
    <row r="1636" spans="1:6" x14ac:dyDescent="0.25">
      <c r="A1636">
        <v>47415</v>
      </c>
      <c r="B1636" t="s">
        <v>87</v>
      </c>
      <c r="C1636" s="44">
        <v>44132</v>
      </c>
      <c r="E1636" t="s">
        <v>89</v>
      </c>
      <c r="F1636" s="106"/>
    </row>
    <row r="1637" spans="1:6" x14ac:dyDescent="0.25">
      <c r="A1637">
        <v>47400</v>
      </c>
      <c r="B1637" t="s">
        <v>87</v>
      </c>
      <c r="C1637" s="44">
        <v>44132</v>
      </c>
      <c r="E1637" t="s">
        <v>89</v>
      </c>
      <c r="F1637" s="106"/>
    </row>
    <row r="1638" spans="1:6" x14ac:dyDescent="0.25">
      <c r="A1638">
        <v>47417</v>
      </c>
      <c r="B1638" t="s">
        <v>87</v>
      </c>
      <c r="C1638" s="44">
        <v>44132</v>
      </c>
      <c r="E1638" t="s">
        <v>89</v>
      </c>
      <c r="F1638" s="106"/>
    </row>
    <row r="1639" spans="1:6" x14ac:dyDescent="0.25">
      <c r="A1639">
        <v>47273</v>
      </c>
      <c r="B1639" t="s">
        <v>87</v>
      </c>
      <c r="C1639" s="44">
        <v>44133</v>
      </c>
      <c r="E1639" t="s">
        <v>89</v>
      </c>
      <c r="F1639" s="106"/>
    </row>
    <row r="1640" spans="1:6" x14ac:dyDescent="0.25">
      <c r="A1640">
        <v>47274</v>
      </c>
      <c r="B1640" t="s">
        <v>87</v>
      </c>
      <c r="C1640" s="44">
        <v>44133</v>
      </c>
      <c r="E1640" t="s">
        <v>89</v>
      </c>
      <c r="F1640" s="106"/>
    </row>
    <row r="1641" spans="1:6" x14ac:dyDescent="0.25">
      <c r="A1641">
        <v>47275</v>
      </c>
      <c r="B1641" t="s">
        <v>87</v>
      </c>
      <c r="C1641" s="44">
        <v>44133</v>
      </c>
      <c r="E1641" t="s">
        <v>89</v>
      </c>
      <c r="F1641" s="106"/>
    </row>
    <row r="1642" spans="1:6" x14ac:dyDescent="0.25">
      <c r="A1642">
        <v>47276</v>
      </c>
      <c r="B1642" t="s">
        <v>87</v>
      </c>
      <c r="C1642" s="44">
        <v>44133</v>
      </c>
      <c r="E1642" t="s">
        <v>89</v>
      </c>
      <c r="F1642" s="106"/>
    </row>
    <row r="1643" spans="1:6" x14ac:dyDescent="0.25">
      <c r="A1643">
        <v>47385</v>
      </c>
      <c r="B1643" t="s">
        <v>87</v>
      </c>
      <c r="C1643" s="44">
        <v>44134</v>
      </c>
      <c r="E1643" t="s">
        <v>89</v>
      </c>
      <c r="F1643" s="106"/>
    </row>
    <row r="1644" spans="1:6" x14ac:dyDescent="0.25">
      <c r="A1644">
        <v>47352</v>
      </c>
      <c r="B1644" t="s">
        <v>87</v>
      </c>
      <c r="C1644" s="44">
        <v>44134</v>
      </c>
      <c r="E1644" t="s">
        <v>89</v>
      </c>
      <c r="F1644" s="106"/>
    </row>
    <row r="1645" spans="1:6" x14ac:dyDescent="0.25">
      <c r="A1645">
        <v>47351</v>
      </c>
      <c r="B1645" t="s">
        <v>87</v>
      </c>
      <c r="C1645" s="44">
        <v>44134</v>
      </c>
      <c r="E1645" t="s">
        <v>89</v>
      </c>
      <c r="F1645" s="106"/>
    </row>
    <row r="1646" spans="1:6" x14ac:dyDescent="0.25">
      <c r="A1646">
        <v>47353</v>
      </c>
      <c r="B1646" t="s">
        <v>87</v>
      </c>
      <c r="C1646" s="44">
        <v>44134</v>
      </c>
      <c r="E1646" t="s">
        <v>89</v>
      </c>
      <c r="F1646" s="106"/>
    </row>
    <row r="1647" spans="1:6" x14ac:dyDescent="0.25">
      <c r="A1647">
        <v>47061</v>
      </c>
      <c r="B1647" t="s">
        <v>87</v>
      </c>
      <c r="C1647" s="44">
        <v>44137</v>
      </c>
      <c r="E1647" t="s">
        <v>89</v>
      </c>
      <c r="F1647" s="106"/>
    </row>
    <row r="1648" spans="1:6" x14ac:dyDescent="0.25">
      <c r="A1648">
        <v>47052</v>
      </c>
      <c r="B1648" t="s">
        <v>87</v>
      </c>
      <c r="C1648" s="44">
        <v>44137</v>
      </c>
      <c r="E1648" t="s">
        <v>89</v>
      </c>
      <c r="F1648" s="106"/>
    </row>
    <row r="1649" spans="1:6" x14ac:dyDescent="0.25">
      <c r="A1649">
        <v>47051</v>
      </c>
      <c r="B1649" t="s">
        <v>87</v>
      </c>
      <c r="C1649" s="44">
        <v>44137</v>
      </c>
      <c r="E1649" t="s">
        <v>89</v>
      </c>
      <c r="F1649" s="106"/>
    </row>
    <row r="1650" spans="1:6" x14ac:dyDescent="0.25">
      <c r="A1650">
        <v>47053</v>
      </c>
      <c r="B1650" t="s">
        <v>87</v>
      </c>
      <c r="C1650" s="44">
        <v>44137</v>
      </c>
      <c r="E1650" t="s">
        <v>89</v>
      </c>
      <c r="F1650" s="106"/>
    </row>
    <row r="1651" spans="1:6" x14ac:dyDescent="0.25">
      <c r="A1651">
        <v>47056</v>
      </c>
      <c r="B1651" t="s">
        <v>87</v>
      </c>
      <c r="C1651" s="44">
        <v>44137</v>
      </c>
      <c r="E1651" t="s">
        <v>89</v>
      </c>
      <c r="F1651" s="106"/>
    </row>
    <row r="1652" spans="1:6" x14ac:dyDescent="0.25">
      <c r="A1652">
        <v>47054</v>
      </c>
      <c r="B1652" t="s">
        <v>87</v>
      </c>
      <c r="C1652" s="44">
        <v>44137</v>
      </c>
      <c r="E1652" t="s">
        <v>89</v>
      </c>
      <c r="F1652" s="106"/>
    </row>
    <row r="1653" spans="1:6" x14ac:dyDescent="0.25">
      <c r="A1653">
        <v>47055</v>
      </c>
      <c r="B1653" t="s">
        <v>87</v>
      </c>
      <c r="C1653" s="44">
        <v>44137</v>
      </c>
      <c r="E1653" t="s">
        <v>89</v>
      </c>
      <c r="F1653" s="106"/>
    </row>
    <row r="1654" spans="1:6" x14ac:dyDescent="0.25">
      <c r="A1654">
        <v>47057</v>
      </c>
      <c r="B1654" t="s">
        <v>87</v>
      </c>
      <c r="C1654" s="44">
        <v>44137</v>
      </c>
      <c r="E1654" t="s">
        <v>89</v>
      </c>
      <c r="F1654" s="106"/>
    </row>
    <row r="1655" spans="1:6" x14ac:dyDescent="0.25">
      <c r="A1655">
        <v>47059</v>
      </c>
      <c r="B1655" t="s">
        <v>87</v>
      </c>
      <c r="C1655" s="44">
        <v>44139</v>
      </c>
      <c r="E1655" t="s">
        <v>89</v>
      </c>
      <c r="F1655" s="106"/>
    </row>
    <row r="1656" spans="1:6" x14ac:dyDescent="0.25">
      <c r="A1656">
        <v>47060</v>
      </c>
      <c r="B1656" t="s">
        <v>87</v>
      </c>
      <c r="C1656" s="44">
        <v>44139</v>
      </c>
      <c r="E1656" t="s">
        <v>89</v>
      </c>
      <c r="F1656" s="106"/>
    </row>
    <row r="1657" spans="1:6" x14ac:dyDescent="0.25">
      <c r="A1657">
        <v>47058</v>
      </c>
      <c r="B1657" t="s">
        <v>87</v>
      </c>
      <c r="C1657" s="44">
        <v>44139</v>
      </c>
      <c r="E1657" t="s">
        <v>89</v>
      </c>
      <c r="F1657" s="106"/>
    </row>
    <row r="1658" spans="1:6" x14ac:dyDescent="0.25">
      <c r="A1658">
        <v>47066</v>
      </c>
      <c r="B1658" t="s">
        <v>87</v>
      </c>
      <c r="C1658" s="44">
        <v>44139</v>
      </c>
      <c r="E1658" t="s">
        <v>89</v>
      </c>
      <c r="F1658" s="106"/>
    </row>
    <row r="1659" spans="1:6" x14ac:dyDescent="0.25">
      <c r="A1659">
        <v>47067</v>
      </c>
      <c r="B1659" t="s">
        <v>87</v>
      </c>
      <c r="C1659" s="44">
        <v>44139</v>
      </c>
      <c r="E1659" t="s">
        <v>89</v>
      </c>
      <c r="F1659" s="106"/>
    </row>
    <row r="1660" spans="1:6" x14ac:dyDescent="0.25">
      <c r="A1660">
        <v>47075</v>
      </c>
      <c r="B1660" t="s">
        <v>87</v>
      </c>
      <c r="C1660" s="44">
        <v>44139</v>
      </c>
      <c r="E1660" t="s">
        <v>89</v>
      </c>
      <c r="F1660" s="106"/>
    </row>
    <row r="1661" spans="1:6" x14ac:dyDescent="0.25">
      <c r="A1661">
        <v>47062</v>
      </c>
      <c r="B1661" t="s">
        <v>87</v>
      </c>
      <c r="C1661" s="44">
        <v>44139</v>
      </c>
      <c r="E1661" t="s">
        <v>89</v>
      </c>
      <c r="F1661" s="106"/>
    </row>
    <row r="1662" spans="1:6" x14ac:dyDescent="0.25">
      <c r="A1662">
        <v>47063</v>
      </c>
      <c r="B1662" t="s">
        <v>87</v>
      </c>
      <c r="C1662" s="44">
        <v>44139</v>
      </c>
      <c r="E1662" t="s">
        <v>89</v>
      </c>
      <c r="F1662" s="106"/>
    </row>
    <row r="1663" spans="1:6" x14ac:dyDescent="0.25">
      <c r="A1663">
        <v>47064</v>
      </c>
      <c r="B1663" t="s">
        <v>87</v>
      </c>
      <c r="C1663" s="44">
        <v>44139</v>
      </c>
      <c r="E1663" t="s">
        <v>89</v>
      </c>
      <c r="F1663" s="106"/>
    </row>
    <row r="1664" spans="1:6" x14ac:dyDescent="0.25">
      <c r="A1664">
        <v>46784</v>
      </c>
      <c r="B1664" t="s">
        <v>87</v>
      </c>
      <c r="C1664" s="44">
        <v>44139</v>
      </c>
      <c r="E1664" t="s">
        <v>89</v>
      </c>
      <c r="F1664" s="106"/>
    </row>
    <row r="1665" spans="1:6" x14ac:dyDescent="0.25">
      <c r="A1665">
        <v>47077</v>
      </c>
      <c r="B1665" t="s">
        <v>87</v>
      </c>
      <c r="C1665" s="44">
        <v>44140</v>
      </c>
      <c r="E1665" t="s">
        <v>89</v>
      </c>
      <c r="F1665" s="106"/>
    </row>
    <row r="1666" spans="1:6" x14ac:dyDescent="0.25">
      <c r="A1666">
        <v>47078</v>
      </c>
      <c r="B1666" t="s">
        <v>87</v>
      </c>
      <c r="C1666" s="44">
        <v>44140</v>
      </c>
      <c r="E1666" t="s">
        <v>89</v>
      </c>
      <c r="F1666" s="106"/>
    </row>
    <row r="1667" spans="1:6" x14ac:dyDescent="0.25">
      <c r="A1667">
        <v>47079</v>
      </c>
      <c r="B1667" t="s">
        <v>87</v>
      </c>
      <c r="C1667" s="44">
        <v>44140</v>
      </c>
      <c r="E1667" t="s">
        <v>89</v>
      </c>
      <c r="F1667" s="106"/>
    </row>
    <row r="1668" spans="1:6" x14ac:dyDescent="0.25">
      <c r="A1668">
        <v>47076</v>
      </c>
      <c r="B1668" t="s">
        <v>87</v>
      </c>
      <c r="C1668" s="44">
        <v>44140</v>
      </c>
      <c r="E1668" t="s">
        <v>89</v>
      </c>
      <c r="F1668" s="106"/>
    </row>
    <row r="1669" spans="1:6" x14ac:dyDescent="0.25">
      <c r="A1669">
        <v>47080</v>
      </c>
      <c r="B1669" t="s">
        <v>87</v>
      </c>
      <c r="C1669" s="44">
        <v>44140</v>
      </c>
      <c r="E1669" t="s">
        <v>89</v>
      </c>
      <c r="F1669" s="106"/>
    </row>
    <row r="1670" spans="1:6" x14ac:dyDescent="0.25">
      <c r="A1670">
        <v>47111</v>
      </c>
      <c r="B1670" t="s">
        <v>87</v>
      </c>
      <c r="C1670" s="44">
        <v>44140</v>
      </c>
      <c r="E1670" t="s">
        <v>89</v>
      </c>
      <c r="F1670" s="106"/>
    </row>
    <row r="1671" spans="1:6" x14ac:dyDescent="0.25">
      <c r="A1671">
        <v>47113</v>
      </c>
      <c r="B1671" t="s">
        <v>87</v>
      </c>
      <c r="C1671" s="44">
        <v>44140</v>
      </c>
      <c r="E1671" t="s">
        <v>89</v>
      </c>
      <c r="F1671" s="106"/>
    </row>
    <row r="1672" spans="1:6" x14ac:dyDescent="0.25">
      <c r="A1672">
        <v>47115</v>
      </c>
      <c r="B1672" t="s">
        <v>87</v>
      </c>
      <c r="C1672" s="44">
        <v>44140</v>
      </c>
      <c r="E1672" t="s">
        <v>89</v>
      </c>
      <c r="F1672" s="106"/>
    </row>
    <row r="1673" spans="1:6" x14ac:dyDescent="0.25">
      <c r="A1673">
        <v>47047</v>
      </c>
      <c r="B1673" t="s">
        <v>87</v>
      </c>
      <c r="C1673" s="44">
        <v>44141</v>
      </c>
      <c r="E1673" t="s">
        <v>89</v>
      </c>
      <c r="F1673" s="106"/>
    </row>
    <row r="1674" spans="1:6" x14ac:dyDescent="0.25">
      <c r="A1674">
        <v>47048</v>
      </c>
      <c r="B1674" t="s">
        <v>87</v>
      </c>
      <c r="C1674" s="44">
        <v>44141</v>
      </c>
      <c r="E1674" t="s">
        <v>89</v>
      </c>
      <c r="F1674" s="106"/>
    </row>
    <row r="1675" spans="1:6" x14ac:dyDescent="0.25">
      <c r="A1675">
        <v>47049</v>
      </c>
      <c r="B1675" t="s">
        <v>87</v>
      </c>
      <c r="C1675" s="44">
        <v>44141</v>
      </c>
      <c r="E1675" t="s">
        <v>89</v>
      </c>
      <c r="F1675" s="106"/>
    </row>
    <row r="1676" spans="1:6" x14ac:dyDescent="0.25">
      <c r="A1676">
        <v>47050</v>
      </c>
      <c r="B1676" t="s">
        <v>87</v>
      </c>
      <c r="C1676" s="44">
        <v>44141</v>
      </c>
      <c r="E1676" t="s">
        <v>89</v>
      </c>
      <c r="F1676" s="106"/>
    </row>
    <row r="1677" spans="1:6" x14ac:dyDescent="0.25">
      <c r="A1677">
        <v>39280</v>
      </c>
      <c r="B1677" t="s">
        <v>92</v>
      </c>
      <c r="C1677" s="44">
        <v>44027</v>
      </c>
      <c r="E1677" t="s">
        <v>89</v>
      </c>
      <c r="F1677" s="106"/>
    </row>
    <row r="1678" spans="1:6" x14ac:dyDescent="0.25">
      <c r="A1678">
        <v>37490</v>
      </c>
      <c r="B1678" t="s">
        <v>93</v>
      </c>
      <c r="C1678" s="44">
        <v>44027</v>
      </c>
      <c r="E1678" t="s">
        <v>89</v>
      </c>
      <c r="F1678" s="106"/>
    </row>
    <row r="1679" spans="1:6" x14ac:dyDescent="0.25">
      <c r="A1679">
        <v>43389</v>
      </c>
      <c r="B1679" t="s">
        <v>93</v>
      </c>
      <c r="C1679" s="44">
        <v>44027</v>
      </c>
      <c r="E1679" t="s">
        <v>89</v>
      </c>
      <c r="F1679" s="106"/>
    </row>
    <row r="1680" spans="1:6" x14ac:dyDescent="0.25">
      <c r="A1680">
        <v>36193</v>
      </c>
      <c r="B1680" t="s">
        <v>92</v>
      </c>
      <c r="C1680" s="44">
        <v>44027</v>
      </c>
      <c r="E1680" t="s">
        <v>89</v>
      </c>
      <c r="F1680" s="106"/>
    </row>
    <row r="1681" spans="1:6" x14ac:dyDescent="0.25">
      <c r="A1681">
        <v>47069</v>
      </c>
      <c r="B1681" t="s">
        <v>87</v>
      </c>
      <c r="C1681" s="44">
        <v>44141</v>
      </c>
      <c r="E1681" t="s">
        <v>89</v>
      </c>
      <c r="F1681" s="106"/>
    </row>
    <row r="1682" spans="1:6" x14ac:dyDescent="0.25">
      <c r="A1682">
        <v>47070</v>
      </c>
      <c r="B1682" t="s">
        <v>87</v>
      </c>
      <c r="C1682" s="44">
        <v>44141</v>
      </c>
      <c r="E1682" t="s">
        <v>89</v>
      </c>
      <c r="F1682" s="106"/>
    </row>
    <row r="1683" spans="1:6" x14ac:dyDescent="0.25">
      <c r="A1683">
        <v>47081</v>
      </c>
      <c r="B1683" t="s">
        <v>87</v>
      </c>
      <c r="C1683" s="44">
        <v>44141</v>
      </c>
      <c r="E1683" t="s">
        <v>89</v>
      </c>
      <c r="F1683" s="106"/>
    </row>
    <row r="1684" spans="1:6" x14ac:dyDescent="0.25">
      <c r="A1684">
        <v>47082</v>
      </c>
      <c r="B1684" t="s">
        <v>87</v>
      </c>
      <c r="C1684" s="44">
        <v>44141</v>
      </c>
      <c r="E1684" t="s">
        <v>89</v>
      </c>
      <c r="F1684" s="106"/>
    </row>
    <row r="1685" spans="1:6" x14ac:dyDescent="0.25">
      <c r="A1685">
        <v>47282</v>
      </c>
      <c r="B1685" t="s">
        <v>87</v>
      </c>
      <c r="C1685" s="44">
        <v>44144</v>
      </c>
      <c r="E1685" t="s">
        <v>89</v>
      </c>
      <c r="F1685" s="106"/>
    </row>
    <row r="1686" spans="1:6" x14ac:dyDescent="0.25">
      <c r="A1686">
        <v>47283</v>
      </c>
      <c r="B1686" t="s">
        <v>87</v>
      </c>
      <c r="C1686" s="44">
        <v>44144</v>
      </c>
      <c r="E1686" t="s">
        <v>89</v>
      </c>
      <c r="F1686" s="106"/>
    </row>
    <row r="1687" spans="1:6" x14ac:dyDescent="0.25">
      <c r="A1687">
        <v>47284</v>
      </c>
      <c r="B1687" t="s">
        <v>87</v>
      </c>
      <c r="C1687" s="44">
        <v>44144</v>
      </c>
      <c r="E1687" t="s">
        <v>89</v>
      </c>
      <c r="F1687" s="106"/>
    </row>
    <row r="1688" spans="1:6" x14ac:dyDescent="0.25">
      <c r="A1688">
        <v>47083</v>
      </c>
      <c r="B1688" t="s">
        <v>87</v>
      </c>
      <c r="C1688" s="44">
        <v>44145</v>
      </c>
      <c r="E1688" t="s">
        <v>89</v>
      </c>
      <c r="F1688" s="106"/>
    </row>
    <row r="1689" spans="1:6" x14ac:dyDescent="0.25">
      <c r="A1689">
        <v>47084</v>
      </c>
      <c r="B1689" t="s">
        <v>87</v>
      </c>
      <c r="C1689" s="44">
        <v>44145</v>
      </c>
      <c r="E1689" t="s">
        <v>89</v>
      </c>
      <c r="F1689" s="106"/>
    </row>
    <row r="1690" spans="1:6" x14ac:dyDescent="0.25">
      <c r="A1690">
        <v>47085</v>
      </c>
      <c r="B1690" t="s">
        <v>87</v>
      </c>
      <c r="C1690" s="44">
        <v>44145</v>
      </c>
      <c r="E1690" t="s">
        <v>89</v>
      </c>
      <c r="F1690" s="106"/>
    </row>
    <row r="1691" spans="1:6" x14ac:dyDescent="0.25">
      <c r="A1691">
        <v>47086</v>
      </c>
      <c r="B1691" t="s">
        <v>87</v>
      </c>
      <c r="C1691" s="44">
        <v>44145</v>
      </c>
      <c r="E1691" t="s">
        <v>89</v>
      </c>
      <c r="F1691" s="106"/>
    </row>
    <row r="1692" spans="1:6" x14ac:dyDescent="0.25">
      <c r="A1692">
        <v>47451</v>
      </c>
      <c r="B1692" t="s">
        <v>87</v>
      </c>
      <c r="C1692" s="44">
        <v>44146</v>
      </c>
      <c r="E1692" t="s">
        <v>89</v>
      </c>
      <c r="F1692" s="106"/>
    </row>
    <row r="1693" spans="1:6" x14ac:dyDescent="0.25">
      <c r="A1693">
        <v>47452</v>
      </c>
      <c r="B1693" t="s">
        <v>87</v>
      </c>
      <c r="C1693" s="44">
        <v>44146</v>
      </c>
      <c r="E1693" t="s">
        <v>89</v>
      </c>
      <c r="F1693" s="106"/>
    </row>
    <row r="1694" spans="1:6" x14ac:dyDescent="0.25">
      <c r="A1694">
        <v>47453</v>
      </c>
      <c r="B1694" t="s">
        <v>87</v>
      </c>
      <c r="C1694" s="44">
        <v>44146</v>
      </c>
      <c r="E1694" t="s">
        <v>89</v>
      </c>
      <c r="F1694" s="106"/>
    </row>
    <row r="1695" spans="1:6" x14ac:dyDescent="0.25">
      <c r="A1695">
        <v>47454</v>
      </c>
      <c r="B1695" t="s">
        <v>87</v>
      </c>
      <c r="C1695" s="44">
        <v>44146</v>
      </c>
      <c r="E1695" t="s">
        <v>89</v>
      </c>
      <c r="F1695" s="106"/>
    </row>
    <row r="1696" spans="1:6" x14ac:dyDescent="0.25">
      <c r="A1696">
        <v>44724</v>
      </c>
      <c r="B1696" t="s">
        <v>85</v>
      </c>
      <c r="C1696" s="44">
        <v>44034</v>
      </c>
      <c r="E1696" t="s">
        <v>89</v>
      </c>
      <c r="F1696" s="106"/>
    </row>
    <row r="1697" spans="1:6" x14ac:dyDescent="0.25">
      <c r="A1697">
        <v>44721</v>
      </c>
      <c r="B1697" t="s">
        <v>85</v>
      </c>
      <c r="C1697" s="44">
        <v>44034</v>
      </c>
      <c r="E1697" t="s">
        <v>89</v>
      </c>
      <c r="F1697" s="106"/>
    </row>
    <row r="1698" spans="1:6" x14ac:dyDescent="0.25">
      <c r="A1698">
        <v>46177</v>
      </c>
      <c r="B1698" t="s">
        <v>85</v>
      </c>
      <c r="C1698" s="44">
        <v>44034</v>
      </c>
      <c r="E1698" t="s">
        <v>89</v>
      </c>
      <c r="F1698" s="106"/>
    </row>
    <row r="1699" spans="1:6" x14ac:dyDescent="0.25">
      <c r="A1699">
        <v>46178</v>
      </c>
      <c r="B1699" t="s">
        <v>85</v>
      </c>
      <c r="C1699" s="44">
        <v>44034</v>
      </c>
      <c r="E1699" t="s">
        <v>89</v>
      </c>
      <c r="F1699" s="106"/>
    </row>
    <row r="1700" spans="1:6" x14ac:dyDescent="0.25">
      <c r="A1700">
        <v>44725</v>
      </c>
      <c r="B1700" t="s">
        <v>85</v>
      </c>
      <c r="C1700" s="44">
        <v>44034</v>
      </c>
      <c r="E1700" t="s">
        <v>89</v>
      </c>
      <c r="F1700" s="106"/>
    </row>
    <row r="1701" spans="1:6" x14ac:dyDescent="0.25">
      <c r="A1701">
        <v>46181</v>
      </c>
      <c r="B1701" t="s">
        <v>85</v>
      </c>
      <c r="C1701" s="44">
        <v>44034</v>
      </c>
      <c r="E1701" t="s">
        <v>89</v>
      </c>
      <c r="F1701" s="106"/>
    </row>
    <row r="1702" spans="1:6" x14ac:dyDescent="0.25">
      <c r="A1702">
        <v>46287</v>
      </c>
      <c r="B1702" t="s">
        <v>85</v>
      </c>
      <c r="C1702" s="44">
        <v>44034</v>
      </c>
      <c r="E1702" t="s">
        <v>89</v>
      </c>
      <c r="F1702" s="106"/>
    </row>
    <row r="1703" spans="1:6" x14ac:dyDescent="0.25">
      <c r="A1703">
        <v>46286</v>
      </c>
      <c r="B1703" t="s">
        <v>85</v>
      </c>
      <c r="C1703" s="44">
        <v>44034</v>
      </c>
      <c r="E1703" t="s">
        <v>89</v>
      </c>
      <c r="F1703" s="106"/>
    </row>
    <row r="1704" spans="1:6" x14ac:dyDescent="0.25">
      <c r="A1704">
        <v>46288</v>
      </c>
      <c r="B1704" t="s">
        <v>85</v>
      </c>
      <c r="C1704" s="44">
        <v>44034</v>
      </c>
      <c r="E1704" t="s">
        <v>89</v>
      </c>
      <c r="F1704" s="106"/>
    </row>
    <row r="1705" spans="1:6" x14ac:dyDescent="0.25">
      <c r="A1705">
        <v>46919</v>
      </c>
      <c r="B1705" t="s">
        <v>85</v>
      </c>
      <c r="C1705" s="44">
        <v>44034</v>
      </c>
      <c r="E1705" t="s">
        <v>89</v>
      </c>
      <c r="F1705" s="106"/>
    </row>
    <row r="1706" spans="1:6" x14ac:dyDescent="0.25">
      <c r="A1706">
        <v>46925</v>
      </c>
      <c r="B1706" t="s">
        <v>85</v>
      </c>
      <c r="C1706" s="44">
        <v>44034</v>
      </c>
      <c r="E1706" t="s">
        <v>89</v>
      </c>
      <c r="F1706" s="106"/>
    </row>
    <row r="1707" spans="1:6" x14ac:dyDescent="0.25">
      <c r="A1707">
        <v>46917</v>
      </c>
      <c r="B1707" t="s">
        <v>85</v>
      </c>
      <c r="C1707" s="44">
        <v>44035</v>
      </c>
      <c r="E1707" t="s">
        <v>89</v>
      </c>
      <c r="F1707" s="106"/>
    </row>
    <row r="1708" spans="1:6" x14ac:dyDescent="0.25">
      <c r="A1708" t="s">
        <v>222</v>
      </c>
      <c r="B1708" t="s">
        <v>85</v>
      </c>
      <c r="C1708" s="44">
        <v>44035</v>
      </c>
      <c r="E1708" t="s">
        <v>89</v>
      </c>
      <c r="F1708" s="106"/>
    </row>
    <row r="1709" spans="1:6" x14ac:dyDescent="0.25">
      <c r="A1709">
        <v>46924</v>
      </c>
      <c r="B1709" t="s">
        <v>85</v>
      </c>
      <c r="C1709" s="44">
        <v>44035</v>
      </c>
      <c r="E1709" t="s">
        <v>89</v>
      </c>
      <c r="F1709" s="106"/>
    </row>
    <row r="1710" spans="1:6" x14ac:dyDescent="0.25">
      <c r="A1710">
        <v>46923</v>
      </c>
      <c r="B1710" t="s">
        <v>85</v>
      </c>
      <c r="C1710" s="44">
        <v>44035</v>
      </c>
      <c r="E1710" t="s">
        <v>89</v>
      </c>
      <c r="F1710" s="106"/>
    </row>
    <row r="1711" spans="1:6" x14ac:dyDescent="0.25">
      <c r="A1711">
        <v>46285</v>
      </c>
      <c r="B1711" t="s">
        <v>85</v>
      </c>
      <c r="C1711" s="44">
        <v>44036</v>
      </c>
      <c r="E1711" t="s">
        <v>89</v>
      </c>
      <c r="F1711" s="106"/>
    </row>
    <row r="1712" spans="1:6" x14ac:dyDescent="0.25">
      <c r="A1712">
        <v>46918</v>
      </c>
      <c r="B1712" t="s">
        <v>85</v>
      </c>
      <c r="C1712" s="44">
        <v>44036</v>
      </c>
      <c r="E1712" t="s">
        <v>89</v>
      </c>
      <c r="F1712" s="106"/>
    </row>
    <row r="1713" spans="1:6" x14ac:dyDescent="0.25">
      <c r="A1713">
        <v>46920</v>
      </c>
      <c r="B1713" t="s">
        <v>85</v>
      </c>
      <c r="C1713" s="44">
        <v>44036</v>
      </c>
      <c r="E1713" t="s">
        <v>89</v>
      </c>
      <c r="F1713" s="106"/>
    </row>
    <row r="1714" spans="1:6" x14ac:dyDescent="0.25">
      <c r="A1714">
        <v>46927</v>
      </c>
      <c r="B1714" t="s">
        <v>85</v>
      </c>
      <c r="C1714" s="44">
        <v>44036</v>
      </c>
      <c r="E1714" t="s">
        <v>89</v>
      </c>
      <c r="F1714" s="106"/>
    </row>
    <row r="1715" spans="1:6" x14ac:dyDescent="0.25">
      <c r="A1715">
        <v>47090</v>
      </c>
      <c r="B1715" t="s">
        <v>87</v>
      </c>
      <c r="C1715" s="44">
        <v>44146</v>
      </c>
      <c r="E1715" t="s">
        <v>89</v>
      </c>
      <c r="F1715" s="106"/>
    </row>
    <row r="1716" spans="1:6" x14ac:dyDescent="0.25">
      <c r="A1716">
        <v>47091</v>
      </c>
      <c r="B1716" t="s">
        <v>87</v>
      </c>
      <c r="C1716" s="44">
        <v>44146</v>
      </c>
      <c r="E1716" t="s">
        <v>89</v>
      </c>
      <c r="F1716" s="106"/>
    </row>
    <row r="1717" spans="1:6" x14ac:dyDescent="0.25">
      <c r="A1717">
        <v>47092</v>
      </c>
      <c r="B1717" t="s">
        <v>87</v>
      </c>
      <c r="C1717" s="44">
        <v>44146</v>
      </c>
      <c r="E1717" t="s">
        <v>89</v>
      </c>
      <c r="F1717" s="106"/>
    </row>
    <row r="1718" spans="1:6" x14ac:dyDescent="0.25">
      <c r="A1718">
        <v>47087</v>
      </c>
      <c r="B1718" t="s">
        <v>87</v>
      </c>
      <c r="C1718" s="44">
        <v>44146</v>
      </c>
      <c r="E1718" t="s">
        <v>89</v>
      </c>
      <c r="F1718" s="106"/>
    </row>
    <row r="1719" spans="1:6" x14ac:dyDescent="0.25">
      <c r="A1719">
        <v>46921</v>
      </c>
      <c r="B1719" t="s">
        <v>85</v>
      </c>
      <c r="C1719" s="44">
        <v>44039</v>
      </c>
      <c r="E1719" t="s">
        <v>89</v>
      </c>
      <c r="F1719" s="106"/>
    </row>
    <row r="1720" spans="1:6" x14ac:dyDescent="0.25">
      <c r="A1720">
        <v>47026</v>
      </c>
      <c r="B1720" t="s">
        <v>87</v>
      </c>
      <c r="C1720" s="44">
        <v>44151</v>
      </c>
      <c r="E1720" t="s">
        <v>89</v>
      </c>
      <c r="F1720" s="106"/>
    </row>
    <row r="1721" spans="1:6" x14ac:dyDescent="0.25">
      <c r="A1721">
        <v>47232</v>
      </c>
      <c r="B1721" t="s">
        <v>87</v>
      </c>
      <c r="C1721" s="44">
        <v>44151</v>
      </c>
      <c r="E1721" t="s">
        <v>89</v>
      </c>
      <c r="F1721" s="106"/>
    </row>
    <row r="1722" spans="1:6" x14ac:dyDescent="0.25">
      <c r="A1722">
        <v>47255</v>
      </c>
      <c r="B1722" t="s">
        <v>87</v>
      </c>
      <c r="C1722" s="44">
        <v>44151</v>
      </c>
      <c r="E1722" t="s">
        <v>89</v>
      </c>
      <c r="F1722" s="106"/>
    </row>
    <row r="1723" spans="1:6" x14ac:dyDescent="0.25">
      <c r="A1723">
        <v>47254</v>
      </c>
      <c r="B1723" t="s">
        <v>87</v>
      </c>
      <c r="C1723" s="44">
        <v>44151</v>
      </c>
      <c r="E1723" t="s">
        <v>89</v>
      </c>
      <c r="F1723" s="106"/>
    </row>
    <row r="1724" spans="1:6" x14ac:dyDescent="0.25">
      <c r="A1724">
        <v>47197</v>
      </c>
      <c r="B1724" t="s">
        <v>87</v>
      </c>
      <c r="C1724" s="44">
        <v>44153</v>
      </c>
      <c r="E1724" t="s">
        <v>89</v>
      </c>
      <c r="F1724" s="106"/>
    </row>
    <row r="1725" spans="1:6" x14ac:dyDescent="0.25">
      <c r="A1725">
        <v>47198</v>
      </c>
      <c r="B1725" t="s">
        <v>87</v>
      </c>
      <c r="C1725" s="44">
        <v>44153</v>
      </c>
      <c r="E1725" t="s">
        <v>89</v>
      </c>
      <c r="F1725" s="106"/>
    </row>
    <row r="1726" spans="1:6" x14ac:dyDescent="0.25">
      <c r="A1726">
        <v>47455</v>
      </c>
      <c r="B1726" t="s">
        <v>87</v>
      </c>
      <c r="C1726" s="44">
        <v>44153</v>
      </c>
      <c r="E1726" t="s">
        <v>89</v>
      </c>
      <c r="F1726" s="106"/>
    </row>
    <row r="1727" spans="1:6" x14ac:dyDescent="0.25">
      <c r="A1727">
        <v>47456</v>
      </c>
      <c r="B1727" t="s">
        <v>87</v>
      </c>
      <c r="C1727" s="44">
        <v>44153</v>
      </c>
      <c r="E1727" t="s">
        <v>89</v>
      </c>
      <c r="F1727" s="106"/>
    </row>
    <row r="1728" spans="1:6" x14ac:dyDescent="0.25">
      <c r="A1728">
        <v>47457</v>
      </c>
      <c r="B1728" t="s">
        <v>87</v>
      </c>
      <c r="C1728" s="44">
        <v>44154</v>
      </c>
      <c r="E1728" t="s">
        <v>89</v>
      </c>
      <c r="F1728" s="106"/>
    </row>
    <row r="1729" spans="1:6" x14ac:dyDescent="0.25">
      <c r="A1729">
        <v>47460</v>
      </c>
      <c r="B1729" t="s">
        <v>87</v>
      </c>
      <c r="C1729" s="44">
        <v>44154</v>
      </c>
      <c r="E1729" t="s">
        <v>89</v>
      </c>
      <c r="F1729" s="106"/>
    </row>
    <row r="1730" spans="1:6" x14ac:dyDescent="0.25">
      <c r="A1730">
        <v>47461</v>
      </c>
      <c r="B1730" t="s">
        <v>87</v>
      </c>
      <c r="C1730" s="44">
        <v>44154</v>
      </c>
      <c r="E1730" t="s">
        <v>89</v>
      </c>
      <c r="F1730" s="106"/>
    </row>
    <row r="1731" spans="1:6" x14ac:dyDescent="0.25">
      <c r="A1731">
        <v>47458</v>
      </c>
      <c r="B1731" t="s">
        <v>87</v>
      </c>
      <c r="C1731" s="44">
        <v>44154</v>
      </c>
      <c r="E1731" t="s">
        <v>89</v>
      </c>
      <c r="F1731" s="106"/>
    </row>
    <row r="1732" spans="1:6" x14ac:dyDescent="0.25">
      <c r="A1732">
        <v>46992</v>
      </c>
      <c r="B1732" t="s">
        <v>87</v>
      </c>
      <c r="C1732" s="44">
        <v>44155</v>
      </c>
      <c r="E1732" t="s">
        <v>89</v>
      </c>
      <c r="F1732" s="106"/>
    </row>
    <row r="1733" spans="1:6" x14ac:dyDescent="0.25">
      <c r="A1733">
        <v>46993</v>
      </c>
      <c r="B1733" t="s">
        <v>87</v>
      </c>
      <c r="C1733" s="44">
        <v>44155</v>
      </c>
      <c r="E1733" t="s">
        <v>89</v>
      </c>
      <c r="F1733" s="106"/>
    </row>
    <row r="1734" spans="1:6" x14ac:dyDescent="0.25">
      <c r="A1734">
        <v>47093</v>
      </c>
      <c r="B1734" t="s">
        <v>87</v>
      </c>
      <c r="C1734" s="44">
        <v>44159</v>
      </c>
      <c r="E1734" t="s">
        <v>89</v>
      </c>
      <c r="F1734" s="106"/>
    </row>
    <row r="1735" spans="1:6" x14ac:dyDescent="0.25">
      <c r="A1735">
        <v>47094</v>
      </c>
      <c r="B1735" t="s">
        <v>87</v>
      </c>
      <c r="C1735" s="44">
        <v>44159</v>
      </c>
      <c r="E1735" t="s">
        <v>89</v>
      </c>
      <c r="F1735" s="106"/>
    </row>
    <row r="1736" spans="1:6" x14ac:dyDescent="0.25">
      <c r="A1736">
        <v>47074</v>
      </c>
      <c r="B1736" t="s">
        <v>87</v>
      </c>
      <c r="C1736" s="44">
        <v>44159</v>
      </c>
      <c r="E1736" t="s">
        <v>89</v>
      </c>
      <c r="F1736" s="106"/>
    </row>
    <row r="1737" spans="1:6" x14ac:dyDescent="0.25">
      <c r="A1737">
        <v>47095</v>
      </c>
      <c r="B1737" t="s">
        <v>87</v>
      </c>
      <c r="C1737" s="44">
        <v>44159</v>
      </c>
      <c r="E1737" t="s">
        <v>89</v>
      </c>
      <c r="F1737" s="106"/>
    </row>
    <row r="1738" spans="1:6" x14ac:dyDescent="0.25">
      <c r="A1738">
        <v>47097</v>
      </c>
      <c r="B1738" t="s">
        <v>87</v>
      </c>
      <c r="C1738" s="44">
        <v>44160</v>
      </c>
      <c r="E1738" t="s">
        <v>89</v>
      </c>
      <c r="F1738" s="106"/>
    </row>
    <row r="1739" spans="1:6" x14ac:dyDescent="0.25">
      <c r="A1739">
        <v>47096</v>
      </c>
      <c r="B1739" t="s">
        <v>87</v>
      </c>
      <c r="C1739" s="44">
        <v>44160</v>
      </c>
      <c r="E1739" t="s">
        <v>89</v>
      </c>
      <c r="F1739" s="106"/>
    </row>
    <row r="1740" spans="1:6" x14ac:dyDescent="0.25">
      <c r="A1740">
        <v>47100</v>
      </c>
      <c r="B1740" t="s">
        <v>87</v>
      </c>
      <c r="C1740" s="44">
        <v>44160</v>
      </c>
      <c r="E1740" t="s">
        <v>89</v>
      </c>
      <c r="F1740" s="106"/>
    </row>
    <row r="1741" spans="1:6" x14ac:dyDescent="0.25">
      <c r="A1741">
        <v>47104</v>
      </c>
      <c r="B1741" t="s">
        <v>87</v>
      </c>
      <c r="C1741" s="44">
        <v>44160</v>
      </c>
      <c r="E1741" t="s">
        <v>89</v>
      </c>
      <c r="F1741" s="106"/>
    </row>
    <row r="1742" spans="1:6" x14ac:dyDescent="0.25">
      <c r="A1742">
        <v>47105</v>
      </c>
      <c r="B1742" t="s">
        <v>87</v>
      </c>
      <c r="C1742" s="44">
        <v>44165</v>
      </c>
      <c r="E1742" t="s">
        <v>89</v>
      </c>
      <c r="F1742" s="106"/>
    </row>
    <row r="1743" spans="1:6" x14ac:dyDescent="0.25">
      <c r="A1743">
        <v>47106</v>
      </c>
      <c r="B1743" t="s">
        <v>87</v>
      </c>
      <c r="C1743" s="44">
        <v>44165</v>
      </c>
      <c r="E1743" t="s">
        <v>89</v>
      </c>
      <c r="F1743" s="106"/>
    </row>
    <row r="1744" spans="1:6" x14ac:dyDescent="0.25">
      <c r="A1744">
        <v>47107</v>
      </c>
      <c r="B1744" t="s">
        <v>87</v>
      </c>
      <c r="C1744" s="44">
        <v>44165</v>
      </c>
      <c r="E1744" t="s">
        <v>89</v>
      </c>
      <c r="F1744" s="106"/>
    </row>
    <row r="1745" spans="1:6" x14ac:dyDescent="0.25">
      <c r="A1745">
        <v>47101</v>
      </c>
      <c r="B1745" t="s">
        <v>87</v>
      </c>
      <c r="C1745" s="44">
        <v>44165</v>
      </c>
      <c r="E1745" t="s">
        <v>89</v>
      </c>
      <c r="F1745" s="106"/>
    </row>
    <row r="1746" spans="1:6" x14ac:dyDescent="0.25">
      <c r="A1746">
        <v>47088</v>
      </c>
      <c r="B1746" t="s">
        <v>87</v>
      </c>
      <c r="C1746" s="44">
        <v>44166</v>
      </c>
      <c r="E1746" t="s">
        <v>89</v>
      </c>
      <c r="F1746" s="106"/>
    </row>
    <row r="1747" spans="1:6" x14ac:dyDescent="0.25">
      <c r="A1747">
        <v>47109</v>
      </c>
      <c r="B1747" t="s">
        <v>87</v>
      </c>
      <c r="C1747" s="44">
        <v>44166</v>
      </c>
      <c r="E1747" t="s">
        <v>89</v>
      </c>
      <c r="F1747" s="106"/>
    </row>
    <row r="1748" spans="1:6" x14ac:dyDescent="0.25">
      <c r="A1748">
        <v>47110</v>
      </c>
      <c r="B1748" t="s">
        <v>87</v>
      </c>
      <c r="C1748" s="44">
        <v>44166</v>
      </c>
      <c r="E1748" t="s">
        <v>89</v>
      </c>
      <c r="F1748" s="106"/>
    </row>
    <row r="1749" spans="1:6" x14ac:dyDescent="0.25">
      <c r="A1749">
        <v>47270</v>
      </c>
      <c r="B1749" t="s">
        <v>87</v>
      </c>
      <c r="C1749" s="44">
        <v>44167</v>
      </c>
      <c r="E1749" t="s">
        <v>89</v>
      </c>
      <c r="F1749" s="106"/>
    </row>
    <row r="1750" spans="1:6" x14ac:dyDescent="0.25">
      <c r="A1750">
        <v>47271</v>
      </c>
      <c r="B1750" t="s">
        <v>87</v>
      </c>
      <c r="C1750" s="44">
        <v>44167</v>
      </c>
      <c r="E1750" t="s">
        <v>89</v>
      </c>
      <c r="F1750" s="106"/>
    </row>
    <row r="1751" spans="1:6" x14ac:dyDescent="0.25">
      <c r="A1751">
        <v>47470</v>
      </c>
      <c r="B1751" t="s">
        <v>87</v>
      </c>
      <c r="C1751" s="44">
        <v>44167</v>
      </c>
      <c r="E1751" t="s">
        <v>89</v>
      </c>
      <c r="F1751" s="106"/>
    </row>
    <row r="1752" spans="1:6" x14ac:dyDescent="0.25">
      <c r="A1752">
        <v>47471</v>
      </c>
      <c r="B1752" t="s">
        <v>87</v>
      </c>
      <c r="C1752" s="44">
        <v>44167</v>
      </c>
      <c r="E1752" t="s">
        <v>89</v>
      </c>
      <c r="F1752" s="106"/>
    </row>
    <row r="1753" spans="1:6" x14ac:dyDescent="0.25">
      <c r="A1753">
        <v>47483</v>
      </c>
      <c r="B1753" t="s">
        <v>87</v>
      </c>
      <c r="C1753" s="44">
        <v>44168</v>
      </c>
      <c r="E1753" t="s">
        <v>89</v>
      </c>
      <c r="F1753" s="106"/>
    </row>
    <row r="1754" spans="1:6" x14ac:dyDescent="0.25">
      <c r="A1754">
        <v>47467</v>
      </c>
      <c r="B1754" t="s">
        <v>87</v>
      </c>
      <c r="C1754" s="44">
        <v>44168</v>
      </c>
      <c r="E1754" t="s">
        <v>89</v>
      </c>
      <c r="F1754" s="106"/>
    </row>
    <row r="1755" spans="1:6" x14ac:dyDescent="0.25">
      <c r="A1755">
        <v>47486</v>
      </c>
      <c r="B1755" t="s">
        <v>87</v>
      </c>
      <c r="C1755" s="44">
        <v>44168</v>
      </c>
      <c r="E1755" t="s">
        <v>89</v>
      </c>
      <c r="F1755" s="106"/>
    </row>
    <row r="1756" spans="1:6" x14ac:dyDescent="0.25">
      <c r="A1756">
        <v>47468</v>
      </c>
      <c r="B1756" t="s">
        <v>87</v>
      </c>
      <c r="C1756" s="44">
        <v>44168</v>
      </c>
      <c r="E1756" t="s">
        <v>89</v>
      </c>
      <c r="F1756" s="106"/>
    </row>
    <row r="1757" spans="1:6" x14ac:dyDescent="0.25">
      <c r="A1757">
        <v>50738748</v>
      </c>
      <c r="B1757" t="s">
        <v>87</v>
      </c>
      <c r="C1757" s="44">
        <v>44169</v>
      </c>
      <c r="E1757" t="s">
        <v>89</v>
      </c>
      <c r="F1757" s="106"/>
    </row>
    <row r="1758" spans="1:6" x14ac:dyDescent="0.25">
      <c r="A1758">
        <v>50738756</v>
      </c>
      <c r="B1758" t="s">
        <v>87</v>
      </c>
      <c r="C1758" s="44">
        <v>44169</v>
      </c>
      <c r="E1758" t="s">
        <v>89</v>
      </c>
      <c r="F1758" s="106"/>
    </row>
    <row r="1759" spans="1:6" x14ac:dyDescent="0.25">
      <c r="A1759">
        <v>47216</v>
      </c>
      <c r="B1759" t="s">
        <v>87</v>
      </c>
      <c r="C1759" s="44">
        <v>44172</v>
      </c>
      <c r="E1759" t="s">
        <v>89</v>
      </c>
      <c r="F1759" s="106"/>
    </row>
    <row r="1760" spans="1:6" x14ac:dyDescent="0.25">
      <c r="A1760">
        <v>47217</v>
      </c>
      <c r="B1760" t="s">
        <v>87</v>
      </c>
      <c r="C1760" s="44">
        <v>44172</v>
      </c>
      <c r="E1760" t="s">
        <v>89</v>
      </c>
      <c r="F1760" s="106"/>
    </row>
    <row r="1761" spans="1:6" x14ac:dyDescent="0.25">
      <c r="A1761">
        <v>47374</v>
      </c>
      <c r="B1761" t="s">
        <v>87</v>
      </c>
      <c r="C1761" s="44">
        <v>44172</v>
      </c>
      <c r="E1761" t="s">
        <v>89</v>
      </c>
      <c r="F1761" s="106"/>
    </row>
    <row r="1762" spans="1:6" x14ac:dyDescent="0.25">
      <c r="A1762">
        <v>47375</v>
      </c>
      <c r="B1762" t="s">
        <v>87</v>
      </c>
      <c r="C1762" s="44">
        <v>44172</v>
      </c>
      <c r="E1762" t="s">
        <v>89</v>
      </c>
      <c r="F1762" s="106"/>
    </row>
    <row r="1763" spans="1:6" x14ac:dyDescent="0.25">
      <c r="A1763">
        <v>47073</v>
      </c>
      <c r="B1763" t="s">
        <v>87</v>
      </c>
      <c r="C1763" s="44">
        <v>44173</v>
      </c>
      <c r="E1763" t="s">
        <v>89</v>
      </c>
      <c r="F1763" s="106"/>
    </row>
    <row r="1764" spans="1:6" x14ac:dyDescent="0.25">
      <c r="A1764">
        <v>47072</v>
      </c>
      <c r="B1764" t="s">
        <v>87</v>
      </c>
      <c r="C1764" s="44">
        <v>44173</v>
      </c>
      <c r="E1764" t="s">
        <v>89</v>
      </c>
      <c r="F1764" s="106"/>
    </row>
    <row r="1765" spans="1:6" x14ac:dyDescent="0.25">
      <c r="A1765">
        <v>47071</v>
      </c>
      <c r="B1765" t="s">
        <v>87</v>
      </c>
      <c r="C1765" s="44">
        <v>44173</v>
      </c>
      <c r="E1765" t="s">
        <v>89</v>
      </c>
      <c r="F1765" s="106"/>
    </row>
    <row r="1766" spans="1:6" x14ac:dyDescent="0.25">
      <c r="A1766">
        <v>47089</v>
      </c>
      <c r="B1766" t="s">
        <v>87</v>
      </c>
      <c r="C1766" s="44">
        <v>44173</v>
      </c>
      <c r="E1766" t="s">
        <v>89</v>
      </c>
      <c r="F1766" s="106"/>
    </row>
    <row r="1767" spans="1:6" x14ac:dyDescent="0.25">
      <c r="A1767">
        <v>47208</v>
      </c>
      <c r="B1767" t="s">
        <v>87</v>
      </c>
      <c r="C1767" s="44">
        <v>44174</v>
      </c>
      <c r="E1767" t="s">
        <v>89</v>
      </c>
      <c r="F1767" s="106"/>
    </row>
    <row r="1768" spans="1:6" x14ac:dyDescent="0.25">
      <c r="A1768">
        <v>47419</v>
      </c>
      <c r="B1768" t="s">
        <v>87</v>
      </c>
      <c r="C1768" s="44">
        <v>44174</v>
      </c>
      <c r="E1768" t="s">
        <v>89</v>
      </c>
      <c r="F1768" s="106"/>
    </row>
    <row r="1769" spans="1:6" x14ac:dyDescent="0.25">
      <c r="A1769">
        <v>46690</v>
      </c>
      <c r="B1769" t="s">
        <v>87</v>
      </c>
      <c r="C1769" s="44">
        <v>44174</v>
      </c>
      <c r="E1769" t="s">
        <v>89</v>
      </c>
      <c r="F1769" s="106"/>
    </row>
    <row r="1770" spans="1:6" x14ac:dyDescent="0.25">
      <c r="A1770">
        <v>47225</v>
      </c>
      <c r="B1770" t="s">
        <v>87</v>
      </c>
      <c r="C1770" s="44">
        <v>44175</v>
      </c>
      <c r="E1770" t="s">
        <v>89</v>
      </c>
      <c r="F1770" s="106"/>
    </row>
    <row r="1771" spans="1:6" x14ac:dyDescent="0.25">
      <c r="A1771">
        <v>47427</v>
      </c>
      <c r="B1771" t="s">
        <v>87</v>
      </c>
      <c r="C1771" s="44">
        <v>44175</v>
      </c>
      <c r="E1771" t="s">
        <v>89</v>
      </c>
      <c r="F1771" s="106"/>
    </row>
    <row r="1772" spans="1:6" x14ac:dyDescent="0.25">
      <c r="A1772">
        <v>47434</v>
      </c>
      <c r="B1772" t="s">
        <v>87</v>
      </c>
      <c r="C1772" s="44">
        <v>44175</v>
      </c>
      <c r="E1772" t="s">
        <v>89</v>
      </c>
      <c r="F1772" s="106"/>
    </row>
    <row r="1773" spans="1:6" x14ac:dyDescent="0.25">
      <c r="A1773">
        <v>47421</v>
      </c>
      <c r="B1773" t="s">
        <v>87</v>
      </c>
      <c r="C1773" s="44">
        <v>44175</v>
      </c>
      <c r="E1773" t="s">
        <v>89</v>
      </c>
      <c r="F1773" s="106"/>
    </row>
    <row r="1774" spans="1:6" x14ac:dyDescent="0.25">
      <c r="A1774">
        <v>47317</v>
      </c>
      <c r="B1774" t="s">
        <v>87</v>
      </c>
      <c r="C1774" s="44">
        <v>44201</v>
      </c>
      <c r="E1774" t="s">
        <v>89</v>
      </c>
      <c r="F1774" s="106"/>
    </row>
    <row r="1775" spans="1:6" x14ac:dyDescent="0.25">
      <c r="A1775">
        <v>47318</v>
      </c>
      <c r="B1775" t="s">
        <v>87</v>
      </c>
      <c r="C1775" s="44">
        <v>44201</v>
      </c>
      <c r="E1775" t="s">
        <v>89</v>
      </c>
      <c r="F1775" s="106"/>
    </row>
    <row r="1776" spans="1:6" x14ac:dyDescent="0.25">
      <c r="A1776">
        <v>47319</v>
      </c>
      <c r="B1776" t="s">
        <v>87</v>
      </c>
      <c r="C1776" s="44">
        <v>44201</v>
      </c>
      <c r="E1776" t="s">
        <v>89</v>
      </c>
      <c r="F1776" s="106"/>
    </row>
    <row r="1777" spans="1:6" x14ac:dyDescent="0.25">
      <c r="A1777">
        <v>47414</v>
      </c>
      <c r="B1777" t="s">
        <v>87</v>
      </c>
      <c r="C1777" s="44">
        <v>44201</v>
      </c>
      <c r="E1777" t="s">
        <v>89</v>
      </c>
      <c r="F1777" s="106"/>
    </row>
    <row r="1778" spans="1:6" x14ac:dyDescent="0.25">
      <c r="A1778">
        <v>47098</v>
      </c>
      <c r="B1778" t="s">
        <v>87</v>
      </c>
      <c r="C1778" s="44">
        <v>44202</v>
      </c>
      <c r="E1778" t="s">
        <v>89</v>
      </c>
      <c r="F1778" s="106"/>
    </row>
    <row r="1779" spans="1:6" x14ac:dyDescent="0.25">
      <c r="A1779">
        <v>47099</v>
      </c>
      <c r="B1779" t="s">
        <v>87</v>
      </c>
      <c r="C1779" s="44">
        <v>44202</v>
      </c>
      <c r="E1779" t="s">
        <v>89</v>
      </c>
      <c r="F1779" s="106"/>
    </row>
    <row r="1780" spans="1:6" x14ac:dyDescent="0.25">
      <c r="A1780">
        <v>47103</v>
      </c>
      <c r="B1780" t="s">
        <v>87</v>
      </c>
      <c r="C1780" s="44">
        <v>44202</v>
      </c>
      <c r="E1780" t="s">
        <v>89</v>
      </c>
      <c r="F1780" s="106"/>
    </row>
    <row r="1781" spans="1:6" x14ac:dyDescent="0.25">
      <c r="A1781">
        <v>47102</v>
      </c>
      <c r="B1781" t="s">
        <v>87</v>
      </c>
      <c r="C1781" s="44">
        <v>44202</v>
      </c>
      <c r="E1781" t="s">
        <v>89</v>
      </c>
      <c r="F1781" s="106"/>
    </row>
    <row r="1782" spans="1:6" x14ac:dyDescent="0.25">
      <c r="A1782">
        <v>47288</v>
      </c>
      <c r="B1782" t="s">
        <v>87</v>
      </c>
      <c r="C1782" s="44">
        <v>44204</v>
      </c>
      <c r="E1782" t="s">
        <v>89</v>
      </c>
      <c r="F1782" s="106"/>
    </row>
    <row r="1783" spans="1:6" x14ac:dyDescent="0.25">
      <c r="A1783">
        <v>47289</v>
      </c>
      <c r="B1783" t="s">
        <v>87</v>
      </c>
      <c r="C1783" s="44">
        <v>44204</v>
      </c>
      <c r="E1783" t="s">
        <v>89</v>
      </c>
      <c r="F1783" s="106"/>
    </row>
    <row r="1784" spans="1:6" x14ac:dyDescent="0.25">
      <c r="A1784">
        <v>47279</v>
      </c>
      <c r="B1784" t="s">
        <v>87</v>
      </c>
      <c r="C1784" s="44">
        <v>44204</v>
      </c>
      <c r="E1784" t="s">
        <v>89</v>
      </c>
      <c r="F1784" s="106"/>
    </row>
    <row r="1785" spans="1:6" x14ac:dyDescent="0.25">
      <c r="A1785">
        <v>47280</v>
      </c>
      <c r="B1785" t="s">
        <v>87</v>
      </c>
      <c r="C1785" s="44">
        <v>44204</v>
      </c>
      <c r="E1785" t="s">
        <v>89</v>
      </c>
      <c r="F1785" s="106"/>
    </row>
    <row r="1786" spans="1:6" x14ac:dyDescent="0.25">
      <c r="A1786">
        <v>47117</v>
      </c>
      <c r="B1786" t="s">
        <v>87</v>
      </c>
      <c r="C1786" s="44">
        <v>44208</v>
      </c>
      <c r="E1786" t="s">
        <v>89</v>
      </c>
      <c r="F1786" s="106"/>
    </row>
    <row r="1787" spans="1:6" x14ac:dyDescent="0.25">
      <c r="A1787">
        <v>47263</v>
      </c>
      <c r="B1787" t="s">
        <v>87</v>
      </c>
      <c r="C1787" s="44">
        <v>44208</v>
      </c>
      <c r="E1787" t="s">
        <v>89</v>
      </c>
      <c r="F1787" s="106"/>
    </row>
    <row r="1788" spans="1:6" x14ac:dyDescent="0.25">
      <c r="A1788">
        <v>47277</v>
      </c>
      <c r="B1788" t="s">
        <v>87</v>
      </c>
      <c r="C1788" s="44">
        <v>44208</v>
      </c>
      <c r="E1788" t="s">
        <v>89</v>
      </c>
      <c r="F1788" s="106"/>
    </row>
    <row r="1789" spans="1:6" x14ac:dyDescent="0.25">
      <c r="A1789">
        <v>47405</v>
      </c>
      <c r="B1789" t="s">
        <v>87</v>
      </c>
      <c r="C1789" s="44">
        <v>44208</v>
      </c>
      <c r="E1789" t="s">
        <v>89</v>
      </c>
      <c r="F1789" s="106"/>
    </row>
    <row r="1790" spans="1:6" x14ac:dyDescent="0.25">
      <c r="A1790">
        <v>46985</v>
      </c>
      <c r="B1790" t="s">
        <v>87</v>
      </c>
      <c r="C1790" s="44">
        <v>44209</v>
      </c>
      <c r="E1790" t="s">
        <v>89</v>
      </c>
      <c r="F1790" s="106"/>
    </row>
    <row r="1791" spans="1:6" x14ac:dyDescent="0.25">
      <c r="A1791">
        <v>46986</v>
      </c>
      <c r="B1791" t="s">
        <v>87</v>
      </c>
      <c r="C1791" s="44">
        <v>44209</v>
      </c>
      <c r="E1791" t="s">
        <v>89</v>
      </c>
      <c r="F1791" s="106"/>
    </row>
    <row r="1792" spans="1:6" x14ac:dyDescent="0.25">
      <c r="A1792">
        <v>46989</v>
      </c>
      <c r="B1792" t="s">
        <v>87</v>
      </c>
      <c r="C1792" s="44">
        <v>44209</v>
      </c>
      <c r="E1792" t="s">
        <v>89</v>
      </c>
      <c r="F1792" s="106"/>
    </row>
    <row r="1793" spans="1:6" x14ac:dyDescent="0.25">
      <c r="A1793">
        <v>46990</v>
      </c>
      <c r="B1793" t="s">
        <v>87</v>
      </c>
      <c r="C1793" s="44">
        <v>44209</v>
      </c>
      <c r="E1793" t="s">
        <v>89</v>
      </c>
      <c r="F1793" s="106"/>
    </row>
    <row r="1794" spans="1:6" x14ac:dyDescent="0.25">
      <c r="A1794">
        <v>47956</v>
      </c>
      <c r="B1794" t="s">
        <v>87</v>
      </c>
      <c r="C1794" s="44">
        <v>44210</v>
      </c>
      <c r="E1794" t="s">
        <v>89</v>
      </c>
      <c r="F1794" s="106"/>
    </row>
    <row r="1795" spans="1:6" x14ac:dyDescent="0.25">
      <c r="A1795">
        <v>47032</v>
      </c>
      <c r="B1795" t="s">
        <v>87</v>
      </c>
      <c r="C1795" s="44">
        <v>44217</v>
      </c>
      <c r="E1795" t="s">
        <v>89</v>
      </c>
      <c r="F1795" s="106"/>
    </row>
    <row r="1796" spans="1:6" x14ac:dyDescent="0.25">
      <c r="A1796">
        <v>47045</v>
      </c>
      <c r="B1796" t="s">
        <v>87</v>
      </c>
      <c r="C1796" s="44">
        <v>44217</v>
      </c>
      <c r="E1796" t="s">
        <v>89</v>
      </c>
      <c r="F1796" s="106"/>
    </row>
    <row r="1797" spans="1:6" x14ac:dyDescent="0.25">
      <c r="A1797">
        <v>47046</v>
      </c>
      <c r="B1797" t="s">
        <v>87</v>
      </c>
      <c r="C1797" s="44">
        <v>44217</v>
      </c>
      <c r="E1797" t="s">
        <v>89</v>
      </c>
      <c r="F1797" s="106"/>
    </row>
    <row r="1798" spans="1:6" x14ac:dyDescent="0.25">
      <c r="A1798">
        <v>46991</v>
      </c>
      <c r="B1798" t="s">
        <v>87</v>
      </c>
      <c r="C1798" s="44">
        <v>44217</v>
      </c>
      <c r="E1798" t="s">
        <v>89</v>
      </c>
      <c r="F1798" s="106"/>
    </row>
    <row r="1799" spans="1:6" x14ac:dyDescent="0.25">
      <c r="A1799">
        <v>47482</v>
      </c>
      <c r="B1799" t="s">
        <v>87</v>
      </c>
      <c r="C1799" s="44">
        <v>44218</v>
      </c>
      <c r="E1799" t="s">
        <v>89</v>
      </c>
      <c r="F1799" s="106"/>
    </row>
    <row r="1800" spans="1:6" x14ac:dyDescent="0.25">
      <c r="A1800">
        <v>47484</v>
      </c>
      <c r="B1800" t="s">
        <v>87</v>
      </c>
      <c r="C1800" s="44">
        <v>44218</v>
      </c>
      <c r="E1800" t="s">
        <v>89</v>
      </c>
      <c r="F1800" s="106"/>
    </row>
    <row r="1801" spans="1:6" x14ac:dyDescent="0.25">
      <c r="A1801">
        <v>47465</v>
      </c>
      <c r="B1801" t="s">
        <v>87</v>
      </c>
      <c r="C1801" s="44">
        <v>44218</v>
      </c>
      <c r="E1801" t="s">
        <v>89</v>
      </c>
      <c r="F1801" s="106"/>
    </row>
    <row r="1802" spans="1:6" x14ac:dyDescent="0.25">
      <c r="A1802">
        <v>47466</v>
      </c>
      <c r="B1802" t="s">
        <v>87</v>
      </c>
      <c r="C1802" s="44">
        <v>44218</v>
      </c>
      <c r="E1802" t="s">
        <v>89</v>
      </c>
      <c r="F1802" s="106"/>
    </row>
    <row r="1803" spans="1:6" x14ac:dyDescent="0.25">
      <c r="A1803">
        <v>47298</v>
      </c>
      <c r="B1803" t="s">
        <v>87</v>
      </c>
      <c r="C1803" s="44">
        <v>44222</v>
      </c>
      <c r="E1803" t="s">
        <v>89</v>
      </c>
      <c r="F1803" s="106"/>
    </row>
    <row r="1804" spans="1:6" x14ac:dyDescent="0.25">
      <c r="A1804">
        <v>47302</v>
      </c>
      <c r="B1804" t="s">
        <v>87</v>
      </c>
      <c r="C1804" s="44">
        <v>44222</v>
      </c>
      <c r="E1804" t="s">
        <v>89</v>
      </c>
      <c r="F1804" s="106"/>
    </row>
    <row r="1805" spans="1:6" x14ac:dyDescent="0.25">
      <c r="A1805">
        <v>47300</v>
      </c>
      <c r="B1805" t="s">
        <v>87</v>
      </c>
      <c r="C1805" s="44">
        <v>44222</v>
      </c>
      <c r="E1805" t="s">
        <v>89</v>
      </c>
      <c r="F1805" s="106"/>
    </row>
    <row r="1806" spans="1:6" x14ac:dyDescent="0.25">
      <c r="A1806">
        <v>47301</v>
      </c>
      <c r="B1806" t="s">
        <v>87</v>
      </c>
      <c r="C1806" s="44">
        <v>44222</v>
      </c>
      <c r="E1806" t="s">
        <v>89</v>
      </c>
      <c r="F1806" s="106"/>
    </row>
    <row r="1807" spans="1:6" x14ac:dyDescent="0.25">
      <c r="A1807">
        <v>48581</v>
      </c>
      <c r="B1807" t="s">
        <v>87</v>
      </c>
      <c r="C1807" s="44">
        <v>44223</v>
      </c>
      <c r="E1807" t="s">
        <v>89</v>
      </c>
      <c r="F1807" s="106"/>
    </row>
    <row r="1808" spans="1:6" x14ac:dyDescent="0.25">
      <c r="A1808">
        <v>46995</v>
      </c>
      <c r="B1808" t="s">
        <v>87</v>
      </c>
      <c r="C1808" s="44">
        <v>44224</v>
      </c>
      <c r="E1808" t="s">
        <v>89</v>
      </c>
      <c r="F1808" s="106"/>
    </row>
    <row r="1809" spans="1:6" x14ac:dyDescent="0.25">
      <c r="A1809">
        <v>46996</v>
      </c>
      <c r="B1809" t="s">
        <v>87</v>
      </c>
      <c r="C1809" s="44">
        <v>44224</v>
      </c>
      <c r="E1809" t="s">
        <v>89</v>
      </c>
      <c r="F1809" s="106"/>
    </row>
    <row r="1810" spans="1:6" x14ac:dyDescent="0.25">
      <c r="A1810">
        <v>46999</v>
      </c>
      <c r="B1810" t="s">
        <v>87</v>
      </c>
      <c r="C1810" s="44">
        <v>44224</v>
      </c>
      <c r="E1810" t="s">
        <v>89</v>
      </c>
      <c r="F1810" s="106"/>
    </row>
    <row r="1811" spans="1:6" x14ac:dyDescent="0.25">
      <c r="A1811">
        <v>47028</v>
      </c>
      <c r="B1811" t="s">
        <v>87</v>
      </c>
      <c r="C1811" s="44">
        <v>44224</v>
      </c>
      <c r="E1811" t="s">
        <v>89</v>
      </c>
      <c r="F1811" s="106"/>
    </row>
    <row r="1812" spans="1:6" x14ac:dyDescent="0.25">
      <c r="A1812">
        <v>50738737</v>
      </c>
      <c r="B1812" t="s">
        <v>87</v>
      </c>
      <c r="C1812" s="44">
        <v>44225</v>
      </c>
      <c r="E1812" t="s">
        <v>89</v>
      </c>
      <c r="F1812" s="106"/>
    </row>
    <row r="1813" spans="1:6" x14ac:dyDescent="0.25">
      <c r="A1813">
        <v>47308</v>
      </c>
      <c r="B1813" t="s">
        <v>87</v>
      </c>
      <c r="C1813" s="44">
        <v>44228</v>
      </c>
      <c r="E1813" t="s">
        <v>89</v>
      </c>
      <c r="F1813" s="106"/>
    </row>
    <row r="1814" spans="1:6" x14ac:dyDescent="0.25">
      <c r="A1814">
        <v>47309</v>
      </c>
      <c r="B1814" t="s">
        <v>87</v>
      </c>
      <c r="C1814" s="44">
        <v>44228</v>
      </c>
      <c r="E1814" t="s">
        <v>89</v>
      </c>
      <c r="F1814" s="106"/>
    </row>
    <row r="1815" spans="1:6" x14ac:dyDescent="0.25">
      <c r="A1815">
        <v>47310</v>
      </c>
      <c r="B1815" t="s">
        <v>87</v>
      </c>
      <c r="C1815" s="44">
        <v>44228</v>
      </c>
      <c r="E1815" t="s">
        <v>89</v>
      </c>
      <c r="F1815" s="106"/>
    </row>
    <row r="1816" spans="1:6" x14ac:dyDescent="0.25">
      <c r="A1816">
        <v>47311</v>
      </c>
      <c r="B1816" t="s">
        <v>87</v>
      </c>
      <c r="C1816" s="44">
        <v>44228</v>
      </c>
      <c r="E1816" t="s">
        <v>89</v>
      </c>
      <c r="F1816" s="106"/>
    </row>
    <row r="1817" spans="1:6" x14ac:dyDescent="0.25">
      <c r="A1817">
        <v>48908</v>
      </c>
      <c r="B1817" t="s">
        <v>87</v>
      </c>
      <c r="C1817" s="44">
        <v>44228</v>
      </c>
      <c r="E1817" t="s">
        <v>89</v>
      </c>
      <c r="F1817" s="106"/>
    </row>
    <row r="1818" spans="1:6" x14ac:dyDescent="0.25">
      <c r="A1818">
        <v>48052782</v>
      </c>
      <c r="B1818" t="s">
        <v>87</v>
      </c>
      <c r="C1818" s="44">
        <v>44228</v>
      </c>
      <c r="E1818" t="s">
        <v>89</v>
      </c>
      <c r="F1818" s="106"/>
    </row>
    <row r="1819" spans="1:6" x14ac:dyDescent="0.25">
      <c r="A1819">
        <v>46312</v>
      </c>
      <c r="B1819" t="s">
        <v>87</v>
      </c>
      <c r="C1819" s="44">
        <v>44228</v>
      </c>
      <c r="E1819" t="s">
        <v>89</v>
      </c>
      <c r="F1819" s="106"/>
    </row>
    <row r="1820" spans="1:6" x14ac:dyDescent="0.25">
      <c r="A1820">
        <v>50074319</v>
      </c>
      <c r="B1820" t="s">
        <v>87</v>
      </c>
      <c r="C1820" s="44">
        <v>44228</v>
      </c>
      <c r="E1820" t="s">
        <v>89</v>
      </c>
      <c r="F1820" s="106"/>
    </row>
    <row r="1821" spans="1:6" x14ac:dyDescent="0.25">
      <c r="A1821">
        <v>47507</v>
      </c>
      <c r="B1821" t="s">
        <v>87</v>
      </c>
      <c r="C1821" s="44">
        <v>44253</v>
      </c>
      <c r="E1821" t="s">
        <v>89</v>
      </c>
      <c r="F1821" s="106"/>
    </row>
    <row r="1822" spans="1:6" x14ac:dyDescent="0.25">
      <c r="A1822">
        <v>47509</v>
      </c>
      <c r="B1822" t="s">
        <v>87</v>
      </c>
      <c r="C1822" s="44">
        <v>44253</v>
      </c>
      <c r="E1822" t="s">
        <v>89</v>
      </c>
      <c r="F1822" s="106"/>
    </row>
    <row r="1823" spans="1:6" x14ac:dyDescent="0.25">
      <c r="A1823">
        <v>47510</v>
      </c>
      <c r="B1823" t="s">
        <v>87</v>
      </c>
      <c r="C1823" s="44">
        <v>44253</v>
      </c>
      <c r="E1823" t="s">
        <v>89</v>
      </c>
      <c r="F1823" s="106"/>
    </row>
    <row r="1824" spans="1:6" x14ac:dyDescent="0.25">
      <c r="A1824">
        <v>47512</v>
      </c>
      <c r="B1824" t="s">
        <v>87</v>
      </c>
      <c r="C1824" s="44">
        <v>44253</v>
      </c>
      <c r="E1824" t="s">
        <v>89</v>
      </c>
      <c r="F1824" s="106"/>
    </row>
    <row r="1825" spans="1:6" x14ac:dyDescent="0.25">
      <c r="A1825">
        <v>45563</v>
      </c>
      <c r="B1825" t="s">
        <v>87</v>
      </c>
      <c r="C1825" s="44">
        <v>44264</v>
      </c>
      <c r="E1825" t="s">
        <v>89</v>
      </c>
      <c r="F1825" s="106"/>
    </row>
    <row r="1826" spans="1:6" x14ac:dyDescent="0.25">
      <c r="A1826">
        <v>50974</v>
      </c>
      <c r="B1826" t="s">
        <v>87</v>
      </c>
      <c r="C1826" s="44">
        <v>44277</v>
      </c>
      <c r="E1826" t="s">
        <v>89</v>
      </c>
      <c r="F1826" s="106"/>
    </row>
    <row r="1827" spans="1:6" x14ac:dyDescent="0.25">
      <c r="A1827">
        <v>46840</v>
      </c>
      <c r="B1827" t="s">
        <v>87</v>
      </c>
      <c r="C1827" s="44">
        <v>44277</v>
      </c>
      <c r="E1827" t="s">
        <v>89</v>
      </c>
      <c r="F1827" s="106"/>
    </row>
    <row r="1828" spans="1:6" x14ac:dyDescent="0.25">
      <c r="A1828">
        <v>48926</v>
      </c>
      <c r="B1828" t="s">
        <v>87</v>
      </c>
      <c r="C1828" s="44">
        <v>44279</v>
      </c>
      <c r="E1828" t="s">
        <v>89</v>
      </c>
      <c r="F1828" s="106"/>
    </row>
    <row r="1829" spans="1:6" x14ac:dyDescent="0.25">
      <c r="A1829">
        <v>50074318</v>
      </c>
      <c r="B1829" t="s">
        <v>87</v>
      </c>
      <c r="C1829" s="44">
        <v>44279</v>
      </c>
      <c r="E1829" t="s">
        <v>89</v>
      </c>
      <c r="F1829" s="106"/>
    </row>
    <row r="1830" spans="1:6" x14ac:dyDescent="0.25">
      <c r="A1830">
        <v>47040</v>
      </c>
      <c r="B1830" t="s">
        <v>87</v>
      </c>
      <c r="C1830" s="44">
        <v>44285</v>
      </c>
      <c r="E1830" t="s">
        <v>89</v>
      </c>
      <c r="F1830" s="106"/>
    </row>
    <row r="1831" spans="1:6" x14ac:dyDescent="0.25">
      <c r="A1831">
        <v>47041</v>
      </c>
      <c r="B1831" t="s">
        <v>87</v>
      </c>
      <c r="C1831" s="44">
        <v>44285</v>
      </c>
      <c r="E1831" t="s">
        <v>89</v>
      </c>
      <c r="F1831" s="106"/>
    </row>
    <row r="1832" spans="1:6" x14ac:dyDescent="0.25">
      <c r="A1832">
        <v>47043</v>
      </c>
      <c r="B1832" t="s">
        <v>87</v>
      </c>
      <c r="C1832" s="44">
        <v>44285</v>
      </c>
      <c r="E1832" t="s">
        <v>89</v>
      </c>
      <c r="F1832" s="106"/>
    </row>
    <row r="1833" spans="1:6" x14ac:dyDescent="0.25">
      <c r="A1833">
        <v>47044</v>
      </c>
      <c r="B1833" t="s">
        <v>87</v>
      </c>
      <c r="C1833" s="44">
        <v>44285</v>
      </c>
      <c r="E1833" t="s">
        <v>89</v>
      </c>
      <c r="F1833" s="106"/>
    </row>
    <row r="1834" spans="1:6" x14ac:dyDescent="0.25">
      <c r="A1834">
        <v>11250403</v>
      </c>
      <c r="B1834" t="s">
        <v>87</v>
      </c>
      <c r="C1834" s="44">
        <v>44286</v>
      </c>
      <c r="E1834" t="s">
        <v>89</v>
      </c>
      <c r="F1834" s="106"/>
    </row>
    <row r="1835" spans="1:6" x14ac:dyDescent="0.25">
      <c r="A1835">
        <v>11250404</v>
      </c>
      <c r="B1835" t="s">
        <v>87</v>
      </c>
      <c r="C1835" s="44">
        <v>44293</v>
      </c>
      <c r="E1835" t="s">
        <v>89</v>
      </c>
      <c r="F1835" s="106"/>
    </row>
    <row r="1836" spans="1:6" x14ac:dyDescent="0.25">
      <c r="A1836">
        <v>11250405</v>
      </c>
      <c r="B1836" t="s">
        <v>87</v>
      </c>
      <c r="C1836" s="44">
        <v>44293</v>
      </c>
      <c r="E1836" t="s">
        <v>89</v>
      </c>
      <c r="F1836" s="106"/>
    </row>
    <row r="1837" spans="1:6" x14ac:dyDescent="0.25">
      <c r="A1837">
        <v>11250406</v>
      </c>
      <c r="B1837" t="s">
        <v>87</v>
      </c>
      <c r="C1837" s="44">
        <v>44293</v>
      </c>
      <c r="E1837" t="s">
        <v>89</v>
      </c>
      <c r="F1837" s="106"/>
    </row>
    <row r="1838" spans="1:6" x14ac:dyDescent="0.25">
      <c r="A1838" t="s">
        <v>223</v>
      </c>
      <c r="B1838" t="s">
        <v>85</v>
      </c>
      <c r="C1838" s="44">
        <v>44084</v>
      </c>
      <c r="E1838" t="s">
        <v>89</v>
      </c>
      <c r="F1838" s="106"/>
    </row>
    <row r="1839" spans="1:6" x14ac:dyDescent="0.25">
      <c r="A1839" t="e">
        <v>#VALUE!</v>
      </c>
      <c r="B1839" t="s">
        <v>87</v>
      </c>
      <c r="C1839" s="44">
        <v>44293</v>
      </c>
      <c r="E1839" t="s">
        <v>89</v>
      </c>
      <c r="F1839" s="106"/>
    </row>
    <row r="1840" spans="1:6" x14ac:dyDescent="0.25">
      <c r="A1840">
        <v>11250408</v>
      </c>
      <c r="B1840" t="s">
        <v>87</v>
      </c>
      <c r="C1840" s="44">
        <v>44293</v>
      </c>
      <c r="E1840" t="s">
        <v>89</v>
      </c>
      <c r="F1840" s="106"/>
    </row>
    <row r="1841" spans="1:6" x14ac:dyDescent="0.25">
      <c r="A1841">
        <v>11250409</v>
      </c>
      <c r="B1841" t="s">
        <v>87</v>
      </c>
      <c r="C1841" s="44">
        <v>44293</v>
      </c>
      <c r="E1841" t="s">
        <v>89</v>
      </c>
      <c r="F1841" s="106"/>
    </row>
    <row r="1842" spans="1:6" x14ac:dyDescent="0.25">
      <c r="A1842">
        <v>11250410</v>
      </c>
      <c r="B1842" t="s">
        <v>87</v>
      </c>
      <c r="C1842" s="44">
        <v>44293</v>
      </c>
      <c r="E1842" t="s">
        <v>89</v>
      </c>
      <c r="F1842" s="106"/>
    </row>
    <row r="1843" spans="1:6" x14ac:dyDescent="0.25">
      <c r="A1843">
        <v>11250411</v>
      </c>
      <c r="B1843" t="s">
        <v>87</v>
      </c>
      <c r="C1843" s="44">
        <v>44293</v>
      </c>
      <c r="E1843" t="s">
        <v>89</v>
      </c>
      <c r="F1843" s="106"/>
    </row>
    <row r="1844" spans="1:6" x14ac:dyDescent="0.25">
      <c r="A1844">
        <v>11250412</v>
      </c>
      <c r="B1844" t="s">
        <v>87</v>
      </c>
      <c r="C1844" s="44">
        <v>44293</v>
      </c>
      <c r="E1844" t="s">
        <v>89</v>
      </c>
      <c r="F1844" s="106"/>
    </row>
    <row r="1845" spans="1:6" x14ac:dyDescent="0.25">
      <c r="A1845">
        <v>11250413</v>
      </c>
      <c r="B1845" t="s">
        <v>87</v>
      </c>
      <c r="C1845" s="44">
        <v>44293</v>
      </c>
      <c r="E1845" t="s">
        <v>89</v>
      </c>
      <c r="F1845" s="106"/>
    </row>
    <row r="1846" spans="1:6" x14ac:dyDescent="0.25">
      <c r="A1846">
        <v>11250414</v>
      </c>
      <c r="B1846" t="s">
        <v>87</v>
      </c>
      <c r="C1846" s="44">
        <v>44293</v>
      </c>
      <c r="E1846" t="s">
        <v>89</v>
      </c>
      <c r="F1846" s="106"/>
    </row>
    <row r="1847" spans="1:6" x14ac:dyDescent="0.25">
      <c r="A1847">
        <v>11250415</v>
      </c>
      <c r="B1847" t="s">
        <v>87</v>
      </c>
      <c r="C1847" s="44">
        <v>44293</v>
      </c>
      <c r="E1847" t="s">
        <v>89</v>
      </c>
      <c r="F1847" s="106"/>
    </row>
    <row r="1848" spans="1:6" x14ac:dyDescent="0.25">
      <c r="A1848">
        <v>11250416</v>
      </c>
      <c r="B1848" t="s">
        <v>87</v>
      </c>
      <c r="C1848" s="44">
        <v>44293</v>
      </c>
      <c r="E1848" t="s">
        <v>89</v>
      </c>
      <c r="F1848" s="106"/>
    </row>
    <row r="1849" spans="1:6" x14ac:dyDescent="0.25">
      <c r="A1849">
        <v>11250417</v>
      </c>
      <c r="B1849" t="s">
        <v>87</v>
      </c>
      <c r="C1849" s="44">
        <v>44293</v>
      </c>
      <c r="E1849" t="s">
        <v>89</v>
      </c>
      <c r="F1849" s="106"/>
    </row>
    <row r="1850" spans="1:6" x14ac:dyDescent="0.25">
      <c r="A1850">
        <v>11250418</v>
      </c>
      <c r="B1850" t="s">
        <v>87</v>
      </c>
      <c r="C1850" s="44">
        <v>44293</v>
      </c>
      <c r="E1850" t="s">
        <v>89</v>
      </c>
      <c r="F1850" s="106"/>
    </row>
    <row r="1851" spans="1:6" x14ac:dyDescent="0.25">
      <c r="A1851">
        <v>11250419</v>
      </c>
      <c r="B1851" t="s">
        <v>87</v>
      </c>
      <c r="C1851" s="44">
        <v>44293</v>
      </c>
      <c r="E1851" t="s">
        <v>89</v>
      </c>
      <c r="F1851" s="106"/>
    </row>
    <row r="1852" spans="1:6" x14ac:dyDescent="0.25">
      <c r="A1852">
        <v>11250420</v>
      </c>
      <c r="B1852" t="s">
        <v>87</v>
      </c>
      <c r="C1852" s="44">
        <v>44293</v>
      </c>
      <c r="E1852" t="s">
        <v>89</v>
      </c>
      <c r="F1852" s="106"/>
    </row>
    <row r="1853" spans="1:6" x14ac:dyDescent="0.25">
      <c r="A1853">
        <v>11250421</v>
      </c>
      <c r="B1853" t="s">
        <v>87</v>
      </c>
      <c r="C1853" s="44">
        <v>44293</v>
      </c>
      <c r="E1853" t="s">
        <v>89</v>
      </c>
      <c r="F1853" s="106"/>
    </row>
    <row r="1854" spans="1:6" x14ac:dyDescent="0.25">
      <c r="A1854">
        <v>11250422</v>
      </c>
      <c r="B1854" t="s">
        <v>87</v>
      </c>
      <c r="C1854" s="44">
        <v>44293</v>
      </c>
      <c r="E1854" t="s">
        <v>89</v>
      </c>
      <c r="F1854" s="106"/>
    </row>
    <row r="1855" spans="1:6" x14ac:dyDescent="0.25">
      <c r="A1855">
        <v>11250423</v>
      </c>
      <c r="B1855" t="s">
        <v>87</v>
      </c>
      <c r="C1855" s="44">
        <v>44293</v>
      </c>
      <c r="E1855" t="s">
        <v>89</v>
      </c>
      <c r="F1855" s="106"/>
    </row>
    <row r="1856" spans="1:6" x14ac:dyDescent="0.25">
      <c r="A1856">
        <v>11250424</v>
      </c>
      <c r="B1856" t="s">
        <v>87</v>
      </c>
      <c r="C1856" s="44">
        <v>44293</v>
      </c>
      <c r="E1856" t="s">
        <v>89</v>
      </c>
      <c r="F1856" s="106"/>
    </row>
    <row r="1857" spans="1:6" x14ac:dyDescent="0.25">
      <c r="A1857">
        <v>11250425</v>
      </c>
      <c r="B1857" t="s">
        <v>87</v>
      </c>
      <c r="C1857" s="44">
        <v>44293</v>
      </c>
      <c r="E1857" t="s">
        <v>89</v>
      </c>
      <c r="F1857" s="106"/>
    </row>
    <row r="1858" spans="1:6" x14ac:dyDescent="0.25">
      <c r="A1858">
        <v>11250426</v>
      </c>
      <c r="B1858" t="s">
        <v>87</v>
      </c>
      <c r="C1858" s="44">
        <v>44293</v>
      </c>
      <c r="E1858" t="s">
        <v>89</v>
      </c>
      <c r="F1858" s="106"/>
    </row>
    <row r="1859" spans="1:6" x14ac:dyDescent="0.25">
      <c r="A1859">
        <v>11250427</v>
      </c>
      <c r="B1859" t="s">
        <v>87</v>
      </c>
      <c r="C1859" s="44">
        <v>44293</v>
      </c>
      <c r="E1859" t="s">
        <v>89</v>
      </c>
      <c r="F1859" s="106"/>
    </row>
    <row r="1860" spans="1:6" x14ac:dyDescent="0.25">
      <c r="A1860">
        <v>11250428</v>
      </c>
      <c r="B1860" t="s">
        <v>87</v>
      </c>
      <c r="C1860" s="44">
        <v>44293</v>
      </c>
      <c r="E1860" t="s">
        <v>89</v>
      </c>
      <c r="F1860" s="106"/>
    </row>
    <row r="1861" spans="1:6" x14ac:dyDescent="0.25">
      <c r="A1861">
        <v>11250429</v>
      </c>
      <c r="B1861" t="s">
        <v>87</v>
      </c>
      <c r="C1861" s="44">
        <v>44293</v>
      </c>
      <c r="E1861" t="s">
        <v>89</v>
      </c>
      <c r="F1861" s="106"/>
    </row>
    <row r="1862" spans="1:6" x14ac:dyDescent="0.25">
      <c r="A1862">
        <v>11250430</v>
      </c>
      <c r="B1862" t="s">
        <v>87</v>
      </c>
      <c r="C1862" s="44">
        <v>44293</v>
      </c>
      <c r="E1862" t="s">
        <v>89</v>
      </c>
      <c r="F1862" s="106"/>
    </row>
    <row r="1863" spans="1:6" x14ac:dyDescent="0.25">
      <c r="A1863">
        <v>11250431</v>
      </c>
      <c r="B1863" t="s">
        <v>87</v>
      </c>
      <c r="C1863" s="44">
        <v>44293</v>
      </c>
      <c r="E1863" t="s">
        <v>89</v>
      </c>
      <c r="F1863" s="106"/>
    </row>
    <row r="1864" spans="1:6" x14ac:dyDescent="0.25">
      <c r="A1864">
        <v>11250432</v>
      </c>
      <c r="B1864" t="s">
        <v>87</v>
      </c>
      <c r="C1864" s="44">
        <v>44293</v>
      </c>
      <c r="E1864" t="s">
        <v>89</v>
      </c>
      <c r="F1864" s="106"/>
    </row>
    <row r="1865" spans="1:6" x14ac:dyDescent="0.25">
      <c r="A1865">
        <v>11250433</v>
      </c>
      <c r="B1865" t="s">
        <v>87</v>
      </c>
      <c r="C1865" s="44">
        <v>44293</v>
      </c>
      <c r="E1865" t="s">
        <v>89</v>
      </c>
      <c r="F1865" s="106"/>
    </row>
    <row r="1866" spans="1:6" x14ac:dyDescent="0.25">
      <c r="A1866">
        <v>11250434</v>
      </c>
      <c r="B1866" t="s">
        <v>87</v>
      </c>
      <c r="C1866" s="44">
        <v>44293</v>
      </c>
      <c r="E1866" t="s">
        <v>89</v>
      </c>
      <c r="F1866" s="106"/>
    </row>
    <row r="1867" spans="1:6" x14ac:dyDescent="0.25">
      <c r="A1867">
        <v>11250435</v>
      </c>
      <c r="B1867" t="s">
        <v>87</v>
      </c>
      <c r="C1867" s="44">
        <v>44293</v>
      </c>
      <c r="E1867" t="s">
        <v>89</v>
      </c>
      <c r="F1867" s="106"/>
    </row>
    <row r="1868" spans="1:6" x14ac:dyDescent="0.25">
      <c r="A1868">
        <v>11250436</v>
      </c>
      <c r="B1868" t="s">
        <v>87</v>
      </c>
      <c r="C1868" s="44">
        <v>44293</v>
      </c>
      <c r="E1868" t="s">
        <v>89</v>
      </c>
      <c r="F1868" s="106"/>
    </row>
    <row r="1869" spans="1:6" x14ac:dyDescent="0.25">
      <c r="A1869">
        <v>11250437</v>
      </c>
      <c r="B1869" t="s">
        <v>87</v>
      </c>
      <c r="C1869" s="44">
        <v>44293</v>
      </c>
      <c r="E1869" t="s">
        <v>89</v>
      </c>
      <c r="F1869" s="106"/>
    </row>
    <row r="1870" spans="1:6" x14ac:dyDescent="0.25">
      <c r="A1870">
        <v>11250438</v>
      </c>
      <c r="B1870" t="s">
        <v>87</v>
      </c>
      <c r="C1870" s="44">
        <v>44293</v>
      </c>
      <c r="E1870" t="s">
        <v>89</v>
      </c>
      <c r="F1870" s="106"/>
    </row>
    <row r="1871" spans="1:6" x14ac:dyDescent="0.25">
      <c r="A1871">
        <v>46812</v>
      </c>
      <c r="B1871" t="s">
        <v>87</v>
      </c>
      <c r="C1871" s="44">
        <v>44312</v>
      </c>
      <c r="E1871" t="s">
        <v>89</v>
      </c>
      <c r="F1871" s="106"/>
    </row>
    <row r="1872" spans="1:6" x14ac:dyDescent="0.25">
      <c r="A1872">
        <v>46158</v>
      </c>
      <c r="B1872" t="s">
        <v>87</v>
      </c>
      <c r="C1872" s="44">
        <v>44312</v>
      </c>
      <c r="E1872" t="s">
        <v>89</v>
      </c>
      <c r="F1872" s="106"/>
    </row>
    <row r="1873" spans="1:6" x14ac:dyDescent="0.25">
      <c r="A1873">
        <v>47345</v>
      </c>
      <c r="B1873" t="s">
        <v>87</v>
      </c>
      <c r="C1873" s="44">
        <v>44312</v>
      </c>
      <c r="E1873" t="s">
        <v>89</v>
      </c>
      <c r="F1873" s="106"/>
    </row>
    <row r="1874" spans="1:6" x14ac:dyDescent="0.25">
      <c r="A1874">
        <v>47344</v>
      </c>
      <c r="B1874" t="s">
        <v>87</v>
      </c>
      <c r="C1874" s="44">
        <v>44312</v>
      </c>
      <c r="E1874" t="s">
        <v>89</v>
      </c>
      <c r="F1874" s="106"/>
    </row>
    <row r="1875" spans="1:6" x14ac:dyDescent="0.25">
      <c r="A1875">
        <v>46901</v>
      </c>
      <c r="B1875" t="s">
        <v>87</v>
      </c>
      <c r="C1875" s="44">
        <v>44313</v>
      </c>
      <c r="E1875" t="s">
        <v>89</v>
      </c>
      <c r="F1875" s="106"/>
    </row>
    <row r="1876" spans="1:6" x14ac:dyDescent="0.25">
      <c r="A1876">
        <v>46859</v>
      </c>
      <c r="B1876" t="s">
        <v>87</v>
      </c>
      <c r="C1876" s="44">
        <v>44313</v>
      </c>
      <c r="E1876" t="s">
        <v>89</v>
      </c>
      <c r="F1876" s="106"/>
    </row>
    <row r="1877" spans="1:6" x14ac:dyDescent="0.25">
      <c r="A1877">
        <v>46219</v>
      </c>
      <c r="B1877" t="s">
        <v>87</v>
      </c>
      <c r="C1877" s="44">
        <v>44313</v>
      </c>
      <c r="E1877" t="s">
        <v>89</v>
      </c>
      <c r="F1877" s="106"/>
    </row>
    <row r="1878" spans="1:6" x14ac:dyDescent="0.25">
      <c r="A1878">
        <v>46869</v>
      </c>
      <c r="B1878" t="s">
        <v>87</v>
      </c>
      <c r="C1878" s="44">
        <v>44313</v>
      </c>
      <c r="E1878" t="s">
        <v>89</v>
      </c>
      <c r="F1878" s="106"/>
    </row>
    <row r="1879" spans="1:6" x14ac:dyDescent="0.25">
      <c r="A1879">
        <v>46136</v>
      </c>
      <c r="B1879" t="s">
        <v>87</v>
      </c>
      <c r="C1879" s="44">
        <v>44313</v>
      </c>
      <c r="E1879" t="s">
        <v>89</v>
      </c>
      <c r="F1879" s="106"/>
    </row>
    <row r="1880" spans="1:6" x14ac:dyDescent="0.25">
      <c r="A1880">
        <v>46139</v>
      </c>
      <c r="B1880" t="s">
        <v>87</v>
      </c>
      <c r="C1880" s="44">
        <v>44313</v>
      </c>
      <c r="E1880" t="s">
        <v>89</v>
      </c>
      <c r="F1880" s="106"/>
    </row>
    <row r="1881" spans="1:6" x14ac:dyDescent="0.25">
      <c r="A1881">
        <v>46994</v>
      </c>
      <c r="B1881" t="s">
        <v>87</v>
      </c>
      <c r="C1881" s="44">
        <v>44313</v>
      </c>
      <c r="E1881" t="s">
        <v>89</v>
      </c>
      <c r="F1881" s="106"/>
    </row>
    <row r="1882" spans="1:6" x14ac:dyDescent="0.25">
      <c r="A1882">
        <v>46549</v>
      </c>
      <c r="B1882" t="s">
        <v>87</v>
      </c>
      <c r="C1882" s="44">
        <v>44314</v>
      </c>
      <c r="E1882" t="s">
        <v>89</v>
      </c>
      <c r="F1882" s="106"/>
    </row>
    <row r="1883" spans="1:6" x14ac:dyDescent="0.25">
      <c r="A1883">
        <v>46987</v>
      </c>
      <c r="B1883" t="s">
        <v>87</v>
      </c>
      <c r="C1883" s="44">
        <v>44314</v>
      </c>
      <c r="E1883" t="s">
        <v>89</v>
      </c>
      <c r="F1883" s="106"/>
    </row>
    <row r="1884" spans="1:6" x14ac:dyDescent="0.25">
      <c r="A1884">
        <v>46998</v>
      </c>
      <c r="B1884" t="s">
        <v>87</v>
      </c>
      <c r="C1884" s="44">
        <v>44314</v>
      </c>
      <c r="E1884" t="s">
        <v>89</v>
      </c>
      <c r="F1884" s="106"/>
    </row>
    <row r="1885" spans="1:6" x14ac:dyDescent="0.25">
      <c r="A1885">
        <v>47001</v>
      </c>
      <c r="B1885" t="s">
        <v>87</v>
      </c>
      <c r="C1885" s="44">
        <v>44314</v>
      </c>
      <c r="E1885" t="s">
        <v>89</v>
      </c>
      <c r="F1885" s="106"/>
    </row>
    <row r="1886" spans="1:6" x14ac:dyDescent="0.25">
      <c r="A1886">
        <v>47120</v>
      </c>
      <c r="B1886" t="s">
        <v>87</v>
      </c>
      <c r="C1886" s="44">
        <v>44314</v>
      </c>
      <c r="E1886" t="s">
        <v>89</v>
      </c>
      <c r="F1886" s="106"/>
    </row>
    <row r="1887" spans="1:6" x14ac:dyDescent="0.25">
      <c r="A1887">
        <v>46742</v>
      </c>
      <c r="B1887" t="s">
        <v>87</v>
      </c>
      <c r="C1887" s="44">
        <v>44333</v>
      </c>
      <c r="E1887" t="s">
        <v>89</v>
      </c>
      <c r="F1887" s="106"/>
    </row>
    <row r="1888" spans="1:6" x14ac:dyDescent="0.25">
      <c r="A1888">
        <v>46792</v>
      </c>
      <c r="B1888" t="s">
        <v>87</v>
      </c>
      <c r="C1888" s="44">
        <v>44333</v>
      </c>
      <c r="E1888" t="s">
        <v>89</v>
      </c>
      <c r="F1888" s="106"/>
    </row>
    <row r="1889" spans="1:6" x14ac:dyDescent="0.25">
      <c r="A1889">
        <v>46896</v>
      </c>
      <c r="B1889" t="s">
        <v>87</v>
      </c>
      <c r="C1889" s="44">
        <v>44333</v>
      </c>
      <c r="E1889" t="s">
        <v>89</v>
      </c>
      <c r="F1889" s="106"/>
    </row>
    <row r="1890" spans="1:6" x14ac:dyDescent="0.25">
      <c r="A1890">
        <v>46899</v>
      </c>
      <c r="B1890" t="s">
        <v>87</v>
      </c>
      <c r="C1890" s="44">
        <v>44333</v>
      </c>
      <c r="E1890" t="s">
        <v>89</v>
      </c>
      <c r="F1890" s="106"/>
    </row>
    <row r="1891" spans="1:6" x14ac:dyDescent="0.25">
      <c r="A1891">
        <v>46879</v>
      </c>
      <c r="B1891" t="s">
        <v>87</v>
      </c>
      <c r="C1891" s="44">
        <v>44342</v>
      </c>
      <c r="E1891" t="s">
        <v>89</v>
      </c>
      <c r="F1891" s="106"/>
    </row>
    <row r="1892" spans="1:6" x14ac:dyDescent="0.25">
      <c r="A1892">
        <v>47029</v>
      </c>
      <c r="B1892" t="s">
        <v>87</v>
      </c>
      <c r="C1892" s="44">
        <v>44342</v>
      </c>
      <c r="E1892" t="s">
        <v>89</v>
      </c>
      <c r="F1892" s="106"/>
    </row>
    <row r="1893" spans="1:6" x14ac:dyDescent="0.25">
      <c r="A1893">
        <v>47065</v>
      </c>
      <c r="B1893" t="s">
        <v>87</v>
      </c>
      <c r="C1893" s="44">
        <v>44342</v>
      </c>
      <c r="E1893" t="s">
        <v>89</v>
      </c>
      <c r="F1893" s="106"/>
    </row>
    <row r="1894" spans="1:6" x14ac:dyDescent="0.25">
      <c r="A1894">
        <v>47108</v>
      </c>
      <c r="B1894" t="s">
        <v>87</v>
      </c>
      <c r="C1894" s="44">
        <v>44342</v>
      </c>
      <c r="E1894" t="s">
        <v>89</v>
      </c>
      <c r="F1894" s="106"/>
    </row>
    <row r="1895" spans="1:6" x14ac:dyDescent="0.25">
      <c r="A1895">
        <v>46984</v>
      </c>
      <c r="B1895" t="s">
        <v>87</v>
      </c>
      <c r="C1895" s="44">
        <v>44343</v>
      </c>
      <c r="E1895" t="s">
        <v>89</v>
      </c>
      <c r="F1895" s="106"/>
    </row>
    <row r="1896" spans="1:6" x14ac:dyDescent="0.25">
      <c r="A1896">
        <v>47206</v>
      </c>
      <c r="B1896" t="s">
        <v>87</v>
      </c>
      <c r="C1896" s="44">
        <v>44343</v>
      </c>
      <c r="E1896" t="s">
        <v>89</v>
      </c>
      <c r="F1896" s="106"/>
    </row>
    <row r="1897" spans="1:6" x14ac:dyDescent="0.25">
      <c r="A1897">
        <v>47125</v>
      </c>
      <c r="B1897" t="s">
        <v>87</v>
      </c>
      <c r="C1897" s="44">
        <v>44343</v>
      </c>
      <c r="E1897" t="s">
        <v>89</v>
      </c>
      <c r="F1897" s="106"/>
    </row>
    <row r="1898" spans="1:6" x14ac:dyDescent="0.25">
      <c r="A1898">
        <v>47220</v>
      </c>
      <c r="B1898" t="s">
        <v>87</v>
      </c>
      <c r="C1898" s="44">
        <v>44343</v>
      </c>
      <c r="E1898" t="s">
        <v>89</v>
      </c>
      <c r="F1898" s="106"/>
    </row>
    <row r="1899" spans="1:6" x14ac:dyDescent="0.25">
      <c r="A1899">
        <v>47239</v>
      </c>
      <c r="B1899" t="s">
        <v>87</v>
      </c>
      <c r="C1899" s="44">
        <v>44371</v>
      </c>
      <c r="E1899" t="s">
        <v>89</v>
      </c>
      <c r="F1899" s="106"/>
    </row>
    <row r="1900" spans="1:6" x14ac:dyDescent="0.25">
      <c r="A1900">
        <v>47241</v>
      </c>
      <c r="B1900" t="s">
        <v>87</v>
      </c>
      <c r="C1900" s="44">
        <v>44371</v>
      </c>
      <c r="E1900" t="s">
        <v>89</v>
      </c>
      <c r="F1900" s="106"/>
    </row>
    <row r="1901" spans="1:6" x14ac:dyDescent="0.25">
      <c r="A1901">
        <v>47242</v>
      </c>
      <c r="B1901" t="s">
        <v>87</v>
      </c>
      <c r="C1901" s="44">
        <v>44371</v>
      </c>
      <c r="E1901" t="s">
        <v>89</v>
      </c>
      <c r="F1901" s="106"/>
    </row>
    <row r="1902" spans="1:6" x14ac:dyDescent="0.25">
      <c r="A1902">
        <v>47245</v>
      </c>
      <c r="B1902" t="s">
        <v>87</v>
      </c>
      <c r="C1902" s="44">
        <v>44371</v>
      </c>
      <c r="E1902" t="s">
        <v>89</v>
      </c>
      <c r="F1902" s="106"/>
    </row>
    <row r="1903" spans="1:6" x14ac:dyDescent="0.25">
      <c r="A1903">
        <v>47226</v>
      </c>
      <c r="B1903" t="s">
        <v>87</v>
      </c>
      <c r="C1903" s="44">
        <v>44371</v>
      </c>
      <c r="E1903" t="s">
        <v>89</v>
      </c>
      <c r="F1903" s="106"/>
    </row>
    <row r="1904" spans="1:6" x14ac:dyDescent="0.25">
      <c r="A1904">
        <v>47227</v>
      </c>
      <c r="B1904" t="s">
        <v>87</v>
      </c>
      <c r="C1904" s="44">
        <v>44371</v>
      </c>
      <c r="E1904" t="s">
        <v>89</v>
      </c>
      <c r="F1904" s="106"/>
    </row>
    <row r="1905" spans="1:6" x14ac:dyDescent="0.25">
      <c r="A1905">
        <v>47228</v>
      </c>
      <c r="B1905" t="s">
        <v>87</v>
      </c>
      <c r="C1905" s="44">
        <v>44371</v>
      </c>
      <c r="E1905" t="s">
        <v>89</v>
      </c>
      <c r="F1905" s="106"/>
    </row>
    <row r="1906" spans="1:6" x14ac:dyDescent="0.25">
      <c r="A1906">
        <v>51252</v>
      </c>
      <c r="B1906" t="s">
        <v>87</v>
      </c>
      <c r="C1906" s="44">
        <v>44371</v>
      </c>
      <c r="E1906" t="s">
        <v>89</v>
      </c>
      <c r="F1906" s="106"/>
    </row>
    <row r="1907" spans="1:6" x14ac:dyDescent="0.25">
      <c r="A1907">
        <v>47224</v>
      </c>
      <c r="B1907" t="s">
        <v>87</v>
      </c>
      <c r="C1907" s="44">
        <v>44372</v>
      </c>
      <c r="E1907" t="s">
        <v>89</v>
      </c>
      <c r="F1907" s="106"/>
    </row>
    <row r="1908" spans="1:6" x14ac:dyDescent="0.25">
      <c r="A1908">
        <v>47246</v>
      </c>
      <c r="B1908" t="s">
        <v>87</v>
      </c>
      <c r="C1908" s="44">
        <v>44372</v>
      </c>
      <c r="E1908" t="s">
        <v>89</v>
      </c>
      <c r="F1908" s="106"/>
    </row>
    <row r="1909" spans="1:6" x14ac:dyDescent="0.25">
      <c r="A1909">
        <v>47247</v>
      </c>
      <c r="B1909" t="s">
        <v>87</v>
      </c>
      <c r="C1909" s="44">
        <v>44372</v>
      </c>
      <c r="E1909" t="s">
        <v>89</v>
      </c>
      <c r="F1909" s="106"/>
    </row>
    <row r="1910" spans="1:6" x14ac:dyDescent="0.25">
      <c r="A1910">
        <v>47249</v>
      </c>
      <c r="B1910" t="s">
        <v>87</v>
      </c>
      <c r="C1910" s="44">
        <v>44372</v>
      </c>
      <c r="E1910" t="s">
        <v>89</v>
      </c>
      <c r="F1910" s="106"/>
    </row>
    <row r="1911" spans="1:6" x14ac:dyDescent="0.25">
      <c r="A1911">
        <v>47252</v>
      </c>
      <c r="B1911" t="s">
        <v>87</v>
      </c>
      <c r="C1911" s="44">
        <v>44375</v>
      </c>
      <c r="E1911" t="s">
        <v>89</v>
      </c>
      <c r="F1911" s="106"/>
    </row>
    <row r="1912" spans="1:6" x14ac:dyDescent="0.25">
      <c r="A1912">
        <v>47253</v>
      </c>
      <c r="B1912" t="s">
        <v>87</v>
      </c>
      <c r="C1912" s="44">
        <v>44375</v>
      </c>
      <c r="E1912" t="s">
        <v>89</v>
      </c>
      <c r="F1912" s="106"/>
    </row>
    <row r="1913" spans="1:6" x14ac:dyDescent="0.25">
      <c r="A1913">
        <v>47256</v>
      </c>
      <c r="B1913" t="s">
        <v>87</v>
      </c>
      <c r="C1913" s="44">
        <v>44375</v>
      </c>
      <c r="E1913" t="s">
        <v>89</v>
      </c>
      <c r="F1913" s="106"/>
    </row>
    <row r="1914" spans="1:6" x14ac:dyDescent="0.25">
      <c r="A1914">
        <v>47260</v>
      </c>
      <c r="B1914" t="s">
        <v>87</v>
      </c>
      <c r="C1914" s="44">
        <v>44375</v>
      </c>
      <c r="E1914" t="s">
        <v>89</v>
      </c>
      <c r="F1914" s="106"/>
    </row>
    <row r="1915" spans="1:6" x14ac:dyDescent="0.25">
      <c r="A1915">
        <v>47121</v>
      </c>
      <c r="B1915" t="s">
        <v>87</v>
      </c>
      <c r="C1915" s="44">
        <v>44376</v>
      </c>
      <c r="E1915" t="s">
        <v>89</v>
      </c>
      <c r="F1915" s="106"/>
    </row>
    <row r="1916" spans="1:6" x14ac:dyDescent="0.25">
      <c r="A1916">
        <v>47122</v>
      </c>
      <c r="B1916" t="s">
        <v>87</v>
      </c>
      <c r="C1916" s="44">
        <v>44376</v>
      </c>
      <c r="E1916" t="s">
        <v>89</v>
      </c>
      <c r="F1916" s="106"/>
    </row>
    <row r="1917" spans="1:6" x14ac:dyDescent="0.25">
      <c r="A1917">
        <v>47146</v>
      </c>
      <c r="B1917" t="s">
        <v>87</v>
      </c>
      <c r="C1917" s="44">
        <v>44376</v>
      </c>
      <c r="E1917" t="s">
        <v>89</v>
      </c>
      <c r="F1917" s="106"/>
    </row>
    <row r="1918" spans="1:6" x14ac:dyDescent="0.25">
      <c r="A1918">
        <v>47251</v>
      </c>
      <c r="B1918" t="s">
        <v>87</v>
      </c>
      <c r="C1918" s="44">
        <v>44376</v>
      </c>
      <c r="E1918" t="s">
        <v>89</v>
      </c>
      <c r="F1918" s="106"/>
    </row>
    <row r="1919" spans="1:6" x14ac:dyDescent="0.25">
      <c r="A1919">
        <v>47370</v>
      </c>
      <c r="B1919" t="s">
        <v>87</v>
      </c>
      <c r="C1919" s="44">
        <v>44384</v>
      </c>
      <c r="E1919" t="s">
        <v>89</v>
      </c>
      <c r="F1919" s="106"/>
    </row>
    <row r="1920" spans="1:6" x14ac:dyDescent="0.25">
      <c r="A1920">
        <v>47371</v>
      </c>
      <c r="B1920" t="s">
        <v>87</v>
      </c>
      <c r="C1920" s="44">
        <v>44384</v>
      </c>
      <c r="E1920" t="s">
        <v>89</v>
      </c>
      <c r="F1920" s="106"/>
    </row>
    <row r="1921" spans="1:6" x14ac:dyDescent="0.25">
      <c r="A1921">
        <v>47372</v>
      </c>
      <c r="B1921" t="s">
        <v>87</v>
      </c>
      <c r="C1921" s="44">
        <v>44384</v>
      </c>
      <c r="E1921" t="s">
        <v>89</v>
      </c>
      <c r="F1921" s="106"/>
    </row>
    <row r="1922" spans="1:6" x14ac:dyDescent="0.25">
      <c r="A1922">
        <v>47386</v>
      </c>
      <c r="B1922" t="s">
        <v>87</v>
      </c>
      <c r="C1922" s="44">
        <v>44384</v>
      </c>
      <c r="E1922" t="s">
        <v>89</v>
      </c>
      <c r="F1922" s="106"/>
    </row>
    <row r="1923" spans="1:6" x14ac:dyDescent="0.25">
      <c r="A1923">
        <v>47337</v>
      </c>
      <c r="B1923" t="s">
        <v>87</v>
      </c>
      <c r="C1923" s="44">
        <v>44386</v>
      </c>
      <c r="E1923" t="s">
        <v>89</v>
      </c>
      <c r="F1923" s="106"/>
    </row>
    <row r="1924" spans="1:6" x14ac:dyDescent="0.25">
      <c r="A1924">
        <v>47341</v>
      </c>
      <c r="B1924" t="s">
        <v>87</v>
      </c>
      <c r="C1924" s="44">
        <v>44386</v>
      </c>
      <c r="E1924" t="s">
        <v>89</v>
      </c>
      <c r="F1924" s="106"/>
    </row>
    <row r="1925" spans="1:6" x14ac:dyDescent="0.25">
      <c r="A1925">
        <v>47338</v>
      </c>
      <c r="B1925" t="s">
        <v>87</v>
      </c>
      <c r="C1925" s="44">
        <v>44386</v>
      </c>
      <c r="E1925" t="s">
        <v>89</v>
      </c>
      <c r="F1925" s="106"/>
    </row>
    <row r="1926" spans="1:6" x14ac:dyDescent="0.25">
      <c r="A1926">
        <v>49157</v>
      </c>
      <c r="B1926" t="s">
        <v>87</v>
      </c>
      <c r="C1926" s="44">
        <v>44386</v>
      </c>
      <c r="E1926" t="s">
        <v>89</v>
      </c>
      <c r="F1926" s="106"/>
    </row>
    <row r="1927" spans="1:6" x14ac:dyDescent="0.25">
      <c r="A1927">
        <v>47342</v>
      </c>
      <c r="B1927" t="s">
        <v>87</v>
      </c>
      <c r="C1927" s="44">
        <v>44403</v>
      </c>
      <c r="E1927" t="s">
        <v>89</v>
      </c>
      <c r="F1927" s="106"/>
    </row>
    <row r="1928" spans="1:6" x14ac:dyDescent="0.25">
      <c r="A1928">
        <v>47339</v>
      </c>
      <c r="B1928" t="s">
        <v>87</v>
      </c>
      <c r="C1928" s="44">
        <v>44403</v>
      </c>
      <c r="E1928" t="s">
        <v>89</v>
      </c>
      <c r="F1928" s="106"/>
    </row>
    <row r="1929" spans="1:6" x14ac:dyDescent="0.25">
      <c r="A1929">
        <v>47347</v>
      </c>
      <c r="B1929" t="s">
        <v>87</v>
      </c>
      <c r="C1929" s="44">
        <v>44403</v>
      </c>
      <c r="E1929" t="s">
        <v>89</v>
      </c>
      <c r="F1929" s="106"/>
    </row>
    <row r="1930" spans="1:6" x14ac:dyDescent="0.25">
      <c r="A1930">
        <v>47348</v>
      </c>
      <c r="B1930" t="s">
        <v>87</v>
      </c>
      <c r="C1930" s="44">
        <v>44403</v>
      </c>
      <c r="E1930" t="s">
        <v>89</v>
      </c>
      <c r="F1930" s="106"/>
    </row>
    <row r="1931" spans="1:6" x14ac:dyDescent="0.25">
      <c r="A1931">
        <v>47366</v>
      </c>
      <c r="B1931" t="s">
        <v>87</v>
      </c>
      <c r="C1931" s="44">
        <v>44404</v>
      </c>
      <c r="E1931" t="s">
        <v>89</v>
      </c>
      <c r="F1931" s="106"/>
    </row>
    <row r="1932" spans="1:6" x14ac:dyDescent="0.25">
      <c r="A1932">
        <v>47367</v>
      </c>
      <c r="B1932" t="s">
        <v>87</v>
      </c>
      <c r="C1932" s="44">
        <v>44404</v>
      </c>
      <c r="E1932" t="s">
        <v>89</v>
      </c>
      <c r="F1932" s="106"/>
    </row>
    <row r="1933" spans="1:6" x14ac:dyDescent="0.25">
      <c r="A1933">
        <v>47368</v>
      </c>
      <c r="B1933" t="s">
        <v>87</v>
      </c>
      <c r="C1933" s="44">
        <v>44404</v>
      </c>
      <c r="E1933" t="s">
        <v>89</v>
      </c>
      <c r="F1933" s="106"/>
    </row>
    <row r="1934" spans="1:6" x14ac:dyDescent="0.25">
      <c r="A1934">
        <v>47369</v>
      </c>
      <c r="B1934" t="s">
        <v>87</v>
      </c>
      <c r="C1934" s="44">
        <v>44404</v>
      </c>
      <c r="E1934" t="s">
        <v>89</v>
      </c>
      <c r="F1934" s="106"/>
    </row>
    <row r="1935" spans="1:6" x14ac:dyDescent="0.25">
      <c r="A1935">
        <v>49565</v>
      </c>
      <c r="B1935" t="s">
        <v>87</v>
      </c>
      <c r="C1935" s="44">
        <v>44405</v>
      </c>
      <c r="E1935" t="s">
        <v>89</v>
      </c>
      <c r="F1935" s="106"/>
    </row>
    <row r="1936" spans="1:6" x14ac:dyDescent="0.25">
      <c r="A1936">
        <v>47364</v>
      </c>
      <c r="B1936" t="s">
        <v>87</v>
      </c>
      <c r="C1936" s="44">
        <v>44405</v>
      </c>
      <c r="E1936" t="s">
        <v>89</v>
      </c>
      <c r="F1936" s="106"/>
    </row>
    <row r="1937" spans="1:6" x14ac:dyDescent="0.25">
      <c r="A1937">
        <v>47365</v>
      </c>
      <c r="B1937" t="s">
        <v>87</v>
      </c>
      <c r="C1937" s="44">
        <v>44405</v>
      </c>
      <c r="E1937" t="s">
        <v>89</v>
      </c>
      <c r="F1937" s="106"/>
    </row>
    <row r="1938" spans="1:6" x14ac:dyDescent="0.25">
      <c r="A1938">
        <v>49563</v>
      </c>
      <c r="B1938" t="s">
        <v>87</v>
      </c>
      <c r="C1938" s="44">
        <v>44405</v>
      </c>
      <c r="E1938" t="s">
        <v>89</v>
      </c>
      <c r="F1938" s="106"/>
    </row>
    <row r="1939" spans="1:6" x14ac:dyDescent="0.25">
      <c r="A1939">
        <v>47261</v>
      </c>
      <c r="B1939" t="s">
        <v>87</v>
      </c>
      <c r="C1939" s="44">
        <v>44406</v>
      </c>
      <c r="E1939" t="s">
        <v>89</v>
      </c>
      <c r="F1939" s="106"/>
    </row>
    <row r="1940" spans="1:6" x14ac:dyDescent="0.25">
      <c r="A1940">
        <v>47262</v>
      </c>
      <c r="B1940" t="s">
        <v>87</v>
      </c>
      <c r="C1940" s="44">
        <v>44406</v>
      </c>
      <c r="E1940" t="s">
        <v>89</v>
      </c>
      <c r="F1940" s="106"/>
    </row>
    <row r="1941" spans="1:6" x14ac:dyDescent="0.25">
      <c r="A1941">
        <v>47349</v>
      </c>
      <c r="B1941" t="s">
        <v>87</v>
      </c>
      <c r="C1941" s="44">
        <v>44406</v>
      </c>
      <c r="E1941" t="s">
        <v>89</v>
      </c>
      <c r="F1941" s="106"/>
    </row>
    <row r="1942" spans="1:6" x14ac:dyDescent="0.25">
      <c r="A1942">
        <v>47350</v>
      </c>
      <c r="B1942" t="s">
        <v>87</v>
      </c>
      <c r="C1942" s="44">
        <v>44406</v>
      </c>
      <c r="E1942" t="s">
        <v>89</v>
      </c>
      <c r="F1942" s="106"/>
    </row>
    <row r="1943" spans="1:6" x14ac:dyDescent="0.25">
      <c r="A1943">
        <v>49128</v>
      </c>
      <c r="B1943" t="s">
        <v>87</v>
      </c>
      <c r="C1943" s="44">
        <v>44406</v>
      </c>
      <c r="E1943" t="s">
        <v>89</v>
      </c>
      <c r="F1943" s="106"/>
    </row>
    <row r="1944" spans="1:6" x14ac:dyDescent="0.25">
      <c r="A1944">
        <v>50143</v>
      </c>
      <c r="B1944" t="s">
        <v>87</v>
      </c>
      <c r="C1944" s="44">
        <v>44406</v>
      </c>
      <c r="E1944" t="s">
        <v>89</v>
      </c>
      <c r="F1944" s="106"/>
    </row>
    <row r="1945" spans="1:6" x14ac:dyDescent="0.25">
      <c r="A1945">
        <v>50062</v>
      </c>
      <c r="B1945" t="s">
        <v>87</v>
      </c>
      <c r="C1945" s="44">
        <v>44406</v>
      </c>
      <c r="E1945" t="s">
        <v>89</v>
      </c>
      <c r="F1945" s="106"/>
    </row>
    <row r="1946" spans="1:6" x14ac:dyDescent="0.25">
      <c r="A1946">
        <v>50074326</v>
      </c>
      <c r="B1946" t="s">
        <v>87</v>
      </c>
      <c r="C1946" s="44">
        <v>44406</v>
      </c>
      <c r="E1946" t="s">
        <v>89</v>
      </c>
      <c r="F1946" s="106"/>
    </row>
    <row r="1947" spans="1:6" x14ac:dyDescent="0.25">
      <c r="A1947">
        <v>47219</v>
      </c>
      <c r="B1947" t="s">
        <v>87</v>
      </c>
      <c r="C1947" s="44">
        <v>44410</v>
      </c>
      <c r="E1947" t="s">
        <v>89</v>
      </c>
      <c r="F1947" s="106"/>
    </row>
    <row r="1948" spans="1:6" x14ac:dyDescent="0.25">
      <c r="A1948">
        <v>47397</v>
      </c>
      <c r="B1948" t="s">
        <v>87</v>
      </c>
      <c r="C1948" s="44">
        <v>44410</v>
      </c>
      <c r="E1948" t="s">
        <v>89</v>
      </c>
      <c r="F1948" s="106"/>
    </row>
    <row r="1949" spans="1:6" x14ac:dyDescent="0.25">
      <c r="A1949">
        <v>47356</v>
      </c>
      <c r="B1949" t="s">
        <v>87</v>
      </c>
      <c r="C1949" s="44">
        <v>44410</v>
      </c>
      <c r="E1949" t="s">
        <v>89</v>
      </c>
      <c r="F1949" s="106"/>
    </row>
    <row r="1950" spans="1:6" x14ac:dyDescent="0.25">
      <c r="A1950">
        <v>47432</v>
      </c>
      <c r="B1950" t="s">
        <v>87</v>
      </c>
      <c r="C1950" s="44">
        <v>44410</v>
      </c>
      <c r="E1950" t="s">
        <v>89</v>
      </c>
      <c r="F1950" s="106"/>
    </row>
    <row r="1951" spans="1:6" x14ac:dyDescent="0.25">
      <c r="A1951">
        <v>47361</v>
      </c>
      <c r="B1951" t="s">
        <v>87</v>
      </c>
      <c r="C1951" s="44">
        <v>44411</v>
      </c>
      <c r="E1951" t="s">
        <v>89</v>
      </c>
      <c r="F1951" s="106"/>
    </row>
    <row r="1952" spans="1:6" x14ac:dyDescent="0.25">
      <c r="A1952">
        <v>47396</v>
      </c>
      <c r="B1952" t="s">
        <v>87</v>
      </c>
      <c r="C1952" s="44">
        <v>44411</v>
      </c>
      <c r="E1952" t="s">
        <v>89</v>
      </c>
      <c r="F1952" s="106"/>
    </row>
    <row r="1953" spans="1:6" x14ac:dyDescent="0.25">
      <c r="A1953">
        <v>47354</v>
      </c>
      <c r="B1953" t="s">
        <v>87</v>
      </c>
      <c r="C1953" s="44">
        <v>44411</v>
      </c>
      <c r="E1953" t="s">
        <v>89</v>
      </c>
      <c r="F1953" s="106"/>
    </row>
    <row r="1954" spans="1:6" x14ac:dyDescent="0.25">
      <c r="A1954">
        <v>47475</v>
      </c>
      <c r="B1954" t="s">
        <v>87</v>
      </c>
      <c r="C1954" s="44">
        <v>44411</v>
      </c>
      <c r="E1954" t="s">
        <v>89</v>
      </c>
      <c r="F1954" s="106"/>
    </row>
    <row r="1955" spans="1:6" x14ac:dyDescent="0.25">
      <c r="A1955">
        <v>46568</v>
      </c>
      <c r="B1955" t="s">
        <v>87</v>
      </c>
      <c r="C1955" s="44">
        <v>44412</v>
      </c>
      <c r="E1955" t="s">
        <v>89</v>
      </c>
      <c r="F1955" s="106"/>
    </row>
    <row r="1956" spans="1:6" x14ac:dyDescent="0.25">
      <c r="A1956">
        <v>46135</v>
      </c>
      <c r="B1956" t="s">
        <v>87</v>
      </c>
      <c r="C1956" s="44">
        <v>44412</v>
      </c>
      <c r="E1956" t="s">
        <v>89</v>
      </c>
      <c r="F1956" s="106"/>
    </row>
    <row r="1957" spans="1:6" x14ac:dyDescent="0.25">
      <c r="A1957">
        <v>47118</v>
      </c>
      <c r="B1957" t="s">
        <v>87</v>
      </c>
      <c r="C1957" s="44">
        <v>44412</v>
      </c>
      <c r="E1957" t="s">
        <v>89</v>
      </c>
      <c r="F1957" s="106"/>
    </row>
    <row r="1958" spans="1:6" x14ac:dyDescent="0.25">
      <c r="A1958">
        <v>47124</v>
      </c>
      <c r="B1958" t="s">
        <v>87</v>
      </c>
      <c r="C1958" s="44">
        <v>44412</v>
      </c>
      <c r="E1958" t="s">
        <v>89</v>
      </c>
      <c r="F1958" s="106"/>
    </row>
    <row r="1959" spans="1:6" x14ac:dyDescent="0.25">
      <c r="A1959">
        <v>47234</v>
      </c>
      <c r="B1959" t="s">
        <v>87</v>
      </c>
      <c r="C1959" s="44">
        <v>44412</v>
      </c>
      <c r="E1959" t="s">
        <v>89</v>
      </c>
      <c r="F1959" s="106"/>
    </row>
    <row r="1960" spans="1:6" x14ac:dyDescent="0.25">
      <c r="A1960">
        <v>47235</v>
      </c>
      <c r="B1960" t="s">
        <v>87</v>
      </c>
      <c r="C1960" s="44">
        <v>44412</v>
      </c>
      <c r="E1960" t="s">
        <v>89</v>
      </c>
      <c r="F1960" s="106"/>
    </row>
    <row r="1961" spans="1:6" x14ac:dyDescent="0.25">
      <c r="A1961">
        <v>47307</v>
      </c>
      <c r="B1961" t="s">
        <v>87</v>
      </c>
      <c r="C1961" s="44">
        <v>44412</v>
      </c>
      <c r="E1961" t="s">
        <v>89</v>
      </c>
      <c r="F1961" s="106"/>
    </row>
    <row r="1962" spans="1:6" x14ac:dyDescent="0.25">
      <c r="A1962">
        <v>48759</v>
      </c>
      <c r="B1962" t="s">
        <v>87</v>
      </c>
      <c r="C1962" s="44">
        <v>44412</v>
      </c>
      <c r="E1962" t="s">
        <v>89</v>
      </c>
      <c r="F1962" s="106"/>
    </row>
    <row r="1963" spans="1:6" x14ac:dyDescent="0.25">
      <c r="A1963">
        <v>46665</v>
      </c>
      <c r="B1963" t="s">
        <v>87</v>
      </c>
      <c r="C1963" s="44">
        <v>44413</v>
      </c>
      <c r="E1963" t="s">
        <v>89</v>
      </c>
      <c r="F1963" s="106"/>
    </row>
    <row r="1964" spans="1:6" x14ac:dyDescent="0.25">
      <c r="A1964">
        <v>46137</v>
      </c>
      <c r="B1964" t="s">
        <v>87</v>
      </c>
      <c r="C1964" s="44">
        <v>44413</v>
      </c>
      <c r="E1964" t="s">
        <v>89</v>
      </c>
      <c r="F1964" s="106"/>
    </row>
    <row r="1965" spans="1:6" x14ac:dyDescent="0.25">
      <c r="A1965">
        <v>47009</v>
      </c>
      <c r="B1965" t="s">
        <v>87</v>
      </c>
      <c r="C1965" s="44">
        <v>44413</v>
      </c>
      <c r="E1965" t="s">
        <v>89</v>
      </c>
      <c r="F1965" s="106"/>
    </row>
    <row r="1966" spans="1:6" x14ac:dyDescent="0.25">
      <c r="A1966">
        <v>47212</v>
      </c>
      <c r="B1966" t="s">
        <v>87</v>
      </c>
      <c r="C1966" s="44">
        <v>44413</v>
      </c>
      <c r="E1966" t="s">
        <v>89</v>
      </c>
      <c r="F1966" s="106"/>
    </row>
    <row r="1967" spans="1:6" x14ac:dyDescent="0.25">
      <c r="A1967">
        <v>47221</v>
      </c>
      <c r="B1967" t="s">
        <v>87</v>
      </c>
      <c r="C1967" s="44">
        <v>44413</v>
      </c>
      <c r="E1967" t="s">
        <v>89</v>
      </c>
      <c r="F1967" s="106"/>
    </row>
    <row r="1968" spans="1:6" x14ac:dyDescent="0.25">
      <c r="A1968">
        <v>48837</v>
      </c>
      <c r="B1968" t="s">
        <v>87</v>
      </c>
      <c r="C1968" s="44">
        <v>44413</v>
      </c>
      <c r="E1968" t="s">
        <v>89</v>
      </c>
      <c r="F1968" s="106"/>
    </row>
    <row r="1969" spans="1:6" x14ac:dyDescent="0.25">
      <c r="A1969">
        <v>46756</v>
      </c>
      <c r="B1969" t="s">
        <v>87</v>
      </c>
      <c r="C1969" s="44">
        <v>44414</v>
      </c>
      <c r="E1969" t="s">
        <v>89</v>
      </c>
      <c r="F1969" s="106"/>
    </row>
    <row r="1970" spans="1:6" x14ac:dyDescent="0.25">
      <c r="A1970">
        <v>46844</v>
      </c>
      <c r="B1970" t="s">
        <v>87</v>
      </c>
      <c r="C1970" s="44">
        <v>44414</v>
      </c>
      <c r="E1970" t="s">
        <v>89</v>
      </c>
      <c r="F1970" s="106"/>
    </row>
    <row r="1971" spans="1:6" x14ac:dyDescent="0.25">
      <c r="A1971">
        <v>46903</v>
      </c>
      <c r="B1971" t="s">
        <v>87</v>
      </c>
      <c r="C1971" s="44">
        <v>44414</v>
      </c>
      <c r="E1971" t="s">
        <v>89</v>
      </c>
      <c r="F1971" s="106"/>
    </row>
    <row r="1972" spans="1:6" x14ac:dyDescent="0.25">
      <c r="A1972">
        <v>46905</v>
      </c>
      <c r="B1972" t="s">
        <v>87</v>
      </c>
      <c r="C1972" s="44">
        <v>44414</v>
      </c>
      <c r="E1972" t="s">
        <v>89</v>
      </c>
      <c r="F1972" s="106"/>
    </row>
    <row r="1973" spans="1:6" x14ac:dyDescent="0.25">
      <c r="A1973">
        <v>11870069</v>
      </c>
      <c r="B1973" t="s">
        <v>87</v>
      </c>
      <c r="C1973" s="44">
        <v>44415</v>
      </c>
      <c r="E1973" t="s">
        <v>89</v>
      </c>
      <c r="F1973" s="106"/>
    </row>
    <row r="1974" spans="1:6" x14ac:dyDescent="0.25">
      <c r="A1974">
        <v>11870070</v>
      </c>
      <c r="B1974" t="s">
        <v>87</v>
      </c>
      <c r="C1974" s="44">
        <v>44415</v>
      </c>
      <c r="E1974" t="s">
        <v>89</v>
      </c>
      <c r="F1974" s="106"/>
    </row>
    <row r="1975" spans="1:6" x14ac:dyDescent="0.25">
      <c r="A1975">
        <v>11870071</v>
      </c>
      <c r="B1975" t="s">
        <v>87</v>
      </c>
      <c r="C1975" s="44">
        <v>44415</v>
      </c>
      <c r="E1975" t="s">
        <v>89</v>
      </c>
      <c r="F1975" s="106"/>
    </row>
    <row r="1976" spans="1:6" x14ac:dyDescent="0.25">
      <c r="A1976">
        <v>11870072</v>
      </c>
      <c r="B1976" t="s">
        <v>87</v>
      </c>
      <c r="C1976" s="44">
        <v>44415</v>
      </c>
      <c r="E1976" t="s">
        <v>89</v>
      </c>
      <c r="F1976" s="106"/>
    </row>
    <row r="1977" spans="1:6" x14ac:dyDescent="0.25">
      <c r="A1977">
        <v>11870073</v>
      </c>
      <c r="B1977" t="s">
        <v>87</v>
      </c>
      <c r="C1977" s="44">
        <v>44415</v>
      </c>
      <c r="E1977" t="s">
        <v>89</v>
      </c>
      <c r="F1977" s="106"/>
    </row>
    <row r="1978" spans="1:6" x14ac:dyDescent="0.25">
      <c r="A1978">
        <v>11870074</v>
      </c>
      <c r="B1978" t="s">
        <v>87</v>
      </c>
      <c r="C1978" s="44">
        <v>44415</v>
      </c>
      <c r="E1978" t="s">
        <v>89</v>
      </c>
      <c r="F1978" s="106"/>
    </row>
    <row r="1979" spans="1:6" x14ac:dyDescent="0.25">
      <c r="A1979">
        <v>43204</v>
      </c>
      <c r="B1979" t="s">
        <v>84</v>
      </c>
      <c r="C1979" s="44">
        <v>44359</v>
      </c>
      <c r="E1979" t="s">
        <v>89</v>
      </c>
      <c r="F1979" s="106"/>
    </row>
    <row r="1980" spans="1:6" x14ac:dyDescent="0.25">
      <c r="A1980">
        <v>46766</v>
      </c>
      <c r="B1980" t="s">
        <v>87</v>
      </c>
      <c r="C1980" s="44">
        <v>44417</v>
      </c>
      <c r="E1980" t="s">
        <v>89</v>
      </c>
      <c r="F1980" s="106"/>
    </row>
    <row r="1981" spans="1:6" x14ac:dyDescent="0.25">
      <c r="A1981">
        <v>47112</v>
      </c>
      <c r="B1981" t="s">
        <v>87</v>
      </c>
      <c r="C1981" s="44">
        <v>44417</v>
      </c>
      <c r="E1981" t="s">
        <v>89</v>
      </c>
      <c r="F1981" s="106"/>
    </row>
    <row r="1982" spans="1:6" x14ac:dyDescent="0.25">
      <c r="A1982">
        <v>47114</v>
      </c>
      <c r="B1982" t="s">
        <v>87</v>
      </c>
      <c r="C1982" s="44">
        <v>44417</v>
      </c>
      <c r="E1982" t="s">
        <v>89</v>
      </c>
      <c r="F1982" s="106"/>
    </row>
    <row r="1983" spans="1:6" x14ac:dyDescent="0.25">
      <c r="A1983">
        <v>47123</v>
      </c>
      <c r="B1983" t="s">
        <v>87</v>
      </c>
      <c r="C1983" s="44">
        <v>44417</v>
      </c>
      <c r="E1983" t="s">
        <v>89</v>
      </c>
      <c r="F1983" s="106"/>
    </row>
    <row r="1984" spans="1:6" x14ac:dyDescent="0.25">
      <c r="A1984">
        <v>46740</v>
      </c>
      <c r="B1984" t="s">
        <v>87</v>
      </c>
      <c r="C1984" s="44">
        <v>44417</v>
      </c>
      <c r="E1984" t="s">
        <v>89</v>
      </c>
      <c r="F1984" s="106"/>
    </row>
    <row r="1985" spans="1:6" x14ac:dyDescent="0.25">
      <c r="A1985">
        <v>46783</v>
      </c>
      <c r="B1985" t="s">
        <v>87</v>
      </c>
      <c r="C1985" s="44">
        <v>44417</v>
      </c>
      <c r="E1985" t="s">
        <v>89</v>
      </c>
      <c r="F1985" s="106"/>
    </row>
    <row r="1986" spans="1:6" x14ac:dyDescent="0.25">
      <c r="A1986">
        <v>46841</v>
      </c>
      <c r="B1986" t="s">
        <v>87</v>
      </c>
      <c r="C1986" s="44">
        <v>44417</v>
      </c>
      <c r="E1986" t="s">
        <v>89</v>
      </c>
      <c r="F1986" s="106"/>
    </row>
    <row r="1987" spans="1:6" x14ac:dyDescent="0.25">
      <c r="A1987">
        <v>47011</v>
      </c>
      <c r="B1987" t="s">
        <v>87</v>
      </c>
      <c r="C1987" s="44">
        <v>44417</v>
      </c>
      <c r="E1987" t="s">
        <v>89</v>
      </c>
      <c r="F1987" s="106"/>
    </row>
    <row r="1988" spans="1:6" x14ac:dyDescent="0.25">
      <c r="A1988">
        <v>61199165</v>
      </c>
      <c r="B1988" t="s">
        <v>86</v>
      </c>
      <c r="C1988" s="44">
        <v>44371</v>
      </c>
      <c r="E1988" t="s">
        <v>89</v>
      </c>
      <c r="F1988" s="106"/>
    </row>
    <row r="1989" spans="1:6" x14ac:dyDescent="0.25">
      <c r="A1989">
        <v>47000</v>
      </c>
      <c r="B1989" t="s">
        <v>87</v>
      </c>
      <c r="C1989" s="44">
        <v>44421</v>
      </c>
      <c r="E1989" t="s">
        <v>89</v>
      </c>
      <c r="F1989" s="106"/>
    </row>
    <row r="1990" spans="1:6" x14ac:dyDescent="0.25">
      <c r="A1990">
        <v>48753</v>
      </c>
      <c r="B1990" t="s">
        <v>87</v>
      </c>
      <c r="C1990" s="44">
        <v>44421</v>
      </c>
      <c r="E1990" t="s">
        <v>89</v>
      </c>
      <c r="F1990" s="106"/>
    </row>
    <row r="1991" spans="1:6" x14ac:dyDescent="0.25">
      <c r="A1991">
        <v>46988</v>
      </c>
      <c r="B1991" t="s">
        <v>87</v>
      </c>
      <c r="C1991" s="44">
        <v>44425</v>
      </c>
      <c r="E1991" t="s">
        <v>89</v>
      </c>
      <c r="F1991" s="106"/>
    </row>
    <row r="1992" spans="1:6" x14ac:dyDescent="0.25">
      <c r="A1992">
        <v>47010</v>
      </c>
      <c r="B1992" t="s">
        <v>87</v>
      </c>
      <c r="C1992" s="44">
        <v>44425</v>
      </c>
      <c r="E1992" t="s">
        <v>89</v>
      </c>
      <c r="F1992" s="106"/>
    </row>
    <row r="1993" spans="1:6" x14ac:dyDescent="0.25">
      <c r="A1993">
        <v>47027</v>
      </c>
      <c r="B1993" t="s">
        <v>87</v>
      </c>
      <c r="C1993" s="44">
        <v>44425</v>
      </c>
      <c r="E1993" t="s">
        <v>89</v>
      </c>
      <c r="F1993" s="106"/>
    </row>
    <row r="1994" spans="1:6" x14ac:dyDescent="0.25">
      <c r="A1994">
        <v>47180</v>
      </c>
      <c r="B1994" t="s">
        <v>87</v>
      </c>
      <c r="C1994" s="44">
        <v>44425</v>
      </c>
      <c r="E1994" t="s">
        <v>89</v>
      </c>
      <c r="F1994" s="106"/>
    </row>
    <row r="1995" spans="1:6" x14ac:dyDescent="0.25">
      <c r="A1995">
        <v>47205</v>
      </c>
      <c r="B1995" t="s">
        <v>87</v>
      </c>
      <c r="C1995" s="44">
        <v>44425</v>
      </c>
      <c r="E1995" t="s">
        <v>89</v>
      </c>
      <c r="F1995" s="106"/>
    </row>
    <row r="1996" spans="1:6" x14ac:dyDescent="0.25">
      <c r="A1996">
        <v>47237</v>
      </c>
      <c r="B1996" t="s">
        <v>87</v>
      </c>
      <c r="C1996" s="44">
        <v>44425</v>
      </c>
      <c r="E1996" t="s">
        <v>89</v>
      </c>
      <c r="F1996" s="106"/>
    </row>
    <row r="1997" spans="1:6" x14ac:dyDescent="0.25">
      <c r="A1997">
        <v>47293</v>
      </c>
      <c r="B1997" t="s">
        <v>87</v>
      </c>
      <c r="C1997" s="44">
        <v>44425</v>
      </c>
      <c r="E1997" t="s">
        <v>89</v>
      </c>
      <c r="F1997" s="106"/>
    </row>
    <row r="1998" spans="1:6" x14ac:dyDescent="0.25">
      <c r="A1998">
        <v>47278</v>
      </c>
      <c r="B1998" t="s">
        <v>87</v>
      </c>
      <c r="C1998" s="44">
        <v>44425</v>
      </c>
      <c r="E1998" t="s">
        <v>89</v>
      </c>
      <c r="F1998" s="106"/>
    </row>
    <row r="1999" spans="1:6" x14ac:dyDescent="0.25">
      <c r="A1999">
        <v>47297</v>
      </c>
      <c r="B1999" t="s">
        <v>87</v>
      </c>
      <c r="C1999" s="44">
        <v>44425</v>
      </c>
      <c r="E1999" t="s">
        <v>89</v>
      </c>
      <c r="F1999" s="106"/>
    </row>
    <row r="2000" spans="1:6" x14ac:dyDescent="0.25">
      <c r="A2000">
        <v>47268</v>
      </c>
      <c r="B2000" t="s">
        <v>87</v>
      </c>
      <c r="C2000" s="44">
        <v>44425</v>
      </c>
      <c r="E2000" t="s">
        <v>89</v>
      </c>
      <c r="F2000" s="106"/>
    </row>
    <row r="2001" spans="1:6" x14ac:dyDescent="0.25">
      <c r="A2001">
        <v>47474</v>
      </c>
      <c r="B2001" t="s">
        <v>87</v>
      </c>
      <c r="C2001" s="44">
        <v>44425</v>
      </c>
      <c r="E2001" t="s">
        <v>89</v>
      </c>
      <c r="F2001" s="106"/>
    </row>
    <row r="2002" spans="1:6" x14ac:dyDescent="0.25">
      <c r="A2002">
        <v>47223</v>
      </c>
      <c r="B2002" t="s">
        <v>87</v>
      </c>
      <c r="C2002" s="44">
        <v>44425</v>
      </c>
      <c r="E2002" t="s">
        <v>89</v>
      </c>
      <c r="F2002" s="106"/>
    </row>
    <row r="2003" spans="1:6" x14ac:dyDescent="0.25">
      <c r="A2003">
        <v>47236</v>
      </c>
      <c r="B2003" t="s">
        <v>87</v>
      </c>
      <c r="C2003" s="44">
        <v>44426</v>
      </c>
      <c r="E2003" t="s">
        <v>89</v>
      </c>
      <c r="F2003" s="106"/>
    </row>
    <row r="2004" spans="1:6" x14ac:dyDescent="0.25">
      <c r="A2004">
        <v>47231</v>
      </c>
      <c r="B2004" t="s">
        <v>87</v>
      </c>
      <c r="C2004" s="44">
        <v>44426</v>
      </c>
      <c r="E2004" t="s">
        <v>89</v>
      </c>
      <c r="F2004" s="106"/>
    </row>
    <row r="2005" spans="1:6" x14ac:dyDescent="0.25">
      <c r="A2005">
        <v>47269</v>
      </c>
      <c r="B2005" t="s">
        <v>87</v>
      </c>
      <c r="C2005" s="44">
        <v>44426</v>
      </c>
      <c r="E2005" t="s">
        <v>89</v>
      </c>
      <c r="F2005" s="106"/>
    </row>
    <row r="2006" spans="1:6" x14ac:dyDescent="0.25">
      <c r="A2006">
        <v>47243</v>
      </c>
      <c r="B2006" t="s">
        <v>87</v>
      </c>
      <c r="C2006" s="44">
        <v>44426</v>
      </c>
      <c r="E2006" t="s">
        <v>89</v>
      </c>
      <c r="F2006" s="106"/>
    </row>
    <row r="2007" spans="1:6" x14ac:dyDescent="0.25">
      <c r="A2007">
        <v>47481</v>
      </c>
      <c r="B2007" t="s">
        <v>87</v>
      </c>
      <c r="C2007" s="44">
        <v>44431</v>
      </c>
      <c r="E2007" t="s">
        <v>89</v>
      </c>
      <c r="F2007" s="106"/>
    </row>
    <row r="2008" spans="1:6" x14ac:dyDescent="0.25">
      <c r="A2008">
        <v>47485</v>
      </c>
      <c r="B2008" t="s">
        <v>87</v>
      </c>
      <c r="C2008" s="44">
        <v>44431</v>
      </c>
      <c r="E2008" t="s">
        <v>89</v>
      </c>
      <c r="F2008" s="106"/>
    </row>
    <row r="2009" spans="1:6" x14ac:dyDescent="0.25">
      <c r="A2009">
        <v>43881</v>
      </c>
      <c r="B2009" t="s">
        <v>91</v>
      </c>
      <c r="C2009" s="44">
        <v>44393</v>
      </c>
      <c r="E2009" t="s">
        <v>89</v>
      </c>
      <c r="F2009" s="106"/>
    </row>
    <row r="2010" spans="1:6" x14ac:dyDescent="0.25">
      <c r="A2010">
        <v>47487</v>
      </c>
      <c r="B2010" t="s">
        <v>87</v>
      </c>
      <c r="C2010" s="44">
        <v>44431</v>
      </c>
      <c r="E2010" t="s">
        <v>89</v>
      </c>
      <c r="F2010" s="106"/>
    </row>
    <row r="2011" spans="1:6" x14ac:dyDescent="0.25">
      <c r="A2011">
        <v>47488</v>
      </c>
      <c r="B2011" t="s">
        <v>87</v>
      </c>
      <c r="C2011" s="44">
        <v>44431</v>
      </c>
      <c r="E2011" t="s">
        <v>89</v>
      </c>
      <c r="F2011" s="106"/>
    </row>
    <row r="2012" spans="1:6" x14ac:dyDescent="0.25">
      <c r="A2012">
        <v>47491</v>
      </c>
      <c r="B2012" t="s">
        <v>87</v>
      </c>
      <c r="C2012" s="44">
        <v>44431</v>
      </c>
      <c r="E2012" t="s">
        <v>89</v>
      </c>
      <c r="F2012" s="106"/>
    </row>
    <row r="2013" spans="1:6" x14ac:dyDescent="0.25">
      <c r="A2013">
        <v>47490</v>
      </c>
      <c r="B2013" t="s">
        <v>87</v>
      </c>
      <c r="C2013" s="44">
        <v>44431</v>
      </c>
      <c r="E2013" t="s">
        <v>89</v>
      </c>
      <c r="F2013" s="106"/>
    </row>
    <row r="2014" spans="1:6" x14ac:dyDescent="0.25">
      <c r="A2014">
        <v>47463</v>
      </c>
      <c r="B2014" t="s">
        <v>87</v>
      </c>
      <c r="C2014" s="44">
        <v>44431</v>
      </c>
      <c r="E2014" t="s">
        <v>89</v>
      </c>
      <c r="F2014" s="106"/>
    </row>
    <row r="2015" spans="1:6" x14ac:dyDescent="0.25">
      <c r="A2015">
        <v>47489</v>
      </c>
      <c r="B2015" t="s">
        <v>87</v>
      </c>
      <c r="C2015" s="44">
        <v>44431</v>
      </c>
      <c r="E2015" t="s">
        <v>89</v>
      </c>
      <c r="F2015" s="106"/>
    </row>
    <row r="2016" spans="1:6" x14ac:dyDescent="0.25">
      <c r="A2016">
        <v>47259</v>
      </c>
      <c r="B2016" t="s">
        <v>87</v>
      </c>
      <c r="C2016" s="44">
        <v>44432</v>
      </c>
      <c r="E2016" t="s">
        <v>89</v>
      </c>
      <c r="F2016" s="106"/>
    </row>
    <row r="2017" spans="1:6" x14ac:dyDescent="0.25">
      <c r="A2017">
        <v>47292</v>
      </c>
      <c r="B2017" t="s">
        <v>87</v>
      </c>
      <c r="C2017" s="44">
        <v>44432</v>
      </c>
      <c r="E2017" t="s">
        <v>89</v>
      </c>
      <c r="F2017" s="106"/>
    </row>
    <row r="2018" spans="1:6" x14ac:dyDescent="0.25">
      <c r="A2018">
        <v>45187</v>
      </c>
      <c r="B2018" t="s">
        <v>87</v>
      </c>
      <c r="C2018" s="44">
        <v>44432</v>
      </c>
      <c r="E2018" t="s">
        <v>89</v>
      </c>
      <c r="F2018" s="106"/>
    </row>
    <row r="2019" spans="1:6" x14ac:dyDescent="0.25">
      <c r="A2019">
        <v>47215</v>
      </c>
      <c r="B2019" t="s">
        <v>87</v>
      </c>
      <c r="C2019" s="44">
        <v>44432</v>
      </c>
      <c r="E2019" t="s">
        <v>89</v>
      </c>
      <c r="F2019" s="106"/>
    </row>
    <row r="2020" spans="1:6" x14ac:dyDescent="0.25">
      <c r="A2020">
        <v>47272</v>
      </c>
      <c r="B2020" t="s">
        <v>87</v>
      </c>
      <c r="C2020" s="44">
        <v>44432</v>
      </c>
      <c r="E2020" t="s">
        <v>89</v>
      </c>
      <c r="F2020" s="106"/>
    </row>
    <row r="2021" spans="1:6" x14ac:dyDescent="0.25">
      <c r="A2021">
        <v>47286</v>
      </c>
      <c r="B2021" t="s">
        <v>87</v>
      </c>
      <c r="C2021" s="44">
        <v>44432</v>
      </c>
      <c r="E2021" t="s">
        <v>89</v>
      </c>
      <c r="F2021" s="106"/>
    </row>
    <row r="2022" spans="1:6" x14ac:dyDescent="0.25">
      <c r="A2022">
        <v>47281</v>
      </c>
      <c r="B2022" t="s">
        <v>87</v>
      </c>
      <c r="C2022" s="44">
        <v>44432</v>
      </c>
      <c r="E2022" t="s">
        <v>89</v>
      </c>
      <c r="F2022" s="106"/>
    </row>
    <row r="2023" spans="1:6" x14ac:dyDescent="0.25">
      <c r="A2023">
        <v>47211</v>
      </c>
      <c r="B2023" t="s">
        <v>87</v>
      </c>
      <c r="C2023" s="44">
        <v>44432</v>
      </c>
      <c r="E2023" t="s">
        <v>89</v>
      </c>
      <c r="F2023" s="106"/>
    </row>
    <row r="2024" spans="1:6" x14ac:dyDescent="0.25">
      <c r="A2024">
        <v>47214</v>
      </c>
      <c r="B2024" t="s">
        <v>87</v>
      </c>
      <c r="C2024" s="44">
        <v>44432</v>
      </c>
      <c r="E2024" t="s">
        <v>89</v>
      </c>
      <c r="F2024" s="106"/>
    </row>
    <row r="2025" spans="1:6" x14ac:dyDescent="0.25">
      <c r="A2025">
        <v>47258</v>
      </c>
      <c r="B2025" t="s">
        <v>87</v>
      </c>
      <c r="C2025" s="44">
        <v>44432</v>
      </c>
      <c r="E2025" t="s">
        <v>89</v>
      </c>
      <c r="F2025" s="106"/>
    </row>
    <row r="2026" spans="1:6" x14ac:dyDescent="0.25">
      <c r="A2026">
        <v>47244</v>
      </c>
      <c r="B2026" t="s">
        <v>87</v>
      </c>
      <c r="C2026" s="44">
        <v>44432</v>
      </c>
      <c r="E2026" t="s">
        <v>89</v>
      </c>
      <c r="F2026" s="106"/>
    </row>
    <row r="2027" spans="1:6" x14ac:dyDescent="0.25">
      <c r="A2027">
        <v>47305</v>
      </c>
      <c r="B2027" t="s">
        <v>87</v>
      </c>
      <c r="C2027" s="44">
        <v>44434</v>
      </c>
      <c r="E2027" t="s">
        <v>89</v>
      </c>
      <c r="F2027" s="106"/>
    </row>
    <row r="2028" spans="1:6" x14ac:dyDescent="0.25">
      <c r="A2028">
        <v>47306</v>
      </c>
      <c r="B2028" t="s">
        <v>87</v>
      </c>
      <c r="C2028" s="44">
        <v>44434</v>
      </c>
      <c r="E2028" t="s">
        <v>89</v>
      </c>
      <c r="F2028" s="106"/>
    </row>
    <row r="2029" spans="1:6" x14ac:dyDescent="0.25">
      <c r="A2029">
        <v>47312</v>
      </c>
      <c r="B2029" t="s">
        <v>87</v>
      </c>
      <c r="C2029" s="44">
        <v>44434</v>
      </c>
      <c r="E2029" t="s">
        <v>89</v>
      </c>
      <c r="F2029" s="106"/>
    </row>
    <row r="2030" spans="1:6" x14ac:dyDescent="0.25">
      <c r="A2030">
        <v>46180</v>
      </c>
      <c r="B2030" t="s">
        <v>85</v>
      </c>
      <c r="C2030" s="44">
        <v>44406</v>
      </c>
      <c r="E2030" t="s">
        <v>89</v>
      </c>
      <c r="F2030" s="106"/>
    </row>
    <row r="2031" spans="1:6" x14ac:dyDescent="0.25">
      <c r="A2031">
        <v>46314</v>
      </c>
      <c r="B2031" t="s">
        <v>87</v>
      </c>
      <c r="C2031" s="44">
        <v>44434</v>
      </c>
      <c r="E2031" t="s">
        <v>89</v>
      </c>
      <c r="F2031" s="106"/>
    </row>
    <row r="2032" spans="1:6" x14ac:dyDescent="0.25">
      <c r="A2032">
        <v>47322</v>
      </c>
      <c r="B2032" t="s">
        <v>87</v>
      </c>
      <c r="C2032" s="44">
        <v>44435</v>
      </c>
      <c r="E2032" t="s">
        <v>89</v>
      </c>
      <c r="F2032" s="106"/>
    </row>
    <row r="2033" spans="1:6" x14ac:dyDescent="0.25">
      <c r="A2033">
        <v>47324</v>
      </c>
      <c r="B2033" t="s">
        <v>87</v>
      </c>
      <c r="C2033" s="44">
        <v>44435</v>
      </c>
      <c r="E2033" t="s">
        <v>89</v>
      </c>
      <c r="F2033" s="106"/>
    </row>
    <row r="2034" spans="1:6" x14ac:dyDescent="0.25">
      <c r="A2034">
        <v>47326</v>
      </c>
      <c r="B2034" t="s">
        <v>87</v>
      </c>
      <c r="C2034" s="44">
        <v>44435</v>
      </c>
      <c r="E2034" t="s">
        <v>89</v>
      </c>
      <c r="F2034" s="106"/>
    </row>
    <row r="2035" spans="1:6" x14ac:dyDescent="0.25">
      <c r="A2035">
        <v>47304</v>
      </c>
      <c r="B2035" t="s">
        <v>87</v>
      </c>
      <c r="C2035" s="44">
        <v>44435</v>
      </c>
      <c r="E2035" t="s">
        <v>89</v>
      </c>
      <c r="F2035" s="106"/>
    </row>
    <row r="2036" spans="1:6" x14ac:dyDescent="0.25">
      <c r="A2036">
        <v>47321</v>
      </c>
      <c r="B2036" t="s">
        <v>87</v>
      </c>
      <c r="C2036" s="44">
        <v>44435</v>
      </c>
      <c r="E2036" t="s">
        <v>89</v>
      </c>
      <c r="F2036" s="106"/>
    </row>
    <row r="2037" spans="1:6" x14ac:dyDescent="0.25">
      <c r="A2037">
        <v>47320</v>
      </c>
      <c r="B2037" t="s">
        <v>87</v>
      </c>
      <c r="C2037" s="44">
        <v>44435</v>
      </c>
      <c r="E2037" t="s">
        <v>89</v>
      </c>
      <c r="F2037" s="106"/>
    </row>
    <row r="2038" spans="1:6" x14ac:dyDescent="0.25">
      <c r="A2038">
        <v>47494</v>
      </c>
      <c r="B2038" t="s">
        <v>87</v>
      </c>
      <c r="C2038" s="44">
        <v>44435</v>
      </c>
      <c r="E2038" t="s">
        <v>89</v>
      </c>
      <c r="F2038" s="106"/>
    </row>
    <row r="2039" spans="1:6" x14ac:dyDescent="0.25">
      <c r="A2039">
        <v>47525</v>
      </c>
      <c r="B2039" t="s">
        <v>87</v>
      </c>
      <c r="C2039" s="44">
        <v>44441</v>
      </c>
      <c r="E2039" t="s">
        <v>89</v>
      </c>
      <c r="F2039" s="106"/>
    </row>
    <row r="2040" spans="1:6" x14ac:dyDescent="0.25">
      <c r="A2040">
        <v>47528</v>
      </c>
      <c r="B2040" t="s">
        <v>87</v>
      </c>
      <c r="C2040" s="44">
        <v>44441</v>
      </c>
      <c r="E2040" t="s">
        <v>89</v>
      </c>
      <c r="F2040" s="106"/>
    </row>
    <row r="2041" spans="1:6" x14ac:dyDescent="0.25">
      <c r="A2041">
        <v>47527</v>
      </c>
      <c r="B2041" t="s">
        <v>87</v>
      </c>
      <c r="C2041" s="44">
        <v>44441</v>
      </c>
      <c r="E2041" t="s">
        <v>89</v>
      </c>
      <c r="F2041" s="106"/>
    </row>
    <row r="2042" spans="1:6" x14ac:dyDescent="0.25">
      <c r="A2042">
        <v>47266</v>
      </c>
      <c r="B2042" t="s">
        <v>87</v>
      </c>
      <c r="C2042" s="44">
        <v>44459</v>
      </c>
      <c r="E2042" t="s">
        <v>89</v>
      </c>
      <c r="F2042" s="106"/>
    </row>
    <row r="2043" spans="1:6" x14ac:dyDescent="0.25">
      <c r="A2043">
        <v>47299</v>
      </c>
      <c r="B2043" t="s">
        <v>87</v>
      </c>
      <c r="C2043" s="44">
        <v>44459</v>
      </c>
      <c r="E2043" t="s">
        <v>89</v>
      </c>
      <c r="F2043" s="106"/>
    </row>
    <row r="2044" spans="1:6" x14ac:dyDescent="0.25">
      <c r="A2044">
        <v>47331</v>
      </c>
      <c r="B2044" t="s">
        <v>87</v>
      </c>
      <c r="C2044" s="44">
        <v>44459</v>
      </c>
      <c r="E2044" t="s">
        <v>89</v>
      </c>
      <c r="F2044" s="106"/>
    </row>
    <row r="2045" spans="1:6" x14ac:dyDescent="0.25">
      <c r="A2045">
        <v>47357</v>
      </c>
      <c r="B2045" t="s">
        <v>87</v>
      </c>
      <c r="C2045" s="44">
        <v>44459</v>
      </c>
      <c r="E2045" t="s">
        <v>89</v>
      </c>
      <c r="F2045" s="106"/>
    </row>
    <row r="2046" spans="1:6" x14ac:dyDescent="0.25">
      <c r="A2046">
        <v>47358</v>
      </c>
      <c r="B2046" t="s">
        <v>87</v>
      </c>
      <c r="C2046" s="44">
        <v>44459</v>
      </c>
      <c r="E2046" t="s">
        <v>89</v>
      </c>
      <c r="F2046" s="106"/>
    </row>
    <row r="2047" spans="1:6" x14ac:dyDescent="0.25">
      <c r="A2047">
        <v>47359</v>
      </c>
      <c r="B2047" t="s">
        <v>87</v>
      </c>
      <c r="C2047" s="44">
        <v>44459</v>
      </c>
      <c r="E2047" t="s">
        <v>89</v>
      </c>
      <c r="F2047" s="106"/>
    </row>
    <row r="2048" spans="1:6" x14ac:dyDescent="0.25">
      <c r="A2048">
        <v>47376</v>
      </c>
      <c r="B2048" t="s">
        <v>87</v>
      </c>
      <c r="C2048" s="44">
        <v>44459</v>
      </c>
      <c r="E2048" t="s">
        <v>89</v>
      </c>
      <c r="F2048" s="106"/>
    </row>
    <row r="2049" spans="1:13" x14ac:dyDescent="0.25">
      <c r="A2049">
        <v>47377</v>
      </c>
      <c r="B2049" t="s">
        <v>87</v>
      </c>
      <c r="C2049" s="44">
        <v>44459</v>
      </c>
      <c r="E2049" t="s">
        <v>89</v>
      </c>
      <c r="F2049" s="106"/>
    </row>
    <row r="2050" spans="1:13" x14ac:dyDescent="0.25">
      <c r="A2050">
        <v>47303</v>
      </c>
      <c r="B2050" t="s">
        <v>87</v>
      </c>
      <c r="C2050" s="44">
        <v>44460</v>
      </c>
      <c r="E2050" t="s">
        <v>89</v>
      </c>
      <c r="F2050" s="106"/>
    </row>
    <row r="2051" spans="1:13" x14ac:dyDescent="0.25">
      <c r="A2051">
        <v>47469</v>
      </c>
      <c r="B2051" t="s">
        <v>87</v>
      </c>
      <c r="C2051" s="44">
        <v>44460</v>
      </c>
      <c r="E2051" t="s">
        <v>89</v>
      </c>
      <c r="F2051" s="106"/>
    </row>
    <row r="2052" spans="1:13" x14ac:dyDescent="0.25">
      <c r="A2052">
        <v>47495</v>
      </c>
      <c r="B2052" t="s">
        <v>87</v>
      </c>
      <c r="C2052" s="44">
        <v>44460</v>
      </c>
      <c r="E2052" t="s">
        <v>89</v>
      </c>
      <c r="F2052" s="106"/>
    </row>
    <row r="2053" spans="1:13" x14ac:dyDescent="0.25">
      <c r="A2053">
        <v>47511</v>
      </c>
      <c r="B2053" t="s">
        <v>87</v>
      </c>
      <c r="C2053" s="44">
        <v>44460</v>
      </c>
      <c r="E2053" t="s">
        <v>89</v>
      </c>
      <c r="F2053" s="106"/>
    </row>
    <row r="2054" spans="1:13" x14ac:dyDescent="0.25">
      <c r="A2054">
        <v>47429</v>
      </c>
      <c r="B2054" t="s">
        <v>87</v>
      </c>
      <c r="C2054" s="44">
        <v>44462</v>
      </c>
      <c r="E2054" t="s">
        <v>89</v>
      </c>
      <c r="F2054" s="106"/>
      <c r="K2054">
        <v>49426</v>
      </c>
      <c r="L2054" t="s">
        <v>87</v>
      </c>
      <c r="M2054">
        <v>41760</v>
      </c>
    </row>
    <row r="2055" spans="1:13" x14ac:dyDescent="0.25">
      <c r="A2055">
        <v>47295</v>
      </c>
      <c r="B2055" t="s">
        <v>87</v>
      </c>
      <c r="C2055" s="44">
        <v>44462</v>
      </c>
      <c r="E2055" t="s">
        <v>89</v>
      </c>
      <c r="F2055" s="106"/>
      <c r="K2055">
        <v>49786</v>
      </c>
      <c r="L2055" t="s">
        <v>87</v>
      </c>
      <c r="M2055">
        <v>41842</v>
      </c>
    </row>
    <row r="2056" spans="1:13" x14ac:dyDescent="0.25">
      <c r="A2056">
        <v>47340</v>
      </c>
      <c r="B2056" t="s">
        <v>87</v>
      </c>
      <c r="C2056" s="44">
        <v>44462</v>
      </c>
      <c r="E2056" t="s">
        <v>89</v>
      </c>
      <c r="F2056" s="106"/>
      <c r="K2056">
        <v>50862</v>
      </c>
      <c r="L2056" t="s">
        <v>87</v>
      </c>
      <c r="M2056">
        <v>44228</v>
      </c>
    </row>
    <row r="2057" spans="1:13" x14ac:dyDescent="0.25">
      <c r="A2057">
        <v>47362</v>
      </c>
      <c r="B2057" t="s">
        <v>87</v>
      </c>
      <c r="C2057" s="44">
        <v>44462</v>
      </c>
      <c r="E2057" t="s">
        <v>89</v>
      </c>
      <c r="F2057" s="106"/>
      <c r="K2057">
        <v>50980</v>
      </c>
      <c r="L2057" t="s">
        <v>87</v>
      </c>
      <c r="M2057">
        <v>42640</v>
      </c>
    </row>
    <row r="2058" spans="1:13" x14ac:dyDescent="0.25">
      <c r="A2058">
        <v>47363</v>
      </c>
      <c r="B2058" t="s">
        <v>87</v>
      </c>
      <c r="C2058" s="44">
        <v>44462</v>
      </c>
      <c r="E2058" t="s">
        <v>89</v>
      </c>
      <c r="F2058" s="106"/>
      <c r="K2058">
        <v>51280</v>
      </c>
      <c r="L2058" t="s">
        <v>87</v>
      </c>
      <c r="M2058">
        <v>42905</v>
      </c>
    </row>
    <row r="2059" spans="1:13" x14ac:dyDescent="0.25">
      <c r="A2059">
        <v>47343</v>
      </c>
      <c r="B2059" t="s">
        <v>87</v>
      </c>
      <c r="C2059" s="44">
        <v>44462</v>
      </c>
      <c r="E2059" t="s">
        <v>89</v>
      </c>
      <c r="F2059" s="106"/>
      <c r="K2059">
        <v>51178</v>
      </c>
      <c r="L2059" t="s">
        <v>87</v>
      </c>
      <c r="M2059">
        <v>42928</v>
      </c>
    </row>
    <row r="2060" spans="1:13" x14ac:dyDescent="0.25">
      <c r="A2060">
        <v>47346</v>
      </c>
      <c r="B2060" t="s">
        <v>87</v>
      </c>
      <c r="C2060" s="44">
        <v>44462</v>
      </c>
      <c r="E2060" t="s">
        <v>89</v>
      </c>
      <c r="F2060" s="106"/>
      <c r="K2060">
        <v>51474</v>
      </c>
      <c r="L2060" t="s">
        <v>87</v>
      </c>
      <c r="M2060">
        <v>42997</v>
      </c>
    </row>
    <row r="2061" spans="1:13" x14ac:dyDescent="0.25">
      <c r="A2061">
        <v>47462</v>
      </c>
      <c r="B2061" t="s">
        <v>87</v>
      </c>
      <c r="C2061" s="44">
        <v>44462</v>
      </c>
      <c r="E2061" t="s">
        <v>89</v>
      </c>
      <c r="F2061" s="106"/>
      <c r="K2061">
        <v>49587</v>
      </c>
      <c r="L2061" t="s">
        <v>87</v>
      </c>
      <c r="M2061">
        <v>43010</v>
      </c>
    </row>
    <row r="2062" spans="1:13" x14ac:dyDescent="0.25">
      <c r="A2062">
        <v>47430</v>
      </c>
      <c r="B2062" t="s">
        <v>87</v>
      </c>
      <c r="C2062" s="44">
        <v>44463</v>
      </c>
      <c r="E2062" t="s">
        <v>89</v>
      </c>
      <c r="F2062" s="106"/>
      <c r="K2062">
        <v>51659</v>
      </c>
      <c r="L2062" t="s">
        <v>87</v>
      </c>
      <c r="M2062">
        <v>43070</v>
      </c>
    </row>
    <row r="2063" spans="1:13" x14ac:dyDescent="0.25">
      <c r="A2063">
        <v>47436</v>
      </c>
      <c r="B2063" t="s">
        <v>87</v>
      </c>
      <c r="C2063" s="44">
        <v>44463</v>
      </c>
      <c r="E2063" t="s">
        <v>89</v>
      </c>
      <c r="F2063" s="106"/>
      <c r="K2063">
        <v>51503</v>
      </c>
      <c r="L2063" t="s">
        <v>87</v>
      </c>
      <c r="M2063">
        <v>43178</v>
      </c>
    </row>
    <row r="2064" spans="1:13" x14ac:dyDescent="0.25">
      <c r="A2064">
        <v>47476</v>
      </c>
      <c r="B2064" t="s">
        <v>87</v>
      </c>
      <c r="C2064" s="44">
        <v>44463</v>
      </c>
      <c r="E2064" t="s">
        <v>89</v>
      </c>
      <c r="F2064" s="106"/>
      <c r="K2064">
        <v>51747</v>
      </c>
      <c r="L2064" t="s">
        <v>87</v>
      </c>
      <c r="M2064">
        <v>43227</v>
      </c>
    </row>
    <row r="2065" spans="1:13" x14ac:dyDescent="0.25">
      <c r="A2065">
        <v>47493</v>
      </c>
      <c r="B2065" t="s">
        <v>87</v>
      </c>
      <c r="C2065" s="44">
        <v>44463</v>
      </c>
      <c r="E2065" t="s">
        <v>89</v>
      </c>
      <c r="F2065" s="106"/>
      <c r="K2065">
        <v>48807</v>
      </c>
      <c r="L2065" t="s">
        <v>87</v>
      </c>
      <c r="M2065">
        <v>43340</v>
      </c>
    </row>
    <row r="2066" spans="1:13" x14ac:dyDescent="0.25">
      <c r="A2066">
        <v>47502</v>
      </c>
      <c r="B2066" t="s">
        <v>87</v>
      </c>
      <c r="C2066" s="44">
        <v>44463</v>
      </c>
      <c r="E2066" t="s">
        <v>89</v>
      </c>
      <c r="F2066" s="106"/>
      <c r="K2066">
        <v>48854</v>
      </c>
      <c r="L2066" t="s">
        <v>87</v>
      </c>
      <c r="M2066">
        <v>43340</v>
      </c>
    </row>
    <row r="2067" spans="1:13" x14ac:dyDescent="0.25">
      <c r="A2067">
        <v>47508</v>
      </c>
      <c r="B2067" t="s">
        <v>87</v>
      </c>
      <c r="C2067" s="44">
        <v>44463</v>
      </c>
      <c r="E2067" t="s">
        <v>89</v>
      </c>
      <c r="F2067" s="106"/>
      <c r="K2067">
        <v>51050</v>
      </c>
      <c r="L2067" t="s">
        <v>87</v>
      </c>
      <c r="M2067">
        <v>43340</v>
      </c>
    </row>
    <row r="2068" spans="1:13" x14ac:dyDescent="0.25">
      <c r="A2068">
        <v>46397</v>
      </c>
      <c r="B2068" t="s">
        <v>87</v>
      </c>
      <c r="C2068" s="44">
        <v>44463</v>
      </c>
      <c r="E2068" t="s">
        <v>89</v>
      </c>
      <c r="F2068" s="106"/>
      <c r="K2068">
        <v>46759</v>
      </c>
      <c r="L2068" t="s">
        <v>87</v>
      </c>
      <c r="M2068">
        <v>43340</v>
      </c>
    </row>
    <row r="2069" spans="1:13" x14ac:dyDescent="0.25">
      <c r="A2069">
        <v>47412</v>
      </c>
      <c r="B2069" t="s">
        <v>87</v>
      </c>
      <c r="C2069" s="44">
        <v>44466</v>
      </c>
      <c r="E2069" t="s">
        <v>89</v>
      </c>
      <c r="F2069" s="106"/>
      <c r="K2069">
        <v>50193</v>
      </c>
      <c r="L2069" t="s">
        <v>87</v>
      </c>
      <c r="M2069">
        <v>43341</v>
      </c>
    </row>
    <row r="2070" spans="1:13" x14ac:dyDescent="0.25">
      <c r="A2070">
        <v>47445</v>
      </c>
      <c r="B2070" t="s">
        <v>87</v>
      </c>
      <c r="C2070" s="44">
        <v>44466</v>
      </c>
      <c r="E2070" t="s">
        <v>89</v>
      </c>
      <c r="F2070" s="106"/>
      <c r="K2070">
        <v>47817</v>
      </c>
      <c r="L2070" t="s">
        <v>87</v>
      </c>
      <c r="M2070">
        <v>43342</v>
      </c>
    </row>
    <row r="2071" spans="1:13" x14ac:dyDescent="0.25">
      <c r="A2071">
        <v>47450</v>
      </c>
      <c r="B2071" t="s">
        <v>87</v>
      </c>
      <c r="C2071" s="44">
        <v>44466</v>
      </c>
      <c r="E2071" t="s">
        <v>89</v>
      </c>
      <c r="F2071" s="106"/>
      <c r="K2071">
        <v>51188</v>
      </c>
      <c r="L2071" t="s">
        <v>87</v>
      </c>
      <c r="M2071">
        <v>43350</v>
      </c>
    </row>
    <row r="2072" spans="1:13" x14ac:dyDescent="0.25">
      <c r="A2072">
        <v>47478</v>
      </c>
      <c r="B2072" t="s">
        <v>87</v>
      </c>
      <c r="C2072" s="44">
        <v>44466</v>
      </c>
      <c r="E2072" t="s">
        <v>89</v>
      </c>
      <c r="F2072" s="106"/>
      <c r="K2072">
        <v>44071072</v>
      </c>
      <c r="L2072" t="s">
        <v>87</v>
      </c>
      <c r="M2072">
        <v>43350</v>
      </c>
    </row>
    <row r="2073" spans="1:13" x14ac:dyDescent="0.25">
      <c r="A2073">
        <v>47501</v>
      </c>
      <c r="B2073" t="s">
        <v>87</v>
      </c>
      <c r="C2073" s="44">
        <v>44466</v>
      </c>
      <c r="E2073" t="s">
        <v>89</v>
      </c>
      <c r="F2073" s="106"/>
      <c r="K2073">
        <v>51460</v>
      </c>
      <c r="L2073" t="s">
        <v>87</v>
      </c>
      <c r="M2073">
        <v>43362</v>
      </c>
    </row>
    <row r="2074" spans="1:13" x14ac:dyDescent="0.25">
      <c r="A2074">
        <v>47523</v>
      </c>
      <c r="B2074" t="s">
        <v>87</v>
      </c>
      <c r="C2074" s="44">
        <v>44466</v>
      </c>
      <c r="E2074" t="s">
        <v>89</v>
      </c>
      <c r="F2074" s="106"/>
      <c r="K2074">
        <v>43120</v>
      </c>
      <c r="L2074" t="s">
        <v>87</v>
      </c>
      <c r="M2074">
        <v>43390</v>
      </c>
    </row>
    <row r="2075" spans="1:13" x14ac:dyDescent="0.25">
      <c r="A2075">
        <v>47524</v>
      </c>
      <c r="B2075" t="s">
        <v>87</v>
      </c>
      <c r="C2075" s="44">
        <v>44466</v>
      </c>
      <c r="E2075" t="s">
        <v>89</v>
      </c>
      <c r="F2075" s="106"/>
      <c r="K2075">
        <v>43261</v>
      </c>
      <c r="L2075" t="s">
        <v>87</v>
      </c>
      <c r="M2075">
        <v>43402</v>
      </c>
    </row>
    <row r="2076" spans="1:13" x14ac:dyDescent="0.25">
      <c r="A2076">
        <v>47439</v>
      </c>
      <c r="B2076" t="s">
        <v>87</v>
      </c>
      <c r="C2076" s="44">
        <v>44466</v>
      </c>
      <c r="E2076" t="s">
        <v>89</v>
      </c>
      <c r="F2076" s="106"/>
      <c r="K2076">
        <v>46192</v>
      </c>
      <c r="L2076" t="s">
        <v>87</v>
      </c>
      <c r="M2076">
        <v>43468</v>
      </c>
    </row>
    <row r="2077" spans="1:13" x14ac:dyDescent="0.25">
      <c r="A2077">
        <v>47373</v>
      </c>
      <c r="B2077" t="s">
        <v>87</v>
      </c>
      <c r="C2077" s="44">
        <v>44468</v>
      </c>
      <c r="E2077" t="s">
        <v>89</v>
      </c>
      <c r="F2077" s="106"/>
      <c r="K2077">
        <v>46704</v>
      </c>
      <c r="L2077" t="s">
        <v>87</v>
      </c>
      <c r="M2077">
        <v>43468</v>
      </c>
    </row>
    <row r="2078" spans="1:13" x14ac:dyDescent="0.25">
      <c r="A2078">
        <v>47360</v>
      </c>
      <c r="B2078" t="s">
        <v>87</v>
      </c>
      <c r="C2078" s="44">
        <v>44468</v>
      </c>
      <c r="E2078" t="s">
        <v>89</v>
      </c>
      <c r="F2078" s="106"/>
      <c r="K2078">
        <v>49325</v>
      </c>
      <c r="L2078" t="s">
        <v>87</v>
      </c>
      <c r="M2078">
        <v>43468</v>
      </c>
    </row>
    <row r="2079" spans="1:13" x14ac:dyDescent="0.25">
      <c r="A2079">
        <v>47403</v>
      </c>
      <c r="B2079" t="s">
        <v>87</v>
      </c>
      <c r="C2079" s="44">
        <v>44468</v>
      </c>
      <c r="E2079" t="s">
        <v>89</v>
      </c>
      <c r="F2079" s="106"/>
      <c r="K2079">
        <v>49730</v>
      </c>
      <c r="L2079" t="s">
        <v>87</v>
      </c>
      <c r="M2079">
        <v>43468</v>
      </c>
    </row>
    <row r="2080" spans="1:13" x14ac:dyDescent="0.25">
      <c r="A2080">
        <v>47411</v>
      </c>
      <c r="B2080" t="s">
        <v>87</v>
      </c>
      <c r="C2080" s="44">
        <v>44468</v>
      </c>
      <c r="E2080" t="s">
        <v>89</v>
      </c>
      <c r="F2080" s="106"/>
      <c r="K2080">
        <v>50999</v>
      </c>
      <c r="L2080" t="s">
        <v>87</v>
      </c>
      <c r="M2080">
        <v>43468</v>
      </c>
    </row>
    <row r="2081" spans="1:13" x14ac:dyDescent="0.25">
      <c r="A2081">
        <v>47420</v>
      </c>
      <c r="B2081" t="s">
        <v>87</v>
      </c>
      <c r="C2081" s="44">
        <v>44469</v>
      </c>
      <c r="E2081" t="s">
        <v>89</v>
      </c>
      <c r="F2081" s="106"/>
      <c r="K2081">
        <v>48194</v>
      </c>
      <c r="L2081" t="s">
        <v>87</v>
      </c>
      <c r="M2081">
        <v>43469</v>
      </c>
    </row>
    <row r="2082" spans="1:13" x14ac:dyDescent="0.25">
      <c r="A2082">
        <v>47431</v>
      </c>
      <c r="B2082" t="s">
        <v>87</v>
      </c>
      <c r="C2082" s="44">
        <v>44469</v>
      </c>
      <c r="E2082" t="s">
        <v>89</v>
      </c>
      <c r="F2082" s="106"/>
      <c r="K2082">
        <v>47473</v>
      </c>
      <c r="L2082" t="s">
        <v>87</v>
      </c>
      <c r="M2082">
        <v>43469</v>
      </c>
    </row>
    <row r="2083" spans="1:13" x14ac:dyDescent="0.25">
      <c r="A2083">
        <v>47404</v>
      </c>
      <c r="B2083" t="s">
        <v>87</v>
      </c>
      <c r="C2083" s="44">
        <v>44469</v>
      </c>
      <c r="E2083" t="s">
        <v>89</v>
      </c>
      <c r="F2083" s="106"/>
      <c r="K2083">
        <v>51239</v>
      </c>
      <c r="L2083" t="s">
        <v>87</v>
      </c>
      <c r="M2083">
        <v>43469</v>
      </c>
    </row>
    <row r="2084" spans="1:13" x14ac:dyDescent="0.25">
      <c r="A2084">
        <v>47413</v>
      </c>
      <c r="B2084" t="s">
        <v>87</v>
      </c>
      <c r="C2084" s="44">
        <v>44469</v>
      </c>
      <c r="E2084" t="s">
        <v>89</v>
      </c>
      <c r="F2084" s="106"/>
      <c r="K2084">
        <v>51440</v>
      </c>
      <c r="L2084" t="s">
        <v>87</v>
      </c>
      <c r="M2084">
        <v>43469</v>
      </c>
    </row>
    <row r="2085" spans="1:13" x14ac:dyDescent="0.25">
      <c r="A2085">
        <v>47425</v>
      </c>
      <c r="B2085" t="s">
        <v>87</v>
      </c>
      <c r="C2085" s="44">
        <v>44469</v>
      </c>
      <c r="E2085" t="s">
        <v>89</v>
      </c>
      <c r="F2085" s="106"/>
      <c r="K2085">
        <v>45164</v>
      </c>
      <c r="L2085" t="s">
        <v>87</v>
      </c>
      <c r="M2085">
        <v>43473</v>
      </c>
    </row>
    <row r="2086" spans="1:13" x14ac:dyDescent="0.25">
      <c r="A2086">
        <v>47449</v>
      </c>
      <c r="B2086" t="s">
        <v>87</v>
      </c>
      <c r="C2086" s="44">
        <v>44469</v>
      </c>
      <c r="E2086" t="s">
        <v>89</v>
      </c>
      <c r="F2086" s="106"/>
      <c r="K2086">
        <v>47327</v>
      </c>
      <c r="L2086" t="s">
        <v>87</v>
      </c>
      <c r="M2086">
        <v>43473</v>
      </c>
    </row>
    <row r="2087" spans="1:13" x14ac:dyDescent="0.25">
      <c r="A2087">
        <v>47477</v>
      </c>
      <c r="B2087" t="s">
        <v>87</v>
      </c>
      <c r="C2087" s="44">
        <v>44469</v>
      </c>
      <c r="E2087" t="s">
        <v>89</v>
      </c>
      <c r="F2087" s="106"/>
      <c r="K2087">
        <v>49403</v>
      </c>
      <c r="L2087" t="s">
        <v>87</v>
      </c>
      <c r="M2087">
        <v>43476</v>
      </c>
    </row>
    <row r="2088" spans="1:13" x14ac:dyDescent="0.25">
      <c r="A2088">
        <v>47422</v>
      </c>
      <c r="B2088" t="s">
        <v>87</v>
      </c>
      <c r="C2088" s="44">
        <v>44469</v>
      </c>
      <c r="E2088" t="s">
        <v>89</v>
      </c>
      <c r="F2088" s="106"/>
    </row>
    <row r="2089" spans="1:13" x14ac:dyDescent="0.25">
      <c r="A2089">
        <v>12102248</v>
      </c>
      <c r="B2089" t="s">
        <v>87</v>
      </c>
      <c r="C2089" s="44">
        <v>44475</v>
      </c>
      <c r="E2089" t="s">
        <v>89</v>
      </c>
      <c r="F2089" s="106"/>
    </row>
    <row r="2090" spans="1:13" x14ac:dyDescent="0.25">
      <c r="A2090">
        <v>12102250</v>
      </c>
      <c r="B2090" t="s">
        <v>87</v>
      </c>
      <c r="C2090" s="44">
        <v>44475</v>
      </c>
      <c r="E2090" t="s">
        <v>89</v>
      </c>
      <c r="F2090" s="106"/>
    </row>
    <row r="2091" spans="1:13" x14ac:dyDescent="0.25">
      <c r="A2091">
        <v>12102251</v>
      </c>
      <c r="B2091" t="s">
        <v>87</v>
      </c>
      <c r="C2091" s="44">
        <v>44475</v>
      </c>
      <c r="E2091" t="s">
        <v>89</v>
      </c>
      <c r="F2091" s="106"/>
    </row>
    <row r="2092" spans="1:13" x14ac:dyDescent="0.25">
      <c r="A2092">
        <v>12102252</v>
      </c>
      <c r="B2092" t="s">
        <v>87</v>
      </c>
      <c r="C2092" s="44">
        <v>44475</v>
      </c>
      <c r="E2092" t="s">
        <v>89</v>
      </c>
      <c r="F2092" s="106"/>
    </row>
    <row r="2093" spans="1:13" x14ac:dyDescent="0.25">
      <c r="A2093">
        <v>12102253</v>
      </c>
      <c r="B2093" t="s">
        <v>87</v>
      </c>
      <c r="C2093" s="44">
        <v>44475</v>
      </c>
      <c r="E2093" t="s">
        <v>89</v>
      </c>
      <c r="F2093" s="106"/>
      <c r="K2093">
        <v>50074321</v>
      </c>
      <c r="L2093" t="s">
        <v>87</v>
      </c>
      <c r="M2093">
        <v>43476</v>
      </c>
    </row>
    <row r="2094" spans="1:13" x14ac:dyDescent="0.25">
      <c r="A2094">
        <v>12102254</v>
      </c>
      <c r="B2094" t="s">
        <v>87</v>
      </c>
      <c r="C2094" s="44">
        <v>44475</v>
      </c>
      <c r="E2094" t="s">
        <v>89</v>
      </c>
      <c r="F2094" s="106"/>
      <c r="K2094">
        <v>47406</v>
      </c>
      <c r="L2094" t="s">
        <v>87</v>
      </c>
      <c r="M2094">
        <v>43479</v>
      </c>
    </row>
    <row r="2095" spans="1:13" x14ac:dyDescent="0.25">
      <c r="A2095">
        <v>12102255</v>
      </c>
      <c r="B2095" t="s">
        <v>87</v>
      </c>
      <c r="C2095" s="44">
        <v>44475</v>
      </c>
      <c r="E2095" t="s">
        <v>89</v>
      </c>
      <c r="F2095" s="106"/>
      <c r="K2095">
        <v>49214</v>
      </c>
      <c r="L2095" t="s">
        <v>87</v>
      </c>
      <c r="M2095">
        <v>43489</v>
      </c>
    </row>
    <row r="2096" spans="1:13" x14ac:dyDescent="0.25">
      <c r="A2096">
        <v>12102256</v>
      </c>
      <c r="B2096" t="s">
        <v>87</v>
      </c>
      <c r="C2096" s="44">
        <v>44475</v>
      </c>
      <c r="E2096" t="s">
        <v>89</v>
      </c>
      <c r="F2096" s="106"/>
      <c r="K2096">
        <v>49822</v>
      </c>
      <c r="L2096" t="s">
        <v>87</v>
      </c>
      <c r="M2096">
        <v>43489</v>
      </c>
    </row>
    <row r="2097" spans="1:13" x14ac:dyDescent="0.25">
      <c r="A2097">
        <v>12102257</v>
      </c>
      <c r="B2097" t="s">
        <v>87</v>
      </c>
      <c r="C2097" s="44">
        <v>44475</v>
      </c>
      <c r="E2097" t="s">
        <v>89</v>
      </c>
      <c r="F2097" s="106"/>
      <c r="K2097">
        <v>50124</v>
      </c>
      <c r="L2097" t="s">
        <v>87</v>
      </c>
      <c r="M2097">
        <v>43489</v>
      </c>
    </row>
    <row r="2098" spans="1:13" x14ac:dyDescent="0.25">
      <c r="A2098">
        <v>12102258</v>
      </c>
      <c r="B2098" t="s">
        <v>87</v>
      </c>
      <c r="C2098" s="44">
        <v>44475</v>
      </c>
      <c r="E2098" t="s">
        <v>89</v>
      </c>
      <c r="F2098" s="106"/>
      <c r="K2098">
        <v>49870</v>
      </c>
      <c r="L2098" t="s">
        <v>87</v>
      </c>
      <c r="M2098">
        <v>43490</v>
      </c>
    </row>
    <row r="2099" spans="1:13" x14ac:dyDescent="0.25">
      <c r="A2099">
        <v>12102259</v>
      </c>
      <c r="B2099" t="s">
        <v>87</v>
      </c>
      <c r="C2099" s="44">
        <v>44475</v>
      </c>
      <c r="E2099" t="s">
        <v>89</v>
      </c>
      <c r="F2099" s="106"/>
      <c r="K2099">
        <v>50963</v>
      </c>
      <c r="L2099" t="s">
        <v>87</v>
      </c>
      <c r="M2099">
        <v>43496</v>
      </c>
    </row>
    <row r="2100" spans="1:13" x14ac:dyDescent="0.25">
      <c r="A2100">
        <v>12102260</v>
      </c>
      <c r="B2100" t="s">
        <v>87</v>
      </c>
      <c r="C2100" s="44">
        <v>44475</v>
      </c>
      <c r="E2100" t="s">
        <v>89</v>
      </c>
      <c r="F2100" s="106"/>
      <c r="K2100">
        <v>47889</v>
      </c>
      <c r="L2100" t="s">
        <v>87</v>
      </c>
      <c r="M2100" t="s">
        <v>224</v>
      </c>
    </row>
    <row r="2101" spans="1:13" x14ac:dyDescent="0.25">
      <c r="A2101">
        <v>12102261</v>
      </c>
      <c r="B2101" t="s">
        <v>87</v>
      </c>
      <c r="C2101" s="44">
        <v>44475</v>
      </c>
      <c r="E2101" t="s">
        <v>89</v>
      </c>
      <c r="F2101" s="106"/>
      <c r="K2101">
        <v>48009</v>
      </c>
      <c r="L2101" t="s">
        <v>87</v>
      </c>
      <c r="M2101" t="s">
        <v>224</v>
      </c>
    </row>
    <row r="2102" spans="1:13" x14ac:dyDescent="0.25">
      <c r="A2102">
        <v>12102262</v>
      </c>
      <c r="B2102" t="s">
        <v>87</v>
      </c>
      <c r="C2102" s="44">
        <v>44475</v>
      </c>
      <c r="E2102" t="s">
        <v>89</v>
      </c>
      <c r="F2102" s="106"/>
      <c r="K2102">
        <v>48150</v>
      </c>
      <c r="L2102" t="s">
        <v>87</v>
      </c>
      <c r="M2102">
        <v>43511</v>
      </c>
    </row>
    <row r="2103" spans="1:13" x14ac:dyDescent="0.25">
      <c r="A2103">
        <v>12102263</v>
      </c>
      <c r="B2103" t="s">
        <v>87</v>
      </c>
      <c r="C2103" s="44">
        <v>44475</v>
      </c>
      <c r="E2103" t="s">
        <v>89</v>
      </c>
      <c r="F2103" s="106"/>
      <c r="K2103">
        <v>49881</v>
      </c>
      <c r="L2103" t="s">
        <v>87</v>
      </c>
      <c r="M2103">
        <v>43511</v>
      </c>
    </row>
    <row r="2104" spans="1:13" x14ac:dyDescent="0.25">
      <c r="A2104">
        <v>12102264</v>
      </c>
      <c r="B2104" t="s">
        <v>87</v>
      </c>
      <c r="C2104" s="44">
        <v>44475</v>
      </c>
      <c r="E2104" t="s">
        <v>89</v>
      </c>
      <c r="F2104" s="106"/>
      <c r="K2104">
        <v>50449747</v>
      </c>
      <c r="L2104" t="s">
        <v>85</v>
      </c>
      <c r="M2104">
        <v>43517</v>
      </c>
    </row>
    <row r="2105" spans="1:13" x14ac:dyDescent="0.25">
      <c r="A2105">
        <v>12102265</v>
      </c>
      <c r="B2105" t="s">
        <v>87</v>
      </c>
      <c r="C2105" s="44">
        <v>44475</v>
      </c>
      <c r="E2105" t="s">
        <v>89</v>
      </c>
      <c r="F2105" s="106"/>
      <c r="K2105">
        <v>20910666</v>
      </c>
      <c r="L2105" t="s">
        <v>85</v>
      </c>
      <c r="M2105">
        <v>43517</v>
      </c>
    </row>
    <row r="2106" spans="1:13" x14ac:dyDescent="0.25">
      <c r="A2106">
        <v>12102266</v>
      </c>
      <c r="B2106" t="s">
        <v>87</v>
      </c>
      <c r="C2106" s="44">
        <v>44475</v>
      </c>
      <c r="E2106" t="s">
        <v>89</v>
      </c>
      <c r="F2106" s="106"/>
      <c r="K2106">
        <v>20910667</v>
      </c>
      <c r="L2106" t="s">
        <v>85</v>
      </c>
      <c r="M2106">
        <v>43517</v>
      </c>
    </row>
    <row r="2107" spans="1:13" x14ac:dyDescent="0.25">
      <c r="A2107">
        <v>12102267</v>
      </c>
      <c r="B2107" t="s">
        <v>87</v>
      </c>
      <c r="C2107" s="44">
        <v>44475</v>
      </c>
      <c r="E2107" t="s">
        <v>89</v>
      </c>
      <c r="F2107" s="106"/>
      <c r="K2107">
        <v>20910668</v>
      </c>
      <c r="L2107" t="s">
        <v>85</v>
      </c>
      <c r="M2107">
        <v>43517</v>
      </c>
    </row>
    <row r="2108" spans="1:13" x14ac:dyDescent="0.25">
      <c r="A2108">
        <v>12102268</v>
      </c>
      <c r="B2108" t="s">
        <v>87</v>
      </c>
      <c r="C2108" s="44">
        <v>44475</v>
      </c>
      <c r="E2108" t="s">
        <v>89</v>
      </c>
      <c r="F2108" s="106"/>
      <c r="K2108">
        <v>43071</v>
      </c>
      <c r="L2108" t="s">
        <v>87</v>
      </c>
      <c r="M2108">
        <v>43518</v>
      </c>
    </row>
    <row r="2109" spans="1:13" x14ac:dyDescent="0.25">
      <c r="A2109">
        <v>12102269</v>
      </c>
      <c r="B2109" t="s">
        <v>87</v>
      </c>
      <c r="C2109" s="44">
        <v>44475</v>
      </c>
      <c r="E2109" t="s">
        <v>89</v>
      </c>
      <c r="F2109" s="106"/>
      <c r="K2109">
        <v>45447</v>
      </c>
      <c r="L2109" t="s">
        <v>87</v>
      </c>
      <c r="M2109">
        <v>43523</v>
      </c>
    </row>
    <row r="2110" spans="1:13" x14ac:dyDescent="0.25">
      <c r="A2110">
        <v>12102270</v>
      </c>
      <c r="B2110" t="s">
        <v>87</v>
      </c>
      <c r="C2110" s="44">
        <v>44475</v>
      </c>
      <c r="E2110" t="s">
        <v>89</v>
      </c>
      <c r="F2110" s="106"/>
      <c r="K2110">
        <v>50190</v>
      </c>
      <c r="L2110" t="s">
        <v>87</v>
      </c>
      <c r="M2110">
        <v>43546</v>
      </c>
    </row>
    <row r="2111" spans="1:13" x14ac:dyDescent="0.25">
      <c r="A2111">
        <v>12102271</v>
      </c>
      <c r="B2111" t="s">
        <v>87</v>
      </c>
      <c r="C2111" s="44">
        <v>44475</v>
      </c>
      <c r="E2111" t="s">
        <v>89</v>
      </c>
      <c r="F2111" s="106"/>
      <c r="K2111">
        <v>43100</v>
      </c>
      <c r="L2111" t="s">
        <v>87</v>
      </c>
      <c r="M2111">
        <v>43563</v>
      </c>
    </row>
    <row r="2112" spans="1:13" x14ac:dyDescent="0.25">
      <c r="A2112">
        <v>12102272</v>
      </c>
      <c r="B2112" t="s">
        <v>87</v>
      </c>
      <c r="C2112" s="44">
        <v>44475</v>
      </c>
      <c r="E2112" t="s">
        <v>89</v>
      </c>
      <c r="F2112" s="106"/>
      <c r="K2112">
        <v>50807744</v>
      </c>
      <c r="L2112" t="s">
        <v>87</v>
      </c>
      <c r="M2112">
        <v>43956</v>
      </c>
    </row>
    <row r="2113" spans="1:13" x14ac:dyDescent="0.25">
      <c r="A2113">
        <v>12102273</v>
      </c>
      <c r="B2113" t="s">
        <v>87</v>
      </c>
      <c r="C2113" s="44">
        <v>44475</v>
      </c>
      <c r="E2113" t="s">
        <v>89</v>
      </c>
      <c r="F2113" s="106"/>
      <c r="K2113">
        <v>50074322</v>
      </c>
      <c r="L2113" t="s">
        <v>87</v>
      </c>
      <c r="M2113">
        <v>44022</v>
      </c>
    </row>
    <row r="2114" spans="1:13" x14ac:dyDescent="0.25">
      <c r="A2114">
        <v>12102274</v>
      </c>
      <c r="B2114" t="s">
        <v>87</v>
      </c>
      <c r="C2114" s="44">
        <v>44475</v>
      </c>
      <c r="E2114" t="s">
        <v>89</v>
      </c>
      <c r="F2114" s="106"/>
      <c r="K2114">
        <v>50299438</v>
      </c>
      <c r="L2114" t="s">
        <v>87</v>
      </c>
      <c r="M2114">
        <v>44022</v>
      </c>
    </row>
    <row r="2115" spans="1:13" x14ac:dyDescent="0.25">
      <c r="A2115">
        <v>12102275</v>
      </c>
      <c r="B2115" t="s">
        <v>87</v>
      </c>
      <c r="C2115" s="44">
        <v>44475</v>
      </c>
      <c r="E2115" t="s">
        <v>89</v>
      </c>
      <c r="F2115" s="106"/>
      <c r="K2115">
        <v>50807741</v>
      </c>
      <c r="L2115" t="s">
        <v>87</v>
      </c>
      <c r="M2115">
        <v>44022</v>
      </c>
    </row>
    <row r="2116" spans="1:13" x14ac:dyDescent="0.25">
      <c r="A2116">
        <v>12102276</v>
      </c>
      <c r="B2116" t="s">
        <v>87</v>
      </c>
      <c r="C2116" s="44">
        <v>44475</v>
      </c>
      <c r="E2116" t="s">
        <v>89</v>
      </c>
      <c r="F2116" s="106"/>
      <c r="K2116">
        <v>20910665</v>
      </c>
      <c r="L2116" t="s">
        <v>85</v>
      </c>
      <c r="M2116">
        <v>44030</v>
      </c>
    </row>
    <row r="2117" spans="1:13" x14ac:dyDescent="0.25">
      <c r="A2117">
        <v>12102277</v>
      </c>
      <c r="B2117" t="s">
        <v>87</v>
      </c>
      <c r="C2117" s="44">
        <v>44475</v>
      </c>
      <c r="E2117" t="s">
        <v>89</v>
      </c>
      <c r="F2117" s="106"/>
      <c r="K2117">
        <v>50807735</v>
      </c>
      <c r="L2117">
        <v>0.625</v>
      </c>
      <c r="M2117">
        <v>44225</v>
      </c>
    </row>
    <row r="2118" spans="1:13" x14ac:dyDescent="0.25">
      <c r="A2118">
        <v>12102278</v>
      </c>
      <c r="B2118" t="s">
        <v>87</v>
      </c>
      <c r="C2118" s="44">
        <v>44475</v>
      </c>
      <c r="E2118" t="s">
        <v>89</v>
      </c>
      <c r="F2118" s="106"/>
      <c r="K2118">
        <v>50807737</v>
      </c>
      <c r="L2118">
        <v>0.625</v>
      </c>
      <c r="M2118">
        <v>44057</v>
      </c>
    </row>
    <row r="2119" spans="1:13" x14ac:dyDescent="0.25">
      <c r="A2119">
        <v>12102279</v>
      </c>
      <c r="B2119" t="s">
        <v>87</v>
      </c>
      <c r="C2119" s="44">
        <v>44475</v>
      </c>
      <c r="E2119" t="s">
        <v>89</v>
      </c>
      <c r="F2119" s="106"/>
      <c r="K2119">
        <v>50807738</v>
      </c>
      <c r="L2119">
        <v>0.625</v>
      </c>
      <c r="M2119">
        <v>44057</v>
      </c>
    </row>
    <row r="2120" spans="1:13" x14ac:dyDescent="0.25">
      <c r="A2120">
        <v>12102280</v>
      </c>
      <c r="B2120" t="s">
        <v>87</v>
      </c>
      <c r="C2120" s="44">
        <v>44475</v>
      </c>
      <c r="E2120" t="s">
        <v>89</v>
      </c>
      <c r="F2120" s="106"/>
      <c r="K2120">
        <v>50807739</v>
      </c>
      <c r="L2120">
        <v>0.625</v>
      </c>
      <c r="M2120">
        <v>44057</v>
      </c>
    </row>
    <row r="2121" spans="1:13" x14ac:dyDescent="0.25">
      <c r="A2121">
        <v>12102249</v>
      </c>
      <c r="B2121" t="s">
        <v>87</v>
      </c>
      <c r="C2121" s="44">
        <v>44475</v>
      </c>
      <c r="E2121" t="s">
        <v>89</v>
      </c>
      <c r="F2121" s="106"/>
    </row>
    <row r="2122" spans="1:13" x14ac:dyDescent="0.25">
      <c r="A2122">
        <v>12102281</v>
      </c>
      <c r="B2122" t="s">
        <v>87</v>
      </c>
      <c r="C2122" s="44">
        <v>44475</v>
      </c>
      <c r="E2122" t="s">
        <v>89</v>
      </c>
      <c r="F2122" s="106"/>
      <c r="K2122">
        <v>50807734</v>
      </c>
      <c r="L2122">
        <v>0.625</v>
      </c>
      <c r="M2122">
        <v>44225</v>
      </c>
    </row>
    <row r="2123" spans="1:13" x14ac:dyDescent="0.25">
      <c r="A2123">
        <v>12102282</v>
      </c>
      <c r="B2123" t="s">
        <v>87</v>
      </c>
      <c r="C2123" s="44">
        <v>44475</v>
      </c>
      <c r="E2123" t="s">
        <v>89</v>
      </c>
      <c r="F2123" s="106"/>
      <c r="K2123">
        <v>20979807</v>
      </c>
      <c r="L2123">
        <v>0.625</v>
      </c>
      <c r="M2123">
        <v>44082</v>
      </c>
    </row>
    <row r="2124" spans="1:13" x14ac:dyDescent="0.25">
      <c r="A2124">
        <v>47642</v>
      </c>
      <c r="B2124" t="s">
        <v>87</v>
      </c>
      <c r="C2124" s="44">
        <v>44477</v>
      </c>
      <c r="E2124" t="s">
        <v>89</v>
      </c>
      <c r="F2124" s="106"/>
      <c r="K2124">
        <v>20979808</v>
      </c>
      <c r="L2124">
        <v>0.625</v>
      </c>
      <c r="M2124">
        <v>44082</v>
      </c>
    </row>
    <row r="2125" spans="1:13" x14ac:dyDescent="0.25">
      <c r="A2125">
        <v>48085</v>
      </c>
      <c r="B2125" t="s">
        <v>87</v>
      </c>
      <c r="C2125" s="44">
        <v>44477</v>
      </c>
      <c r="E2125" t="s">
        <v>89</v>
      </c>
      <c r="F2125" s="106"/>
      <c r="K2125">
        <v>20979809</v>
      </c>
      <c r="L2125">
        <v>0.625</v>
      </c>
      <c r="M2125">
        <v>44082</v>
      </c>
    </row>
    <row r="2126" spans="1:13" x14ac:dyDescent="0.25">
      <c r="A2126">
        <v>48081</v>
      </c>
      <c r="B2126" t="s">
        <v>87</v>
      </c>
      <c r="C2126" s="44">
        <v>44477</v>
      </c>
      <c r="E2126" t="s">
        <v>89</v>
      </c>
      <c r="F2126" s="106"/>
      <c r="K2126">
        <v>20979810</v>
      </c>
      <c r="L2126">
        <v>0.625</v>
      </c>
      <c r="M2126">
        <v>44082</v>
      </c>
    </row>
    <row r="2127" spans="1:13" x14ac:dyDescent="0.25">
      <c r="A2127">
        <v>12102283</v>
      </c>
      <c r="B2127" t="s">
        <v>87</v>
      </c>
      <c r="C2127" s="44">
        <v>44481</v>
      </c>
      <c r="E2127" t="s">
        <v>89</v>
      </c>
      <c r="F2127" s="106"/>
      <c r="K2127">
        <v>20979811</v>
      </c>
      <c r="L2127">
        <v>0.625</v>
      </c>
      <c r="M2127">
        <v>44082</v>
      </c>
    </row>
    <row r="2128" spans="1:13" x14ac:dyDescent="0.25">
      <c r="A2128">
        <v>47526</v>
      </c>
      <c r="B2128" t="s">
        <v>87</v>
      </c>
      <c r="C2128" s="44">
        <v>44481</v>
      </c>
      <c r="E2128" t="s">
        <v>89</v>
      </c>
      <c r="F2128" s="106"/>
      <c r="K2128">
        <v>20979812</v>
      </c>
      <c r="L2128">
        <v>0.625</v>
      </c>
      <c r="M2128">
        <v>44082</v>
      </c>
    </row>
    <row r="2129" spans="1:13" x14ac:dyDescent="0.25">
      <c r="A2129">
        <v>47759</v>
      </c>
      <c r="B2129" t="s">
        <v>87</v>
      </c>
      <c r="C2129" s="44">
        <v>44481</v>
      </c>
      <c r="E2129" t="s">
        <v>89</v>
      </c>
      <c r="F2129" s="106"/>
      <c r="K2129">
        <v>20979813</v>
      </c>
      <c r="L2129">
        <v>0.625</v>
      </c>
      <c r="M2129">
        <v>44082</v>
      </c>
    </row>
    <row r="2130" spans="1:13" x14ac:dyDescent="0.25">
      <c r="A2130">
        <v>47627</v>
      </c>
      <c r="B2130" t="s">
        <v>87</v>
      </c>
      <c r="C2130" s="44">
        <v>44481</v>
      </c>
      <c r="E2130" t="s">
        <v>89</v>
      </c>
      <c r="F2130" s="106"/>
      <c r="K2130">
        <v>20979814</v>
      </c>
      <c r="L2130">
        <v>0.625</v>
      </c>
      <c r="M2130">
        <v>44082</v>
      </c>
    </row>
    <row r="2131" spans="1:13" x14ac:dyDescent="0.25">
      <c r="A2131">
        <v>47760</v>
      </c>
      <c r="B2131" t="s">
        <v>87</v>
      </c>
      <c r="C2131" s="44">
        <v>44481</v>
      </c>
      <c r="E2131" t="s">
        <v>89</v>
      </c>
      <c r="F2131" s="106"/>
      <c r="K2131">
        <v>20979815</v>
      </c>
      <c r="L2131">
        <v>0.625</v>
      </c>
    </row>
    <row r="2132" spans="1:13" x14ac:dyDescent="0.25">
      <c r="A2132">
        <v>48084</v>
      </c>
      <c r="B2132" t="s">
        <v>87</v>
      </c>
      <c r="C2132" s="44">
        <v>44481</v>
      </c>
      <c r="E2132" t="s">
        <v>89</v>
      </c>
      <c r="F2132" s="106"/>
      <c r="K2132">
        <v>20979816</v>
      </c>
      <c r="L2132">
        <v>0.625</v>
      </c>
    </row>
    <row r="2133" spans="1:13" x14ac:dyDescent="0.25">
      <c r="A2133">
        <v>48067</v>
      </c>
      <c r="B2133" t="s">
        <v>87</v>
      </c>
      <c r="C2133" s="44">
        <v>44481</v>
      </c>
      <c r="E2133" t="s">
        <v>89</v>
      </c>
      <c r="F2133" s="106"/>
      <c r="K2133">
        <v>20979817</v>
      </c>
      <c r="L2133">
        <v>0.625</v>
      </c>
    </row>
    <row r="2134" spans="1:13" x14ac:dyDescent="0.25">
      <c r="A2134">
        <v>47746</v>
      </c>
      <c r="B2134" t="s">
        <v>87</v>
      </c>
      <c r="C2134" s="44">
        <v>44481</v>
      </c>
      <c r="E2134" t="s">
        <v>89</v>
      </c>
      <c r="F2134" s="106"/>
      <c r="K2134">
        <v>20979818</v>
      </c>
      <c r="L2134">
        <v>0.625</v>
      </c>
    </row>
    <row r="2135" spans="1:13" x14ac:dyDescent="0.25">
      <c r="A2135">
        <v>47871</v>
      </c>
      <c r="B2135" t="s">
        <v>87</v>
      </c>
      <c r="C2135" s="44">
        <v>44481</v>
      </c>
      <c r="E2135" t="s">
        <v>89</v>
      </c>
      <c r="F2135" s="106"/>
      <c r="K2135">
        <v>20979819</v>
      </c>
      <c r="L2135">
        <v>0.625</v>
      </c>
    </row>
    <row r="2136" spans="1:13" x14ac:dyDescent="0.25">
      <c r="A2136">
        <v>47872</v>
      </c>
      <c r="B2136" t="s">
        <v>87</v>
      </c>
      <c r="C2136" s="44">
        <v>44481</v>
      </c>
      <c r="E2136" t="s">
        <v>89</v>
      </c>
      <c r="F2136" s="106"/>
      <c r="K2136">
        <v>20979820</v>
      </c>
      <c r="L2136">
        <v>0.625</v>
      </c>
    </row>
    <row r="2137" spans="1:13" x14ac:dyDescent="0.25">
      <c r="A2137">
        <v>47869</v>
      </c>
      <c r="B2137" t="s">
        <v>87</v>
      </c>
      <c r="C2137" s="44">
        <v>44481</v>
      </c>
      <c r="E2137" t="s">
        <v>89</v>
      </c>
      <c r="F2137" s="106"/>
      <c r="K2137">
        <v>20979821</v>
      </c>
      <c r="L2137">
        <v>0.625</v>
      </c>
    </row>
    <row r="2138" spans="1:13" x14ac:dyDescent="0.25">
      <c r="A2138">
        <v>48574</v>
      </c>
      <c r="B2138" t="s">
        <v>87</v>
      </c>
      <c r="C2138" s="44">
        <v>44481</v>
      </c>
      <c r="E2138" t="s">
        <v>89</v>
      </c>
      <c r="F2138" s="106"/>
      <c r="K2138">
        <v>20979822</v>
      </c>
      <c r="L2138">
        <v>0.625</v>
      </c>
    </row>
    <row r="2139" spans="1:13" x14ac:dyDescent="0.25">
      <c r="A2139">
        <v>50738747</v>
      </c>
      <c r="B2139" t="s">
        <v>87</v>
      </c>
      <c r="C2139" s="44">
        <v>44481</v>
      </c>
      <c r="E2139" t="s">
        <v>89</v>
      </c>
      <c r="F2139" s="106"/>
      <c r="K2139">
        <v>20979823</v>
      </c>
      <c r="L2139">
        <v>0.625</v>
      </c>
      <c r="M2139">
        <v>44169</v>
      </c>
    </row>
    <row r="2140" spans="1:13" x14ac:dyDescent="0.25">
      <c r="A2140">
        <v>47418</v>
      </c>
      <c r="B2140" t="s">
        <v>87</v>
      </c>
      <c r="C2140" s="44">
        <v>44481</v>
      </c>
      <c r="E2140" t="s">
        <v>89</v>
      </c>
      <c r="F2140" s="106"/>
      <c r="K2140">
        <v>20979824</v>
      </c>
      <c r="L2140">
        <v>0.625</v>
      </c>
      <c r="M2140">
        <v>44169</v>
      </c>
    </row>
    <row r="2141" spans="1:13" x14ac:dyDescent="0.25">
      <c r="A2141">
        <v>47428</v>
      </c>
      <c r="B2141" t="s">
        <v>87</v>
      </c>
      <c r="C2141" s="44">
        <v>44481</v>
      </c>
      <c r="E2141" t="s">
        <v>89</v>
      </c>
      <c r="F2141" s="106"/>
      <c r="K2141">
        <v>20979825</v>
      </c>
      <c r="L2141">
        <v>0.625</v>
      </c>
    </row>
    <row r="2142" spans="1:13" x14ac:dyDescent="0.25">
      <c r="A2142">
        <v>47438</v>
      </c>
      <c r="B2142" t="s">
        <v>87</v>
      </c>
      <c r="C2142" s="44">
        <v>44481</v>
      </c>
      <c r="E2142" t="s">
        <v>89</v>
      </c>
      <c r="F2142" s="106"/>
      <c r="K2142">
        <v>20979826</v>
      </c>
      <c r="L2142">
        <v>0.625</v>
      </c>
    </row>
    <row r="2143" spans="1:13" x14ac:dyDescent="0.25">
      <c r="A2143">
        <v>47448</v>
      </c>
      <c r="B2143" t="s">
        <v>87</v>
      </c>
      <c r="C2143" s="44">
        <v>44481</v>
      </c>
      <c r="E2143" t="s">
        <v>89</v>
      </c>
      <c r="F2143" s="106"/>
      <c r="K2143">
        <v>20979827</v>
      </c>
      <c r="L2143">
        <v>0.625</v>
      </c>
    </row>
    <row r="2144" spans="1:13" x14ac:dyDescent="0.25">
      <c r="A2144">
        <v>47480</v>
      </c>
      <c r="B2144" t="s">
        <v>87</v>
      </c>
      <c r="C2144" s="44">
        <v>44481</v>
      </c>
      <c r="E2144" t="s">
        <v>89</v>
      </c>
      <c r="F2144" s="106"/>
      <c r="K2144">
        <v>20979828</v>
      </c>
      <c r="L2144">
        <v>0.625</v>
      </c>
    </row>
    <row r="2145" spans="1:12" x14ac:dyDescent="0.25">
      <c r="A2145">
        <v>47497</v>
      </c>
      <c r="B2145" t="s">
        <v>87</v>
      </c>
      <c r="C2145" s="44">
        <v>44481</v>
      </c>
      <c r="E2145" t="s">
        <v>89</v>
      </c>
      <c r="F2145" s="106"/>
      <c r="K2145">
        <v>20979829</v>
      </c>
      <c r="L2145">
        <v>0.625</v>
      </c>
    </row>
    <row r="2146" spans="1:12" x14ac:dyDescent="0.25">
      <c r="A2146">
        <v>47498</v>
      </c>
      <c r="B2146" t="s">
        <v>87</v>
      </c>
      <c r="C2146" s="44">
        <v>44481</v>
      </c>
      <c r="E2146" t="s">
        <v>89</v>
      </c>
      <c r="F2146" s="106"/>
      <c r="K2146">
        <v>20979830</v>
      </c>
      <c r="L2146">
        <v>0.625</v>
      </c>
    </row>
    <row r="2147" spans="1:12" x14ac:dyDescent="0.25">
      <c r="A2147">
        <v>47503</v>
      </c>
      <c r="B2147" t="s">
        <v>87</v>
      </c>
      <c r="C2147" s="44">
        <v>44481</v>
      </c>
      <c r="E2147" t="s">
        <v>89</v>
      </c>
      <c r="F2147" s="106"/>
    </row>
    <row r="2148" spans="1:12" x14ac:dyDescent="0.25">
      <c r="A2148">
        <v>47504</v>
      </c>
      <c r="B2148" t="s">
        <v>87</v>
      </c>
      <c r="C2148" s="44">
        <v>44481</v>
      </c>
      <c r="E2148" t="s">
        <v>89</v>
      </c>
      <c r="F2148" s="106"/>
    </row>
    <row r="2149" spans="1:12" x14ac:dyDescent="0.25">
      <c r="A2149">
        <v>47464</v>
      </c>
      <c r="B2149" t="s">
        <v>87</v>
      </c>
      <c r="C2149" s="44">
        <v>44481</v>
      </c>
      <c r="E2149" t="s">
        <v>89</v>
      </c>
      <c r="F2149" s="106"/>
    </row>
    <row r="2150" spans="1:12" x14ac:dyDescent="0.25">
      <c r="A2150">
        <v>47516</v>
      </c>
      <c r="B2150" t="s">
        <v>87</v>
      </c>
      <c r="C2150" s="44">
        <v>44482</v>
      </c>
      <c r="E2150" t="s">
        <v>89</v>
      </c>
      <c r="F2150" s="106"/>
    </row>
    <row r="2151" spans="1:12" x14ac:dyDescent="0.25">
      <c r="A2151">
        <v>47647</v>
      </c>
      <c r="B2151" t="s">
        <v>87</v>
      </c>
      <c r="C2151" s="44">
        <v>44482</v>
      </c>
      <c r="E2151" t="s">
        <v>89</v>
      </c>
      <c r="F2151" s="106"/>
    </row>
    <row r="2152" spans="1:12" x14ac:dyDescent="0.25">
      <c r="A2152">
        <v>47645</v>
      </c>
      <c r="B2152" t="s">
        <v>87</v>
      </c>
      <c r="C2152" s="44">
        <v>44482</v>
      </c>
      <c r="E2152" t="s">
        <v>89</v>
      </c>
      <c r="F2152" s="106"/>
    </row>
    <row r="2153" spans="1:12" x14ac:dyDescent="0.25">
      <c r="A2153">
        <v>47646</v>
      </c>
      <c r="B2153" t="s">
        <v>87</v>
      </c>
      <c r="C2153" s="44">
        <v>44482</v>
      </c>
      <c r="E2153" t="s">
        <v>89</v>
      </c>
      <c r="F2153" s="106"/>
    </row>
    <row r="2154" spans="1:12" x14ac:dyDescent="0.25">
      <c r="A2154">
        <v>47757</v>
      </c>
      <c r="B2154" t="s">
        <v>87</v>
      </c>
      <c r="C2154" s="44">
        <v>44482</v>
      </c>
      <c r="E2154" t="s">
        <v>89</v>
      </c>
      <c r="F2154" s="106"/>
    </row>
    <row r="2155" spans="1:12" x14ac:dyDescent="0.25">
      <c r="A2155">
        <v>47715</v>
      </c>
      <c r="B2155" t="s">
        <v>87</v>
      </c>
      <c r="C2155" s="44">
        <v>44482</v>
      </c>
      <c r="E2155" t="s">
        <v>89</v>
      </c>
      <c r="F2155" s="106"/>
    </row>
    <row r="2156" spans="1:12" x14ac:dyDescent="0.25">
      <c r="A2156">
        <v>47831</v>
      </c>
      <c r="B2156" t="s">
        <v>87</v>
      </c>
      <c r="C2156" s="44">
        <v>44482</v>
      </c>
      <c r="E2156" t="s">
        <v>89</v>
      </c>
      <c r="F2156" s="106"/>
    </row>
    <row r="2157" spans="1:12" x14ac:dyDescent="0.25">
      <c r="A2157">
        <v>48005</v>
      </c>
      <c r="B2157" t="s">
        <v>87</v>
      </c>
      <c r="C2157" s="44">
        <v>44482</v>
      </c>
      <c r="E2157" t="s">
        <v>89</v>
      </c>
      <c r="F2157" s="106"/>
    </row>
    <row r="2158" spans="1:12" x14ac:dyDescent="0.25">
      <c r="A2158">
        <v>47514</v>
      </c>
      <c r="B2158" t="s">
        <v>87</v>
      </c>
      <c r="C2158" s="44">
        <v>44483</v>
      </c>
      <c r="E2158" t="s">
        <v>89</v>
      </c>
      <c r="F2158" s="106"/>
    </row>
    <row r="2159" spans="1:12" x14ac:dyDescent="0.25">
      <c r="A2159">
        <v>47519</v>
      </c>
      <c r="B2159" t="s">
        <v>87</v>
      </c>
      <c r="C2159" s="44">
        <v>44483</v>
      </c>
      <c r="E2159" t="s">
        <v>89</v>
      </c>
      <c r="F2159" s="106"/>
    </row>
    <row r="2160" spans="1:12" x14ac:dyDescent="0.25">
      <c r="A2160">
        <v>47917</v>
      </c>
      <c r="B2160" t="s">
        <v>87</v>
      </c>
      <c r="C2160" s="44">
        <v>44483</v>
      </c>
      <c r="E2160" t="s">
        <v>89</v>
      </c>
      <c r="F2160" s="106"/>
    </row>
    <row r="2161" spans="1:6" x14ac:dyDescent="0.25">
      <c r="A2161">
        <v>47955</v>
      </c>
      <c r="B2161" t="s">
        <v>87</v>
      </c>
      <c r="C2161" s="44">
        <v>44483</v>
      </c>
      <c r="E2161" t="s">
        <v>89</v>
      </c>
      <c r="F2161" s="106"/>
    </row>
    <row r="2162" spans="1:6" x14ac:dyDescent="0.25">
      <c r="A2162">
        <v>47957</v>
      </c>
      <c r="B2162" t="s">
        <v>87</v>
      </c>
      <c r="C2162" s="44">
        <v>44483</v>
      </c>
      <c r="E2162" t="s">
        <v>89</v>
      </c>
      <c r="F2162" s="106"/>
    </row>
    <row r="2163" spans="1:6" x14ac:dyDescent="0.25">
      <c r="A2163">
        <v>47775</v>
      </c>
      <c r="B2163" t="s">
        <v>87</v>
      </c>
      <c r="C2163" s="44">
        <v>44483</v>
      </c>
      <c r="E2163" t="s">
        <v>89</v>
      </c>
      <c r="F2163" s="106"/>
    </row>
    <row r="2164" spans="1:6" x14ac:dyDescent="0.25">
      <c r="A2164">
        <v>47708</v>
      </c>
      <c r="B2164" t="s">
        <v>87</v>
      </c>
      <c r="C2164" s="44">
        <v>44483</v>
      </c>
      <c r="E2164" t="s">
        <v>89</v>
      </c>
      <c r="F2164" s="106"/>
    </row>
    <row r="2165" spans="1:6" x14ac:dyDescent="0.25">
      <c r="A2165">
        <v>47659</v>
      </c>
      <c r="B2165" t="s">
        <v>87</v>
      </c>
      <c r="C2165" s="44">
        <v>44487</v>
      </c>
      <c r="E2165" t="s">
        <v>89</v>
      </c>
      <c r="F2165" s="106"/>
    </row>
    <row r="2166" spans="1:6" x14ac:dyDescent="0.25">
      <c r="A2166">
        <v>47515</v>
      </c>
      <c r="B2166" t="s">
        <v>87</v>
      </c>
      <c r="C2166" s="44">
        <v>44487</v>
      </c>
      <c r="E2166" t="s">
        <v>89</v>
      </c>
      <c r="F2166" s="106"/>
    </row>
    <row r="2167" spans="1:6" x14ac:dyDescent="0.25">
      <c r="A2167">
        <v>47657</v>
      </c>
      <c r="B2167" t="s">
        <v>87</v>
      </c>
      <c r="C2167" s="44">
        <v>44487</v>
      </c>
      <c r="E2167" t="s">
        <v>89</v>
      </c>
      <c r="F2167" s="106"/>
    </row>
    <row r="2168" spans="1:6" x14ac:dyDescent="0.25">
      <c r="A2168">
        <v>47656</v>
      </c>
      <c r="B2168" t="s">
        <v>87</v>
      </c>
      <c r="C2168" s="44">
        <v>44487</v>
      </c>
      <c r="E2168" t="s">
        <v>89</v>
      </c>
      <c r="F2168" s="106"/>
    </row>
    <row r="2169" spans="1:6" x14ac:dyDescent="0.25">
      <c r="A2169">
        <v>47655</v>
      </c>
      <c r="B2169" t="s">
        <v>87</v>
      </c>
      <c r="C2169" s="44">
        <v>44487</v>
      </c>
      <c r="E2169" t="s">
        <v>89</v>
      </c>
      <c r="F2169" s="106"/>
    </row>
    <row r="2170" spans="1:6" x14ac:dyDescent="0.25">
      <c r="A2170">
        <v>47654</v>
      </c>
      <c r="B2170" t="s">
        <v>87</v>
      </c>
      <c r="C2170" s="44">
        <v>44487</v>
      </c>
      <c r="E2170" t="s">
        <v>89</v>
      </c>
      <c r="F2170" s="106"/>
    </row>
    <row r="2171" spans="1:6" x14ac:dyDescent="0.25">
      <c r="A2171">
        <v>47726</v>
      </c>
      <c r="B2171" t="s">
        <v>87</v>
      </c>
      <c r="C2171" s="44">
        <v>44487</v>
      </c>
      <c r="E2171" t="s">
        <v>89</v>
      </c>
      <c r="F2171" s="106"/>
    </row>
    <row r="2172" spans="1:6" x14ac:dyDescent="0.25">
      <c r="A2172">
        <v>43018</v>
      </c>
      <c r="B2172" t="s">
        <v>84</v>
      </c>
      <c r="C2172" s="44">
        <v>44357</v>
      </c>
      <c r="D2172">
        <v>1</v>
      </c>
      <c r="E2172" t="s">
        <v>89</v>
      </c>
      <c r="F2172" s="106"/>
    </row>
    <row r="2173" spans="1:6" x14ac:dyDescent="0.25">
      <c r="A2173">
        <v>43424</v>
      </c>
      <c r="B2173" t="s">
        <v>84</v>
      </c>
      <c r="C2173" s="44">
        <v>44357</v>
      </c>
      <c r="E2173" t="s">
        <v>89</v>
      </c>
      <c r="F2173" s="106"/>
    </row>
    <row r="2174" spans="1:6" x14ac:dyDescent="0.25">
      <c r="A2174">
        <v>43022</v>
      </c>
      <c r="B2174" t="s">
        <v>84</v>
      </c>
      <c r="C2174" s="44">
        <v>44357</v>
      </c>
      <c r="D2174">
        <v>1</v>
      </c>
      <c r="E2174" t="s">
        <v>89</v>
      </c>
      <c r="F2174" s="106"/>
    </row>
    <row r="2175" spans="1:6" x14ac:dyDescent="0.25">
      <c r="A2175">
        <v>43206</v>
      </c>
      <c r="B2175" t="s">
        <v>84</v>
      </c>
      <c r="C2175" s="44">
        <v>44358</v>
      </c>
      <c r="D2175">
        <v>1</v>
      </c>
      <c r="E2175" t="s">
        <v>89</v>
      </c>
      <c r="F2175" s="106"/>
    </row>
    <row r="2176" spans="1:6" x14ac:dyDescent="0.25">
      <c r="A2176">
        <v>46293</v>
      </c>
      <c r="B2176" t="s">
        <v>84</v>
      </c>
      <c r="C2176" s="44">
        <v>44358</v>
      </c>
      <c r="E2176" t="s">
        <v>89</v>
      </c>
      <c r="F2176" s="106"/>
    </row>
    <row r="2177" spans="1:6" x14ac:dyDescent="0.25">
      <c r="A2177">
        <v>43427</v>
      </c>
      <c r="B2177" t="s">
        <v>84</v>
      </c>
      <c r="C2177" s="44">
        <v>44359</v>
      </c>
      <c r="D2177">
        <v>1</v>
      </c>
      <c r="E2177" t="s">
        <v>89</v>
      </c>
      <c r="F2177" s="106"/>
    </row>
    <row r="2178" spans="1:6" x14ac:dyDescent="0.25">
      <c r="A2178">
        <v>47588</v>
      </c>
      <c r="B2178" t="s">
        <v>87</v>
      </c>
      <c r="C2178" s="44">
        <v>44487</v>
      </c>
      <c r="E2178" t="s">
        <v>89</v>
      </c>
      <c r="F2178" s="106"/>
    </row>
    <row r="2179" spans="1:6" x14ac:dyDescent="0.25">
      <c r="A2179">
        <v>48007</v>
      </c>
      <c r="B2179" t="s">
        <v>87</v>
      </c>
      <c r="C2179" s="44">
        <v>44488</v>
      </c>
      <c r="E2179" t="s">
        <v>89</v>
      </c>
      <c r="F2179" s="106"/>
    </row>
    <row r="2180" spans="1:6" x14ac:dyDescent="0.25">
      <c r="A2180">
        <v>47513</v>
      </c>
      <c r="B2180" t="s">
        <v>87</v>
      </c>
      <c r="C2180" s="44">
        <v>44488</v>
      </c>
      <c r="E2180" t="s">
        <v>89</v>
      </c>
      <c r="F2180" s="106"/>
    </row>
    <row r="2181" spans="1:6" x14ac:dyDescent="0.25">
      <c r="A2181">
        <v>48139</v>
      </c>
      <c r="B2181" t="s">
        <v>87</v>
      </c>
      <c r="C2181" s="44">
        <v>44488</v>
      </c>
      <c r="E2181" t="s">
        <v>89</v>
      </c>
      <c r="F2181" s="106"/>
    </row>
    <row r="2182" spans="1:6" x14ac:dyDescent="0.25">
      <c r="A2182">
        <v>47951</v>
      </c>
      <c r="B2182" t="s">
        <v>87</v>
      </c>
      <c r="C2182" s="44">
        <v>44488</v>
      </c>
      <c r="E2182" t="s">
        <v>89</v>
      </c>
      <c r="F2182" s="106"/>
    </row>
    <row r="2183" spans="1:6" x14ac:dyDescent="0.25">
      <c r="A2183">
        <v>47669</v>
      </c>
      <c r="B2183" t="s">
        <v>87</v>
      </c>
      <c r="C2183" s="44">
        <v>44488</v>
      </c>
      <c r="E2183" t="s">
        <v>89</v>
      </c>
      <c r="F2183" s="106"/>
    </row>
    <row r="2184" spans="1:6" x14ac:dyDescent="0.25">
      <c r="A2184">
        <v>47711</v>
      </c>
      <c r="B2184" t="s">
        <v>87</v>
      </c>
      <c r="C2184" s="44">
        <v>44488</v>
      </c>
      <c r="E2184" t="s">
        <v>89</v>
      </c>
      <c r="F2184" s="106"/>
    </row>
    <row r="2185" spans="1:6" x14ac:dyDescent="0.25">
      <c r="A2185">
        <v>47938</v>
      </c>
      <c r="B2185" t="s">
        <v>87</v>
      </c>
      <c r="C2185" s="44">
        <v>44488</v>
      </c>
      <c r="E2185" t="s">
        <v>89</v>
      </c>
      <c r="F2185" s="106"/>
    </row>
    <row r="2186" spans="1:6" x14ac:dyDescent="0.25">
      <c r="A2186">
        <v>47763</v>
      </c>
      <c r="B2186" t="s">
        <v>87</v>
      </c>
      <c r="C2186" s="44">
        <v>44489</v>
      </c>
      <c r="E2186" t="s">
        <v>89</v>
      </c>
      <c r="F2186" s="106"/>
    </row>
    <row r="2187" spans="1:6" x14ac:dyDescent="0.25">
      <c r="A2187">
        <v>48050</v>
      </c>
      <c r="B2187" t="s">
        <v>87</v>
      </c>
      <c r="C2187" s="44">
        <v>44489</v>
      </c>
      <c r="E2187" t="s">
        <v>89</v>
      </c>
      <c r="F2187" s="106"/>
    </row>
    <row r="2188" spans="1:6" x14ac:dyDescent="0.25">
      <c r="A2188">
        <v>48051</v>
      </c>
      <c r="B2188" t="s">
        <v>87</v>
      </c>
      <c r="C2188" s="44">
        <v>44489</v>
      </c>
      <c r="E2188" t="s">
        <v>89</v>
      </c>
      <c r="F2188" s="106"/>
    </row>
    <row r="2189" spans="1:6" x14ac:dyDescent="0.25">
      <c r="A2189">
        <v>47616</v>
      </c>
      <c r="B2189" t="s">
        <v>87</v>
      </c>
      <c r="C2189" s="44">
        <v>44489</v>
      </c>
      <c r="E2189" t="s">
        <v>89</v>
      </c>
      <c r="F2189" s="106"/>
    </row>
    <row r="2190" spans="1:6" x14ac:dyDescent="0.25">
      <c r="A2190">
        <v>47980</v>
      </c>
      <c r="B2190" t="s">
        <v>87</v>
      </c>
      <c r="C2190" s="44">
        <v>44490</v>
      </c>
      <c r="D2190" t="s">
        <v>193</v>
      </c>
      <c r="E2190" t="s">
        <v>89</v>
      </c>
      <c r="F2190" s="106"/>
    </row>
    <row r="2191" spans="1:6" x14ac:dyDescent="0.25">
      <c r="A2191">
        <v>47728</v>
      </c>
      <c r="B2191" t="s">
        <v>87</v>
      </c>
      <c r="C2191" s="44">
        <v>44490</v>
      </c>
      <c r="D2191" t="s">
        <v>193</v>
      </c>
      <c r="E2191" t="s">
        <v>89</v>
      </c>
      <c r="F2191" s="106"/>
    </row>
    <row r="2192" spans="1:6" x14ac:dyDescent="0.25">
      <c r="A2192">
        <v>47978</v>
      </c>
      <c r="B2192" t="s">
        <v>87</v>
      </c>
      <c r="C2192" s="44">
        <v>44490</v>
      </c>
      <c r="D2192" t="s">
        <v>193</v>
      </c>
      <c r="E2192" t="s">
        <v>89</v>
      </c>
      <c r="F2192" s="106"/>
    </row>
    <row r="2193" spans="1:6" x14ac:dyDescent="0.25">
      <c r="A2193">
        <v>48018</v>
      </c>
      <c r="B2193" t="s">
        <v>87</v>
      </c>
      <c r="C2193" s="44">
        <v>44490</v>
      </c>
      <c r="D2193" t="s">
        <v>193</v>
      </c>
      <c r="E2193" t="s">
        <v>89</v>
      </c>
      <c r="F2193" s="106"/>
    </row>
    <row r="2194" spans="1:6" x14ac:dyDescent="0.25">
      <c r="A2194">
        <v>48044</v>
      </c>
      <c r="B2194" t="s">
        <v>87</v>
      </c>
      <c r="C2194" s="44">
        <v>44490</v>
      </c>
      <c r="D2194" t="s">
        <v>193</v>
      </c>
      <c r="E2194" t="s">
        <v>89</v>
      </c>
      <c r="F2194" s="106"/>
    </row>
    <row r="2195" spans="1:6" x14ac:dyDescent="0.25">
      <c r="A2195">
        <v>47979</v>
      </c>
      <c r="B2195" t="s">
        <v>87</v>
      </c>
      <c r="C2195" s="44">
        <v>44490</v>
      </c>
      <c r="D2195" t="s">
        <v>193</v>
      </c>
      <c r="E2195" t="s">
        <v>89</v>
      </c>
      <c r="F2195" s="106"/>
    </row>
    <row r="2196" spans="1:6" x14ac:dyDescent="0.25">
      <c r="A2196">
        <v>47981</v>
      </c>
      <c r="B2196" t="s">
        <v>87</v>
      </c>
      <c r="C2196" s="44">
        <v>44490</v>
      </c>
      <c r="D2196" t="s">
        <v>193</v>
      </c>
      <c r="E2196" t="s">
        <v>89</v>
      </c>
      <c r="F2196" s="106"/>
    </row>
    <row r="2197" spans="1:6" x14ac:dyDescent="0.25">
      <c r="A2197">
        <v>47753</v>
      </c>
      <c r="B2197" t="s">
        <v>87</v>
      </c>
      <c r="C2197" s="44">
        <v>44490</v>
      </c>
      <c r="D2197" t="s">
        <v>193</v>
      </c>
      <c r="E2197" t="s">
        <v>89</v>
      </c>
      <c r="F2197" s="106"/>
    </row>
    <row r="2198" spans="1:6" x14ac:dyDescent="0.25">
      <c r="A2198">
        <v>47316</v>
      </c>
      <c r="B2198" t="s">
        <v>87</v>
      </c>
      <c r="C2198" s="44">
        <v>44491</v>
      </c>
      <c r="E2198" t="s">
        <v>89</v>
      </c>
      <c r="F2198" s="106"/>
    </row>
    <row r="2199" spans="1:6" x14ac:dyDescent="0.25">
      <c r="A2199">
        <v>47522</v>
      </c>
      <c r="B2199" t="s">
        <v>87</v>
      </c>
      <c r="C2199" s="44">
        <v>44491</v>
      </c>
      <c r="E2199" t="s">
        <v>89</v>
      </c>
      <c r="F2199" s="106"/>
    </row>
    <row r="2200" spans="1:6" x14ac:dyDescent="0.25">
      <c r="A2200">
        <v>48137</v>
      </c>
      <c r="B2200" t="s">
        <v>87</v>
      </c>
      <c r="C2200" s="44">
        <v>44491</v>
      </c>
      <c r="E2200" t="s">
        <v>89</v>
      </c>
      <c r="F2200" s="106"/>
    </row>
    <row r="2201" spans="1:6" x14ac:dyDescent="0.25">
      <c r="A2201">
        <v>48135</v>
      </c>
      <c r="B2201" t="s">
        <v>87</v>
      </c>
      <c r="C2201" s="44">
        <v>44491</v>
      </c>
      <c r="E2201" t="s">
        <v>89</v>
      </c>
      <c r="F2201" s="106"/>
    </row>
    <row r="2202" spans="1:6" x14ac:dyDescent="0.25">
      <c r="A2202">
        <v>48657</v>
      </c>
      <c r="B2202" t="s">
        <v>87</v>
      </c>
      <c r="C2202" s="44">
        <v>44491</v>
      </c>
      <c r="E2202" t="s">
        <v>89</v>
      </c>
      <c r="F2202" s="106"/>
    </row>
    <row r="2203" spans="1:6" x14ac:dyDescent="0.25">
      <c r="A2203">
        <v>51730</v>
      </c>
      <c r="B2203" t="s">
        <v>87</v>
      </c>
      <c r="C2203" s="44">
        <v>44491</v>
      </c>
      <c r="E2203" t="s">
        <v>89</v>
      </c>
      <c r="F2203" s="106"/>
    </row>
    <row r="2204" spans="1:6" x14ac:dyDescent="0.25">
      <c r="A2204">
        <v>12510985</v>
      </c>
      <c r="B2204" t="s">
        <v>87</v>
      </c>
      <c r="C2204" s="44">
        <v>44550</v>
      </c>
      <c r="E2204" t="s">
        <v>89</v>
      </c>
      <c r="F2204" s="106"/>
    </row>
    <row r="2205" spans="1:6" x14ac:dyDescent="0.25">
      <c r="A2205">
        <v>12510986</v>
      </c>
      <c r="B2205" t="s">
        <v>87</v>
      </c>
      <c r="C2205" s="44">
        <v>44550</v>
      </c>
      <c r="E2205" t="s">
        <v>89</v>
      </c>
      <c r="F2205" s="106"/>
    </row>
    <row r="2206" spans="1:6" x14ac:dyDescent="0.25">
      <c r="A2206">
        <v>12510987</v>
      </c>
      <c r="B2206" t="s">
        <v>87</v>
      </c>
      <c r="C2206" s="44">
        <v>44550</v>
      </c>
      <c r="E2206" t="s">
        <v>89</v>
      </c>
      <c r="F2206" s="106"/>
    </row>
    <row r="2207" spans="1:6" x14ac:dyDescent="0.25">
      <c r="A2207">
        <v>12510988</v>
      </c>
      <c r="B2207" t="s">
        <v>87</v>
      </c>
      <c r="C2207" s="44">
        <v>44550</v>
      </c>
      <c r="E2207" t="s">
        <v>89</v>
      </c>
      <c r="F2207" s="106"/>
    </row>
    <row r="2208" spans="1:6" x14ac:dyDescent="0.25">
      <c r="A2208">
        <v>51765</v>
      </c>
      <c r="B2208" t="s">
        <v>93</v>
      </c>
      <c r="C2208" s="44">
        <v>44393</v>
      </c>
      <c r="E2208" t="s">
        <v>89</v>
      </c>
      <c r="F2208" s="106"/>
    </row>
    <row r="2209" spans="1:6" x14ac:dyDescent="0.25">
      <c r="A2209">
        <v>43880</v>
      </c>
      <c r="B2209" t="s">
        <v>91</v>
      </c>
      <c r="C2209" s="44">
        <v>44393</v>
      </c>
      <c r="E2209" t="s">
        <v>89</v>
      </c>
      <c r="F2209" s="106"/>
    </row>
    <row r="2210" spans="1:6" x14ac:dyDescent="0.25">
      <c r="A2210">
        <v>43929</v>
      </c>
      <c r="B2210" t="s">
        <v>91</v>
      </c>
      <c r="C2210" s="44">
        <v>44393</v>
      </c>
      <c r="E2210" t="s">
        <v>89</v>
      </c>
      <c r="F2210" s="106"/>
    </row>
    <row r="2211" spans="1:6" x14ac:dyDescent="0.25">
      <c r="A2211">
        <v>51562</v>
      </c>
      <c r="B2211" t="s">
        <v>91</v>
      </c>
      <c r="C2211" s="44">
        <v>44393</v>
      </c>
      <c r="E2211" t="s">
        <v>89</v>
      </c>
      <c r="F2211" s="106"/>
    </row>
    <row r="2212" spans="1:6" x14ac:dyDescent="0.25">
      <c r="A2212">
        <v>18401351</v>
      </c>
      <c r="B2212" t="s">
        <v>91</v>
      </c>
      <c r="C2212" s="44">
        <v>44393</v>
      </c>
      <c r="E2212" t="s">
        <v>89</v>
      </c>
      <c r="F2212" s="106"/>
    </row>
    <row r="2213" spans="1:6" x14ac:dyDescent="0.25">
      <c r="A2213">
        <v>37693</v>
      </c>
      <c r="B2213" t="s">
        <v>91</v>
      </c>
      <c r="C2213" s="44">
        <v>44393</v>
      </c>
      <c r="E2213" t="s">
        <v>89</v>
      </c>
      <c r="F2213" s="106"/>
    </row>
    <row r="2214" spans="1:6" x14ac:dyDescent="0.25">
      <c r="A2214">
        <v>47529</v>
      </c>
      <c r="B2214" t="s">
        <v>91</v>
      </c>
      <c r="C2214" s="44">
        <v>44393</v>
      </c>
      <c r="E2214" t="s">
        <v>89</v>
      </c>
      <c r="F2214" s="106"/>
    </row>
    <row r="2215" spans="1:6" x14ac:dyDescent="0.25">
      <c r="A2215">
        <v>50530</v>
      </c>
      <c r="B2215" t="s">
        <v>91</v>
      </c>
      <c r="C2215" s="44">
        <v>44393</v>
      </c>
      <c r="E2215" t="s">
        <v>89</v>
      </c>
      <c r="F2215" s="106"/>
    </row>
    <row r="2216" spans="1:6" x14ac:dyDescent="0.25">
      <c r="A2216">
        <v>12510989</v>
      </c>
      <c r="B2216" t="s">
        <v>87</v>
      </c>
      <c r="C2216" s="44">
        <v>44550</v>
      </c>
      <c r="E2216" t="s">
        <v>89</v>
      </c>
      <c r="F2216" s="106"/>
    </row>
    <row r="2217" spans="1:6" x14ac:dyDescent="0.25">
      <c r="A2217">
        <v>12510990</v>
      </c>
      <c r="B2217" t="s">
        <v>87</v>
      </c>
      <c r="C2217" s="44">
        <v>44550</v>
      </c>
      <c r="E2217" t="s">
        <v>89</v>
      </c>
      <c r="F2217" s="106"/>
    </row>
    <row r="2218" spans="1:6" x14ac:dyDescent="0.25">
      <c r="A2218">
        <v>12510991</v>
      </c>
      <c r="B2218" t="s">
        <v>87</v>
      </c>
      <c r="C2218" s="44">
        <v>44550</v>
      </c>
      <c r="E2218" t="s">
        <v>89</v>
      </c>
      <c r="F2218" s="106"/>
    </row>
    <row r="2219" spans="1:6" x14ac:dyDescent="0.25">
      <c r="A2219">
        <v>12510992</v>
      </c>
      <c r="B2219" t="s">
        <v>87</v>
      </c>
      <c r="C2219" s="44">
        <v>44550</v>
      </c>
      <c r="E2219" t="s">
        <v>89</v>
      </c>
      <c r="F2219" s="106"/>
    </row>
    <row r="2220" spans="1:6" x14ac:dyDescent="0.25">
      <c r="A2220">
        <v>12510993</v>
      </c>
      <c r="B2220" t="s">
        <v>87</v>
      </c>
      <c r="C2220" s="44">
        <v>44550</v>
      </c>
      <c r="E2220" t="s">
        <v>89</v>
      </c>
      <c r="F2220" s="106"/>
    </row>
    <row r="2221" spans="1:6" x14ac:dyDescent="0.25">
      <c r="A2221">
        <v>12510994</v>
      </c>
      <c r="B2221" t="s">
        <v>87</v>
      </c>
      <c r="C2221" s="44">
        <v>44550</v>
      </c>
      <c r="E2221" t="s">
        <v>89</v>
      </c>
      <c r="F2221" s="106"/>
    </row>
    <row r="2222" spans="1:6" x14ac:dyDescent="0.25">
      <c r="A2222">
        <v>12510995</v>
      </c>
      <c r="B2222" t="s">
        <v>87</v>
      </c>
      <c r="C2222" s="44">
        <v>44550</v>
      </c>
      <c r="E2222" t="s">
        <v>89</v>
      </c>
      <c r="F2222" s="106"/>
    </row>
    <row r="2223" spans="1:6" x14ac:dyDescent="0.25">
      <c r="A2223">
        <v>12510996</v>
      </c>
      <c r="B2223" t="s">
        <v>87</v>
      </c>
      <c r="C2223" s="44">
        <v>44550</v>
      </c>
      <c r="E2223" t="s">
        <v>89</v>
      </c>
      <c r="F2223" s="106"/>
    </row>
    <row r="2224" spans="1:6" x14ac:dyDescent="0.25">
      <c r="A2224">
        <v>12510997</v>
      </c>
      <c r="B2224" t="s">
        <v>87</v>
      </c>
      <c r="C2224" s="44">
        <v>44550</v>
      </c>
      <c r="E2224" t="s">
        <v>89</v>
      </c>
      <c r="F2224" s="106"/>
    </row>
    <row r="2225" spans="1:6" x14ac:dyDescent="0.25">
      <c r="A2225">
        <v>12510998</v>
      </c>
      <c r="B2225" t="s">
        <v>87</v>
      </c>
      <c r="C2225" s="44">
        <v>44550</v>
      </c>
      <c r="E2225" t="s">
        <v>89</v>
      </c>
      <c r="F2225" s="106"/>
    </row>
    <row r="2226" spans="1:6" x14ac:dyDescent="0.25">
      <c r="A2226">
        <v>12510999</v>
      </c>
      <c r="B2226" t="s">
        <v>87</v>
      </c>
      <c r="C2226" s="44">
        <v>44550</v>
      </c>
      <c r="E2226" t="s">
        <v>89</v>
      </c>
      <c r="F2226" s="106"/>
    </row>
    <row r="2227" spans="1:6" x14ac:dyDescent="0.25">
      <c r="A2227">
        <v>12511000</v>
      </c>
      <c r="B2227" t="s">
        <v>87</v>
      </c>
      <c r="C2227" s="44">
        <v>44550</v>
      </c>
      <c r="E2227" t="s">
        <v>89</v>
      </c>
      <c r="F2227" s="106"/>
    </row>
    <row r="2228" spans="1:6" x14ac:dyDescent="0.25">
      <c r="A2228">
        <v>12511001</v>
      </c>
      <c r="B2228" t="s">
        <v>87</v>
      </c>
      <c r="C2228" s="44">
        <v>44550</v>
      </c>
      <c r="E2228" t="s">
        <v>89</v>
      </c>
      <c r="F2228" s="106"/>
    </row>
    <row r="2229" spans="1:6" x14ac:dyDescent="0.25">
      <c r="A2229">
        <v>12511002</v>
      </c>
      <c r="B2229" t="s">
        <v>87</v>
      </c>
      <c r="C2229" s="44">
        <v>44550</v>
      </c>
      <c r="E2229" t="s">
        <v>89</v>
      </c>
      <c r="F2229" s="106"/>
    </row>
    <row r="2230" spans="1:6" x14ac:dyDescent="0.25">
      <c r="A2230">
        <v>12511003</v>
      </c>
      <c r="B2230" t="s">
        <v>87</v>
      </c>
      <c r="C2230" s="44">
        <v>44550</v>
      </c>
      <c r="E2230" t="s">
        <v>89</v>
      </c>
      <c r="F2230" s="106"/>
    </row>
    <row r="2231" spans="1:6" x14ac:dyDescent="0.25">
      <c r="A2231">
        <v>12511004</v>
      </c>
      <c r="B2231" t="s">
        <v>87</v>
      </c>
      <c r="C2231" s="44">
        <v>44550</v>
      </c>
      <c r="E2231" t="s">
        <v>89</v>
      </c>
      <c r="F2231" s="106"/>
    </row>
    <row r="2232" spans="1:6" x14ac:dyDescent="0.25">
      <c r="A2232">
        <v>12511005</v>
      </c>
      <c r="B2232" t="s">
        <v>87</v>
      </c>
      <c r="C2232" s="44">
        <v>44550</v>
      </c>
      <c r="E2232" t="s">
        <v>89</v>
      </c>
      <c r="F2232" s="106"/>
    </row>
    <row r="2233" spans="1:6" x14ac:dyDescent="0.25">
      <c r="A2233">
        <v>12511006</v>
      </c>
      <c r="B2233" t="s">
        <v>87</v>
      </c>
      <c r="C2233" s="44">
        <v>44550</v>
      </c>
      <c r="E2233" t="s">
        <v>89</v>
      </c>
      <c r="F2233" s="106"/>
    </row>
    <row r="2234" spans="1:6" x14ac:dyDescent="0.25">
      <c r="A2234">
        <v>12511007</v>
      </c>
      <c r="B2234" t="s">
        <v>87</v>
      </c>
      <c r="C2234" s="44">
        <v>44550</v>
      </c>
      <c r="E2234" t="s">
        <v>89</v>
      </c>
      <c r="F2234" s="106"/>
    </row>
    <row r="2235" spans="1:6" x14ac:dyDescent="0.25">
      <c r="A2235">
        <v>12511008</v>
      </c>
      <c r="B2235" t="s">
        <v>87</v>
      </c>
      <c r="C2235" s="44">
        <v>44550</v>
      </c>
      <c r="E2235" t="s">
        <v>89</v>
      </c>
      <c r="F2235" s="106"/>
    </row>
    <row r="2236" spans="1:6" x14ac:dyDescent="0.25">
      <c r="A2236">
        <v>12511009</v>
      </c>
      <c r="B2236" t="s">
        <v>87</v>
      </c>
      <c r="C2236" s="44">
        <v>44550</v>
      </c>
      <c r="E2236" t="s">
        <v>89</v>
      </c>
      <c r="F2236" s="106"/>
    </row>
    <row r="2237" spans="1:6" x14ac:dyDescent="0.25">
      <c r="A2237">
        <v>12511010</v>
      </c>
      <c r="B2237" t="s">
        <v>87</v>
      </c>
      <c r="C2237" s="44">
        <v>44550</v>
      </c>
      <c r="E2237" t="s">
        <v>89</v>
      </c>
      <c r="F2237" s="106"/>
    </row>
    <row r="2238" spans="1:6" x14ac:dyDescent="0.25">
      <c r="A2238">
        <v>12511011</v>
      </c>
      <c r="B2238" t="s">
        <v>87</v>
      </c>
      <c r="C2238" s="44">
        <v>44550</v>
      </c>
      <c r="E2238" t="s">
        <v>89</v>
      </c>
      <c r="F2238" s="106"/>
    </row>
    <row r="2239" spans="1:6" x14ac:dyDescent="0.25">
      <c r="A2239">
        <v>12511012</v>
      </c>
      <c r="B2239" t="s">
        <v>87</v>
      </c>
      <c r="C2239" s="44">
        <v>44550</v>
      </c>
      <c r="E2239" t="s">
        <v>89</v>
      </c>
      <c r="F2239" s="106"/>
    </row>
    <row r="2240" spans="1:6" x14ac:dyDescent="0.25">
      <c r="A2240">
        <v>12511013</v>
      </c>
      <c r="B2240" t="s">
        <v>87</v>
      </c>
      <c r="C2240" s="44">
        <v>44550</v>
      </c>
      <c r="E2240" t="s">
        <v>89</v>
      </c>
      <c r="F2240" s="106"/>
    </row>
    <row r="2241" spans="1:6" x14ac:dyDescent="0.25">
      <c r="A2241">
        <v>12511014</v>
      </c>
      <c r="B2241" t="s">
        <v>87</v>
      </c>
      <c r="C2241" s="44">
        <v>44550</v>
      </c>
      <c r="E2241" t="s">
        <v>89</v>
      </c>
      <c r="F2241" s="106"/>
    </row>
    <row r="2242" spans="1:6" x14ac:dyDescent="0.25">
      <c r="A2242">
        <v>12511015</v>
      </c>
      <c r="B2242" t="s">
        <v>87</v>
      </c>
      <c r="C2242" s="44">
        <v>44550</v>
      </c>
      <c r="E2242" t="s">
        <v>89</v>
      </c>
      <c r="F2242" s="106"/>
    </row>
    <row r="2243" spans="1:6" x14ac:dyDescent="0.25">
      <c r="A2243">
        <v>12511016</v>
      </c>
      <c r="B2243" t="s">
        <v>87</v>
      </c>
      <c r="C2243" s="44">
        <v>44550</v>
      </c>
      <c r="E2243" t="s">
        <v>89</v>
      </c>
      <c r="F2243" s="106"/>
    </row>
    <row r="2244" spans="1:6" x14ac:dyDescent="0.25">
      <c r="A2244">
        <v>12511017</v>
      </c>
      <c r="B2244" t="s">
        <v>87</v>
      </c>
      <c r="C2244" s="44">
        <v>44550</v>
      </c>
      <c r="E2244" t="s">
        <v>89</v>
      </c>
      <c r="F2244" s="106"/>
    </row>
    <row r="2245" spans="1:6" x14ac:dyDescent="0.25">
      <c r="A2245">
        <v>12511018</v>
      </c>
      <c r="B2245" t="s">
        <v>87</v>
      </c>
      <c r="C2245" s="44">
        <v>44550</v>
      </c>
      <c r="E2245" t="s">
        <v>89</v>
      </c>
      <c r="F2245" s="106"/>
    </row>
    <row r="2246" spans="1:6" x14ac:dyDescent="0.25">
      <c r="A2246">
        <v>12511019</v>
      </c>
      <c r="B2246" t="s">
        <v>87</v>
      </c>
      <c r="C2246" s="44">
        <v>44550</v>
      </c>
      <c r="E2246" t="s">
        <v>89</v>
      </c>
      <c r="F2246" s="106"/>
    </row>
    <row r="2247" spans="1:6" x14ac:dyDescent="0.25">
      <c r="A2247">
        <v>12511020</v>
      </c>
      <c r="B2247" t="s">
        <v>87</v>
      </c>
      <c r="C2247" s="44">
        <v>44550</v>
      </c>
      <c r="E2247" t="s">
        <v>89</v>
      </c>
      <c r="F2247" s="106"/>
    </row>
    <row r="2248" spans="1:6" x14ac:dyDescent="0.25">
      <c r="A2248">
        <v>12511021</v>
      </c>
      <c r="B2248" t="s">
        <v>87</v>
      </c>
      <c r="C2248" s="44">
        <v>44550</v>
      </c>
      <c r="E2248" t="s">
        <v>89</v>
      </c>
      <c r="F2248" s="106"/>
    </row>
    <row r="2249" spans="1:6" x14ac:dyDescent="0.25">
      <c r="A2249">
        <v>12511022</v>
      </c>
      <c r="B2249" t="s">
        <v>87</v>
      </c>
      <c r="C2249" s="44">
        <v>44550</v>
      </c>
      <c r="E2249" t="s">
        <v>89</v>
      </c>
      <c r="F2249" s="106"/>
    </row>
    <row r="2250" spans="1:6" x14ac:dyDescent="0.25">
      <c r="A2250">
        <v>12511023</v>
      </c>
      <c r="B2250" t="s">
        <v>87</v>
      </c>
      <c r="C2250" s="44">
        <v>44550</v>
      </c>
      <c r="E2250" t="s">
        <v>89</v>
      </c>
      <c r="F2250" s="106"/>
    </row>
    <row r="2251" spans="1:6" x14ac:dyDescent="0.25">
      <c r="A2251">
        <v>12511024</v>
      </c>
      <c r="B2251" t="s">
        <v>87</v>
      </c>
      <c r="C2251" s="44">
        <v>44550</v>
      </c>
      <c r="E2251" t="s">
        <v>89</v>
      </c>
      <c r="F2251" s="106"/>
    </row>
    <row r="2252" spans="1:6" x14ac:dyDescent="0.25">
      <c r="A2252">
        <v>12511025</v>
      </c>
      <c r="B2252" t="s">
        <v>87</v>
      </c>
      <c r="C2252" s="44">
        <v>44550</v>
      </c>
      <c r="E2252" t="s">
        <v>89</v>
      </c>
      <c r="F2252" s="106"/>
    </row>
    <row r="2253" spans="1:6" x14ac:dyDescent="0.25">
      <c r="A2253">
        <v>12511026</v>
      </c>
      <c r="B2253" t="s">
        <v>87</v>
      </c>
      <c r="C2253" s="44">
        <v>44550</v>
      </c>
      <c r="E2253" t="s">
        <v>89</v>
      </c>
      <c r="F2253" s="106"/>
    </row>
    <row r="2254" spans="1:6" x14ac:dyDescent="0.25">
      <c r="A2254">
        <v>12511027</v>
      </c>
      <c r="B2254" t="s">
        <v>87</v>
      </c>
      <c r="C2254" s="44">
        <v>44550</v>
      </c>
      <c r="E2254" t="s">
        <v>89</v>
      </c>
      <c r="F2254" s="106"/>
    </row>
    <row r="2255" spans="1:6" x14ac:dyDescent="0.25">
      <c r="A2255">
        <v>12511028</v>
      </c>
      <c r="B2255" t="s">
        <v>87</v>
      </c>
      <c r="C2255" s="44">
        <v>44550</v>
      </c>
      <c r="E2255" t="s">
        <v>89</v>
      </c>
      <c r="F2255" s="106"/>
    </row>
    <row r="2256" spans="1:6" x14ac:dyDescent="0.25">
      <c r="A2256">
        <v>12511029</v>
      </c>
      <c r="B2256" t="s">
        <v>87</v>
      </c>
      <c r="C2256" s="44">
        <v>44550</v>
      </c>
      <c r="E2256" t="s">
        <v>89</v>
      </c>
      <c r="F2256" s="106"/>
    </row>
    <row r="2257" spans="1:6" x14ac:dyDescent="0.25">
      <c r="A2257">
        <v>12511030</v>
      </c>
      <c r="B2257" t="s">
        <v>87</v>
      </c>
      <c r="C2257" s="44">
        <v>44550</v>
      </c>
      <c r="E2257" t="s">
        <v>89</v>
      </c>
      <c r="F2257" s="106"/>
    </row>
    <row r="2258" spans="1:6" x14ac:dyDescent="0.25">
      <c r="A2258">
        <v>12511031</v>
      </c>
      <c r="B2258" t="s">
        <v>87</v>
      </c>
      <c r="C2258" s="44">
        <v>44550</v>
      </c>
      <c r="E2258" t="s">
        <v>89</v>
      </c>
      <c r="F2258" s="106"/>
    </row>
    <row r="2259" spans="1:6" x14ac:dyDescent="0.25">
      <c r="A2259">
        <v>12511032</v>
      </c>
      <c r="B2259" t="s">
        <v>87</v>
      </c>
      <c r="C2259" s="44">
        <v>44550</v>
      </c>
      <c r="E2259" t="s">
        <v>89</v>
      </c>
      <c r="F2259" s="106"/>
    </row>
    <row r="2260" spans="1:6" x14ac:dyDescent="0.25">
      <c r="A2260">
        <v>12511033</v>
      </c>
      <c r="B2260" t="s">
        <v>87</v>
      </c>
      <c r="C2260" s="44">
        <v>44550</v>
      </c>
      <c r="E2260" t="s">
        <v>89</v>
      </c>
      <c r="F2260" s="106"/>
    </row>
    <row r="2261" spans="1:6" x14ac:dyDescent="0.25">
      <c r="A2261">
        <v>12511034</v>
      </c>
      <c r="B2261" t="s">
        <v>87</v>
      </c>
      <c r="C2261" s="44">
        <v>44550</v>
      </c>
      <c r="E2261" t="s">
        <v>89</v>
      </c>
      <c r="F2261" s="106"/>
    </row>
    <row r="2262" spans="1:6" x14ac:dyDescent="0.25">
      <c r="A2262">
        <v>12511035</v>
      </c>
      <c r="B2262" t="s">
        <v>87</v>
      </c>
      <c r="C2262" s="44">
        <v>44550</v>
      </c>
      <c r="E2262" t="s">
        <v>89</v>
      </c>
      <c r="F2262" s="106"/>
    </row>
    <row r="2263" spans="1:6" x14ac:dyDescent="0.25">
      <c r="A2263">
        <v>12511036</v>
      </c>
      <c r="B2263" t="s">
        <v>87</v>
      </c>
      <c r="C2263" s="44">
        <v>44550</v>
      </c>
      <c r="E2263" t="s">
        <v>89</v>
      </c>
      <c r="F2263" s="106"/>
    </row>
    <row r="2264" spans="1:6" x14ac:dyDescent="0.25">
      <c r="A2264">
        <v>12511037</v>
      </c>
      <c r="B2264" t="s">
        <v>87</v>
      </c>
      <c r="C2264" s="44">
        <v>44550</v>
      </c>
      <c r="E2264" t="s">
        <v>89</v>
      </c>
      <c r="F2264" s="106"/>
    </row>
    <row r="2265" spans="1:6" x14ac:dyDescent="0.25">
      <c r="A2265">
        <v>12511038</v>
      </c>
      <c r="B2265" t="s">
        <v>87</v>
      </c>
      <c r="C2265" s="44">
        <v>44550</v>
      </c>
      <c r="E2265" t="s">
        <v>89</v>
      </c>
      <c r="F2265" s="106"/>
    </row>
    <row r="2266" spans="1:6" x14ac:dyDescent="0.25">
      <c r="A2266">
        <v>12511039</v>
      </c>
      <c r="B2266" t="s">
        <v>87</v>
      </c>
      <c r="C2266" s="44">
        <v>44550</v>
      </c>
      <c r="E2266" t="s">
        <v>89</v>
      </c>
      <c r="F2266" s="106"/>
    </row>
    <row r="2267" spans="1:6" x14ac:dyDescent="0.25">
      <c r="A2267">
        <v>12511040</v>
      </c>
      <c r="B2267" t="s">
        <v>87</v>
      </c>
      <c r="C2267" s="44">
        <v>44550</v>
      </c>
      <c r="E2267" t="s">
        <v>89</v>
      </c>
      <c r="F2267" s="106"/>
    </row>
    <row r="2268" spans="1:6" x14ac:dyDescent="0.25">
      <c r="A2268">
        <v>12511041</v>
      </c>
      <c r="B2268" t="s">
        <v>87</v>
      </c>
      <c r="C2268" s="44">
        <v>44550</v>
      </c>
      <c r="E2268" t="s">
        <v>89</v>
      </c>
      <c r="F2268" s="106"/>
    </row>
    <row r="2269" spans="1:6" x14ac:dyDescent="0.25">
      <c r="A2269">
        <v>12511042</v>
      </c>
      <c r="B2269" t="s">
        <v>87</v>
      </c>
      <c r="C2269" s="44">
        <v>44550</v>
      </c>
      <c r="E2269" t="s">
        <v>89</v>
      </c>
      <c r="F2269" s="106"/>
    </row>
    <row r="2270" spans="1:6" x14ac:dyDescent="0.25">
      <c r="A2270">
        <v>12511043</v>
      </c>
      <c r="B2270" t="s">
        <v>87</v>
      </c>
      <c r="C2270" s="44">
        <v>44550</v>
      </c>
      <c r="E2270" t="s">
        <v>89</v>
      </c>
      <c r="F2270" s="106"/>
    </row>
    <row r="2271" spans="1:6" x14ac:dyDescent="0.25">
      <c r="A2271">
        <v>12511044</v>
      </c>
      <c r="B2271" t="s">
        <v>87</v>
      </c>
      <c r="C2271" s="44">
        <v>44550</v>
      </c>
      <c r="E2271" t="s">
        <v>89</v>
      </c>
      <c r="F2271" s="106"/>
    </row>
    <row r="2272" spans="1:6" x14ac:dyDescent="0.25">
      <c r="A2272">
        <v>12511045</v>
      </c>
      <c r="B2272" t="s">
        <v>87</v>
      </c>
      <c r="C2272" s="44">
        <v>44550</v>
      </c>
      <c r="E2272" t="s">
        <v>89</v>
      </c>
      <c r="F2272" s="106"/>
    </row>
    <row r="2273" spans="1:6" x14ac:dyDescent="0.25">
      <c r="A2273">
        <v>12511046</v>
      </c>
      <c r="B2273" t="s">
        <v>87</v>
      </c>
      <c r="C2273" s="44">
        <v>44550</v>
      </c>
      <c r="E2273" t="s">
        <v>89</v>
      </c>
      <c r="F2273" s="106"/>
    </row>
    <row r="2274" spans="1:6" x14ac:dyDescent="0.25">
      <c r="A2274">
        <v>12511047</v>
      </c>
      <c r="B2274" t="s">
        <v>87</v>
      </c>
      <c r="C2274" s="44">
        <v>44550</v>
      </c>
      <c r="E2274" t="s">
        <v>89</v>
      </c>
      <c r="F2274" s="106"/>
    </row>
    <row r="2275" spans="1:6" x14ac:dyDescent="0.25">
      <c r="A2275">
        <v>12511048</v>
      </c>
      <c r="B2275" t="s">
        <v>87</v>
      </c>
      <c r="C2275" s="44">
        <v>44550</v>
      </c>
      <c r="E2275" t="s">
        <v>89</v>
      </c>
      <c r="F2275" s="106"/>
    </row>
    <row r="2276" spans="1:6" x14ac:dyDescent="0.25">
      <c r="A2276">
        <v>12511049</v>
      </c>
      <c r="B2276" t="s">
        <v>87</v>
      </c>
      <c r="C2276" s="44">
        <v>44550</v>
      </c>
      <c r="E2276" t="s">
        <v>89</v>
      </c>
      <c r="F2276" s="106"/>
    </row>
    <row r="2277" spans="1:6" x14ac:dyDescent="0.25">
      <c r="A2277">
        <v>12511050</v>
      </c>
      <c r="B2277" t="s">
        <v>87</v>
      </c>
      <c r="C2277" s="44">
        <v>44550</v>
      </c>
      <c r="E2277" t="s">
        <v>89</v>
      </c>
      <c r="F2277" s="106"/>
    </row>
    <row r="2278" spans="1:6" x14ac:dyDescent="0.25">
      <c r="A2278">
        <v>12511051</v>
      </c>
      <c r="B2278" t="s">
        <v>87</v>
      </c>
      <c r="C2278" s="44">
        <v>44550</v>
      </c>
      <c r="E2278" t="s">
        <v>89</v>
      </c>
      <c r="F2278" s="106"/>
    </row>
    <row r="2279" spans="1:6" x14ac:dyDescent="0.25">
      <c r="A2279">
        <v>12511052</v>
      </c>
      <c r="B2279" t="s">
        <v>87</v>
      </c>
      <c r="C2279" s="44">
        <v>44550</v>
      </c>
      <c r="E2279" t="s">
        <v>89</v>
      </c>
      <c r="F2279" s="106"/>
    </row>
    <row r="2280" spans="1:6" x14ac:dyDescent="0.25">
      <c r="A2280">
        <v>12511053</v>
      </c>
      <c r="B2280" t="s">
        <v>87</v>
      </c>
      <c r="C2280" s="44">
        <v>44550</v>
      </c>
      <c r="E2280" t="s">
        <v>89</v>
      </c>
      <c r="F2280" s="106"/>
    </row>
    <row r="2281" spans="1:6" x14ac:dyDescent="0.25">
      <c r="A2281">
        <v>12511054</v>
      </c>
      <c r="B2281" t="s">
        <v>87</v>
      </c>
      <c r="C2281" s="44">
        <v>44550</v>
      </c>
      <c r="E2281" t="s">
        <v>89</v>
      </c>
      <c r="F2281" s="106"/>
    </row>
    <row r="2282" spans="1:6" x14ac:dyDescent="0.25">
      <c r="A2282">
        <v>12511055</v>
      </c>
      <c r="B2282" t="s">
        <v>87</v>
      </c>
      <c r="C2282" s="44">
        <v>44550</v>
      </c>
      <c r="E2282" t="s">
        <v>89</v>
      </c>
      <c r="F2282" s="106"/>
    </row>
    <row r="2283" spans="1:6" x14ac:dyDescent="0.25">
      <c r="A2283">
        <v>12511056</v>
      </c>
      <c r="B2283" t="s">
        <v>87</v>
      </c>
      <c r="C2283" s="44">
        <v>44550</v>
      </c>
      <c r="E2283" t="s">
        <v>89</v>
      </c>
      <c r="F2283" s="106"/>
    </row>
    <row r="2284" spans="1:6" x14ac:dyDescent="0.25">
      <c r="A2284">
        <v>12511057</v>
      </c>
      <c r="B2284" t="s">
        <v>87</v>
      </c>
      <c r="C2284" s="44">
        <v>44550</v>
      </c>
      <c r="E2284" t="s">
        <v>89</v>
      </c>
      <c r="F2284" s="106"/>
    </row>
    <row r="2285" spans="1:6" x14ac:dyDescent="0.25">
      <c r="A2285">
        <v>12511058</v>
      </c>
      <c r="B2285" t="s">
        <v>87</v>
      </c>
      <c r="C2285" s="44">
        <v>44550</v>
      </c>
      <c r="E2285" t="s">
        <v>89</v>
      </c>
      <c r="F2285" s="106"/>
    </row>
    <row r="2286" spans="1:6" x14ac:dyDescent="0.25">
      <c r="A2286">
        <v>12511059</v>
      </c>
      <c r="B2286" t="s">
        <v>87</v>
      </c>
      <c r="C2286" s="44">
        <v>44550</v>
      </c>
      <c r="E2286" t="s">
        <v>89</v>
      </c>
      <c r="F2286" s="106"/>
    </row>
    <row r="2287" spans="1:6" x14ac:dyDescent="0.25">
      <c r="A2287">
        <v>12511060</v>
      </c>
      <c r="B2287" t="s">
        <v>87</v>
      </c>
      <c r="C2287" s="44">
        <v>44550</v>
      </c>
      <c r="E2287" t="s">
        <v>89</v>
      </c>
      <c r="F2287" s="106"/>
    </row>
    <row r="2288" spans="1:6" x14ac:dyDescent="0.25">
      <c r="A2288">
        <v>12511061</v>
      </c>
      <c r="B2288" t="s">
        <v>87</v>
      </c>
      <c r="C2288" s="44">
        <v>44550</v>
      </c>
      <c r="E2288" t="s">
        <v>89</v>
      </c>
      <c r="F2288" s="106"/>
    </row>
    <row r="2289" spans="1:6" x14ac:dyDescent="0.25">
      <c r="A2289">
        <v>12511062</v>
      </c>
      <c r="B2289" t="s">
        <v>87</v>
      </c>
      <c r="C2289" s="44">
        <v>44550</v>
      </c>
      <c r="E2289" t="s">
        <v>89</v>
      </c>
      <c r="F2289" s="106"/>
    </row>
    <row r="2290" spans="1:6" x14ac:dyDescent="0.25">
      <c r="A2290">
        <v>12511063</v>
      </c>
      <c r="B2290" t="s">
        <v>87</v>
      </c>
      <c r="C2290" s="44">
        <v>44551</v>
      </c>
      <c r="E2290" t="s">
        <v>89</v>
      </c>
      <c r="F2290" s="106"/>
    </row>
    <row r="2291" spans="1:6" x14ac:dyDescent="0.25">
      <c r="A2291">
        <v>12511064</v>
      </c>
      <c r="B2291" t="s">
        <v>87</v>
      </c>
      <c r="C2291" s="44">
        <v>44551</v>
      </c>
      <c r="E2291" t="s">
        <v>89</v>
      </c>
      <c r="F2291" s="106"/>
    </row>
    <row r="2292" spans="1:6" x14ac:dyDescent="0.25">
      <c r="A2292">
        <v>48464</v>
      </c>
      <c r="B2292" t="s">
        <v>87</v>
      </c>
      <c r="C2292" s="44">
        <v>44660</v>
      </c>
      <c r="E2292" t="s">
        <v>89</v>
      </c>
      <c r="F2292" s="106"/>
    </row>
    <row r="2293" spans="1:6" x14ac:dyDescent="0.25">
      <c r="A2293">
        <v>48472</v>
      </c>
      <c r="B2293" t="s">
        <v>87</v>
      </c>
      <c r="C2293" s="44">
        <v>44660</v>
      </c>
      <c r="E2293" t="s">
        <v>89</v>
      </c>
      <c r="F2293" s="106"/>
    </row>
    <row r="2294" spans="1:6" x14ac:dyDescent="0.25">
      <c r="A2294">
        <v>48473</v>
      </c>
      <c r="B2294" t="s">
        <v>87</v>
      </c>
      <c r="C2294" s="44">
        <v>44660</v>
      </c>
      <c r="E2294" t="s">
        <v>89</v>
      </c>
      <c r="F2294" s="106"/>
    </row>
    <row r="2295" spans="1:6" x14ac:dyDescent="0.25">
      <c r="A2295">
        <v>48474</v>
      </c>
      <c r="B2295" t="s">
        <v>87</v>
      </c>
      <c r="C2295" s="44">
        <v>44660</v>
      </c>
      <c r="E2295" t="s">
        <v>89</v>
      </c>
      <c r="F2295" s="106"/>
    </row>
    <row r="2296" spans="1:6" x14ac:dyDescent="0.25">
      <c r="A2296">
        <v>48467</v>
      </c>
      <c r="B2296" t="s">
        <v>87</v>
      </c>
      <c r="C2296" s="44">
        <v>44660</v>
      </c>
      <c r="E2296" t="s">
        <v>89</v>
      </c>
      <c r="F2296" s="106"/>
    </row>
    <row r="2297" spans="1:6" x14ac:dyDescent="0.25">
      <c r="A2297">
        <v>48468</v>
      </c>
      <c r="B2297" t="s">
        <v>87</v>
      </c>
      <c r="C2297" s="44">
        <v>44660</v>
      </c>
      <c r="E2297" t="s">
        <v>89</v>
      </c>
      <c r="F2297" s="106"/>
    </row>
    <row r="2298" spans="1:6" x14ac:dyDescent="0.25">
      <c r="A2298">
        <v>48466</v>
      </c>
      <c r="B2298" t="s">
        <v>87</v>
      </c>
      <c r="C2298" s="44">
        <v>44660</v>
      </c>
      <c r="E2298" t="s">
        <v>89</v>
      </c>
      <c r="F2298" s="106"/>
    </row>
    <row r="2299" spans="1:6" x14ac:dyDescent="0.25">
      <c r="A2299">
        <v>48463</v>
      </c>
      <c r="B2299" t="s">
        <v>87</v>
      </c>
      <c r="C2299" s="44">
        <v>44660</v>
      </c>
      <c r="E2299" t="s">
        <v>89</v>
      </c>
      <c r="F2299" s="106"/>
    </row>
    <row r="2300" spans="1:6" x14ac:dyDescent="0.25">
      <c r="A2300">
        <v>48469</v>
      </c>
      <c r="B2300" t="s">
        <v>87</v>
      </c>
      <c r="C2300" s="44">
        <v>44666</v>
      </c>
      <c r="E2300" t="s">
        <v>89</v>
      </c>
      <c r="F2300" s="106"/>
    </row>
    <row r="2301" spans="1:6" x14ac:dyDescent="0.25">
      <c r="A2301">
        <v>48452</v>
      </c>
      <c r="B2301" t="s">
        <v>87</v>
      </c>
      <c r="C2301" s="44">
        <v>44666</v>
      </c>
      <c r="E2301" t="s">
        <v>89</v>
      </c>
      <c r="F2301" s="106"/>
    </row>
    <row r="2302" spans="1:6" x14ac:dyDescent="0.25">
      <c r="A2302">
        <v>48453</v>
      </c>
      <c r="B2302" t="s">
        <v>87</v>
      </c>
      <c r="C2302" s="44">
        <v>44666</v>
      </c>
      <c r="E2302" t="s">
        <v>89</v>
      </c>
      <c r="F2302" s="106"/>
    </row>
    <row r="2303" spans="1:6" x14ac:dyDescent="0.25">
      <c r="A2303">
        <v>48451</v>
      </c>
      <c r="B2303" t="s">
        <v>87</v>
      </c>
      <c r="C2303" s="44">
        <v>44666</v>
      </c>
      <c r="E2303" t="s">
        <v>89</v>
      </c>
      <c r="F2303" s="106"/>
    </row>
    <row r="2304" spans="1:6" x14ac:dyDescent="0.25">
      <c r="A2304">
        <v>48454</v>
      </c>
      <c r="B2304" t="s">
        <v>87</v>
      </c>
      <c r="C2304" s="44">
        <v>44666</v>
      </c>
      <c r="E2304" t="s">
        <v>89</v>
      </c>
      <c r="F2304" s="106"/>
    </row>
    <row r="2305" spans="1:6" x14ac:dyDescent="0.25">
      <c r="A2305">
        <v>48458</v>
      </c>
      <c r="B2305" t="s">
        <v>87</v>
      </c>
      <c r="C2305" s="44">
        <v>44666</v>
      </c>
      <c r="E2305" t="s">
        <v>89</v>
      </c>
      <c r="F2305" s="106"/>
    </row>
    <row r="2306" spans="1:6" x14ac:dyDescent="0.25">
      <c r="A2306">
        <v>48462</v>
      </c>
      <c r="B2306" t="s">
        <v>87</v>
      </c>
      <c r="C2306" s="44">
        <v>44666</v>
      </c>
      <c r="E2306" t="s">
        <v>89</v>
      </c>
      <c r="F2306" s="106"/>
    </row>
    <row r="2307" spans="1:6" x14ac:dyDescent="0.25">
      <c r="A2307">
        <v>48492</v>
      </c>
      <c r="B2307" t="s">
        <v>87</v>
      </c>
      <c r="C2307" s="44">
        <v>44666</v>
      </c>
      <c r="E2307" t="s">
        <v>89</v>
      </c>
      <c r="F2307" s="106"/>
    </row>
    <row r="2308" spans="1:6" x14ac:dyDescent="0.25">
      <c r="A2308">
        <v>48465</v>
      </c>
      <c r="B2308" t="s">
        <v>87</v>
      </c>
      <c r="C2308" s="44">
        <v>44671</v>
      </c>
      <c r="E2308" t="s">
        <v>89</v>
      </c>
      <c r="F2308" s="106"/>
    </row>
    <row r="2309" spans="1:6" x14ac:dyDescent="0.25">
      <c r="A2309">
        <v>48460</v>
      </c>
      <c r="B2309" t="s">
        <v>87</v>
      </c>
      <c r="C2309" s="44">
        <v>44671</v>
      </c>
      <c r="E2309" t="s">
        <v>89</v>
      </c>
      <c r="F2309" s="106"/>
    </row>
    <row r="2310" spans="1:6" x14ac:dyDescent="0.25">
      <c r="A2310">
        <v>49010</v>
      </c>
      <c r="B2310" t="s">
        <v>87</v>
      </c>
      <c r="C2310" s="44">
        <v>44671</v>
      </c>
      <c r="E2310" t="s">
        <v>89</v>
      </c>
      <c r="F2310" s="106"/>
    </row>
    <row r="2311" spans="1:6" x14ac:dyDescent="0.25">
      <c r="A2311">
        <v>49012</v>
      </c>
      <c r="B2311" t="s">
        <v>87</v>
      </c>
      <c r="C2311" s="44">
        <v>44671</v>
      </c>
      <c r="E2311" t="s">
        <v>89</v>
      </c>
      <c r="F2311" s="106"/>
    </row>
    <row r="2312" spans="1:6" x14ac:dyDescent="0.25">
      <c r="A2312">
        <v>48480</v>
      </c>
      <c r="B2312" t="s">
        <v>87</v>
      </c>
      <c r="C2312" s="44">
        <v>44674</v>
      </c>
      <c r="E2312" t="s">
        <v>89</v>
      </c>
      <c r="F2312" s="106"/>
    </row>
    <row r="2313" spans="1:6" x14ac:dyDescent="0.25">
      <c r="A2313">
        <v>48475</v>
      </c>
      <c r="B2313" t="s">
        <v>87</v>
      </c>
      <c r="C2313" s="44">
        <v>44674</v>
      </c>
      <c r="E2313" t="s">
        <v>89</v>
      </c>
      <c r="F2313" s="106"/>
    </row>
    <row r="2314" spans="1:6" x14ac:dyDescent="0.25">
      <c r="A2314">
        <v>48478</v>
      </c>
      <c r="B2314" t="s">
        <v>87</v>
      </c>
      <c r="C2314" s="44">
        <v>44674</v>
      </c>
      <c r="E2314" t="s">
        <v>89</v>
      </c>
      <c r="F2314" s="106"/>
    </row>
    <row r="2315" spans="1:6" x14ac:dyDescent="0.25">
      <c r="A2315">
        <v>48538</v>
      </c>
      <c r="B2315" t="s">
        <v>87</v>
      </c>
      <c r="C2315" s="44">
        <v>44674</v>
      </c>
      <c r="E2315" t="s">
        <v>89</v>
      </c>
      <c r="F2315" s="106"/>
    </row>
    <row r="2316" spans="1:6" x14ac:dyDescent="0.25">
      <c r="A2316">
        <v>48539</v>
      </c>
      <c r="B2316" t="s">
        <v>87</v>
      </c>
      <c r="C2316" s="44">
        <v>44674</v>
      </c>
      <c r="E2316" t="s">
        <v>89</v>
      </c>
      <c r="F2316" s="106"/>
    </row>
    <row r="2317" spans="1:6" x14ac:dyDescent="0.25">
      <c r="A2317">
        <v>48540</v>
      </c>
      <c r="B2317" t="s">
        <v>87</v>
      </c>
      <c r="C2317" s="44">
        <v>44674</v>
      </c>
      <c r="E2317" t="s">
        <v>89</v>
      </c>
      <c r="F2317" s="106"/>
    </row>
    <row r="2318" spans="1:6" x14ac:dyDescent="0.25">
      <c r="A2318">
        <v>48455</v>
      </c>
      <c r="B2318" t="s">
        <v>87</v>
      </c>
      <c r="C2318" s="44">
        <v>44674</v>
      </c>
      <c r="E2318" t="s">
        <v>89</v>
      </c>
      <c r="F2318" s="106"/>
    </row>
    <row r="2319" spans="1:6" x14ac:dyDescent="0.25">
      <c r="A2319">
        <v>48488</v>
      </c>
      <c r="B2319" t="s">
        <v>87</v>
      </c>
      <c r="C2319" s="44">
        <v>44679</v>
      </c>
      <c r="E2319" t="s">
        <v>89</v>
      </c>
      <c r="F2319" s="106"/>
    </row>
    <row r="2320" spans="1:6" x14ac:dyDescent="0.25">
      <c r="A2320">
        <v>48459</v>
      </c>
      <c r="B2320" t="s">
        <v>87</v>
      </c>
      <c r="C2320" s="44">
        <v>44679</v>
      </c>
      <c r="E2320" t="s">
        <v>89</v>
      </c>
      <c r="F2320" s="106"/>
    </row>
    <row r="2321" spans="1:6" x14ac:dyDescent="0.25">
      <c r="A2321">
        <v>48457</v>
      </c>
      <c r="B2321" t="s">
        <v>87</v>
      </c>
      <c r="C2321" s="44">
        <v>44679</v>
      </c>
      <c r="E2321" t="s">
        <v>89</v>
      </c>
      <c r="F2321" s="106"/>
    </row>
    <row r="2322" spans="1:6" x14ac:dyDescent="0.25">
      <c r="A2322">
        <v>48461</v>
      </c>
      <c r="B2322" t="s">
        <v>87</v>
      </c>
      <c r="C2322" s="44">
        <v>44679</v>
      </c>
      <c r="E2322" t="s">
        <v>89</v>
      </c>
      <c r="F2322" s="106"/>
    </row>
    <row r="2323" spans="1:6" x14ac:dyDescent="0.25">
      <c r="A2323">
        <v>49011</v>
      </c>
      <c r="B2323" t="s">
        <v>87</v>
      </c>
      <c r="C2323" s="44">
        <v>44679</v>
      </c>
      <c r="E2323" t="s">
        <v>89</v>
      </c>
      <c r="F2323" s="106"/>
    </row>
    <row r="2324" spans="1:6" x14ac:dyDescent="0.25">
      <c r="A2324">
        <v>49009</v>
      </c>
      <c r="B2324" t="s">
        <v>87</v>
      </c>
      <c r="C2324" s="44">
        <v>44679</v>
      </c>
      <c r="E2324" t="s">
        <v>89</v>
      </c>
      <c r="F2324" s="106"/>
    </row>
    <row r="2325" spans="1:6" x14ac:dyDescent="0.25">
      <c r="A2325">
        <v>49014</v>
      </c>
      <c r="B2325" t="s">
        <v>87</v>
      </c>
      <c r="C2325" s="44">
        <v>44679</v>
      </c>
      <c r="E2325" t="s">
        <v>89</v>
      </c>
      <c r="F2325" s="106"/>
    </row>
    <row r="2326" spans="1:6" x14ac:dyDescent="0.25">
      <c r="A2326">
        <v>49013</v>
      </c>
      <c r="B2326" t="s">
        <v>87</v>
      </c>
      <c r="C2326" s="44">
        <v>44679</v>
      </c>
      <c r="E2326" t="s">
        <v>89</v>
      </c>
      <c r="F2326" s="106"/>
    </row>
    <row r="2327" spans="1:6" x14ac:dyDescent="0.25">
      <c r="A2327">
        <v>48447</v>
      </c>
      <c r="B2327" t="s">
        <v>87</v>
      </c>
      <c r="C2327" s="44">
        <v>44683</v>
      </c>
      <c r="E2327" t="s">
        <v>89</v>
      </c>
      <c r="F2327" s="106"/>
    </row>
    <row r="2328" spans="1:6" x14ac:dyDescent="0.25">
      <c r="A2328">
        <v>48477</v>
      </c>
      <c r="B2328" t="s">
        <v>87</v>
      </c>
      <c r="C2328" s="44">
        <v>44683</v>
      </c>
      <c r="E2328" t="s">
        <v>89</v>
      </c>
      <c r="F2328" s="106"/>
    </row>
    <row r="2329" spans="1:6" x14ac:dyDescent="0.25">
      <c r="A2329">
        <v>48914</v>
      </c>
      <c r="B2329" t="s">
        <v>87</v>
      </c>
      <c r="C2329" s="44">
        <v>44683</v>
      </c>
      <c r="E2329" t="s">
        <v>89</v>
      </c>
      <c r="F2329" s="106"/>
    </row>
    <row r="2330" spans="1:6" x14ac:dyDescent="0.25">
      <c r="A2330">
        <v>48491</v>
      </c>
      <c r="B2330" t="s">
        <v>87</v>
      </c>
      <c r="C2330" s="44">
        <v>44683</v>
      </c>
      <c r="E2330" t="s">
        <v>89</v>
      </c>
      <c r="F2330" s="106"/>
    </row>
    <row r="2331" spans="1:6" x14ac:dyDescent="0.25">
      <c r="A2331">
        <v>48490</v>
      </c>
      <c r="B2331" t="s">
        <v>87</v>
      </c>
      <c r="C2331" s="44">
        <v>44683</v>
      </c>
      <c r="E2331" t="s">
        <v>89</v>
      </c>
      <c r="F2331" s="106"/>
    </row>
    <row r="2332" spans="1:6" x14ac:dyDescent="0.25">
      <c r="A2332">
        <v>48456</v>
      </c>
      <c r="B2332" t="s">
        <v>87</v>
      </c>
      <c r="C2332" s="44">
        <v>44683</v>
      </c>
      <c r="E2332" t="s">
        <v>89</v>
      </c>
      <c r="F2332" s="106"/>
    </row>
    <row r="2333" spans="1:6" x14ac:dyDescent="0.25">
      <c r="A2333">
        <v>48487</v>
      </c>
      <c r="B2333" t="s">
        <v>87</v>
      </c>
      <c r="C2333" s="44">
        <v>44683</v>
      </c>
      <c r="E2333" t="s">
        <v>89</v>
      </c>
      <c r="F2333" s="106"/>
    </row>
    <row r="2334" spans="1:6" x14ac:dyDescent="0.25">
      <c r="A2334">
        <v>48970</v>
      </c>
      <c r="B2334" t="s">
        <v>87</v>
      </c>
      <c r="C2334" s="44">
        <v>44685</v>
      </c>
      <c r="E2334" t="s">
        <v>89</v>
      </c>
      <c r="F2334" s="106"/>
    </row>
    <row r="2335" spans="1:6" x14ac:dyDescent="0.25">
      <c r="A2335">
        <v>48972</v>
      </c>
      <c r="B2335" t="s">
        <v>87</v>
      </c>
      <c r="C2335" s="44">
        <v>44685</v>
      </c>
      <c r="E2335" t="s">
        <v>89</v>
      </c>
      <c r="F2335" s="106"/>
    </row>
    <row r="2336" spans="1:6" x14ac:dyDescent="0.25">
      <c r="A2336">
        <v>48497</v>
      </c>
      <c r="B2336" t="s">
        <v>87</v>
      </c>
      <c r="C2336" s="44">
        <v>44685</v>
      </c>
      <c r="E2336" t="s">
        <v>89</v>
      </c>
      <c r="F2336" s="106"/>
    </row>
    <row r="2337" spans="1:6" x14ac:dyDescent="0.25">
      <c r="A2337">
        <v>48495</v>
      </c>
      <c r="B2337" t="s">
        <v>87</v>
      </c>
      <c r="C2337" s="44">
        <v>44685</v>
      </c>
      <c r="E2337" t="s">
        <v>89</v>
      </c>
      <c r="F2337" s="10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95988-8C23-4404-A2CD-83B5880BF432}">
  <sheetPr>
    <tabColor rgb="FF92D050"/>
    <pageSetUpPr fitToPage="1"/>
  </sheetPr>
  <dimension ref="A1:XFD33"/>
  <sheetViews>
    <sheetView tabSelected="1" zoomScale="85" zoomScaleNormal="85" workbookViewId="0">
      <selection activeCell="C41" sqref="C41"/>
    </sheetView>
  </sheetViews>
  <sheetFormatPr defaultColWidth="9.140625"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2.7109375" style="70" customWidth="1"/>
    <col min="8" max="8" width="9.140625" style="70"/>
    <col min="9" max="9" width="13" style="70" bestFit="1" customWidth="1"/>
    <col min="10" max="10" width="9.7109375" style="70" customWidth="1"/>
    <col min="11" max="11" width="9.140625" style="70"/>
    <col min="12" max="12" width="11.5703125" style="70" bestFit="1" customWidth="1"/>
    <col min="13" max="21" width="10.5703125" style="70" bestFit="1" customWidth="1"/>
    <col min="22" max="24" width="11.5703125" style="70" bestFit="1" customWidth="1"/>
    <col min="25" max="16384" width="9.140625" style="70"/>
  </cols>
  <sheetData>
    <row r="1" spans="1:25 16384:16384" ht="15" x14ac:dyDescent="0.3">
      <c r="A1" s="58" t="s">
        <v>0</v>
      </c>
      <c r="B1" s="59"/>
      <c r="C1" s="60"/>
      <c r="D1" s="60"/>
      <c r="E1" s="61" t="s">
        <v>33</v>
      </c>
      <c r="F1" s="60"/>
      <c r="H1" s="59"/>
      <c r="I1" s="62" t="s">
        <v>2</v>
      </c>
    </row>
    <row r="2" spans="1:25 16384:16384" ht="15" x14ac:dyDescent="0.3">
      <c r="A2" s="63" t="s">
        <v>3</v>
      </c>
      <c r="B2" s="59"/>
      <c r="C2" s="60"/>
      <c r="D2" s="60"/>
      <c r="E2" s="61" t="s">
        <v>241</v>
      </c>
      <c r="F2" s="60"/>
      <c r="G2" s="60"/>
      <c r="I2" s="76" t="s">
        <v>4</v>
      </c>
    </row>
    <row r="3" spans="1:25 16384:16384" ht="15" x14ac:dyDescent="0.3">
      <c r="A3" s="63" t="s">
        <v>34</v>
      </c>
      <c r="B3" s="59"/>
      <c r="C3" s="60"/>
      <c r="D3" s="60"/>
      <c r="E3" s="60"/>
      <c r="F3" s="60"/>
      <c r="G3" s="60"/>
    </row>
    <row r="4" spans="1:25 16384:16384" x14ac:dyDescent="0.25">
      <c r="A4" s="60"/>
      <c r="B4" s="64"/>
      <c r="C4" s="60"/>
      <c r="D4" s="60"/>
      <c r="E4" s="60"/>
      <c r="F4" s="60"/>
      <c r="G4" s="60"/>
    </row>
    <row r="5" spans="1:25 16384:16384" ht="15.75" customHeight="1" x14ac:dyDescent="0.25">
      <c r="E5" s="60"/>
      <c r="F5" s="60"/>
    </row>
    <row r="6" spans="1:25 16384:16384" ht="30" x14ac:dyDescent="0.3">
      <c r="A6" s="65" t="s">
        <v>6</v>
      </c>
      <c r="B6" s="66"/>
      <c r="C6" s="65" t="s">
        <v>7</v>
      </c>
      <c r="D6" s="66"/>
      <c r="E6" s="67" t="s">
        <v>8</v>
      </c>
      <c r="L6" s="108">
        <v>44926</v>
      </c>
      <c r="M6" s="108">
        <v>44957</v>
      </c>
      <c r="N6" s="108">
        <v>44985</v>
      </c>
      <c r="O6" s="108">
        <v>45016</v>
      </c>
      <c r="P6" s="108">
        <v>45046</v>
      </c>
      <c r="Q6" s="108">
        <v>45077</v>
      </c>
      <c r="R6" s="108">
        <v>45107</v>
      </c>
      <c r="S6" s="108">
        <v>45138</v>
      </c>
      <c r="T6" s="108">
        <v>45169</v>
      </c>
      <c r="U6" s="108">
        <v>45199</v>
      </c>
      <c r="V6" s="108">
        <v>45230</v>
      </c>
      <c r="W6" s="108">
        <v>45260</v>
      </c>
      <c r="X6" s="108">
        <v>45291</v>
      </c>
    </row>
    <row r="7" spans="1:25 16384:16384" ht="15" x14ac:dyDescent="0.3">
      <c r="A7" s="69"/>
      <c r="B7" s="69"/>
      <c r="C7" s="75" t="s">
        <v>9</v>
      </c>
      <c r="D7" s="69"/>
    </row>
    <row r="8" spans="1:25 16384:16384" x14ac:dyDescent="0.25">
      <c r="A8" s="71">
        <v>1</v>
      </c>
      <c r="B8" s="72"/>
      <c r="C8" s="73" t="s">
        <v>10</v>
      </c>
      <c r="D8" s="73"/>
      <c r="E8" s="101">
        <f>+AVERAGE(L8:X8)</f>
        <v>246503.479884</v>
      </c>
      <c r="F8" s="101"/>
      <c r="I8" s="70" t="s">
        <v>11</v>
      </c>
      <c r="L8" s="90">
        <v>0</v>
      </c>
      <c r="M8" s="90">
        <f>42038.18*(1-0.0227)</f>
        <v>41083.913313999998</v>
      </c>
      <c r="N8" s="90">
        <f>+M8+(42038.18*(1-0.0227))</f>
        <v>82167.826627999995</v>
      </c>
      <c r="O8" s="90">
        <f t="shared" ref="O8:X8" si="0">+N8+(42038.18*(1-0.0227))</f>
        <v>123251.73994199999</v>
      </c>
      <c r="P8" s="90">
        <f t="shared" si="0"/>
        <v>164335.65325599999</v>
      </c>
      <c r="Q8" s="90">
        <f t="shared" si="0"/>
        <v>205419.56657</v>
      </c>
      <c r="R8" s="90">
        <f t="shared" si="0"/>
        <v>246503.479884</v>
      </c>
      <c r="S8" s="90">
        <f t="shared" si="0"/>
        <v>287587.39319799998</v>
      </c>
      <c r="T8" s="90">
        <f t="shared" si="0"/>
        <v>328671.30651199998</v>
      </c>
      <c r="U8" s="90">
        <f t="shared" si="0"/>
        <v>369755.21982599999</v>
      </c>
      <c r="V8" s="90">
        <f t="shared" si="0"/>
        <v>410839.13313999999</v>
      </c>
      <c r="W8" s="90">
        <f t="shared" si="0"/>
        <v>451923.046454</v>
      </c>
      <c r="X8" s="90">
        <f t="shared" si="0"/>
        <v>493006.959768</v>
      </c>
      <c r="Y8" s="90" t="s">
        <v>35</v>
      </c>
    </row>
    <row r="9" spans="1:25 16384:16384" x14ac:dyDescent="0.25">
      <c r="A9" s="71">
        <v>2</v>
      </c>
      <c r="B9" s="72"/>
      <c r="C9" s="73" t="s">
        <v>13</v>
      </c>
      <c r="D9" s="73"/>
      <c r="E9" s="77">
        <f>+AVERAGE(L9:X9)</f>
        <v>-2156.9054489849996</v>
      </c>
      <c r="F9" s="77"/>
      <c r="L9" s="90">
        <f>-L8*($H$19/12)</f>
        <v>0</v>
      </c>
      <c r="M9" s="90">
        <f>-M8*($H$19/12)+L9</f>
        <v>-77.032337463749997</v>
      </c>
      <c r="N9" s="90">
        <f t="shared" ref="N9:X9" si="1">-N8*($H$19/12)+M9</f>
        <v>-231.09701239124999</v>
      </c>
      <c r="O9" s="90">
        <f t="shared" si="1"/>
        <v>-462.19402478249992</v>
      </c>
      <c r="P9" s="90">
        <f t="shared" si="1"/>
        <v>-770.32337463749991</v>
      </c>
      <c r="Q9" s="90">
        <f t="shared" si="1"/>
        <v>-1155.4850619562499</v>
      </c>
      <c r="R9" s="90">
        <f t="shared" si="1"/>
        <v>-1617.6790867387499</v>
      </c>
      <c r="S9" s="90">
        <f t="shared" si="1"/>
        <v>-2156.9054489849996</v>
      </c>
      <c r="T9" s="90">
        <f t="shared" si="1"/>
        <v>-2773.1641486949993</v>
      </c>
      <c r="U9" s="90">
        <f t="shared" si="1"/>
        <v>-3466.4551858687491</v>
      </c>
      <c r="V9" s="90">
        <f t="shared" si="1"/>
        <v>-4236.7785605062491</v>
      </c>
      <c r="W9" s="90">
        <f t="shared" si="1"/>
        <v>-5084.134272607499</v>
      </c>
      <c r="X9" s="90">
        <f t="shared" si="1"/>
        <v>-6008.5223221724991</v>
      </c>
      <c r="Y9" s="90" t="s">
        <v>14</v>
      </c>
      <c r="XFD9" s="90"/>
    </row>
    <row r="10" spans="1:25 16384:16384" x14ac:dyDescent="0.25">
      <c r="A10" s="71">
        <v>3</v>
      </c>
      <c r="B10" s="72"/>
      <c r="C10" s="73" t="s">
        <v>15</v>
      </c>
      <c r="D10" s="73"/>
      <c r="E10" s="74">
        <f>(AVERAGE(L12:X12))</f>
        <v>-89.69131825362625</v>
      </c>
      <c r="F10" s="77"/>
      <c r="I10" s="90"/>
      <c r="L10" s="90">
        <f>+L8*0.04/12</f>
        <v>0</v>
      </c>
      <c r="M10" s="90">
        <f t="shared" ref="M10:X10" si="2">+M8*0.04/12</f>
        <v>136.94637771333333</v>
      </c>
      <c r="N10" s="90">
        <f t="shared" si="2"/>
        <v>273.89275542666667</v>
      </c>
      <c r="O10" s="90">
        <f t="shared" si="2"/>
        <v>410.83913314</v>
      </c>
      <c r="P10" s="90">
        <f t="shared" si="2"/>
        <v>547.78551085333334</v>
      </c>
      <c r="Q10" s="90">
        <f t="shared" si="2"/>
        <v>684.73188856666673</v>
      </c>
      <c r="R10" s="90">
        <f t="shared" si="2"/>
        <v>821.67826628</v>
      </c>
      <c r="S10" s="90">
        <f t="shared" si="2"/>
        <v>958.62464399333328</v>
      </c>
      <c r="T10" s="90">
        <f t="shared" si="2"/>
        <v>1095.5710217066667</v>
      </c>
      <c r="U10" s="90">
        <f t="shared" si="2"/>
        <v>1232.5173994199999</v>
      </c>
      <c r="V10" s="90">
        <f t="shared" si="2"/>
        <v>1369.4637771333335</v>
      </c>
      <c r="W10" s="90">
        <f t="shared" si="2"/>
        <v>1506.4101548466667</v>
      </c>
      <c r="X10" s="90">
        <f t="shared" si="2"/>
        <v>1643.35653256</v>
      </c>
      <c r="Y10" s="90" t="s">
        <v>16</v>
      </c>
    </row>
    <row r="11" spans="1:25 16384:16384" x14ac:dyDescent="0.25">
      <c r="A11" s="71">
        <v>4</v>
      </c>
      <c r="B11" s="72"/>
      <c r="C11" s="73"/>
      <c r="D11" s="73"/>
      <c r="F11" s="77"/>
      <c r="J11" s="90"/>
      <c r="L11" s="90">
        <f>-L10+L19</f>
        <v>0</v>
      </c>
      <c r="M11" s="90">
        <f t="shared" ref="M11:X11" si="3">-M10+M19</f>
        <v>-59.914040249583337</v>
      </c>
      <c r="N11" s="90">
        <f t="shared" si="3"/>
        <v>-119.82808049916667</v>
      </c>
      <c r="O11" s="90">
        <f t="shared" si="3"/>
        <v>-179.74212074875001</v>
      </c>
      <c r="P11" s="90">
        <f t="shared" si="3"/>
        <v>-239.65616099833335</v>
      </c>
      <c r="Q11" s="90">
        <f t="shared" si="3"/>
        <v>-299.57020124791677</v>
      </c>
      <c r="R11" s="90">
        <f t="shared" si="3"/>
        <v>-359.48424149750002</v>
      </c>
      <c r="S11" s="90">
        <f t="shared" si="3"/>
        <v>-419.39828174708327</v>
      </c>
      <c r="T11" s="90">
        <f t="shared" si="3"/>
        <v>-479.3123219966667</v>
      </c>
      <c r="U11" s="90">
        <f t="shared" si="3"/>
        <v>-539.22636224625001</v>
      </c>
      <c r="V11" s="90">
        <f t="shared" si="3"/>
        <v>-599.14040249583354</v>
      </c>
      <c r="W11" s="90">
        <f t="shared" si="3"/>
        <v>-659.05444274541674</v>
      </c>
      <c r="X11" s="90">
        <f t="shared" si="3"/>
        <v>-718.96848299500004</v>
      </c>
      <c r="Y11" s="90" t="s">
        <v>17</v>
      </c>
    </row>
    <row r="12" spans="1:25 16384:16384" x14ac:dyDescent="0.25">
      <c r="A12" s="71">
        <v>5</v>
      </c>
      <c r="B12" s="72"/>
      <c r="C12" s="73" t="s">
        <v>18</v>
      </c>
      <c r="D12" s="73"/>
      <c r="E12" s="77">
        <f>SUM(E7:E10)</f>
        <v>244256.88311676137</v>
      </c>
      <c r="F12" s="77"/>
      <c r="J12" s="90"/>
      <c r="L12" s="90">
        <f t="shared" ref="L12:W12" si="4">+L11*0.2495</f>
        <v>0</v>
      </c>
      <c r="M12" s="90">
        <f t="shared" si="4"/>
        <v>-14.948553042271042</v>
      </c>
      <c r="N12" s="90">
        <f t="shared" si="4"/>
        <v>-29.897106084542084</v>
      </c>
      <c r="O12" s="90">
        <f t="shared" si="4"/>
        <v>-44.845659126813125</v>
      </c>
      <c r="P12" s="90">
        <f t="shared" si="4"/>
        <v>-59.794212169084169</v>
      </c>
      <c r="Q12" s="90">
        <f t="shared" si="4"/>
        <v>-74.742765211355234</v>
      </c>
      <c r="R12" s="90">
        <f t="shared" si="4"/>
        <v>-89.69131825362625</v>
      </c>
      <c r="S12" s="90">
        <f t="shared" si="4"/>
        <v>-104.63987129589728</v>
      </c>
      <c r="T12" s="90">
        <f t="shared" si="4"/>
        <v>-119.58842433816834</v>
      </c>
      <c r="U12" s="90">
        <f t="shared" si="4"/>
        <v>-134.53697738043937</v>
      </c>
      <c r="V12" s="90">
        <f t="shared" si="4"/>
        <v>-149.48553042271047</v>
      </c>
      <c r="W12" s="90">
        <f t="shared" si="4"/>
        <v>-164.43408346498148</v>
      </c>
      <c r="X12" s="90">
        <f>+X11*0.2495</f>
        <v>-179.3826365072525</v>
      </c>
      <c r="Y12" s="90" t="s">
        <v>19</v>
      </c>
    </row>
    <row r="13" spans="1:25 16384:16384" x14ac:dyDescent="0.25">
      <c r="A13" s="71">
        <v>6</v>
      </c>
      <c r="B13" s="72"/>
      <c r="C13" s="73"/>
      <c r="D13" s="73"/>
      <c r="E13" s="77"/>
      <c r="F13" s="77"/>
      <c r="J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</row>
    <row r="14" spans="1:25 16384:16384" x14ac:dyDescent="0.25">
      <c r="A14" s="71">
        <v>7</v>
      </c>
      <c r="B14" s="72"/>
      <c r="C14" s="73" t="s">
        <v>20</v>
      </c>
      <c r="D14" s="73"/>
      <c r="E14" s="92">
        <v>9.5086000000000004E-2</v>
      </c>
      <c r="F14" s="93"/>
      <c r="I14" s="70" t="s">
        <v>21</v>
      </c>
      <c r="J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</row>
    <row r="15" spans="1:25 16384:16384" x14ac:dyDescent="0.25">
      <c r="A15" s="71">
        <v>8</v>
      </c>
      <c r="B15" s="72"/>
      <c r="E15" s="77"/>
      <c r="F15" s="77"/>
      <c r="J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</row>
    <row r="16" spans="1:25 16384:16384" ht="15" x14ac:dyDescent="0.3">
      <c r="A16" s="71">
        <v>9</v>
      </c>
      <c r="B16" s="72"/>
      <c r="C16" s="94" t="s">
        <v>22</v>
      </c>
      <c r="D16" s="94"/>
      <c r="E16" s="95">
        <f>+E12*E14</f>
        <v>23225.409988040374</v>
      </c>
      <c r="F16" s="96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</row>
    <row r="17" spans="1:25" x14ac:dyDescent="0.25">
      <c r="A17" s="71">
        <v>10</v>
      </c>
      <c r="B17" s="72"/>
      <c r="C17" s="73"/>
      <c r="D17" s="73"/>
      <c r="E17" s="77"/>
      <c r="F17" s="77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</row>
    <row r="18" spans="1:25" x14ac:dyDescent="0.25">
      <c r="A18" s="71">
        <v>11</v>
      </c>
      <c r="B18" s="72"/>
      <c r="C18" s="73" t="s">
        <v>23</v>
      </c>
      <c r="D18" s="73"/>
      <c r="E18" s="100">
        <f>+'Quote and details'!G35</f>
        <v>7975</v>
      </c>
      <c r="F18" s="10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</row>
    <row r="19" spans="1:25" x14ac:dyDescent="0.25">
      <c r="A19" s="71">
        <v>12</v>
      </c>
      <c r="B19" s="72"/>
      <c r="C19" s="70" t="s">
        <v>24</v>
      </c>
      <c r="D19" s="73"/>
      <c r="E19" s="91">
        <f>+X8*H19</f>
        <v>11092.656594779999</v>
      </c>
      <c r="F19" s="73"/>
      <c r="H19" s="82">
        <v>2.2499999999999999E-2</v>
      </c>
      <c r="I19" s="70" t="s">
        <v>11</v>
      </c>
      <c r="L19" s="90">
        <f>+L8*$H$19/12</f>
        <v>0</v>
      </c>
      <c r="M19" s="90">
        <f t="shared" ref="M19:X19" si="5">+M8*$H$19/12</f>
        <v>77.032337463749997</v>
      </c>
      <c r="N19" s="90">
        <f t="shared" si="5"/>
        <v>154.06467492749999</v>
      </c>
      <c r="O19" s="90">
        <f t="shared" si="5"/>
        <v>231.09701239124999</v>
      </c>
      <c r="P19" s="90">
        <f t="shared" si="5"/>
        <v>308.12934985499999</v>
      </c>
      <c r="Q19" s="90">
        <f t="shared" si="5"/>
        <v>385.16168731874996</v>
      </c>
      <c r="R19" s="90">
        <f t="shared" si="5"/>
        <v>462.19402478249998</v>
      </c>
      <c r="S19" s="90">
        <f t="shared" si="5"/>
        <v>539.22636224625001</v>
      </c>
      <c r="T19" s="90">
        <f t="shared" si="5"/>
        <v>616.25869970999997</v>
      </c>
      <c r="U19" s="90">
        <f t="shared" si="5"/>
        <v>693.29103717374994</v>
      </c>
      <c r="V19" s="90">
        <f t="shared" si="5"/>
        <v>770.32337463749991</v>
      </c>
      <c r="W19" s="90">
        <f t="shared" si="5"/>
        <v>847.35571210124999</v>
      </c>
      <c r="X19" s="90">
        <f t="shared" si="5"/>
        <v>924.38804956499996</v>
      </c>
      <c r="Y19" s="90" t="s">
        <v>25</v>
      </c>
    </row>
    <row r="20" spans="1:25" x14ac:dyDescent="0.25">
      <c r="A20" s="71">
        <v>13</v>
      </c>
      <c r="B20" s="72"/>
      <c r="C20" s="116" t="s">
        <v>78</v>
      </c>
      <c r="D20" s="117"/>
      <c r="E20" s="119">
        <f>-'Quote and details'!G32</f>
        <v>-79676.45</v>
      </c>
      <c r="F20" s="73"/>
      <c r="I20" s="83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</row>
    <row r="21" spans="1:25" ht="15" x14ac:dyDescent="0.3">
      <c r="A21" s="71">
        <v>14</v>
      </c>
      <c r="C21" s="73"/>
      <c r="I21" s="58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</row>
    <row r="22" spans="1:25" x14ac:dyDescent="0.25">
      <c r="A22" s="71">
        <v>15</v>
      </c>
      <c r="C22" s="70" t="s">
        <v>26</v>
      </c>
      <c r="E22" s="80">
        <f>+E20+E19+E18</f>
        <v>-60608.79340522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</row>
    <row r="23" spans="1:25" x14ac:dyDescent="0.25">
      <c r="A23" s="71">
        <v>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</row>
    <row r="24" spans="1:25" x14ac:dyDescent="0.25">
      <c r="A24" s="71">
        <v>17</v>
      </c>
      <c r="C24" s="70" t="s">
        <v>27</v>
      </c>
      <c r="E24" s="81">
        <v>0.998</v>
      </c>
      <c r="I24" s="70" t="s">
        <v>21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</row>
    <row r="25" spans="1:25" x14ac:dyDescent="0.25">
      <c r="A25" s="71">
        <v>18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</row>
    <row r="26" spans="1:25" ht="15" x14ac:dyDescent="0.3">
      <c r="A26" s="71">
        <v>19</v>
      </c>
      <c r="C26" s="58" t="s">
        <v>28</v>
      </c>
      <c r="D26" s="58"/>
      <c r="E26" s="97">
        <f>+E22/E24</f>
        <v>-60730.253913046094</v>
      </c>
      <c r="F26" s="95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</row>
    <row r="27" spans="1:25" x14ac:dyDescent="0.25">
      <c r="A27" s="71">
        <v>20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</row>
    <row r="28" spans="1:25" ht="15" x14ac:dyDescent="0.3">
      <c r="A28" s="71">
        <v>21</v>
      </c>
      <c r="C28" s="58" t="s">
        <v>29</v>
      </c>
      <c r="E28" s="98">
        <f>+E26+E16</f>
        <v>-37504.84392500572</v>
      </c>
      <c r="F28" s="58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</row>
    <row r="29" spans="1:25" x14ac:dyDescent="0.25">
      <c r="A29" s="71">
        <v>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</row>
    <row r="30" spans="1:25" x14ac:dyDescent="0.25">
      <c r="A30" s="71">
        <v>23</v>
      </c>
      <c r="C30" s="70" t="s">
        <v>30</v>
      </c>
      <c r="E30" s="81">
        <v>0.95913922591294543</v>
      </c>
      <c r="I30" s="70" t="s">
        <v>31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</row>
    <row r="31" spans="1:25" x14ac:dyDescent="0.25">
      <c r="A31" s="71">
        <v>24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</row>
    <row r="32" spans="1:25" ht="15.75" thickBot="1" x14ac:dyDescent="0.35">
      <c r="A32" s="71">
        <v>25</v>
      </c>
      <c r="C32" s="58" t="s">
        <v>32</v>
      </c>
      <c r="D32" s="58"/>
      <c r="E32" s="102">
        <f>+E28/E30</f>
        <v>-39102.606703742276</v>
      </c>
      <c r="F32" s="103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</row>
    <row r="33" spans="1:1" ht="14.25" thickTop="1" x14ac:dyDescent="0.25">
      <c r="A33" s="71">
        <v>26</v>
      </c>
    </row>
  </sheetData>
  <pageMargins left="0.7" right="0.7" top="0.75" bottom="0.75" header="0.3" footer="0.3"/>
  <pageSetup scale="5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1A96-9606-4032-A664-3531D86FF124}">
  <sheetPr>
    <tabColor rgb="FF92D050"/>
    <pageSetUpPr fitToPage="1"/>
  </sheetPr>
  <dimension ref="A1:X91"/>
  <sheetViews>
    <sheetView zoomScale="85" zoomScaleNormal="85" workbookViewId="0">
      <selection activeCell="I48" sqref="I48"/>
    </sheetView>
  </sheetViews>
  <sheetFormatPr defaultColWidth="9.140625" defaultRowHeight="13.5" x14ac:dyDescent="0.25"/>
  <cols>
    <col min="1" max="1" width="9.28515625" style="70" bestFit="1" customWidth="1"/>
    <col min="2" max="2" width="3.5703125" style="70" customWidth="1"/>
    <col min="3" max="3" width="49.140625" style="70" customWidth="1"/>
    <col min="4" max="4" width="3.28515625" style="70" customWidth="1"/>
    <col min="5" max="5" width="12.7109375" style="70" customWidth="1"/>
    <col min="6" max="6" width="3.28515625" style="70" customWidth="1"/>
    <col min="7" max="7" width="13.140625" style="70" customWidth="1"/>
    <col min="8" max="8" width="3.28515625" style="70" customWidth="1"/>
    <col min="9" max="9" width="12.7109375" style="70" bestFit="1" customWidth="1"/>
    <col min="10" max="10" width="3.28515625" style="70" customWidth="1"/>
    <col min="11" max="11" width="12.7109375" style="70" customWidth="1"/>
    <col min="12" max="12" width="3.28515625" style="70" customWidth="1"/>
    <col min="13" max="14" width="12.7109375" style="70" customWidth="1"/>
    <col min="15" max="15" width="9.140625" style="70"/>
    <col min="16" max="16" width="13" style="70" bestFit="1" customWidth="1"/>
    <col min="17" max="17" width="9.7109375" style="70" customWidth="1"/>
    <col min="18" max="18" width="9.85546875" style="70" customWidth="1"/>
    <col min="19" max="19" width="9.140625" style="70"/>
    <col min="20" max="20" width="11.28515625" style="70" bestFit="1" customWidth="1"/>
    <col min="21" max="16384" width="9.140625" style="70"/>
  </cols>
  <sheetData>
    <row r="1" spans="1:24" ht="15" x14ac:dyDescent="0.3">
      <c r="A1" s="58" t="s">
        <v>0</v>
      </c>
      <c r="B1" s="59"/>
      <c r="C1" s="60"/>
      <c r="D1" s="60"/>
      <c r="E1" s="60"/>
      <c r="F1" s="60"/>
      <c r="G1" s="60"/>
      <c r="H1" s="60"/>
      <c r="I1" s="60"/>
      <c r="J1" s="60"/>
      <c r="K1" s="60"/>
      <c r="L1" s="60"/>
      <c r="M1" s="61" t="s">
        <v>36</v>
      </c>
      <c r="O1" s="59"/>
      <c r="P1" s="62" t="s">
        <v>2</v>
      </c>
    </row>
    <row r="2" spans="1:24" ht="15" x14ac:dyDescent="0.3">
      <c r="A2" s="63" t="s">
        <v>3</v>
      </c>
      <c r="B2" s="59"/>
      <c r="C2" s="60"/>
      <c r="D2" s="60"/>
      <c r="E2" s="60"/>
      <c r="F2" s="60"/>
      <c r="G2" s="60"/>
      <c r="H2" s="60"/>
      <c r="I2" s="60"/>
      <c r="J2" s="60"/>
      <c r="K2" s="60"/>
      <c r="L2" s="60"/>
      <c r="M2" s="61" t="s">
        <v>241</v>
      </c>
      <c r="N2" s="60"/>
      <c r="P2" s="76" t="s">
        <v>4</v>
      </c>
    </row>
    <row r="3" spans="1:24" ht="15" x14ac:dyDescent="0.3">
      <c r="A3" s="63" t="s">
        <v>37</v>
      </c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1:24" x14ac:dyDescent="0.25">
      <c r="A4" s="60"/>
      <c r="B4" s="64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1:24" ht="15.75" customHeight="1" x14ac:dyDescent="0.3">
      <c r="E5" s="109" t="s">
        <v>38</v>
      </c>
      <c r="F5" s="109"/>
      <c r="G5" s="109"/>
      <c r="H5" s="109"/>
      <c r="I5" s="109"/>
      <c r="J5" s="109"/>
      <c r="K5" s="109"/>
      <c r="L5" s="109"/>
      <c r="M5" s="109"/>
    </row>
    <row r="6" spans="1:24" ht="15" x14ac:dyDescent="0.3">
      <c r="A6" s="65" t="s">
        <v>6</v>
      </c>
      <c r="B6" s="66"/>
      <c r="C6" s="65" t="s">
        <v>7</v>
      </c>
      <c r="D6" s="66"/>
      <c r="E6" s="67">
        <v>2023</v>
      </c>
      <c r="G6" s="67">
        <v>2024</v>
      </c>
      <c r="H6" s="68"/>
      <c r="I6" s="67">
        <v>2025</v>
      </c>
      <c r="J6" s="68"/>
      <c r="K6" s="67">
        <v>2026</v>
      </c>
      <c r="L6" s="68"/>
      <c r="M6" s="67">
        <v>2027</v>
      </c>
    </row>
    <row r="7" spans="1:24" ht="15" x14ac:dyDescent="0.3">
      <c r="A7" s="69"/>
      <c r="B7" s="69"/>
      <c r="C7" s="75" t="s">
        <v>9</v>
      </c>
      <c r="D7" s="69"/>
    </row>
    <row r="8" spans="1:24" x14ac:dyDescent="0.25">
      <c r="A8" s="71">
        <v>1</v>
      </c>
      <c r="B8" s="72"/>
      <c r="C8" s="73" t="s">
        <v>10</v>
      </c>
      <c r="D8" s="73"/>
      <c r="E8" s="101">
        <f>+'Quote and details'!G33</f>
        <v>504458.19</v>
      </c>
      <c r="F8" s="101"/>
      <c r="G8" s="101">
        <f>+E8</f>
        <v>504458.19</v>
      </c>
      <c r="H8" s="101"/>
      <c r="I8" s="101">
        <f>+G8</f>
        <v>504458.19</v>
      </c>
      <c r="J8" s="101"/>
      <c r="K8" s="101">
        <f>+I8</f>
        <v>504458.19</v>
      </c>
      <c r="L8" s="101"/>
      <c r="M8" s="101">
        <f>+K8</f>
        <v>504458.19</v>
      </c>
    </row>
    <row r="9" spans="1:24" x14ac:dyDescent="0.25">
      <c r="A9" s="71">
        <v>2</v>
      </c>
      <c r="B9" s="72"/>
      <c r="C9" s="73" t="s">
        <v>13</v>
      </c>
      <c r="D9" s="73"/>
      <c r="E9" s="77">
        <f>-E8*O19</f>
        <v>-11350.309275</v>
      </c>
      <c r="F9" s="77"/>
      <c r="G9" s="77">
        <f>+E9-(G8*$O$19)</f>
        <v>-22700.618549999999</v>
      </c>
      <c r="H9" s="77"/>
      <c r="I9" s="77">
        <f>+G9-(I8*$O$19)</f>
        <v>-34050.927824999999</v>
      </c>
      <c r="J9" s="77"/>
      <c r="K9" s="77">
        <f>+I9-(K8*$O$19)</f>
        <v>-45401.237099999998</v>
      </c>
      <c r="L9" s="77"/>
      <c r="M9" s="77">
        <f>+K9-(M8*$O$19)</f>
        <v>-56751.546374999998</v>
      </c>
    </row>
    <row r="10" spans="1:24" x14ac:dyDescent="0.25">
      <c r="A10" s="71">
        <v>3</v>
      </c>
      <c r="B10" s="72"/>
      <c r="C10" s="73" t="s">
        <v>15</v>
      </c>
      <c r="D10" s="73"/>
      <c r="E10" s="74">
        <f>-E9-P10</f>
        <v>-8828.0183250000009</v>
      </c>
      <c r="F10" s="77"/>
      <c r="G10" s="74">
        <f>-G9-R10</f>
        <v>-17656.036650000002</v>
      </c>
      <c r="H10" s="77"/>
      <c r="I10" s="74">
        <f>-I9-T10</f>
        <v>-26484.054974999999</v>
      </c>
      <c r="J10" s="77"/>
      <c r="K10" s="74">
        <f>-K9-V10</f>
        <v>-35312.073300000004</v>
      </c>
      <c r="L10" s="77"/>
      <c r="M10" s="74">
        <f>-M9-X10</f>
        <v>-44140.091625000008</v>
      </c>
      <c r="O10" s="70" t="s">
        <v>39</v>
      </c>
      <c r="P10" s="90">
        <f>+E8*0.04</f>
        <v>20178.327600000001</v>
      </c>
      <c r="R10" s="90">
        <f>+P10+G8*0.04</f>
        <v>40356.655200000001</v>
      </c>
      <c r="S10" s="90"/>
      <c r="T10" s="80">
        <f>+R10+I8*0.04</f>
        <v>60534.982799999998</v>
      </c>
      <c r="V10" s="80">
        <f>+T10+K8*0.04</f>
        <v>80713.310400000002</v>
      </c>
      <c r="X10" s="80">
        <f>+V10+M8*0.04</f>
        <v>100891.63800000001</v>
      </c>
    </row>
    <row r="11" spans="1:24" x14ac:dyDescent="0.25">
      <c r="A11" s="71">
        <v>4</v>
      </c>
      <c r="B11" s="72"/>
      <c r="C11" s="73"/>
      <c r="D11" s="73"/>
      <c r="F11" s="77"/>
      <c r="H11" s="77"/>
      <c r="J11" s="77"/>
      <c r="L11" s="77"/>
      <c r="Q11" s="90"/>
      <c r="R11" s="90"/>
      <c r="S11" s="90"/>
    </row>
    <row r="12" spans="1:24" x14ac:dyDescent="0.25">
      <c r="A12" s="71">
        <v>5</v>
      </c>
      <c r="B12" s="72"/>
      <c r="C12" s="73" t="s">
        <v>18</v>
      </c>
      <c r="D12" s="73"/>
      <c r="E12" s="77">
        <f>SUM(E7:E10)</f>
        <v>484279.86239999998</v>
      </c>
      <c r="F12" s="77"/>
      <c r="G12" s="77">
        <f>SUM(G7:G10)</f>
        <v>464101.53479999996</v>
      </c>
      <c r="H12" s="77"/>
      <c r="I12" s="77">
        <f>SUM(I7:I10)</f>
        <v>443923.2072</v>
      </c>
      <c r="J12" s="77"/>
      <c r="K12" s="77">
        <f>SUM(K7:K10)</f>
        <v>423744.87960000004</v>
      </c>
      <c r="L12" s="77"/>
      <c r="M12" s="77">
        <f>SUM(M7:M10)</f>
        <v>403566.55200000003</v>
      </c>
      <c r="Q12" s="90"/>
      <c r="R12" s="90"/>
      <c r="S12" s="90"/>
    </row>
    <row r="13" spans="1:24" x14ac:dyDescent="0.25">
      <c r="A13" s="71">
        <v>6</v>
      </c>
      <c r="B13" s="72"/>
      <c r="C13" s="73"/>
      <c r="D13" s="73"/>
      <c r="E13" s="77"/>
      <c r="F13" s="77"/>
      <c r="G13" s="77"/>
      <c r="H13" s="77"/>
      <c r="I13" s="77"/>
      <c r="J13" s="77"/>
      <c r="K13" s="77"/>
      <c r="L13" s="77"/>
      <c r="M13" s="77"/>
      <c r="Q13" s="90"/>
      <c r="R13" s="90"/>
      <c r="S13" s="90"/>
    </row>
    <row r="14" spans="1:24" x14ac:dyDescent="0.25">
      <c r="A14" s="71">
        <v>7</v>
      </c>
      <c r="B14" s="72"/>
      <c r="C14" s="73" t="s">
        <v>20</v>
      </c>
      <c r="D14" s="73"/>
      <c r="E14" s="92">
        <v>9.5086000000000004E-2</v>
      </c>
      <c r="F14" s="93"/>
      <c r="G14" s="92">
        <f>+E14</f>
        <v>9.5086000000000004E-2</v>
      </c>
      <c r="H14" s="93"/>
      <c r="I14" s="92">
        <f>+G14</f>
        <v>9.5086000000000004E-2</v>
      </c>
      <c r="J14" s="93"/>
      <c r="K14" s="92">
        <f>+I14</f>
        <v>9.5086000000000004E-2</v>
      </c>
      <c r="L14" s="93"/>
      <c r="M14" s="92">
        <f>+K14</f>
        <v>9.5086000000000004E-2</v>
      </c>
      <c r="P14" s="70" t="s">
        <v>21</v>
      </c>
      <c r="Q14" s="90"/>
      <c r="R14" s="90"/>
      <c r="S14" s="90"/>
    </row>
    <row r="15" spans="1:24" x14ac:dyDescent="0.25">
      <c r="A15" s="71">
        <v>8</v>
      </c>
      <c r="B15" s="72"/>
      <c r="E15" s="77"/>
      <c r="F15" s="77"/>
      <c r="G15" s="77"/>
      <c r="H15" s="77"/>
      <c r="I15" s="77"/>
      <c r="J15" s="77"/>
      <c r="K15" s="77"/>
      <c r="L15" s="77"/>
      <c r="M15" s="77"/>
      <c r="Q15" s="90"/>
      <c r="R15" s="90"/>
      <c r="S15" s="90"/>
    </row>
    <row r="16" spans="1:24" ht="15" x14ac:dyDescent="0.3">
      <c r="A16" s="71">
        <v>9</v>
      </c>
      <c r="B16" s="72"/>
      <c r="C16" s="94" t="s">
        <v>22</v>
      </c>
      <c r="D16" s="94"/>
      <c r="E16" s="95">
        <f>+E12*E14</f>
        <v>46048.2349961664</v>
      </c>
      <c r="F16" s="96"/>
      <c r="G16" s="95">
        <f>+G12*G14</f>
        <v>44129.558537992802</v>
      </c>
      <c r="H16" s="96"/>
      <c r="I16" s="95">
        <f>+I12*I14</f>
        <v>42210.882079819203</v>
      </c>
      <c r="J16" s="96"/>
      <c r="K16" s="95">
        <f>+K12*K14</f>
        <v>40292.205621645604</v>
      </c>
      <c r="L16" s="96"/>
      <c r="M16" s="95">
        <f>+M12*M14</f>
        <v>38373.529163472005</v>
      </c>
    </row>
    <row r="17" spans="1:16" x14ac:dyDescent="0.25">
      <c r="A17" s="71">
        <v>10</v>
      </c>
      <c r="B17" s="72"/>
      <c r="C17" s="73"/>
      <c r="D17" s="73"/>
      <c r="E17" s="77"/>
      <c r="F17" s="77"/>
      <c r="G17" s="77"/>
      <c r="H17" s="77"/>
      <c r="I17" s="77"/>
      <c r="J17" s="77"/>
      <c r="K17" s="77"/>
      <c r="L17" s="77"/>
      <c r="M17" s="77"/>
    </row>
    <row r="18" spans="1:16" x14ac:dyDescent="0.25">
      <c r="A18" s="71">
        <v>11</v>
      </c>
      <c r="B18" s="72"/>
      <c r="C18" s="73" t="s">
        <v>23</v>
      </c>
      <c r="D18" s="73"/>
      <c r="E18" s="100">
        <f>+'Quote and details'!G35</f>
        <v>7975</v>
      </c>
      <c r="F18" s="100"/>
      <c r="G18" s="100">
        <f>+E18</f>
        <v>7975</v>
      </c>
      <c r="H18" s="100"/>
      <c r="I18" s="100">
        <f>+G18</f>
        <v>7975</v>
      </c>
      <c r="J18" s="100"/>
      <c r="K18" s="100">
        <f>+I18</f>
        <v>7975</v>
      </c>
      <c r="L18" s="100"/>
      <c r="M18" s="100">
        <f>+K18</f>
        <v>7975</v>
      </c>
    </row>
    <row r="19" spans="1:16" x14ac:dyDescent="0.25">
      <c r="A19" s="71">
        <v>12</v>
      </c>
      <c r="B19" s="72"/>
      <c r="C19" s="70" t="s">
        <v>24</v>
      </c>
      <c r="D19" s="73"/>
      <c r="E19" s="91">
        <f>+E8*$O$19</f>
        <v>11350.309275</v>
      </c>
      <c r="F19" s="73"/>
      <c r="G19" s="91">
        <f>+G8*$O$19</f>
        <v>11350.309275</v>
      </c>
      <c r="H19" s="77"/>
      <c r="I19" s="91">
        <f>+I8*$O$19</f>
        <v>11350.309275</v>
      </c>
      <c r="J19" s="77"/>
      <c r="K19" s="91">
        <f>+K8*$O$19</f>
        <v>11350.309275</v>
      </c>
      <c r="L19" s="77"/>
      <c r="M19" s="91">
        <f>+M8*$O$19</f>
        <v>11350.309275</v>
      </c>
      <c r="O19" s="82">
        <v>2.2499999999999999E-2</v>
      </c>
      <c r="P19" s="70" t="s">
        <v>11</v>
      </c>
    </row>
    <row r="20" spans="1:16" x14ac:dyDescent="0.25">
      <c r="A20" s="71">
        <v>13</v>
      </c>
      <c r="B20" s="72"/>
      <c r="C20" s="116" t="s">
        <v>78</v>
      </c>
      <c r="D20" s="117"/>
      <c r="E20" s="119">
        <f>+-'Quote and details'!G32</f>
        <v>-79676.45</v>
      </c>
      <c r="F20" s="117"/>
      <c r="G20" s="119">
        <v>0</v>
      </c>
      <c r="H20" s="118"/>
      <c r="I20" s="119">
        <v>0</v>
      </c>
      <c r="J20" s="118"/>
      <c r="K20" s="119">
        <v>0</v>
      </c>
      <c r="L20" s="118"/>
      <c r="M20" s="119">
        <v>0</v>
      </c>
      <c r="P20" s="83"/>
    </row>
    <row r="21" spans="1:16" ht="15" x14ac:dyDescent="0.3">
      <c r="A21" s="71">
        <v>14</v>
      </c>
      <c r="C21" s="73"/>
      <c r="H21" s="77"/>
      <c r="J21" s="77"/>
      <c r="L21" s="77"/>
      <c r="P21" s="58"/>
    </row>
    <row r="22" spans="1:16" x14ac:dyDescent="0.25">
      <c r="A22" s="71">
        <v>15</v>
      </c>
      <c r="C22" s="70" t="s">
        <v>26</v>
      </c>
      <c r="E22" s="80">
        <f>+E20+E19+E18</f>
        <v>-60351.140725000005</v>
      </c>
      <c r="G22" s="80">
        <f>+G20+G19+G18</f>
        <v>19325.309275</v>
      </c>
      <c r="H22" s="77"/>
      <c r="I22" s="80">
        <f>+I20+I19+I18</f>
        <v>19325.309275</v>
      </c>
      <c r="J22" s="77"/>
      <c r="K22" s="80">
        <f>+K20+K19+K18</f>
        <v>19325.309275</v>
      </c>
      <c r="L22" s="77"/>
      <c r="M22" s="80">
        <f>+M20+M19+M18</f>
        <v>19325.309275</v>
      </c>
    </row>
    <row r="23" spans="1:16" x14ac:dyDescent="0.25">
      <c r="A23" s="71">
        <v>16</v>
      </c>
      <c r="H23" s="77"/>
      <c r="J23" s="77"/>
      <c r="L23" s="77"/>
    </row>
    <row r="24" spans="1:16" x14ac:dyDescent="0.25">
      <c r="A24" s="71">
        <v>17</v>
      </c>
      <c r="C24" s="70" t="s">
        <v>27</v>
      </c>
      <c r="E24" s="81">
        <v>0.998</v>
      </c>
      <c r="G24" s="81">
        <f>+E24</f>
        <v>0.998</v>
      </c>
      <c r="I24" s="81">
        <f>+G24</f>
        <v>0.998</v>
      </c>
      <c r="K24" s="81">
        <f>+I24</f>
        <v>0.998</v>
      </c>
      <c r="M24" s="81">
        <f>+K24</f>
        <v>0.998</v>
      </c>
      <c r="P24" s="70" t="s">
        <v>21</v>
      </c>
    </row>
    <row r="25" spans="1:16" x14ac:dyDescent="0.25">
      <c r="A25" s="71">
        <v>18</v>
      </c>
    </row>
    <row r="26" spans="1:16" ht="15" x14ac:dyDescent="0.3">
      <c r="A26" s="71">
        <v>19</v>
      </c>
      <c r="C26" s="58" t="s">
        <v>28</v>
      </c>
      <c r="D26" s="58"/>
      <c r="E26" s="97">
        <f>+E22/E24</f>
        <v>-60472.084894789587</v>
      </c>
      <c r="F26" s="95"/>
      <c r="G26" s="97">
        <f>+G22/G24</f>
        <v>19364.0373496994</v>
      </c>
      <c r="H26" s="95"/>
      <c r="I26" s="97">
        <f>+I22/I24</f>
        <v>19364.0373496994</v>
      </c>
      <c r="J26" s="95"/>
      <c r="K26" s="97">
        <f>+K22/K24</f>
        <v>19364.0373496994</v>
      </c>
      <c r="L26" s="95"/>
      <c r="M26" s="97">
        <f>+M22/M24</f>
        <v>19364.0373496994</v>
      </c>
    </row>
    <row r="27" spans="1:16" x14ac:dyDescent="0.25">
      <c r="A27" s="71">
        <v>20</v>
      </c>
    </row>
    <row r="28" spans="1:16" ht="15" x14ac:dyDescent="0.3">
      <c r="A28" s="71">
        <v>21</v>
      </c>
      <c r="C28" s="58" t="s">
        <v>29</v>
      </c>
      <c r="E28" s="98">
        <f>+E26+E16</f>
        <v>-14423.849898623186</v>
      </c>
      <c r="F28" s="58"/>
      <c r="G28" s="98">
        <f>+G26+G16</f>
        <v>63493.595887692201</v>
      </c>
      <c r="H28" s="58"/>
      <c r="I28" s="98">
        <f>+I26+I16</f>
        <v>61574.919429518603</v>
      </c>
      <c r="J28" s="58"/>
      <c r="K28" s="98">
        <f>+K26+K16</f>
        <v>59656.242971345004</v>
      </c>
      <c r="L28" s="58"/>
      <c r="M28" s="98">
        <f>+M26+M16</f>
        <v>57737.566513171405</v>
      </c>
    </row>
    <row r="29" spans="1:16" x14ac:dyDescent="0.25">
      <c r="A29" s="71">
        <v>22</v>
      </c>
    </row>
    <row r="30" spans="1:16" x14ac:dyDescent="0.25">
      <c r="A30" s="71">
        <v>23</v>
      </c>
      <c r="C30" s="70" t="s">
        <v>30</v>
      </c>
      <c r="E30" s="81">
        <v>0.95913922591294543</v>
      </c>
      <c r="G30" s="81">
        <f>+E30</f>
        <v>0.95913922591294543</v>
      </c>
      <c r="I30" s="81">
        <f>+G30</f>
        <v>0.95913922591294543</v>
      </c>
      <c r="K30" s="81">
        <f>+I30</f>
        <v>0.95913922591294543</v>
      </c>
      <c r="M30" s="81">
        <f>+K30</f>
        <v>0.95913922591294543</v>
      </c>
      <c r="P30" s="70" t="s">
        <v>31</v>
      </c>
    </row>
    <row r="31" spans="1:16" x14ac:dyDescent="0.25">
      <c r="A31" s="71">
        <v>24</v>
      </c>
    </row>
    <row r="32" spans="1:16" ht="15.75" thickBot="1" x14ac:dyDescent="0.35">
      <c r="A32" s="71">
        <v>25</v>
      </c>
      <c r="C32" s="58" t="s">
        <v>32</v>
      </c>
      <c r="D32" s="58"/>
      <c r="E32" s="102">
        <f>+E28/E30</f>
        <v>-15038.327605561137</v>
      </c>
      <c r="F32" s="103"/>
      <c r="G32" s="102">
        <f>+G28/G30</f>
        <v>66198.518601151532</v>
      </c>
      <c r="H32" s="103"/>
      <c r="I32" s="102">
        <f>+I28/I30</f>
        <v>64198.103639134599</v>
      </c>
      <c r="J32" s="103"/>
      <c r="K32" s="102">
        <f>+K28/K30</f>
        <v>62197.688677117658</v>
      </c>
      <c r="L32" s="103"/>
      <c r="M32" s="102">
        <f>+M28/M30</f>
        <v>60197.273715100724</v>
      </c>
    </row>
    <row r="33" spans="1:24" ht="14.25" thickTop="1" x14ac:dyDescent="0.25">
      <c r="A33" s="71">
        <v>26</v>
      </c>
    </row>
    <row r="34" spans="1:24" ht="15" x14ac:dyDescent="0.3">
      <c r="A34" s="71">
        <v>27</v>
      </c>
      <c r="B34" s="69"/>
      <c r="C34" s="75" t="s">
        <v>40</v>
      </c>
      <c r="D34" s="69"/>
    </row>
    <row r="35" spans="1:24" x14ac:dyDescent="0.25">
      <c r="A35" s="71">
        <v>28</v>
      </c>
      <c r="B35" s="72"/>
      <c r="C35" s="73" t="s">
        <v>10</v>
      </c>
      <c r="D35" s="73"/>
      <c r="E35" s="77">
        <v>0</v>
      </c>
      <c r="F35" s="77"/>
      <c r="G35" s="77">
        <v>0</v>
      </c>
      <c r="H35" s="77"/>
      <c r="I35" s="77">
        <f>+'Quote and details'!G44</f>
        <v>589503.78</v>
      </c>
      <c r="J35" s="77"/>
      <c r="K35" s="77">
        <f>+I35</f>
        <v>589503.78</v>
      </c>
      <c r="L35" s="77"/>
      <c r="M35" s="77">
        <f>+K35</f>
        <v>589503.78</v>
      </c>
    </row>
    <row r="36" spans="1:24" x14ac:dyDescent="0.25">
      <c r="A36" s="71">
        <v>29</v>
      </c>
      <c r="B36" s="72"/>
      <c r="C36" s="73" t="s">
        <v>13</v>
      </c>
      <c r="D36" s="73"/>
      <c r="E36" s="77">
        <f>-E35*P46</f>
        <v>0</v>
      </c>
      <c r="F36" s="77"/>
      <c r="G36" s="77">
        <f>+E36-(G35*$O$19)</f>
        <v>0</v>
      </c>
      <c r="H36" s="77"/>
      <c r="I36" s="77">
        <f>+G36-(I35*$O$19)</f>
        <v>-13263.83505</v>
      </c>
      <c r="J36" s="77"/>
      <c r="K36" s="77">
        <f>+I36-(K35*$O$19)</f>
        <v>-26527.670099999999</v>
      </c>
      <c r="L36" s="77"/>
      <c r="M36" s="77">
        <f>+K36-(M35*$O$19)</f>
        <v>-39791.505149999997</v>
      </c>
    </row>
    <row r="37" spans="1:24" x14ac:dyDescent="0.25">
      <c r="A37" s="71">
        <v>30</v>
      </c>
      <c r="B37" s="72"/>
      <c r="C37" s="73" t="s">
        <v>15</v>
      </c>
      <c r="D37" s="73"/>
      <c r="E37" s="74">
        <f>-E36-P37</f>
        <v>0</v>
      </c>
      <c r="F37" s="77"/>
      <c r="G37" s="74">
        <f>-G36-R37</f>
        <v>0</v>
      </c>
      <c r="H37" s="77"/>
      <c r="I37" s="74">
        <f>-I36-T37</f>
        <v>-10316.316150000001</v>
      </c>
      <c r="J37" s="77"/>
      <c r="K37" s="74">
        <f>-K36-V37</f>
        <v>-20632.632300000001</v>
      </c>
      <c r="L37" s="77"/>
      <c r="M37" s="74">
        <f>-M36-X37</f>
        <v>-30948.948450000011</v>
      </c>
      <c r="O37" s="70" t="s">
        <v>39</v>
      </c>
      <c r="P37" s="90">
        <f>+E35*0.04</f>
        <v>0</v>
      </c>
      <c r="R37" s="90">
        <f>+P37+G35*0.04</f>
        <v>0</v>
      </c>
      <c r="S37" s="90"/>
      <c r="T37" s="80">
        <f>+R37+I35*0.04</f>
        <v>23580.1512</v>
      </c>
      <c r="V37" s="80">
        <f>+T37+K35*0.04</f>
        <v>47160.3024</v>
      </c>
      <c r="X37" s="80">
        <f>+V37+M35*0.04</f>
        <v>70740.453600000008</v>
      </c>
    </row>
    <row r="38" spans="1:24" x14ac:dyDescent="0.25">
      <c r="A38" s="71">
        <v>31</v>
      </c>
      <c r="B38" s="72"/>
      <c r="C38" s="73"/>
      <c r="D38" s="73"/>
      <c r="F38" s="77"/>
      <c r="H38" s="77"/>
      <c r="J38" s="77"/>
      <c r="L38" s="77"/>
    </row>
    <row r="39" spans="1:24" x14ac:dyDescent="0.25">
      <c r="A39" s="71">
        <v>32</v>
      </c>
      <c r="B39" s="72"/>
      <c r="C39" s="73" t="s">
        <v>18</v>
      </c>
      <c r="D39" s="73"/>
      <c r="E39" s="77">
        <f>SUM(E34:E37)</f>
        <v>0</v>
      </c>
      <c r="F39" s="77"/>
      <c r="G39" s="77">
        <f>SUM(G34:G37)</f>
        <v>0</v>
      </c>
      <c r="H39" s="77"/>
      <c r="I39" s="77">
        <f>SUM(I34:I37)</f>
        <v>565923.62880000006</v>
      </c>
      <c r="J39" s="77"/>
      <c r="K39" s="77">
        <f>SUM(K34:K37)</f>
        <v>542343.47759999998</v>
      </c>
      <c r="L39" s="77"/>
      <c r="M39" s="77">
        <f>SUM(M34:M37)</f>
        <v>518763.32640000002</v>
      </c>
    </row>
    <row r="40" spans="1:24" x14ac:dyDescent="0.25">
      <c r="A40" s="71">
        <v>33</v>
      </c>
      <c r="B40" s="72"/>
      <c r="C40" s="73"/>
      <c r="D40" s="73"/>
      <c r="E40" s="77"/>
      <c r="F40" s="77"/>
      <c r="G40" s="77"/>
      <c r="H40" s="77"/>
      <c r="I40" s="77"/>
      <c r="J40" s="77"/>
      <c r="K40" s="77"/>
      <c r="L40" s="77"/>
      <c r="M40" s="77"/>
    </row>
    <row r="41" spans="1:24" x14ac:dyDescent="0.25">
      <c r="A41" s="71">
        <v>34</v>
      </c>
      <c r="B41" s="72"/>
      <c r="C41" s="73" t="s">
        <v>20</v>
      </c>
      <c r="D41" s="73"/>
      <c r="E41" s="92">
        <v>9.5086000000000004E-2</v>
      </c>
      <c r="F41" s="93"/>
      <c r="G41" s="92">
        <f>+E41</f>
        <v>9.5086000000000004E-2</v>
      </c>
      <c r="H41" s="93"/>
      <c r="I41" s="92">
        <f>+G41</f>
        <v>9.5086000000000004E-2</v>
      </c>
      <c r="J41" s="93"/>
      <c r="K41" s="92">
        <f>+I41</f>
        <v>9.5086000000000004E-2</v>
      </c>
      <c r="L41" s="93"/>
      <c r="M41" s="92">
        <f>+K41</f>
        <v>9.5086000000000004E-2</v>
      </c>
    </row>
    <row r="42" spans="1:24" x14ac:dyDescent="0.25">
      <c r="A42" s="71">
        <v>35</v>
      </c>
      <c r="B42" s="72"/>
      <c r="E42" s="77"/>
      <c r="F42" s="77"/>
      <c r="G42" s="77"/>
      <c r="H42" s="77"/>
      <c r="I42" s="77"/>
      <c r="J42" s="77"/>
      <c r="K42" s="77"/>
      <c r="L42" s="77"/>
      <c r="M42" s="77"/>
    </row>
    <row r="43" spans="1:24" ht="15" x14ac:dyDescent="0.3">
      <c r="A43" s="71">
        <v>36</v>
      </c>
      <c r="B43" s="72"/>
      <c r="C43" s="94" t="s">
        <v>22</v>
      </c>
      <c r="D43" s="94"/>
      <c r="E43" s="95">
        <f>+E39*E41</f>
        <v>0</v>
      </c>
      <c r="F43" s="96"/>
      <c r="G43" s="95">
        <f>+G39*G41</f>
        <v>0</v>
      </c>
      <c r="H43" s="96"/>
      <c r="I43" s="95">
        <f>+I39*I41</f>
        <v>53811.414168076808</v>
      </c>
      <c r="J43" s="96"/>
      <c r="K43" s="95">
        <f>+K39*K41</f>
        <v>51569.2719110736</v>
      </c>
      <c r="L43" s="96"/>
      <c r="M43" s="95">
        <f>+M39*M41</f>
        <v>49327.129654070406</v>
      </c>
    </row>
    <row r="44" spans="1:24" x14ac:dyDescent="0.25">
      <c r="A44" s="71">
        <v>37</v>
      </c>
      <c r="B44" s="72"/>
      <c r="C44" s="73"/>
      <c r="D44" s="73"/>
      <c r="E44" s="77"/>
      <c r="F44" s="77"/>
      <c r="G44" s="77"/>
      <c r="H44" s="77"/>
      <c r="I44" s="77"/>
      <c r="J44" s="77"/>
      <c r="K44" s="77"/>
      <c r="L44" s="77"/>
      <c r="M44" s="77"/>
    </row>
    <row r="45" spans="1:24" x14ac:dyDescent="0.25">
      <c r="A45" s="71">
        <v>38</v>
      </c>
      <c r="B45" s="72"/>
      <c r="C45" s="73" t="s">
        <v>23</v>
      </c>
      <c r="D45" s="73"/>
      <c r="E45" s="100">
        <f>+'Quote and details'!G62</f>
        <v>0</v>
      </c>
      <c r="F45" s="100"/>
      <c r="G45" s="100">
        <f>+E45</f>
        <v>0</v>
      </c>
      <c r="H45" s="100"/>
      <c r="I45" s="100">
        <f>+G45</f>
        <v>0</v>
      </c>
      <c r="J45" s="100"/>
      <c r="K45" s="100">
        <f>+I45</f>
        <v>0</v>
      </c>
      <c r="L45" s="100"/>
      <c r="M45" s="100">
        <f>+K45</f>
        <v>0</v>
      </c>
    </row>
    <row r="46" spans="1:24" x14ac:dyDescent="0.25">
      <c r="A46" s="71">
        <v>39</v>
      </c>
      <c r="B46" s="72"/>
      <c r="C46" s="70" t="s">
        <v>24</v>
      </c>
      <c r="D46" s="73"/>
      <c r="E46" s="91">
        <f>+E35*$O$19</f>
        <v>0</v>
      </c>
      <c r="F46" s="73"/>
      <c r="G46" s="91">
        <f>+G35*$O$19</f>
        <v>0</v>
      </c>
      <c r="H46" s="77"/>
      <c r="I46" s="91">
        <f>+I35*$O$19</f>
        <v>13263.83505</v>
      </c>
      <c r="J46" s="77"/>
      <c r="K46" s="91">
        <f>+K35*$O$19</f>
        <v>13263.83505</v>
      </c>
      <c r="L46" s="77"/>
      <c r="M46" s="91">
        <f>+M35*$O$19</f>
        <v>13263.83505</v>
      </c>
    </row>
    <row r="47" spans="1:24" x14ac:dyDescent="0.25">
      <c r="A47" s="71">
        <v>40</v>
      </c>
      <c r="B47" s="72"/>
      <c r="C47" s="116" t="s">
        <v>78</v>
      </c>
      <c r="D47" s="117"/>
      <c r="E47" s="119">
        <v>0</v>
      </c>
      <c r="F47" s="120"/>
      <c r="G47" s="119">
        <v>0</v>
      </c>
      <c r="H47" s="121"/>
      <c r="I47" s="119">
        <f>-'Quote and details'!G43</f>
        <v>-97211.099999999991</v>
      </c>
      <c r="J47" s="121"/>
      <c r="K47" s="119">
        <v>0</v>
      </c>
      <c r="L47" s="121"/>
      <c r="M47" s="119">
        <v>0</v>
      </c>
    </row>
    <row r="48" spans="1:24" x14ac:dyDescent="0.25">
      <c r="A48" s="71">
        <v>41</v>
      </c>
      <c r="C48" s="73"/>
      <c r="H48" s="77"/>
      <c r="J48" s="77"/>
      <c r="L48" s="77"/>
    </row>
    <row r="49" spans="1:24" x14ac:dyDescent="0.25">
      <c r="A49" s="71">
        <v>42</v>
      </c>
      <c r="C49" s="70" t="s">
        <v>26</v>
      </c>
      <c r="E49" s="80">
        <f>+E47+E46+E45</f>
        <v>0</v>
      </c>
      <c r="G49" s="80">
        <f>+G47+G46+G45</f>
        <v>0</v>
      </c>
      <c r="H49" s="77"/>
      <c r="I49" s="80">
        <f>+I47+I46+I45</f>
        <v>-83947.264949999997</v>
      </c>
      <c r="J49" s="77"/>
      <c r="K49" s="80">
        <f>+K47+K46+K45</f>
        <v>13263.83505</v>
      </c>
      <c r="L49" s="77"/>
      <c r="M49" s="80">
        <f>+M47+M46+M45</f>
        <v>13263.83505</v>
      </c>
    </row>
    <row r="50" spans="1:24" x14ac:dyDescent="0.25">
      <c r="A50" s="71">
        <v>43</v>
      </c>
      <c r="H50" s="77"/>
      <c r="J50" s="77"/>
      <c r="L50" s="77"/>
    </row>
    <row r="51" spans="1:24" x14ac:dyDescent="0.25">
      <c r="A51" s="71">
        <v>44</v>
      </c>
      <c r="C51" s="70" t="s">
        <v>27</v>
      </c>
      <c r="E51" s="81">
        <v>0.998</v>
      </c>
      <c r="G51" s="81">
        <f>+E51</f>
        <v>0.998</v>
      </c>
      <c r="I51" s="81">
        <f>+G51</f>
        <v>0.998</v>
      </c>
      <c r="K51" s="81">
        <f>+I51</f>
        <v>0.998</v>
      </c>
      <c r="M51" s="81">
        <f>+K51</f>
        <v>0.998</v>
      </c>
    </row>
    <row r="52" spans="1:24" x14ac:dyDescent="0.25">
      <c r="A52" s="71">
        <v>45</v>
      </c>
    </row>
    <row r="53" spans="1:24" ht="15" x14ac:dyDescent="0.3">
      <c r="A53" s="71">
        <v>46</v>
      </c>
      <c r="C53" s="58" t="s">
        <v>28</v>
      </c>
      <c r="D53" s="58"/>
      <c r="E53" s="97">
        <f>+E49/E51</f>
        <v>0</v>
      </c>
      <c r="F53" s="95"/>
      <c r="G53" s="97">
        <f>+G49/G51</f>
        <v>0</v>
      </c>
      <c r="H53" s="95"/>
      <c r="I53" s="97">
        <f>+I49/I51</f>
        <v>-84115.495941883768</v>
      </c>
      <c r="J53" s="95"/>
      <c r="K53" s="97">
        <f>+K49/K51</f>
        <v>13290.415881763527</v>
      </c>
      <c r="L53" s="95"/>
      <c r="M53" s="97">
        <f>+M49/M51</f>
        <v>13290.415881763527</v>
      </c>
    </row>
    <row r="54" spans="1:24" x14ac:dyDescent="0.25">
      <c r="A54" s="71">
        <v>47</v>
      </c>
    </row>
    <row r="55" spans="1:24" ht="15" x14ac:dyDescent="0.3">
      <c r="A55" s="71">
        <v>48</v>
      </c>
      <c r="C55" s="58" t="s">
        <v>41</v>
      </c>
      <c r="E55" s="98">
        <f>+E53+E43</f>
        <v>0</v>
      </c>
      <c r="F55" s="58"/>
      <c r="G55" s="98">
        <f>+G53+G43</f>
        <v>0</v>
      </c>
      <c r="H55" s="58"/>
      <c r="I55" s="98">
        <f>+I53+I43</f>
        <v>-30304.08177380696</v>
      </c>
      <c r="J55" s="58"/>
      <c r="K55" s="98">
        <f>+K53+K43</f>
        <v>64859.687792837125</v>
      </c>
      <c r="L55" s="58"/>
      <c r="M55" s="98">
        <f>+M53+M43</f>
        <v>62617.545535833931</v>
      </c>
    </row>
    <row r="56" spans="1:24" x14ac:dyDescent="0.25">
      <c r="A56" s="71">
        <v>49</v>
      </c>
    </row>
    <row r="57" spans="1:24" x14ac:dyDescent="0.25">
      <c r="A57" s="71">
        <v>50</v>
      </c>
      <c r="C57" s="70" t="s">
        <v>30</v>
      </c>
      <c r="E57" s="81">
        <v>0.95913922591294543</v>
      </c>
      <c r="G57" s="81">
        <f>+E57</f>
        <v>0.95913922591294543</v>
      </c>
      <c r="I57" s="81">
        <f>+G57</f>
        <v>0.95913922591294543</v>
      </c>
      <c r="K57" s="81">
        <f>+I57</f>
        <v>0.95913922591294543</v>
      </c>
      <c r="M57" s="81">
        <f>+K57</f>
        <v>0.95913922591294543</v>
      </c>
    </row>
    <row r="58" spans="1:24" x14ac:dyDescent="0.25">
      <c r="A58" s="71">
        <v>51</v>
      </c>
    </row>
    <row r="59" spans="1:24" ht="15.75" thickBot="1" x14ac:dyDescent="0.35">
      <c r="A59" s="71">
        <v>52</v>
      </c>
      <c r="C59" s="58" t="s">
        <v>32</v>
      </c>
      <c r="D59" s="58"/>
      <c r="E59" s="102">
        <f>+E55/E57</f>
        <v>0</v>
      </c>
      <c r="F59" s="103"/>
      <c r="G59" s="102">
        <f>+G55/G57</f>
        <v>0</v>
      </c>
      <c r="H59" s="103"/>
      <c r="I59" s="102">
        <f>+I55/I57</f>
        <v>-31595.081251069027</v>
      </c>
      <c r="J59" s="103"/>
      <c r="K59" s="102">
        <f>+K55/K57</f>
        <v>67622.808076795307</v>
      </c>
      <c r="L59" s="103"/>
      <c r="M59" s="102">
        <f>+M55/M57</f>
        <v>65285.147186251459</v>
      </c>
    </row>
    <row r="60" spans="1:24" ht="14.25" thickTop="1" x14ac:dyDescent="0.25">
      <c r="A60" s="71">
        <v>53</v>
      </c>
    </row>
    <row r="61" spans="1:24" ht="15" x14ac:dyDescent="0.3">
      <c r="A61" s="71">
        <v>54</v>
      </c>
      <c r="B61" s="69"/>
      <c r="C61" s="75" t="s">
        <v>42</v>
      </c>
      <c r="D61" s="69"/>
    </row>
    <row r="62" spans="1:24" x14ac:dyDescent="0.25">
      <c r="A62" s="71">
        <v>55</v>
      </c>
      <c r="B62" s="72"/>
      <c r="C62" s="73" t="s">
        <v>10</v>
      </c>
      <c r="D62" s="73"/>
      <c r="E62" s="77">
        <f>+'Quote and details'!G87</f>
        <v>0</v>
      </c>
      <c r="F62" s="77"/>
      <c r="G62" s="77">
        <f>+E62</f>
        <v>0</v>
      </c>
      <c r="H62" s="77"/>
      <c r="I62" s="77">
        <v>0</v>
      </c>
      <c r="J62" s="77"/>
      <c r="K62" s="77">
        <f>+'Quote and details'!I58</f>
        <v>0</v>
      </c>
      <c r="L62" s="77"/>
      <c r="M62" s="77">
        <f>+'Quote and details'!G58</f>
        <v>602500.18999999994</v>
      </c>
    </row>
    <row r="63" spans="1:24" x14ac:dyDescent="0.25">
      <c r="A63" s="71">
        <v>56</v>
      </c>
      <c r="B63" s="72"/>
      <c r="C63" s="73" t="s">
        <v>13</v>
      </c>
      <c r="D63" s="73"/>
      <c r="E63" s="77">
        <f>-E62*P73</f>
        <v>0</v>
      </c>
      <c r="F63" s="77"/>
      <c r="G63" s="77">
        <f>+E63-(G62*$O$19)</f>
        <v>0</v>
      </c>
      <c r="H63" s="77"/>
      <c r="I63" s="77">
        <f>+G63-(I62*$O$19)</f>
        <v>0</v>
      </c>
      <c r="J63" s="77"/>
      <c r="K63" s="77">
        <f>+I63-(K62*$O$19)</f>
        <v>0</v>
      </c>
      <c r="L63" s="77"/>
      <c r="M63" s="77">
        <f>+K63-(M62*$O$19)</f>
        <v>-13556.254274999998</v>
      </c>
    </row>
    <row r="64" spans="1:24" x14ac:dyDescent="0.25">
      <c r="A64" s="71">
        <v>57</v>
      </c>
      <c r="B64" s="72"/>
      <c r="C64" s="73" t="s">
        <v>15</v>
      </c>
      <c r="D64" s="73"/>
      <c r="E64" s="74">
        <f>-E63-P64</f>
        <v>0</v>
      </c>
      <c r="F64" s="77"/>
      <c r="G64" s="74">
        <f>-G63-R64</f>
        <v>0</v>
      </c>
      <c r="H64" s="77"/>
      <c r="I64" s="74">
        <f>-I63-T64</f>
        <v>0</v>
      </c>
      <c r="J64" s="77"/>
      <c r="K64" s="74">
        <f>-K63-V64</f>
        <v>0</v>
      </c>
      <c r="L64" s="77"/>
      <c r="M64" s="74">
        <f>-M63-X64</f>
        <v>-10543.753325</v>
      </c>
      <c r="O64" s="70" t="s">
        <v>39</v>
      </c>
      <c r="P64" s="90">
        <f>+E62*0.04</f>
        <v>0</v>
      </c>
      <c r="R64" s="90">
        <f>+P64+G62*0.04</f>
        <v>0</v>
      </c>
      <c r="S64" s="90"/>
      <c r="T64" s="80">
        <f>+R64+I62*0.04</f>
        <v>0</v>
      </c>
      <c r="V64" s="80">
        <f>+T64+K62*0.04</f>
        <v>0</v>
      </c>
      <c r="X64" s="80">
        <f>+V64+M62*0.04</f>
        <v>24100.007599999997</v>
      </c>
    </row>
    <row r="65" spans="1:13" x14ac:dyDescent="0.25">
      <c r="A65" s="71">
        <v>58</v>
      </c>
      <c r="B65" s="72"/>
      <c r="C65" s="73"/>
      <c r="D65" s="73"/>
      <c r="F65" s="77"/>
      <c r="H65" s="77"/>
      <c r="J65" s="77"/>
      <c r="L65" s="77"/>
    </row>
    <row r="66" spans="1:13" x14ac:dyDescent="0.25">
      <c r="A66" s="71">
        <v>59</v>
      </c>
      <c r="B66" s="72"/>
      <c r="C66" s="73" t="s">
        <v>18</v>
      </c>
      <c r="D66" s="73"/>
      <c r="E66" s="77">
        <f>SUM(E61:E64)</f>
        <v>0</v>
      </c>
      <c r="F66" s="77"/>
      <c r="G66" s="77">
        <f>SUM(G61:G64)</f>
        <v>0</v>
      </c>
      <c r="H66" s="77"/>
      <c r="I66" s="77">
        <f>SUM(I61:I64)</f>
        <v>0</v>
      </c>
      <c r="J66" s="77"/>
      <c r="K66" s="77">
        <f>SUM(K61:K64)</f>
        <v>0</v>
      </c>
      <c r="L66" s="77"/>
      <c r="M66" s="77">
        <f>SUM(M61:M64)</f>
        <v>578400.18239999993</v>
      </c>
    </row>
    <row r="67" spans="1:13" x14ac:dyDescent="0.25">
      <c r="A67" s="71">
        <v>60</v>
      </c>
      <c r="B67" s="72"/>
      <c r="C67" s="73"/>
      <c r="D67" s="73"/>
      <c r="E67" s="77"/>
      <c r="F67" s="77"/>
      <c r="G67" s="77"/>
      <c r="H67" s="77"/>
      <c r="I67" s="77"/>
      <c r="J67" s="77"/>
      <c r="K67" s="77"/>
      <c r="L67" s="77"/>
      <c r="M67" s="77"/>
    </row>
    <row r="68" spans="1:13" x14ac:dyDescent="0.25">
      <c r="A68" s="71">
        <v>61</v>
      </c>
      <c r="B68" s="72"/>
      <c r="C68" s="73" t="s">
        <v>20</v>
      </c>
      <c r="D68" s="73"/>
      <c r="E68" s="92">
        <v>9.5086000000000004E-2</v>
      </c>
      <c r="F68" s="93"/>
      <c r="G68" s="92">
        <f>+E68</f>
        <v>9.5086000000000004E-2</v>
      </c>
      <c r="H68" s="93"/>
      <c r="I68" s="92">
        <f>+G68</f>
        <v>9.5086000000000004E-2</v>
      </c>
      <c r="J68" s="93"/>
      <c r="K68" s="92">
        <f>+I68</f>
        <v>9.5086000000000004E-2</v>
      </c>
      <c r="L68" s="93"/>
      <c r="M68" s="92">
        <f>+K68</f>
        <v>9.5086000000000004E-2</v>
      </c>
    </row>
    <row r="69" spans="1:13" x14ac:dyDescent="0.25">
      <c r="A69" s="71">
        <v>62</v>
      </c>
      <c r="B69" s="72"/>
      <c r="E69" s="77"/>
      <c r="F69" s="77"/>
      <c r="G69" s="77"/>
      <c r="H69" s="77"/>
      <c r="I69" s="77"/>
      <c r="J69" s="77"/>
      <c r="K69" s="77"/>
      <c r="L69" s="77"/>
      <c r="M69" s="77"/>
    </row>
    <row r="70" spans="1:13" ht="15" x14ac:dyDescent="0.3">
      <c r="A70" s="71">
        <v>63</v>
      </c>
      <c r="B70" s="72"/>
      <c r="C70" s="94" t="s">
        <v>22</v>
      </c>
      <c r="D70" s="94"/>
      <c r="E70" s="95">
        <f>+E66*E68</f>
        <v>0</v>
      </c>
      <c r="F70" s="96"/>
      <c r="G70" s="95">
        <f>+G66*G68</f>
        <v>0</v>
      </c>
      <c r="H70" s="96"/>
      <c r="I70" s="95">
        <f>+I66*I68</f>
        <v>0</v>
      </c>
      <c r="J70" s="96"/>
      <c r="K70" s="95">
        <f>+K66*K68</f>
        <v>0</v>
      </c>
      <c r="L70" s="96"/>
      <c r="M70" s="95">
        <f>+M66*M68</f>
        <v>54997.759743686394</v>
      </c>
    </row>
    <row r="71" spans="1:13" x14ac:dyDescent="0.25">
      <c r="A71" s="71">
        <v>64</v>
      </c>
      <c r="B71" s="72"/>
      <c r="C71" s="73"/>
      <c r="D71" s="73"/>
      <c r="E71" s="77"/>
      <c r="F71" s="77"/>
      <c r="G71" s="77"/>
      <c r="H71" s="77"/>
      <c r="I71" s="77"/>
      <c r="J71" s="77"/>
      <c r="K71" s="77"/>
      <c r="L71" s="77"/>
      <c r="M71" s="77"/>
    </row>
    <row r="72" spans="1:13" x14ac:dyDescent="0.25">
      <c r="A72" s="71">
        <v>65</v>
      </c>
      <c r="B72" s="72"/>
      <c r="C72" s="73" t="s">
        <v>23</v>
      </c>
      <c r="D72" s="73"/>
      <c r="E72" s="78">
        <f>+'Quote and details'!G89</f>
        <v>0</v>
      </c>
      <c r="F72" s="77"/>
      <c r="G72" s="78">
        <f>+E72</f>
        <v>0</v>
      </c>
      <c r="H72" s="77"/>
      <c r="I72" s="78">
        <f>+G72</f>
        <v>0</v>
      </c>
      <c r="J72" s="77"/>
      <c r="K72" s="78">
        <f>+I72</f>
        <v>0</v>
      </c>
      <c r="L72" s="77"/>
      <c r="M72" s="78">
        <f>+K72</f>
        <v>0</v>
      </c>
    </row>
    <row r="73" spans="1:13" x14ac:dyDescent="0.25">
      <c r="A73" s="71">
        <v>66</v>
      </c>
      <c r="B73" s="72"/>
      <c r="C73" s="70" t="s">
        <v>24</v>
      </c>
      <c r="D73" s="73"/>
      <c r="E73" s="91">
        <f>+E62*$O$19</f>
        <v>0</v>
      </c>
      <c r="F73" s="73"/>
      <c r="G73" s="91">
        <f>+G62*$O$19</f>
        <v>0</v>
      </c>
      <c r="H73" s="77"/>
      <c r="I73" s="91">
        <f>+I62*$O$19</f>
        <v>0</v>
      </c>
      <c r="J73" s="77"/>
      <c r="K73" s="91">
        <f>+K62*$O$19</f>
        <v>0</v>
      </c>
      <c r="L73" s="77"/>
      <c r="M73" s="91">
        <f>+M62*$O$19</f>
        <v>13556.254274999998</v>
      </c>
    </row>
    <row r="74" spans="1:13" x14ac:dyDescent="0.25">
      <c r="A74" s="71">
        <v>67</v>
      </c>
      <c r="B74" s="72"/>
      <c r="C74" s="116" t="s">
        <v>78</v>
      </c>
      <c r="D74" s="117"/>
      <c r="E74" s="119">
        <v>0</v>
      </c>
      <c r="F74" s="120"/>
      <c r="G74" s="119">
        <v>0</v>
      </c>
      <c r="H74" s="121"/>
      <c r="I74" s="119">
        <v>0</v>
      </c>
      <c r="J74" s="121"/>
      <c r="K74" s="119">
        <v>0</v>
      </c>
      <c r="L74" s="121"/>
      <c r="M74" s="119">
        <f>-'Quote and details'!G57</f>
        <v>-97294.399999999994</v>
      </c>
    </row>
    <row r="75" spans="1:13" x14ac:dyDescent="0.25">
      <c r="A75" s="71">
        <v>68</v>
      </c>
      <c r="C75" s="73"/>
      <c r="H75" s="77"/>
      <c r="J75" s="77"/>
      <c r="L75" s="77"/>
    </row>
    <row r="76" spans="1:13" x14ac:dyDescent="0.25">
      <c r="A76" s="71">
        <v>69</v>
      </c>
      <c r="C76" s="70" t="s">
        <v>26</v>
      </c>
      <c r="E76" s="80">
        <f>+E74+E73+E72</f>
        <v>0</v>
      </c>
      <c r="G76" s="80">
        <f>+G74+G73+G72</f>
        <v>0</v>
      </c>
      <c r="H76" s="77"/>
      <c r="I76" s="80">
        <f>+I74+I73+I72</f>
        <v>0</v>
      </c>
      <c r="J76" s="77"/>
      <c r="K76" s="80">
        <f>+K74+K73+K72</f>
        <v>0</v>
      </c>
      <c r="L76" s="77"/>
      <c r="M76" s="80">
        <f>+M74+M73+M72</f>
        <v>-83738.145724999995</v>
      </c>
    </row>
    <row r="77" spans="1:13" x14ac:dyDescent="0.25">
      <c r="A77" s="71">
        <v>70</v>
      </c>
      <c r="H77" s="77"/>
      <c r="J77" s="77"/>
      <c r="L77" s="77"/>
    </row>
    <row r="78" spans="1:13" x14ac:dyDescent="0.25">
      <c r="A78" s="71">
        <v>71</v>
      </c>
      <c r="C78" s="70" t="s">
        <v>27</v>
      </c>
      <c r="E78" s="81">
        <v>0.998</v>
      </c>
      <c r="G78" s="81">
        <f>+E78</f>
        <v>0.998</v>
      </c>
      <c r="I78" s="81">
        <f>+G78</f>
        <v>0.998</v>
      </c>
      <c r="K78" s="81">
        <f>+I78</f>
        <v>0.998</v>
      </c>
      <c r="M78" s="81">
        <f>+K78</f>
        <v>0.998</v>
      </c>
    </row>
    <row r="79" spans="1:13" x14ac:dyDescent="0.25">
      <c r="A79" s="71">
        <v>72</v>
      </c>
    </row>
    <row r="80" spans="1:13" ht="15" x14ac:dyDescent="0.3">
      <c r="A80" s="71">
        <v>73</v>
      </c>
      <c r="C80" s="58" t="s">
        <v>28</v>
      </c>
      <c r="D80" s="58"/>
      <c r="E80" s="97">
        <f>+E76/E78</f>
        <v>0</v>
      </c>
      <c r="F80" s="95"/>
      <c r="G80" s="97">
        <f>+G76/G78</f>
        <v>0</v>
      </c>
      <c r="H80" s="95"/>
      <c r="I80" s="97">
        <f>+I76/I78</f>
        <v>0</v>
      </c>
      <c r="J80" s="95"/>
      <c r="K80" s="97">
        <f>+K76/K78</f>
        <v>0</v>
      </c>
      <c r="L80" s="95"/>
      <c r="M80" s="97">
        <f>+M76/M78</f>
        <v>-83905.957640280554</v>
      </c>
    </row>
    <row r="81" spans="1:13" x14ac:dyDescent="0.25">
      <c r="A81" s="71">
        <v>74</v>
      </c>
    </row>
    <row r="82" spans="1:13" ht="15" x14ac:dyDescent="0.3">
      <c r="A82" s="71">
        <v>75</v>
      </c>
      <c r="C82" s="58" t="s">
        <v>43</v>
      </c>
      <c r="E82" s="98">
        <f>+E80+E70</f>
        <v>0</v>
      </c>
      <c r="F82" s="58"/>
      <c r="G82" s="98">
        <f>+G80+G70</f>
        <v>0</v>
      </c>
      <c r="H82" s="58"/>
      <c r="I82" s="98">
        <f>+I80+I70</f>
        <v>0</v>
      </c>
      <c r="J82" s="58"/>
      <c r="K82" s="98">
        <f>+K80+K70</f>
        <v>0</v>
      </c>
      <c r="L82" s="58"/>
      <c r="M82" s="98">
        <f>+M80+M70</f>
        <v>-28908.19789659416</v>
      </c>
    </row>
    <row r="83" spans="1:13" x14ac:dyDescent="0.25">
      <c r="A83" s="71">
        <v>76</v>
      </c>
    </row>
    <row r="84" spans="1:13" x14ac:dyDescent="0.25">
      <c r="A84" s="71">
        <v>77</v>
      </c>
      <c r="C84" s="70" t="s">
        <v>30</v>
      </c>
      <c r="E84" s="81">
        <v>0.95913922591294543</v>
      </c>
      <c r="G84" s="81">
        <f>+E84</f>
        <v>0.95913922591294543</v>
      </c>
      <c r="I84" s="81">
        <f>+G84</f>
        <v>0.95913922591294543</v>
      </c>
      <c r="K84" s="81">
        <f>+I84</f>
        <v>0.95913922591294543</v>
      </c>
      <c r="M84" s="81">
        <f>+K84</f>
        <v>0.95913922591294543</v>
      </c>
    </row>
    <row r="85" spans="1:13" x14ac:dyDescent="0.25">
      <c r="A85" s="71">
        <v>78</v>
      </c>
    </row>
    <row r="86" spans="1:13" ht="15.75" thickBot="1" x14ac:dyDescent="0.35">
      <c r="A86" s="71">
        <v>79</v>
      </c>
      <c r="C86" s="58" t="s">
        <v>32</v>
      </c>
      <c r="D86" s="58"/>
      <c r="E86" s="102">
        <f>+E82/E84</f>
        <v>0</v>
      </c>
      <c r="F86" s="103"/>
      <c r="G86" s="102">
        <f>+G82/G84</f>
        <v>0</v>
      </c>
      <c r="H86" s="103"/>
      <c r="I86" s="102">
        <f>+I82/I84</f>
        <v>0</v>
      </c>
      <c r="J86" s="103"/>
      <c r="K86" s="102">
        <f>+K82/K84</f>
        <v>0</v>
      </c>
      <c r="L86" s="103"/>
      <c r="M86" s="102">
        <f>+M82/M84</f>
        <v>-30139.730620524075</v>
      </c>
    </row>
    <row r="87" spans="1:13" ht="14.25" thickTop="1" x14ac:dyDescent="0.25">
      <c r="A87" s="71">
        <v>80</v>
      </c>
    </row>
    <row r="91" spans="1:13" x14ac:dyDescent="0.25">
      <c r="E91" s="80">
        <f>+E86+E59+E32</f>
        <v>-15038.327605561137</v>
      </c>
      <c r="G91" s="80">
        <f>+G86+G59+G32</f>
        <v>66198.518601151532</v>
      </c>
      <c r="I91" s="80">
        <f>+I86+I59+I32</f>
        <v>32603.022388065572</v>
      </c>
      <c r="K91" s="80">
        <f>+K86+K59+K32</f>
        <v>129820.49675391297</v>
      </c>
      <c r="M91" s="80">
        <f>+M86+M59+M32</f>
        <v>95342.690280828101</v>
      </c>
    </row>
  </sheetData>
  <mergeCells count="1">
    <mergeCell ref="E5:M5"/>
  </mergeCells>
  <pageMargins left="0.7" right="0.7" top="0.75" bottom="0.75" header="0.3" footer="0.3"/>
  <pageSetup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9612-466B-4749-8EAF-E59CE873DD30}">
  <dimension ref="A3:K60"/>
  <sheetViews>
    <sheetView topLeftCell="A25" workbookViewId="0">
      <selection activeCell="G61" sqref="G61"/>
    </sheetView>
  </sheetViews>
  <sheetFormatPr defaultRowHeight="15" x14ac:dyDescent="0.25"/>
  <cols>
    <col min="3" max="3" width="11.140625" bestFit="1" customWidth="1"/>
    <col min="4" max="4" width="36.28515625" customWidth="1"/>
    <col min="5" max="5" width="14" customWidth="1"/>
    <col min="6" max="6" width="14.5703125" bestFit="1" customWidth="1"/>
    <col min="7" max="7" width="14.42578125" customWidth="1"/>
    <col min="8" max="8" width="10.85546875" customWidth="1"/>
    <col min="9" max="9" width="11.140625" bestFit="1" customWidth="1"/>
    <col min="10" max="10" width="13.140625" customWidth="1"/>
    <col min="11" max="11" width="17.28515625" customWidth="1"/>
  </cols>
  <sheetData>
    <row r="3" spans="1:10" x14ac:dyDescent="0.25">
      <c r="A3" t="s">
        <v>44</v>
      </c>
    </row>
    <row r="4" spans="1:10" ht="15.75" thickBot="1" x14ac:dyDescent="0.3"/>
    <row r="5" spans="1:10" ht="15.75" thickBot="1" x14ac:dyDescent="0.3">
      <c r="C5" s="1" t="s">
        <v>45</v>
      </c>
      <c r="D5" s="2" t="s">
        <v>46</v>
      </c>
      <c r="E5" s="2" t="s">
        <v>47</v>
      </c>
      <c r="F5" s="2" t="s">
        <v>48</v>
      </c>
      <c r="H5" t="s">
        <v>49</v>
      </c>
    </row>
    <row r="6" spans="1:10" ht="15.75" thickBot="1" x14ac:dyDescent="0.3">
      <c r="C6" s="3">
        <v>1</v>
      </c>
      <c r="D6" s="4" t="s">
        <v>50</v>
      </c>
      <c r="E6" s="87" t="s">
        <v>51</v>
      </c>
      <c r="F6" s="104">
        <v>1700</v>
      </c>
      <c r="H6" s="8">
        <f>+F6+F7</f>
        <v>7975</v>
      </c>
    </row>
    <row r="7" spans="1:10" ht="15.75" thickBot="1" x14ac:dyDescent="0.3">
      <c r="C7" s="3">
        <v>1</v>
      </c>
      <c r="D7" s="4" t="s">
        <v>52</v>
      </c>
      <c r="E7" s="87" t="s">
        <v>53</v>
      </c>
      <c r="F7" s="104">
        <v>6275</v>
      </c>
      <c r="H7" s="7"/>
    </row>
    <row r="8" spans="1:10" ht="15.75" thickBot="1" x14ac:dyDescent="0.3">
      <c r="C8" s="3">
        <v>1</v>
      </c>
      <c r="D8" s="4" t="s">
        <v>54</v>
      </c>
      <c r="E8" s="87" t="s">
        <v>55</v>
      </c>
      <c r="F8" s="105">
        <v>11709.56</v>
      </c>
      <c r="H8" s="7"/>
    </row>
    <row r="9" spans="1:10" ht="15.75" thickBot="1" x14ac:dyDescent="0.3">
      <c r="C9" s="3">
        <v>1</v>
      </c>
      <c r="D9" s="4" t="s">
        <v>54</v>
      </c>
      <c r="E9" s="87" t="s">
        <v>55</v>
      </c>
      <c r="F9" s="105">
        <v>11709.56</v>
      </c>
      <c r="H9" s="7"/>
    </row>
    <row r="10" spans="1:10" ht="15.75" thickBot="1" x14ac:dyDescent="0.3">
      <c r="C10" s="3">
        <v>1</v>
      </c>
      <c r="D10" s="4" t="s">
        <v>54</v>
      </c>
      <c r="E10" s="87" t="s">
        <v>55</v>
      </c>
      <c r="F10" s="105">
        <v>11709.56</v>
      </c>
      <c r="H10" s="7"/>
    </row>
    <row r="11" spans="1:10" ht="15.75" thickBot="1" x14ac:dyDescent="0.3">
      <c r="C11" s="3">
        <v>1</v>
      </c>
      <c r="D11" s="4" t="s">
        <v>56</v>
      </c>
      <c r="E11" s="87" t="s">
        <v>57</v>
      </c>
      <c r="F11" s="105">
        <v>7222</v>
      </c>
      <c r="H11" s="7"/>
    </row>
    <row r="12" spans="1:10" ht="15.75" thickBot="1" x14ac:dyDescent="0.3">
      <c r="C12" s="3">
        <v>600</v>
      </c>
      <c r="D12" s="4" t="s">
        <v>58</v>
      </c>
      <c r="E12" s="87" t="s">
        <v>59</v>
      </c>
      <c r="F12" s="105">
        <v>101400</v>
      </c>
      <c r="H12" s="7"/>
      <c r="J12" s="8"/>
    </row>
    <row r="13" spans="1:10" ht="15.75" thickBot="1" x14ac:dyDescent="0.3">
      <c r="C13" s="3">
        <v>5800</v>
      </c>
      <c r="D13" s="4" t="s">
        <v>60</v>
      </c>
      <c r="E13" s="86">
        <v>194.12</v>
      </c>
      <c r="F13" s="5" t="s">
        <v>61</v>
      </c>
      <c r="H13" s="7"/>
    </row>
    <row r="14" spans="1:10" x14ac:dyDescent="0.25">
      <c r="C14" s="11"/>
      <c r="D14" s="11" t="s">
        <v>62</v>
      </c>
      <c r="E14" s="88">
        <v>367.96</v>
      </c>
      <c r="H14" s="7"/>
    </row>
    <row r="15" spans="1:10" x14ac:dyDescent="0.25">
      <c r="C15" s="11"/>
      <c r="D15" s="11" t="s">
        <v>63</v>
      </c>
      <c r="E15" s="88">
        <v>710.55</v>
      </c>
      <c r="H15" s="7"/>
    </row>
    <row r="16" spans="1:10" x14ac:dyDescent="0.25">
      <c r="C16" s="11"/>
      <c r="D16" s="11" t="s">
        <v>64</v>
      </c>
      <c r="E16" s="89">
        <v>753.09</v>
      </c>
      <c r="H16" s="7"/>
    </row>
    <row r="17" spans="3:10" x14ac:dyDescent="0.25">
      <c r="C17" s="11"/>
      <c r="D17" s="11" t="s">
        <v>65</v>
      </c>
      <c r="E17" s="89">
        <v>2320.21</v>
      </c>
      <c r="H17" s="7"/>
    </row>
    <row r="18" spans="3:10" x14ac:dyDescent="0.25">
      <c r="C18" s="11"/>
      <c r="D18" s="11" t="s">
        <v>66</v>
      </c>
      <c r="E18" s="89">
        <v>2592.59</v>
      </c>
      <c r="H18" s="7"/>
    </row>
    <row r="19" spans="3:10" x14ac:dyDescent="0.25">
      <c r="C19" s="11"/>
      <c r="D19" s="11" t="s">
        <v>67</v>
      </c>
      <c r="E19" s="89">
        <v>3950.62</v>
      </c>
      <c r="H19" s="7"/>
    </row>
    <row r="20" spans="3:10" x14ac:dyDescent="0.25">
      <c r="C20" s="6"/>
      <c r="D20" s="6"/>
      <c r="E20" s="6"/>
      <c r="H20" s="7" t="str">
        <f t="shared" ref="H20" si="0">TRIM(F20)</f>
        <v/>
      </c>
      <c r="J20" s="8"/>
    </row>
    <row r="21" spans="3:10" ht="15.75" thickBot="1" x14ac:dyDescent="0.3"/>
    <row r="22" spans="3:10" ht="15.75" thickBot="1" x14ac:dyDescent="0.3">
      <c r="D22" s="110" t="s">
        <v>68</v>
      </c>
      <c r="E22" s="111"/>
      <c r="F22" s="111"/>
      <c r="G22" s="112"/>
    </row>
    <row r="23" spans="3:10" x14ac:dyDescent="0.25">
      <c r="D23" s="54"/>
      <c r="E23" s="54"/>
      <c r="F23" s="54" t="s">
        <v>69</v>
      </c>
      <c r="G23" s="54" t="s">
        <v>70</v>
      </c>
    </row>
    <row r="24" spans="3:10" x14ac:dyDescent="0.25">
      <c r="D24" s="12" t="s">
        <v>71</v>
      </c>
      <c r="E24" s="12" t="s">
        <v>72</v>
      </c>
      <c r="F24" s="12">
        <f>Clinton!C5+Clinton!C6</f>
        <v>601</v>
      </c>
      <c r="G24" s="13">
        <f>F24*E13</f>
        <v>116666.12000000001</v>
      </c>
    </row>
    <row r="25" spans="3:10" x14ac:dyDescent="0.25">
      <c r="D25" s="12" t="s">
        <v>64</v>
      </c>
      <c r="E25" s="12"/>
      <c r="F25" s="12">
        <f>Clinton!C4</f>
        <v>4</v>
      </c>
      <c r="G25" s="13">
        <f>F25*E16</f>
        <v>3012.36</v>
      </c>
    </row>
    <row r="26" spans="3:10" x14ac:dyDescent="0.25">
      <c r="D26" s="12" t="s">
        <v>73</v>
      </c>
      <c r="E26" s="12"/>
      <c r="F26" s="12">
        <f>Clinton!C3</f>
        <v>7</v>
      </c>
      <c r="G26" s="13">
        <f>F26*E15</f>
        <v>4973.8499999999995</v>
      </c>
    </row>
    <row r="27" spans="3:10" x14ac:dyDescent="0.25">
      <c r="D27" s="12" t="s">
        <v>62</v>
      </c>
      <c r="E27" s="12"/>
      <c r="F27" s="12">
        <f>Clinton!C2</f>
        <v>11</v>
      </c>
      <c r="G27" s="13">
        <f>F27*E14</f>
        <v>4047.56</v>
      </c>
    </row>
    <row r="28" spans="3:10" x14ac:dyDescent="0.25">
      <c r="D28" s="12" t="s">
        <v>74</v>
      </c>
      <c r="E28" s="12" t="s">
        <v>75</v>
      </c>
      <c r="F28" s="12">
        <v>1282</v>
      </c>
      <c r="G28" s="13">
        <f>F28*E13</f>
        <v>248861.84</v>
      </c>
      <c r="I28" s="10"/>
    </row>
    <row r="29" spans="3:10" x14ac:dyDescent="0.25">
      <c r="D29" s="12" t="s">
        <v>76</v>
      </c>
      <c r="E29" s="12"/>
      <c r="F29" s="12">
        <v>5</v>
      </c>
      <c r="G29" s="13">
        <f>F29*E16</f>
        <v>3765.4500000000003</v>
      </c>
      <c r="I29" s="10"/>
    </row>
    <row r="30" spans="3:10" x14ac:dyDescent="0.25">
      <c r="D30" s="12" t="s">
        <v>62</v>
      </c>
      <c r="E30" s="12"/>
      <c r="F30" s="12">
        <v>3</v>
      </c>
      <c r="G30" s="13">
        <f>F30*E14</f>
        <v>1103.8799999999999</v>
      </c>
      <c r="I30" s="10"/>
    </row>
    <row r="31" spans="3:10" x14ac:dyDescent="0.25">
      <c r="D31" s="12"/>
      <c r="E31" s="12" t="s">
        <v>77</v>
      </c>
      <c r="F31" s="12"/>
      <c r="G31" s="13">
        <f>F10+F11+F9+F8</f>
        <v>42350.679999999993</v>
      </c>
      <c r="J31" s="99">
        <f>SUM(G24:G31)</f>
        <v>424781.74</v>
      </c>
    </row>
    <row r="32" spans="3:10" x14ac:dyDescent="0.25">
      <c r="D32" s="12"/>
      <c r="E32" s="12" t="s">
        <v>78</v>
      </c>
      <c r="F32" s="12">
        <f>SUM(F24:F31)</f>
        <v>1913</v>
      </c>
      <c r="G32" s="84">
        <f>F32*41.65</f>
        <v>79676.45</v>
      </c>
      <c r="H32" t="s">
        <v>79</v>
      </c>
    </row>
    <row r="33" spans="4:10" x14ac:dyDescent="0.25">
      <c r="D33" s="12" t="s">
        <v>80</v>
      </c>
      <c r="E33" s="12" t="s">
        <v>81</v>
      </c>
      <c r="F33" s="12"/>
      <c r="G33" s="85">
        <f>SUM(G24:G32)</f>
        <v>504458.19</v>
      </c>
      <c r="I33" s="9"/>
      <c r="J33" s="10"/>
    </row>
    <row r="35" spans="4:10" x14ac:dyDescent="0.25">
      <c r="E35" t="s">
        <v>49</v>
      </c>
      <c r="G35" s="14">
        <f>H6</f>
        <v>7975</v>
      </c>
    </row>
    <row r="37" spans="4:10" x14ac:dyDescent="0.25">
      <c r="D37" s="113" t="s">
        <v>82</v>
      </c>
      <c r="E37" s="113"/>
      <c r="F37" s="113"/>
      <c r="G37" s="113"/>
    </row>
    <row r="38" spans="4:10" x14ac:dyDescent="0.25">
      <c r="D38" s="12" t="s">
        <v>83</v>
      </c>
      <c r="E38" s="12"/>
      <c r="F38" s="54" t="s">
        <v>69</v>
      </c>
      <c r="G38" s="54" t="s">
        <v>70</v>
      </c>
    </row>
    <row r="39" spans="4:10" x14ac:dyDescent="0.25">
      <c r="D39" s="12" t="s">
        <v>84</v>
      </c>
      <c r="E39" s="12"/>
      <c r="F39" s="12">
        <v>13</v>
      </c>
      <c r="G39" s="13">
        <f>F39*E15</f>
        <v>9237.15</v>
      </c>
    </row>
    <row r="40" spans="4:10" x14ac:dyDescent="0.25">
      <c r="D40" s="12" t="s">
        <v>85</v>
      </c>
      <c r="E40" s="12"/>
      <c r="F40" s="12">
        <v>68</v>
      </c>
      <c r="G40" s="13">
        <f>F40*E14</f>
        <v>25021.279999999999</v>
      </c>
    </row>
    <row r="41" spans="4:10" x14ac:dyDescent="0.25">
      <c r="D41" s="12" t="s">
        <v>86</v>
      </c>
      <c r="E41" s="12"/>
      <c r="F41" s="12">
        <v>37</v>
      </c>
      <c r="G41" s="13">
        <f>F41*E16</f>
        <v>27864.33</v>
      </c>
    </row>
    <row r="42" spans="4:10" x14ac:dyDescent="0.25">
      <c r="D42" s="12" t="s">
        <v>87</v>
      </c>
      <c r="E42" s="12"/>
      <c r="F42" s="12">
        <v>2216</v>
      </c>
      <c r="G42" s="13">
        <f>F42*E13</f>
        <v>430169.92</v>
      </c>
      <c r="J42" s="99">
        <f>SUM(G39:G42)</f>
        <v>492292.68</v>
      </c>
    </row>
    <row r="43" spans="4:10" x14ac:dyDescent="0.25">
      <c r="D43" s="12"/>
      <c r="E43" s="12" t="s">
        <v>78</v>
      </c>
      <c r="F43" s="12">
        <f>SUM(F39:F42)</f>
        <v>2334</v>
      </c>
      <c r="G43" s="13">
        <f>F43*41.65</f>
        <v>97211.099999999991</v>
      </c>
    </row>
    <row r="44" spans="4:10" x14ac:dyDescent="0.25">
      <c r="D44" s="12"/>
      <c r="E44" s="12"/>
      <c r="F44" s="12" t="s">
        <v>88</v>
      </c>
      <c r="G44" s="55">
        <f>G43+G42+G41+G40+G39</f>
        <v>589503.78</v>
      </c>
    </row>
    <row r="48" spans="4:10" x14ac:dyDescent="0.25">
      <c r="D48" s="114" t="s">
        <v>89</v>
      </c>
      <c r="E48" s="114"/>
      <c r="F48" s="114"/>
      <c r="G48" s="114"/>
    </row>
    <row r="49" spans="4:11" x14ac:dyDescent="0.25">
      <c r="D49" s="12" t="s">
        <v>90</v>
      </c>
      <c r="E49" s="12"/>
      <c r="F49" s="54" t="s">
        <v>69</v>
      </c>
      <c r="G49" s="54" t="s">
        <v>70</v>
      </c>
      <c r="K49" s="10">
        <f>G58+G44+G33+G35</f>
        <v>1704437.16</v>
      </c>
    </row>
    <row r="50" spans="4:11" x14ac:dyDescent="0.25">
      <c r="D50" s="12" t="s">
        <v>84</v>
      </c>
      <c r="E50" s="12"/>
      <c r="F50" s="12">
        <v>17</v>
      </c>
      <c r="G50" s="56">
        <f>F50*E15</f>
        <v>12079.349999999999</v>
      </c>
      <c r="K50" s="10">
        <f>K49/6583</f>
        <v>258.9149567066687</v>
      </c>
    </row>
    <row r="51" spans="4:11" x14ac:dyDescent="0.25">
      <c r="D51" s="12" t="s">
        <v>85</v>
      </c>
      <c r="E51" s="12"/>
      <c r="F51" s="12">
        <v>27</v>
      </c>
      <c r="G51" s="56">
        <f>F51*E14</f>
        <v>9934.92</v>
      </c>
    </row>
    <row r="52" spans="4:11" x14ac:dyDescent="0.25">
      <c r="D52" s="12" t="s">
        <v>86</v>
      </c>
      <c r="E52" s="12"/>
      <c r="F52" s="12">
        <v>5</v>
      </c>
      <c r="G52" s="56">
        <f>F52*E16</f>
        <v>3765.4500000000003</v>
      </c>
    </row>
    <row r="53" spans="4:11" x14ac:dyDescent="0.25">
      <c r="D53" s="12" t="s">
        <v>91</v>
      </c>
      <c r="E53" s="12"/>
      <c r="F53" s="12">
        <v>8</v>
      </c>
      <c r="G53" s="56">
        <f>F53*E17</f>
        <v>18561.68</v>
      </c>
    </row>
    <row r="54" spans="4:11" x14ac:dyDescent="0.25">
      <c r="D54" s="12" t="s">
        <v>92</v>
      </c>
      <c r="E54" s="12"/>
      <c r="F54" s="12">
        <v>3</v>
      </c>
      <c r="G54" s="56">
        <f>F54*E18</f>
        <v>7777.77</v>
      </c>
    </row>
    <row r="55" spans="4:11" x14ac:dyDescent="0.25">
      <c r="D55" s="12" t="s">
        <v>87</v>
      </c>
      <c r="E55" s="12"/>
      <c r="F55" s="12">
        <v>2273</v>
      </c>
      <c r="G55" s="56">
        <f>F55*E13</f>
        <v>441234.76</v>
      </c>
    </row>
    <row r="56" spans="4:11" x14ac:dyDescent="0.25">
      <c r="D56" s="12" t="s">
        <v>93</v>
      </c>
      <c r="E56" s="12"/>
      <c r="F56" s="12">
        <v>3</v>
      </c>
      <c r="G56" s="56">
        <f>F56*E19</f>
        <v>11851.86</v>
      </c>
      <c r="J56" s="99">
        <f>SUM(G50:G56)</f>
        <v>505205.79</v>
      </c>
    </row>
    <row r="57" spans="4:11" x14ac:dyDescent="0.25">
      <c r="D57" s="12"/>
      <c r="E57" s="12" t="s">
        <v>78</v>
      </c>
      <c r="F57" s="12">
        <f>SUM(F50:F56)</f>
        <v>2336</v>
      </c>
      <c r="G57" s="56">
        <f>F57*41.65</f>
        <v>97294.399999999994</v>
      </c>
    </row>
    <row r="58" spans="4:11" x14ac:dyDescent="0.25">
      <c r="D58" s="12"/>
      <c r="E58" s="12"/>
      <c r="F58" s="12" t="s">
        <v>94</v>
      </c>
      <c r="G58" s="56">
        <f>SUM(G50:G57)</f>
        <v>602500.18999999994</v>
      </c>
    </row>
    <row r="60" spans="4:11" x14ac:dyDescent="0.25">
      <c r="G60" s="10">
        <f>+G58+G44+G33</f>
        <v>1696462.16</v>
      </c>
    </row>
  </sheetData>
  <mergeCells count="3">
    <mergeCell ref="D22:G22"/>
    <mergeCell ref="D37:G37"/>
    <mergeCell ref="D48:G4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EB7A-C242-456A-85AE-CEF07CECC20E}">
  <sheetPr>
    <tabColor rgb="FFFFFF00"/>
  </sheetPr>
  <dimension ref="A1:H6458"/>
  <sheetViews>
    <sheetView workbookViewId="0">
      <selection activeCell="D2" sqref="A2:D6458"/>
    </sheetView>
  </sheetViews>
  <sheetFormatPr defaultRowHeight="15" x14ac:dyDescent="0.25"/>
  <cols>
    <col min="1" max="1" width="11" bestFit="1" customWidth="1"/>
    <col min="2" max="2" width="54.7109375" bestFit="1" customWidth="1"/>
    <col min="3" max="3" width="11" bestFit="1" customWidth="1"/>
    <col min="4" max="4" width="15.7109375" bestFit="1" customWidth="1"/>
    <col min="5" max="5" width="19.5703125" bestFit="1" customWidth="1"/>
    <col min="6" max="6" width="11" bestFit="1" customWidth="1"/>
    <col min="7" max="7" width="11.42578125" bestFit="1" customWidth="1"/>
    <col min="8" max="8" width="54.7109375" bestFit="1" customWidth="1"/>
  </cols>
  <sheetData>
    <row r="1" spans="1:8" x14ac:dyDescent="0.25">
      <c r="A1" t="s">
        <v>95</v>
      </c>
      <c r="B1" t="s">
        <v>96</v>
      </c>
      <c r="C1" t="s">
        <v>97</v>
      </c>
      <c r="D1" t="s">
        <v>98</v>
      </c>
      <c r="E1" t="s">
        <v>99</v>
      </c>
      <c r="F1" t="s">
        <v>100</v>
      </c>
      <c r="G1" t="s">
        <v>101</v>
      </c>
      <c r="H1" t="s">
        <v>96</v>
      </c>
    </row>
    <row r="2" spans="1:8" x14ac:dyDescent="0.25">
      <c r="A2" s="106"/>
      <c r="B2" s="106"/>
      <c r="C2" s="106"/>
      <c r="D2" s="106"/>
      <c r="E2">
        <v>45815</v>
      </c>
      <c r="F2" s="106"/>
      <c r="G2" t="s">
        <v>102</v>
      </c>
      <c r="H2" s="106"/>
    </row>
    <row r="3" spans="1:8" x14ac:dyDescent="0.25">
      <c r="A3" s="106"/>
      <c r="B3" s="106"/>
      <c r="C3" s="106"/>
      <c r="D3" s="106"/>
      <c r="E3">
        <v>45553</v>
      </c>
      <c r="F3" s="106"/>
      <c r="G3" t="s">
        <v>102</v>
      </c>
      <c r="H3" s="106"/>
    </row>
    <row r="4" spans="1:8" x14ac:dyDescent="0.25">
      <c r="A4" s="106"/>
      <c r="B4" s="106"/>
      <c r="C4" s="106"/>
      <c r="D4" s="106"/>
      <c r="E4">
        <v>45670</v>
      </c>
      <c r="F4" s="106"/>
      <c r="G4" t="s">
        <v>102</v>
      </c>
      <c r="H4" s="106"/>
    </row>
    <row r="5" spans="1:8" x14ac:dyDescent="0.25">
      <c r="A5" s="106"/>
      <c r="B5" s="106"/>
      <c r="C5" s="106"/>
      <c r="D5" s="106"/>
      <c r="E5">
        <v>45450</v>
      </c>
      <c r="F5" s="106"/>
      <c r="G5" t="s">
        <v>102</v>
      </c>
      <c r="H5" s="106"/>
    </row>
    <row r="6" spans="1:8" x14ac:dyDescent="0.25">
      <c r="A6" s="106"/>
      <c r="B6" s="106"/>
      <c r="C6" s="106"/>
      <c r="D6" s="106"/>
      <c r="E6">
        <v>45313</v>
      </c>
      <c r="F6" s="106"/>
      <c r="G6" t="s">
        <v>102</v>
      </c>
      <c r="H6" s="106"/>
    </row>
    <row r="7" spans="1:8" x14ac:dyDescent="0.25">
      <c r="A7" s="106"/>
      <c r="B7" s="106"/>
      <c r="C7" s="106"/>
      <c r="D7" s="106"/>
      <c r="E7">
        <v>45485</v>
      </c>
      <c r="F7" s="106"/>
      <c r="G7" t="s">
        <v>102</v>
      </c>
      <c r="H7" s="106"/>
    </row>
    <row r="8" spans="1:8" x14ac:dyDescent="0.25">
      <c r="A8" s="106"/>
      <c r="B8" s="106"/>
      <c r="C8" s="106"/>
      <c r="D8" s="106"/>
      <c r="E8">
        <v>45345</v>
      </c>
      <c r="F8" s="106"/>
      <c r="G8" t="s">
        <v>102</v>
      </c>
      <c r="H8" s="106"/>
    </row>
    <row r="9" spans="1:8" x14ac:dyDescent="0.25">
      <c r="A9" s="106"/>
      <c r="B9" s="106"/>
      <c r="C9" s="106"/>
      <c r="D9" s="106"/>
      <c r="E9">
        <v>45934</v>
      </c>
      <c r="F9" s="106"/>
      <c r="G9" t="s">
        <v>102</v>
      </c>
      <c r="H9" s="106"/>
    </row>
    <row r="10" spans="1:8" x14ac:dyDescent="0.25">
      <c r="A10" s="106"/>
      <c r="B10" s="106"/>
      <c r="C10" s="106"/>
      <c r="D10" s="106"/>
      <c r="E10">
        <v>45638</v>
      </c>
      <c r="F10" s="106"/>
      <c r="G10" t="s">
        <v>102</v>
      </c>
      <c r="H10" s="106"/>
    </row>
    <row r="11" spans="1:8" x14ac:dyDescent="0.25">
      <c r="A11" s="106"/>
      <c r="B11" s="106"/>
      <c r="C11" s="106"/>
      <c r="D11" s="106"/>
      <c r="E11">
        <v>45720</v>
      </c>
      <c r="F11" s="106"/>
      <c r="G11" t="s">
        <v>102</v>
      </c>
      <c r="H11" s="106"/>
    </row>
    <row r="12" spans="1:8" x14ac:dyDescent="0.25">
      <c r="A12" s="106"/>
      <c r="B12" s="106"/>
      <c r="C12" s="106"/>
      <c r="D12" s="106"/>
      <c r="E12">
        <v>45959</v>
      </c>
      <c r="F12" s="106"/>
      <c r="G12" t="s">
        <v>102</v>
      </c>
      <c r="H12" s="106"/>
    </row>
    <row r="13" spans="1:8" x14ac:dyDescent="0.25">
      <c r="A13" s="106"/>
      <c r="B13" s="106"/>
      <c r="C13" s="106"/>
      <c r="D13" s="106"/>
      <c r="E13">
        <v>45761</v>
      </c>
      <c r="F13" s="106"/>
      <c r="G13" t="s">
        <v>102</v>
      </c>
      <c r="H13" s="106"/>
    </row>
    <row r="14" spans="1:8" x14ac:dyDescent="0.25">
      <c r="A14" s="106"/>
      <c r="B14" s="106"/>
      <c r="C14" s="106"/>
      <c r="D14" s="106"/>
      <c r="E14">
        <v>40984</v>
      </c>
      <c r="F14" s="106"/>
      <c r="G14" t="s">
        <v>103</v>
      </c>
      <c r="H14" s="106"/>
    </row>
    <row r="15" spans="1:8" x14ac:dyDescent="0.25">
      <c r="A15" s="106"/>
      <c r="B15" s="106"/>
      <c r="C15" s="106"/>
      <c r="D15" s="106"/>
      <c r="E15">
        <v>45885</v>
      </c>
      <c r="F15" s="106"/>
      <c r="G15" t="s">
        <v>102</v>
      </c>
      <c r="H15" s="106"/>
    </row>
    <row r="16" spans="1:8" x14ac:dyDescent="0.25">
      <c r="A16" s="106"/>
      <c r="B16" s="106"/>
      <c r="C16" s="106"/>
      <c r="D16" s="106"/>
      <c r="E16">
        <v>45784</v>
      </c>
      <c r="F16" s="106"/>
      <c r="G16" t="s">
        <v>102</v>
      </c>
      <c r="H16" s="106"/>
    </row>
    <row r="17" spans="1:8" x14ac:dyDescent="0.25">
      <c r="A17" s="106"/>
      <c r="B17" s="106"/>
      <c r="C17" s="106"/>
      <c r="D17" s="106"/>
      <c r="E17">
        <v>45772</v>
      </c>
      <c r="F17" s="106"/>
      <c r="G17" t="s">
        <v>102</v>
      </c>
      <c r="H17" s="106"/>
    </row>
    <row r="18" spans="1:8" x14ac:dyDescent="0.25">
      <c r="A18" s="106"/>
      <c r="B18" s="106"/>
      <c r="C18" s="106"/>
      <c r="D18" s="106"/>
      <c r="E18">
        <v>45823</v>
      </c>
      <c r="F18" s="106"/>
      <c r="G18" t="s">
        <v>102</v>
      </c>
      <c r="H18" s="106"/>
    </row>
    <row r="19" spans="1:8" x14ac:dyDescent="0.25">
      <c r="A19" s="106"/>
      <c r="B19" s="106"/>
      <c r="C19" s="106"/>
      <c r="D19" s="106"/>
      <c r="E19">
        <v>45522</v>
      </c>
      <c r="F19" s="106"/>
      <c r="G19" t="s">
        <v>102</v>
      </c>
      <c r="H19" s="106"/>
    </row>
    <row r="20" spans="1:8" x14ac:dyDescent="0.25">
      <c r="A20" s="106"/>
      <c r="B20" s="106"/>
      <c r="C20" s="106"/>
      <c r="D20" s="106"/>
      <c r="E20">
        <v>45928</v>
      </c>
      <c r="F20" s="106"/>
      <c r="G20" t="s">
        <v>102</v>
      </c>
      <c r="H20" s="106"/>
    </row>
    <row r="21" spans="1:8" x14ac:dyDescent="0.25">
      <c r="A21" s="106"/>
      <c r="B21" s="106"/>
      <c r="C21" s="106"/>
      <c r="D21" s="106"/>
      <c r="E21">
        <v>45481</v>
      </c>
      <c r="F21" s="106"/>
      <c r="G21" t="s">
        <v>102</v>
      </c>
      <c r="H21" s="106"/>
    </row>
    <row r="22" spans="1:8" x14ac:dyDescent="0.25">
      <c r="A22" s="106"/>
      <c r="B22" s="106"/>
      <c r="C22" s="106"/>
      <c r="D22" s="106"/>
      <c r="E22">
        <v>45713</v>
      </c>
      <c r="F22" s="106"/>
      <c r="G22" t="s">
        <v>102</v>
      </c>
      <c r="H22" s="106"/>
    </row>
    <row r="23" spans="1:8" x14ac:dyDescent="0.25">
      <c r="A23" s="106"/>
      <c r="B23" s="106"/>
      <c r="C23" s="106"/>
      <c r="D23" s="106"/>
      <c r="E23">
        <v>43209</v>
      </c>
      <c r="F23" s="106"/>
      <c r="G23" t="s">
        <v>104</v>
      </c>
      <c r="H23" s="106"/>
    </row>
    <row r="24" spans="1:8" x14ac:dyDescent="0.25">
      <c r="A24" s="106"/>
      <c r="B24" s="106"/>
      <c r="C24" s="106"/>
      <c r="D24" s="106"/>
      <c r="E24">
        <v>45893</v>
      </c>
      <c r="F24" s="106"/>
      <c r="G24" t="s">
        <v>102</v>
      </c>
      <c r="H24" s="106"/>
    </row>
    <row r="25" spans="1:8" x14ac:dyDescent="0.25">
      <c r="A25" s="106"/>
      <c r="B25" s="106"/>
      <c r="C25" s="106"/>
      <c r="D25" s="106"/>
      <c r="E25">
        <v>45796</v>
      </c>
      <c r="F25" s="106"/>
      <c r="G25" t="s">
        <v>102</v>
      </c>
      <c r="H25" s="106"/>
    </row>
    <row r="26" spans="1:8" x14ac:dyDescent="0.25">
      <c r="A26" s="106"/>
      <c r="B26" s="106"/>
      <c r="C26" s="106"/>
      <c r="D26" s="106"/>
      <c r="E26">
        <v>45496</v>
      </c>
      <c r="F26" s="106"/>
      <c r="G26" t="s">
        <v>102</v>
      </c>
      <c r="H26" s="106"/>
    </row>
    <row r="27" spans="1:8" x14ac:dyDescent="0.25">
      <c r="A27" s="106"/>
      <c r="B27" s="106"/>
      <c r="C27" s="106"/>
      <c r="D27" s="106"/>
      <c r="E27">
        <v>46014</v>
      </c>
      <c r="F27" s="106"/>
      <c r="G27" t="s">
        <v>102</v>
      </c>
      <c r="H27" s="106"/>
    </row>
    <row r="28" spans="1:8" x14ac:dyDescent="0.25">
      <c r="A28" s="106"/>
      <c r="B28" s="106"/>
      <c r="C28" s="106"/>
      <c r="D28" s="106"/>
      <c r="E28">
        <v>45881</v>
      </c>
      <c r="F28" s="106"/>
      <c r="G28" t="s">
        <v>102</v>
      </c>
      <c r="H28" s="106"/>
    </row>
    <row r="29" spans="1:8" x14ac:dyDescent="0.25">
      <c r="A29" s="106"/>
      <c r="B29" s="106"/>
      <c r="C29" s="106"/>
      <c r="D29" s="106"/>
      <c r="E29">
        <v>45530</v>
      </c>
      <c r="F29" s="106"/>
      <c r="G29" t="s">
        <v>102</v>
      </c>
      <c r="H29" s="106"/>
    </row>
    <row r="30" spans="1:8" x14ac:dyDescent="0.25">
      <c r="A30" s="106"/>
      <c r="B30" s="106"/>
      <c r="C30" s="106"/>
      <c r="D30" s="106"/>
      <c r="E30">
        <v>900066</v>
      </c>
      <c r="F30" s="106"/>
      <c r="G30" t="s">
        <v>102</v>
      </c>
      <c r="H30" s="106"/>
    </row>
    <row r="31" spans="1:8" x14ac:dyDescent="0.25">
      <c r="A31" s="106"/>
      <c r="B31" s="106"/>
      <c r="C31" s="106"/>
      <c r="D31" s="106"/>
      <c r="E31">
        <v>45367</v>
      </c>
      <c r="F31" s="106"/>
      <c r="G31" t="s">
        <v>102</v>
      </c>
      <c r="H31" s="106"/>
    </row>
    <row r="32" spans="1:8" x14ac:dyDescent="0.25">
      <c r="A32" s="106"/>
      <c r="B32" s="106"/>
      <c r="C32" s="106"/>
      <c r="D32" s="106"/>
      <c r="E32">
        <v>45954</v>
      </c>
      <c r="F32" s="106"/>
      <c r="G32" t="s">
        <v>102</v>
      </c>
      <c r="H32" s="106"/>
    </row>
    <row r="33" spans="1:8" x14ac:dyDescent="0.25">
      <c r="A33" s="106"/>
      <c r="B33" s="106"/>
      <c r="C33" s="106"/>
      <c r="D33" s="106"/>
      <c r="E33">
        <v>43085</v>
      </c>
      <c r="F33" s="106"/>
      <c r="G33" t="s">
        <v>102</v>
      </c>
      <c r="H33" s="106"/>
    </row>
    <row r="34" spans="1:8" x14ac:dyDescent="0.25">
      <c r="A34" s="106"/>
      <c r="B34" s="106"/>
      <c r="C34" s="106"/>
      <c r="D34" s="106"/>
      <c r="E34">
        <v>45343</v>
      </c>
      <c r="F34" s="106"/>
      <c r="G34" t="s">
        <v>102</v>
      </c>
      <c r="H34" s="106"/>
    </row>
    <row r="35" spans="1:8" x14ac:dyDescent="0.25">
      <c r="A35" s="106"/>
      <c r="B35" s="106"/>
      <c r="C35" s="106"/>
      <c r="D35" s="106"/>
      <c r="E35">
        <v>45648</v>
      </c>
      <c r="F35" s="106"/>
      <c r="G35" t="s">
        <v>102</v>
      </c>
      <c r="H35" s="106"/>
    </row>
    <row r="36" spans="1:8" x14ac:dyDescent="0.25">
      <c r="A36" s="106"/>
      <c r="B36" s="106"/>
      <c r="C36" s="106"/>
      <c r="D36" s="106"/>
      <c r="E36">
        <v>45479</v>
      </c>
      <c r="F36" s="106"/>
      <c r="G36" t="s">
        <v>102</v>
      </c>
      <c r="H36" s="106"/>
    </row>
    <row r="37" spans="1:8" x14ac:dyDescent="0.25">
      <c r="A37" s="106"/>
      <c r="B37" s="106"/>
      <c r="C37" s="106"/>
      <c r="D37" s="106"/>
      <c r="E37">
        <v>45855</v>
      </c>
      <c r="F37" s="106"/>
      <c r="G37" t="s">
        <v>102</v>
      </c>
      <c r="H37" s="106"/>
    </row>
    <row r="38" spans="1:8" x14ac:dyDescent="0.25">
      <c r="A38" s="106"/>
      <c r="B38" s="106"/>
      <c r="C38" s="106"/>
      <c r="D38" s="106"/>
      <c r="E38">
        <v>45708</v>
      </c>
      <c r="F38" s="106"/>
      <c r="G38" t="s">
        <v>102</v>
      </c>
      <c r="H38" s="106"/>
    </row>
    <row r="39" spans="1:8" x14ac:dyDescent="0.25">
      <c r="A39" s="106"/>
      <c r="B39" s="106"/>
      <c r="C39" s="106"/>
      <c r="D39" s="106"/>
      <c r="E39">
        <v>45392</v>
      </c>
      <c r="F39" s="106"/>
      <c r="G39" t="s">
        <v>102</v>
      </c>
      <c r="H39" s="106"/>
    </row>
    <row r="40" spans="1:8" x14ac:dyDescent="0.25">
      <c r="A40" s="106"/>
      <c r="B40" s="106"/>
      <c r="C40" s="106"/>
      <c r="D40" s="106"/>
      <c r="E40">
        <v>45865</v>
      </c>
      <c r="F40" s="106"/>
      <c r="G40" t="s">
        <v>102</v>
      </c>
      <c r="H40" s="106"/>
    </row>
    <row r="41" spans="1:8" x14ac:dyDescent="0.25">
      <c r="A41" s="106"/>
      <c r="B41" s="106"/>
      <c r="C41" s="106"/>
      <c r="D41" s="106"/>
      <c r="E41">
        <v>44721</v>
      </c>
      <c r="F41" s="106"/>
      <c r="G41" t="s">
        <v>102</v>
      </c>
      <c r="H41" s="106"/>
    </row>
    <row r="42" spans="1:8" x14ac:dyDescent="0.25">
      <c r="A42" s="106"/>
      <c r="B42" s="106"/>
      <c r="C42" s="106"/>
      <c r="D42" s="106"/>
      <c r="E42">
        <v>45588</v>
      </c>
      <c r="F42" s="106"/>
      <c r="G42" t="s">
        <v>102</v>
      </c>
      <c r="H42" s="106"/>
    </row>
    <row r="43" spans="1:8" x14ac:dyDescent="0.25">
      <c r="A43" s="106"/>
      <c r="B43" s="106"/>
      <c r="C43" s="106"/>
      <c r="D43" s="106"/>
      <c r="E43">
        <v>45283</v>
      </c>
      <c r="F43" s="106"/>
      <c r="G43" t="s">
        <v>102</v>
      </c>
      <c r="H43" s="106"/>
    </row>
    <row r="44" spans="1:8" x14ac:dyDescent="0.25">
      <c r="A44" s="106"/>
      <c r="B44" s="106"/>
      <c r="C44" s="106"/>
      <c r="D44" s="106"/>
      <c r="E44">
        <v>45578</v>
      </c>
      <c r="F44" s="106"/>
      <c r="G44" t="s">
        <v>102</v>
      </c>
      <c r="H44" s="106"/>
    </row>
    <row r="45" spans="1:8" x14ac:dyDescent="0.25">
      <c r="A45" s="106"/>
      <c r="B45" s="106"/>
      <c r="C45" s="106"/>
      <c r="D45" s="106"/>
      <c r="E45">
        <v>45866</v>
      </c>
      <c r="F45" s="106"/>
      <c r="G45" t="s">
        <v>102</v>
      </c>
      <c r="H45" s="106"/>
    </row>
    <row r="46" spans="1:8" x14ac:dyDescent="0.25">
      <c r="A46" s="106"/>
      <c r="B46" s="106"/>
      <c r="C46" s="106"/>
      <c r="D46" s="106"/>
      <c r="E46">
        <v>46039</v>
      </c>
      <c r="F46" s="106"/>
      <c r="G46" t="s">
        <v>102</v>
      </c>
      <c r="H46" s="106"/>
    </row>
    <row r="47" spans="1:8" x14ac:dyDescent="0.25">
      <c r="A47" s="106"/>
      <c r="B47" s="106"/>
      <c r="C47" s="106"/>
      <c r="D47" s="106"/>
      <c r="E47">
        <v>45950</v>
      </c>
      <c r="F47" s="106"/>
      <c r="G47" t="s">
        <v>102</v>
      </c>
      <c r="H47" s="106"/>
    </row>
    <row r="48" spans="1:8" x14ac:dyDescent="0.25">
      <c r="A48" s="106"/>
      <c r="B48" s="106"/>
      <c r="C48" s="106"/>
      <c r="D48" s="106"/>
      <c r="E48">
        <v>45294</v>
      </c>
      <c r="F48" s="106"/>
      <c r="G48" t="s">
        <v>102</v>
      </c>
      <c r="H48" s="106"/>
    </row>
    <row r="49" spans="1:8" x14ac:dyDescent="0.25">
      <c r="A49" s="106"/>
      <c r="B49" s="106"/>
      <c r="C49" s="106"/>
      <c r="D49" s="106"/>
      <c r="E49">
        <v>45998</v>
      </c>
      <c r="F49" s="106"/>
      <c r="G49" t="s">
        <v>102</v>
      </c>
      <c r="H49" s="106"/>
    </row>
    <row r="50" spans="1:8" x14ac:dyDescent="0.25">
      <c r="A50" s="106"/>
      <c r="B50" s="106"/>
      <c r="C50" s="106"/>
      <c r="D50" s="106"/>
      <c r="E50">
        <v>45793</v>
      </c>
      <c r="F50" s="106"/>
      <c r="G50" t="s">
        <v>102</v>
      </c>
      <c r="H50" s="106"/>
    </row>
    <row r="51" spans="1:8" x14ac:dyDescent="0.25">
      <c r="A51" s="106"/>
      <c r="B51" s="106"/>
      <c r="C51" s="106"/>
      <c r="D51" s="106"/>
      <c r="E51">
        <v>45371</v>
      </c>
      <c r="F51" s="106"/>
      <c r="G51" t="s">
        <v>102</v>
      </c>
      <c r="H51" s="106"/>
    </row>
    <row r="52" spans="1:8" x14ac:dyDescent="0.25">
      <c r="A52" s="106"/>
      <c r="B52" s="106"/>
      <c r="C52" s="106"/>
      <c r="D52" s="106"/>
      <c r="E52">
        <v>45470</v>
      </c>
      <c r="F52" s="106"/>
      <c r="G52" t="s">
        <v>102</v>
      </c>
      <c r="H52" s="106"/>
    </row>
    <row r="53" spans="1:8" x14ac:dyDescent="0.25">
      <c r="A53" s="106"/>
      <c r="B53" s="106"/>
      <c r="C53" s="106"/>
      <c r="D53" s="106"/>
      <c r="E53">
        <v>45925</v>
      </c>
      <c r="F53" s="106"/>
      <c r="G53" t="s">
        <v>102</v>
      </c>
      <c r="H53" s="106"/>
    </row>
    <row r="54" spans="1:8" x14ac:dyDescent="0.25">
      <c r="A54" s="106"/>
      <c r="B54" s="106"/>
      <c r="C54" s="106"/>
      <c r="D54" s="106"/>
      <c r="E54">
        <v>45896</v>
      </c>
      <c r="F54" s="106"/>
      <c r="G54" t="s">
        <v>102</v>
      </c>
      <c r="H54" s="106"/>
    </row>
    <row r="55" spans="1:8" x14ac:dyDescent="0.25">
      <c r="A55" s="106"/>
      <c r="B55" s="106"/>
      <c r="C55" s="106"/>
      <c r="D55" s="106"/>
      <c r="E55">
        <v>45857</v>
      </c>
      <c r="F55" s="106"/>
      <c r="G55" t="s">
        <v>102</v>
      </c>
      <c r="H55" s="106"/>
    </row>
    <row r="56" spans="1:8" x14ac:dyDescent="0.25">
      <c r="A56" s="106"/>
      <c r="B56" s="106"/>
      <c r="C56" s="106"/>
      <c r="D56" s="106"/>
      <c r="E56">
        <v>900039</v>
      </c>
      <c r="F56" s="106"/>
      <c r="G56" t="s">
        <v>102</v>
      </c>
      <c r="H56" s="106"/>
    </row>
    <row r="57" spans="1:8" x14ac:dyDescent="0.25">
      <c r="A57" s="106"/>
      <c r="B57" s="106"/>
      <c r="C57" s="106"/>
      <c r="D57" s="106"/>
      <c r="E57">
        <v>45786</v>
      </c>
      <c r="F57" s="106"/>
      <c r="G57" t="s">
        <v>102</v>
      </c>
      <c r="H57" s="106"/>
    </row>
    <row r="58" spans="1:8" x14ac:dyDescent="0.25">
      <c r="A58" s="106"/>
      <c r="B58" s="106"/>
      <c r="C58" s="106"/>
      <c r="D58" s="106"/>
      <c r="E58">
        <v>900006</v>
      </c>
      <c r="F58" s="106"/>
      <c r="G58" t="s">
        <v>102</v>
      </c>
      <c r="H58" s="106"/>
    </row>
    <row r="59" spans="1:8" x14ac:dyDescent="0.25">
      <c r="A59" s="106"/>
      <c r="B59" s="106"/>
      <c r="C59" s="106"/>
      <c r="D59" s="106"/>
      <c r="E59">
        <v>44291</v>
      </c>
      <c r="F59" s="106"/>
      <c r="G59" t="s">
        <v>102</v>
      </c>
      <c r="H59" s="106"/>
    </row>
    <row r="60" spans="1:8" x14ac:dyDescent="0.25">
      <c r="A60" s="106"/>
      <c r="B60" s="106"/>
      <c r="C60" s="106"/>
      <c r="D60" s="106"/>
      <c r="E60">
        <v>45511</v>
      </c>
      <c r="F60" s="106"/>
      <c r="G60" t="s">
        <v>102</v>
      </c>
      <c r="H60" s="106"/>
    </row>
    <row r="61" spans="1:8" x14ac:dyDescent="0.25">
      <c r="A61" s="106"/>
      <c r="B61" s="106"/>
      <c r="C61" s="106"/>
      <c r="D61" s="106"/>
      <c r="E61">
        <v>45375</v>
      </c>
      <c r="F61" s="106"/>
      <c r="G61" t="s">
        <v>102</v>
      </c>
      <c r="H61" s="106"/>
    </row>
    <row r="62" spans="1:8" x14ac:dyDescent="0.25">
      <c r="A62" s="106"/>
      <c r="B62" s="106"/>
      <c r="C62" s="106"/>
      <c r="D62" s="106"/>
      <c r="E62">
        <v>43109</v>
      </c>
      <c r="F62" s="106"/>
      <c r="G62" t="s">
        <v>102</v>
      </c>
      <c r="H62" s="106"/>
    </row>
    <row r="63" spans="1:8" x14ac:dyDescent="0.25">
      <c r="A63" s="106"/>
      <c r="B63" s="106"/>
      <c r="C63" s="106"/>
      <c r="D63" s="106"/>
      <c r="E63">
        <v>44976</v>
      </c>
      <c r="F63" s="106"/>
      <c r="G63" t="s">
        <v>102</v>
      </c>
      <c r="H63" s="106"/>
    </row>
    <row r="64" spans="1:8" x14ac:dyDescent="0.25">
      <c r="A64" s="106"/>
      <c r="B64" s="106"/>
      <c r="C64" s="106"/>
      <c r="D64" s="106"/>
      <c r="E64">
        <v>45706</v>
      </c>
      <c r="F64" s="106"/>
      <c r="G64" t="s">
        <v>102</v>
      </c>
      <c r="H64" s="106"/>
    </row>
    <row r="65" spans="1:8" x14ac:dyDescent="0.25">
      <c r="A65" s="106"/>
      <c r="B65" s="106"/>
      <c r="C65" s="106"/>
      <c r="D65" s="106"/>
      <c r="E65">
        <v>43488</v>
      </c>
      <c r="F65" s="106"/>
      <c r="G65" t="s">
        <v>105</v>
      </c>
      <c r="H65" s="106"/>
    </row>
    <row r="66" spans="1:8" x14ac:dyDescent="0.25">
      <c r="A66" s="106"/>
      <c r="B66" s="106"/>
      <c r="C66" s="106"/>
      <c r="D66" s="106"/>
      <c r="E66">
        <v>45985</v>
      </c>
      <c r="F66" s="106"/>
      <c r="G66" t="s">
        <v>102</v>
      </c>
      <c r="H66" s="106"/>
    </row>
    <row r="67" spans="1:8" x14ac:dyDescent="0.25">
      <c r="A67" s="106"/>
      <c r="B67" s="106"/>
      <c r="C67" s="106"/>
      <c r="D67" s="106"/>
      <c r="E67">
        <v>42509</v>
      </c>
      <c r="F67" s="106"/>
      <c r="G67" t="s">
        <v>104</v>
      </c>
      <c r="H67" s="106"/>
    </row>
    <row r="68" spans="1:8" x14ac:dyDescent="0.25">
      <c r="A68" s="106"/>
      <c r="B68" s="106"/>
      <c r="C68" s="106"/>
      <c r="D68" s="106"/>
      <c r="E68">
        <v>45321</v>
      </c>
      <c r="F68" s="106"/>
      <c r="G68" t="s">
        <v>102</v>
      </c>
      <c r="H68" s="106"/>
    </row>
    <row r="69" spans="1:8" x14ac:dyDescent="0.25">
      <c r="A69" s="106"/>
      <c r="B69" s="106"/>
      <c r="C69" s="106"/>
      <c r="D69" s="106"/>
      <c r="E69">
        <v>45791</v>
      </c>
      <c r="F69" s="106"/>
      <c r="G69" t="s">
        <v>102</v>
      </c>
      <c r="H69" s="106"/>
    </row>
    <row r="70" spans="1:8" x14ac:dyDescent="0.25">
      <c r="A70" s="106"/>
      <c r="B70" s="106"/>
      <c r="C70" s="106"/>
      <c r="D70" s="106"/>
      <c r="E70">
        <v>45608</v>
      </c>
      <c r="F70" s="106"/>
      <c r="G70" t="s">
        <v>102</v>
      </c>
      <c r="H70" s="106"/>
    </row>
    <row r="71" spans="1:8" x14ac:dyDescent="0.25">
      <c r="A71" s="106"/>
      <c r="B71" s="106"/>
      <c r="C71" s="106"/>
      <c r="D71" s="106"/>
      <c r="E71">
        <v>45189</v>
      </c>
      <c r="F71" s="106"/>
      <c r="G71" t="s">
        <v>102</v>
      </c>
      <c r="H71" s="106"/>
    </row>
    <row r="72" spans="1:8" x14ac:dyDescent="0.25">
      <c r="A72" s="106"/>
      <c r="B72" s="106"/>
      <c r="C72" s="106"/>
      <c r="D72" s="106"/>
      <c r="E72">
        <v>46010</v>
      </c>
      <c r="F72" s="106"/>
      <c r="G72" t="s">
        <v>102</v>
      </c>
      <c r="H72" s="106"/>
    </row>
    <row r="73" spans="1:8" x14ac:dyDescent="0.25">
      <c r="A73" s="106"/>
      <c r="B73" s="106"/>
      <c r="C73" s="106"/>
      <c r="D73" s="106"/>
      <c r="E73">
        <v>45237</v>
      </c>
      <c r="F73" s="106"/>
      <c r="G73" t="s">
        <v>102</v>
      </c>
      <c r="H73" s="106"/>
    </row>
    <row r="74" spans="1:8" x14ac:dyDescent="0.25">
      <c r="A74" s="106"/>
      <c r="B74" s="106"/>
      <c r="C74" s="106"/>
      <c r="D74" s="106"/>
      <c r="E74">
        <v>45593</v>
      </c>
      <c r="F74" s="106"/>
      <c r="G74" t="s">
        <v>102</v>
      </c>
      <c r="H74" s="106"/>
    </row>
    <row r="75" spans="1:8" x14ac:dyDescent="0.25">
      <c r="A75" s="106"/>
      <c r="B75" s="106"/>
      <c r="C75" s="106"/>
      <c r="D75" s="106"/>
      <c r="E75">
        <v>45583</v>
      </c>
      <c r="F75" s="106"/>
      <c r="G75" t="s">
        <v>102</v>
      </c>
      <c r="H75" s="106"/>
    </row>
    <row r="76" spans="1:8" x14ac:dyDescent="0.25">
      <c r="A76" s="106"/>
      <c r="B76" s="106"/>
      <c r="C76" s="106"/>
      <c r="D76" s="106"/>
      <c r="E76">
        <v>45781</v>
      </c>
      <c r="F76" s="106"/>
      <c r="G76" t="s">
        <v>102</v>
      </c>
      <c r="H76" s="106"/>
    </row>
    <row r="77" spans="1:8" x14ac:dyDescent="0.25">
      <c r="A77" s="106"/>
      <c r="B77" s="106"/>
      <c r="C77" s="106"/>
      <c r="D77" s="106"/>
      <c r="E77">
        <v>45425</v>
      </c>
      <c r="F77" s="106"/>
      <c r="G77" t="s">
        <v>102</v>
      </c>
      <c r="H77" s="106"/>
    </row>
    <row r="78" spans="1:8" x14ac:dyDescent="0.25">
      <c r="A78" s="106"/>
      <c r="B78" s="106"/>
      <c r="C78" s="106"/>
      <c r="D78" s="106"/>
      <c r="E78">
        <v>46050</v>
      </c>
      <c r="F78" s="106"/>
      <c r="G78" t="s">
        <v>102</v>
      </c>
      <c r="H78" s="106"/>
    </row>
    <row r="79" spans="1:8" x14ac:dyDescent="0.25">
      <c r="A79" s="106"/>
      <c r="B79" s="106"/>
      <c r="C79" s="106"/>
      <c r="D79" s="106"/>
      <c r="E79">
        <v>45672</v>
      </c>
      <c r="F79" s="106"/>
      <c r="G79" t="s">
        <v>102</v>
      </c>
      <c r="H79" s="106"/>
    </row>
    <row r="80" spans="1:8" x14ac:dyDescent="0.25">
      <c r="A80" s="106"/>
      <c r="B80" s="106"/>
      <c r="C80" s="106"/>
      <c r="D80" s="106"/>
      <c r="E80">
        <v>45359</v>
      </c>
      <c r="F80" s="106"/>
      <c r="G80" t="s">
        <v>102</v>
      </c>
      <c r="H80" s="106"/>
    </row>
    <row r="81" spans="1:8" x14ac:dyDescent="0.25">
      <c r="A81" s="106"/>
      <c r="B81" s="106"/>
      <c r="C81" s="106"/>
      <c r="D81" s="106"/>
      <c r="E81">
        <v>45261</v>
      </c>
      <c r="F81" s="106"/>
      <c r="G81" t="s">
        <v>102</v>
      </c>
      <c r="H81" s="106"/>
    </row>
    <row r="82" spans="1:8" x14ac:dyDescent="0.25">
      <c r="A82" s="106"/>
      <c r="B82" s="106"/>
      <c r="C82" s="106"/>
      <c r="D82" s="106"/>
      <c r="E82">
        <v>45437</v>
      </c>
      <c r="F82" s="106"/>
      <c r="G82" t="s">
        <v>102</v>
      </c>
      <c r="H82" s="106"/>
    </row>
    <row r="83" spans="1:8" x14ac:dyDescent="0.25">
      <c r="A83" s="106"/>
      <c r="B83" s="106"/>
      <c r="C83" s="106"/>
      <c r="D83" s="106"/>
      <c r="E83">
        <v>45735</v>
      </c>
      <c r="F83" s="106"/>
      <c r="G83" t="s">
        <v>102</v>
      </c>
      <c r="H83" s="106"/>
    </row>
    <row r="84" spans="1:8" x14ac:dyDescent="0.25">
      <c r="A84" s="106"/>
      <c r="B84" s="106"/>
      <c r="C84" s="106"/>
      <c r="D84" s="106"/>
      <c r="E84">
        <v>45478</v>
      </c>
      <c r="F84" s="106"/>
      <c r="G84" t="s">
        <v>102</v>
      </c>
      <c r="H84" s="106"/>
    </row>
    <row r="85" spans="1:8" x14ac:dyDescent="0.25">
      <c r="A85" s="106"/>
      <c r="B85" s="106"/>
      <c r="C85" s="106"/>
      <c r="D85" s="106"/>
      <c r="E85">
        <v>45066</v>
      </c>
      <c r="F85" s="106"/>
      <c r="G85" t="s">
        <v>102</v>
      </c>
      <c r="H85" s="106"/>
    </row>
    <row r="86" spans="1:8" x14ac:dyDescent="0.25">
      <c r="A86" s="106"/>
      <c r="B86" s="106"/>
      <c r="C86" s="106"/>
      <c r="D86" s="106"/>
      <c r="E86">
        <v>43197</v>
      </c>
      <c r="F86" s="106"/>
      <c r="G86" t="s">
        <v>102</v>
      </c>
      <c r="H86" s="106"/>
    </row>
    <row r="87" spans="1:8" x14ac:dyDescent="0.25">
      <c r="A87" s="106"/>
      <c r="B87" s="106"/>
      <c r="C87" s="106"/>
      <c r="D87" s="106"/>
      <c r="E87">
        <v>45654</v>
      </c>
      <c r="F87" s="106"/>
      <c r="G87" t="s">
        <v>102</v>
      </c>
      <c r="H87" s="106"/>
    </row>
    <row r="88" spans="1:8" x14ac:dyDescent="0.25">
      <c r="A88" s="106"/>
      <c r="B88" s="106"/>
      <c r="C88" s="106"/>
      <c r="D88" s="106"/>
      <c r="E88">
        <v>43668</v>
      </c>
      <c r="F88" s="106"/>
      <c r="G88" t="s">
        <v>104</v>
      </c>
      <c r="H88" s="106"/>
    </row>
    <row r="89" spans="1:8" x14ac:dyDescent="0.25">
      <c r="A89" s="106"/>
      <c r="B89" s="106"/>
      <c r="C89" s="106"/>
      <c r="D89" s="106"/>
      <c r="E89">
        <v>45576</v>
      </c>
      <c r="F89" s="106"/>
      <c r="G89" t="s">
        <v>102</v>
      </c>
      <c r="H89" s="106"/>
    </row>
    <row r="90" spans="1:8" x14ac:dyDescent="0.25">
      <c r="A90" s="106"/>
      <c r="B90" s="106"/>
      <c r="C90" s="106"/>
      <c r="D90" s="106"/>
      <c r="E90">
        <v>45413</v>
      </c>
      <c r="F90" s="106"/>
      <c r="G90" t="s">
        <v>104</v>
      </c>
      <c r="H90" s="106"/>
    </row>
    <row r="91" spans="1:8" x14ac:dyDescent="0.25">
      <c r="A91" s="106"/>
      <c r="B91" s="106"/>
      <c r="C91" s="106"/>
      <c r="D91" s="106"/>
      <c r="E91">
        <v>45582</v>
      </c>
      <c r="F91" s="106"/>
      <c r="G91" t="s">
        <v>102</v>
      </c>
      <c r="H91" s="106"/>
    </row>
    <row r="92" spans="1:8" x14ac:dyDescent="0.25">
      <c r="A92" s="106"/>
      <c r="B92" s="106"/>
      <c r="C92" s="106"/>
      <c r="D92" s="106"/>
      <c r="E92">
        <v>45692</v>
      </c>
      <c r="F92" s="106"/>
      <c r="G92" t="s">
        <v>102</v>
      </c>
      <c r="H92" s="106"/>
    </row>
    <row r="93" spans="1:8" x14ac:dyDescent="0.25">
      <c r="A93" s="106"/>
      <c r="B93" s="106"/>
      <c r="C93" s="106"/>
      <c r="D93" s="106"/>
      <c r="E93">
        <v>46022</v>
      </c>
      <c r="F93" s="106"/>
      <c r="G93" t="s">
        <v>102</v>
      </c>
      <c r="H93" s="106"/>
    </row>
    <row r="94" spans="1:8" x14ac:dyDescent="0.25">
      <c r="A94" s="106"/>
      <c r="B94" s="106"/>
      <c r="C94" s="106"/>
      <c r="D94" s="106"/>
      <c r="E94">
        <v>43132</v>
      </c>
      <c r="F94" s="106"/>
      <c r="G94" t="s">
        <v>102</v>
      </c>
      <c r="H94" s="106"/>
    </row>
    <row r="95" spans="1:8" x14ac:dyDescent="0.25">
      <c r="A95" s="106"/>
      <c r="B95" s="106"/>
      <c r="C95" s="106"/>
      <c r="D95" s="106"/>
      <c r="E95">
        <v>46037</v>
      </c>
      <c r="F95" s="106"/>
      <c r="G95" t="s">
        <v>102</v>
      </c>
      <c r="H95" s="106"/>
    </row>
    <row r="96" spans="1:8" x14ac:dyDescent="0.25">
      <c r="A96" s="106"/>
      <c r="B96" s="106"/>
      <c r="C96" s="106"/>
      <c r="D96" s="106"/>
      <c r="E96">
        <v>45976</v>
      </c>
      <c r="F96" s="106"/>
      <c r="G96" t="s">
        <v>102</v>
      </c>
      <c r="H96" s="106"/>
    </row>
    <row r="97" spans="1:8" x14ac:dyDescent="0.25">
      <c r="A97" s="106"/>
      <c r="B97" s="106"/>
      <c r="C97" s="106"/>
      <c r="D97" s="106"/>
      <c r="E97">
        <v>46085</v>
      </c>
      <c r="F97" s="106"/>
      <c r="G97" t="s">
        <v>102</v>
      </c>
      <c r="H97" s="106"/>
    </row>
    <row r="98" spans="1:8" x14ac:dyDescent="0.25">
      <c r="A98" s="106"/>
      <c r="B98" s="106"/>
      <c r="C98" s="106"/>
      <c r="D98" s="106"/>
      <c r="E98">
        <v>900057</v>
      </c>
      <c r="F98" s="106"/>
      <c r="G98" t="s">
        <v>102</v>
      </c>
      <c r="H98" s="106"/>
    </row>
    <row r="99" spans="1:8" x14ac:dyDescent="0.25">
      <c r="A99" s="106"/>
      <c r="B99" s="106"/>
      <c r="C99" s="106"/>
      <c r="D99" s="106"/>
      <c r="E99">
        <v>45558</v>
      </c>
      <c r="F99" s="106"/>
      <c r="G99" t="s">
        <v>102</v>
      </c>
      <c r="H99" s="106"/>
    </row>
    <row r="100" spans="1:8" x14ac:dyDescent="0.25">
      <c r="A100" s="106"/>
      <c r="B100" s="106"/>
      <c r="C100" s="106"/>
      <c r="D100" s="106"/>
      <c r="E100">
        <v>45386</v>
      </c>
      <c r="F100" s="106"/>
      <c r="G100" t="s">
        <v>102</v>
      </c>
      <c r="H100" s="106"/>
    </row>
    <row r="101" spans="1:8" x14ac:dyDescent="0.25">
      <c r="A101" s="106"/>
      <c r="B101" s="106"/>
      <c r="C101" s="106"/>
      <c r="D101" s="106"/>
      <c r="E101">
        <v>45948</v>
      </c>
      <c r="F101" s="106"/>
      <c r="G101" t="s">
        <v>102</v>
      </c>
      <c r="H101" s="106"/>
    </row>
    <row r="102" spans="1:8" x14ac:dyDescent="0.25">
      <c r="A102" s="106"/>
      <c r="B102" s="106"/>
      <c r="C102" s="106"/>
      <c r="D102" s="106"/>
      <c r="E102">
        <v>45471</v>
      </c>
      <c r="F102" s="106"/>
      <c r="G102" t="s">
        <v>102</v>
      </c>
      <c r="H102" s="106"/>
    </row>
    <row r="103" spans="1:8" x14ac:dyDescent="0.25">
      <c r="A103" s="106"/>
      <c r="B103" s="106"/>
      <c r="C103" s="106"/>
      <c r="D103" s="106"/>
      <c r="E103">
        <v>45920</v>
      </c>
      <c r="F103" s="106"/>
      <c r="G103" t="s">
        <v>102</v>
      </c>
      <c r="H103" s="106"/>
    </row>
    <row r="104" spans="1:8" x14ac:dyDescent="0.25">
      <c r="A104" s="106"/>
      <c r="B104" s="106"/>
      <c r="C104" s="106"/>
      <c r="D104" s="106"/>
      <c r="E104">
        <v>45653</v>
      </c>
      <c r="F104" s="106"/>
      <c r="G104" t="s">
        <v>102</v>
      </c>
      <c r="H104" s="106"/>
    </row>
    <row r="105" spans="1:8" x14ac:dyDescent="0.25">
      <c r="A105" s="106"/>
      <c r="B105" s="106"/>
      <c r="C105" s="106"/>
      <c r="D105" s="106"/>
      <c r="E105">
        <v>45836</v>
      </c>
      <c r="F105" s="106"/>
      <c r="G105" t="s">
        <v>102</v>
      </c>
      <c r="H105" s="106"/>
    </row>
    <row r="106" spans="1:8" x14ac:dyDescent="0.25">
      <c r="A106" s="106"/>
      <c r="B106" s="106"/>
      <c r="C106" s="106"/>
      <c r="D106" s="106"/>
      <c r="E106">
        <v>45535</v>
      </c>
      <c r="F106" s="106"/>
      <c r="G106" t="s">
        <v>102</v>
      </c>
      <c r="H106" s="106"/>
    </row>
    <row r="107" spans="1:8" x14ac:dyDescent="0.25">
      <c r="A107" s="106"/>
      <c r="B107" s="106"/>
      <c r="C107" s="106"/>
      <c r="D107" s="106"/>
      <c r="E107">
        <v>46044</v>
      </c>
      <c r="F107" s="106"/>
      <c r="G107" t="s">
        <v>102</v>
      </c>
      <c r="H107" s="106"/>
    </row>
    <row r="108" spans="1:8" x14ac:dyDescent="0.25">
      <c r="A108" s="106"/>
      <c r="B108" s="106"/>
      <c r="C108" s="106"/>
      <c r="D108" s="106"/>
      <c r="E108">
        <v>46042</v>
      </c>
      <c r="F108" s="106"/>
      <c r="G108" t="s">
        <v>102</v>
      </c>
      <c r="H108" s="106"/>
    </row>
    <row r="109" spans="1:8" x14ac:dyDescent="0.25">
      <c r="A109" s="106"/>
      <c r="B109" s="106"/>
      <c r="C109" s="106"/>
      <c r="D109" s="106"/>
      <c r="E109">
        <v>46026</v>
      </c>
      <c r="F109" s="106"/>
      <c r="G109" t="s">
        <v>102</v>
      </c>
      <c r="H109" s="106"/>
    </row>
    <row r="110" spans="1:8" x14ac:dyDescent="0.25">
      <c r="A110" s="106"/>
      <c r="B110" s="106"/>
      <c r="C110" s="106"/>
      <c r="D110" s="106"/>
      <c r="E110">
        <v>45725</v>
      </c>
      <c r="F110" s="106"/>
      <c r="G110" t="s">
        <v>102</v>
      </c>
      <c r="H110" s="106"/>
    </row>
    <row r="111" spans="1:8" x14ac:dyDescent="0.25">
      <c r="A111" s="106"/>
      <c r="B111" s="106"/>
      <c r="C111" s="106"/>
      <c r="D111" s="106"/>
      <c r="E111">
        <v>45774</v>
      </c>
      <c r="F111" s="106"/>
      <c r="G111" t="s">
        <v>102</v>
      </c>
      <c r="H111" s="106"/>
    </row>
    <row r="112" spans="1:8" x14ac:dyDescent="0.25">
      <c r="A112" s="106"/>
      <c r="B112" s="106"/>
      <c r="C112" s="106"/>
      <c r="D112" s="106"/>
      <c r="E112">
        <v>45613</v>
      </c>
      <c r="F112" s="106"/>
      <c r="G112" t="s">
        <v>102</v>
      </c>
      <c r="H112" s="106"/>
    </row>
    <row r="113" spans="1:8" x14ac:dyDescent="0.25">
      <c r="A113" s="106"/>
      <c r="B113" s="106"/>
      <c r="C113" s="106"/>
      <c r="D113" s="106"/>
      <c r="E113">
        <v>45489</v>
      </c>
      <c r="F113" s="106"/>
      <c r="G113" t="s">
        <v>102</v>
      </c>
      <c r="H113" s="106"/>
    </row>
    <row r="114" spans="1:8" x14ac:dyDescent="0.25">
      <c r="A114" s="106"/>
      <c r="B114" s="106"/>
      <c r="C114" s="106"/>
      <c r="D114" s="106"/>
      <c r="E114">
        <v>45767</v>
      </c>
      <c r="F114" s="106"/>
      <c r="G114" t="s">
        <v>102</v>
      </c>
      <c r="H114" s="106"/>
    </row>
    <row r="115" spans="1:8" x14ac:dyDescent="0.25">
      <c r="A115" s="106"/>
      <c r="B115" s="106"/>
      <c r="C115" s="106"/>
      <c r="D115" s="106"/>
      <c r="E115" t="s">
        <v>106</v>
      </c>
      <c r="F115" s="106"/>
      <c r="G115" t="s">
        <v>102</v>
      </c>
      <c r="H115" s="106"/>
    </row>
    <row r="116" spans="1:8" x14ac:dyDescent="0.25">
      <c r="A116" s="106"/>
      <c r="B116" s="106"/>
      <c r="C116" s="106"/>
      <c r="D116" s="106"/>
      <c r="E116">
        <v>46052</v>
      </c>
      <c r="F116" s="106"/>
      <c r="G116" t="s">
        <v>102</v>
      </c>
      <c r="H116" s="106"/>
    </row>
    <row r="117" spans="1:8" x14ac:dyDescent="0.25">
      <c r="A117" s="106"/>
      <c r="B117" s="106"/>
      <c r="C117" s="106"/>
      <c r="D117" s="106"/>
      <c r="E117">
        <v>45845</v>
      </c>
      <c r="F117" s="106"/>
      <c r="G117" t="s">
        <v>102</v>
      </c>
      <c r="H117" s="106"/>
    </row>
    <row r="118" spans="1:8" x14ac:dyDescent="0.25">
      <c r="A118" s="106"/>
      <c r="B118" s="106"/>
      <c r="C118" s="106"/>
      <c r="D118" s="106"/>
      <c r="E118">
        <v>45379</v>
      </c>
      <c r="F118" s="106"/>
      <c r="G118" t="s">
        <v>102</v>
      </c>
      <c r="H118" s="106"/>
    </row>
    <row r="119" spans="1:8" x14ac:dyDescent="0.25">
      <c r="A119" s="106"/>
      <c r="B119" s="106"/>
      <c r="C119" s="106"/>
      <c r="D119" s="106"/>
      <c r="E119">
        <v>45676</v>
      </c>
      <c r="F119" s="106"/>
      <c r="G119" t="s">
        <v>102</v>
      </c>
      <c r="H119" s="106"/>
    </row>
    <row r="120" spans="1:8" x14ac:dyDescent="0.25">
      <c r="A120" s="106"/>
      <c r="B120" s="106"/>
      <c r="C120" s="106"/>
      <c r="D120" s="106"/>
      <c r="E120">
        <v>45332</v>
      </c>
      <c r="F120" s="106"/>
      <c r="G120" t="s">
        <v>102</v>
      </c>
      <c r="H120" s="106"/>
    </row>
    <row r="121" spans="1:8" x14ac:dyDescent="0.25">
      <c r="A121" s="106"/>
      <c r="B121" s="106"/>
      <c r="C121" s="106"/>
      <c r="D121" s="106"/>
      <c r="E121">
        <v>43210</v>
      </c>
      <c r="F121" s="106"/>
      <c r="G121" t="s">
        <v>104</v>
      </c>
      <c r="H121" s="106"/>
    </row>
    <row r="122" spans="1:8" x14ac:dyDescent="0.25">
      <c r="A122" s="106"/>
      <c r="B122" s="106"/>
      <c r="C122" s="106"/>
      <c r="D122" s="106"/>
      <c r="E122">
        <v>45572</v>
      </c>
      <c r="F122" s="106"/>
      <c r="G122" t="s">
        <v>102</v>
      </c>
      <c r="H122" s="106"/>
    </row>
    <row r="123" spans="1:8" x14ac:dyDescent="0.25">
      <c r="A123" s="106"/>
      <c r="B123" s="106"/>
      <c r="C123" s="106"/>
      <c r="D123" s="106"/>
      <c r="E123">
        <v>46055</v>
      </c>
      <c r="F123" s="106"/>
      <c r="G123" t="s">
        <v>102</v>
      </c>
      <c r="H123" s="106"/>
    </row>
    <row r="124" spans="1:8" x14ac:dyDescent="0.25">
      <c r="A124" s="106"/>
      <c r="B124" s="106"/>
      <c r="C124" s="106"/>
      <c r="D124" s="106"/>
      <c r="E124">
        <v>45322</v>
      </c>
      <c r="F124" s="106"/>
      <c r="G124" t="s">
        <v>102</v>
      </c>
      <c r="H124" s="106"/>
    </row>
    <row r="125" spans="1:8" x14ac:dyDescent="0.25">
      <c r="A125" s="106"/>
      <c r="B125" s="106"/>
      <c r="C125" s="106"/>
      <c r="D125" s="106"/>
      <c r="E125">
        <v>45879</v>
      </c>
      <c r="F125" s="106"/>
      <c r="G125" t="s">
        <v>102</v>
      </c>
      <c r="H125" s="106"/>
    </row>
    <row r="126" spans="1:8" x14ac:dyDescent="0.25">
      <c r="A126" s="106"/>
      <c r="B126" s="106"/>
      <c r="C126" s="106"/>
      <c r="D126" s="106"/>
      <c r="E126">
        <v>45184</v>
      </c>
      <c r="F126" s="106"/>
      <c r="G126" t="s">
        <v>102</v>
      </c>
      <c r="H126" s="106"/>
    </row>
    <row r="127" spans="1:8" x14ac:dyDescent="0.25">
      <c r="A127" s="106"/>
      <c r="B127" s="106"/>
      <c r="C127" s="106"/>
      <c r="D127" s="106"/>
      <c r="E127">
        <v>45611</v>
      </c>
      <c r="F127" s="106"/>
      <c r="G127" t="s">
        <v>102</v>
      </c>
      <c r="H127" s="106"/>
    </row>
    <row r="128" spans="1:8" x14ac:dyDescent="0.25">
      <c r="A128" s="106"/>
      <c r="B128" s="106"/>
      <c r="C128" s="106"/>
      <c r="D128" s="106"/>
      <c r="E128">
        <v>45603</v>
      </c>
      <c r="F128" s="106"/>
      <c r="G128" t="s">
        <v>102</v>
      </c>
      <c r="H128" s="106"/>
    </row>
    <row r="129" spans="1:8" x14ac:dyDescent="0.25">
      <c r="A129" s="106"/>
      <c r="B129" s="106"/>
      <c r="C129" s="106"/>
      <c r="D129" s="106"/>
      <c r="E129">
        <v>45442</v>
      </c>
      <c r="F129" s="106"/>
      <c r="G129" t="s">
        <v>102</v>
      </c>
      <c r="H129" s="106"/>
    </row>
    <row r="130" spans="1:8" x14ac:dyDescent="0.25">
      <c r="A130" s="106"/>
      <c r="B130" s="106"/>
      <c r="C130" s="106"/>
      <c r="D130" s="106"/>
      <c r="E130">
        <v>900030</v>
      </c>
      <c r="F130" s="106"/>
      <c r="G130" t="s">
        <v>102</v>
      </c>
      <c r="H130" s="106"/>
    </row>
    <row r="131" spans="1:8" x14ac:dyDescent="0.25">
      <c r="A131" s="106"/>
      <c r="B131" s="106"/>
      <c r="C131" s="106"/>
      <c r="D131" s="106"/>
      <c r="E131">
        <v>45250</v>
      </c>
      <c r="F131" s="106"/>
      <c r="G131" t="s">
        <v>102</v>
      </c>
      <c r="H131" s="106"/>
    </row>
    <row r="132" spans="1:8" x14ac:dyDescent="0.25">
      <c r="A132" s="106"/>
      <c r="B132" s="106"/>
      <c r="C132" s="106"/>
      <c r="D132" s="106"/>
      <c r="E132">
        <v>45752</v>
      </c>
      <c r="F132" s="106"/>
      <c r="G132" t="s">
        <v>102</v>
      </c>
      <c r="H132" s="106"/>
    </row>
    <row r="133" spans="1:8" x14ac:dyDescent="0.25">
      <c r="A133" s="106"/>
      <c r="B133" s="106"/>
      <c r="C133" s="106"/>
      <c r="D133" s="106"/>
      <c r="E133">
        <v>45883</v>
      </c>
      <c r="F133" s="106"/>
      <c r="G133" t="s">
        <v>102</v>
      </c>
      <c r="H133" s="106"/>
    </row>
    <row r="134" spans="1:8" x14ac:dyDescent="0.25">
      <c r="A134" s="106"/>
      <c r="B134" s="106"/>
      <c r="C134" s="106"/>
      <c r="D134" s="106"/>
      <c r="E134">
        <v>43427</v>
      </c>
      <c r="F134" s="106"/>
      <c r="G134" t="s">
        <v>103</v>
      </c>
      <c r="H134" s="106"/>
    </row>
    <row r="135" spans="1:8" x14ac:dyDescent="0.25">
      <c r="A135" s="106"/>
      <c r="B135" s="106"/>
      <c r="C135" s="106"/>
      <c r="D135" s="106"/>
      <c r="E135">
        <v>43664</v>
      </c>
      <c r="F135" s="106"/>
      <c r="G135" t="s">
        <v>104</v>
      </c>
      <c r="H135" s="106"/>
    </row>
    <row r="136" spans="1:8" x14ac:dyDescent="0.25">
      <c r="A136" s="106"/>
      <c r="B136" s="106"/>
      <c r="C136" s="106"/>
      <c r="D136" s="106"/>
      <c r="E136">
        <v>46023</v>
      </c>
      <c r="F136" s="106"/>
      <c r="G136" t="s">
        <v>102</v>
      </c>
      <c r="H136" s="106"/>
    </row>
    <row r="137" spans="1:8" x14ac:dyDescent="0.25">
      <c r="A137" s="106"/>
      <c r="B137" s="106"/>
      <c r="C137" s="106"/>
      <c r="D137" s="106"/>
      <c r="E137" t="s">
        <v>107</v>
      </c>
      <c r="F137" s="106"/>
      <c r="G137" t="s">
        <v>103</v>
      </c>
      <c r="H137" s="106"/>
    </row>
    <row r="138" spans="1:8" x14ac:dyDescent="0.25">
      <c r="A138" s="106"/>
      <c r="B138" s="106"/>
      <c r="C138" s="106"/>
      <c r="D138" s="106"/>
      <c r="E138">
        <v>45663</v>
      </c>
      <c r="F138" s="106"/>
      <c r="G138" t="s">
        <v>102</v>
      </c>
      <c r="H138" s="106"/>
    </row>
    <row r="139" spans="1:8" x14ac:dyDescent="0.25">
      <c r="A139" s="106"/>
      <c r="B139" s="106"/>
      <c r="C139" s="106"/>
      <c r="D139" s="106"/>
      <c r="E139">
        <v>45625</v>
      </c>
      <c r="F139" s="106"/>
      <c r="G139" t="s">
        <v>102</v>
      </c>
      <c r="H139" s="106"/>
    </row>
    <row r="140" spans="1:8" x14ac:dyDescent="0.25">
      <c r="A140" s="106"/>
      <c r="B140" s="106"/>
      <c r="C140" s="106"/>
      <c r="D140" s="106"/>
      <c r="E140">
        <v>45259</v>
      </c>
      <c r="F140" s="106"/>
      <c r="G140" t="s">
        <v>102</v>
      </c>
      <c r="H140" s="106"/>
    </row>
    <row r="141" spans="1:8" x14ac:dyDescent="0.25">
      <c r="A141" s="106"/>
      <c r="B141" s="106"/>
      <c r="C141" s="106"/>
      <c r="D141" s="106"/>
      <c r="E141">
        <v>44878</v>
      </c>
      <c r="F141" s="106"/>
      <c r="G141" t="s">
        <v>102</v>
      </c>
      <c r="H141" s="106"/>
    </row>
    <row r="142" spans="1:8" x14ac:dyDescent="0.25">
      <c r="A142" s="106"/>
      <c r="B142" s="106"/>
      <c r="C142" s="106"/>
      <c r="D142" s="106"/>
      <c r="E142">
        <v>45452</v>
      </c>
      <c r="F142" s="106"/>
      <c r="G142" t="s">
        <v>102</v>
      </c>
      <c r="H142" s="106"/>
    </row>
    <row r="143" spans="1:8" x14ac:dyDescent="0.25">
      <c r="A143" s="106"/>
      <c r="B143" s="106"/>
      <c r="C143" s="106"/>
      <c r="D143" s="106"/>
      <c r="E143">
        <v>43023</v>
      </c>
      <c r="F143" s="106"/>
      <c r="G143" t="s">
        <v>104</v>
      </c>
      <c r="H143" s="106"/>
    </row>
    <row r="144" spans="1:8" x14ac:dyDescent="0.25">
      <c r="A144" s="106"/>
      <c r="B144" s="106"/>
      <c r="C144" s="106"/>
      <c r="D144" s="106"/>
      <c r="E144">
        <v>46025</v>
      </c>
      <c r="F144" s="106"/>
      <c r="G144" t="s">
        <v>102</v>
      </c>
      <c r="H144" s="106"/>
    </row>
    <row r="145" spans="1:8" x14ac:dyDescent="0.25">
      <c r="A145" s="106"/>
      <c r="B145" s="106"/>
      <c r="C145" s="106"/>
      <c r="D145" s="106"/>
      <c r="E145">
        <v>45967</v>
      </c>
      <c r="F145" s="106"/>
      <c r="G145" t="s">
        <v>102</v>
      </c>
      <c r="H145" s="106"/>
    </row>
    <row r="146" spans="1:8" x14ac:dyDescent="0.25">
      <c r="A146" s="106"/>
      <c r="B146" s="106"/>
      <c r="C146" s="106"/>
      <c r="D146" s="106"/>
      <c r="E146">
        <v>45730</v>
      </c>
      <c r="F146" s="106"/>
      <c r="G146" t="s">
        <v>102</v>
      </c>
      <c r="H146" s="106"/>
    </row>
    <row r="147" spans="1:8" x14ac:dyDescent="0.25">
      <c r="A147" s="106"/>
      <c r="B147" s="106"/>
      <c r="C147" s="106"/>
      <c r="D147" s="106"/>
      <c r="E147">
        <v>45265</v>
      </c>
      <c r="F147" s="106"/>
      <c r="G147" t="s">
        <v>102</v>
      </c>
      <c r="H147" s="106"/>
    </row>
    <row r="148" spans="1:8" x14ac:dyDescent="0.25">
      <c r="A148" s="106"/>
      <c r="B148" s="106"/>
      <c r="C148" s="106"/>
      <c r="D148" s="106"/>
      <c r="E148">
        <v>46058</v>
      </c>
      <c r="F148" s="106"/>
      <c r="G148" t="s">
        <v>102</v>
      </c>
      <c r="H148" s="106"/>
    </row>
    <row r="149" spans="1:8" x14ac:dyDescent="0.25">
      <c r="A149" s="106"/>
      <c r="B149" s="106"/>
      <c r="C149" s="106"/>
      <c r="D149" s="106"/>
      <c r="E149">
        <v>45936</v>
      </c>
      <c r="F149" s="106"/>
      <c r="G149" t="s">
        <v>102</v>
      </c>
      <c r="H149" s="106"/>
    </row>
    <row r="150" spans="1:8" x14ac:dyDescent="0.25">
      <c r="A150" s="106"/>
      <c r="B150" s="106"/>
      <c r="C150" s="106"/>
      <c r="D150" s="106"/>
      <c r="E150" t="s">
        <v>108</v>
      </c>
      <c r="F150" s="106"/>
      <c r="G150" t="s">
        <v>102</v>
      </c>
      <c r="H150" s="106"/>
    </row>
    <row r="151" spans="1:8" x14ac:dyDescent="0.25">
      <c r="A151" s="106"/>
      <c r="B151" s="106"/>
      <c r="C151" s="106"/>
      <c r="D151" s="106"/>
      <c r="E151">
        <v>900053</v>
      </c>
      <c r="F151" s="106"/>
      <c r="G151" t="s">
        <v>102</v>
      </c>
      <c r="H151" s="106"/>
    </row>
    <row r="152" spans="1:8" x14ac:dyDescent="0.25">
      <c r="A152" s="106"/>
      <c r="B152" s="106"/>
      <c r="C152" s="106"/>
      <c r="D152" s="106"/>
      <c r="E152">
        <v>46056</v>
      </c>
      <c r="F152" s="106"/>
      <c r="G152" t="s">
        <v>102</v>
      </c>
      <c r="H152" s="106"/>
    </row>
    <row r="153" spans="1:8" x14ac:dyDescent="0.25">
      <c r="A153" s="106"/>
      <c r="B153" s="106"/>
      <c r="C153" s="106"/>
      <c r="D153" s="106"/>
      <c r="E153">
        <v>45787</v>
      </c>
      <c r="F153" s="106"/>
      <c r="G153" t="s">
        <v>102</v>
      </c>
      <c r="H153" s="106"/>
    </row>
    <row r="154" spans="1:8" x14ac:dyDescent="0.25">
      <c r="A154" s="106"/>
      <c r="B154" s="106"/>
      <c r="C154" s="106"/>
      <c r="D154" s="106"/>
      <c r="E154">
        <v>45669</v>
      </c>
      <c r="F154" s="106"/>
      <c r="G154" t="s">
        <v>102</v>
      </c>
      <c r="H154" s="106"/>
    </row>
    <row r="155" spans="1:8" x14ac:dyDescent="0.25">
      <c r="A155" s="106"/>
      <c r="B155" s="106"/>
      <c r="C155" s="106"/>
      <c r="D155" s="106"/>
      <c r="E155">
        <v>45919</v>
      </c>
      <c r="F155" s="106"/>
      <c r="G155" t="s">
        <v>102</v>
      </c>
      <c r="H155" s="106"/>
    </row>
    <row r="156" spans="1:8" x14ac:dyDescent="0.25">
      <c r="A156" s="106"/>
      <c r="B156" s="106"/>
      <c r="C156" s="106"/>
      <c r="D156" s="106"/>
      <c r="E156">
        <v>36193</v>
      </c>
      <c r="F156" s="106"/>
      <c r="G156" t="s">
        <v>109</v>
      </c>
      <c r="H156" s="106"/>
    </row>
    <row r="157" spans="1:8" x14ac:dyDescent="0.25">
      <c r="A157" s="106"/>
      <c r="B157" s="106"/>
      <c r="C157" s="106"/>
      <c r="D157" s="106"/>
      <c r="E157">
        <v>45977</v>
      </c>
      <c r="F157" s="106"/>
      <c r="G157" t="s">
        <v>102</v>
      </c>
      <c r="H157" s="106"/>
    </row>
    <row r="158" spans="1:8" x14ac:dyDescent="0.25">
      <c r="A158" s="106"/>
      <c r="B158" s="106"/>
      <c r="C158" s="106"/>
      <c r="D158" s="106"/>
      <c r="E158">
        <v>45690</v>
      </c>
      <c r="F158" s="106"/>
      <c r="G158" t="s">
        <v>102</v>
      </c>
      <c r="H158" s="106"/>
    </row>
    <row r="159" spans="1:8" x14ac:dyDescent="0.25">
      <c r="A159" s="106"/>
      <c r="B159" s="106"/>
      <c r="C159" s="106"/>
      <c r="D159" s="106"/>
      <c r="E159">
        <v>45262</v>
      </c>
      <c r="F159" s="106"/>
      <c r="G159" t="s">
        <v>102</v>
      </c>
      <c r="H159" s="106"/>
    </row>
    <row r="160" spans="1:8" x14ac:dyDescent="0.25">
      <c r="A160" s="106"/>
      <c r="B160" s="106"/>
      <c r="C160" s="106"/>
      <c r="D160" s="106"/>
      <c r="E160">
        <v>45512</v>
      </c>
      <c r="F160" s="106"/>
      <c r="G160" t="s">
        <v>102</v>
      </c>
      <c r="H160" s="106"/>
    </row>
    <row r="161" spans="1:8" x14ac:dyDescent="0.25">
      <c r="A161" s="106"/>
      <c r="B161" s="106"/>
      <c r="C161" s="106"/>
      <c r="D161" s="106"/>
      <c r="E161">
        <v>45315</v>
      </c>
      <c r="F161" s="106"/>
      <c r="G161" t="s">
        <v>102</v>
      </c>
      <c r="H161" s="106"/>
    </row>
    <row r="162" spans="1:8" x14ac:dyDescent="0.25">
      <c r="A162" s="106"/>
      <c r="B162" s="106"/>
      <c r="C162" s="106"/>
      <c r="D162" s="106"/>
      <c r="E162">
        <v>45407</v>
      </c>
      <c r="F162" s="106"/>
      <c r="G162" t="s">
        <v>102</v>
      </c>
      <c r="H162" s="106"/>
    </row>
    <row r="163" spans="1:8" x14ac:dyDescent="0.25">
      <c r="A163" s="106"/>
      <c r="B163" s="106"/>
      <c r="C163" s="106"/>
      <c r="D163" s="106"/>
      <c r="E163">
        <v>45870</v>
      </c>
      <c r="F163" s="106"/>
      <c r="G163" t="s">
        <v>102</v>
      </c>
      <c r="H163" s="106"/>
    </row>
    <row r="164" spans="1:8" x14ac:dyDescent="0.25">
      <c r="A164" s="106"/>
      <c r="B164" s="106"/>
      <c r="C164" s="106"/>
      <c r="D164" s="106"/>
      <c r="E164">
        <v>45915</v>
      </c>
      <c r="F164" s="106"/>
      <c r="G164" t="s">
        <v>102</v>
      </c>
      <c r="H164" s="106"/>
    </row>
    <row r="165" spans="1:8" x14ac:dyDescent="0.25">
      <c r="A165" s="106"/>
      <c r="B165" s="106"/>
      <c r="C165" s="106"/>
      <c r="D165" s="106"/>
      <c r="E165">
        <v>45643</v>
      </c>
      <c r="F165" s="106"/>
      <c r="G165" t="s">
        <v>102</v>
      </c>
      <c r="H165" s="106"/>
    </row>
    <row r="166" spans="1:8" x14ac:dyDescent="0.25">
      <c r="A166" s="106"/>
      <c r="B166" s="106"/>
      <c r="C166" s="106"/>
      <c r="D166" s="106"/>
      <c r="E166">
        <v>45691</v>
      </c>
      <c r="F166" s="106"/>
      <c r="G166" t="s">
        <v>102</v>
      </c>
      <c r="H166" s="106"/>
    </row>
    <row r="167" spans="1:8" x14ac:dyDescent="0.25">
      <c r="A167" s="106"/>
      <c r="B167" s="106"/>
      <c r="C167" s="106"/>
      <c r="D167" s="106"/>
      <c r="E167">
        <v>45891</v>
      </c>
      <c r="F167" s="106"/>
      <c r="G167" t="s">
        <v>102</v>
      </c>
      <c r="H167" s="106"/>
    </row>
    <row r="168" spans="1:8" x14ac:dyDescent="0.25">
      <c r="A168" s="106"/>
      <c r="B168" s="106"/>
      <c r="C168" s="106"/>
      <c r="D168" s="106"/>
      <c r="E168">
        <v>45349</v>
      </c>
      <c r="F168" s="106"/>
      <c r="G168" t="s">
        <v>103</v>
      </c>
      <c r="H168" s="106"/>
    </row>
    <row r="169" spans="1:8" x14ac:dyDescent="0.25">
      <c r="A169" s="106"/>
      <c r="B169" s="106"/>
      <c r="C169" s="106"/>
      <c r="D169" s="106"/>
      <c r="E169">
        <v>45517</v>
      </c>
      <c r="F169" s="106"/>
      <c r="G169" t="s">
        <v>102</v>
      </c>
      <c r="H169" s="106"/>
    </row>
    <row r="170" spans="1:8" x14ac:dyDescent="0.25">
      <c r="A170" s="106"/>
      <c r="B170" s="106"/>
      <c r="C170" s="106"/>
      <c r="D170" s="106"/>
      <c r="E170">
        <v>45926</v>
      </c>
      <c r="F170" s="106"/>
      <c r="G170" t="s">
        <v>102</v>
      </c>
      <c r="H170" s="106"/>
    </row>
    <row r="171" spans="1:8" x14ac:dyDescent="0.25">
      <c r="A171" s="106"/>
      <c r="B171" s="106"/>
      <c r="C171" s="106"/>
      <c r="D171" s="106"/>
      <c r="E171">
        <v>45328</v>
      </c>
      <c r="F171" s="106"/>
      <c r="G171" t="s">
        <v>102</v>
      </c>
      <c r="H171" s="106"/>
    </row>
    <row r="172" spans="1:8" x14ac:dyDescent="0.25">
      <c r="A172" s="106"/>
      <c r="B172" s="106"/>
      <c r="C172" s="106"/>
      <c r="D172" s="106"/>
      <c r="E172">
        <v>45529</v>
      </c>
      <c r="F172" s="106"/>
      <c r="G172" t="s">
        <v>102</v>
      </c>
      <c r="H172" s="106"/>
    </row>
    <row r="173" spans="1:8" x14ac:dyDescent="0.25">
      <c r="A173" s="106"/>
      <c r="B173" s="106"/>
      <c r="C173" s="106"/>
      <c r="D173" s="106"/>
      <c r="E173">
        <v>45435</v>
      </c>
      <c r="F173" s="106"/>
      <c r="G173" t="s">
        <v>102</v>
      </c>
      <c r="H173" s="106"/>
    </row>
    <row r="174" spans="1:8" x14ac:dyDescent="0.25">
      <c r="A174" s="106"/>
      <c r="B174" s="106"/>
      <c r="C174" s="106"/>
      <c r="D174" s="106"/>
      <c r="E174">
        <v>43424</v>
      </c>
      <c r="F174" s="106"/>
      <c r="G174" t="s">
        <v>103</v>
      </c>
      <c r="H174" s="106"/>
    </row>
    <row r="175" spans="1:8" x14ac:dyDescent="0.25">
      <c r="A175" s="106"/>
      <c r="B175" s="106"/>
      <c r="C175" s="106"/>
      <c r="D175" s="106"/>
      <c r="E175">
        <v>45945</v>
      </c>
      <c r="F175" s="106"/>
      <c r="G175" t="s">
        <v>102</v>
      </c>
      <c r="H175" s="106"/>
    </row>
    <row r="176" spans="1:8" x14ac:dyDescent="0.25">
      <c r="A176" s="106"/>
      <c r="B176" s="106"/>
      <c r="C176" s="106"/>
      <c r="D176" s="106"/>
      <c r="E176">
        <v>45463</v>
      </c>
      <c r="F176" s="106"/>
      <c r="G176" t="s">
        <v>102</v>
      </c>
      <c r="H176" s="106"/>
    </row>
    <row r="177" spans="1:8" x14ac:dyDescent="0.25">
      <c r="A177" s="106"/>
      <c r="B177" s="106"/>
      <c r="C177" s="106"/>
      <c r="D177" s="106"/>
      <c r="E177">
        <v>45657</v>
      </c>
      <c r="F177" s="106"/>
      <c r="G177" t="s">
        <v>102</v>
      </c>
      <c r="H177" s="106"/>
    </row>
    <row r="178" spans="1:8" x14ac:dyDescent="0.25">
      <c r="A178" s="106"/>
      <c r="B178" s="106"/>
      <c r="C178" s="106"/>
      <c r="D178" s="106"/>
      <c r="E178">
        <v>45989</v>
      </c>
      <c r="F178" s="106"/>
      <c r="G178" t="s">
        <v>102</v>
      </c>
      <c r="H178" s="106"/>
    </row>
    <row r="179" spans="1:8" x14ac:dyDescent="0.25">
      <c r="A179" s="106"/>
      <c r="B179" s="106"/>
      <c r="C179" s="106"/>
      <c r="D179" s="106"/>
      <c r="E179">
        <v>45565</v>
      </c>
      <c r="F179" s="106"/>
      <c r="G179" t="s">
        <v>102</v>
      </c>
      <c r="H179" s="106"/>
    </row>
    <row r="180" spans="1:8" x14ac:dyDescent="0.25">
      <c r="A180" s="106"/>
      <c r="B180" s="106"/>
      <c r="C180" s="106"/>
      <c r="D180" s="106"/>
      <c r="E180">
        <v>45473</v>
      </c>
      <c r="F180" s="106"/>
      <c r="G180" t="s">
        <v>102</v>
      </c>
      <c r="H180" s="106"/>
    </row>
    <row r="181" spans="1:8" x14ac:dyDescent="0.25">
      <c r="A181" s="106"/>
      <c r="B181" s="106"/>
      <c r="C181" s="106"/>
      <c r="D181" s="106"/>
      <c r="E181">
        <v>46072</v>
      </c>
      <c r="F181" s="106"/>
      <c r="G181" t="s">
        <v>102</v>
      </c>
      <c r="H181" s="106"/>
    </row>
    <row r="182" spans="1:8" x14ac:dyDescent="0.25">
      <c r="A182" s="106"/>
      <c r="B182" s="106"/>
      <c r="C182" s="106"/>
      <c r="D182" s="106"/>
      <c r="E182">
        <v>45830</v>
      </c>
      <c r="F182" s="106"/>
      <c r="G182" t="s">
        <v>102</v>
      </c>
      <c r="H182" s="106"/>
    </row>
    <row r="183" spans="1:8" x14ac:dyDescent="0.25">
      <c r="A183" s="106"/>
      <c r="B183" s="106"/>
      <c r="C183" s="106"/>
      <c r="D183" s="106"/>
      <c r="E183">
        <v>45560</v>
      </c>
      <c r="F183" s="106"/>
      <c r="G183" t="s">
        <v>102</v>
      </c>
      <c r="H183" s="106"/>
    </row>
    <row r="184" spans="1:8" x14ac:dyDescent="0.25">
      <c r="A184" s="106"/>
      <c r="B184" s="106"/>
      <c r="C184" s="106"/>
      <c r="D184" s="106"/>
      <c r="E184">
        <v>45992</v>
      </c>
      <c r="F184" s="106"/>
      <c r="G184" t="s">
        <v>102</v>
      </c>
      <c r="H184" s="106"/>
    </row>
    <row r="185" spans="1:8" x14ac:dyDescent="0.25">
      <c r="A185" s="106"/>
      <c r="B185" s="106"/>
      <c r="C185" s="106"/>
      <c r="D185" s="106"/>
      <c r="E185">
        <v>45244</v>
      </c>
      <c r="F185" s="106"/>
      <c r="G185" t="s">
        <v>102</v>
      </c>
      <c r="H185" s="106"/>
    </row>
    <row r="186" spans="1:8" x14ac:dyDescent="0.25">
      <c r="A186" s="106"/>
      <c r="B186" s="106"/>
      <c r="C186" s="106"/>
      <c r="D186" s="106"/>
      <c r="E186">
        <v>45687</v>
      </c>
      <c r="F186" s="106"/>
      <c r="G186" t="s">
        <v>102</v>
      </c>
      <c r="H186" s="106"/>
    </row>
    <row r="187" spans="1:8" x14ac:dyDescent="0.25">
      <c r="A187" s="106"/>
      <c r="B187" s="106"/>
      <c r="C187" s="106"/>
      <c r="D187" s="106"/>
      <c r="E187">
        <v>45939</v>
      </c>
      <c r="F187" s="106"/>
      <c r="G187" t="s">
        <v>102</v>
      </c>
      <c r="H187" s="106"/>
    </row>
    <row r="188" spans="1:8" x14ac:dyDescent="0.25">
      <c r="A188" s="106"/>
      <c r="B188" s="106"/>
      <c r="C188" s="106"/>
      <c r="D188" s="106"/>
      <c r="E188">
        <v>45616</v>
      </c>
      <c r="F188" s="106"/>
      <c r="G188" t="s">
        <v>102</v>
      </c>
      <c r="H188" s="106"/>
    </row>
    <row r="189" spans="1:8" x14ac:dyDescent="0.25">
      <c r="A189" s="106"/>
      <c r="B189" s="106"/>
      <c r="C189" s="106"/>
      <c r="D189" s="106"/>
      <c r="E189">
        <v>45289</v>
      </c>
      <c r="F189" s="106"/>
      <c r="G189" t="s">
        <v>102</v>
      </c>
      <c r="H189" s="106"/>
    </row>
    <row r="190" spans="1:8" x14ac:dyDescent="0.25">
      <c r="A190" s="106"/>
      <c r="B190" s="106"/>
      <c r="C190" s="106"/>
      <c r="D190" s="106"/>
      <c r="E190">
        <v>46012</v>
      </c>
      <c r="F190" s="106"/>
      <c r="G190" t="s">
        <v>102</v>
      </c>
      <c r="H190" s="106"/>
    </row>
    <row r="191" spans="1:8" x14ac:dyDescent="0.25">
      <c r="A191" s="106"/>
      <c r="B191" s="106"/>
      <c r="C191" s="106"/>
      <c r="D191" s="106"/>
      <c r="E191">
        <v>45935</v>
      </c>
      <c r="F191" s="106"/>
      <c r="G191" t="s">
        <v>102</v>
      </c>
      <c r="H191" s="106"/>
    </row>
    <row r="192" spans="1:8" x14ac:dyDescent="0.25">
      <c r="A192" s="106"/>
      <c r="B192" s="106"/>
      <c r="C192" s="106"/>
      <c r="D192" s="106"/>
      <c r="E192" t="s">
        <v>110</v>
      </c>
      <c r="F192" s="106"/>
      <c r="G192" t="s">
        <v>102</v>
      </c>
      <c r="H192" s="106"/>
    </row>
    <row r="193" spans="1:8" x14ac:dyDescent="0.25">
      <c r="A193" s="106"/>
      <c r="B193" s="106"/>
      <c r="C193" s="106"/>
      <c r="D193" s="106"/>
      <c r="E193">
        <v>44974</v>
      </c>
      <c r="F193" s="106"/>
      <c r="G193" t="s">
        <v>102</v>
      </c>
      <c r="H193" s="106"/>
    </row>
    <row r="194" spans="1:8" x14ac:dyDescent="0.25">
      <c r="A194" s="106"/>
      <c r="B194" s="106"/>
      <c r="C194" s="106"/>
      <c r="D194" s="106"/>
      <c r="E194">
        <v>45278</v>
      </c>
      <c r="F194" s="106"/>
      <c r="G194" t="s">
        <v>102</v>
      </c>
      <c r="H194" s="106"/>
    </row>
    <row r="195" spans="1:8" x14ac:dyDescent="0.25">
      <c r="A195" s="106"/>
      <c r="B195" s="106"/>
      <c r="C195" s="106"/>
      <c r="D195" s="106"/>
      <c r="E195">
        <v>45527</v>
      </c>
      <c r="F195" s="106"/>
      <c r="G195" t="s">
        <v>102</v>
      </c>
      <c r="H195" s="106"/>
    </row>
    <row r="196" spans="1:8" x14ac:dyDescent="0.25">
      <c r="A196" s="106"/>
      <c r="B196" s="106"/>
      <c r="C196" s="106"/>
      <c r="D196" s="106"/>
      <c r="E196">
        <v>45231</v>
      </c>
      <c r="F196" s="106"/>
      <c r="G196" t="s">
        <v>102</v>
      </c>
      <c r="H196" s="106"/>
    </row>
    <row r="197" spans="1:8" x14ac:dyDescent="0.25">
      <c r="A197" s="106"/>
      <c r="B197" s="106"/>
      <c r="C197" s="106"/>
      <c r="D197" s="106"/>
      <c r="E197">
        <v>45890</v>
      </c>
      <c r="F197" s="106"/>
      <c r="G197" t="s">
        <v>102</v>
      </c>
      <c r="H197" s="106"/>
    </row>
    <row r="198" spans="1:8" x14ac:dyDescent="0.25">
      <c r="A198" s="106"/>
      <c r="B198" s="106"/>
      <c r="C198" s="106"/>
      <c r="D198" s="106"/>
      <c r="E198">
        <v>45734</v>
      </c>
      <c r="F198" s="106"/>
      <c r="G198" t="s">
        <v>102</v>
      </c>
      <c r="H198" s="106"/>
    </row>
    <row r="199" spans="1:8" x14ac:dyDescent="0.25">
      <c r="A199" s="106"/>
      <c r="B199" s="106"/>
      <c r="C199" s="106"/>
      <c r="D199" s="106"/>
      <c r="E199">
        <v>45457</v>
      </c>
      <c r="F199" s="106"/>
      <c r="G199" t="s">
        <v>102</v>
      </c>
      <c r="H199" s="106"/>
    </row>
    <row r="200" spans="1:8" x14ac:dyDescent="0.25">
      <c r="A200" s="106"/>
      <c r="B200" s="106"/>
      <c r="C200" s="106"/>
      <c r="D200" s="106"/>
      <c r="E200">
        <v>45714</v>
      </c>
      <c r="F200" s="106"/>
      <c r="G200" t="s">
        <v>102</v>
      </c>
      <c r="H200" s="106"/>
    </row>
    <row r="201" spans="1:8" x14ac:dyDescent="0.25">
      <c r="A201" s="106"/>
      <c r="B201" s="106"/>
      <c r="C201" s="106"/>
      <c r="D201" s="106"/>
      <c r="E201">
        <v>45543</v>
      </c>
      <c r="F201" s="106"/>
      <c r="G201" t="s">
        <v>102</v>
      </c>
      <c r="H201" s="106"/>
    </row>
    <row r="202" spans="1:8" x14ac:dyDescent="0.25">
      <c r="A202" s="106"/>
      <c r="B202" s="106"/>
      <c r="C202" s="106"/>
      <c r="D202" s="106"/>
      <c r="E202">
        <v>45949</v>
      </c>
      <c r="F202" s="106"/>
      <c r="G202" t="s">
        <v>102</v>
      </c>
      <c r="H202" s="106"/>
    </row>
    <row r="203" spans="1:8" x14ac:dyDescent="0.25">
      <c r="A203" s="106"/>
      <c r="B203" s="106"/>
      <c r="C203" s="106"/>
      <c r="D203" s="106"/>
      <c r="E203">
        <v>45385</v>
      </c>
      <c r="F203" s="106"/>
      <c r="G203" t="s">
        <v>102</v>
      </c>
      <c r="H203" s="106"/>
    </row>
    <row r="204" spans="1:8" x14ac:dyDescent="0.25">
      <c r="A204" s="106"/>
      <c r="B204" s="106"/>
      <c r="C204" s="106"/>
      <c r="D204" s="106"/>
      <c r="E204">
        <v>46006</v>
      </c>
      <c r="F204" s="106"/>
      <c r="G204" t="s">
        <v>102</v>
      </c>
      <c r="H204" s="106"/>
    </row>
    <row r="205" spans="1:8" x14ac:dyDescent="0.25">
      <c r="A205" s="106"/>
      <c r="B205" s="106"/>
      <c r="C205" s="106"/>
      <c r="D205" s="106"/>
      <c r="E205">
        <v>42613</v>
      </c>
      <c r="F205" s="106"/>
      <c r="G205" t="s">
        <v>104</v>
      </c>
      <c r="H205" s="106"/>
    </row>
    <row r="206" spans="1:8" x14ac:dyDescent="0.25">
      <c r="A206" s="106"/>
      <c r="B206" s="106"/>
      <c r="C206" s="106"/>
      <c r="D206" s="106"/>
      <c r="E206">
        <v>45421</v>
      </c>
      <c r="F206" s="106"/>
      <c r="G206" t="s">
        <v>102</v>
      </c>
      <c r="H206" s="106"/>
    </row>
    <row r="207" spans="1:8" x14ac:dyDescent="0.25">
      <c r="A207" s="106"/>
      <c r="B207" s="106"/>
      <c r="C207" s="106"/>
      <c r="D207" s="106"/>
      <c r="E207">
        <v>44724</v>
      </c>
      <c r="F207" s="106"/>
      <c r="G207" t="s">
        <v>105</v>
      </c>
      <c r="H207" s="106"/>
    </row>
    <row r="208" spans="1:8" x14ac:dyDescent="0.25">
      <c r="A208" s="106"/>
      <c r="B208" s="106"/>
      <c r="C208" s="106"/>
      <c r="D208" s="106"/>
      <c r="E208">
        <v>45717</v>
      </c>
      <c r="F208" s="106"/>
      <c r="G208" t="s">
        <v>102</v>
      </c>
      <c r="H208" s="106"/>
    </row>
    <row r="209" spans="1:8" x14ac:dyDescent="0.25">
      <c r="A209" s="106"/>
      <c r="B209" s="106"/>
      <c r="C209" s="106"/>
      <c r="D209" s="106"/>
      <c r="E209">
        <v>45744</v>
      </c>
      <c r="F209" s="106"/>
      <c r="G209" t="s">
        <v>102</v>
      </c>
      <c r="H209" s="106"/>
    </row>
    <row r="210" spans="1:8" x14ac:dyDescent="0.25">
      <c r="A210" s="106"/>
      <c r="B210" s="106"/>
      <c r="C210" s="106"/>
      <c r="D210" s="106"/>
      <c r="E210">
        <v>45395</v>
      </c>
      <c r="F210" s="106"/>
      <c r="G210" t="s">
        <v>102</v>
      </c>
      <c r="H210" s="106"/>
    </row>
    <row r="211" spans="1:8" x14ac:dyDescent="0.25">
      <c r="A211" s="106"/>
      <c r="B211" s="106"/>
      <c r="C211" s="106"/>
      <c r="D211" s="106"/>
      <c r="E211">
        <v>45630</v>
      </c>
      <c r="F211" s="106"/>
      <c r="G211" t="s">
        <v>102</v>
      </c>
      <c r="H211" s="106"/>
    </row>
    <row r="212" spans="1:8" x14ac:dyDescent="0.25">
      <c r="A212" s="106"/>
      <c r="B212" s="106"/>
      <c r="C212" s="106"/>
      <c r="D212" s="106"/>
      <c r="E212">
        <v>45360</v>
      </c>
      <c r="F212" s="106"/>
      <c r="G212" t="s">
        <v>102</v>
      </c>
      <c r="H212" s="106"/>
    </row>
    <row r="213" spans="1:8" x14ac:dyDescent="0.25">
      <c r="A213" s="106"/>
      <c r="B213" s="106"/>
      <c r="C213" s="106"/>
      <c r="D213" s="106"/>
      <c r="E213">
        <v>45279</v>
      </c>
      <c r="F213" s="106"/>
      <c r="G213" t="s">
        <v>102</v>
      </c>
      <c r="H213" s="106"/>
    </row>
    <row r="214" spans="1:8" x14ac:dyDescent="0.25">
      <c r="A214" s="106"/>
      <c r="B214" s="106"/>
      <c r="C214" s="106"/>
      <c r="D214" s="106"/>
      <c r="E214">
        <v>45467</v>
      </c>
      <c r="F214" s="106"/>
      <c r="G214" t="s">
        <v>102</v>
      </c>
      <c r="H214" s="106"/>
    </row>
    <row r="215" spans="1:8" x14ac:dyDescent="0.25">
      <c r="A215" s="106"/>
      <c r="B215" s="106"/>
      <c r="C215" s="106"/>
      <c r="D215" s="106"/>
      <c r="E215">
        <v>45647</v>
      </c>
      <c r="F215" s="106"/>
      <c r="G215" t="s">
        <v>102</v>
      </c>
      <c r="H215" s="106"/>
    </row>
    <row r="216" spans="1:8" x14ac:dyDescent="0.25">
      <c r="A216" s="106"/>
      <c r="B216" s="106"/>
      <c r="C216" s="106"/>
      <c r="D216" s="106"/>
      <c r="E216">
        <v>46027</v>
      </c>
      <c r="F216" s="106"/>
      <c r="G216" t="s">
        <v>102</v>
      </c>
      <c r="H216" s="106"/>
    </row>
    <row r="217" spans="1:8" x14ac:dyDescent="0.25">
      <c r="A217" s="106"/>
      <c r="B217" s="106"/>
      <c r="C217" s="106"/>
      <c r="D217" s="106"/>
      <c r="E217">
        <v>46009</v>
      </c>
      <c r="F217" s="106"/>
      <c r="G217" t="s">
        <v>102</v>
      </c>
      <c r="H217" s="106"/>
    </row>
    <row r="218" spans="1:8" x14ac:dyDescent="0.25">
      <c r="A218" s="106"/>
      <c r="B218" s="106"/>
      <c r="C218" s="106"/>
      <c r="D218" s="106"/>
      <c r="E218">
        <v>45835</v>
      </c>
      <c r="F218" s="106"/>
      <c r="G218" t="s">
        <v>102</v>
      </c>
      <c r="H218" s="106"/>
    </row>
    <row r="219" spans="1:8" x14ac:dyDescent="0.25">
      <c r="A219" s="106"/>
      <c r="B219" s="106"/>
      <c r="C219" s="106"/>
      <c r="D219" s="106"/>
      <c r="E219">
        <v>45777</v>
      </c>
      <c r="F219" s="106"/>
      <c r="G219" t="s">
        <v>102</v>
      </c>
      <c r="H219" s="106"/>
    </row>
    <row r="220" spans="1:8" x14ac:dyDescent="0.25">
      <c r="A220" s="106"/>
      <c r="B220" s="106"/>
      <c r="C220" s="106"/>
      <c r="D220" s="106"/>
      <c r="E220">
        <v>45387</v>
      </c>
      <c r="F220" s="106"/>
      <c r="G220" t="s">
        <v>102</v>
      </c>
      <c r="H220" s="106"/>
    </row>
    <row r="221" spans="1:8" x14ac:dyDescent="0.25">
      <c r="A221" s="106"/>
      <c r="B221" s="106"/>
      <c r="C221" s="106"/>
      <c r="D221" s="106"/>
      <c r="E221">
        <v>45755</v>
      </c>
      <c r="F221" s="106"/>
      <c r="G221" t="s">
        <v>102</v>
      </c>
      <c r="H221" s="106"/>
    </row>
    <row r="222" spans="1:8" x14ac:dyDescent="0.25">
      <c r="A222" s="106"/>
      <c r="B222" s="106"/>
      <c r="C222" s="106"/>
      <c r="D222" s="106"/>
      <c r="E222">
        <v>43431</v>
      </c>
      <c r="F222" s="106"/>
      <c r="G222" t="s">
        <v>105</v>
      </c>
      <c r="H222" s="106"/>
    </row>
    <row r="223" spans="1:8" x14ac:dyDescent="0.25">
      <c r="A223" s="106"/>
      <c r="B223" s="106"/>
      <c r="C223" s="106"/>
      <c r="D223" s="106"/>
      <c r="E223">
        <v>43423</v>
      </c>
      <c r="F223" s="106"/>
      <c r="G223" t="s">
        <v>103</v>
      </c>
      <c r="H223" s="106"/>
    </row>
    <row r="224" spans="1:8" x14ac:dyDescent="0.25">
      <c r="A224" s="106"/>
      <c r="B224" s="106"/>
      <c r="C224" s="106"/>
      <c r="D224" s="106"/>
      <c r="E224">
        <v>45711</v>
      </c>
      <c r="F224" s="106"/>
      <c r="G224" t="s">
        <v>102</v>
      </c>
      <c r="H224" s="106"/>
    </row>
    <row r="225" spans="1:8" x14ac:dyDescent="0.25">
      <c r="A225" s="106"/>
      <c r="B225" s="106"/>
      <c r="C225" s="106"/>
      <c r="D225" s="106"/>
      <c r="E225">
        <v>900025</v>
      </c>
      <c r="F225" s="106"/>
      <c r="G225" t="s">
        <v>102</v>
      </c>
      <c r="H225" s="106"/>
    </row>
    <row r="226" spans="1:8" x14ac:dyDescent="0.25">
      <c r="A226" s="106"/>
      <c r="B226" s="106"/>
      <c r="C226" s="106"/>
      <c r="D226" s="106"/>
      <c r="E226">
        <v>45488</v>
      </c>
      <c r="F226" s="106"/>
      <c r="G226" t="s">
        <v>102</v>
      </c>
      <c r="H226" s="106"/>
    </row>
    <row r="227" spans="1:8" x14ac:dyDescent="0.25">
      <c r="A227" s="106"/>
      <c r="B227" s="106"/>
      <c r="C227" s="106"/>
      <c r="D227" s="106"/>
      <c r="E227">
        <v>45996</v>
      </c>
      <c r="F227" s="106"/>
      <c r="G227" t="s">
        <v>102</v>
      </c>
      <c r="H227" s="106"/>
    </row>
    <row r="228" spans="1:8" x14ac:dyDescent="0.25">
      <c r="A228" s="106"/>
      <c r="B228" s="106"/>
      <c r="C228" s="106"/>
      <c r="D228" s="106"/>
      <c r="E228">
        <v>45299</v>
      </c>
      <c r="F228" s="106"/>
      <c r="G228" t="s">
        <v>102</v>
      </c>
      <c r="H228" s="106"/>
    </row>
    <row r="229" spans="1:8" x14ac:dyDescent="0.25">
      <c r="A229" s="106"/>
      <c r="B229" s="106"/>
      <c r="C229" s="106"/>
      <c r="D229" s="106"/>
      <c r="E229">
        <v>39177</v>
      </c>
      <c r="F229" s="106"/>
      <c r="G229" t="s">
        <v>104</v>
      </c>
      <c r="H229" s="106"/>
    </row>
    <row r="230" spans="1:8" x14ac:dyDescent="0.25">
      <c r="A230" s="106"/>
      <c r="B230" s="106"/>
      <c r="C230" s="106"/>
      <c r="D230" s="106"/>
      <c r="E230">
        <v>46011</v>
      </c>
      <c r="F230" s="106"/>
      <c r="G230" t="s">
        <v>102</v>
      </c>
      <c r="H230" s="106"/>
    </row>
    <row r="231" spans="1:8" x14ac:dyDescent="0.25">
      <c r="A231" s="106"/>
      <c r="B231" s="106"/>
      <c r="C231" s="106"/>
      <c r="D231" s="106"/>
      <c r="E231">
        <v>45573</v>
      </c>
      <c r="F231" s="106"/>
      <c r="G231" t="s">
        <v>102</v>
      </c>
      <c r="H231" s="106"/>
    </row>
    <row r="232" spans="1:8" x14ac:dyDescent="0.25">
      <c r="A232" s="106"/>
      <c r="B232" s="106"/>
      <c r="C232" s="106"/>
      <c r="D232" s="106"/>
      <c r="E232">
        <v>44602</v>
      </c>
      <c r="F232" s="106"/>
      <c r="G232" t="s">
        <v>102</v>
      </c>
      <c r="H232" s="106"/>
    </row>
    <row r="233" spans="1:8" x14ac:dyDescent="0.25">
      <c r="A233" s="106"/>
      <c r="B233" s="106"/>
      <c r="C233" s="106"/>
      <c r="D233" s="106"/>
      <c r="E233">
        <v>45362</v>
      </c>
      <c r="F233" s="106"/>
      <c r="G233" t="s">
        <v>102</v>
      </c>
      <c r="H233" s="106"/>
    </row>
    <row r="234" spans="1:8" x14ac:dyDescent="0.25">
      <c r="A234" s="106"/>
      <c r="B234" s="106"/>
      <c r="C234" s="106"/>
      <c r="D234" s="106"/>
      <c r="E234">
        <v>45705</v>
      </c>
      <c r="F234" s="106"/>
      <c r="G234" t="s">
        <v>102</v>
      </c>
      <c r="H234" s="106"/>
    </row>
    <row r="235" spans="1:8" x14ac:dyDescent="0.25">
      <c r="A235" s="106"/>
      <c r="B235" s="106"/>
      <c r="C235" s="106"/>
      <c r="D235" s="106"/>
      <c r="E235">
        <v>46067</v>
      </c>
      <c r="F235" s="106"/>
      <c r="G235" t="s">
        <v>102</v>
      </c>
      <c r="H235" s="106"/>
    </row>
    <row r="236" spans="1:8" x14ac:dyDescent="0.25">
      <c r="A236" s="106"/>
      <c r="B236" s="106"/>
      <c r="C236" s="106"/>
      <c r="D236" s="106"/>
      <c r="E236">
        <v>900062</v>
      </c>
      <c r="F236" s="106"/>
      <c r="G236" t="s">
        <v>102</v>
      </c>
      <c r="H236" s="106"/>
    </row>
    <row r="237" spans="1:8" x14ac:dyDescent="0.25">
      <c r="A237" s="106"/>
      <c r="B237" s="106"/>
      <c r="C237" s="106"/>
      <c r="D237" s="106"/>
      <c r="E237">
        <v>45847</v>
      </c>
      <c r="F237" s="106"/>
      <c r="G237" t="s">
        <v>102</v>
      </c>
      <c r="H237" s="106"/>
    </row>
    <row r="238" spans="1:8" x14ac:dyDescent="0.25">
      <c r="A238" s="106"/>
      <c r="B238" s="106"/>
      <c r="C238" s="106"/>
      <c r="D238" s="106"/>
      <c r="E238">
        <v>45497</v>
      </c>
      <c r="F238" s="106"/>
      <c r="G238" t="s">
        <v>102</v>
      </c>
      <c r="H238" s="106"/>
    </row>
    <row r="239" spans="1:8" x14ac:dyDescent="0.25">
      <c r="A239" s="106"/>
      <c r="B239" s="106"/>
      <c r="C239" s="106"/>
      <c r="D239" s="106"/>
      <c r="E239">
        <v>43441</v>
      </c>
      <c r="F239" s="106"/>
      <c r="G239" t="s">
        <v>104</v>
      </c>
      <c r="H239" s="106"/>
    </row>
    <row r="240" spans="1:8" x14ac:dyDescent="0.25">
      <c r="A240" s="106"/>
      <c r="B240" s="106"/>
      <c r="C240" s="106"/>
      <c r="D240" s="106"/>
      <c r="E240">
        <v>45455</v>
      </c>
      <c r="F240" s="106"/>
      <c r="G240" t="s">
        <v>102</v>
      </c>
      <c r="H240" s="106"/>
    </row>
    <row r="241" spans="1:8" x14ac:dyDescent="0.25">
      <c r="A241" s="106"/>
      <c r="B241" s="106"/>
      <c r="C241" s="106"/>
      <c r="D241" s="106"/>
      <c r="E241">
        <v>45429</v>
      </c>
      <c r="F241" s="106"/>
      <c r="G241" t="s">
        <v>102</v>
      </c>
      <c r="H241" s="106"/>
    </row>
    <row r="242" spans="1:8" x14ac:dyDescent="0.25">
      <c r="A242" s="106"/>
      <c r="B242" s="106"/>
      <c r="C242" s="106"/>
      <c r="D242" s="106"/>
      <c r="E242">
        <v>43185</v>
      </c>
      <c r="F242" s="106"/>
      <c r="G242" t="s">
        <v>102</v>
      </c>
      <c r="H242" s="106"/>
    </row>
    <row r="243" spans="1:8" x14ac:dyDescent="0.25">
      <c r="A243" s="106"/>
      <c r="B243" s="106"/>
      <c r="C243" s="106"/>
      <c r="D243" s="106"/>
      <c r="E243">
        <v>45887</v>
      </c>
      <c r="F243" s="106"/>
      <c r="G243" t="s">
        <v>102</v>
      </c>
      <c r="H243" s="106"/>
    </row>
    <row r="244" spans="1:8" x14ac:dyDescent="0.25">
      <c r="A244" s="106"/>
      <c r="B244" s="106"/>
      <c r="C244" s="106"/>
      <c r="D244" s="106"/>
      <c r="E244">
        <v>43437</v>
      </c>
      <c r="F244" s="106"/>
      <c r="G244" t="s">
        <v>104</v>
      </c>
      <c r="H244" s="106"/>
    </row>
    <row r="245" spans="1:8" x14ac:dyDescent="0.25">
      <c r="A245" s="106"/>
      <c r="B245" s="106"/>
      <c r="C245" s="106"/>
      <c r="D245" s="106"/>
      <c r="E245">
        <v>45532</v>
      </c>
      <c r="F245" s="106"/>
      <c r="G245" t="s">
        <v>102</v>
      </c>
      <c r="H245" s="106"/>
    </row>
    <row r="246" spans="1:8" x14ac:dyDescent="0.25">
      <c r="A246" s="106"/>
      <c r="B246" s="106"/>
      <c r="C246" s="106"/>
      <c r="D246" s="106"/>
      <c r="E246">
        <v>38881</v>
      </c>
      <c r="F246" s="106"/>
      <c r="G246" t="s">
        <v>104</v>
      </c>
      <c r="H246" s="106"/>
    </row>
    <row r="247" spans="1:8" x14ac:dyDescent="0.25">
      <c r="A247" s="106"/>
      <c r="B247" s="106"/>
      <c r="C247" s="106"/>
      <c r="D247" s="106"/>
      <c r="E247">
        <v>45602</v>
      </c>
      <c r="F247" s="106"/>
      <c r="G247" t="s">
        <v>102</v>
      </c>
      <c r="H247" s="106"/>
    </row>
    <row r="248" spans="1:8" x14ac:dyDescent="0.25">
      <c r="A248" s="106"/>
      <c r="B248" s="106"/>
      <c r="C248" s="106"/>
      <c r="D248" s="106"/>
      <c r="E248">
        <v>45927</v>
      </c>
      <c r="F248" s="106"/>
      <c r="G248" t="s">
        <v>102</v>
      </c>
      <c r="H248" s="106"/>
    </row>
    <row r="249" spans="1:8" x14ac:dyDescent="0.25">
      <c r="A249" s="106"/>
      <c r="B249" s="106"/>
      <c r="C249" s="106"/>
      <c r="D249" s="106"/>
      <c r="E249">
        <v>45840</v>
      </c>
      <c r="F249" s="106"/>
      <c r="G249" t="s">
        <v>102</v>
      </c>
      <c r="H249" s="106"/>
    </row>
    <row r="250" spans="1:8" x14ac:dyDescent="0.25">
      <c r="A250" s="106"/>
      <c r="B250" s="106"/>
      <c r="C250" s="106"/>
      <c r="D250" s="106"/>
      <c r="E250">
        <v>45495</v>
      </c>
      <c r="F250" s="106"/>
      <c r="G250" t="s">
        <v>102</v>
      </c>
      <c r="H250" s="106"/>
    </row>
    <row r="251" spans="1:8" x14ac:dyDescent="0.25">
      <c r="A251" s="106"/>
      <c r="B251" s="106"/>
      <c r="C251" s="106"/>
      <c r="D251" s="106"/>
      <c r="E251">
        <v>45171</v>
      </c>
      <c r="F251" s="106"/>
      <c r="G251" t="s">
        <v>102</v>
      </c>
      <c r="H251" s="106"/>
    </row>
    <row r="252" spans="1:8" x14ac:dyDescent="0.25">
      <c r="A252" s="106"/>
      <c r="B252" s="106"/>
      <c r="C252" s="106"/>
      <c r="D252" s="106"/>
      <c r="E252">
        <v>45699</v>
      </c>
      <c r="F252" s="106"/>
      <c r="G252" t="s">
        <v>102</v>
      </c>
      <c r="H252" s="106"/>
    </row>
    <row r="253" spans="1:8" x14ac:dyDescent="0.25">
      <c r="A253" s="106"/>
      <c r="B253" s="106"/>
      <c r="C253" s="106"/>
      <c r="D253" s="106"/>
      <c r="E253">
        <v>46002</v>
      </c>
      <c r="F253" s="106"/>
      <c r="G253" t="s">
        <v>102</v>
      </c>
      <c r="H253" s="106"/>
    </row>
    <row r="254" spans="1:8" x14ac:dyDescent="0.25">
      <c r="A254" s="106"/>
      <c r="B254" s="106"/>
      <c r="C254" s="106"/>
      <c r="D254" s="106"/>
      <c r="E254">
        <v>46045</v>
      </c>
      <c r="F254" s="106"/>
      <c r="G254" t="s">
        <v>102</v>
      </c>
      <c r="H254" s="106"/>
    </row>
    <row r="255" spans="1:8" x14ac:dyDescent="0.25">
      <c r="A255" s="106"/>
      <c r="B255" s="106"/>
      <c r="C255" s="106"/>
      <c r="D255" s="106"/>
      <c r="E255">
        <v>45821</v>
      </c>
      <c r="F255" s="106"/>
      <c r="G255" t="s">
        <v>102</v>
      </c>
      <c r="H255" s="106"/>
    </row>
    <row r="256" spans="1:8" x14ac:dyDescent="0.25">
      <c r="A256" s="106"/>
      <c r="B256" s="106"/>
      <c r="C256" s="106"/>
      <c r="D256" s="106"/>
      <c r="E256">
        <v>45634</v>
      </c>
      <c r="F256" s="106"/>
      <c r="G256" t="s">
        <v>102</v>
      </c>
      <c r="H256" s="106"/>
    </row>
    <row r="257" spans="1:8" x14ac:dyDescent="0.25">
      <c r="A257" s="106"/>
      <c r="B257" s="106"/>
      <c r="C257" s="106"/>
      <c r="D257" s="106"/>
      <c r="E257">
        <v>45346</v>
      </c>
      <c r="F257" s="106"/>
      <c r="G257" t="s">
        <v>102</v>
      </c>
      <c r="H257" s="106"/>
    </row>
    <row r="258" spans="1:8" x14ac:dyDescent="0.25">
      <c r="A258" s="106"/>
      <c r="B258" s="106"/>
      <c r="C258" s="106"/>
      <c r="D258" s="106"/>
      <c r="E258">
        <v>46064</v>
      </c>
      <c r="F258" s="106"/>
      <c r="G258" t="s">
        <v>102</v>
      </c>
      <c r="H258" s="106"/>
    </row>
    <row r="259" spans="1:8" x14ac:dyDescent="0.25">
      <c r="A259" s="106"/>
      <c r="B259" s="106"/>
      <c r="C259" s="106"/>
      <c r="D259" s="106"/>
      <c r="E259">
        <v>45445</v>
      </c>
      <c r="F259" s="106"/>
      <c r="G259" t="s">
        <v>102</v>
      </c>
      <c r="H259" s="106"/>
    </row>
    <row r="260" spans="1:8" x14ac:dyDescent="0.25">
      <c r="A260" s="106"/>
      <c r="B260" s="106"/>
      <c r="C260" s="106"/>
      <c r="D260" s="106"/>
      <c r="E260">
        <v>45428</v>
      </c>
      <c r="F260" s="106"/>
      <c r="G260" t="s">
        <v>102</v>
      </c>
      <c r="H260" s="106"/>
    </row>
    <row r="261" spans="1:8" x14ac:dyDescent="0.25">
      <c r="A261" s="106"/>
      <c r="B261" s="106"/>
      <c r="C261" s="106"/>
      <c r="D261" s="106"/>
      <c r="E261">
        <v>45372</v>
      </c>
      <c r="F261" s="106"/>
      <c r="G261" t="s">
        <v>102</v>
      </c>
      <c r="H261" s="106"/>
    </row>
    <row r="262" spans="1:8" x14ac:dyDescent="0.25">
      <c r="A262" s="106"/>
      <c r="B262" s="106"/>
      <c r="C262" s="106"/>
      <c r="D262" s="106"/>
      <c r="E262">
        <v>46007</v>
      </c>
      <c r="F262" s="106"/>
      <c r="G262" t="s">
        <v>102</v>
      </c>
      <c r="H262" s="106"/>
    </row>
    <row r="263" spans="1:8" x14ac:dyDescent="0.25">
      <c r="A263" s="106"/>
      <c r="B263" s="106"/>
      <c r="C263" s="106"/>
      <c r="D263" s="106"/>
      <c r="E263" t="s">
        <v>111</v>
      </c>
      <c r="F263" s="106"/>
      <c r="G263" t="s">
        <v>102</v>
      </c>
      <c r="H263" s="106"/>
    </row>
    <row r="264" spans="1:8" x14ac:dyDescent="0.25">
      <c r="A264" s="106"/>
      <c r="B264" s="106"/>
      <c r="C264" s="106"/>
      <c r="D264" s="106"/>
      <c r="E264">
        <v>46043</v>
      </c>
      <c r="F264" s="106"/>
      <c r="G264" t="s">
        <v>102</v>
      </c>
      <c r="H264" s="106"/>
    </row>
    <row r="265" spans="1:8" x14ac:dyDescent="0.25">
      <c r="A265" s="106"/>
      <c r="B265" s="106"/>
      <c r="C265" s="106"/>
      <c r="D265" s="106"/>
      <c r="E265">
        <v>45639</v>
      </c>
      <c r="F265" s="106"/>
      <c r="G265" t="s">
        <v>102</v>
      </c>
      <c r="H265" s="106"/>
    </row>
    <row r="266" spans="1:8" x14ac:dyDescent="0.25">
      <c r="A266" s="106"/>
      <c r="B266" s="106"/>
      <c r="C266" s="106"/>
      <c r="D266" s="106"/>
      <c r="E266">
        <v>41676</v>
      </c>
      <c r="F266" s="106"/>
      <c r="G266" t="s">
        <v>112</v>
      </c>
      <c r="H266" s="106"/>
    </row>
    <row r="267" spans="1:8" x14ac:dyDescent="0.25">
      <c r="A267" s="106"/>
      <c r="B267" s="106"/>
      <c r="C267" s="106"/>
      <c r="D267" s="106"/>
      <c r="E267">
        <v>46013</v>
      </c>
      <c r="F267" s="106"/>
      <c r="G267" t="s">
        <v>102</v>
      </c>
      <c r="H267" s="106"/>
    </row>
    <row r="268" spans="1:8" x14ac:dyDescent="0.25">
      <c r="A268" s="106"/>
      <c r="B268" s="106"/>
      <c r="C268" s="106"/>
      <c r="D268" s="106"/>
      <c r="E268">
        <v>900029</v>
      </c>
      <c r="F268" s="106"/>
      <c r="G268" t="s">
        <v>102</v>
      </c>
      <c r="H268" s="106"/>
    </row>
    <row r="269" spans="1:8" x14ac:dyDescent="0.25">
      <c r="A269" s="106"/>
      <c r="B269" s="106"/>
      <c r="C269" s="106"/>
      <c r="D269" s="106"/>
      <c r="E269">
        <v>46028</v>
      </c>
      <c r="F269" s="106"/>
      <c r="G269" t="s">
        <v>102</v>
      </c>
      <c r="H269" s="106"/>
    </row>
    <row r="270" spans="1:8" x14ac:dyDescent="0.25">
      <c r="A270" s="106"/>
      <c r="B270" s="106"/>
      <c r="C270" s="106"/>
      <c r="D270" s="106"/>
      <c r="E270">
        <v>45624</v>
      </c>
      <c r="F270" s="106"/>
      <c r="G270" t="s">
        <v>102</v>
      </c>
      <c r="H270" s="106"/>
    </row>
    <row r="271" spans="1:8" x14ac:dyDescent="0.25">
      <c r="A271" s="106"/>
      <c r="B271" s="106"/>
      <c r="C271" s="106"/>
      <c r="D271" s="106"/>
      <c r="E271">
        <v>45833</v>
      </c>
      <c r="F271" s="106"/>
      <c r="G271" t="s">
        <v>102</v>
      </c>
      <c r="H271" s="106"/>
    </row>
    <row r="272" spans="1:8" x14ac:dyDescent="0.25">
      <c r="A272" s="106"/>
      <c r="B272" s="106"/>
      <c r="C272" s="106"/>
      <c r="D272" s="106"/>
      <c r="E272">
        <v>45356</v>
      </c>
      <c r="F272" s="106"/>
      <c r="G272" t="s">
        <v>102</v>
      </c>
      <c r="H272" s="106"/>
    </row>
    <row r="273" spans="1:8" x14ac:dyDescent="0.25">
      <c r="A273" s="106"/>
      <c r="B273" s="106"/>
      <c r="C273" s="106"/>
      <c r="D273" s="106"/>
      <c r="E273">
        <v>45760</v>
      </c>
      <c r="F273" s="106"/>
      <c r="G273" t="s">
        <v>102</v>
      </c>
      <c r="H273" s="106"/>
    </row>
    <row r="274" spans="1:8" x14ac:dyDescent="0.25">
      <c r="A274" s="106"/>
      <c r="B274" s="106"/>
      <c r="C274" s="106"/>
      <c r="D274" s="106"/>
      <c r="E274" t="s">
        <v>113</v>
      </c>
      <c r="F274" s="106"/>
      <c r="G274" t="s">
        <v>102</v>
      </c>
      <c r="H274" s="106"/>
    </row>
    <row r="275" spans="1:8" x14ac:dyDescent="0.25">
      <c r="A275" s="106"/>
      <c r="B275" s="106"/>
      <c r="C275" s="106"/>
      <c r="D275" s="106"/>
      <c r="E275">
        <v>45610</v>
      </c>
      <c r="F275" s="106"/>
      <c r="G275" t="s">
        <v>102</v>
      </c>
      <c r="H275" s="106"/>
    </row>
    <row r="276" spans="1:8" x14ac:dyDescent="0.25">
      <c r="A276" s="106"/>
      <c r="B276" s="106"/>
      <c r="C276" s="106"/>
      <c r="D276" s="106"/>
      <c r="E276">
        <v>45860</v>
      </c>
      <c r="F276" s="106"/>
      <c r="G276" t="s">
        <v>102</v>
      </c>
      <c r="H276" s="106"/>
    </row>
    <row r="277" spans="1:8" x14ac:dyDescent="0.25">
      <c r="A277" s="106"/>
      <c r="B277" s="106"/>
      <c r="C277" s="106"/>
      <c r="D277" s="106"/>
      <c r="E277">
        <v>45430</v>
      </c>
      <c r="F277" s="106"/>
      <c r="G277" t="s">
        <v>102</v>
      </c>
      <c r="H277" s="106"/>
    </row>
    <row r="278" spans="1:8" x14ac:dyDescent="0.25">
      <c r="A278" s="106"/>
      <c r="B278" s="106"/>
      <c r="C278" s="106"/>
      <c r="D278" s="106"/>
      <c r="E278">
        <v>45661</v>
      </c>
      <c r="F278" s="106"/>
      <c r="G278" t="s">
        <v>102</v>
      </c>
      <c r="H278" s="106"/>
    </row>
    <row r="279" spans="1:8" x14ac:dyDescent="0.25">
      <c r="A279" s="106"/>
      <c r="B279" s="106"/>
      <c r="C279" s="106"/>
      <c r="D279" s="106"/>
      <c r="E279">
        <v>45635</v>
      </c>
      <c r="F279" s="106"/>
      <c r="G279" t="s">
        <v>102</v>
      </c>
      <c r="H279" s="106"/>
    </row>
    <row r="280" spans="1:8" x14ac:dyDescent="0.25">
      <c r="A280" s="106"/>
      <c r="B280" s="106"/>
      <c r="C280" s="106"/>
      <c r="D280" s="106"/>
      <c r="E280">
        <v>43428</v>
      </c>
      <c r="F280" s="106"/>
      <c r="G280" t="s">
        <v>105</v>
      </c>
      <c r="H280" s="106"/>
    </row>
    <row r="281" spans="1:8" x14ac:dyDescent="0.25">
      <c r="A281" s="106"/>
      <c r="B281" s="106"/>
      <c r="C281" s="106"/>
      <c r="D281" s="106"/>
      <c r="E281">
        <v>45504</v>
      </c>
      <c r="F281" s="106"/>
      <c r="G281" t="s">
        <v>102</v>
      </c>
      <c r="H281" s="106"/>
    </row>
    <row r="282" spans="1:8" x14ac:dyDescent="0.25">
      <c r="A282" s="106"/>
      <c r="B282" s="106"/>
      <c r="C282" s="106"/>
      <c r="D282" s="106"/>
      <c r="E282">
        <v>45519</v>
      </c>
      <c r="F282" s="106"/>
      <c r="G282" t="s">
        <v>102</v>
      </c>
      <c r="H282" s="106"/>
    </row>
    <row r="283" spans="1:8" x14ac:dyDescent="0.25">
      <c r="A283" s="106"/>
      <c r="B283" s="106"/>
      <c r="C283" s="106"/>
      <c r="D283" s="106"/>
      <c r="E283">
        <v>43252</v>
      </c>
      <c r="F283" s="106"/>
      <c r="G283" t="s">
        <v>102</v>
      </c>
      <c r="H283" s="106"/>
    </row>
    <row r="284" spans="1:8" x14ac:dyDescent="0.25">
      <c r="A284" s="106"/>
      <c r="B284" s="106"/>
      <c r="C284" s="106"/>
      <c r="D284" s="106"/>
      <c r="E284">
        <v>45505</v>
      </c>
      <c r="F284" s="106"/>
      <c r="G284" t="s">
        <v>102</v>
      </c>
      <c r="H284" s="106"/>
    </row>
    <row r="285" spans="1:8" x14ac:dyDescent="0.25">
      <c r="A285" s="106"/>
      <c r="B285" s="106"/>
      <c r="C285" s="106"/>
      <c r="D285" s="106"/>
      <c r="E285">
        <v>45875</v>
      </c>
      <c r="F285" s="106"/>
      <c r="G285" t="s">
        <v>102</v>
      </c>
      <c r="H285" s="106"/>
    </row>
    <row r="286" spans="1:8" x14ac:dyDescent="0.25">
      <c r="A286" s="106"/>
      <c r="B286" s="106"/>
      <c r="C286" s="106"/>
      <c r="D286" s="106"/>
      <c r="E286">
        <v>45365</v>
      </c>
      <c r="F286" s="106"/>
      <c r="G286" t="s">
        <v>102</v>
      </c>
      <c r="H286" s="106"/>
    </row>
    <row r="287" spans="1:8" x14ac:dyDescent="0.25">
      <c r="A287" s="106"/>
      <c r="B287" s="106"/>
      <c r="C287" s="106"/>
      <c r="D287" s="106"/>
      <c r="E287">
        <v>45301</v>
      </c>
      <c r="F287" s="106"/>
      <c r="G287" t="s">
        <v>102</v>
      </c>
      <c r="H287" s="106"/>
    </row>
    <row r="288" spans="1:8" x14ac:dyDescent="0.25">
      <c r="A288" s="106"/>
      <c r="B288" s="106"/>
      <c r="C288" s="106"/>
      <c r="D288" s="106"/>
      <c r="E288">
        <v>45394</v>
      </c>
      <c r="F288" s="106"/>
      <c r="G288" t="s">
        <v>102</v>
      </c>
      <c r="H288" s="106"/>
    </row>
    <row r="289" spans="1:8" x14ac:dyDescent="0.25">
      <c r="A289" s="106"/>
      <c r="B289" s="106"/>
      <c r="C289" s="106"/>
      <c r="D289" s="106"/>
      <c r="E289">
        <v>45273</v>
      </c>
      <c r="F289" s="106"/>
      <c r="G289" t="s">
        <v>102</v>
      </c>
      <c r="H289" s="106"/>
    </row>
    <row r="290" spans="1:8" x14ac:dyDescent="0.25">
      <c r="A290" s="106"/>
      <c r="B290" s="106"/>
      <c r="C290" s="106"/>
      <c r="D290" s="106"/>
      <c r="E290">
        <v>45323</v>
      </c>
      <c r="F290" s="106"/>
      <c r="G290" t="s">
        <v>102</v>
      </c>
      <c r="H290" s="106"/>
    </row>
    <row r="291" spans="1:8" x14ac:dyDescent="0.25">
      <c r="A291" s="106"/>
      <c r="B291" s="106"/>
      <c r="C291" s="106"/>
      <c r="D291" s="106"/>
      <c r="E291">
        <v>45258</v>
      </c>
      <c r="F291" s="106"/>
      <c r="G291" t="s">
        <v>102</v>
      </c>
      <c r="H291" s="106"/>
    </row>
    <row r="292" spans="1:8" x14ac:dyDescent="0.25">
      <c r="A292" s="106"/>
      <c r="B292" s="106"/>
      <c r="C292" s="106"/>
      <c r="D292" s="106"/>
      <c r="E292">
        <v>45546</v>
      </c>
      <c r="F292" s="106"/>
      <c r="G292" t="s">
        <v>102</v>
      </c>
      <c r="H292" s="106"/>
    </row>
    <row r="293" spans="1:8" x14ac:dyDescent="0.25">
      <c r="A293" s="106"/>
      <c r="B293" s="106"/>
      <c r="C293" s="106"/>
      <c r="D293" s="106"/>
      <c r="E293">
        <v>45501</v>
      </c>
      <c r="F293" s="106"/>
      <c r="G293" t="s">
        <v>102</v>
      </c>
      <c r="H293" s="106"/>
    </row>
    <row r="294" spans="1:8" x14ac:dyDescent="0.25">
      <c r="A294" s="106"/>
      <c r="B294" s="106"/>
      <c r="C294" s="106"/>
      <c r="D294" s="106"/>
      <c r="E294">
        <v>45236</v>
      </c>
      <c r="F294" s="106"/>
      <c r="G294" t="s">
        <v>102</v>
      </c>
      <c r="H294" s="106"/>
    </row>
    <row r="295" spans="1:8" x14ac:dyDescent="0.25">
      <c r="A295" s="106"/>
      <c r="B295" s="106"/>
      <c r="C295" s="106"/>
      <c r="D295" s="106"/>
      <c r="E295">
        <v>45597</v>
      </c>
      <c r="F295" s="106"/>
      <c r="G295" t="s">
        <v>102</v>
      </c>
      <c r="H295" s="106"/>
    </row>
    <row r="296" spans="1:8" x14ac:dyDescent="0.25">
      <c r="A296" s="106"/>
      <c r="B296" s="106"/>
      <c r="C296" s="106"/>
      <c r="D296" s="106"/>
      <c r="E296">
        <v>45918</v>
      </c>
      <c r="F296" s="106"/>
      <c r="G296" t="s">
        <v>102</v>
      </c>
      <c r="H296" s="106"/>
    </row>
    <row r="297" spans="1:8" x14ac:dyDescent="0.25">
      <c r="A297" s="106"/>
      <c r="B297" s="106"/>
      <c r="C297" s="106"/>
      <c r="D297" s="106"/>
      <c r="E297">
        <v>43667</v>
      </c>
      <c r="F297" s="106"/>
      <c r="G297" t="s">
        <v>104</v>
      </c>
      <c r="H297" s="106"/>
    </row>
    <row r="298" spans="1:8" x14ac:dyDescent="0.25">
      <c r="A298" s="106"/>
      <c r="B298" s="106"/>
      <c r="C298" s="106"/>
      <c r="D298" s="106"/>
      <c r="E298">
        <v>43173</v>
      </c>
      <c r="F298" s="106"/>
      <c r="G298" t="s">
        <v>102</v>
      </c>
      <c r="H298" s="106"/>
    </row>
    <row r="299" spans="1:8" x14ac:dyDescent="0.25">
      <c r="A299" s="106"/>
      <c r="B299" s="106"/>
      <c r="C299" s="106"/>
      <c r="D299" s="106"/>
      <c r="E299">
        <v>45667</v>
      </c>
      <c r="F299" s="106"/>
      <c r="G299" t="s">
        <v>102</v>
      </c>
      <c r="H299" s="106"/>
    </row>
    <row r="300" spans="1:8" x14ac:dyDescent="0.25">
      <c r="A300" s="106"/>
      <c r="B300" s="106"/>
      <c r="C300" s="106"/>
      <c r="D300" s="106"/>
      <c r="E300">
        <v>45340</v>
      </c>
      <c r="F300" s="106"/>
      <c r="G300" t="s">
        <v>102</v>
      </c>
      <c r="H300" s="106"/>
    </row>
    <row r="301" spans="1:8" x14ac:dyDescent="0.25">
      <c r="A301" s="106"/>
      <c r="B301" s="106"/>
      <c r="C301" s="106"/>
      <c r="D301" s="106"/>
      <c r="E301">
        <v>45502</v>
      </c>
      <c r="F301" s="106"/>
      <c r="G301" t="s">
        <v>102</v>
      </c>
      <c r="H301" s="106"/>
    </row>
    <row r="302" spans="1:8" x14ac:dyDescent="0.25">
      <c r="A302" s="106"/>
      <c r="B302" s="106"/>
      <c r="C302" s="106"/>
      <c r="D302" s="106"/>
      <c r="E302">
        <v>45789</v>
      </c>
      <c r="F302" s="106"/>
      <c r="G302" t="s">
        <v>102</v>
      </c>
      <c r="H302" s="106"/>
    </row>
    <row r="303" spans="1:8" x14ac:dyDescent="0.25">
      <c r="A303" s="106"/>
      <c r="B303" s="106"/>
      <c r="C303" s="106"/>
      <c r="D303" s="106"/>
      <c r="E303">
        <v>45831</v>
      </c>
      <c r="F303" s="106"/>
      <c r="G303" t="s">
        <v>102</v>
      </c>
      <c r="H303" s="106"/>
    </row>
    <row r="304" spans="1:8" x14ac:dyDescent="0.25">
      <c r="A304" s="106"/>
      <c r="B304" s="106"/>
      <c r="C304" s="106"/>
      <c r="D304" s="106"/>
      <c r="E304">
        <v>45391</v>
      </c>
      <c r="F304" s="106"/>
      <c r="G304" t="s">
        <v>102</v>
      </c>
      <c r="H304" s="106"/>
    </row>
    <row r="305" spans="1:8" x14ac:dyDescent="0.25">
      <c r="A305" s="106"/>
      <c r="B305" s="106"/>
      <c r="C305" s="106"/>
      <c r="D305" s="106"/>
      <c r="E305">
        <v>45492</v>
      </c>
      <c r="F305" s="106"/>
      <c r="G305" t="s">
        <v>102</v>
      </c>
      <c r="H305" s="106"/>
    </row>
    <row r="306" spans="1:8" x14ac:dyDescent="0.25">
      <c r="A306" s="106"/>
      <c r="B306" s="106"/>
      <c r="C306" s="106"/>
      <c r="D306" s="106"/>
      <c r="E306">
        <v>45620</v>
      </c>
      <c r="F306" s="106"/>
      <c r="G306" t="s">
        <v>102</v>
      </c>
      <c r="H306" s="106"/>
    </row>
    <row r="307" spans="1:8" x14ac:dyDescent="0.25">
      <c r="A307" s="106"/>
      <c r="B307" s="106"/>
      <c r="C307" s="106"/>
      <c r="D307" s="106"/>
      <c r="E307">
        <v>45574</v>
      </c>
      <c r="F307" s="106"/>
      <c r="G307" t="s">
        <v>102</v>
      </c>
      <c r="H307" s="106"/>
    </row>
    <row r="308" spans="1:8" x14ac:dyDescent="0.25">
      <c r="A308" s="106"/>
      <c r="B308" s="106"/>
      <c r="C308" s="106"/>
      <c r="D308" s="106"/>
      <c r="E308">
        <v>45693</v>
      </c>
      <c r="F308" s="106"/>
      <c r="G308" t="s">
        <v>102</v>
      </c>
      <c r="H308" s="106"/>
    </row>
    <row r="309" spans="1:8" x14ac:dyDescent="0.25">
      <c r="A309" s="106"/>
      <c r="B309" s="106"/>
      <c r="C309" s="106"/>
      <c r="D309" s="106"/>
      <c r="E309" t="s">
        <v>114</v>
      </c>
      <c r="F309" s="106"/>
      <c r="G309" t="s">
        <v>102</v>
      </c>
      <c r="H309" s="106"/>
    </row>
    <row r="310" spans="1:8" x14ac:dyDescent="0.25">
      <c r="A310" s="106"/>
      <c r="B310" s="106"/>
      <c r="C310" s="106"/>
      <c r="D310" s="106"/>
      <c r="E310">
        <v>43480</v>
      </c>
      <c r="F310" s="106"/>
      <c r="G310" t="s">
        <v>103</v>
      </c>
      <c r="H310" s="106"/>
    </row>
    <row r="311" spans="1:8" x14ac:dyDescent="0.25">
      <c r="A311" s="106"/>
      <c r="B311" s="106"/>
      <c r="C311" s="106"/>
      <c r="D311" s="106"/>
      <c r="E311">
        <v>900033</v>
      </c>
      <c r="F311" s="106"/>
      <c r="G311" t="s">
        <v>102</v>
      </c>
      <c r="H311" s="106"/>
    </row>
    <row r="312" spans="1:8" x14ac:dyDescent="0.25">
      <c r="A312" s="106"/>
      <c r="B312" s="106"/>
      <c r="C312" s="106"/>
      <c r="D312" s="106"/>
      <c r="E312">
        <v>45242</v>
      </c>
      <c r="F312" s="106"/>
      <c r="G312" t="s">
        <v>102</v>
      </c>
      <c r="H312" s="106"/>
    </row>
    <row r="313" spans="1:8" x14ac:dyDescent="0.25">
      <c r="A313" s="106"/>
      <c r="B313" s="106"/>
      <c r="C313" s="106"/>
      <c r="D313" s="106"/>
      <c r="E313">
        <v>45783</v>
      </c>
      <c r="F313" s="106"/>
      <c r="G313" t="s">
        <v>102</v>
      </c>
      <c r="H313" s="106"/>
    </row>
    <row r="314" spans="1:8" x14ac:dyDescent="0.25">
      <c r="A314" s="106"/>
      <c r="B314" s="106"/>
      <c r="C314" s="106"/>
      <c r="D314" s="106"/>
      <c r="E314">
        <v>900035</v>
      </c>
      <c r="F314" s="106"/>
      <c r="G314" t="s">
        <v>102</v>
      </c>
      <c r="H314" s="106"/>
    </row>
    <row r="315" spans="1:8" x14ac:dyDescent="0.25">
      <c r="A315" s="106"/>
      <c r="B315" s="106"/>
      <c r="C315" s="106"/>
      <c r="D315" s="106"/>
      <c r="E315">
        <v>45569</v>
      </c>
      <c r="F315" s="106"/>
      <c r="G315" t="s">
        <v>102</v>
      </c>
      <c r="H315" s="106"/>
    </row>
    <row r="316" spans="1:8" x14ac:dyDescent="0.25">
      <c r="A316" s="106"/>
      <c r="B316" s="106"/>
      <c r="C316" s="106"/>
      <c r="D316" s="106"/>
      <c r="E316">
        <v>45217</v>
      </c>
      <c r="F316" s="106"/>
      <c r="G316" t="s">
        <v>102</v>
      </c>
      <c r="H316" s="106"/>
    </row>
    <row r="317" spans="1:8" x14ac:dyDescent="0.25">
      <c r="A317" s="106"/>
      <c r="B317" s="106"/>
      <c r="C317" s="106"/>
      <c r="D317" s="106"/>
      <c r="E317">
        <v>45871</v>
      </c>
      <c r="F317" s="106"/>
      <c r="G317" t="s">
        <v>102</v>
      </c>
      <c r="H317" s="106"/>
    </row>
    <row r="318" spans="1:8" x14ac:dyDescent="0.25">
      <c r="A318" s="106"/>
      <c r="B318" s="106"/>
      <c r="C318" s="106"/>
      <c r="D318" s="106"/>
      <c r="E318">
        <v>45493</v>
      </c>
      <c r="F318" s="106"/>
      <c r="G318" t="s">
        <v>102</v>
      </c>
      <c r="H318" s="106"/>
    </row>
    <row r="319" spans="1:8" x14ac:dyDescent="0.25">
      <c r="A319" s="106"/>
      <c r="B319" s="106"/>
      <c r="C319" s="106"/>
      <c r="D319" s="106"/>
      <c r="E319" t="s">
        <v>115</v>
      </c>
      <c r="F319" s="106"/>
      <c r="G319" t="s">
        <v>102</v>
      </c>
      <c r="H319" s="106"/>
    </row>
    <row r="320" spans="1:8" x14ac:dyDescent="0.25">
      <c r="A320" s="106"/>
      <c r="B320" s="106"/>
      <c r="C320" s="106"/>
      <c r="D320" s="106"/>
      <c r="E320">
        <v>45513</v>
      </c>
      <c r="F320" s="106"/>
      <c r="G320" t="s">
        <v>102</v>
      </c>
      <c r="H320" s="106"/>
    </row>
    <row r="321" spans="1:8" x14ac:dyDescent="0.25">
      <c r="A321" s="106"/>
      <c r="B321" s="106"/>
      <c r="C321" s="106"/>
      <c r="D321" s="106"/>
      <c r="E321">
        <v>45721</v>
      </c>
      <c r="F321" s="106"/>
      <c r="G321" t="s">
        <v>102</v>
      </c>
      <c r="H321" s="106"/>
    </row>
    <row r="322" spans="1:8" x14ac:dyDescent="0.25">
      <c r="A322" s="106"/>
      <c r="B322" s="106"/>
      <c r="C322" s="106"/>
      <c r="D322" s="106"/>
      <c r="E322">
        <v>45423</v>
      </c>
      <c r="F322" s="106"/>
      <c r="G322" t="s">
        <v>102</v>
      </c>
      <c r="H322" s="106"/>
    </row>
    <row r="323" spans="1:8" x14ac:dyDescent="0.25">
      <c r="A323" s="106"/>
      <c r="B323" s="106"/>
      <c r="C323" s="106"/>
      <c r="D323" s="106"/>
      <c r="E323">
        <v>45310</v>
      </c>
      <c r="F323" s="106"/>
      <c r="G323" t="s">
        <v>102</v>
      </c>
      <c r="H323" s="106"/>
    </row>
    <row r="324" spans="1:8" x14ac:dyDescent="0.25">
      <c r="A324" s="106"/>
      <c r="B324" s="106"/>
      <c r="C324" s="106"/>
      <c r="D324" s="106"/>
      <c r="E324">
        <v>45281</v>
      </c>
      <c r="F324" s="106"/>
      <c r="G324" t="s">
        <v>102</v>
      </c>
      <c r="H324" s="106"/>
    </row>
    <row r="325" spans="1:8" x14ac:dyDescent="0.25">
      <c r="A325" s="106"/>
      <c r="B325" s="106"/>
      <c r="C325" s="106"/>
      <c r="D325" s="106"/>
      <c r="E325">
        <v>43105</v>
      </c>
      <c r="F325" s="106"/>
      <c r="G325" t="s">
        <v>102</v>
      </c>
      <c r="H325" s="106"/>
    </row>
    <row r="326" spans="1:8" x14ac:dyDescent="0.25">
      <c r="A326" s="106"/>
      <c r="B326" s="106"/>
      <c r="C326" s="106"/>
      <c r="D326" s="106"/>
      <c r="E326">
        <v>45609</v>
      </c>
      <c r="F326" s="106"/>
      <c r="G326" t="s">
        <v>102</v>
      </c>
      <c r="H326" s="106"/>
    </row>
    <row r="327" spans="1:8" x14ac:dyDescent="0.25">
      <c r="A327" s="106"/>
      <c r="B327" s="106"/>
      <c r="C327" s="106"/>
      <c r="D327" s="106"/>
      <c r="E327">
        <v>45533</v>
      </c>
      <c r="F327" s="106"/>
      <c r="G327" t="s">
        <v>102</v>
      </c>
      <c r="H327" s="106"/>
    </row>
    <row r="328" spans="1:8" x14ac:dyDescent="0.25">
      <c r="A328" s="106"/>
      <c r="B328" s="106"/>
      <c r="C328" s="106"/>
      <c r="D328" s="106"/>
      <c r="E328">
        <v>45961</v>
      </c>
      <c r="F328" s="106"/>
      <c r="G328" t="s">
        <v>102</v>
      </c>
      <c r="H328" s="106"/>
    </row>
    <row r="329" spans="1:8" x14ac:dyDescent="0.25">
      <c r="A329" s="106"/>
      <c r="B329" s="106"/>
      <c r="C329" s="106"/>
      <c r="D329" s="106"/>
      <c r="E329">
        <v>900020</v>
      </c>
      <c r="F329" s="106"/>
      <c r="G329" t="s">
        <v>102</v>
      </c>
      <c r="H329" s="106"/>
    </row>
    <row r="330" spans="1:8" x14ac:dyDescent="0.25">
      <c r="A330" s="106"/>
      <c r="B330" s="106"/>
      <c r="C330" s="106"/>
      <c r="D330" s="106"/>
      <c r="E330">
        <v>45843</v>
      </c>
      <c r="F330" s="106"/>
      <c r="G330" t="s">
        <v>102</v>
      </c>
      <c r="H330" s="106"/>
    </row>
    <row r="331" spans="1:8" x14ac:dyDescent="0.25">
      <c r="A331" s="106"/>
      <c r="B331" s="106"/>
      <c r="C331" s="106"/>
      <c r="D331" s="106"/>
      <c r="E331">
        <v>45825</v>
      </c>
      <c r="F331" s="106"/>
      <c r="G331" t="s">
        <v>102</v>
      </c>
      <c r="H331" s="106"/>
    </row>
    <row r="332" spans="1:8" x14ac:dyDescent="0.25">
      <c r="A332" s="106"/>
      <c r="B332" s="106"/>
      <c r="C332" s="106"/>
      <c r="D332" s="106"/>
      <c r="E332">
        <v>43452</v>
      </c>
      <c r="F332" s="106"/>
      <c r="G332" t="s">
        <v>102</v>
      </c>
      <c r="H332" s="106"/>
    </row>
    <row r="333" spans="1:8" x14ac:dyDescent="0.25">
      <c r="A333" s="106"/>
      <c r="B333" s="106"/>
      <c r="C333" s="106"/>
      <c r="D333" s="106"/>
      <c r="E333">
        <v>45246</v>
      </c>
      <c r="F333" s="106"/>
      <c r="G333" t="s">
        <v>102</v>
      </c>
      <c r="H333" s="106"/>
    </row>
    <row r="334" spans="1:8" x14ac:dyDescent="0.25">
      <c r="A334" s="106"/>
      <c r="B334" s="106"/>
      <c r="C334" s="106"/>
      <c r="D334" s="106"/>
      <c r="E334">
        <v>45710</v>
      </c>
      <c r="F334" s="106"/>
      <c r="G334" t="s">
        <v>102</v>
      </c>
      <c r="H334" s="106"/>
    </row>
    <row r="335" spans="1:8" x14ac:dyDescent="0.25">
      <c r="A335" s="106"/>
      <c r="B335" s="106"/>
      <c r="C335" s="106"/>
      <c r="D335" s="106"/>
      <c r="E335">
        <v>45862</v>
      </c>
      <c r="F335" s="106"/>
      <c r="G335" t="s">
        <v>102</v>
      </c>
      <c r="H335" s="106"/>
    </row>
    <row r="336" spans="1:8" x14ac:dyDescent="0.25">
      <c r="A336" s="106"/>
      <c r="B336" s="106"/>
      <c r="C336" s="106"/>
      <c r="D336" s="106"/>
      <c r="E336">
        <v>43476</v>
      </c>
      <c r="F336" s="106"/>
      <c r="G336" t="s">
        <v>103</v>
      </c>
      <c r="H336" s="106"/>
    </row>
    <row r="337" spans="1:8" x14ac:dyDescent="0.25">
      <c r="A337" s="106"/>
      <c r="B337" s="106"/>
      <c r="C337" s="106"/>
      <c r="D337" s="106"/>
      <c r="E337">
        <v>45723</v>
      </c>
      <c r="F337" s="106"/>
      <c r="G337" t="s">
        <v>102</v>
      </c>
      <c r="H337" s="106"/>
    </row>
    <row r="338" spans="1:8" x14ac:dyDescent="0.25">
      <c r="A338" s="106"/>
      <c r="B338" s="106"/>
      <c r="C338" s="106"/>
      <c r="D338" s="106"/>
      <c r="E338">
        <v>37693</v>
      </c>
      <c r="F338" s="106"/>
      <c r="G338" t="s">
        <v>112</v>
      </c>
      <c r="H338" s="106"/>
    </row>
    <row r="339" spans="1:8" x14ac:dyDescent="0.25">
      <c r="A339" s="106"/>
      <c r="B339" s="106"/>
      <c r="C339" s="106"/>
      <c r="D339" s="106"/>
      <c r="E339">
        <v>45907</v>
      </c>
      <c r="F339" s="106"/>
      <c r="G339" t="s">
        <v>102</v>
      </c>
      <c r="H339" s="106"/>
    </row>
    <row r="340" spans="1:8" x14ac:dyDescent="0.25">
      <c r="A340" s="106"/>
      <c r="B340" s="106"/>
      <c r="C340" s="106"/>
      <c r="D340" s="106"/>
      <c r="E340">
        <v>900034</v>
      </c>
      <c r="F340" s="106"/>
      <c r="G340" t="s">
        <v>102</v>
      </c>
      <c r="H340" s="106"/>
    </row>
    <row r="341" spans="1:8" x14ac:dyDescent="0.25">
      <c r="A341" s="106"/>
      <c r="B341" s="106"/>
      <c r="C341" s="106"/>
      <c r="D341" s="106"/>
      <c r="E341">
        <v>43421</v>
      </c>
      <c r="F341" s="106"/>
      <c r="G341" t="s">
        <v>102</v>
      </c>
      <c r="H341" s="106"/>
    </row>
    <row r="342" spans="1:8" x14ac:dyDescent="0.25">
      <c r="A342" s="106"/>
      <c r="B342" s="106"/>
      <c r="C342" s="106"/>
      <c r="D342" s="106"/>
      <c r="E342">
        <v>45551</v>
      </c>
      <c r="F342" s="106"/>
      <c r="G342" t="s">
        <v>102</v>
      </c>
      <c r="H342" s="106"/>
    </row>
    <row r="343" spans="1:8" x14ac:dyDescent="0.25">
      <c r="A343" s="106"/>
      <c r="B343" s="106"/>
      <c r="C343" s="106"/>
      <c r="D343" s="106"/>
      <c r="E343">
        <v>46051</v>
      </c>
      <c r="F343" s="106"/>
      <c r="G343" t="s">
        <v>102</v>
      </c>
      <c r="H343" s="106"/>
    </row>
    <row r="344" spans="1:8" x14ac:dyDescent="0.25">
      <c r="A344" s="106"/>
      <c r="B344" s="106"/>
      <c r="C344" s="106"/>
      <c r="D344" s="106"/>
      <c r="E344">
        <v>45381</v>
      </c>
      <c r="F344" s="106"/>
      <c r="G344" t="s">
        <v>102</v>
      </c>
      <c r="H344" s="106"/>
    </row>
    <row r="345" spans="1:8" x14ac:dyDescent="0.25">
      <c r="A345" s="106"/>
      <c r="B345" s="106"/>
      <c r="C345" s="106"/>
      <c r="D345" s="106"/>
      <c r="E345">
        <v>45983</v>
      </c>
      <c r="F345" s="106"/>
      <c r="G345" t="s">
        <v>102</v>
      </c>
      <c r="H345" s="106"/>
    </row>
    <row r="346" spans="1:8" x14ac:dyDescent="0.25">
      <c r="A346" s="106"/>
      <c r="B346" s="106"/>
      <c r="C346" s="106"/>
      <c r="D346" s="106"/>
      <c r="E346">
        <v>45771</v>
      </c>
      <c r="F346" s="106"/>
      <c r="G346" t="s">
        <v>102</v>
      </c>
      <c r="H346" s="106"/>
    </row>
    <row r="347" spans="1:8" x14ac:dyDescent="0.25">
      <c r="A347" s="106"/>
      <c r="B347" s="106"/>
      <c r="C347" s="106"/>
      <c r="D347" s="106"/>
      <c r="E347">
        <v>45769</v>
      </c>
      <c r="F347" s="106"/>
      <c r="G347" t="s">
        <v>102</v>
      </c>
      <c r="H347" s="106"/>
    </row>
    <row r="348" spans="1:8" x14ac:dyDescent="0.25">
      <c r="A348" s="106"/>
      <c r="B348" s="106"/>
      <c r="C348" s="106"/>
      <c r="D348" s="106"/>
      <c r="E348">
        <v>43211</v>
      </c>
      <c r="F348" s="106"/>
      <c r="G348" t="s">
        <v>104</v>
      </c>
      <c r="H348" s="106"/>
    </row>
    <row r="349" spans="1:8" x14ac:dyDescent="0.25">
      <c r="A349" s="106"/>
      <c r="B349" s="106"/>
      <c r="C349" s="106"/>
      <c r="D349" s="106"/>
      <c r="E349">
        <v>45929</v>
      </c>
      <c r="F349" s="106"/>
      <c r="G349" t="s">
        <v>102</v>
      </c>
      <c r="H349" s="106"/>
    </row>
    <row r="350" spans="1:8" x14ac:dyDescent="0.25">
      <c r="A350" s="106"/>
      <c r="B350" s="106"/>
      <c r="C350" s="106"/>
      <c r="D350" s="106"/>
      <c r="E350">
        <v>900040</v>
      </c>
      <c r="F350" s="106"/>
      <c r="G350" t="s">
        <v>102</v>
      </c>
      <c r="H350" s="106"/>
    </row>
    <row r="351" spans="1:8" x14ac:dyDescent="0.25">
      <c r="A351" s="106"/>
      <c r="B351" s="106"/>
      <c r="C351" s="106"/>
      <c r="D351" s="106"/>
      <c r="E351">
        <v>45933</v>
      </c>
      <c r="F351" s="106"/>
      <c r="G351" t="s">
        <v>102</v>
      </c>
      <c r="H351" s="106"/>
    </row>
    <row r="352" spans="1:8" x14ac:dyDescent="0.25">
      <c r="A352" s="106"/>
      <c r="B352" s="106"/>
      <c r="C352" s="106"/>
      <c r="D352" s="106"/>
      <c r="E352">
        <v>45911</v>
      </c>
      <c r="F352" s="106"/>
      <c r="G352" t="s">
        <v>102</v>
      </c>
      <c r="H352" s="106"/>
    </row>
    <row r="353" spans="1:8" x14ac:dyDescent="0.25">
      <c r="A353" s="106"/>
      <c r="B353" s="106"/>
      <c r="C353" s="106"/>
      <c r="D353" s="106"/>
      <c r="E353">
        <v>43522</v>
      </c>
      <c r="F353" s="106"/>
      <c r="G353" t="s">
        <v>102</v>
      </c>
      <c r="H353" s="106"/>
    </row>
    <row r="354" spans="1:8" x14ac:dyDescent="0.25">
      <c r="A354" s="106"/>
      <c r="B354" s="106"/>
      <c r="C354" s="106"/>
      <c r="D354" s="106"/>
      <c r="E354">
        <v>45618</v>
      </c>
      <c r="F354" s="106"/>
      <c r="G354" t="s">
        <v>102</v>
      </c>
      <c r="H354" s="106"/>
    </row>
    <row r="355" spans="1:8" x14ac:dyDescent="0.25">
      <c r="A355" s="106"/>
      <c r="B355" s="106"/>
      <c r="C355" s="106"/>
      <c r="D355" s="106"/>
      <c r="E355">
        <v>45940</v>
      </c>
      <c r="F355" s="106"/>
      <c r="G355" t="s">
        <v>102</v>
      </c>
      <c r="H355" s="106"/>
    </row>
    <row r="356" spans="1:8" x14ac:dyDescent="0.25">
      <c r="A356" s="106"/>
      <c r="B356" s="106"/>
      <c r="C356" s="106"/>
      <c r="D356" s="106"/>
      <c r="E356">
        <v>43837</v>
      </c>
      <c r="F356" s="106"/>
      <c r="G356" t="s">
        <v>102</v>
      </c>
      <c r="H356" s="106"/>
    </row>
    <row r="357" spans="1:8" x14ac:dyDescent="0.25">
      <c r="A357" s="106"/>
      <c r="B357" s="106"/>
      <c r="C357" s="106"/>
      <c r="D357" s="106"/>
      <c r="E357">
        <v>45562</v>
      </c>
      <c r="F357" s="106"/>
      <c r="G357" t="s">
        <v>102</v>
      </c>
      <c r="H357" s="106"/>
    </row>
    <row r="358" spans="1:8" x14ac:dyDescent="0.25">
      <c r="A358" s="106"/>
      <c r="B358" s="106"/>
      <c r="C358" s="106"/>
      <c r="D358" s="106"/>
      <c r="E358">
        <v>45938</v>
      </c>
      <c r="F358" s="106"/>
      <c r="G358" t="s">
        <v>102</v>
      </c>
      <c r="H358" s="106"/>
    </row>
    <row r="359" spans="1:8" x14ac:dyDescent="0.25">
      <c r="A359" s="106"/>
      <c r="B359" s="106"/>
      <c r="C359" s="106"/>
      <c r="D359" s="106"/>
      <c r="E359">
        <v>45521</v>
      </c>
      <c r="F359" s="106"/>
      <c r="G359" t="s">
        <v>102</v>
      </c>
      <c r="H359" s="106"/>
    </row>
    <row r="360" spans="1:8" x14ac:dyDescent="0.25">
      <c r="A360" s="106"/>
      <c r="B360" s="106"/>
      <c r="C360" s="106"/>
      <c r="D360" s="106"/>
      <c r="E360">
        <v>45991</v>
      </c>
      <c r="F360" s="106"/>
      <c r="G360" t="s">
        <v>102</v>
      </c>
      <c r="H360" s="106"/>
    </row>
    <row r="361" spans="1:8" x14ac:dyDescent="0.25">
      <c r="A361" s="106"/>
      <c r="B361" s="106"/>
      <c r="C361" s="106"/>
      <c r="D361" s="106"/>
      <c r="E361">
        <v>43929</v>
      </c>
      <c r="F361" s="106"/>
      <c r="G361" t="s">
        <v>112</v>
      </c>
      <c r="H361" s="106"/>
    </row>
    <row r="362" spans="1:8" x14ac:dyDescent="0.25">
      <c r="A362" s="106"/>
      <c r="B362" s="106"/>
      <c r="C362" s="106"/>
      <c r="D362" s="106"/>
      <c r="E362">
        <v>45662</v>
      </c>
      <c r="F362" s="106"/>
      <c r="G362" t="s">
        <v>102</v>
      </c>
      <c r="H362" s="106"/>
    </row>
    <row r="363" spans="1:8" x14ac:dyDescent="0.25">
      <c r="A363" s="106"/>
      <c r="B363" s="106"/>
      <c r="C363" s="106"/>
      <c r="D363" s="106"/>
      <c r="E363">
        <v>45979</v>
      </c>
      <c r="F363" s="106"/>
      <c r="G363" t="s">
        <v>102</v>
      </c>
      <c r="H363" s="106"/>
    </row>
    <row r="364" spans="1:8" x14ac:dyDescent="0.25">
      <c r="A364" s="106"/>
      <c r="B364" s="106"/>
      <c r="C364" s="106"/>
      <c r="D364" s="106"/>
      <c r="E364">
        <v>45873</v>
      </c>
      <c r="F364" s="106"/>
      <c r="G364" t="s">
        <v>102</v>
      </c>
      <c r="H364" s="106"/>
    </row>
    <row r="365" spans="1:8" x14ac:dyDescent="0.25">
      <c r="A365" s="106"/>
      <c r="B365" s="106"/>
      <c r="C365" s="106"/>
      <c r="D365" s="106"/>
      <c r="E365">
        <v>45550</v>
      </c>
      <c r="F365" s="106"/>
      <c r="G365" t="s">
        <v>102</v>
      </c>
      <c r="H365" s="106"/>
    </row>
    <row r="366" spans="1:8" x14ac:dyDescent="0.25">
      <c r="A366" s="106"/>
      <c r="B366" s="106"/>
      <c r="C366" s="106"/>
      <c r="D366" s="106"/>
      <c r="E366">
        <v>45694</v>
      </c>
      <c r="F366" s="106"/>
      <c r="G366" t="s">
        <v>102</v>
      </c>
      <c r="H366" s="106"/>
    </row>
    <row r="367" spans="1:8" x14ac:dyDescent="0.25">
      <c r="A367" s="106"/>
      <c r="B367" s="106"/>
      <c r="C367" s="106"/>
      <c r="D367" s="106"/>
      <c r="E367">
        <v>45751</v>
      </c>
      <c r="F367" s="106"/>
      <c r="G367" t="s">
        <v>102</v>
      </c>
      <c r="H367" s="106"/>
    </row>
    <row r="368" spans="1:8" x14ac:dyDescent="0.25">
      <c r="A368" s="106"/>
      <c r="B368" s="106"/>
      <c r="C368" s="106"/>
      <c r="D368" s="106"/>
      <c r="E368">
        <v>45776</v>
      </c>
      <c r="F368" s="106"/>
      <c r="G368" t="s">
        <v>102</v>
      </c>
      <c r="H368" s="106"/>
    </row>
    <row r="369" spans="1:8" x14ac:dyDescent="0.25">
      <c r="A369" s="106"/>
      <c r="B369" s="106"/>
      <c r="C369" s="106"/>
      <c r="D369" s="106"/>
      <c r="E369">
        <v>45895</v>
      </c>
      <c r="F369" s="106"/>
      <c r="G369" t="s">
        <v>102</v>
      </c>
      <c r="H369" s="106"/>
    </row>
    <row r="370" spans="1:8" x14ac:dyDescent="0.25">
      <c r="A370" s="106"/>
      <c r="B370" s="106"/>
      <c r="C370" s="106"/>
      <c r="D370" s="106"/>
      <c r="E370">
        <v>45876</v>
      </c>
      <c r="F370" s="106"/>
      <c r="G370" t="s">
        <v>102</v>
      </c>
      <c r="H370" s="106"/>
    </row>
    <row r="371" spans="1:8" x14ac:dyDescent="0.25">
      <c r="A371" s="106"/>
      <c r="B371" s="106"/>
      <c r="C371" s="106"/>
      <c r="D371" s="106"/>
      <c r="E371">
        <v>45567</v>
      </c>
      <c r="F371" s="106"/>
      <c r="G371" t="s">
        <v>102</v>
      </c>
      <c r="H371" s="106"/>
    </row>
    <row r="372" spans="1:8" x14ac:dyDescent="0.25">
      <c r="A372" s="106"/>
      <c r="B372" s="106"/>
      <c r="C372" s="106"/>
      <c r="D372" s="106"/>
      <c r="E372">
        <v>45486</v>
      </c>
      <c r="F372" s="106"/>
      <c r="G372" t="s">
        <v>102</v>
      </c>
      <c r="H372" s="106"/>
    </row>
    <row r="373" spans="1:8" x14ac:dyDescent="0.25">
      <c r="A373" s="106"/>
      <c r="B373" s="106"/>
      <c r="C373" s="106"/>
      <c r="D373" s="106"/>
      <c r="E373">
        <v>45892</v>
      </c>
      <c r="F373" s="106"/>
      <c r="G373" t="s">
        <v>102</v>
      </c>
      <c r="H373" s="106"/>
    </row>
    <row r="374" spans="1:8" x14ac:dyDescent="0.25">
      <c r="A374" s="106"/>
      <c r="B374" s="106"/>
      <c r="C374" s="106"/>
      <c r="D374" s="106"/>
      <c r="E374">
        <v>45877</v>
      </c>
      <c r="F374" s="106"/>
      <c r="G374" t="s">
        <v>102</v>
      </c>
      <c r="H374" s="106"/>
    </row>
    <row r="375" spans="1:8" x14ac:dyDescent="0.25">
      <c r="A375" s="106"/>
      <c r="B375" s="106"/>
      <c r="C375" s="106"/>
      <c r="D375" s="106"/>
      <c r="E375">
        <v>45678</v>
      </c>
      <c r="F375" s="106"/>
      <c r="G375" t="s">
        <v>102</v>
      </c>
      <c r="H375" s="106"/>
    </row>
    <row r="376" spans="1:8" x14ac:dyDescent="0.25">
      <c r="A376" s="106"/>
      <c r="B376" s="106"/>
      <c r="C376" s="106"/>
      <c r="D376" s="106"/>
      <c r="E376">
        <v>45621</v>
      </c>
      <c r="F376" s="106"/>
      <c r="G376" t="s">
        <v>102</v>
      </c>
      <c r="H376" s="106"/>
    </row>
    <row r="377" spans="1:8" x14ac:dyDescent="0.25">
      <c r="A377" s="106"/>
      <c r="B377" s="106"/>
      <c r="C377" s="106"/>
      <c r="D377" s="106"/>
      <c r="E377">
        <v>45999</v>
      </c>
      <c r="F377" s="106"/>
      <c r="G377" t="s">
        <v>102</v>
      </c>
      <c r="H377" s="106"/>
    </row>
    <row r="378" spans="1:8" x14ac:dyDescent="0.25">
      <c r="A378" s="106"/>
      <c r="B378" s="106"/>
      <c r="C378" s="106"/>
      <c r="D378" s="106"/>
      <c r="E378">
        <v>45324</v>
      </c>
      <c r="F378" s="106"/>
      <c r="G378" t="s">
        <v>102</v>
      </c>
      <c r="H378" s="106"/>
    </row>
    <row r="379" spans="1:8" x14ac:dyDescent="0.25">
      <c r="A379" s="106"/>
      <c r="B379" s="106"/>
      <c r="C379" s="106"/>
      <c r="D379" s="106"/>
      <c r="E379">
        <v>45889</v>
      </c>
      <c r="F379" s="106"/>
      <c r="G379" t="s">
        <v>102</v>
      </c>
      <c r="H379" s="106"/>
    </row>
    <row r="380" spans="1:8" x14ac:dyDescent="0.25">
      <c r="A380" s="106"/>
      <c r="B380" s="106"/>
      <c r="C380" s="106"/>
      <c r="D380" s="106"/>
      <c r="E380">
        <v>45297</v>
      </c>
      <c r="F380" s="106"/>
      <c r="G380" t="s">
        <v>102</v>
      </c>
      <c r="H380" s="106"/>
    </row>
    <row r="381" spans="1:8" x14ac:dyDescent="0.25">
      <c r="A381" s="106"/>
      <c r="B381" s="106"/>
      <c r="C381" s="106"/>
      <c r="D381" s="106"/>
      <c r="E381">
        <v>45506</v>
      </c>
      <c r="F381" s="106"/>
      <c r="G381" t="s">
        <v>102</v>
      </c>
      <c r="H381" s="106"/>
    </row>
    <row r="382" spans="1:8" x14ac:dyDescent="0.25">
      <c r="A382" s="106"/>
      <c r="B382" s="106"/>
      <c r="C382" s="106"/>
      <c r="D382" s="106"/>
      <c r="E382">
        <v>46177</v>
      </c>
      <c r="F382" s="106"/>
      <c r="G382" t="s">
        <v>105</v>
      </c>
      <c r="H382" s="106"/>
    </row>
    <row r="383" spans="1:8" x14ac:dyDescent="0.25">
      <c r="A383" s="106"/>
      <c r="B383" s="106"/>
      <c r="C383" s="106"/>
      <c r="D383" s="106"/>
      <c r="E383">
        <v>45427</v>
      </c>
      <c r="F383" s="106"/>
      <c r="G383" t="s">
        <v>102</v>
      </c>
      <c r="H383" s="106"/>
    </row>
    <row r="384" spans="1:8" x14ac:dyDescent="0.25">
      <c r="A384" s="106"/>
      <c r="B384" s="106"/>
      <c r="C384" s="106"/>
      <c r="D384" s="106"/>
      <c r="E384">
        <v>900016</v>
      </c>
      <c r="F384" s="106"/>
      <c r="G384" t="s">
        <v>102</v>
      </c>
      <c r="H384" s="106"/>
    </row>
    <row r="385" spans="1:8" x14ac:dyDescent="0.25">
      <c r="A385" s="106"/>
      <c r="B385" s="106"/>
      <c r="C385" s="106"/>
      <c r="D385" s="106"/>
      <c r="E385">
        <v>43253</v>
      </c>
      <c r="F385" s="106"/>
      <c r="G385" t="s">
        <v>102</v>
      </c>
      <c r="H385" s="106"/>
    </row>
    <row r="386" spans="1:8" x14ac:dyDescent="0.25">
      <c r="A386" s="106"/>
      <c r="B386" s="106"/>
      <c r="C386" s="106"/>
      <c r="D386" s="106"/>
      <c r="E386">
        <v>45932</v>
      </c>
      <c r="F386" s="106"/>
      <c r="G386" t="s">
        <v>102</v>
      </c>
      <c r="H386" s="106"/>
    </row>
    <row r="387" spans="1:8" x14ac:dyDescent="0.25">
      <c r="A387" s="106"/>
      <c r="B387" s="106"/>
      <c r="C387" s="106"/>
      <c r="D387" s="106"/>
      <c r="E387">
        <v>45852</v>
      </c>
      <c r="F387" s="106"/>
      <c r="G387" t="s">
        <v>102</v>
      </c>
      <c r="H387" s="106"/>
    </row>
    <row r="388" spans="1:8" x14ac:dyDescent="0.25">
      <c r="A388" s="106"/>
      <c r="B388" s="106"/>
      <c r="C388" s="106"/>
      <c r="D388" s="106"/>
      <c r="E388">
        <v>45839</v>
      </c>
      <c r="F388" s="106"/>
      <c r="G388" t="s">
        <v>102</v>
      </c>
      <c r="H388" s="106"/>
    </row>
    <row r="389" spans="1:8" x14ac:dyDescent="0.25">
      <c r="A389" s="106"/>
      <c r="B389" s="106"/>
      <c r="C389" s="106"/>
      <c r="D389" s="106"/>
      <c r="E389">
        <v>45304</v>
      </c>
      <c r="F389" s="106"/>
      <c r="G389" t="s">
        <v>102</v>
      </c>
      <c r="H389" s="106"/>
    </row>
    <row r="390" spans="1:8" x14ac:dyDescent="0.25">
      <c r="A390" s="106"/>
      <c r="B390" s="106"/>
      <c r="C390" s="106"/>
      <c r="D390" s="106"/>
      <c r="E390">
        <v>900011</v>
      </c>
      <c r="F390" s="106"/>
      <c r="G390" t="s">
        <v>102</v>
      </c>
      <c r="H390" s="106"/>
    </row>
    <row r="391" spans="1:8" x14ac:dyDescent="0.25">
      <c r="A391" s="106"/>
      <c r="B391" s="106"/>
      <c r="C391" s="106"/>
      <c r="D391" s="106"/>
      <c r="E391">
        <v>45303</v>
      </c>
      <c r="F391" s="106"/>
      <c r="G391" t="s">
        <v>102</v>
      </c>
      <c r="H391" s="106"/>
    </row>
    <row r="392" spans="1:8" x14ac:dyDescent="0.25">
      <c r="A392" s="106"/>
      <c r="B392" s="106"/>
      <c r="C392" s="106"/>
      <c r="D392" s="106"/>
      <c r="E392">
        <v>45846</v>
      </c>
      <c r="F392" s="106"/>
      <c r="G392" t="s">
        <v>102</v>
      </c>
      <c r="H392" s="106"/>
    </row>
    <row r="393" spans="1:8" x14ac:dyDescent="0.25">
      <c r="A393" s="106"/>
      <c r="B393" s="106"/>
      <c r="C393" s="106"/>
      <c r="D393" s="106"/>
      <c r="E393">
        <v>45644</v>
      </c>
      <c r="F393" s="106"/>
      <c r="G393" t="s">
        <v>102</v>
      </c>
      <c r="H393" s="106"/>
    </row>
    <row r="394" spans="1:8" x14ac:dyDescent="0.25">
      <c r="A394" s="106"/>
      <c r="B394" s="106"/>
      <c r="C394" s="106"/>
      <c r="D394" s="106"/>
      <c r="E394">
        <v>45548</v>
      </c>
      <c r="F394" s="106"/>
      <c r="G394" t="s">
        <v>102</v>
      </c>
      <c r="H394" s="106"/>
    </row>
    <row r="395" spans="1:8" x14ac:dyDescent="0.25">
      <c r="A395" s="106"/>
      <c r="B395" s="106"/>
      <c r="C395" s="106"/>
      <c r="D395" s="106"/>
      <c r="E395">
        <v>45882</v>
      </c>
      <c r="F395" s="106"/>
      <c r="G395" t="s">
        <v>102</v>
      </c>
      <c r="H395" s="106"/>
    </row>
    <row r="396" spans="1:8" x14ac:dyDescent="0.25">
      <c r="A396" s="106"/>
      <c r="B396" s="106"/>
      <c r="C396" s="106"/>
      <c r="D396" s="106"/>
      <c r="E396">
        <v>45623</v>
      </c>
      <c r="F396" s="106"/>
      <c r="G396" t="s">
        <v>102</v>
      </c>
      <c r="H396" s="106"/>
    </row>
    <row r="397" spans="1:8" x14ac:dyDescent="0.25">
      <c r="A397" s="106"/>
      <c r="B397" s="106"/>
      <c r="C397" s="106"/>
      <c r="D397" s="106"/>
      <c r="E397">
        <v>45601</v>
      </c>
      <c r="F397" s="106"/>
      <c r="G397" t="s">
        <v>102</v>
      </c>
      <c r="H397" s="106"/>
    </row>
    <row r="398" spans="1:8" x14ac:dyDescent="0.25">
      <c r="A398" s="106"/>
      <c r="B398" s="106"/>
      <c r="C398" s="106"/>
      <c r="D398" s="106"/>
      <c r="E398">
        <v>45235</v>
      </c>
      <c r="F398" s="106"/>
      <c r="G398" t="s">
        <v>102</v>
      </c>
      <c r="H398" s="106"/>
    </row>
    <row r="399" spans="1:8" x14ac:dyDescent="0.25">
      <c r="A399" s="106"/>
      <c r="B399" s="106"/>
      <c r="C399" s="106"/>
      <c r="D399" s="106"/>
      <c r="E399">
        <v>900024</v>
      </c>
      <c r="F399" s="106"/>
      <c r="G399" t="s">
        <v>102</v>
      </c>
      <c r="H399" s="106"/>
    </row>
    <row r="400" spans="1:8" x14ac:dyDescent="0.25">
      <c r="A400" s="106"/>
      <c r="B400" s="106"/>
      <c r="C400" s="106"/>
      <c r="D400" s="106"/>
      <c r="E400">
        <v>45167</v>
      </c>
      <c r="F400" s="106"/>
      <c r="G400" t="s">
        <v>102</v>
      </c>
      <c r="H400" s="106"/>
    </row>
    <row r="401" spans="1:8" x14ac:dyDescent="0.25">
      <c r="A401" s="106"/>
      <c r="B401" s="106"/>
      <c r="C401" s="106"/>
      <c r="D401" s="106"/>
      <c r="E401">
        <v>46019</v>
      </c>
      <c r="F401" s="106"/>
      <c r="G401" t="s">
        <v>102</v>
      </c>
      <c r="H401" s="106"/>
    </row>
    <row r="402" spans="1:8" x14ac:dyDescent="0.25">
      <c r="A402" s="106"/>
      <c r="B402" s="106"/>
      <c r="C402" s="106"/>
      <c r="D402" s="106"/>
      <c r="E402">
        <v>45549</v>
      </c>
      <c r="F402" s="106"/>
      <c r="G402" t="s">
        <v>102</v>
      </c>
      <c r="H402" s="106"/>
    </row>
    <row r="403" spans="1:8" x14ac:dyDescent="0.25">
      <c r="A403" s="106"/>
      <c r="B403" s="106"/>
      <c r="C403" s="106"/>
      <c r="D403" s="106"/>
      <c r="E403">
        <v>45232</v>
      </c>
      <c r="F403" s="106"/>
      <c r="G403" t="s">
        <v>102</v>
      </c>
      <c r="H403" s="106"/>
    </row>
    <row r="404" spans="1:8" x14ac:dyDescent="0.25">
      <c r="A404" s="106"/>
      <c r="B404" s="106"/>
      <c r="C404" s="106"/>
      <c r="D404" s="106"/>
      <c r="E404">
        <v>45447</v>
      </c>
      <c r="F404" s="106"/>
      <c r="G404" t="s">
        <v>102</v>
      </c>
      <c r="H404" s="106"/>
    </row>
    <row r="405" spans="1:8" x14ac:dyDescent="0.25">
      <c r="A405" s="106"/>
      <c r="B405" s="106"/>
      <c r="C405" s="106"/>
      <c r="D405" s="106"/>
      <c r="E405">
        <v>45964</v>
      </c>
      <c r="F405" s="106"/>
      <c r="G405" t="s">
        <v>102</v>
      </c>
      <c r="H405" s="106"/>
    </row>
    <row r="406" spans="1:8" x14ac:dyDescent="0.25">
      <c r="A406" s="106"/>
      <c r="B406" s="106"/>
      <c r="C406" s="106"/>
      <c r="D406" s="106"/>
      <c r="E406">
        <v>45510</v>
      </c>
      <c r="F406" s="106"/>
      <c r="G406" t="s">
        <v>102</v>
      </c>
      <c r="H406" s="106"/>
    </row>
    <row r="407" spans="1:8" x14ac:dyDescent="0.25">
      <c r="A407" s="106"/>
      <c r="B407" s="106"/>
      <c r="C407" s="106"/>
      <c r="D407" s="106"/>
      <c r="E407">
        <v>45822</v>
      </c>
      <c r="F407" s="106"/>
      <c r="G407" t="s">
        <v>102</v>
      </c>
      <c r="H407" s="106"/>
    </row>
    <row r="408" spans="1:8" x14ac:dyDescent="0.25">
      <c r="A408" s="106"/>
      <c r="B408" s="106"/>
      <c r="C408" s="106"/>
      <c r="D408" s="106"/>
      <c r="E408">
        <v>45547</v>
      </c>
      <c r="F408" s="106"/>
      <c r="G408" t="s">
        <v>102</v>
      </c>
      <c r="H408" s="106"/>
    </row>
    <row r="409" spans="1:8" x14ac:dyDescent="0.25">
      <c r="A409" s="106"/>
      <c r="B409" s="106"/>
      <c r="C409" s="106"/>
      <c r="D409" s="106"/>
      <c r="E409">
        <v>45962</v>
      </c>
      <c r="F409" s="106"/>
      <c r="G409" t="s">
        <v>102</v>
      </c>
      <c r="H409" s="106"/>
    </row>
    <row r="410" spans="1:8" x14ac:dyDescent="0.25">
      <c r="A410" s="106"/>
      <c r="B410" s="106"/>
      <c r="C410" s="106"/>
      <c r="D410" s="106"/>
      <c r="E410">
        <v>45853</v>
      </c>
      <c r="F410" s="106"/>
      <c r="G410" t="s">
        <v>102</v>
      </c>
      <c r="H410" s="106"/>
    </row>
    <row r="411" spans="1:8" x14ac:dyDescent="0.25">
      <c r="A411" s="106"/>
      <c r="B411" s="106"/>
      <c r="C411" s="106"/>
      <c r="D411" s="106"/>
      <c r="E411">
        <v>45292</v>
      </c>
      <c r="F411" s="106"/>
      <c r="G411" t="s">
        <v>102</v>
      </c>
      <c r="H411" s="106"/>
    </row>
    <row r="412" spans="1:8" x14ac:dyDescent="0.25">
      <c r="A412" s="106"/>
      <c r="B412" s="106"/>
      <c r="C412" s="106"/>
      <c r="D412" s="106"/>
      <c r="E412">
        <v>45837</v>
      </c>
      <c r="F412" s="106"/>
      <c r="G412" t="s">
        <v>102</v>
      </c>
      <c r="H412" s="106"/>
    </row>
    <row r="413" spans="1:8" x14ac:dyDescent="0.25">
      <c r="A413" s="106"/>
      <c r="B413" s="106"/>
      <c r="C413" s="106"/>
      <c r="D413" s="106"/>
      <c r="E413">
        <v>45897</v>
      </c>
      <c r="F413" s="106"/>
      <c r="G413" t="s">
        <v>102</v>
      </c>
      <c r="H413" s="106"/>
    </row>
    <row r="414" spans="1:8" x14ac:dyDescent="0.25">
      <c r="A414" s="106"/>
      <c r="B414" s="106"/>
      <c r="C414" s="106"/>
      <c r="D414" s="106"/>
      <c r="E414">
        <v>45337</v>
      </c>
      <c r="F414" s="106"/>
      <c r="G414" t="s">
        <v>102</v>
      </c>
      <c r="H414" s="106"/>
    </row>
    <row r="415" spans="1:8" x14ac:dyDescent="0.25">
      <c r="A415" s="106"/>
      <c r="B415" s="106"/>
      <c r="C415" s="106"/>
      <c r="D415" s="106"/>
      <c r="E415">
        <v>45214</v>
      </c>
      <c r="F415" s="106"/>
      <c r="G415" t="s">
        <v>102</v>
      </c>
      <c r="H415" s="106"/>
    </row>
    <row r="416" spans="1:8" x14ac:dyDescent="0.25">
      <c r="A416" s="106"/>
      <c r="B416" s="106"/>
      <c r="C416" s="106"/>
      <c r="D416" s="106"/>
      <c r="E416">
        <v>45514</v>
      </c>
      <c r="F416" s="106"/>
      <c r="G416" t="s">
        <v>102</v>
      </c>
      <c r="H416" s="106"/>
    </row>
    <row r="417" spans="1:8" x14ac:dyDescent="0.25">
      <c r="A417" s="106"/>
      <c r="B417" s="106"/>
      <c r="C417" s="106"/>
      <c r="D417" s="106"/>
      <c r="E417">
        <v>45953</v>
      </c>
      <c r="F417" s="106"/>
      <c r="G417" t="s">
        <v>102</v>
      </c>
      <c r="H417" s="106"/>
    </row>
    <row r="418" spans="1:8" x14ac:dyDescent="0.25">
      <c r="A418" s="106"/>
      <c r="B418" s="106"/>
      <c r="C418" s="106"/>
      <c r="D418" s="106"/>
      <c r="E418">
        <v>45756</v>
      </c>
      <c r="F418" s="106"/>
      <c r="G418" t="s">
        <v>102</v>
      </c>
      <c r="H418" s="106"/>
    </row>
    <row r="419" spans="1:8" x14ac:dyDescent="0.25">
      <c r="A419" s="106"/>
      <c r="B419" s="106"/>
      <c r="C419" s="106"/>
      <c r="D419" s="106"/>
      <c r="E419">
        <v>46053</v>
      </c>
      <c r="F419" s="106"/>
      <c r="G419" t="s">
        <v>102</v>
      </c>
      <c r="H419" s="106"/>
    </row>
    <row r="420" spans="1:8" x14ac:dyDescent="0.25">
      <c r="A420" s="106"/>
      <c r="B420" s="106"/>
      <c r="C420" s="106"/>
      <c r="D420" s="106"/>
      <c r="E420">
        <v>45544</v>
      </c>
      <c r="F420" s="106"/>
      <c r="G420" t="s">
        <v>102</v>
      </c>
      <c r="H420" s="106"/>
    </row>
    <row r="421" spans="1:8" x14ac:dyDescent="0.25">
      <c r="A421" s="106"/>
      <c r="B421" s="106"/>
      <c r="C421" s="106"/>
      <c r="D421" s="106"/>
      <c r="E421">
        <v>45698</v>
      </c>
      <c r="F421" s="106"/>
      <c r="G421" t="s">
        <v>102</v>
      </c>
      <c r="H421" s="106"/>
    </row>
    <row r="422" spans="1:8" x14ac:dyDescent="0.25">
      <c r="A422" s="106"/>
      <c r="B422" s="106"/>
      <c r="C422" s="106"/>
      <c r="D422" s="106"/>
      <c r="E422">
        <v>45942</v>
      </c>
      <c r="F422" s="106"/>
      <c r="G422" t="s">
        <v>102</v>
      </c>
      <c r="H422" s="106"/>
    </row>
    <row r="423" spans="1:8" x14ac:dyDescent="0.25">
      <c r="A423" s="106"/>
      <c r="B423" s="106"/>
      <c r="C423" s="106"/>
      <c r="D423" s="106"/>
      <c r="E423">
        <v>45716</v>
      </c>
      <c r="F423" s="106"/>
      <c r="G423" t="s">
        <v>102</v>
      </c>
      <c r="H423" s="106"/>
    </row>
    <row r="424" spans="1:8" x14ac:dyDescent="0.25">
      <c r="A424" s="106"/>
      <c r="B424" s="106"/>
      <c r="C424" s="106"/>
      <c r="D424" s="106"/>
      <c r="E424">
        <v>45311</v>
      </c>
      <c r="F424" s="106"/>
      <c r="G424" t="s">
        <v>102</v>
      </c>
      <c r="H424" s="106"/>
    </row>
    <row r="425" spans="1:8" x14ac:dyDescent="0.25">
      <c r="A425" s="106"/>
      <c r="B425" s="106"/>
      <c r="C425" s="106"/>
      <c r="D425" s="106"/>
      <c r="E425">
        <v>45768</v>
      </c>
      <c r="F425" s="106"/>
      <c r="G425" t="s">
        <v>102</v>
      </c>
      <c r="H425" s="106"/>
    </row>
    <row r="426" spans="1:8" x14ac:dyDescent="0.25">
      <c r="A426" s="106"/>
      <c r="B426" s="106"/>
      <c r="C426" s="106"/>
      <c r="D426" s="106"/>
      <c r="E426">
        <v>45368</v>
      </c>
      <c r="F426" s="106"/>
      <c r="G426" t="s">
        <v>102</v>
      </c>
      <c r="H426" s="106"/>
    </row>
    <row r="427" spans="1:8" x14ac:dyDescent="0.25">
      <c r="A427" s="106"/>
      <c r="B427" s="106"/>
      <c r="C427" s="106"/>
      <c r="D427" s="106"/>
      <c r="E427">
        <v>45476</v>
      </c>
      <c r="F427" s="106"/>
      <c r="G427" t="s">
        <v>102</v>
      </c>
      <c r="H427" s="106"/>
    </row>
    <row r="428" spans="1:8" x14ac:dyDescent="0.25">
      <c r="A428" s="106"/>
      <c r="B428" s="106"/>
      <c r="C428" s="106"/>
      <c r="D428" s="106"/>
      <c r="E428">
        <v>46032</v>
      </c>
      <c r="F428" s="106"/>
      <c r="G428" t="s">
        <v>102</v>
      </c>
      <c r="H428" s="106"/>
    </row>
    <row r="429" spans="1:8" x14ac:dyDescent="0.25">
      <c r="A429" s="106"/>
      <c r="B429" s="106"/>
      <c r="C429" s="106"/>
      <c r="D429" s="106"/>
      <c r="E429" t="s">
        <v>116</v>
      </c>
      <c r="F429" s="106"/>
      <c r="G429" t="s">
        <v>105</v>
      </c>
      <c r="H429" s="106"/>
    </row>
    <row r="430" spans="1:8" x14ac:dyDescent="0.25">
      <c r="A430" s="106"/>
      <c r="B430" s="106"/>
      <c r="C430" s="106"/>
      <c r="D430" s="106"/>
      <c r="E430">
        <v>45859</v>
      </c>
      <c r="F430" s="106"/>
      <c r="G430" t="s">
        <v>102</v>
      </c>
      <c r="H430" s="106"/>
    </row>
    <row r="431" spans="1:8" x14ac:dyDescent="0.25">
      <c r="A431" s="106"/>
      <c r="B431" s="106"/>
      <c r="C431" s="106"/>
      <c r="D431" s="106"/>
      <c r="E431">
        <v>45905</v>
      </c>
      <c r="F431" s="106"/>
      <c r="G431" t="s">
        <v>102</v>
      </c>
      <c r="H431" s="106"/>
    </row>
    <row r="432" spans="1:8" x14ac:dyDescent="0.25">
      <c r="A432" s="106"/>
      <c r="B432" s="106"/>
      <c r="C432" s="106"/>
      <c r="D432" s="106"/>
      <c r="E432">
        <v>900013</v>
      </c>
      <c r="F432" s="106"/>
      <c r="G432" t="s">
        <v>102</v>
      </c>
      <c r="H432" s="106"/>
    </row>
    <row r="433" spans="1:8" x14ac:dyDescent="0.25">
      <c r="A433" s="106"/>
      <c r="B433" s="106"/>
      <c r="C433" s="106"/>
      <c r="D433" s="106"/>
      <c r="E433">
        <v>45338</v>
      </c>
      <c r="F433" s="106"/>
      <c r="G433" t="s">
        <v>102</v>
      </c>
      <c r="H433" s="106"/>
    </row>
    <row r="434" spans="1:8" x14ac:dyDescent="0.25">
      <c r="A434" s="106"/>
      <c r="B434" s="106"/>
      <c r="C434" s="106"/>
      <c r="D434" s="106"/>
      <c r="E434">
        <v>45341</v>
      </c>
      <c r="F434" s="106"/>
      <c r="G434" t="s">
        <v>102</v>
      </c>
      <c r="H434" s="106"/>
    </row>
    <row r="435" spans="1:8" x14ac:dyDescent="0.25">
      <c r="A435" s="106"/>
      <c r="B435" s="106"/>
      <c r="C435" s="106"/>
      <c r="D435" s="106"/>
      <c r="E435">
        <v>45459</v>
      </c>
      <c r="F435" s="106"/>
      <c r="G435" t="s">
        <v>102</v>
      </c>
      <c r="H435" s="106"/>
    </row>
    <row r="436" spans="1:8" x14ac:dyDescent="0.25">
      <c r="A436" s="106"/>
      <c r="B436" s="106"/>
      <c r="C436" s="106"/>
      <c r="D436" s="106"/>
      <c r="E436">
        <v>45487</v>
      </c>
      <c r="F436" s="106"/>
      <c r="G436" t="s">
        <v>102</v>
      </c>
      <c r="H436" s="106"/>
    </row>
    <row r="437" spans="1:8" x14ac:dyDescent="0.25">
      <c r="A437" s="106"/>
      <c r="B437" s="106"/>
      <c r="C437" s="106"/>
      <c r="D437" s="106"/>
      <c r="E437">
        <v>45555</v>
      </c>
      <c r="F437" s="106"/>
      <c r="G437" t="s">
        <v>102</v>
      </c>
      <c r="H437" s="106"/>
    </row>
    <row r="438" spans="1:8" x14ac:dyDescent="0.25">
      <c r="A438" s="106"/>
      <c r="B438" s="106"/>
      <c r="C438" s="106"/>
      <c r="D438" s="106"/>
      <c r="E438">
        <v>45658</v>
      </c>
      <c r="F438" s="106"/>
      <c r="G438" t="s">
        <v>102</v>
      </c>
      <c r="H438" s="106"/>
    </row>
    <row r="439" spans="1:8" x14ac:dyDescent="0.25">
      <c r="A439" s="106"/>
      <c r="B439" s="106"/>
      <c r="C439" s="106"/>
      <c r="D439" s="106"/>
      <c r="E439">
        <v>46060</v>
      </c>
      <c r="F439" s="106"/>
      <c r="G439" t="s">
        <v>102</v>
      </c>
      <c r="H439" s="106"/>
    </row>
    <row r="440" spans="1:8" x14ac:dyDescent="0.25">
      <c r="A440" s="106"/>
      <c r="B440" s="106"/>
      <c r="C440" s="106"/>
      <c r="D440" s="106"/>
      <c r="E440">
        <v>45355</v>
      </c>
      <c r="F440" s="106"/>
      <c r="G440" t="s">
        <v>102</v>
      </c>
      <c r="H440" s="106"/>
    </row>
    <row r="441" spans="1:8" x14ac:dyDescent="0.25">
      <c r="A441" s="106"/>
      <c r="B441" s="106"/>
      <c r="C441" s="106"/>
      <c r="D441" s="106"/>
      <c r="E441">
        <v>45586</v>
      </c>
      <c r="F441" s="106"/>
      <c r="G441" t="s">
        <v>102</v>
      </c>
      <c r="H441" s="106"/>
    </row>
    <row r="442" spans="1:8" x14ac:dyDescent="0.25">
      <c r="A442" s="106"/>
      <c r="B442" s="106"/>
      <c r="C442" s="106"/>
      <c r="D442" s="106"/>
      <c r="E442">
        <v>45685</v>
      </c>
      <c r="F442" s="106"/>
      <c r="G442" t="s">
        <v>102</v>
      </c>
      <c r="H442" s="106"/>
    </row>
    <row r="443" spans="1:8" x14ac:dyDescent="0.25">
      <c r="A443" s="106"/>
      <c r="B443" s="106"/>
      <c r="C443" s="106"/>
      <c r="D443" s="106"/>
      <c r="E443">
        <v>45528</v>
      </c>
      <c r="F443" s="106"/>
      <c r="G443" t="s">
        <v>102</v>
      </c>
      <c r="H443" s="106"/>
    </row>
    <row r="444" spans="1:8" x14ac:dyDescent="0.25">
      <c r="A444" s="106"/>
      <c r="B444" s="106"/>
      <c r="C444" s="106"/>
      <c r="D444" s="106"/>
      <c r="E444">
        <v>43881</v>
      </c>
      <c r="F444" s="106"/>
      <c r="G444" t="s">
        <v>112</v>
      </c>
      <c r="H444" s="106"/>
    </row>
    <row r="445" spans="1:8" x14ac:dyDescent="0.25">
      <c r="A445" s="106"/>
      <c r="B445" s="106"/>
      <c r="C445" s="106"/>
      <c r="D445" s="106"/>
      <c r="E445">
        <v>45633</v>
      </c>
      <c r="F445" s="106"/>
      <c r="G445" t="s">
        <v>102</v>
      </c>
      <c r="H445" s="106"/>
    </row>
    <row r="446" spans="1:8" x14ac:dyDescent="0.25">
      <c r="A446" s="106"/>
      <c r="B446" s="106"/>
      <c r="C446" s="106"/>
      <c r="D446" s="106"/>
      <c r="E446">
        <v>45906</v>
      </c>
      <c r="F446" s="106"/>
      <c r="G446" t="s">
        <v>102</v>
      </c>
      <c r="H446" s="106"/>
    </row>
    <row r="447" spans="1:8" x14ac:dyDescent="0.25">
      <c r="A447" s="106"/>
      <c r="B447" s="106"/>
      <c r="C447" s="106"/>
      <c r="D447" s="106"/>
      <c r="E447">
        <v>45975</v>
      </c>
      <c r="F447" s="106"/>
      <c r="G447" t="s">
        <v>102</v>
      </c>
      <c r="H447" s="106"/>
    </row>
    <row r="448" spans="1:8" x14ac:dyDescent="0.25">
      <c r="A448" s="106"/>
      <c r="B448" s="106"/>
      <c r="C448" s="106"/>
      <c r="D448" s="106"/>
      <c r="E448">
        <v>45539</v>
      </c>
      <c r="F448" s="106"/>
      <c r="G448" t="s">
        <v>102</v>
      </c>
      <c r="H448" s="106"/>
    </row>
    <row r="449" spans="1:8" x14ac:dyDescent="0.25">
      <c r="A449" s="106"/>
      <c r="B449" s="106"/>
      <c r="C449" s="106"/>
      <c r="D449" s="106"/>
      <c r="E449">
        <v>45499</v>
      </c>
      <c r="F449" s="106"/>
      <c r="G449" t="s">
        <v>102</v>
      </c>
      <c r="H449" s="106"/>
    </row>
    <row r="450" spans="1:8" x14ac:dyDescent="0.25">
      <c r="A450" s="106"/>
      <c r="B450" s="106"/>
      <c r="C450" s="106"/>
      <c r="D450" s="106"/>
      <c r="E450">
        <v>46008</v>
      </c>
      <c r="F450" s="106"/>
      <c r="G450" t="s">
        <v>102</v>
      </c>
      <c r="H450" s="106"/>
    </row>
    <row r="451" spans="1:8" x14ac:dyDescent="0.25">
      <c r="A451" s="106"/>
      <c r="B451" s="106"/>
      <c r="C451" s="106"/>
      <c r="D451" s="106"/>
      <c r="E451">
        <v>43272</v>
      </c>
      <c r="F451" s="106"/>
      <c r="G451" t="s">
        <v>102</v>
      </c>
      <c r="H451" s="106"/>
    </row>
    <row r="452" spans="1:8" x14ac:dyDescent="0.25">
      <c r="A452" s="106"/>
      <c r="B452" s="106"/>
      <c r="C452" s="106"/>
      <c r="D452" s="106"/>
      <c r="E452">
        <v>45733</v>
      </c>
      <c r="F452" s="106"/>
      <c r="G452" t="s">
        <v>102</v>
      </c>
      <c r="H452" s="106"/>
    </row>
    <row r="453" spans="1:8" x14ac:dyDescent="0.25">
      <c r="A453" s="106"/>
      <c r="B453" s="106"/>
      <c r="C453" s="106"/>
      <c r="D453" s="106"/>
      <c r="E453">
        <v>900003</v>
      </c>
      <c r="F453" s="106"/>
      <c r="G453" t="s">
        <v>102</v>
      </c>
      <c r="H453" s="106"/>
    </row>
    <row r="454" spans="1:8" x14ac:dyDescent="0.25">
      <c r="A454" s="106"/>
      <c r="B454" s="106"/>
      <c r="C454" s="106"/>
      <c r="D454" s="106"/>
      <c r="E454">
        <v>45675</v>
      </c>
      <c r="F454" s="106"/>
      <c r="G454" t="s">
        <v>102</v>
      </c>
      <c r="H454" s="106"/>
    </row>
    <row r="455" spans="1:8" x14ac:dyDescent="0.25">
      <c r="A455" s="106"/>
      <c r="B455" s="106"/>
      <c r="C455" s="106"/>
      <c r="D455" s="106"/>
      <c r="E455">
        <v>45274</v>
      </c>
      <c r="F455" s="106"/>
      <c r="G455" t="s">
        <v>102</v>
      </c>
      <c r="H455" s="106"/>
    </row>
    <row r="456" spans="1:8" x14ac:dyDescent="0.25">
      <c r="A456" s="106"/>
      <c r="B456" s="106"/>
      <c r="C456" s="106"/>
      <c r="D456" s="106"/>
      <c r="E456">
        <v>45652</v>
      </c>
      <c r="F456" s="106"/>
      <c r="G456" t="s">
        <v>102</v>
      </c>
      <c r="H456" s="106"/>
    </row>
    <row r="457" spans="1:8" x14ac:dyDescent="0.25">
      <c r="A457" s="106"/>
      <c r="B457" s="106"/>
      <c r="C457" s="106"/>
      <c r="D457" s="106"/>
      <c r="E457">
        <v>45656</v>
      </c>
      <c r="F457" s="106"/>
      <c r="G457" t="s">
        <v>102</v>
      </c>
      <c r="H457" s="106"/>
    </row>
    <row r="458" spans="1:8" x14ac:dyDescent="0.25">
      <c r="A458" s="106"/>
      <c r="B458" s="106"/>
      <c r="C458" s="106"/>
      <c r="D458" s="106"/>
      <c r="E458">
        <v>45092</v>
      </c>
      <c r="F458" s="106"/>
      <c r="G458" t="s">
        <v>102</v>
      </c>
      <c r="H458" s="106"/>
    </row>
    <row r="459" spans="1:8" x14ac:dyDescent="0.25">
      <c r="A459" s="106"/>
      <c r="B459" s="106"/>
      <c r="C459" s="106"/>
      <c r="D459" s="106"/>
      <c r="E459">
        <v>46180</v>
      </c>
      <c r="F459" s="106"/>
      <c r="G459" t="s">
        <v>105</v>
      </c>
      <c r="H459" s="106"/>
    </row>
    <row r="460" spans="1:8" x14ac:dyDescent="0.25">
      <c r="A460" s="106"/>
      <c r="B460" s="106"/>
      <c r="C460" s="106"/>
      <c r="D460" s="106"/>
      <c r="E460">
        <v>45318</v>
      </c>
      <c r="F460" s="106"/>
      <c r="G460" t="s">
        <v>102</v>
      </c>
      <c r="H460" s="106"/>
    </row>
    <row r="461" spans="1:8" x14ac:dyDescent="0.25">
      <c r="A461" s="106"/>
      <c r="B461" s="106"/>
      <c r="C461" s="106"/>
      <c r="D461" s="106"/>
      <c r="E461">
        <v>45213</v>
      </c>
      <c r="F461" s="106"/>
      <c r="G461" t="s">
        <v>102</v>
      </c>
      <c r="H461" s="106"/>
    </row>
    <row r="462" spans="1:8" x14ac:dyDescent="0.25">
      <c r="A462" s="106"/>
      <c r="B462" s="106"/>
      <c r="C462" s="106"/>
      <c r="D462" s="106"/>
      <c r="E462">
        <v>45957</v>
      </c>
      <c r="F462" s="106"/>
      <c r="G462" t="s">
        <v>102</v>
      </c>
      <c r="H462" s="106"/>
    </row>
    <row r="463" spans="1:8" x14ac:dyDescent="0.25">
      <c r="A463" s="106"/>
      <c r="B463" s="106"/>
      <c r="C463" s="106"/>
      <c r="D463" s="106"/>
      <c r="E463">
        <v>45347</v>
      </c>
      <c r="F463" s="106"/>
      <c r="G463" t="s">
        <v>102</v>
      </c>
      <c r="H463" s="106"/>
    </row>
    <row r="464" spans="1:8" x14ac:dyDescent="0.25">
      <c r="A464" s="106"/>
      <c r="B464" s="106"/>
      <c r="C464" s="106"/>
      <c r="D464" s="106"/>
      <c r="E464">
        <v>45943</v>
      </c>
      <c r="F464" s="106"/>
      <c r="G464" t="s">
        <v>102</v>
      </c>
      <c r="H464" s="106"/>
    </row>
    <row r="465" spans="1:8" x14ac:dyDescent="0.25">
      <c r="A465" s="106"/>
      <c r="B465" s="106"/>
      <c r="C465" s="106"/>
      <c r="D465" s="106"/>
      <c r="E465">
        <v>43483</v>
      </c>
      <c r="F465" s="106"/>
      <c r="G465" t="s">
        <v>105</v>
      </c>
      <c r="H465" s="106"/>
    </row>
    <row r="466" spans="1:8" x14ac:dyDescent="0.25">
      <c r="A466" s="106"/>
      <c r="B466" s="106"/>
      <c r="C466" s="106"/>
      <c r="D466" s="106"/>
      <c r="E466">
        <v>45747</v>
      </c>
      <c r="F466" s="106"/>
      <c r="G466" t="s">
        <v>102</v>
      </c>
      <c r="H466" s="106"/>
    </row>
    <row r="467" spans="1:8" x14ac:dyDescent="0.25">
      <c r="A467" s="106"/>
      <c r="B467" s="106"/>
      <c r="C467" s="106"/>
      <c r="D467" s="106"/>
      <c r="E467">
        <v>45191</v>
      </c>
      <c r="F467" s="106"/>
      <c r="G467" t="s">
        <v>102</v>
      </c>
      <c r="H467" s="106"/>
    </row>
    <row r="468" spans="1:8" x14ac:dyDescent="0.25">
      <c r="A468" s="106"/>
      <c r="B468" s="106"/>
      <c r="C468" s="106"/>
      <c r="D468" s="106"/>
      <c r="E468">
        <v>45863</v>
      </c>
      <c r="F468" s="106"/>
      <c r="G468" t="s">
        <v>102</v>
      </c>
      <c r="H468" s="106"/>
    </row>
    <row r="469" spans="1:8" x14ac:dyDescent="0.25">
      <c r="A469" s="106"/>
      <c r="B469" s="106"/>
      <c r="C469" s="106"/>
      <c r="D469" s="106"/>
      <c r="E469">
        <v>45443</v>
      </c>
      <c r="F469" s="106"/>
      <c r="G469" t="s">
        <v>102</v>
      </c>
      <c r="H469" s="106"/>
    </row>
    <row r="470" spans="1:8" x14ac:dyDescent="0.25">
      <c r="A470" s="106"/>
      <c r="B470" s="106"/>
      <c r="C470" s="106"/>
      <c r="D470" s="106"/>
      <c r="E470">
        <v>45650</v>
      </c>
      <c r="F470" s="106"/>
      <c r="G470" t="s">
        <v>102</v>
      </c>
      <c r="H470" s="106"/>
    </row>
    <row r="471" spans="1:8" x14ac:dyDescent="0.25">
      <c r="A471" s="106"/>
      <c r="B471" s="106"/>
      <c r="C471" s="106"/>
      <c r="D471" s="106"/>
      <c r="E471">
        <v>45832</v>
      </c>
      <c r="F471" s="106"/>
      <c r="G471" t="s">
        <v>102</v>
      </c>
      <c r="H471" s="106"/>
    </row>
    <row r="472" spans="1:8" x14ac:dyDescent="0.25">
      <c r="A472" s="106"/>
      <c r="B472" s="106"/>
      <c r="C472" s="106"/>
      <c r="D472" s="106"/>
      <c r="E472">
        <v>45446</v>
      </c>
      <c r="F472" s="106"/>
      <c r="G472" t="s">
        <v>102</v>
      </c>
      <c r="H472" s="106"/>
    </row>
    <row r="473" spans="1:8" x14ac:dyDescent="0.25">
      <c r="A473" s="106"/>
      <c r="B473" s="106"/>
      <c r="C473" s="106"/>
      <c r="D473" s="106"/>
      <c r="E473">
        <v>45480</v>
      </c>
      <c r="F473" s="106"/>
      <c r="G473" t="s">
        <v>102</v>
      </c>
      <c r="H473" s="106"/>
    </row>
    <row r="474" spans="1:8" x14ac:dyDescent="0.25">
      <c r="A474" s="106"/>
      <c r="B474" s="106"/>
      <c r="C474" s="106"/>
      <c r="D474" s="106"/>
      <c r="E474">
        <v>43206</v>
      </c>
      <c r="F474" s="106"/>
      <c r="G474" t="s">
        <v>103</v>
      </c>
      <c r="H474" s="106"/>
    </row>
    <row r="475" spans="1:8" x14ac:dyDescent="0.25">
      <c r="A475" s="106"/>
      <c r="B475" s="106"/>
      <c r="C475" s="106"/>
      <c r="D475" s="106"/>
      <c r="E475">
        <v>45820</v>
      </c>
      <c r="F475" s="106"/>
      <c r="G475" t="s">
        <v>102</v>
      </c>
      <c r="H475" s="106"/>
    </row>
    <row r="476" spans="1:8" x14ac:dyDescent="0.25">
      <c r="A476" s="106"/>
      <c r="B476" s="106"/>
      <c r="C476" s="106"/>
      <c r="D476" s="106"/>
      <c r="E476">
        <v>45474</v>
      </c>
      <c r="F476" s="106"/>
      <c r="G476" t="s">
        <v>102</v>
      </c>
      <c r="H476" s="106"/>
    </row>
    <row r="477" spans="1:8" x14ac:dyDescent="0.25">
      <c r="A477" s="106"/>
      <c r="B477" s="106"/>
      <c r="C477" s="106"/>
      <c r="D477" s="106"/>
      <c r="E477">
        <v>45973</v>
      </c>
      <c r="F477" s="106"/>
      <c r="G477" t="s">
        <v>102</v>
      </c>
      <c r="H477" s="106"/>
    </row>
    <row r="478" spans="1:8" x14ac:dyDescent="0.25">
      <c r="A478" s="106"/>
      <c r="B478" s="106"/>
      <c r="C478" s="106"/>
      <c r="D478" s="106"/>
      <c r="E478">
        <v>45798</v>
      </c>
      <c r="F478" s="106"/>
      <c r="G478" t="s">
        <v>102</v>
      </c>
      <c r="H478" s="106"/>
    </row>
    <row r="479" spans="1:8" x14ac:dyDescent="0.25">
      <c r="A479" s="106"/>
      <c r="B479" s="106"/>
      <c r="C479" s="106"/>
      <c r="D479" s="106"/>
      <c r="E479">
        <v>45666</v>
      </c>
      <c r="F479" s="106"/>
      <c r="G479" t="s">
        <v>102</v>
      </c>
      <c r="H479" s="106"/>
    </row>
    <row r="480" spans="1:8" x14ac:dyDescent="0.25">
      <c r="A480" s="106"/>
      <c r="B480" s="106"/>
      <c r="C480" s="106"/>
      <c r="D480" s="106"/>
      <c r="E480">
        <v>45490</v>
      </c>
      <c r="F480" s="106"/>
      <c r="G480" t="s">
        <v>102</v>
      </c>
      <c r="H480" s="106"/>
    </row>
    <row r="481" spans="1:8" x14ac:dyDescent="0.25">
      <c r="A481" s="106"/>
      <c r="B481" s="106"/>
      <c r="C481" s="106"/>
      <c r="D481" s="106"/>
      <c r="E481">
        <v>45598</v>
      </c>
      <c r="F481" s="106"/>
      <c r="G481" t="s">
        <v>102</v>
      </c>
      <c r="H481" s="106"/>
    </row>
    <row r="482" spans="1:8" x14ac:dyDescent="0.25">
      <c r="A482" s="106"/>
      <c r="B482" s="106"/>
      <c r="C482" s="106"/>
      <c r="D482" s="106"/>
      <c r="E482">
        <v>46161</v>
      </c>
      <c r="F482" s="106"/>
      <c r="G482" t="s">
        <v>102</v>
      </c>
      <c r="H482" s="106"/>
    </row>
    <row r="483" spans="1:8" x14ac:dyDescent="0.25">
      <c r="A483" s="106"/>
      <c r="B483" s="106"/>
      <c r="C483" s="106"/>
      <c r="D483" s="106"/>
      <c r="E483">
        <v>46163</v>
      </c>
      <c r="F483" s="106"/>
      <c r="G483" t="s">
        <v>102</v>
      </c>
      <c r="H483" s="106"/>
    </row>
    <row r="484" spans="1:8" x14ac:dyDescent="0.25">
      <c r="A484" s="106"/>
      <c r="B484" s="106"/>
      <c r="C484" s="106"/>
      <c r="D484" s="106"/>
      <c r="E484">
        <v>46167</v>
      </c>
      <c r="F484" s="106"/>
      <c r="G484" t="s">
        <v>102</v>
      </c>
      <c r="H484" s="106"/>
    </row>
    <row r="485" spans="1:8" x14ac:dyDescent="0.25">
      <c r="A485" s="106"/>
      <c r="B485" s="106"/>
      <c r="C485" s="106"/>
      <c r="D485" s="106"/>
      <c r="E485">
        <v>46169</v>
      </c>
      <c r="F485" s="106"/>
      <c r="G485" t="s">
        <v>102</v>
      </c>
      <c r="H485" s="106"/>
    </row>
    <row r="486" spans="1:8" x14ac:dyDescent="0.25">
      <c r="A486" s="106"/>
      <c r="B486" s="106"/>
      <c r="C486" s="106"/>
      <c r="D486" s="106"/>
      <c r="E486">
        <v>46172</v>
      </c>
      <c r="F486" s="106"/>
      <c r="G486" t="s">
        <v>102</v>
      </c>
      <c r="H486" s="106"/>
    </row>
    <row r="487" spans="1:8" x14ac:dyDescent="0.25">
      <c r="A487" s="106"/>
      <c r="B487" s="106"/>
      <c r="C487" s="106"/>
      <c r="D487" s="106"/>
      <c r="E487">
        <v>46173</v>
      </c>
      <c r="F487" s="106"/>
      <c r="G487" t="s">
        <v>102</v>
      </c>
      <c r="H487" s="106"/>
    </row>
    <row r="488" spans="1:8" x14ac:dyDescent="0.25">
      <c r="A488" s="106"/>
      <c r="B488" s="106"/>
      <c r="C488" s="106"/>
      <c r="D488" s="106"/>
      <c r="E488">
        <v>46174</v>
      </c>
      <c r="F488" s="106"/>
      <c r="G488" t="s">
        <v>102</v>
      </c>
      <c r="H488" s="106"/>
    </row>
    <row r="489" spans="1:8" x14ac:dyDescent="0.25">
      <c r="A489" s="106"/>
      <c r="B489" s="106"/>
      <c r="C489" s="106"/>
      <c r="D489" s="106"/>
      <c r="E489">
        <v>46176</v>
      </c>
      <c r="F489" s="106"/>
      <c r="G489" t="s">
        <v>102</v>
      </c>
      <c r="H489" s="106"/>
    </row>
    <row r="490" spans="1:8" x14ac:dyDescent="0.25">
      <c r="A490" s="106"/>
      <c r="B490" s="106"/>
      <c r="C490" s="106"/>
      <c r="D490" s="106"/>
      <c r="E490">
        <v>46071</v>
      </c>
      <c r="F490" s="106"/>
      <c r="G490" t="s">
        <v>102</v>
      </c>
      <c r="H490" s="106"/>
    </row>
    <row r="491" spans="1:8" x14ac:dyDescent="0.25">
      <c r="A491" s="106"/>
      <c r="B491" s="106"/>
      <c r="C491" s="106"/>
      <c r="D491" s="106"/>
      <c r="E491">
        <v>46185</v>
      </c>
      <c r="F491" s="106"/>
      <c r="G491" t="s">
        <v>102</v>
      </c>
      <c r="H491" s="106"/>
    </row>
    <row r="492" spans="1:8" x14ac:dyDescent="0.25">
      <c r="A492" s="106"/>
      <c r="B492" s="106"/>
      <c r="C492" s="106"/>
      <c r="D492" s="106"/>
      <c r="E492">
        <v>46186</v>
      </c>
      <c r="F492" s="106"/>
      <c r="G492" t="s">
        <v>102</v>
      </c>
      <c r="H492" s="106"/>
    </row>
    <row r="493" spans="1:8" x14ac:dyDescent="0.25">
      <c r="A493" s="106"/>
      <c r="B493" s="106"/>
      <c r="C493" s="106"/>
      <c r="D493" s="106"/>
      <c r="E493">
        <v>46190</v>
      </c>
      <c r="F493" s="106"/>
      <c r="G493" t="s">
        <v>102</v>
      </c>
      <c r="H493" s="106"/>
    </row>
    <row r="494" spans="1:8" x14ac:dyDescent="0.25">
      <c r="A494" s="106"/>
      <c r="B494" s="106"/>
      <c r="C494" s="106"/>
      <c r="D494" s="106"/>
      <c r="E494">
        <v>46194</v>
      </c>
      <c r="F494" s="106"/>
      <c r="G494" t="s">
        <v>102</v>
      </c>
      <c r="H494" s="106"/>
    </row>
    <row r="495" spans="1:8" x14ac:dyDescent="0.25">
      <c r="A495" s="106"/>
      <c r="B495" s="106"/>
      <c r="C495" s="106"/>
      <c r="D495" s="106"/>
      <c r="E495">
        <v>46196</v>
      </c>
      <c r="F495" s="106"/>
      <c r="G495" t="s">
        <v>102</v>
      </c>
      <c r="H495" s="106"/>
    </row>
    <row r="496" spans="1:8" x14ac:dyDescent="0.25">
      <c r="A496" s="106"/>
      <c r="B496" s="106"/>
      <c r="C496" s="106"/>
      <c r="D496" s="106"/>
      <c r="E496">
        <v>46200</v>
      </c>
      <c r="F496" s="106"/>
      <c r="G496" t="s">
        <v>102</v>
      </c>
      <c r="H496" s="106"/>
    </row>
    <row r="497" spans="1:8" x14ac:dyDescent="0.25">
      <c r="A497" s="106"/>
      <c r="B497" s="106"/>
      <c r="C497" s="106"/>
      <c r="D497" s="106"/>
      <c r="E497">
        <v>46202</v>
      </c>
      <c r="F497" s="106"/>
      <c r="G497" t="s">
        <v>102</v>
      </c>
      <c r="H497" s="106"/>
    </row>
    <row r="498" spans="1:8" x14ac:dyDescent="0.25">
      <c r="A498" s="106"/>
      <c r="B498" s="106"/>
      <c r="C498" s="106"/>
      <c r="D498" s="106"/>
      <c r="E498">
        <v>46206</v>
      </c>
      <c r="F498" s="106"/>
      <c r="G498" t="s">
        <v>102</v>
      </c>
      <c r="H498" s="106"/>
    </row>
    <row r="499" spans="1:8" x14ac:dyDescent="0.25">
      <c r="A499" s="106"/>
      <c r="B499" s="106"/>
      <c r="C499" s="106"/>
      <c r="D499" s="106"/>
      <c r="E499">
        <v>46208</v>
      </c>
      <c r="F499" s="106"/>
      <c r="G499" t="s">
        <v>102</v>
      </c>
      <c r="H499" s="106"/>
    </row>
    <row r="500" spans="1:8" x14ac:dyDescent="0.25">
      <c r="A500" s="106"/>
      <c r="B500" s="106"/>
      <c r="C500" s="106"/>
      <c r="D500" s="106"/>
      <c r="E500">
        <v>46210</v>
      </c>
      <c r="F500" s="106"/>
      <c r="G500" t="s">
        <v>102</v>
      </c>
      <c r="H500" s="106"/>
    </row>
    <row r="501" spans="1:8" x14ac:dyDescent="0.25">
      <c r="A501" s="106"/>
      <c r="B501" s="106"/>
      <c r="C501" s="106"/>
      <c r="D501" s="106"/>
      <c r="E501">
        <v>46212</v>
      </c>
      <c r="F501" s="106"/>
      <c r="G501" t="s">
        <v>102</v>
      </c>
      <c r="H501" s="106"/>
    </row>
    <row r="502" spans="1:8" x14ac:dyDescent="0.25">
      <c r="A502" s="106"/>
      <c r="B502" s="106"/>
      <c r="C502" s="106"/>
      <c r="D502" s="106"/>
      <c r="E502">
        <v>46214</v>
      </c>
      <c r="F502" s="106"/>
      <c r="G502" t="s">
        <v>102</v>
      </c>
      <c r="H502" s="106"/>
    </row>
    <row r="503" spans="1:8" x14ac:dyDescent="0.25">
      <c r="A503" s="106"/>
      <c r="B503" s="106"/>
      <c r="C503" s="106"/>
      <c r="D503" s="106"/>
      <c r="E503">
        <v>46216</v>
      </c>
      <c r="F503" s="106"/>
      <c r="G503" t="s">
        <v>102</v>
      </c>
      <c r="H503" s="106"/>
    </row>
    <row r="504" spans="1:8" x14ac:dyDescent="0.25">
      <c r="A504" s="106"/>
      <c r="B504" s="106"/>
      <c r="C504" s="106"/>
      <c r="D504" s="106"/>
      <c r="E504">
        <v>46220</v>
      </c>
      <c r="F504" s="106"/>
      <c r="G504" t="s">
        <v>102</v>
      </c>
      <c r="H504" s="106"/>
    </row>
    <row r="505" spans="1:8" x14ac:dyDescent="0.25">
      <c r="A505" s="106"/>
      <c r="B505" s="106"/>
      <c r="C505" s="106"/>
      <c r="D505" s="106"/>
      <c r="E505">
        <v>46222</v>
      </c>
      <c r="F505" s="106"/>
      <c r="G505" t="s">
        <v>102</v>
      </c>
      <c r="H505" s="106"/>
    </row>
    <row r="506" spans="1:8" x14ac:dyDescent="0.25">
      <c r="A506" s="106"/>
      <c r="B506" s="106"/>
      <c r="C506" s="106"/>
      <c r="D506" s="106"/>
      <c r="E506">
        <v>46226</v>
      </c>
      <c r="F506" s="106"/>
      <c r="G506" t="s">
        <v>102</v>
      </c>
      <c r="H506" s="106"/>
    </row>
    <row r="507" spans="1:8" x14ac:dyDescent="0.25">
      <c r="A507" s="106"/>
      <c r="B507" s="106"/>
      <c r="C507" s="106"/>
      <c r="D507" s="106"/>
      <c r="E507">
        <v>46228</v>
      </c>
      <c r="F507" s="106"/>
      <c r="G507" t="s">
        <v>102</v>
      </c>
      <c r="H507" s="106"/>
    </row>
    <row r="508" spans="1:8" x14ac:dyDescent="0.25">
      <c r="A508" s="106"/>
      <c r="B508" s="106"/>
      <c r="C508" s="106"/>
      <c r="D508" s="106"/>
      <c r="E508">
        <v>46230</v>
      </c>
      <c r="F508" s="106"/>
      <c r="G508" t="s">
        <v>102</v>
      </c>
      <c r="H508" s="106"/>
    </row>
    <row r="509" spans="1:8" x14ac:dyDescent="0.25">
      <c r="A509" s="106"/>
      <c r="B509" s="106"/>
      <c r="C509" s="106"/>
      <c r="D509" s="106"/>
      <c r="E509">
        <v>46232</v>
      </c>
      <c r="F509" s="106"/>
      <c r="G509" t="s">
        <v>102</v>
      </c>
      <c r="H509" s="106"/>
    </row>
    <row r="510" spans="1:8" x14ac:dyDescent="0.25">
      <c r="A510" s="106"/>
      <c r="B510" s="106"/>
      <c r="C510" s="106"/>
      <c r="D510" s="106"/>
      <c r="E510">
        <v>46236</v>
      </c>
      <c r="F510" s="106"/>
      <c r="G510" t="s">
        <v>102</v>
      </c>
      <c r="H510" s="106"/>
    </row>
    <row r="511" spans="1:8" x14ac:dyDescent="0.25">
      <c r="A511" s="106"/>
      <c r="B511" s="106"/>
      <c r="C511" s="106"/>
      <c r="D511" s="106"/>
      <c r="E511">
        <v>46238</v>
      </c>
      <c r="F511" s="106"/>
      <c r="G511" t="s">
        <v>102</v>
      </c>
      <c r="H511" s="106"/>
    </row>
    <row r="512" spans="1:8" x14ac:dyDescent="0.25">
      <c r="A512" s="106"/>
      <c r="B512" s="106"/>
      <c r="C512" s="106"/>
      <c r="D512" s="106"/>
      <c r="E512">
        <v>46240</v>
      </c>
      <c r="F512" s="106"/>
      <c r="G512" t="s">
        <v>102</v>
      </c>
      <c r="H512" s="106"/>
    </row>
    <row r="513" spans="1:8" x14ac:dyDescent="0.25">
      <c r="A513" s="106"/>
      <c r="B513" s="106"/>
      <c r="C513" s="106"/>
      <c r="D513" s="106"/>
      <c r="E513">
        <v>46076</v>
      </c>
      <c r="F513" s="106"/>
      <c r="G513" t="s">
        <v>102</v>
      </c>
      <c r="H513" s="106"/>
    </row>
    <row r="514" spans="1:8" x14ac:dyDescent="0.25">
      <c r="A514" s="106"/>
      <c r="B514" s="106"/>
      <c r="C514" s="106"/>
      <c r="D514" s="106"/>
      <c r="E514">
        <v>46242</v>
      </c>
      <c r="F514" s="106"/>
      <c r="G514" t="s">
        <v>102</v>
      </c>
      <c r="H514" s="106"/>
    </row>
    <row r="515" spans="1:8" x14ac:dyDescent="0.25">
      <c r="A515" s="106"/>
      <c r="B515" s="106"/>
      <c r="C515" s="106"/>
      <c r="D515" s="106"/>
      <c r="E515">
        <v>46244</v>
      </c>
      <c r="F515" s="106"/>
      <c r="G515" t="s">
        <v>102</v>
      </c>
      <c r="H515" s="106"/>
    </row>
    <row r="516" spans="1:8" x14ac:dyDescent="0.25">
      <c r="A516" s="106"/>
      <c r="B516" s="106"/>
      <c r="C516" s="106"/>
      <c r="D516" s="106"/>
      <c r="E516">
        <v>46247</v>
      </c>
      <c r="F516" s="106"/>
      <c r="G516" t="s">
        <v>102</v>
      </c>
      <c r="H516" s="106"/>
    </row>
    <row r="517" spans="1:8" x14ac:dyDescent="0.25">
      <c r="A517" s="106"/>
      <c r="B517" s="106"/>
      <c r="C517" s="106"/>
      <c r="D517" s="106"/>
      <c r="E517">
        <v>46249</v>
      </c>
      <c r="F517" s="106"/>
      <c r="G517" t="s">
        <v>102</v>
      </c>
      <c r="H517" s="106"/>
    </row>
    <row r="518" spans="1:8" x14ac:dyDescent="0.25">
      <c r="A518" s="106"/>
      <c r="B518" s="106"/>
      <c r="C518" s="106"/>
      <c r="D518" s="106"/>
      <c r="E518">
        <v>46253</v>
      </c>
      <c r="F518" s="106"/>
      <c r="G518" t="s">
        <v>102</v>
      </c>
      <c r="H518" s="106"/>
    </row>
    <row r="519" spans="1:8" x14ac:dyDescent="0.25">
      <c r="A519" s="106"/>
      <c r="B519" s="106"/>
      <c r="C519" s="106"/>
      <c r="D519" s="106"/>
      <c r="E519">
        <v>46257</v>
      </c>
      <c r="F519" s="106"/>
      <c r="G519" t="s">
        <v>102</v>
      </c>
      <c r="H519" s="106"/>
    </row>
    <row r="520" spans="1:8" x14ac:dyDescent="0.25">
      <c r="A520" s="106"/>
      <c r="B520" s="106"/>
      <c r="C520" s="106"/>
      <c r="D520" s="106"/>
      <c r="E520">
        <v>46261</v>
      </c>
      <c r="F520" s="106"/>
      <c r="G520" t="s">
        <v>102</v>
      </c>
      <c r="H520" s="106"/>
    </row>
    <row r="521" spans="1:8" x14ac:dyDescent="0.25">
      <c r="A521" s="106"/>
      <c r="B521" s="106"/>
      <c r="C521" s="106"/>
      <c r="D521" s="106"/>
      <c r="E521">
        <v>46263</v>
      </c>
      <c r="F521" s="106"/>
      <c r="G521" t="s">
        <v>102</v>
      </c>
      <c r="H521" s="106"/>
    </row>
    <row r="522" spans="1:8" x14ac:dyDescent="0.25">
      <c r="A522" s="106"/>
      <c r="B522" s="106"/>
      <c r="C522" s="106"/>
      <c r="D522" s="106"/>
      <c r="E522">
        <v>46265</v>
      </c>
      <c r="F522" s="106"/>
      <c r="G522" t="s">
        <v>102</v>
      </c>
      <c r="H522" s="106"/>
    </row>
    <row r="523" spans="1:8" x14ac:dyDescent="0.25">
      <c r="A523" s="106"/>
      <c r="B523" s="106"/>
      <c r="C523" s="106"/>
      <c r="D523" s="106"/>
      <c r="E523">
        <v>46266</v>
      </c>
      <c r="F523" s="106"/>
      <c r="G523" t="s">
        <v>102</v>
      </c>
      <c r="H523" s="106"/>
    </row>
    <row r="524" spans="1:8" x14ac:dyDescent="0.25">
      <c r="A524" s="106"/>
      <c r="B524" s="106"/>
      <c r="C524" s="106"/>
      <c r="D524" s="106"/>
      <c r="E524">
        <v>46268</v>
      </c>
      <c r="F524" s="106"/>
      <c r="G524" t="s">
        <v>102</v>
      </c>
      <c r="H524" s="106"/>
    </row>
    <row r="525" spans="1:8" x14ac:dyDescent="0.25">
      <c r="A525" s="106"/>
      <c r="B525" s="106"/>
      <c r="C525" s="106"/>
      <c r="D525" s="106"/>
      <c r="E525">
        <v>46270</v>
      </c>
      <c r="F525" s="106"/>
      <c r="G525" t="s">
        <v>102</v>
      </c>
      <c r="H525" s="106"/>
    </row>
    <row r="526" spans="1:8" x14ac:dyDescent="0.25">
      <c r="A526" s="106"/>
      <c r="B526" s="106"/>
      <c r="C526" s="106"/>
      <c r="D526" s="106"/>
      <c r="E526">
        <v>45970</v>
      </c>
      <c r="F526" s="106"/>
      <c r="G526" t="s">
        <v>102</v>
      </c>
      <c r="H526" s="106"/>
    </row>
    <row r="527" spans="1:8" x14ac:dyDescent="0.25">
      <c r="A527" s="106"/>
      <c r="B527" s="106"/>
      <c r="C527" s="106"/>
      <c r="D527" s="106"/>
      <c r="E527">
        <v>45264</v>
      </c>
      <c r="F527" s="106"/>
      <c r="G527" t="s">
        <v>102</v>
      </c>
      <c r="H527" s="106"/>
    </row>
    <row r="528" spans="1:8" x14ac:dyDescent="0.25">
      <c r="A528" s="106"/>
      <c r="B528" s="106"/>
      <c r="C528" s="106"/>
      <c r="D528" s="106"/>
      <c r="E528">
        <v>45753</v>
      </c>
      <c r="F528" s="106"/>
      <c r="G528" t="s">
        <v>102</v>
      </c>
      <c r="H528" s="106"/>
    </row>
    <row r="529" spans="1:8" x14ac:dyDescent="0.25">
      <c r="A529" s="106"/>
      <c r="B529" s="106"/>
      <c r="C529" s="106"/>
      <c r="D529" s="106"/>
      <c r="E529">
        <v>45958</v>
      </c>
      <c r="F529" s="106"/>
      <c r="G529" t="s">
        <v>102</v>
      </c>
      <c r="H529" s="106"/>
    </row>
    <row r="530" spans="1:8" x14ac:dyDescent="0.25">
      <c r="A530" s="106"/>
      <c r="B530" s="106"/>
      <c r="C530" s="106"/>
      <c r="D530" s="106"/>
      <c r="E530">
        <v>46181</v>
      </c>
      <c r="F530" s="106"/>
      <c r="G530" t="s">
        <v>105</v>
      </c>
      <c r="H530" s="106"/>
    </row>
    <row r="531" spans="1:8" x14ac:dyDescent="0.25">
      <c r="A531" s="106"/>
      <c r="B531" s="106"/>
      <c r="C531" s="106"/>
      <c r="D531" s="106"/>
      <c r="E531">
        <v>45417</v>
      </c>
      <c r="F531" s="106"/>
      <c r="G531" t="s">
        <v>102</v>
      </c>
      <c r="H531" s="106"/>
    </row>
    <row r="532" spans="1:8" x14ac:dyDescent="0.25">
      <c r="A532" s="106"/>
      <c r="B532" s="106"/>
      <c r="C532" s="106"/>
      <c r="D532" s="106"/>
      <c r="E532">
        <v>43477</v>
      </c>
      <c r="F532" s="106"/>
      <c r="G532" t="s">
        <v>103</v>
      </c>
      <c r="H532" s="106"/>
    </row>
    <row r="533" spans="1:8" x14ac:dyDescent="0.25">
      <c r="A533" s="106"/>
      <c r="B533" s="106"/>
      <c r="C533" s="106"/>
      <c r="D533" s="106"/>
      <c r="E533" t="s">
        <v>117</v>
      </c>
      <c r="F533" s="106"/>
      <c r="G533" t="s">
        <v>102</v>
      </c>
      <c r="H533" s="106"/>
    </row>
    <row r="534" spans="1:8" x14ac:dyDescent="0.25">
      <c r="A534" s="106"/>
      <c r="B534" s="106"/>
      <c r="C534" s="106"/>
      <c r="D534" s="106"/>
      <c r="E534">
        <v>46183</v>
      </c>
      <c r="F534" s="106"/>
      <c r="G534" t="s">
        <v>104</v>
      </c>
      <c r="H534" s="106"/>
    </row>
    <row r="535" spans="1:8" x14ac:dyDescent="0.25">
      <c r="A535" s="106"/>
      <c r="B535" s="106"/>
      <c r="C535" s="106"/>
      <c r="D535" s="106"/>
      <c r="E535">
        <v>46077</v>
      </c>
      <c r="F535" s="106"/>
      <c r="G535" t="s">
        <v>102</v>
      </c>
      <c r="H535" s="106"/>
    </row>
    <row r="536" spans="1:8" x14ac:dyDescent="0.25">
      <c r="A536" s="106"/>
      <c r="B536" s="106"/>
      <c r="C536" s="106"/>
      <c r="D536" s="106"/>
      <c r="E536">
        <v>46079</v>
      </c>
      <c r="F536" s="106"/>
      <c r="G536" t="s">
        <v>102</v>
      </c>
      <c r="H536" s="106"/>
    </row>
    <row r="537" spans="1:8" x14ac:dyDescent="0.25">
      <c r="A537" s="106"/>
      <c r="B537" s="106"/>
      <c r="C537" s="106"/>
      <c r="D537" s="106"/>
      <c r="E537">
        <v>46081</v>
      </c>
      <c r="F537" s="106"/>
      <c r="G537" t="s">
        <v>102</v>
      </c>
      <c r="H537" s="106"/>
    </row>
    <row r="538" spans="1:8" x14ac:dyDescent="0.25">
      <c r="A538" s="106"/>
      <c r="B538" s="106"/>
      <c r="C538" s="106"/>
      <c r="D538" s="106"/>
      <c r="E538">
        <v>46088</v>
      </c>
      <c r="F538" s="106"/>
      <c r="G538" t="s">
        <v>102</v>
      </c>
      <c r="H538" s="106"/>
    </row>
    <row r="539" spans="1:8" x14ac:dyDescent="0.25">
      <c r="A539" s="106"/>
      <c r="B539" s="106"/>
      <c r="C539" s="106"/>
      <c r="D539" s="106"/>
      <c r="E539">
        <v>46090</v>
      </c>
      <c r="F539" s="106"/>
      <c r="G539" t="s">
        <v>102</v>
      </c>
      <c r="H539" s="106"/>
    </row>
    <row r="540" spans="1:8" x14ac:dyDescent="0.25">
      <c r="A540" s="106"/>
      <c r="B540" s="106"/>
      <c r="C540" s="106"/>
      <c r="D540" s="106"/>
      <c r="E540">
        <v>46092</v>
      </c>
      <c r="F540" s="106"/>
      <c r="G540" t="s">
        <v>102</v>
      </c>
      <c r="H540" s="106"/>
    </row>
    <row r="541" spans="1:8" x14ac:dyDescent="0.25">
      <c r="A541" s="106"/>
      <c r="B541" s="106"/>
      <c r="C541" s="106"/>
      <c r="D541" s="106"/>
      <c r="E541">
        <v>46096</v>
      </c>
      <c r="F541" s="106"/>
      <c r="G541" t="s">
        <v>102</v>
      </c>
      <c r="H541" s="106"/>
    </row>
    <row r="542" spans="1:8" x14ac:dyDescent="0.25">
      <c r="A542" s="106"/>
      <c r="B542" s="106"/>
      <c r="C542" s="106"/>
      <c r="D542" s="106"/>
      <c r="E542">
        <v>46098</v>
      </c>
      <c r="F542" s="106"/>
      <c r="G542" t="s">
        <v>102</v>
      </c>
      <c r="H542" s="106"/>
    </row>
    <row r="543" spans="1:8" x14ac:dyDescent="0.25">
      <c r="A543" s="106"/>
      <c r="B543" s="106"/>
      <c r="C543" s="106"/>
      <c r="D543" s="106"/>
      <c r="E543">
        <v>46100</v>
      </c>
      <c r="F543" s="106"/>
      <c r="G543" t="s">
        <v>102</v>
      </c>
      <c r="H543" s="106"/>
    </row>
    <row r="544" spans="1:8" x14ac:dyDescent="0.25">
      <c r="A544" s="106"/>
      <c r="B544" s="106"/>
      <c r="C544" s="106"/>
      <c r="D544" s="106"/>
      <c r="E544">
        <v>46102</v>
      </c>
      <c r="F544" s="106"/>
      <c r="G544" t="s">
        <v>102</v>
      </c>
      <c r="H544" s="106"/>
    </row>
    <row r="545" spans="1:8" x14ac:dyDescent="0.25">
      <c r="A545" s="106"/>
      <c r="B545" s="106"/>
      <c r="C545" s="106"/>
      <c r="D545" s="106"/>
      <c r="E545">
        <v>46103</v>
      </c>
      <c r="F545" s="106"/>
      <c r="G545" t="s">
        <v>102</v>
      </c>
      <c r="H545" s="106"/>
    </row>
    <row r="546" spans="1:8" x14ac:dyDescent="0.25">
      <c r="A546" s="106"/>
      <c r="B546" s="106"/>
      <c r="C546" s="106"/>
      <c r="D546" s="106"/>
      <c r="E546">
        <v>46107</v>
      </c>
      <c r="F546" s="106"/>
      <c r="G546" t="s">
        <v>102</v>
      </c>
      <c r="H546" s="106"/>
    </row>
    <row r="547" spans="1:8" x14ac:dyDescent="0.25">
      <c r="A547" s="106"/>
      <c r="B547" s="106"/>
      <c r="C547" s="106"/>
      <c r="D547" s="106"/>
      <c r="E547">
        <v>46112</v>
      </c>
      <c r="F547" s="106"/>
      <c r="G547" t="s">
        <v>102</v>
      </c>
      <c r="H547" s="106"/>
    </row>
    <row r="548" spans="1:8" x14ac:dyDescent="0.25">
      <c r="A548" s="106"/>
      <c r="B548" s="106"/>
      <c r="C548" s="106"/>
      <c r="D548" s="106"/>
      <c r="E548">
        <v>46114</v>
      </c>
      <c r="F548" s="106"/>
      <c r="G548" t="s">
        <v>102</v>
      </c>
      <c r="H548" s="106"/>
    </row>
    <row r="549" spans="1:8" x14ac:dyDescent="0.25">
      <c r="A549" s="106"/>
      <c r="B549" s="106"/>
      <c r="C549" s="106"/>
      <c r="D549" s="106"/>
      <c r="E549">
        <v>46118</v>
      </c>
      <c r="F549" s="106"/>
      <c r="G549" t="s">
        <v>102</v>
      </c>
      <c r="H549" s="106"/>
    </row>
    <row r="550" spans="1:8" x14ac:dyDescent="0.25">
      <c r="A550" s="106"/>
      <c r="B550" s="106"/>
      <c r="C550" s="106"/>
      <c r="D550" s="106"/>
      <c r="E550">
        <v>46120</v>
      </c>
      <c r="F550" s="106"/>
      <c r="G550" t="s">
        <v>102</v>
      </c>
      <c r="H550" s="106"/>
    </row>
    <row r="551" spans="1:8" x14ac:dyDescent="0.25">
      <c r="A551" s="106"/>
      <c r="B551" s="106"/>
      <c r="C551" s="106"/>
      <c r="D551" s="106"/>
      <c r="E551">
        <v>46122</v>
      </c>
      <c r="F551" s="106"/>
      <c r="G551" t="s">
        <v>102</v>
      </c>
      <c r="H551" s="106"/>
    </row>
    <row r="552" spans="1:8" x14ac:dyDescent="0.25">
      <c r="A552" s="106"/>
      <c r="B552" s="106"/>
      <c r="C552" s="106"/>
      <c r="D552" s="106"/>
      <c r="E552">
        <v>46124</v>
      </c>
      <c r="F552" s="106"/>
      <c r="G552" t="s">
        <v>102</v>
      </c>
      <c r="H552" s="106"/>
    </row>
    <row r="553" spans="1:8" x14ac:dyDescent="0.25">
      <c r="A553" s="106"/>
      <c r="B553" s="106"/>
      <c r="C553" s="106"/>
      <c r="D553" s="106"/>
      <c r="E553">
        <v>46126</v>
      </c>
      <c r="F553" s="106"/>
      <c r="G553" t="s">
        <v>102</v>
      </c>
      <c r="H553" s="106"/>
    </row>
    <row r="554" spans="1:8" x14ac:dyDescent="0.25">
      <c r="A554" s="106"/>
      <c r="B554" s="106"/>
      <c r="C554" s="106"/>
      <c r="D554" s="106"/>
      <c r="E554">
        <v>46128</v>
      </c>
      <c r="F554" s="106"/>
      <c r="G554" t="s">
        <v>102</v>
      </c>
      <c r="H554" s="106"/>
    </row>
    <row r="555" spans="1:8" x14ac:dyDescent="0.25">
      <c r="A555" s="106"/>
      <c r="B555" s="106"/>
      <c r="C555" s="106"/>
      <c r="D555" s="106"/>
      <c r="E555">
        <v>46130</v>
      </c>
      <c r="F555" s="106"/>
      <c r="G555" t="s">
        <v>102</v>
      </c>
      <c r="H555" s="106"/>
    </row>
    <row r="556" spans="1:8" x14ac:dyDescent="0.25">
      <c r="A556" s="106"/>
      <c r="B556" s="106"/>
      <c r="C556" s="106"/>
      <c r="D556" s="106"/>
      <c r="E556">
        <v>46136</v>
      </c>
      <c r="F556" s="106"/>
      <c r="G556" t="s">
        <v>102</v>
      </c>
      <c r="H556" s="106"/>
    </row>
    <row r="557" spans="1:8" x14ac:dyDescent="0.25">
      <c r="A557" s="106"/>
      <c r="B557" s="106"/>
      <c r="C557" s="106"/>
      <c r="D557" s="106"/>
      <c r="E557">
        <v>46138</v>
      </c>
      <c r="F557" s="106"/>
      <c r="G557" t="s">
        <v>102</v>
      </c>
      <c r="H557" s="106"/>
    </row>
    <row r="558" spans="1:8" x14ac:dyDescent="0.25">
      <c r="A558" s="106"/>
      <c r="B558" s="106"/>
      <c r="C558" s="106"/>
      <c r="D558" s="106"/>
      <c r="E558">
        <v>46139</v>
      </c>
      <c r="F558" s="106"/>
      <c r="G558" t="s">
        <v>102</v>
      </c>
      <c r="H558" s="106"/>
    </row>
    <row r="559" spans="1:8" x14ac:dyDescent="0.25">
      <c r="A559" s="106"/>
      <c r="B559" s="106"/>
      <c r="C559" s="106"/>
      <c r="D559" s="106"/>
      <c r="E559">
        <v>46140</v>
      </c>
      <c r="F559" s="106"/>
      <c r="G559" t="s">
        <v>102</v>
      </c>
      <c r="H559" s="106"/>
    </row>
    <row r="560" spans="1:8" x14ac:dyDescent="0.25">
      <c r="A560" s="106"/>
      <c r="B560" s="106"/>
      <c r="C560" s="106"/>
      <c r="D560" s="106"/>
      <c r="E560">
        <v>46143</v>
      </c>
      <c r="F560" s="106"/>
      <c r="G560" t="s">
        <v>102</v>
      </c>
      <c r="H560" s="106"/>
    </row>
    <row r="561" spans="1:8" x14ac:dyDescent="0.25">
      <c r="A561" s="106"/>
      <c r="B561" s="106"/>
      <c r="C561" s="106"/>
      <c r="D561" s="106"/>
      <c r="E561">
        <v>46144</v>
      </c>
      <c r="F561" s="106"/>
      <c r="G561" t="s">
        <v>102</v>
      </c>
      <c r="H561" s="106"/>
    </row>
    <row r="562" spans="1:8" x14ac:dyDescent="0.25">
      <c r="A562" s="106"/>
      <c r="B562" s="106"/>
      <c r="C562" s="106"/>
      <c r="D562" s="106"/>
      <c r="E562">
        <v>46145</v>
      </c>
      <c r="F562" s="106"/>
      <c r="G562" t="s">
        <v>102</v>
      </c>
      <c r="H562" s="106"/>
    </row>
    <row r="563" spans="1:8" x14ac:dyDescent="0.25">
      <c r="A563" s="106"/>
      <c r="B563" s="106"/>
      <c r="C563" s="106"/>
      <c r="D563" s="106"/>
      <c r="E563">
        <v>46146</v>
      </c>
      <c r="F563" s="106"/>
      <c r="G563" t="s">
        <v>102</v>
      </c>
      <c r="H563" s="106"/>
    </row>
    <row r="564" spans="1:8" x14ac:dyDescent="0.25">
      <c r="A564" s="106"/>
      <c r="B564" s="106"/>
      <c r="C564" s="106"/>
      <c r="D564" s="106"/>
      <c r="E564">
        <v>46147</v>
      </c>
      <c r="F564" s="106"/>
      <c r="G564" t="s">
        <v>102</v>
      </c>
      <c r="H564" s="106"/>
    </row>
    <row r="565" spans="1:8" x14ac:dyDescent="0.25">
      <c r="A565" s="106"/>
      <c r="B565" s="106"/>
      <c r="C565" s="106"/>
      <c r="D565" s="106"/>
      <c r="E565">
        <v>46149</v>
      </c>
      <c r="F565" s="106"/>
      <c r="G565" t="s">
        <v>102</v>
      </c>
      <c r="H565" s="106"/>
    </row>
    <row r="566" spans="1:8" x14ac:dyDescent="0.25">
      <c r="A566" s="106"/>
      <c r="B566" s="106"/>
      <c r="C566" s="106"/>
      <c r="D566" s="106"/>
      <c r="E566">
        <v>46150</v>
      </c>
      <c r="F566" s="106"/>
      <c r="G566" t="s">
        <v>102</v>
      </c>
      <c r="H566" s="106"/>
    </row>
    <row r="567" spans="1:8" x14ac:dyDescent="0.25">
      <c r="A567" s="106"/>
      <c r="B567" s="106"/>
      <c r="C567" s="106"/>
      <c r="D567" s="106"/>
      <c r="E567">
        <v>46151</v>
      </c>
      <c r="F567" s="106"/>
      <c r="G567" t="s">
        <v>102</v>
      </c>
      <c r="H567" s="106"/>
    </row>
    <row r="568" spans="1:8" x14ac:dyDescent="0.25">
      <c r="A568" s="106"/>
      <c r="B568" s="106"/>
      <c r="C568" s="106"/>
      <c r="D568" s="106"/>
      <c r="E568">
        <v>46153</v>
      </c>
      <c r="F568" s="106"/>
      <c r="G568" t="s">
        <v>102</v>
      </c>
      <c r="H568" s="106"/>
    </row>
    <row r="569" spans="1:8" x14ac:dyDescent="0.25">
      <c r="A569" s="106"/>
      <c r="B569" s="106"/>
      <c r="C569" s="106"/>
      <c r="D569" s="106"/>
      <c r="E569">
        <v>46154</v>
      </c>
      <c r="F569" s="106"/>
      <c r="G569" t="s">
        <v>102</v>
      </c>
      <c r="H569" s="106"/>
    </row>
    <row r="570" spans="1:8" x14ac:dyDescent="0.25">
      <c r="A570" s="106"/>
      <c r="B570" s="106"/>
      <c r="C570" s="106"/>
      <c r="D570" s="106"/>
      <c r="E570">
        <v>46155</v>
      </c>
      <c r="F570" s="106"/>
      <c r="G570" t="s">
        <v>102</v>
      </c>
      <c r="H570" s="106"/>
    </row>
    <row r="571" spans="1:8" x14ac:dyDescent="0.25">
      <c r="A571" s="106"/>
      <c r="B571" s="106"/>
      <c r="C571" s="106"/>
      <c r="D571" s="106"/>
      <c r="E571">
        <v>46156</v>
      </c>
      <c r="F571" s="106"/>
      <c r="G571" t="s">
        <v>102</v>
      </c>
      <c r="H571" s="106"/>
    </row>
    <row r="572" spans="1:8" x14ac:dyDescent="0.25">
      <c r="A572" s="106"/>
      <c r="B572" s="106"/>
      <c r="C572" s="106"/>
      <c r="D572" s="106"/>
      <c r="E572">
        <v>46158</v>
      </c>
      <c r="F572" s="106"/>
      <c r="G572" t="s">
        <v>102</v>
      </c>
      <c r="H572" s="106"/>
    </row>
    <row r="573" spans="1:8" x14ac:dyDescent="0.25">
      <c r="A573" s="106"/>
      <c r="B573" s="106"/>
      <c r="C573" s="106"/>
      <c r="D573" s="106"/>
      <c r="E573">
        <v>46919</v>
      </c>
      <c r="F573" s="106"/>
      <c r="G573" t="s">
        <v>105</v>
      </c>
      <c r="H573" s="106"/>
    </row>
    <row r="574" spans="1:8" x14ac:dyDescent="0.25">
      <c r="A574" s="106"/>
      <c r="B574" s="106"/>
      <c r="C574" s="106"/>
      <c r="D574" s="106"/>
      <c r="E574">
        <v>46921</v>
      </c>
      <c r="F574" s="106"/>
      <c r="G574" t="s">
        <v>105</v>
      </c>
      <c r="H574" s="106"/>
    </row>
    <row r="575" spans="1:8" x14ac:dyDescent="0.25">
      <c r="A575" s="106"/>
      <c r="B575" s="106"/>
      <c r="C575" s="106"/>
      <c r="D575" s="106"/>
      <c r="E575" t="s">
        <v>118</v>
      </c>
      <c r="F575" s="106"/>
      <c r="G575" t="s">
        <v>105</v>
      </c>
      <c r="H575" s="106"/>
    </row>
    <row r="576" spans="1:8" x14ac:dyDescent="0.25">
      <c r="A576" s="106"/>
      <c r="B576" s="106"/>
      <c r="C576" s="106"/>
      <c r="D576" s="106"/>
      <c r="E576">
        <v>46301</v>
      </c>
      <c r="F576" s="106"/>
      <c r="G576" t="s">
        <v>102</v>
      </c>
      <c r="H576" s="106"/>
    </row>
    <row r="577" spans="1:8" x14ac:dyDescent="0.25">
      <c r="A577" s="106"/>
      <c r="B577" s="106"/>
      <c r="C577" s="106"/>
      <c r="D577" s="106"/>
      <c r="E577">
        <v>46296</v>
      </c>
      <c r="F577" s="106"/>
      <c r="G577" t="s">
        <v>104</v>
      </c>
      <c r="H577" s="106"/>
    </row>
    <row r="578" spans="1:8" x14ac:dyDescent="0.25">
      <c r="A578" s="106"/>
      <c r="B578" s="106"/>
      <c r="C578" s="106"/>
      <c r="D578" s="106"/>
      <c r="E578">
        <v>46398</v>
      </c>
      <c r="F578" s="106"/>
      <c r="G578" t="s">
        <v>102</v>
      </c>
      <c r="H578" s="106"/>
    </row>
    <row r="579" spans="1:8" x14ac:dyDescent="0.25">
      <c r="A579" s="106"/>
      <c r="B579" s="106"/>
      <c r="C579" s="106"/>
      <c r="D579" s="106"/>
      <c r="E579">
        <v>46923</v>
      </c>
      <c r="F579" s="106"/>
      <c r="G579" t="s">
        <v>105</v>
      </c>
      <c r="H579" s="106"/>
    </row>
    <row r="580" spans="1:8" x14ac:dyDescent="0.25">
      <c r="A580" s="106"/>
      <c r="B580" s="106"/>
      <c r="C580" s="106"/>
      <c r="D580" s="106"/>
      <c r="E580">
        <v>46925</v>
      </c>
      <c r="F580" s="106"/>
      <c r="G580" t="s">
        <v>105</v>
      </c>
      <c r="H580" s="106"/>
    </row>
    <row r="581" spans="1:8" x14ac:dyDescent="0.25">
      <c r="A581" s="106"/>
      <c r="B581" s="106"/>
      <c r="C581" s="106"/>
      <c r="D581" s="106"/>
      <c r="E581">
        <v>46927</v>
      </c>
      <c r="F581" s="106"/>
      <c r="G581" t="s">
        <v>105</v>
      </c>
      <c r="H581" s="106"/>
    </row>
    <row r="582" spans="1:8" x14ac:dyDescent="0.25">
      <c r="A582" s="106"/>
      <c r="B582" s="106"/>
      <c r="C582" s="106"/>
      <c r="D582" s="106"/>
      <c r="E582">
        <v>46355</v>
      </c>
      <c r="F582" s="106"/>
      <c r="G582" t="s">
        <v>102</v>
      </c>
      <c r="H582" s="106"/>
    </row>
    <row r="583" spans="1:8" x14ac:dyDescent="0.25">
      <c r="A583" s="106"/>
      <c r="B583" s="106"/>
      <c r="C583" s="106"/>
      <c r="D583" s="106"/>
      <c r="E583">
        <v>46396</v>
      </c>
      <c r="F583" s="106"/>
      <c r="G583" t="s">
        <v>102</v>
      </c>
      <c r="H583" s="106"/>
    </row>
    <row r="584" spans="1:8" x14ac:dyDescent="0.25">
      <c r="A584" s="106"/>
      <c r="B584" s="106"/>
      <c r="C584" s="106"/>
      <c r="D584" s="106"/>
      <c r="E584">
        <v>46271</v>
      </c>
      <c r="F584" s="106"/>
      <c r="G584" t="s">
        <v>102</v>
      </c>
      <c r="H584" s="106"/>
    </row>
    <row r="585" spans="1:8" x14ac:dyDescent="0.25">
      <c r="A585" s="106"/>
      <c r="B585" s="106"/>
      <c r="C585" s="106"/>
      <c r="D585" s="106"/>
      <c r="E585">
        <v>46272</v>
      </c>
      <c r="F585" s="106"/>
      <c r="G585" t="s">
        <v>102</v>
      </c>
      <c r="H585" s="106"/>
    </row>
    <row r="586" spans="1:8" x14ac:dyDescent="0.25">
      <c r="A586" s="106"/>
      <c r="B586" s="106"/>
      <c r="C586" s="106"/>
      <c r="D586" s="106"/>
      <c r="E586">
        <v>46273</v>
      </c>
      <c r="F586" s="106"/>
      <c r="G586" t="s">
        <v>102</v>
      </c>
      <c r="H586" s="106"/>
    </row>
    <row r="587" spans="1:8" x14ac:dyDescent="0.25">
      <c r="A587" s="106"/>
      <c r="B587" s="106"/>
      <c r="C587" s="106"/>
      <c r="D587" s="106"/>
      <c r="E587">
        <v>46274</v>
      </c>
      <c r="F587" s="106"/>
      <c r="G587" t="s">
        <v>102</v>
      </c>
      <c r="H587" s="106"/>
    </row>
    <row r="588" spans="1:8" x14ac:dyDescent="0.25">
      <c r="A588" s="106"/>
      <c r="B588" s="106"/>
      <c r="C588" s="106"/>
      <c r="D588" s="106"/>
      <c r="E588">
        <v>46275</v>
      </c>
      <c r="F588" s="106"/>
      <c r="G588" t="s">
        <v>102</v>
      </c>
      <c r="H588" s="106"/>
    </row>
    <row r="589" spans="1:8" x14ac:dyDescent="0.25">
      <c r="A589" s="106"/>
      <c r="B589" s="106"/>
      <c r="C589" s="106"/>
      <c r="D589" s="106"/>
      <c r="E589">
        <v>46276</v>
      </c>
      <c r="F589" s="106"/>
      <c r="G589" t="s">
        <v>102</v>
      </c>
      <c r="H589" s="106"/>
    </row>
    <row r="590" spans="1:8" x14ac:dyDescent="0.25">
      <c r="A590" s="106"/>
      <c r="B590" s="106"/>
      <c r="C590" s="106"/>
      <c r="D590" s="106"/>
      <c r="E590">
        <v>46277</v>
      </c>
      <c r="F590" s="106"/>
      <c r="G590" t="s">
        <v>102</v>
      </c>
      <c r="H590" s="106"/>
    </row>
    <row r="591" spans="1:8" x14ac:dyDescent="0.25">
      <c r="A591" s="106"/>
      <c r="B591" s="106"/>
      <c r="C591" s="106"/>
      <c r="D591" s="106"/>
      <c r="E591">
        <v>46278</v>
      </c>
      <c r="F591" s="106"/>
      <c r="G591" t="s">
        <v>102</v>
      </c>
      <c r="H591" s="106"/>
    </row>
    <row r="592" spans="1:8" x14ac:dyDescent="0.25">
      <c r="A592" s="106"/>
      <c r="B592" s="106"/>
      <c r="C592" s="106"/>
      <c r="D592" s="106"/>
      <c r="E592">
        <v>46846</v>
      </c>
      <c r="F592" s="106"/>
      <c r="G592" t="s">
        <v>102</v>
      </c>
      <c r="H592" s="106"/>
    </row>
    <row r="593" spans="1:8" x14ac:dyDescent="0.25">
      <c r="A593" s="106"/>
      <c r="B593" s="106"/>
      <c r="C593" s="106"/>
      <c r="D593" s="106"/>
      <c r="E593">
        <v>46848</v>
      </c>
      <c r="F593" s="106"/>
      <c r="G593" t="s">
        <v>102</v>
      </c>
      <c r="H593" s="106"/>
    </row>
    <row r="594" spans="1:8" x14ac:dyDescent="0.25">
      <c r="A594" s="106"/>
      <c r="B594" s="106"/>
      <c r="C594" s="106"/>
      <c r="D594" s="106"/>
      <c r="E594">
        <v>46852</v>
      </c>
      <c r="F594" s="106"/>
      <c r="G594" t="s">
        <v>102</v>
      </c>
      <c r="H594" s="106"/>
    </row>
    <row r="595" spans="1:8" x14ac:dyDescent="0.25">
      <c r="A595" s="106"/>
      <c r="B595" s="106"/>
      <c r="C595" s="106"/>
      <c r="D595" s="106"/>
      <c r="E595">
        <v>46854</v>
      </c>
      <c r="F595" s="106"/>
      <c r="G595" t="s">
        <v>102</v>
      </c>
      <c r="H595" s="106"/>
    </row>
    <row r="596" spans="1:8" x14ac:dyDescent="0.25">
      <c r="A596" s="106"/>
      <c r="B596" s="106"/>
      <c r="C596" s="106"/>
      <c r="D596" s="106"/>
      <c r="E596">
        <v>46856</v>
      </c>
      <c r="F596" s="106"/>
      <c r="G596" t="s">
        <v>102</v>
      </c>
      <c r="H596" s="106"/>
    </row>
    <row r="597" spans="1:8" x14ac:dyDescent="0.25">
      <c r="A597" s="106"/>
      <c r="B597" s="106"/>
      <c r="C597" s="106"/>
      <c r="D597" s="106"/>
      <c r="E597">
        <v>46858</v>
      </c>
      <c r="F597" s="106"/>
      <c r="G597" t="s">
        <v>102</v>
      </c>
      <c r="H597" s="106"/>
    </row>
    <row r="598" spans="1:8" x14ac:dyDescent="0.25">
      <c r="A598" s="106"/>
      <c r="B598" s="106"/>
      <c r="C598" s="106"/>
      <c r="D598" s="106"/>
      <c r="E598">
        <v>46860</v>
      </c>
      <c r="F598" s="106"/>
      <c r="G598" t="s">
        <v>102</v>
      </c>
      <c r="H598" s="106"/>
    </row>
    <row r="599" spans="1:8" x14ac:dyDescent="0.25">
      <c r="A599" s="106"/>
      <c r="B599" s="106"/>
      <c r="C599" s="106"/>
      <c r="D599" s="106"/>
      <c r="E599">
        <v>46862</v>
      </c>
      <c r="F599" s="106"/>
      <c r="G599" t="s">
        <v>102</v>
      </c>
      <c r="H599" s="106"/>
    </row>
    <row r="600" spans="1:8" x14ac:dyDescent="0.25">
      <c r="A600" s="106"/>
      <c r="B600" s="106"/>
      <c r="C600" s="106"/>
      <c r="D600" s="106"/>
      <c r="E600">
        <v>46866</v>
      </c>
      <c r="F600" s="106"/>
      <c r="G600" t="s">
        <v>102</v>
      </c>
      <c r="H600" s="106"/>
    </row>
    <row r="601" spans="1:8" x14ac:dyDescent="0.25">
      <c r="A601" s="106"/>
      <c r="B601" s="106"/>
      <c r="C601" s="106"/>
      <c r="D601" s="106"/>
      <c r="E601">
        <v>46868</v>
      </c>
      <c r="F601" s="106"/>
      <c r="G601" t="s">
        <v>102</v>
      </c>
      <c r="H601" s="106"/>
    </row>
    <row r="602" spans="1:8" x14ac:dyDescent="0.25">
      <c r="A602" s="106"/>
      <c r="B602" s="106"/>
      <c r="C602" s="106"/>
      <c r="D602" s="106"/>
      <c r="E602">
        <v>46870</v>
      </c>
      <c r="F602" s="106"/>
      <c r="G602" t="s">
        <v>102</v>
      </c>
      <c r="H602" s="106"/>
    </row>
    <row r="603" spans="1:8" x14ac:dyDescent="0.25">
      <c r="A603" s="106"/>
      <c r="B603" s="106"/>
      <c r="C603" s="106"/>
      <c r="D603" s="106"/>
      <c r="E603">
        <v>46871</v>
      </c>
      <c r="F603" s="106"/>
      <c r="G603" t="s">
        <v>102</v>
      </c>
      <c r="H603" s="106"/>
    </row>
    <row r="604" spans="1:8" x14ac:dyDescent="0.25">
      <c r="A604" s="106"/>
      <c r="B604" s="106"/>
      <c r="C604" s="106"/>
      <c r="D604" s="106"/>
      <c r="E604">
        <v>46872</v>
      </c>
      <c r="F604" s="106"/>
      <c r="G604" t="s">
        <v>102</v>
      </c>
      <c r="H604" s="106"/>
    </row>
    <row r="605" spans="1:8" x14ac:dyDescent="0.25">
      <c r="A605" s="106"/>
      <c r="B605" s="106"/>
      <c r="C605" s="106"/>
      <c r="D605" s="106"/>
      <c r="E605">
        <v>46873</v>
      </c>
      <c r="F605" s="106"/>
      <c r="G605" t="s">
        <v>102</v>
      </c>
      <c r="H605" s="106"/>
    </row>
    <row r="606" spans="1:8" x14ac:dyDescent="0.25">
      <c r="A606" s="106"/>
      <c r="B606" s="106"/>
      <c r="C606" s="106"/>
      <c r="D606" s="106"/>
      <c r="E606">
        <v>46874</v>
      </c>
      <c r="F606" s="106"/>
      <c r="G606" t="s">
        <v>102</v>
      </c>
      <c r="H606" s="106"/>
    </row>
    <row r="607" spans="1:8" x14ac:dyDescent="0.25">
      <c r="A607" s="106"/>
      <c r="B607" s="106"/>
      <c r="C607" s="106"/>
      <c r="D607" s="106"/>
      <c r="E607">
        <v>46875</v>
      </c>
      <c r="F607" s="106"/>
      <c r="G607" t="s">
        <v>102</v>
      </c>
      <c r="H607" s="106"/>
    </row>
    <row r="608" spans="1:8" x14ac:dyDescent="0.25">
      <c r="A608" s="106"/>
      <c r="B608" s="106"/>
      <c r="C608" s="106"/>
      <c r="D608" s="106"/>
      <c r="E608">
        <v>46876</v>
      </c>
      <c r="F608" s="106"/>
      <c r="G608" t="s">
        <v>102</v>
      </c>
      <c r="H608" s="106"/>
    </row>
    <row r="609" spans="1:8" x14ac:dyDescent="0.25">
      <c r="A609" s="106"/>
      <c r="B609" s="106"/>
      <c r="C609" s="106"/>
      <c r="D609" s="106"/>
      <c r="E609">
        <v>46285</v>
      </c>
      <c r="F609" s="106"/>
      <c r="G609" t="s">
        <v>102</v>
      </c>
      <c r="H609" s="106"/>
    </row>
    <row r="610" spans="1:8" x14ac:dyDescent="0.25">
      <c r="A610" s="106"/>
      <c r="B610" s="106"/>
      <c r="C610" s="106"/>
      <c r="D610" s="106"/>
      <c r="E610">
        <v>46286</v>
      </c>
      <c r="F610" s="106"/>
      <c r="G610" t="s">
        <v>104</v>
      </c>
      <c r="H610" s="106"/>
    </row>
    <row r="611" spans="1:8" x14ac:dyDescent="0.25">
      <c r="A611" s="106"/>
      <c r="B611" s="106"/>
      <c r="C611" s="106"/>
      <c r="D611" s="106"/>
      <c r="E611">
        <v>46287</v>
      </c>
      <c r="F611" s="106"/>
      <c r="G611" t="s">
        <v>102</v>
      </c>
      <c r="H611" s="106"/>
    </row>
    <row r="612" spans="1:8" x14ac:dyDescent="0.25">
      <c r="A612" s="106"/>
      <c r="B612" s="106"/>
      <c r="C612" s="106"/>
      <c r="D612" s="106"/>
      <c r="E612">
        <v>46288</v>
      </c>
      <c r="F612" s="106"/>
      <c r="G612" t="s">
        <v>105</v>
      </c>
      <c r="H612" s="106"/>
    </row>
    <row r="613" spans="1:8" x14ac:dyDescent="0.25">
      <c r="A613" s="106"/>
      <c r="B613" s="106"/>
      <c r="C613" s="106"/>
      <c r="D613" s="106"/>
      <c r="E613">
        <v>46878</v>
      </c>
      <c r="F613" s="106"/>
      <c r="G613" t="s">
        <v>102</v>
      </c>
      <c r="H613" s="106"/>
    </row>
    <row r="614" spans="1:8" x14ac:dyDescent="0.25">
      <c r="A614" s="106"/>
      <c r="B614" s="106"/>
      <c r="C614" s="106"/>
      <c r="D614" s="106"/>
      <c r="E614">
        <v>46882</v>
      </c>
      <c r="F614" s="106"/>
      <c r="G614" t="s">
        <v>102</v>
      </c>
      <c r="H614" s="106"/>
    </row>
    <row r="615" spans="1:8" x14ac:dyDescent="0.25">
      <c r="A615" s="106"/>
      <c r="B615" s="106"/>
      <c r="C615" s="106"/>
      <c r="D615" s="106"/>
      <c r="E615">
        <v>46884</v>
      </c>
      <c r="F615" s="106"/>
      <c r="G615" t="s">
        <v>102</v>
      </c>
      <c r="H615" s="106"/>
    </row>
    <row r="616" spans="1:8" x14ac:dyDescent="0.25">
      <c r="A616" s="106"/>
      <c r="B616" s="106"/>
      <c r="C616" s="106"/>
      <c r="D616" s="106"/>
      <c r="E616">
        <v>46886</v>
      </c>
      <c r="F616" s="106"/>
      <c r="G616" t="s">
        <v>102</v>
      </c>
      <c r="H616" s="106"/>
    </row>
    <row r="617" spans="1:8" x14ac:dyDescent="0.25">
      <c r="A617" s="106"/>
      <c r="B617" s="106"/>
      <c r="C617" s="106"/>
      <c r="D617" s="106"/>
      <c r="E617">
        <v>46888</v>
      </c>
      <c r="F617" s="106"/>
      <c r="G617" t="s">
        <v>102</v>
      </c>
      <c r="H617" s="106"/>
    </row>
    <row r="618" spans="1:8" x14ac:dyDescent="0.25">
      <c r="A618" s="106"/>
      <c r="B618" s="106"/>
      <c r="C618" s="106"/>
      <c r="D618" s="106"/>
      <c r="E618">
        <v>46890</v>
      </c>
      <c r="F618" s="106"/>
      <c r="G618" t="s">
        <v>102</v>
      </c>
      <c r="H618" s="106"/>
    </row>
    <row r="619" spans="1:8" x14ac:dyDescent="0.25">
      <c r="A619" s="106"/>
      <c r="B619" s="106"/>
      <c r="C619" s="106"/>
      <c r="D619" s="106"/>
      <c r="E619">
        <v>43849</v>
      </c>
      <c r="F619" s="106"/>
      <c r="G619" t="s">
        <v>112</v>
      </c>
      <c r="H619" s="106"/>
    </row>
    <row r="620" spans="1:8" x14ac:dyDescent="0.25">
      <c r="A620" s="106"/>
      <c r="B620" s="106"/>
      <c r="C620" s="106"/>
      <c r="D620" s="106"/>
      <c r="E620">
        <v>43849</v>
      </c>
      <c r="F620" s="106"/>
      <c r="G620" t="s">
        <v>112</v>
      </c>
      <c r="H620" s="106"/>
    </row>
    <row r="621" spans="1:8" x14ac:dyDescent="0.25">
      <c r="A621" s="106"/>
      <c r="B621" s="106"/>
      <c r="C621" s="106"/>
      <c r="D621" s="106"/>
      <c r="E621">
        <v>46544</v>
      </c>
      <c r="F621" s="106"/>
      <c r="G621" t="s">
        <v>102</v>
      </c>
      <c r="H621" s="106"/>
    </row>
    <row r="622" spans="1:8" x14ac:dyDescent="0.25">
      <c r="A622" s="106"/>
      <c r="B622" s="106"/>
      <c r="C622" s="106"/>
      <c r="D622" s="106"/>
      <c r="E622">
        <v>46356</v>
      </c>
      <c r="F622" s="106"/>
      <c r="G622" t="s">
        <v>102</v>
      </c>
      <c r="H622" s="106"/>
    </row>
    <row r="623" spans="1:8" x14ac:dyDescent="0.25">
      <c r="A623" s="106"/>
      <c r="B623" s="106"/>
      <c r="C623" s="106"/>
      <c r="D623" s="106"/>
      <c r="E623">
        <v>46358</v>
      </c>
      <c r="F623" s="106"/>
      <c r="G623" t="s">
        <v>102</v>
      </c>
      <c r="H623" s="106"/>
    </row>
    <row r="624" spans="1:8" x14ac:dyDescent="0.25">
      <c r="A624" s="106"/>
      <c r="B624" s="106"/>
      <c r="C624" s="106"/>
      <c r="D624" s="106"/>
      <c r="E624">
        <v>46360</v>
      </c>
      <c r="F624" s="106"/>
      <c r="G624" t="s">
        <v>102</v>
      </c>
      <c r="H624" s="106"/>
    </row>
    <row r="625" spans="1:8" x14ac:dyDescent="0.25">
      <c r="A625" s="106"/>
      <c r="B625" s="106"/>
      <c r="C625" s="106"/>
      <c r="D625" s="106"/>
      <c r="E625">
        <v>46361</v>
      </c>
      <c r="F625" s="106"/>
      <c r="G625" t="s">
        <v>102</v>
      </c>
      <c r="H625" s="106"/>
    </row>
    <row r="626" spans="1:8" x14ac:dyDescent="0.25">
      <c r="A626" s="106"/>
      <c r="B626" s="106"/>
      <c r="C626" s="106"/>
      <c r="D626" s="106"/>
      <c r="E626">
        <v>46363</v>
      </c>
      <c r="F626" s="106"/>
      <c r="G626" t="s">
        <v>102</v>
      </c>
      <c r="H626" s="106"/>
    </row>
    <row r="627" spans="1:8" x14ac:dyDescent="0.25">
      <c r="A627" s="106"/>
      <c r="B627" s="106"/>
      <c r="C627" s="106"/>
      <c r="D627" s="106"/>
      <c r="E627">
        <v>46365</v>
      </c>
      <c r="F627" s="106"/>
      <c r="G627" t="s">
        <v>102</v>
      </c>
      <c r="H627" s="106"/>
    </row>
    <row r="628" spans="1:8" x14ac:dyDescent="0.25">
      <c r="A628" s="106"/>
      <c r="B628" s="106"/>
      <c r="C628" s="106"/>
      <c r="D628" s="106"/>
      <c r="E628">
        <v>46367</v>
      </c>
      <c r="F628" s="106"/>
      <c r="G628" t="s">
        <v>102</v>
      </c>
      <c r="H628" s="106"/>
    </row>
    <row r="629" spans="1:8" x14ac:dyDescent="0.25">
      <c r="A629" s="106"/>
      <c r="B629" s="106"/>
      <c r="C629" s="106"/>
      <c r="D629" s="106"/>
      <c r="E629">
        <v>46369</v>
      </c>
      <c r="F629" s="106"/>
      <c r="G629" t="s">
        <v>102</v>
      </c>
      <c r="H629" s="106"/>
    </row>
    <row r="630" spans="1:8" x14ac:dyDescent="0.25">
      <c r="A630" s="106"/>
      <c r="B630" s="106"/>
      <c r="C630" s="106"/>
      <c r="D630" s="106"/>
      <c r="E630">
        <v>46371</v>
      </c>
      <c r="F630" s="106"/>
      <c r="G630" t="s">
        <v>102</v>
      </c>
      <c r="H630" s="106"/>
    </row>
    <row r="631" spans="1:8" x14ac:dyDescent="0.25">
      <c r="A631" s="106"/>
      <c r="B631" s="106"/>
      <c r="C631" s="106"/>
      <c r="D631" s="106"/>
      <c r="E631">
        <v>46373</v>
      </c>
      <c r="F631" s="106"/>
      <c r="G631" t="s">
        <v>102</v>
      </c>
      <c r="H631" s="106"/>
    </row>
    <row r="632" spans="1:8" x14ac:dyDescent="0.25">
      <c r="A632" s="106"/>
      <c r="B632" s="106"/>
      <c r="C632" s="106"/>
      <c r="D632" s="106"/>
      <c r="E632">
        <v>46375</v>
      </c>
      <c r="F632" s="106"/>
      <c r="G632" t="s">
        <v>102</v>
      </c>
      <c r="H632" s="106"/>
    </row>
    <row r="633" spans="1:8" x14ac:dyDescent="0.25">
      <c r="A633" s="106"/>
      <c r="B633" s="106"/>
      <c r="C633" s="106"/>
      <c r="D633" s="106"/>
      <c r="E633">
        <v>46377</v>
      </c>
      <c r="F633" s="106"/>
      <c r="G633" t="s">
        <v>102</v>
      </c>
      <c r="H633" s="106"/>
    </row>
    <row r="634" spans="1:8" x14ac:dyDescent="0.25">
      <c r="A634" s="106"/>
      <c r="B634" s="106"/>
      <c r="C634" s="106"/>
      <c r="D634" s="106"/>
      <c r="E634">
        <v>46379</v>
      </c>
      <c r="F634" s="106"/>
      <c r="G634" t="s">
        <v>102</v>
      </c>
      <c r="H634" s="106"/>
    </row>
    <row r="635" spans="1:8" x14ac:dyDescent="0.25">
      <c r="A635" s="106"/>
      <c r="B635" s="106"/>
      <c r="C635" s="106"/>
      <c r="D635" s="106"/>
      <c r="E635">
        <v>46381</v>
      </c>
      <c r="F635" s="106"/>
      <c r="G635" t="s">
        <v>102</v>
      </c>
      <c r="H635" s="106"/>
    </row>
    <row r="636" spans="1:8" x14ac:dyDescent="0.25">
      <c r="A636" s="106"/>
      <c r="B636" s="106"/>
      <c r="C636" s="106"/>
      <c r="D636" s="106"/>
      <c r="E636">
        <v>46383</v>
      </c>
      <c r="F636" s="106"/>
      <c r="G636" t="s">
        <v>102</v>
      </c>
      <c r="H636" s="106"/>
    </row>
    <row r="637" spans="1:8" x14ac:dyDescent="0.25">
      <c r="A637" s="106"/>
      <c r="B637" s="106"/>
      <c r="C637" s="106"/>
      <c r="D637" s="106"/>
      <c r="E637">
        <v>46385</v>
      </c>
      <c r="F637" s="106"/>
      <c r="G637" t="s">
        <v>102</v>
      </c>
      <c r="H637" s="106"/>
    </row>
    <row r="638" spans="1:8" x14ac:dyDescent="0.25">
      <c r="A638" s="106"/>
      <c r="B638" s="106"/>
      <c r="C638" s="106"/>
      <c r="D638" s="106"/>
      <c r="E638">
        <v>46387</v>
      </c>
      <c r="F638" s="106"/>
      <c r="G638" t="s">
        <v>102</v>
      </c>
      <c r="H638" s="106"/>
    </row>
    <row r="639" spans="1:8" x14ac:dyDescent="0.25">
      <c r="A639" s="106"/>
      <c r="B639" s="106"/>
      <c r="C639" s="106"/>
      <c r="D639" s="106"/>
      <c r="E639">
        <v>46389</v>
      </c>
      <c r="F639" s="106"/>
      <c r="G639" t="s">
        <v>102</v>
      </c>
      <c r="H639" s="106"/>
    </row>
    <row r="640" spans="1:8" x14ac:dyDescent="0.25">
      <c r="A640" s="106"/>
      <c r="B640" s="106"/>
      <c r="C640" s="106"/>
      <c r="D640" s="106"/>
      <c r="E640">
        <v>46393</v>
      </c>
      <c r="F640" s="106"/>
      <c r="G640" t="s">
        <v>102</v>
      </c>
      <c r="H640" s="106"/>
    </row>
    <row r="641" spans="1:8" x14ac:dyDescent="0.25">
      <c r="A641" s="106"/>
      <c r="B641" s="106"/>
      <c r="C641" s="106"/>
      <c r="D641" s="106"/>
      <c r="E641">
        <v>46406</v>
      </c>
      <c r="F641" s="106"/>
      <c r="G641" t="s">
        <v>102</v>
      </c>
      <c r="H641" s="106"/>
    </row>
    <row r="642" spans="1:8" x14ac:dyDescent="0.25">
      <c r="A642" s="106"/>
      <c r="B642" s="106"/>
      <c r="C642" s="106"/>
      <c r="D642" s="106"/>
      <c r="E642">
        <v>46408</v>
      </c>
      <c r="F642" s="106"/>
      <c r="G642" t="s">
        <v>102</v>
      </c>
      <c r="H642" s="106"/>
    </row>
    <row r="643" spans="1:8" x14ac:dyDescent="0.25">
      <c r="A643" s="106"/>
      <c r="B643" s="106"/>
      <c r="C643" s="106"/>
      <c r="D643" s="106"/>
      <c r="E643">
        <v>46500</v>
      </c>
      <c r="F643" s="106"/>
      <c r="G643" t="s">
        <v>102</v>
      </c>
      <c r="H643" s="106"/>
    </row>
    <row r="644" spans="1:8" x14ac:dyDescent="0.25">
      <c r="A644" s="106"/>
      <c r="B644" s="106"/>
      <c r="C644" s="106"/>
      <c r="D644" s="106"/>
      <c r="E644">
        <v>46502</v>
      </c>
      <c r="F644" s="106"/>
      <c r="G644" t="s">
        <v>102</v>
      </c>
      <c r="H644" s="106"/>
    </row>
    <row r="645" spans="1:8" x14ac:dyDescent="0.25">
      <c r="A645" s="106"/>
      <c r="B645" s="106"/>
      <c r="C645" s="106"/>
      <c r="D645" s="106"/>
      <c r="E645">
        <v>46504</v>
      </c>
      <c r="F645" s="106"/>
      <c r="G645" t="s">
        <v>102</v>
      </c>
      <c r="H645" s="106"/>
    </row>
    <row r="646" spans="1:8" x14ac:dyDescent="0.25">
      <c r="A646" s="106"/>
      <c r="B646" s="106"/>
      <c r="C646" s="106"/>
      <c r="D646" s="106"/>
      <c r="E646">
        <v>46506</v>
      </c>
      <c r="F646" s="106"/>
      <c r="G646" t="s">
        <v>102</v>
      </c>
      <c r="H646" s="106"/>
    </row>
    <row r="647" spans="1:8" x14ac:dyDescent="0.25">
      <c r="A647" s="106"/>
      <c r="B647" s="106"/>
      <c r="C647" s="106"/>
      <c r="D647" s="106"/>
      <c r="E647">
        <v>46508</v>
      </c>
      <c r="F647" s="106"/>
      <c r="G647" t="s">
        <v>102</v>
      </c>
      <c r="H647" s="106"/>
    </row>
    <row r="648" spans="1:8" x14ac:dyDescent="0.25">
      <c r="A648" s="106"/>
      <c r="B648" s="106"/>
      <c r="C648" s="106"/>
      <c r="D648" s="106"/>
      <c r="E648">
        <v>46510</v>
      </c>
      <c r="F648" s="106"/>
      <c r="G648" t="s">
        <v>102</v>
      </c>
      <c r="H648" s="106"/>
    </row>
    <row r="649" spans="1:8" x14ac:dyDescent="0.25">
      <c r="A649" s="106"/>
      <c r="B649" s="106"/>
      <c r="C649" s="106"/>
      <c r="D649" s="106"/>
      <c r="E649">
        <v>46512</v>
      </c>
      <c r="F649" s="106"/>
      <c r="G649" t="s">
        <v>102</v>
      </c>
      <c r="H649" s="106"/>
    </row>
    <row r="650" spans="1:8" x14ac:dyDescent="0.25">
      <c r="A650" s="106"/>
      <c r="B650" s="106"/>
      <c r="C650" s="106"/>
      <c r="D650" s="106"/>
      <c r="E650">
        <v>46514</v>
      </c>
      <c r="F650" s="106"/>
      <c r="G650" t="s">
        <v>102</v>
      </c>
      <c r="H650" s="106"/>
    </row>
    <row r="651" spans="1:8" x14ac:dyDescent="0.25">
      <c r="A651" s="106"/>
      <c r="B651" s="106"/>
      <c r="C651" s="106"/>
      <c r="D651" s="106"/>
      <c r="E651">
        <v>46516</v>
      </c>
      <c r="F651" s="106"/>
      <c r="G651" t="s">
        <v>102</v>
      </c>
      <c r="H651" s="106"/>
    </row>
    <row r="652" spans="1:8" x14ac:dyDescent="0.25">
      <c r="A652" s="106"/>
      <c r="B652" s="106"/>
      <c r="C652" s="106"/>
      <c r="D652" s="106"/>
      <c r="E652">
        <v>46518</v>
      </c>
      <c r="F652" s="106"/>
      <c r="G652" t="s">
        <v>102</v>
      </c>
      <c r="H652" s="106"/>
    </row>
    <row r="653" spans="1:8" x14ac:dyDescent="0.25">
      <c r="A653" s="106"/>
      <c r="B653" s="106"/>
      <c r="C653" s="106"/>
      <c r="D653" s="106"/>
      <c r="E653">
        <v>46520</v>
      </c>
      <c r="F653" s="106"/>
      <c r="G653" t="s">
        <v>102</v>
      </c>
      <c r="H653" s="106"/>
    </row>
    <row r="654" spans="1:8" x14ac:dyDescent="0.25">
      <c r="A654" s="106"/>
      <c r="B654" s="106"/>
      <c r="C654" s="106"/>
      <c r="D654" s="106"/>
      <c r="E654">
        <v>46524</v>
      </c>
      <c r="F654" s="106"/>
      <c r="G654" t="s">
        <v>102</v>
      </c>
      <c r="H654" s="106"/>
    </row>
    <row r="655" spans="1:8" x14ac:dyDescent="0.25">
      <c r="A655" s="106"/>
      <c r="B655" s="106"/>
      <c r="C655" s="106"/>
      <c r="D655" s="106"/>
      <c r="E655">
        <v>46525</v>
      </c>
      <c r="F655" s="106"/>
      <c r="G655" t="s">
        <v>102</v>
      </c>
      <c r="H655" s="106"/>
    </row>
    <row r="656" spans="1:8" x14ac:dyDescent="0.25">
      <c r="A656" s="106"/>
      <c r="B656" s="106"/>
      <c r="C656" s="106"/>
      <c r="D656" s="106"/>
      <c r="E656">
        <v>46527</v>
      </c>
      <c r="F656" s="106"/>
      <c r="G656" t="s">
        <v>102</v>
      </c>
      <c r="H656" s="106"/>
    </row>
    <row r="657" spans="1:8" x14ac:dyDescent="0.25">
      <c r="A657" s="106"/>
      <c r="B657" s="106"/>
      <c r="C657" s="106"/>
      <c r="D657" s="106"/>
      <c r="E657">
        <v>46529</v>
      </c>
      <c r="F657" s="106"/>
      <c r="G657" t="s">
        <v>102</v>
      </c>
      <c r="H657" s="106"/>
    </row>
    <row r="658" spans="1:8" x14ac:dyDescent="0.25">
      <c r="A658" s="106"/>
      <c r="B658" s="106"/>
      <c r="C658" s="106"/>
      <c r="D658" s="106"/>
      <c r="E658">
        <v>46531</v>
      </c>
      <c r="F658" s="106"/>
      <c r="G658" t="s">
        <v>102</v>
      </c>
      <c r="H658" s="106"/>
    </row>
    <row r="659" spans="1:8" x14ac:dyDescent="0.25">
      <c r="A659" s="106"/>
      <c r="B659" s="106"/>
      <c r="C659" s="106"/>
      <c r="D659" s="106"/>
      <c r="E659">
        <v>46533</v>
      </c>
      <c r="F659" s="106"/>
      <c r="G659" t="s">
        <v>102</v>
      </c>
      <c r="H659" s="106"/>
    </row>
    <row r="660" spans="1:8" x14ac:dyDescent="0.25">
      <c r="A660" s="106"/>
      <c r="B660" s="106"/>
      <c r="C660" s="106"/>
      <c r="D660" s="106"/>
      <c r="E660">
        <v>46537</v>
      </c>
      <c r="F660" s="106"/>
      <c r="G660" t="s">
        <v>102</v>
      </c>
      <c r="H660" s="106"/>
    </row>
    <row r="661" spans="1:8" x14ac:dyDescent="0.25">
      <c r="A661" s="106"/>
      <c r="B661" s="106"/>
      <c r="C661" s="106"/>
      <c r="D661" s="106"/>
      <c r="E661">
        <v>46539</v>
      </c>
      <c r="F661" s="106"/>
      <c r="G661" t="s">
        <v>102</v>
      </c>
      <c r="H661" s="106"/>
    </row>
    <row r="662" spans="1:8" x14ac:dyDescent="0.25">
      <c r="A662" s="106"/>
      <c r="B662" s="106"/>
      <c r="C662" s="106"/>
      <c r="D662" s="106"/>
      <c r="E662">
        <v>46541</v>
      </c>
      <c r="F662" s="106"/>
      <c r="G662" t="s">
        <v>102</v>
      </c>
      <c r="H662" s="106"/>
    </row>
    <row r="663" spans="1:8" x14ac:dyDescent="0.25">
      <c r="A663" s="106"/>
      <c r="B663" s="106"/>
      <c r="C663" s="106"/>
      <c r="D663" s="106"/>
      <c r="E663">
        <v>46767</v>
      </c>
      <c r="F663" s="106"/>
      <c r="G663" t="s">
        <v>102</v>
      </c>
      <c r="H663" s="106"/>
    </row>
    <row r="664" spans="1:8" x14ac:dyDescent="0.25">
      <c r="A664" s="106"/>
      <c r="B664" s="106"/>
      <c r="C664" s="106"/>
      <c r="D664" s="106"/>
      <c r="E664">
        <v>46769</v>
      </c>
      <c r="F664" s="106"/>
      <c r="G664" t="s">
        <v>102</v>
      </c>
      <c r="H664" s="106"/>
    </row>
    <row r="665" spans="1:8" x14ac:dyDescent="0.25">
      <c r="A665" s="106"/>
      <c r="B665" s="106"/>
      <c r="C665" s="106"/>
      <c r="D665" s="106"/>
      <c r="E665">
        <v>46771</v>
      </c>
      <c r="F665" s="106"/>
      <c r="G665" t="s">
        <v>102</v>
      </c>
      <c r="H665" s="106"/>
    </row>
    <row r="666" spans="1:8" x14ac:dyDescent="0.25">
      <c r="A666" s="106"/>
      <c r="B666" s="106"/>
      <c r="C666" s="106"/>
      <c r="D666" s="106"/>
      <c r="E666">
        <v>46773</v>
      </c>
      <c r="F666" s="106"/>
      <c r="G666" t="s">
        <v>102</v>
      </c>
      <c r="H666" s="106"/>
    </row>
    <row r="667" spans="1:8" x14ac:dyDescent="0.25">
      <c r="A667" s="106"/>
      <c r="B667" s="106"/>
      <c r="C667" s="106"/>
      <c r="D667" s="106"/>
      <c r="E667">
        <v>46775</v>
      </c>
      <c r="F667" s="106"/>
      <c r="G667" t="s">
        <v>102</v>
      </c>
      <c r="H667" s="106"/>
    </row>
    <row r="668" spans="1:8" x14ac:dyDescent="0.25">
      <c r="A668" s="106"/>
      <c r="B668" s="106"/>
      <c r="C668" s="106"/>
      <c r="D668" s="106"/>
      <c r="E668">
        <v>46777</v>
      </c>
      <c r="F668" s="106"/>
      <c r="G668" t="s">
        <v>102</v>
      </c>
      <c r="H668" s="106"/>
    </row>
    <row r="669" spans="1:8" x14ac:dyDescent="0.25">
      <c r="A669" s="106"/>
      <c r="B669" s="106"/>
      <c r="C669" s="106"/>
      <c r="D669" s="106"/>
      <c r="E669">
        <v>46779</v>
      </c>
      <c r="F669" s="106"/>
      <c r="G669" t="s">
        <v>102</v>
      </c>
      <c r="H669" s="106"/>
    </row>
    <row r="670" spans="1:8" x14ac:dyDescent="0.25">
      <c r="A670" s="106"/>
      <c r="B670" s="106"/>
      <c r="C670" s="106"/>
      <c r="D670" s="106"/>
      <c r="E670">
        <v>46781</v>
      </c>
      <c r="F670" s="106"/>
      <c r="G670" t="s">
        <v>102</v>
      </c>
      <c r="H670" s="106"/>
    </row>
    <row r="671" spans="1:8" x14ac:dyDescent="0.25">
      <c r="A671" s="106"/>
      <c r="B671" s="106"/>
      <c r="C671" s="106"/>
      <c r="D671" s="106"/>
      <c r="E671">
        <v>46783</v>
      </c>
      <c r="F671" s="106"/>
      <c r="G671" t="s">
        <v>102</v>
      </c>
      <c r="H671" s="106"/>
    </row>
    <row r="672" spans="1:8" x14ac:dyDescent="0.25">
      <c r="A672" s="106"/>
      <c r="B672" s="106"/>
      <c r="C672" s="106"/>
      <c r="D672" s="106"/>
      <c r="E672">
        <v>46785</v>
      </c>
      <c r="F672" s="106"/>
      <c r="G672" t="s">
        <v>102</v>
      </c>
      <c r="H672" s="106"/>
    </row>
    <row r="673" spans="1:8" x14ac:dyDescent="0.25">
      <c r="A673" s="106"/>
      <c r="B673" s="106"/>
      <c r="C673" s="106"/>
      <c r="D673" s="106"/>
      <c r="E673">
        <v>46787</v>
      </c>
      <c r="F673" s="106"/>
      <c r="G673" t="s">
        <v>102</v>
      </c>
      <c r="H673" s="106"/>
    </row>
    <row r="674" spans="1:8" x14ac:dyDescent="0.25">
      <c r="A674" s="106"/>
      <c r="B674" s="106"/>
      <c r="C674" s="106"/>
      <c r="D674" s="106"/>
      <c r="E674">
        <v>46789</v>
      </c>
      <c r="F674" s="106"/>
      <c r="G674" t="s">
        <v>102</v>
      </c>
      <c r="H674" s="106"/>
    </row>
    <row r="675" spans="1:8" x14ac:dyDescent="0.25">
      <c r="A675" s="106"/>
      <c r="B675" s="106"/>
      <c r="C675" s="106"/>
      <c r="D675" s="106"/>
      <c r="E675">
        <v>46791</v>
      </c>
      <c r="F675" s="106"/>
      <c r="G675" t="s">
        <v>102</v>
      </c>
      <c r="H675" s="106"/>
    </row>
    <row r="676" spans="1:8" x14ac:dyDescent="0.25">
      <c r="A676" s="106"/>
      <c r="B676" s="106"/>
      <c r="C676" s="106"/>
      <c r="D676" s="106"/>
      <c r="E676">
        <v>46792</v>
      </c>
      <c r="F676" s="106"/>
      <c r="G676" t="s">
        <v>102</v>
      </c>
      <c r="H676" s="106"/>
    </row>
    <row r="677" spans="1:8" x14ac:dyDescent="0.25">
      <c r="A677" s="106"/>
      <c r="B677" s="106"/>
      <c r="C677" s="106"/>
      <c r="D677" s="106"/>
      <c r="E677">
        <v>46793</v>
      </c>
      <c r="F677" s="106"/>
      <c r="G677" t="s">
        <v>102</v>
      </c>
      <c r="H677" s="106"/>
    </row>
    <row r="678" spans="1:8" x14ac:dyDescent="0.25">
      <c r="A678" s="106"/>
      <c r="B678" s="106"/>
      <c r="C678" s="106"/>
      <c r="D678" s="106"/>
      <c r="E678">
        <v>46302</v>
      </c>
      <c r="F678" s="106"/>
      <c r="G678" t="s">
        <v>102</v>
      </c>
      <c r="H678" s="106"/>
    </row>
    <row r="679" spans="1:8" x14ac:dyDescent="0.25">
      <c r="A679" s="106"/>
      <c r="B679" s="106"/>
      <c r="C679" s="106"/>
      <c r="D679" s="106"/>
      <c r="E679">
        <v>46303</v>
      </c>
      <c r="F679" s="106"/>
      <c r="G679" t="s">
        <v>102</v>
      </c>
      <c r="H679" s="106"/>
    </row>
    <row r="680" spans="1:8" x14ac:dyDescent="0.25">
      <c r="A680" s="106"/>
      <c r="B680" s="106"/>
      <c r="C680" s="106"/>
      <c r="D680" s="106"/>
      <c r="E680">
        <v>46304</v>
      </c>
      <c r="F680" s="106"/>
      <c r="G680" t="s">
        <v>102</v>
      </c>
      <c r="H680" s="106"/>
    </row>
    <row r="681" spans="1:8" x14ac:dyDescent="0.25">
      <c r="A681" s="106"/>
      <c r="B681" s="106"/>
      <c r="C681" s="106"/>
      <c r="D681" s="106"/>
      <c r="E681">
        <v>46305</v>
      </c>
      <c r="F681" s="106"/>
      <c r="G681" t="s">
        <v>102</v>
      </c>
      <c r="H681" s="106"/>
    </row>
    <row r="682" spans="1:8" x14ac:dyDescent="0.25">
      <c r="A682" s="106"/>
      <c r="B682" s="106"/>
      <c r="C682" s="106"/>
      <c r="D682" s="106"/>
      <c r="E682">
        <v>46306</v>
      </c>
      <c r="F682" s="106"/>
      <c r="G682" t="s">
        <v>102</v>
      </c>
      <c r="H682" s="106"/>
    </row>
    <row r="683" spans="1:8" x14ac:dyDescent="0.25">
      <c r="A683" s="106"/>
      <c r="B683" s="106"/>
      <c r="C683" s="106"/>
      <c r="D683" s="106"/>
      <c r="E683">
        <v>46307</v>
      </c>
      <c r="F683" s="106"/>
      <c r="G683" t="s">
        <v>102</v>
      </c>
      <c r="H683" s="106"/>
    </row>
    <row r="684" spans="1:8" x14ac:dyDescent="0.25">
      <c r="A684" s="106"/>
      <c r="B684" s="106"/>
      <c r="C684" s="106"/>
      <c r="D684" s="106"/>
      <c r="E684">
        <v>46308</v>
      </c>
      <c r="F684" s="106"/>
      <c r="G684" t="s">
        <v>102</v>
      </c>
      <c r="H684" s="106"/>
    </row>
    <row r="685" spans="1:8" x14ac:dyDescent="0.25">
      <c r="A685" s="106"/>
      <c r="B685" s="106"/>
      <c r="C685" s="106"/>
      <c r="D685" s="106"/>
      <c r="E685">
        <v>46309</v>
      </c>
      <c r="F685" s="106"/>
      <c r="G685" t="s">
        <v>102</v>
      </c>
      <c r="H685" s="106"/>
    </row>
    <row r="686" spans="1:8" x14ac:dyDescent="0.25">
      <c r="A686" s="106"/>
      <c r="B686" s="106"/>
      <c r="C686" s="106"/>
      <c r="D686" s="106"/>
      <c r="E686">
        <v>46310</v>
      </c>
      <c r="F686" s="106"/>
      <c r="G686" t="s">
        <v>102</v>
      </c>
      <c r="H686" s="106"/>
    </row>
    <row r="687" spans="1:8" x14ac:dyDescent="0.25">
      <c r="A687" s="106"/>
      <c r="B687" s="106"/>
      <c r="C687" s="106"/>
      <c r="D687" s="106"/>
      <c r="E687">
        <v>46311</v>
      </c>
      <c r="F687" s="106"/>
      <c r="G687" t="s">
        <v>102</v>
      </c>
      <c r="H687" s="106"/>
    </row>
    <row r="688" spans="1:8" x14ac:dyDescent="0.25">
      <c r="A688" s="106"/>
      <c r="B688" s="106"/>
      <c r="C688" s="106"/>
      <c r="D688" s="106"/>
      <c r="E688">
        <v>46313</v>
      </c>
      <c r="F688" s="106"/>
      <c r="G688" t="s">
        <v>102</v>
      </c>
      <c r="H688" s="106"/>
    </row>
    <row r="689" spans="1:8" x14ac:dyDescent="0.25">
      <c r="A689" s="106"/>
      <c r="B689" s="106"/>
      <c r="C689" s="106"/>
      <c r="D689" s="106"/>
      <c r="E689">
        <v>46315</v>
      </c>
      <c r="F689" s="106"/>
      <c r="G689" t="s">
        <v>102</v>
      </c>
      <c r="H689" s="106"/>
    </row>
    <row r="690" spans="1:8" x14ac:dyDescent="0.25">
      <c r="A690" s="106"/>
      <c r="B690" s="106"/>
      <c r="C690" s="106"/>
      <c r="D690" s="106"/>
      <c r="E690">
        <v>46317</v>
      </c>
      <c r="F690" s="106"/>
      <c r="G690" t="s">
        <v>102</v>
      </c>
      <c r="H690" s="106"/>
    </row>
    <row r="691" spans="1:8" x14ac:dyDescent="0.25">
      <c r="A691" s="106"/>
      <c r="B691" s="106"/>
      <c r="C691" s="106"/>
      <c r="D691" s="106"/>
      <c r="E691">
        <v>46319</v>
      </c>
      <c r="F691" s="106"/>
      <c r="G691" t="s">
        <v>102</v>
      </c>
      <c r="H691" s="106"/>
    </row>
    <row r="692" spans="1:8" x14ac:dyDescent="0.25">
      <c r="A692" s="106"/>
      <c r="B692" s="106"/>
      <c r="C692" s="106"/>
      <c r="D692" s="106"/>
      <c r="E692">
        <v>46321</v>
      </c>
      <c r="F692" s="106"/>
      <c r="G692" t="s">
        <v>102</v>
      </c>
      <c r="H692" s="106"/>
    </row>
    <row r="693" spans="1:8" x14ac:dyDescent="0.25">
      <c r="A693" s="106"/>
      <c r="B693" s="106"/>
      <c r="C693" s="106"/>
      <c r="D693" s="106"/>
      <c r="E693">
        <v>46323</v>
      </c>
      <c r="F693" s="106"/>
      <c r="G693" t="s">
        <v>102</v>
      </c>
      <c r="H693" s="106"/>
    </row>
    <row r="694" spans="1:8" x14ac:dyDescent="0.25">
      <c r="A694" s="106"/>
      <c r="B694" s="106"/>
      <c r="C694" s="106"/>
      <c r="D694" s="106"/>
      <c r="E694">
        <v>46327</v>
      </c>
      <c r="F694" s="106"/>
      <c r="G694" t="s">
        <v>102</v>
      </c>
      <c r="H694" s="106"/>
    </row>
    <row r="695" spans="1:8" x14ac:dyDescent="0.25">
      <c r="A695" s="106"/>
      <c r="B695" s="106"/>
      <c r="C695" s="106"/>
      <c r="D695" s="106"/>
      <c r="E695">
        <v>46329</v>
      </c>
      <c r="F695" s="106"/>
      <c r="G695" t="s">
        <v>102</v>
      </c>
      <c r="H695" s="106"/>
    </row>
    <row r="696" spans="1:8" x14ac:dyDescent="0.25">
      <c r="A696" s="106"/>
      <c r="B696" s="106"/>
      <c r="C696" s="106"/>
      <c r="D696" s="106"/>
      <c r="E696">
        <v>46331</v>
      </c>
      <c r="F696" s="106"/>
      <c r="G696" t="s">
        <v>102</v>
      </c>
      <c r="H696" s="106"/>
    </row>
    <row r="697" spans="1:8" x14ac:dyDescent="0.25">
      <c r="A697" s="106"/>
      <c r="B697" s="106"/>
      <c r="C697" s="106"/>
      <c r="D697" s="106"/>
      <c r="E697">
        <v>46333</v>
      </c>
      <c r="F697" s="106"/>
      <c r="G697" t="s">
        <v>102</v>
      </c>
      <c r="H697" s="106"/>
    </row>
    <row r="698" spans="1:8" x14ac:dyDescent="0.25">
      <c r="A698" s="106"/>
      <c r="B698" s="106"/>
      <c r="C698" s="106"/>
      <c r="D698" s="106"/>
      <c r="E698">
        <v>46336</v>
      </c>
      <c r="F698" s="106"/>
      <c r="G698" t="s">
        <v>102</v>
      </c>
      <c r="H698" s="106"/>
    </row>
    <row r="699" spans="1:8" x14ac:dyDescent="0.25">
      <c r="A699" s="106"/>
      <c r="B699" s="106"/>
      <c r="C699" s="106"/>
      <c r="D699" s="106"/>
      <c r="E699">
        <v>46338</v>
      </c>
      <c r="F699" s="106"/>
      <c r="G699" t="s">
        <v>102</v>
      </c>
      <c r="H699" s="106"/>
    </row>
    <row r="700" spans="1:8" x14ac:dyDescent="0.25">
      <c r="A700" s="106"/>
      <c r="B700" s="106"/>
      <c r="C700" s="106"/>
      <c r="D700" s="106"/>
      <c r="E700">
        <v>46340</v>
      </c>
      <c r="F700" s="106"/>
      <c r="G700" t="s">
        <v>102</v>
      </c>
      <c r="H700" s="106"/>
    </row>
    <row r="701" spans="1:8" x14ac:dyDescent="0.25">
      <c r="A701" s="106"/>
      <c r="B701" s="106"/>
      <c r="C701" s="106"/>
      <c r="D701" s="106"/>
      <c r="E701">
        <v>46344</v>
      </c>
      <c r="F701" s="106"/>
      <c r="G701" t="s">
        <v>102</v>
      </c>
      <c r="H701" s="106"/>
    </row>
    <row r="702" spans="1:8" x14ac:dyDescent="0.25">
      <c r="A702" s="106"/>
      <c r="B702" s="106"/>
      <c r="C702" s="106"/>
      <c r="D702" s="106"/>
      <c r="E702">
        <v>46346</v>
      </c>
      <c r="F702" s="106"/>
      <c r="G702" t="s">
        <v>102</v>
      </c>
      <c r="H702" s="106"/>
    </row>
    <row r="703" spans="1:8" x14ac:dyDescent="0.25">
      <c r="A703" s="106"/>
      <c r="B703" s="106"/>
      <c r="C703" s="106"/>
      <c r="D703" s="106"/>
      <c r="E703">
        <v>46348</v>
      </c>
      <c r="F703" s="106"/>
      <c r="G703" t="s">
        <v>102</v>
      </c>
      <c r="H703" s="106"/>
    </row>
    <row r="704" spans="1:8" x14ac:dyDescent="0.25">
      <c r="A704" s="106"/>
      <c r="B704" s="106"/>
      <c r="C704" s="106"/>
      <c r="D704" s="106"/>
      <c r="E704">
        <v>46350</v>
      </c>
      <c r="F704" s="106"/>
      <c r="G704" t="s">
        <v>102</v>
      </c>
      <c r="H704" s="106"/>
    </row>
    <row r="705" spans="1:8" x14ac:dyDescent="0.25">
      <c r="A705" s="106"/>
      <c r="B705" s="106"/>
      <c r="C705" s="106"/>
      <c r="D705" s="106"/>
      <c r="E705">
        <v>46352</v>
      </c>
      <c r="F705" s="106"/>
      <c r="G705" t="s">
        <v>102</v>
      </c>
      <c r="H705" s="106"/>
    </row>
    <row r="706" spans="1:8" x14ac:dyDescent="0.25">
      <c r="A706" s="106"/>
      <c r="B706" s="106"/>
      <c r="C706" s="106"/>
      <c r="D706" s="106"/>
      <c r="E706">
        <v>46354</v>
      </c>
      <c r="F706" s="106"/>
      <c r="G706" t="s">
        <v>102</v>
      </c>
      <c r="H706" s="106"/>
    </row>
    <row r="707" spans="1:8" x14ac:dyDescent="0.25">
      <c r="A707" s="106"/>
      <c r="B707" s="106"/>
      <c r="C707" s="106"/>
      <c r="D707" s="106"/>
      <c r="E707">
        <v>46441</v>
      </c>
      <c r="F707" s="106"/>
      <c r="G707" t="s">
        <v>102</v>
      </c>
      <c r="H707" s="106"/>
    </row>
    <row r="708" spans="1:8" x14ac:dyDescent="0.25">
      <c r="A708" s="106"/>
      <c r="B708" s="106"/>
      <c r="C708" s="106"/>
      <c r="D708" s="106"/>
      <c r="E708">
        <v>46440</v>
      </c>
      <c r="F708" s="106"/>
      <c r="G708" t="s">
        <v>102</v>
      </c>
      <c r="H708" s="106"/>
    </row>
    <row r="709" spans="1:8" x14ac:dyDescent="0.25">
      <c r="A709" s="106"/>
      <c r="B709" s="106"/>
      <c r="C709" s="106"/>
      <c r="D709" s="106"/>
      <c r="E709">
        <v>46443</v>
      </c>
      <c r="F709" s="106"/>
      <c r="G709" t="s">
        <v>102</v>
      </c>
      <c r="H709" s="106"/>
    </row>
    <row r="710" spans="1:8" x14ac:dyDescent="0.25">
      <c r="A710" s="106"/>
      <c r="B710" s="106"/>
      <c r="C710" s="106"/>
      <c r="D710" s="106"/>
      <c r="E710">
        <v>46447</v>
      </c>
      <c r="F710" s="106"/>
      <c r="G710" t="s">
        <v>102</v>
      </c>
      <c r="H710" s="106"/>
    </row>
    <row r="711" spans="1:8" x14ac:dyDescent="0.25">
      <c r="A711" s="106"/>
      <c r="B711" s="106"/>
      <c r="C711" s="106"/>
      <c r="D711" s="106"/>
      <c r="E711">
        <v>46451</v>
      </c>
      <c r="F711" s="106"/>
      <c r="G711" t="s">
        <v>102</v>
      </c>
      <c r="H711" s="106"/>
    </row>
    <row r="712" spans="1:8" x14ac:dyDescent="0.25">
      <c r="A712" s="106"/>
      <c r="B712" s="106"/>
      <c r="C712" s="106"/>
      <c r="D712" s="106"/>
      <c r="E712">
        <v>46453</v>
      </c>
      <c r="F712" s="106"/>
      <c r="G712" t="s">
        <v>102</v>
      </c>
      <c r="H712" s="106"/>
    </row>
    <row r="713" spans="1:8" x14ac:dyDescent="0.25">
      <c r="A713" s="106"/>
      <c r="B713" s="106"/>
      <c r="C713" s="106"/>
      <c r="D713" s="106"/>
      <c r="E713">
        <v>46455</v>
      </c>
      <c r="F713" s="106"/>
      <c r="G713" t="s">
        <v>102</v>
      </c>
      <c r="H713" s="106"/>
    </row>
    <row r="714" spans="1:8" x14ac:dyDescent="0.25">
      <c r="A714" s="106"/>
      <c r="B714" s="106"/>
      <c r="C714" s="106"/>
      <c r="D714" s="106"/>
      <c r="E714">
        <v>46457</v>
      </c>
      <c r="F714" s="106"/>
      <c r="G714" t="s">
        <v>102</v>
      </c>
      <c r="H714" s="106"/>
    </row>
    <row r="715" spans="1:8" x14ac:dyDescent="0.25">
      <c r="A715" s="106"/>
      <c r="B715" s="106"/>
      <c r="C715" s="106"/>
      <c r="D715" s="106"/>
      <c r="E715">
        <v>46459</v>
      </c>
      <c r="F715" s="106"/>
      <c r="G715" t="s">
        <v>102</v>
      </c>
      <c r="H715" s="106"/>
    </row>
    <row r="716" spans="1:8" x14ac:dyDescent="0.25">
      <c r="A716" s="106"/>
      <c r="B716" s="106"/>
      <c r="C716" s="106"/>
      <c r="D716" s="106"/>
      <c r="E716">
        <v>46463</v>
      </c>
      <c r="F716" s="106"/>
      <c r="G716" t="s">
        <v>102</v>
      </c>
      <c r="H716" s="106"/>
    </row>
    <row r="717" spans="1:8" x14ac:dyDescent="0.25">
      <c r="A717" s="106"/>
      <c r="B717" s="106"/>
      <c r="C717" s="106"/>
      <c r="D717" s="106"/>
      <c r="E717">
        <v>46465</v>
      </c>
      <c r="F717" s="106"/>
      <c r="G717" t="s">
        <v>102</v>
      </c>
      <c r="H717" s="106"/>
    </row>
    <row r="718" spans="1:8" x14ac:dyDescent="0.25">
      <c r="A718" s="106"/>
      <c r="B718" s="106"/>
      <c r="C718" s="106"/>
      <c r="D718" s="106"/>
      <c r="E718">
        <v>46466</v>
      </c>
      <c r="F718" s="106"/>
      <c r="G718" t="s">
        <v>102</v>
      </c>
      <c r="H718" s="106"/>
    </row>
    <row r="719" spans="1:8" x14ac:dyDescent="0.25">
      <c r="A719" s="106"/>
      <c r="B719" s="106"/>
      <c r="C719" s="106"/>
      <c r="D719" s="106"/>
      <c r="E719">
        <v>46468</v>
      </c>
      <c r="F719" s="106"/>
      <c r="G719" t="s">
        <v>102</v>
      </c>
      <c r="H719" s="106"/>
    </row>
    <row r="720" spans="1:8" x14ac:dyDescent="0.25">
      <c r="A720" s="106"/>
      <c r="B720" s="106"/>
      <c r="C720" s="106"/>
      <c r="D720" s="106"/>
      <c r="E720">
        <v>46470</v>
      </c>
      <c r="F720" s="106"/>
      <c r="G720" t="s">
        <v>102</v>
      </c>
      <c r="H720" s="106"/>
    </row>
    <row r="721" spans="1:8" x14ac:dyDescent="0.25">
      <c r="A721" s="106"/>
      <c r="B721" s="106"/>
      <c r="C721" s="106"/>
      <c r="D721" s="106"/>
      <c r="E721">
        <v>46472</v>
      </c>
      <c r="F721" s="106"/>
      <c r="G721" t="s">
        <v>102</v>
      </c>
      <c r="H721" s="106"/>
    </row>
    <row r="722" spans="1:8" x14ac:dyDescent="0.25">
      <c r="A722" s="106"/>
      <c r="B722" s="106"/>
      <c r="C722" s="106"/>
      <c r="D722" s="106"/>
      <c r="E722">
        <v>46476</v>
      </c>
      <c r="F722" s="106"/>
      <c r="G722" t="s">
        <v>102</v>
      </c>
      <c r="H722" s="106"/>
    </row>
    <row r="723" spans="1:8" x14ac:dyDescent="0.25">
      <c r="A723" s="106"/>
      <c r="B723" s="106"/>
      <c r="C723" s="106"/>
      <c r="D723" s="106"/>
      <c r="E723">
        <v>46478</v>
      </c>
      <c r="F723" s="106"/>
      <c r="G723" t="s">
        <v>102</v>
      </c>
      <c r="H723" s="106"/>
    </row>
    <row r="724" spans="1:8" x14ac:dyDescent="0.25">
      <c r="A724" s="106"/>
      <c r="B724" s="106"/>
      <c r="C724" s="106"/>
      <c r="D724" s="106"/>
      <c r="E724">
        <v>46480</v>
      </c>
      <c r="F724" s="106"/>
      <c r="G724" t="s">
        <v>102</v>
      </c>
      <c r="H724" s="106"/>
    </row>
    <row r="725" spans="1:8" x14ac:dyDescent="0.25">
      <c r="A725" s="106"/>
      <c r="B725" s="106"/>
      <c r="C725" s="106"/>
      <c r="D725" s="106"/>
      <c r="E725">
        <v>46482</v>
      </c>
      <c r="F725" s="106"/>
      <c r="G725" t="s">
        <v>102</v>
      </c>
      <c r="H725" s="106"/>
    </row>
    <row r="726" spans="1:8" x14ac:dyDescent="0.25">
      <c r="A726" s="106"/>
      <c r="B726" s="106"/>
      <c r="C726" s="106"/>
      <c r="D726" s="106"/>
      <c r="E726">
        <v>46484</v>
      </c>
      <c r="F726" s="106"/>
      <c r="G726" t="s">
        <v>102</v>
      </c>
      <c r="H726" s="106"/>
    </row>
    <row r="727" spans="1:8" x14ac:dyDescent="0.25">
      <c r="A727" s="106"/>
      <c r="B727" s="106"/>
      <c r="C727" s="106"/>
      <c r="D727" s="106"/>
      <c r="E727">
        <v>46486</v>
      </c>
      <c r="F727" s="106"/>
      <c r="G727" t="s">
        <v>102</v>
      </c>
      <c r="H727" s="106"/>
    </row>
    <row r="728" spans="1:8" x14ac:dyDescent="0.25">
      <c r="A728" s="106"/>
      <c r="B728" s="106"/>
      <c r="C728" s="106"/>
      <c r="D728" s="106"/>
      <c r="E728">
        <v>46488</v>
      </c>
      <c r="F728" s="106"/>
      <c r="G728" t="s">
        <v>102</v>
      </c>
      <c r="H728" s="106"/>
    </row>
    <row r="729" spans="1:8" x14ac:dyDescent="0.25">
      <c r="A729" s="106"/>
      <c r="B729" s="106"/>
      <c r="C729" s="106"/>
      <c r="D729" s="106"/>
      <c r="E729">
        <v>46490</v>
      </c>
      <c r="F729" s="106"/>
      <c r="G729" t="s">
        <v>102</v>
      </c>
      <c r="H729" s="106"/>
    </row>
    <row r="730" spans="1:8" x14ac:dyDescent="0.25">
      <c r="A730" s="106"/>
      <c r="B730" s="106"/>
      <c r="C730" s="106"/>
      <c r="D730" s="106"/>
      <c r="E730">
        <v>46492</v>
      </c>
      <c r="F730" s="106"/>
      <c r="G730" t="s">
        <v>102</v>
      </c>
      <c r="H730" s="106"/>
    </row>
    <row r="731" spans="1:8" x14ac:dyDescent="0.25">
      <c r="A731" s="106"/>
      <c r="B731" s="106"/>
      <c r="C731" s="106"/>
      <c r="D731" s="106"/>
      <c r="E731">
        <v>46494</v>
      </c>
      <c r="F731" s="106"/>
      <c r="G731" t="s">
        <v>102</v>
      </c>
      <c r="H731" s="106"/>
    </row>
    <row r="732" spans="1:8" x14ac:dyDescent="0.25">
      <c r="A732" s="106"/>
      <c r="B732" s="106"/>
      <c r="C732" s="106"/>
      <c r="D732" s="106"/>
      <c r="E732">
        <v>46496</v>
      </c>
      <c r="F732" s="106"/>
      <c r="G732" t="s">
        <v>102</v>
      </c>
      <c r="H732" s="106"/>
    </row>
    <row r="733" spans="1:8" x14ac:dyDescent="0.25">
      <c r="A733" s="106"/>
      <c r="B733" s="106"/>
      <c r="C733" s="106"/>
      <c r="D733" s="106"/>
      <c r="E733">
        <v>46498</v>
      </c>
      <c r="F733" s="106"/>
      <c r="G733" t="s">
        <v>102</v>
      </c>
      <c r="H733" s="106"/>
    </row>
    <row r="734" spans="1:8" x14ac:dyDescent="0.25">
      <c r="A734" s="106"/>
      <c r="B734" s="106"/>
      <c r="C734" s="106"/>
      <c r="D734" s="106"/>
      <c r="E734">
        <v>46554</v>
      </c>
      <c r="F734" s="106"/>
      <c r="G734" t="s">
        <v>102</v>
      </c>
      <c r="H734" s="106"/>
    </row>
    <row r="735" spans="1:8" x14ac:dyDescent="0.25">
      <c r="A735" s="106"/>
      <c r="B735" s="106"/>
      <c r="C735" s="106"/>
      <c r="D735" s="106"/>
      <c r="E735">
        <v>46560</v>
      </c>
      <c r="F735" s="106"/>
      <c r="G735" t="s">
        <v>102</v>
      </c>
      <c r="H735" s="106"/>
    </row>
    <row r="736" spans="1:8" x14ac:dyDescent="0.25">
      <c r="A736" s="106"/>
      <c r="B736" s="106"/>
      <c r="C736" s="106"/>
      <c r="D736" s="106"/>
      <c r="E736">
        <v>46562</v>
      </c>
      <c r="F736" s="106"/>
      <c r="G736" t="s">
        <v>102</v>
      </c>
      <c r="H736" s="106"/>
    </row>
    <row r="737" spans="1:8" x14ac:dyDescent="0.25">
      <c r="A737" s="106"/>
      <c r="B737" s="106"/>
      <c r="C737" s="106"/>
      <c r="D737" s="106"/>
      <c r="E737">
        <v>46564</v>
      </c>
      <c r="F737" s="106"/>
      <c r="G737" t="s">
        <v>102</v>
      </c>
      <c r="H737" s="106"/>
    </row>
    <row r="738" spans="1:8" x14ac:dyDescent="0.25">
      <c r="A738" s="106"/>
      <c r="B738" s="106"/>
      <c r="C738" s="106"/>
      <c r="D738" s="106"/>
      <c r="E738">
        <v>46566</v>
      </c>
      <c r="F738" s="106"/>
      <c r="G738" t="s">
        <v>102</v>
      </c>
      <c r="H738" s="106"/>
    </row>
    <row r="739" spans="1:8" x14ac:dyDescent="0.25">
      <c r="A739" s="106"/>
      <c r="B739" s="106"/>
      <c r="C739" s="106"/>
      <c r="D739" s="106"/>
      <c r="E739">
        <v>46796</v>
      </c>
      <c r="F739" s="106"/>
      <c r="G739" t="s">
        <v>102</v>
      </c>
      <c r="H739" s="106"/>
    </row>
    <row r="740" spans="1:8" x14ac:dyDescent="0.25">
      <c r="A740" s="106"/>
      <c r="B740" s="106"/>
      <c r="C740" s="106"/>
      <c r="D740" s="106"/>
      <c r="E740">
        <v>46798</v>
      </c>
      <c r="F740" s="106"/>
      <c r="G740" t="s">
        <v>102</v>
      </c>
      <c r="H740" s="106"/>
    </row>
    <row r="741" spans="1:8" x14ac:dyDescent="0.25">
      <c r="A741" s="106"/>
      <c r="B741" s="106"/>
      <c r="C741" s="106"/>
      <c r="D741" s="106"/>
      <c r="E741">
        <v>46800</v>
      </c>
      <c r="F741" s="106"/>
      <c r="G741" t="s">
        <v>102</v>
      </c>
      <c r="H741" s="106"/>
    </row>
    <row r="742" spans="1:8" x14ac:dyDescent="0.25">
      <c r="A742" s="106"/>
      <c r="B742" s="106"/>
      <c r="C742" s="106"/>
      <c r="D742" s="106"/>
      <c r="E742">
        <v>46802</v>
      </c>
      <c r="F742" s="106"/>
      <c r="G742" t="s">
        <v>102</v>
      </c>
      <c r="H742" s="106"/>
    </row>
    <row r="743" spans="1:8" x14ac:dyDescent="0.25">
      <c r="A743" s="106"/>
      <c r="B743" s="106"/>
      <c r="C743" s="106"/>
      <c r="D743" s="106"/>
      <c r="E743">
        <v>46804</v>
      </c>
      <c r="F743" s="106"/>
      <c r="G743" t="s">
        <v>102</v>
      </c>
      <c r="H743" s="106"/>
    </row>
    <row r="744" spans="1:8" x14ac:dyDescent="0.25">
      <c r="A744" s="106"/>
      <c r="B744" s="106"/>
      <c r="C744" s="106"/>
      <c r="D744" s="106"/>
      <c r="E744">
        <v>46806</v>
      </c>
      <c r="F744" s="106"/>
      <c r="G744" t="s">
        <v>102</v>
      </c>
      <c r="H744" s="106"/>
    </row>
    <row r="745" spans="1:8" x14ac:dyDescent="0.25">
      <c r="A745" s="106"/>
      <c r="B745" s="106"/>
      <c r="C745" s="106"/>
      <c r="D745" s="106"/>
      <c r="E745">
        <v>46808</v>
      </c>
      <c r="F745" s="106"/>
      <c r="G745" t="s">
        <v>102</v>
      </c>
      <c r="H745" s="106"/>
    </row>
    <row r="746" spans="1:8" x14ac:dyDescent="0.25">
      <c r="A746" s="106"/>
      <c r="B746" s="106"/>
      <c r="C746" s="106"/>
      <c r="D746" s="106"/>
      <c r="E746">
        <v>46813</v>
      </c>
      <c r="F746" s="106"/>
      <c r="G746" t="s">
        <v>102</v>
      </c>
      <c r="H746" s="106"/>
    </row>
    <row r="747" spans="1:8" x14ac:dyDescent="0.25">
      <c r="A747" s="106"/>
      <c r="B747" s="106"/>
      <c r="C747" s="106"/>
      <c r="D747" s="106"/>
      <c r="E747">
        <v>46817</v>
      </c>
      <c r="F747" s="106"/>
      <c r="G747" t="s">
        <v>102</v>
      </c>
      <c r="H747" s="106"/>
    </row>
    <row r="748" spans="1:8" x14ac:dyDescent="0.25">
      <c r="A748" s="106"/>
      <c r="B748" s="106"/>
      <c r="C748" s="106"/>
      <c r="D748" s="106"/>
      <c r="E748">
        <v>46819</v>
      </c>
      <c r="F748" s="106"/>
      <c r="G748" t="s">
        <v>102</v>
      </c>
      <c r="H748" s="106"/>
    </row>
    <row r="749" spans="1:8" x14ac:dyDescent="0.25">
      <c r="A749" s="106"/>
      <c r="B749" s="106"/>
      <c r="C749" s="106"/>
      <c r="D749" s="106"/>
      <c r="E749">
        <v>46821</v>
      </c>
      <c r="F749" s="106"/>
      <c r="G749" t="s">
        <v>102</v>
      </c>
      <c r="H749" s="106"/>
    </row>
    <row r="750" spans="1:8" x14ac:dyDescent="0.25">
      <c r="A750" s="106"/>
      <c r="B750" s="106"/>
      <c r="C750" s="106"/>
      <c r="D750" s="106"/>
      <c r="E750">
        <v>46823</v>
      </c>
      <c r="F750" s="106"/>
      <c r="G750" t="s">
        <v>102</v>
      </c>
      <c r="H750" s="106"/>
    </row>
    <row r="751" spans="1:8" x14ac:dyDescent="0.25">
      <c r="A751" s="106"/>
      <c r="B751" s="106"/>
      <c r="C751" s="106"/>
      <c r="D751" s="106"/>
      <c r="E751">
        <v>46827</v>
      </c>
      <c r="F751" s="106"/>
      <c r="G751" t="s">
        <v>102</v>
      </c>
      <c r="H751" s="106"/>
    </row>
    <row r="752" spans="1:8" x14ac:dyDescent="0.25">
      <c r="A752" s="106"/>
      <c r="B752" s="106"/>
      <c r="C752" s="106"/>
      <c r="D752" s="106"/>
      <c r="E752">
        <v>46829</v>
      </c>
      <c r="F752" s="106"/>
      <c r="G752" t="s">
        <v>102</v>
      </c>
      <c r="H752" s="106"/>
    </row>
    <row r="753" spans="1:8" x14ac:dyDescent="0.25">
      <c r="A753" s="106"/>
      <c r="B753" s="106"/>
      <c r="C753" s="106"/>
      <c r="D753" s="106"/>
      <c r="E753">
        <v>46830</v>
      </c>
      <c r="F753" s="106"/>
      <c r="G753" t="s">
        <v>102</v>
      </c>
      <c r="H753" s="106"/>
    </row>
    <row r="754" spans="1:8" x14ac:dyDescent="0.25">
      <c r="A754" s="106"/>
      <c r="B754" s="106"/>
      <c r="C754" s="106"/>
      <c r="D754" s="106"/>
      <c r="E754">
        <v>46832</v>
      </c>
      <c r="F754" s="106"/>
      <c r="G754" t="s">
        <v>102</v>
      </c>
      <c r="H754" s="106"/>
    </row>
    <row r="755" spans="1:8" x14ac:dyDescent="0.25">
      <c r="A755" s="106"/>
      <c r="B755" s="106"/>
      <c r="C755" s="106"/>
      <c r="D755" s="106"/>
      <c r="E755">
        <v>46834</v>
      </c>
      <c r="F755" s="106"/>
      <c r="G755" t="s">
        <v>102</v>
      </c>
      <c r="H755" s="106"/>
    </row>
    <row r="756" spans="1:8" x14ac:dyDescent="0.25">
      <c r="A756" s="106"/>
      <c r="B756" s="106"/>
      <c r="C756" s="106"/>
      <c r="D756" s="106"/>
      <c r="E756">
        <v>46836</v>
      </c>
      <c r="F756" s="106"/>
      <c r="G756" t="s">
        <v>102</v>
      </c>
      <c r="H756" s="106"/>
    </row>
    <row r="757" spans="1:8" x14ac:dyDescent="0.25">
      <c r="A757" s="106"/>
      <c r="B757" s="106"/>
      <c r="C757" s="106"/>
      <c r="D757" s="106"/>
      <c r="E757">
        <v>46838</v>
      </c>
      <c r="F757" s="106"/>
      <c r="G757" t="s">
        <v>102</v>
      </c>
      <c r="H757" s="106"/>
    </row>
    <row r="758" spans="1:8" x14ac:dyDescent="0.25">
      <c r="A758" s="106"/>
      <c r="B758" s="106"/>
      <c r="C758" s="106"/>
      <c r="D758" s="106"/>
      <c r="E758">
        <v>46842</v>
      </c>
      <c r="F758" s="106"/>
      <c r="G758" t="s">
        <v>102</v>
      </c>
      <c r="H758" s="106"/>
    </row>
    <row r="759" spans="1:8" x14ac:dyDescent="0.25">
      <c r="A759" s="106"/>
      <c r="B759" s="106"/>
      <c r="C759" s="106"/>
      <c r="D759" s="106"/>
      <c r="E759">
        <v>46844</v>
      </c>
      <c r="F759" s="106"/>
      <c r="G759" t="s">
        <v>102</v>
      </c>
      <c r="H759" s="106"/>
    </row>
    <row r="760" spans="1:8" x14ac:dyDescent="0.25">
      <c r="A760" s="106"/>
      <c r="B760" s="106"/>
      <c r="C760" s="106"/>
      <c r="D760" s="106"/>
      <c r="E760">
        <v>46295</v>
      </c>
      <c r="F760" s="106"/>
      <c r="G760" t="s">
        <v>104</v>
      </c>
      <c r="H760" s="106"/>
    </row>
    <row r="761" spans="1:8" x14ac:dyDescent="0.25">
      <c r="A761" s="106"/>
      <c r="B761" s="106"/>
      <c r="C761" s="106"/>
      <c r="D761" s="106"/>
      <c r="E761" t="s">
        <v>119</v>
      </c>
      <c r="F761" s="106"/>
      <c r="G761" t="s">
        <v>102</v>
      </c>
      <c r="H761" s="106"/>
    </row>
    <row r="762" spans="1:8" x14ac:dyDescent="0.25">
      <c r="A762" s="106"/>
      <c r="B762" s="106"/>
      <c r="C762" s="106"/>
      <c r="D762" s="106"/>
      <c r="E762">
        <v>46659</v>
      </c>
      <c r="F762" s="106"/>
      <c r="G762" t="s">
        <v>102</v>
      </c>
      <c r="H762" s="106"/>
    </row>
    <row r="763" spans="1:8" x14ac:dyDescent="0.25">
      <c r="A763" s="106"/>
      <c r="B763" s="106"/>
      <c r="C763" s="106"/>
      <c r="D763" s="106"/>
      <c r="E763">
        <v>46661</v>
      </c>
      <c r="F763" s="106"/>
      <c r="G763" t="s">
        <v>102</v>
      </c>
      <c r="H763" s="106"/>
    </row>
    <row r="764" spans="1:8" x14ac:dyDescent="0.25">
      <c r="A764" s="106"/>
      <c r="B764" s="106"/>
      <c r="C764" s="106"/>
      <c r="D764" s="106"/>
      <c r="E764">
        <v>46663</v>
      </c>
      <c r="F764" s="106"/>
      <c r="G764" t="s">
        <v>102</v>
      </c>
      <c r="H764" s="106"/>
    </row>
    <row r="765" spans="1:8" x14ac:dyDescent="0.25">
      <c r="A765" s="106"/>
      <c r="B765" s="106"/>
      <c r="C765" s="106"/>
      <c r="D765" s="106"/>
      <c r="E765">
        <v>46665</v>
      </c>
      <c r="F765" s="106"/>
      <c r="G765" t="s">
        <v>102</v>
      </c>
      <c r="H765" s="106"/>
    </row>
    <row r="766" spans="1:8" x14ac:dyDescent="0.25">
      <c r="A766" s="106"/>
      <c r="B766" s="106"/>
      <c r="C766" s="106"/>
      <c r="D766" s="106"/>
      <c r="E766">
        <v>46667</v>
      </c>
      <c r="F766" s="106"/>
      <c r="G766" t="s">
        <v>102</v>
      </c>
      <c r="H766" s="106"/>
    </row>
    <row r="767" spans="1:8" x14ac:dyDescent="0.25">
      <c r="A767" s="106"/>
      <c r="B767" s="106"/>
      <c r="C767" s="106"/>
      <c r="D767" s="106"/>
      <c r="E767">
        <v>46669</v>
      </c>
      <c r="F767" s="106"/>
      <c r="G767" t="s">
        <v>102</v>
      </c>
      <c r="H767" s="106"/>
    </row>
    <row r="768" spans="1:8" x14ac:dyDescent="0.25">
      <c r="A768" s="106"/>
      <c r="B768" s="106"/>
      <c r="C768" s="106"/>
      <c r="D768" s="106"/>
      <c r="E768">
        <v>46671</v>
      </c>
      <c r="F768" s="106"/>
      <c r="G768" t="s">
        <v>102</v>
      </c>
      <c r="H768" s="106"/>
    </row>
    <row r="769" spans="1:8" x14ac:dyDescent="0.25">
      <c r="A769" s="106"/>
      <c r="B769" s="106"/>
      <c r="C769" s="106"/>
      <c r="D769" s="106"/>
      <c r="E769">
        <v>46673</v>
      </c>
      <c r="F769" s="106"/>
      <c r="G769" t="s">
        <v>102</v>
      </c>
      <c r="H769" s="106"/>
    </row>
    <row r="770" spans="1:8" x14ac:dyDescent="0.25">
      <c r="A770" s="106"/>
      <c r="B770" s="106"/>
      <c r="C770" s="106"/>
      <c r="D770" s="106"/>
      <c r="E770">
        <v>46675</v>
      </c>
      <c r="F770" s="106"/>
      <c r="G770" t="s">
        <v>102</v>
      </c>
      <c r="H770" s="106"/>
    </row>
    <row r="771" spans="1:8" x14ac:dyDescent="0.25">
      <c r="A771" s="106"/>
      <c r="B771" s="106"/>
      <c r="C771" s="106"/>
      <c r="D771" s="106"/>
      <c r="E771">
        <v>46677</v>
      </c>
      <c r="F771" s="106"/>
      <c r="G771" t="s">
        <v>102</v>
      </c>
      <c r="H771" s="106"/>
    </row>
    <row r="772" spans="1:8" x14ac:dyDescent="0.25">
      <c r="A772" s="106"/>
      <c r="B772" s="106"/>
      <c r="C772" s="106"/>
      <c r="D772" s="106"/>
      <c r="E772">
        <v>46570</v>
      </c>
      <c r="F772" s="106"/>
      <c r="G772" t="s">
        <v>102</v>
      </c>
      <c r="H772" s="106"/>
    </row>
    <row r="773" spans="1:8" x14ac:dyDescent="0.25">
      <c r="A773" s="106"/>
      <c r="B773" s="106"/>
      <c r="C773" s="106"/>
      <c r="D773" s="106"/>
      <c r="E773">
        <v>46572</v>
      </c>
      <c r="F773" s="106"/>
      <c r="G773" t="s">
        <v>102</v>
      </c>
      <c r="H773" s="106"/>
    </row>
    <row r="774" spans="1:8" x14ac:dyDescent="0.25">
      <c r="A774" s="106"/>
      <c r="B774" s="106"/>
      <c r="C774" s="106"/>
      <c r="D774" s="106"/>
      <c r="E774">
        <v>46573</v>
      </c>
      <c r="F774" s="106"/>
      <c r="G774" t="s">
        <v>102</v>
      </c>
      <c r="H774" s="106"/>
    </row>
    <row r="775" spans="1:8" x14ac:dyDescent="0.25">
      <c r="A775" s="106"/>
      <c r="B775" s="106"/>
      <c r="C775" s="106"/>
      <c r="D775" s="106"/>
      <c r="E775">
        <v>46575</v>
      </c>
      <c r="F775" s="106"/>
      <c r="G775" t="s">
        <v>102</v>
      </c>
      <c r="H775" s="106"/>
    </row>
    <row r="776" spans="1:8" x14ac:dyDescent="0.25">
      <c r="A776" s="106"/>
      <c r="B776" s="106"/>
      <c r="C776" s="106"/>
      <c r="D776" s="106"/>
      <c r="E776">
        <v>46577</v>
      </c>
      <c r="F776" s="106"/>
      <c r="G776" t="s">
        <v>102</v>
      </c>
      <c r="H776" s="106"/>
    </row>
    <row r="777" spans="1:8" x14ac:dyDescent="0.25">
      <c r="A777" s="106"/>
      <c r="B777" s="106"/>
      <c r="C777" s="106"/>
      <c r="D777" s="106"/>
      <c r="E777">
        <v>46579</v>
      </c>
      <c r="F777" s="106"/>
      <c r="G777" t="s">
        <v>102</v>
      </c>
      <c r="H777" s="106"/>
    </row>
    <row r="778" spans="1:8" x14ac:dyDescent="0.25">
      <c r="A778" s="106"/>
      <c r="B778" s="106"/>
      <c r="C778" s="106"/>
      <c r="D778" s="106"/>
      <c r="E778">
        <v>46583</v>
      </c>
      <c r="F778" s="106"/>
      <c r="G778" t="s">
        <v>102</v>
      </c>
      <c r="H778" s="106"/>
    </row>
    <row r="779" spans="1:8" x14ac:dyDescent="0.25">
      <c r="A779" s="106"/>
      <c r="B779" s="106"/>
      <c r="C779" s="106"/>
      <c r="D779" s="106"/>
      <c r="E779">
        <v>46586</v>
      </c>
      <c r="F779" s="106"/>
      <c r="G779" t="s">
        <v>102</v>
      </c>
      <c r="H779" s="106"/>
    </row>
    <row r="780" spans="1:8" x14ac:dyDescent="0.25">
      <c r="A780" s="106"/>
      <c r="B780" s="106"/>
      <c r="C780" s="106"/>
      <c r="D780" s="106"/>
      <c r="E780">
        <v>46588</v>
      </c>
      <c r="F780" s="106"/>
      <c r="G780" t="s">
        <v>102</v>
      </c>
      <c r="H780" s="106"/>
    </row>
    <row r="781" spans="1:8" x14ac:dyDescent="0.25">
      <c r="A781" s="106"/>
      <c r="B781" s="106"/>
      <c r="C781" s="106"/>
      <c r="D781" s="106"/>
      <c r="E781">
        <v>46590</v>
      </c>
      <c r="F781" s="106"/>
      <c r="G781" t="s">
        <v>102</v>
      </c>
      <c r="H781" s="106"/>
    </row>
    <row r="782" spans="1:8" x14ac:dyDescent="0.25">
      <c r="A782" s="106"/>
      <c r="B782" s="106"/>
      <c r="C782" s="106"/>
      <c r="D782" s="106"/>
      <c r="E782">
        <v>46592</v>
      </c>
      <c r="F782" s="106"/>
      <c r="G782" t="s">
        <v>102</v>
      </c>
      <c r="H782" s="106"/>
    </row>
    <row r="783" spans="1:8" x14ac:dyDescent="0.25">
      <c r="A783" s="106"/>
      <c r="B783" s="106"/>
      <c r="C783" s="106"/>
      <c r="D783" s="106"/>
      <c r="E783">
        <v>46596</v>
      </c>
      <c r="F783" s="106"/>
      <c r="G783" t="s">
        <v>102</v>
      </c>
      <c r="H783" s="106"/>
    </row>
    <row r="784" spans="1:8" x14ac:dyDescent="0.25">
      <c r="A784" s="106"/>
      <c r="B784" s="106"/>
      <c r="C784" s="106"/>
      <c r="D784" s="106"/>
      <c r="E784">
        <v>46598</v>
      </c>
      <c r="F784" s="106"/>
      <c r="G784" t="s">
        <v>102</v>
      </c>
      <c r="H784" s="106"/>
    </row>
    <row r="785" spans="1:8" x14ac:dyDescent="0.25">
      <c r="A785" s="106"/>
      <c r="B785" s="106"/>
      <c r="C785" s="106"/>
      <c r="D785" s="106"/>
      <c r="E785">
        <v>46600</v>
      </c>
      <c r="F785" s="106"/>
      <c r="G785" t="s">
        <v>102</v>
      </c>
      <c r="H785" s="106"/>
    </row>
    <row r="786" spans="1:8" x14ac:dyDescent="0.25">
      <c r="A786" s="106"/>
      <c r="B786" s="106"/>
      <c r="C786" s="106"/>
      <c r="D786" s="106"/>
      <c r="E786">
        <v>46602</v>
      </c>
      <c r="F786" s="106"/>
      <c r="G786" t="s">
        <v>102</v>
      </c>
      <c r="H786" s="106"/>
    </row>
    <row r="787" spans="1:8" x14ac:dyDescent="0.25">
      <c r="A787" s="106"/>
      <c r="B787" s="106"/>
      <c r="C787" s="106"/>
      <c r="D787" s="106"/>
      <c r="E787">
        <v>46290</v>
      </c>
      <c r="F787" s="106"/>
      <c r="G787" t="s">
        <v>103</v>
      </c>
      <c r="H787" s="106"/>
    </row>
    <row r="788" spans="1:8" x14ac:dyDescent="0.25">
      <c r="A788" s="106"/>
      <c r="B788" s="106"/>
      <c r="C788" s="106"/>
      <c r="D788" s="106"/>
      <c r="E788">
        <v>46292</v>
      </c>
      <c r="F788" s="106"/>
      <c r="G788" t="s">
        <v>103</v>
      </c>
      <c r="H788" s="106"/>
    </row>
    <row r="789" spans="1:8" x14ac:dyDescent="0.25">
      <c r="A789" s="106"/>
      <c r="B789" s="106"/>
      <c r="C789" s="106"/>
      <c r="D789" s="106"/>
      <c r="E789">
        <v>46294</v>
      </c>
      <c r="F789" s="106"/>
      <c r="G789" t="s">
        <v>103</v>
      </c>
      <c r="H789" s="106"/>
    </row>
    <row r="790" spans="1:8" x14ac:dyDescent="0.25">
      <c r="A790" s="106"/>
      <c r="B790" s="106"/>
      <c r="C790" s="106"/>
      <c r="D790" s="106"/>
      <c r="E790">
        <v>46679</v>
      </c>
      <c r="F790" s="106"/>
      <c r="G790" t="s">
        <v>102</v>
      </c>
      <c r="H790" s="106"/>
    </row>
    <row r="791" spans="1:8" x14ac:dyDescent="0.25">
      <c r="A791" s="106"/>
      <c r="B791" s="106"/>
      <c r="C791" s="106"/>
      <c r="D791" s="106"/>
      <c r="E791">
        <v>46681</v>
      </c>
      <c r="F791" s="106"/>
      <c r="G791" t="s">
        <v>102</v>
      </c>
      <c r="H791" s="106"/>
    </row>
    <row r="792" spans="1:8" x14ac:dyDescent="0.25">
      <c r="A792" s="106"/>
      <c r="B792" s="106"/>
      <c r="C792" s="106"/>
      <c r="D792" s="106"/>
      <c r="E792">
        <v>46683</v>
      </c>
      <c r="F792" s="106"/>
      <c r="G792" t="s">
        <v>102</v>
      </c>
      <c r="H792" s="106"/>
    </row>
    <row r="793" spans="1:8" x14ac:dyDescent="0.25">
      <c r="A793" s="106"/>
      <c r="B793" s="106"/>
      <c r="C793" s="106"/>
      <c r="D793" s="106"/>
      <c r="E793">
        <v>46685</v>
      </c>
      <c r="F793" s="106"/>
      <c r="G793" t="s">
        <v>102</v>
      </c>
      <c r="H793" s="106"/>
    </row>
    <row r="794" spans="1:8" x14ac:dyDescent="0.25">
      <c r="A794" s="106"/>
      <c r="B794" s="106"/>
      <c r="C794" s="106"/>
      <c r="D794" s="106"/>
      <c r="E794">
        <v>46687</v>
      </c>
      <c r="F794" s="106"/>
      <c r="G794" t="s">
        <v>102</v>
      </c>
      <c r="H794" s="106"/>
    </row>
    <row r="795" spans="1:8" x14ac:dyDescent="0.25">
      <c r="A795" s="106"/>
      <c r="B795" s="106"/>
      <c r="C795" s="106"/>
      <c r="D795" s="106"/>
      <c r="E795">
        <v>46689</v>
      </c>
      <c r="F795" s="106"/>
      <c r="G795" t="s">
        <v>102</v>
      </c>
      <c r="H795" s="106"/>
    </row>
    <row r="796" spans="1:8" x14ac:dyDescent="0.25">
      <c r="A796" s="106"/>
      <c r="B796" s="106"/>
      <c r="C796" s="106"/>
      <c r="D796" s="106"/>
      <c r="E796">
        <v>46691</v>
      </c>
      <c r="F796" s="106"/>
      <c r="G796" t="s">
        <v>102</v>
      </c>
      <c r="H796" s="106"/>
    </row>
    <row r="797" spans="1:8" x14ac:dyDescent="0.25">
      <c r="A797" s="106"/>
      <c r="B797" s="106"/>
      <c r="C797" s="106"/>
      <c r="D797" s="106"/>
      <c r="E797">
        <v>46693</v>
      </c>
      <c r="F797" s="106"/>
      <c r="G797" t="s">
        <v>102</v>
      </c>
      <c r="H797" s="106"/>
    </row>
    <row r="798" spans="1:8" x14ac:dyDescent="0.25">
      <c r="A798" s="106"/>
      <c r="B798" s="106"/>
      <c r="C798" s="106"/>
      <c r="D798" s="106"/>
      <c r="E798">
        <v>46694</v>
      </c>
      <c r="F798" s="106"/>
      <c r="G798" t="s">
        <v>102</v>
      </c>
      <c r="H798" s="106"/>
    </row>
    <row r="799" spans="1:8" x14ac:dyDescent="0.25">
      <c r="A799" s="106"/>
      <c r="B799" s="106"/>
      <c r="C799" s="106"/>
      <c r="D799" s="106"/>
      <c r="E799">
        <v>46696</v>
      </c>
      <c r="F799" s="106"/>
      <c r="G799" t="s">
        <v>102</v>
      </c>
      <c r="H799" s="106"/>
    </row>
    <row r="800" spans="1:8" x14ac:dyDescent="0.25">
      <c r="A800" s="106"/>
      <c r="B800" s="106"/>
      <c r="C800" s="106"/>
      <c r="D800" s="106"/>
      <c r="E800">
        <v>46698</v>
      </c>
      <c r="F800" s="106"/>
      <c r="G800" t="s">
        <v>102</v>
      </c>
      <c r="H800" s="106"/>
    </row>
    <row r="801" spans="1:8" x14ac:dyDescent="0.25">
      <c r="A801" s="106"/>
      <c r="B801" s="106"/>
      <c r="C801" s="106"/>
      <c r="D801" s="106"/>
      <c r="E801">
        <v>46701</v>
      </c>
      <c r="F801" s="106"/>
      <c r="G801" t="s">
        <v>102</v>
      </c>
      <c r="H801" s="106"/>
    </row>
    <row r="802" spans="1:8" x14ac:dyDescent="0.25">
      <c r="A802" s="106"/>
      <c r="B802" s="106"/>
      <c r="C802" s="106"/>
      <c r="D802" s="106"/>
      <c r="E802">
        <v>46703</v>
      </c>
      <c r="F802" s="106"/>
      <c r="G802" t="s">
        <v>102</v>
      </c>
      <c r="H802" s="106"/>
    </row>
    <row r="803" spans="1:8" x14ac:dyDescent="0.25">
      <c r="A803" s="106"/>
      <c r="B803" s="106"/>
      <c r="C803" s="106"/>
      <c r="D803" s="106"/>
      <c r="E803">
        <v>46705</v>
      </c>
      <c r="F803" s="106"/>
      <c r="G803" t="s">
        <v>102</v>
      </c>
      <c r="H803" s="106"/>
    </row>
    <row r="804" spans="1:8" x14ac:dyDescent="0.25">
      <c r="A804" s="106"/>
      <c r="B804" s="106"/>
      <c r="C804" s="106"/>
      <c r="D804" s="106"/>
      <c r="E804">
        <v>46707</v>
      </c>
      <c r="F804" s="106"/>
      <c r="G804" t="s">
        <v>102</v>
      </c>
      <c r="H804" s="106"/>
    </row>
    <row r="805" spans="1:8" x14ac:dyDescent="0.25">
      <c r="A805" s="106"/>
      <c r="B805" s="106"/>
      <c r="C805" s="106"/>
      <c r="D805" s="106"/>
      <c r="E805">
        <v>46709</v>
      </c>
      <c r="F805" s="106"/>
      <c r="G805" t="s">
        <v>102</v>
      </c>
      <c r="H805" s="106"/>
    </row>
    <row r="806" spans="1:8" x14ac:dyDescent="0.25">
      <c r="A806" s="106"/>
      <c r="B806" s="106"/>
      <c r="C806" s="106"/>
      <c r="D806" s="106"/>
      <c r="E806">
        <v>46711</v>
      </c>
      <c r="F806" s="106"/>
      <c r="G806" t="s">
        <v>102</v>
      </c>
      <c r="H806" s="106"/>
    </row>
    <row r="807" spans="1:8" x14ac:dyDescent="0.25">
      <c r="A807" s="106"/>
      <c r="B807" s="106"/>
      <c r="C807" s="106"/>
      <c r="D807" s="106"/>
      <c r="E807">
        <v>46713</v>
      </c>
      <c r="F807" s="106"/>
      <c r="G807" t="s">
        <v>102</v>
      </c>
      <c r="H807" s="106"/>
    </row>
    <row r="808" spans="1:8" x14ac:dyDescent="0.25">
      <c r="A808" s="106"/>
      <c r="B808" s="106"/>
      <c r="C808" s="106"/>
      <c r="D808" s="106"/>
      <c r="E808">
        <v>46715</v>
      </c>
      <c r="F808" s="106"/>
      <c r="G808" t="s">
        <v>102</v>
      </c>
      <c r="H808" s="106"/>
    </row>
    <row r="809" spans="1:8" x14ac:dyDescent="0.25">
      <c r="A809" s="106"/>
      <c r="B809" s="106"/>
      <c r="C809" s="106"/>
      <c r="D809" s="106"/>
      <c r="E809">
        <v>46717</v>
      </c>
      <c r="F809" s="106"/>
      <c r="G809" t="s">
        <v>102</v>
      </c>
      <c r="H809" s="106"/>
    </row>
    <row r="810" spans="1:8" x14ac:dyDescent="0.25">
      <c r="A810" s="106"/>
      <c r="B810" s="106"/>
      <c r="C810" s="106"/>
      <c r="D810" s="106"/>
      <c r="E810">
        <v>46719</v>
      </c>
      <c r="F810" s="106"/>
      <c r="G810" t="s">
        <v>102</v>
      </c>
      <c r="H810" s="106"/>
    </row>
    <row r="811" spans="1:8" x14ac:dyDescent="0.25">
      <c r="A811" s="106"/>
      <c r="B811" s="106"/>
      <c r="C811" s="106"/>
      <c r="D811" s="106"/>
      <c r="E811">
        <v>46721</v>
      </c>
      <c r="F811" s="106"/>
      <c r="G811" t="s">
        <v>102</v>
      </c>
      <c r="H811" s="106"/>
    </row>
    <row r="812" spans="1:8" x14ac:dyDescent="0.25">
      <c r="A812" s="106"/>
      <c r="B812" s="106"/>
      <c r="C812" s="106"/>
      <c r="D812" s="106"/>
      <c r="E812">
        <v>46723</v>
      </c>
      <c r="F812" s="106"/>
      <c r="G812" t="s">
        <v>102</v>
      </c>
      <c r="H812" s="106"/>
    </row>
    <row r="813" spans="1:8" x14ac:dyDescent="0.25">
      <c r="A813" s="106"/>
      <c r="B813" s="106"/>
      <c r="C813" s="106"/>
      <c r="D813" s="106"/>
      <c r="E813">
        <v>46725</v>
      </c>
      <c r="F813" s="106"/>
      <c r="G813" t="s">
        <v>102</v>
      </c>
      <c r="H813" s="106"/>
    </row>
    <row r="814" spans="1:8" x14ac:dyDescent="0.25">
      <c r="A814" s="106"/>
      <c r="B814" s="106"/>
      <c r="C814" s="106"/>
      <c r="D814" s="106"/>
      <c r="E814">
        <v>46726</v>
      </c>
      <c r="F814" s="106"/>
      <c r="G814" t="s">
        <v>102</v>
      </c>
      <c r="H814" s="106"/>
    </row>
    <row r="815" spans="1:8" x14ac:dyDescent="0.25">
      <c r="A815" s="106"/>
      <c r="B815" s="106"/>
      <c r="C815" s="106"/>
      <c r="D815" s="106"/>
      <c r="E815">
        <v>46728</v>
      </c>
      <c r="F815" s="106"/>
      <c r="G815" t="s">
        <v>102</v>
      </c>
      <c r="H815" s="106"/>
    </row>
    <row r="816" spans="1:8" x14ac:dyDescent="0.25">
      <c r="A816" s="106"/>
      <c r="B816" s="106"/>
      <c r="C816" s="106"/>
      <c r="D816" s="106"/>
      <c r="E816">
        <v>46730</v>
      </c>
      <c r="F816" s="106"/>
      <c r="G816" t="s">
        <v>102</v>
      </c>
      <c r="H816" s="106"/>
    </row>
    <row r="817" spans="1:8" x14ac:dyDescent="0.25">
      <c r="A817" s="106"/>
      <c r="B817" s="106"/>
      <c r="C817" s="106"/>
      <c r="D817" s="106"/>
      <c r="E817">
        <v>46734</v>
      </c>
      <c r="F817" s="106"/>
      <c r="G817" t="s">
        <v>102</v>
      </c>
      <c r="H817" s="106"/>
    </row>
    <row r="818" spans="1:8" x14ac:dyDescent="0.25">
      <c r="A818" s="106"/>
      <c r="B818" s="106"/>
      <c r="C818" s="106"/>
      <c r="D818" s="106"/>
      <c r="E818">
        <v>46736</v>
      </c>
      <c r="F818" s="106"/>
      <c r="G818" t="s">
        <v>102</v>
      </c>
      <c r="H818" s="106"/>
    </row>
    <row r="819" spans="1:8" x14ac:dyDescent="0.25">
      <c r="A819" s="106"/>
      <c r="B819" s="106"/>
      <c r="C819" s="106"/>
      <c r="D819" s="106"/>
      <c r="E819">
        <v>46738</v>
      </c>
      <c r="F819" s="106"/>
      <c r="G819" t="s">
        <v>102</v>
      </c>
      <c r="H819" s="106"/>
    </row>
    <row r="820" spans="1:8" x14ac:dyDescent="0.25">
      <c r="A820" s="106"/>
      <c r="B820" s="106"/>
      <c r="C820" s="106"/>
      <c r="D820" s="106"/>
      <c r="E820">
        <v>46740</v>
      </c>
      <c r="F820" s="106"/>
      <c r="G820" t="s">
        <v>102</v>
      </c>
      <c r="H820" s="106"/>
    </row>
    <row r="821" spans="1:8" x14ac:dyDescent="0.25">
      <c r="A821" s="106"/>
      <c r="B821" s="106"/>
      <c r="C821" s="106"/>
      <c r="D821" s="106"/>
      <c r="E821">
        <v>46742</v>
      </c>
      <c r="F821" s="106"/>
      <c r="G821" t="s">
        <v>102</v>
      </c>
      <c r="H821" s="106"/>
    </row>
    <row r="822" spans="1:8" x14ac:dyDescent="0.25">
      <c r="A822" s="106"/>
      <c r="B822" s="106"/>
      <c r="C822" s="106"/>
      <c r="D822" s="106"/>
      <c r="E822">
        <v>46744</v>
      </c>
      <c r="F822" s="106"/>
      <c r="G822" t="s">
        <v>102</v>
      </c>
      <c r="H822" s="106"/>
    </row>
    <row r="823" spans="1:8" x14ac:dyDescent="0.25">
      <c r="A823" s="106"/>
      <c r="B823" s="106"/>
      <c r="C823" s="106"/>
      <c r="D823" s="106"/>
      <c r="E823">
        <v>46746</v>
      </c>
      <c r="F823" s="106"/>
      <c r="G823" t="s">
        <v>102</v>
      </c>
      <c r="H823" s="106"/>
    </row>
    <row r="824" spans="1:8" x14ac:dyDescent="0.25">
      <c r="A824" s="106"/>
      <c r="B824" s="106"/>
      <c r="C824" s="106"/>
      <c r="D824" s="106"/>
      <c r="E824">
        <v>46748</v>
      </c>
      <c r="F824" s="106"/>
      <c r="G824" t="s">
        <v>102</v>
      </c>
      <c r="H824" s="106"/>
    </row>
    <row r="825" spans="1:8" x14ac:dyDescent="0.25">
      <c r="A825" s="106"/>
      <c r="B825" s="106"/>
      <c r="C825" s="106"/>
      <c r="D825" s="106"/>
      <c r="E825">
        <v>46750</v>
      </c>
      <c r="F825" s="106"/>
      <c r="G825" t="s">
        <v>102</v>
      </c>
      <c r="H825" s="106"/>
    </row>
    <row r="826" spans="1:8" x14ac:dyDescent="0.25">
      <c r="A826" s="106"/>
      <c r="B826" s="106"/>
      <c r="C826" s="106"/>
      <c r="D826" s="106"/>
      <c r="E826">
        <v>46752</v>
      </c>
      <c r="F826" s="106"/>
      <c r="G826" t="s">
        <v>102</v>
      </c>
      <c r="H826" s="106"/>
    </row>
    <row r="827" spans="1:8" x14ac:dyDescent="0.25">
      <c r="A827" s="106"/>
      <c r="B827" s="106"/>
      <c r="C827" s="106"/>
      <c r="D827" s="106"/>
      <c r="E827">
        <v>46754</v>
      </c>
      <c r="F827" s="106"/>
      <c r="G827" t="s">
        <v>102</v>
      </c>
      <c r="H827" s="106"/>
    </row>
    <row r="828" spans="1:8" x14ac:dyDescent="0.25">
      <c r="A828" s="106"/>
      <c r="B828" s="106"/>
      <c r="C828" s="106"/>
      <c r="D828" s="106"/>
      <c r="E828">
        <v>46756</v>
      </c>
      <c r="F828" s="106"/>
      <c r="G828" t="s">
        <v>102</v>
      </c>
      <c r="H828" s="106"/>
    </row>
    <row r="829" spans="1:8" x14ac:dyDescent="0.25">
      <c r="A829" s="106"/>
      <c r="B829" s="106"/>
      <c r="C829" s="106"/>
      <c r="D829" s="106"/>
      <c r="E829">
        <v>46758</v>
      </c>
      <c r="F829" s="106"/>
      <c r="G829" t="s">
        <v>102</v>
      </c>
      <c r="H829" s="106"/>
    </row>
    <row r="830" spans="1:8" x14ac:dyDescent="0.25">
      <c r="A830" s="106"/>
      <c r="B830" s="106"/>
      <c r="C830" s="106"/>
      <c r="D830" s="106"/>
      <c r="E830">
        <v>46604</v>
      </c>
      <c r="F830" s="106"/>
      <c r="G830" t="s">
        <v>102</v>
      </c>
      <c r="H830" s="106"/>
    </row>
    <row r="831" spans="1:8" x14ac:dyDescent="0.25">
      <c r="A831" s="106"/>
      <c r="B831" s="106"/>
      <c r="C831" s="106"/>
      <c r="D831" s="106"/>
      <c r="E831">
        <v>46606</v>
      </c>
      <c r="F831" s="106"/>
      <c r="G831" t="s">
        <v>102</v>
      </c>
      <c r="H831" s="106"/>
    </row>
    <row r="832" spans="1:8" x14ac:dyDescent="0.25">
      <c r="A832" s="106"/>
      <c r="B832" s="106"/>
      <c r="C832" s="106"/>
      <c r="D832" s="106"/>
      <c r="E832">
        <v>46608</v>
      </c>
      <c r="F832" s="106"/>
      <c r="G832" t="s">
        <v>102</v>
      </c>
      <c r="H832" s="106"/>
    </row>
    <row r="833" spans="1:8" x14ac:dyDescent="0.25">
      <c r="A833" s="106"/>
      <c r="B833" s="106"/>
      <c r="C833" s="106"/>
      <c r="D833" s="106"/>
      <c r="E833">
        <v>46612</v>
      </c>
      <c r="F833" s="106"/>
      <c r="G833" t="s">
        <v>102</v>
      </c>
      <c r="H833" s="106"/>
    </row>
    <row r="834" spans="1:8" x14ac:dyDescent="0.25">
      <c r="A834" s="106"/>
      <c r="B834" s="106"/>
      <c r="C834" s="106"/>
      <c r="D834" s="106"/>
      <c r="E834">
        <v>46614</v>
      </c>
      <c r="F834" s="106"/>
      <c r="G834" t="s">
        <v>102</v>
      </c>
      <c r="H834" s="106"/>
    </row>
    <row r="835" spans="1:8" x14ac:dyDescent="0.25">
      <c r="A835" s="106"/>
      <c r="B835" s="106"/>
      <c r="C835" s="106"/>
      <c r="D835" s="106"/>
      <c r="E835">
        <v>46616</v>
      </c>
      <c r="F835" s="106"/>
      <c r="G835" t="s">
        <v>102</v>
      </c>
      <c r="H835" s="106"/>
    </row>
    <row r="836" spans="1:8" x14ac:dyDescent="0.25">
      <c r="A836" s="106"/>
      <c r="B836" s="106"/>
      <c r="C836" s="106"/>
      <c r="D836" s="106"/>
      <c r="E836">
        <v>46618</v>
      </c>
      <c r="F836" s="106"/>
      <c r="G836" t="s">
        <v>102</v>
      </c>
      <c r="H836" s="106"/>
    </row>
    <row r="837" spans="1:8" x14ac:dyDescent="0.25">
      <c r="A837" s="106"/>
      <c r="B837" s="106"/>
      <c r="C837" s="106"/>
      <c r="D837" s="106"/>
      <c r="E837">
        <v>46620</v>
      </c>
      <c r="F837" s="106"/>
      <c r="G837" t="s">
        <v>102</v>
      </c>
      <c r="H837" s="106"/>
    </row>
    <row r="838" spans="1:8" x14ac:dyDescent="0.25">
      <c r="A838" s="106"/>
      <c r="B838" s="106"/>
      <c r="C838" s="106"/>
      <c r="D838" s="106"/>
      <c r="E838">
        <v>46622</v>
      </c>
      <c r="F838" s="106"/>
      <c r="G838" t="s">
        <v>102</v>
      </c>
      <c r="H838" s="106"/>
    </row>
    <row r="839" spans="1:8" x14ac:dyDescent="0.25">
      <c r="A839" s="106"/>
      <c r="B839" s="106"/>
      <c r="C839" s="106"/>
      <c r="D839" s="106"/>
      <c r="E839">
        <v>46624</v>
      </c>
      <c r="F839" s="106"/>
      <c r="G839" t="s">
        <v>102</v>
      </c>
      <c r="H839" s="106"/>
    </row>
    <row r="840" spans="1:8" x14ac:dyDescent="0.25">
      <c r="A840" s="106"/>
      <c r="B840" s="106"/>
      <c r="C840" s="106"/>
      <c r="D840" s="106"/>
      <c r="E840">
        <v>46626</v>
      </c>
      <c r="F840" s="106"/>
      <c r="G840" t="s">
        <v>102</v>
      </c>
      <c r="H840" s="106"/>
    </row>
    <row r="841" spans="1:8" x14ac:dyDescent="0.25">
      <c r="A841" s="106"/>
      <c r="B841" s="106"/>
      <c r="C841" s="106"/>
      <c r="D841" s="106"/>
      <c r="E841">
        <v>46628</v>
      </c>
      <c r="F841" s="106"/>
      <c r="G841" t="s">
        <v>102</v>
      </c>
      <c r="H841" s="106"/>
    </row>
    <row r="842" spans="1:8" x14ac:dyDescent="0.25">
      <c r="A842" s="106"/>
      <c r="B842" s="106"/>
      <c r="C842" s="106"/>
      <c r="D842" s="106"/>
      <c r="E842">
        <v>46630</v>
      </c>
      <c r="F842" s="106"/>
      <c r="G842" t="s">
        <v>102</v>
      </c>
      <c r="H842" s="106"/>
    </row>
    <row r="843" spans="1:8" x14ac:dyDescent="0.25">
      <c r="A843" s="106"/>
      <c r="B843" s="106"/>
      <c r="C843" s="106"/>
      <c r="D843" s="106"/>
      <c r="E843">
        <v>46632</v>
      </c>
      <c r="F843" s="106"/>
      <c r="G843" t="s">
        <v>102</v>
      </c>
      <c r="H843" s="106"/>
    </row>
    <row r="844" spans="1:8" x14ac:dyDescent="0.25">
      <c r="A844" s="106"/>
      <c r="B844" s="106"/>
      <c r="C844" s="106"/>
      <c r="D844" s="106"/>
      <c r="E844">
        <v>46634</v>
      </c>
      <c r="F844" s="106"/>
      <c r="G844" t="s">
        <v>102</v>
      </c>
      <c r="H844" s="106"/>
    </row>
    <row r="845" spans="1:8" x14ac:dyDescent="0.25">
      <c r="A845" s="106"/>
      <c r="B845" s="106"/>
      <c r="C845" s="106"/>
      <c r="D845" s="106"/>
      <c r="E845">
        <v>46635</v>
      </c>
      <c r="F845" s="106"/>
      <c r="G845" t="s">
        <v>102</v>
      </c>
      <c r="H845" s="106"/>
    </row>
    <row r="846" spans="1:8" x14ac:dyDescent="0.25">
      <c r="A846" s="106"/>
      <c r="B846" s="106"/>
      <c r="C846" s="106"/>
      <c r="D846" s="106"/>
      <c r="E846">
        <v>46637</v>
      </c>
      <c r="F846" s="106"/>
      <c r="G846" t="s">
        <v>102</v>
      </c>
      <c r="H846" s="106"/>
    </row>
    <row r="847" spans="1:8" x14ac:dyDescent="0.25">
      <c r="A847" s="106"/>
      <c r="B847" s="106"/>
      <c r="C847" s="106"/>
      <c r="D847" s="106"/>
      <c r="E847">
        <v>46639</v>
      </c>
      <c r="F847" s="106"/>
      <c r="G847" t="s">
        <v>102</v>
      </c>
      <c r="H847" s="106"/>
    </row>
    <row r="848" spans="1:8" x14ac:dyDescent="0.25">
      <c r="A848" s="106"/>
      <c r="B848" s="106"/>
      <c r="C848" s="106"/>
      <c r="D848" s="106"/>
      <c r="E848">
        <v>46643</v>
      </c>
      <c r="F848" s="106"/>
      <c r="G848" t="s">
        <v>102</v>
      </c>
      <c r="H848" s="106"/>
    </row>
    <row r="849" spans="1:8" x14ac:dyDescent="0.25">
      <c r="A849" s="106"/>
      <c r="B849" s="106"/>
      <c r="C849" s="106"/>
      <c r="D849" s="106"/>
      <c r="E849">
        <v>46645</v>
      </c>
      <c r="F849" s="106"/>
      <c r="G849" t="s">
        <v>102</v>
      </c>
      <c r="H849" s="106"/>
    </row>
    <row r="850" spans="1:8" x14ac:dyDescent="0.25">
      <c r="A850" s="106"/>
      <c r="B850" s="106"/>
      <c r="C850" s="106"/>
      <c r="D850" s="106"/>
      <c r="E850">
        <v>46647</v>
      </c>
      <c r="F850" s="106"/>
      <c r="G850" t="s">
        <v>102</v>
      </c>
      <c r="H850" s="106"/>
    </row>
    <row r="851" spans="1:8" x14ac:dyDescent="0.25">
      <c r="A851" s="106"/>
      <c r="B851" s="106"/>
      <c r="C851" s="106"/>
      <c r="D851" s="106"/>
      <c r="E851">
        <v>46649</v>
      </c>
      <c r="F851" s="106"/>
      <c r="G851" t="s">
        <v>102</v>
      </c>
      <c r="H851" s="106"/>
    </row>
    <row r="852" spans="1:8" x14ac:dyDescent="0.25">
      <c r="A852" s="106"/>
      <c r="B852" s="106"/>
      <c r="C852" s="106"/>
      <c r="D852" s="106"/>
      <c r="E852">
        <v>46651</v>
      </c>
      <c r="F852" s="106"/>
      <c r="G852" t="s">
        <v>102</v>
      </c>
      <c r="H852" s="106"/>
    </row>
    <row r="853" spans="1:8" x14ac:dyDescent="0.25">
      <c r="A853" s="106"/>
      <c r="B853" s="106"/>
      <c r="C853" s="106"/>
      <c r="D853" s="106"/>
      <c r="E853">
        <v>46653</v>
      </c>
      <c r="F853" s="106"/>
      <c r="G853" t="s">
        <v>102</v>
      </c>
      <c r="H853" s="106"/>
    </row>
    <row r="854" spans="1:8" x14ac:dyDescent="0.25">
      <c r="A854" s="106"/>
      <c r="B854" s="106"/>
      <c r="C854" s="106"/>
      <c r="D854" s="106"/>
      <c r="E854">
        <v>46655</v>
      </c>
      <c r="F854" s="106"/>
      <c r="G854" t="s">
        <v>102</v>
      </c>
      <c r="H854" s="106"/>
    </row>
    <row r="855" spans="1:8" x14ac:dyDescent="0.25">
      <c r="A855" s="106"/>
      <c r="B855" s="106"/>
      <c r="C855" s="106"/>
      <c r="D855" s="106"/>
      <c r="E855">
        <v>46657</v>
      </c>
      <c r="F855" s="106"/>
      <c r="G855" t="s">
        <v>102</v>
      </c>
      <c r="H855" s="106"/>
    </row>
    <row r="856" spans="1:8" x14ac:dyDescent="0.25">
      <c r="A856" s="106"/>
      <c r="B856" s="106"/>
      <c r="C856" s="106"/>
      <c r="D856" s="106"/>
      <c r="E856">
        <v>46759</v>
      </c>
      <c r="F856" s="106"/>
      <c r="G856" t="s">
        <v>102</v>
      </c>
      <c r="H856" s="106"/>
    </row>
    <row r="857" spans="1:8" x14ac:dyDescent="0.25">
      <c r="A857" s="106"/>
      <c r="B857" s="106"/>
      <c r="C857" s="106"/>
      <c r="D857" s="106"/>
      <c r="E857">
        <v>46764</v>
      </c>
      <c r="F857" s="106"/>
      <c r="G857" t="s">
        <v>102</v>
      </c>
      <c r="H857" s="106"/>
    </row>
    <row r="858" spans="1:8" x14ac:dyDescent="0.25">
      <c r="A858" s="106"/>
      <c r="B858" s="106"/>
      <c r="C858" s="106"/>
      <c r="D858" s="106"/>
      <c r="E858">
        <v>46894</v>
      </c>
      <c r="F858" s="106"/>
      <c r="G858" t="s">
        <v>102</v>
      </c>
      <c r="H858" s="106"/>
    </row>
    <row r="859" spans="1:8" x14ac:dyDescent="0.25">
      <c r="A859" s="106"/>
      <c r="B859" s="106"/>
      <c r="C859" s="106"/>
      <c r="D859" s="106"/>
      <c r="E859">
        <v>46896</v>
      </c>
      <c r="F859" s="106"/>
      <c r="G859" t="s">
        <v>102</v>
      </c>
      <c r="H859" s="106"/>
    </row>
    <row r="860" spans="1:8" x14ac:dyDescent="0.25">
      <c r="A860" s="106"/>
      <c r="B860" s="106"/>
      <c r="C860" s="106"/>
      <c r="D860" s="106"/>
      <c r="E860">
        <v>46900</v>
      </c>
      <c r="F860" s="106"/>
      <c r="G860" t="s">
        <v>102</v>
      </c>
      <c r="H860" s="106"/>
    </row>
    <row r="861" spans="1:8" x14ac:dyDescent="0.25">
      <c r="A861" s="106"/>
      <c r="B861" s="106"/>
      <c r="C861" s="106"/>
      <c r="D861" s="106"/>
      <c r="E861">
        <v>46902</v>
      </c>
      <c r="F861" s="106"/>
      <c r="G861" t="s">
        <v>102</v>
      </c>
      <c r="H861" s="106"/>
    </row>
    <row r="862" spans="1:8" x14ac:dyDescent="0.25">
      <c r="A862" s="106"/>
      <c r="B862" s="106"/>
      <c r="C862" s="106"/>
      <c r="D862" s="106"/>
      <c r="E862">
        <v>46906</v>
      </c>
      <c r="F862" s="106"/>
      <c r="G862" t="s">
        <v>102</v>
      </c>
      <c r="H862" s="106"/>
    </row>
    <row r="863" spans="1:8" x14ac:dyDescent="0.25">
      <c r="A863" s="106"/>
      <c r="B863" s="106"/>
      <c r="C863" s="106"/>
      <c r="D863" s="106"/>
      <c r="E863">
        <v>46908</v>
      </c>
      <c r="F863" s="106"/>
      <c r="G863" t="s">
        <v>102</v>
      </c>
      <c r="H863" s="106"/>
    </row>
    <row r="864" spans="1:8" x14ac:dyDescent="0.25">
      <c r="A864" s="106"/>
      <c r="B864" s="106"/>
      <c r="C864" s="106"/>
      <c r="D864" s="106"/>
      <c r="E864">
        <v>46910</v>
      </c>
      <c r="F864" s="106"/>
      <c r="G864" t="s">
        <v>102</v>
      </c>
      <c r="H864" s="106"/>
    </row>
    <row r="865" spans="1:8" x14ac:dyDescent="0.25">
      <c r="A865" s="106"/>
      <c r="B865" s="106"/>
      <c r="C865" s="106"/>
      <c r="D865" s="106"/>
      <c r="E865">
        <v>46912</v>
      </c>
      <c r="F865" s="106"/>
      <c r="G865" t="s">
        <v>102</v>
      </c>
      <c r="H865" s="106"/>
    </row>
    <row r="866" spans="1:8" x14ac:dyDescent="0.25">
      <c r="A866" s="106"/>
      <c r="B866" s="106"/>
      <c r="C866" s="106"/>
      <c r="D866" s="106"/>
      <c r="E866">
        <v>46914</v>
      </c>
      <c r="F866" s="106"/>
      <c r="G866" t="s">
        <v>102</v>
      </c>
      <c r="H866" s="106"/>
    </row>
    <row r="867" spans="1:8" x14ac:dyDescent="0.25">
      <c r="A867" s="106"/>
      <c r="B867" s="106"/>
      <c r="C867" s="106"/>
      <c r="D867" s="106"/>
      <c r="E867">
        <v>45415</v>
      </c>
      <c r="F867" s="106"/>
      <c r="G867" t="s">
        <v>104</v>
      </c>
      <c r="H867" s="106"/>
    </row>
    <row r="868" spans="1:8" x14ac:dyDescent="0.25">
      <c r="A868" s="106"/>
      <c r="B868" s="106"/>
      <c r="C868" s="106"/>
      <c r="D868" s="106"/>
      <c r="E868">
        <v>46410</v>
      </c>
      <c r="F868" s="106"/>
      <c r="G868" t="s">
        <v>102</v>
      </c>
      <c r="H868" s="106"/>
    </row>
    <row r="869" spans="1:8" x14ac:dyDescent="0.25">
      <c r="A869" s="106"/>
      <c r="B869" s="106"/>
      <c r="C869" s="106"/>
      <c r="D869" s="106"/>
      <c r="E869">
        <v>46411</v>
      </c>
      <c r="F869" s="106"/>
      <c r="G869" t="s">
        <v>102</v>
      </c>
      <c r="H869" s="106"/>
    </row>
    <row r="870" spans="1:8" x14ac:dyDescent="0.25">
      <c r="A870" s="106"/>
      <c r="B870" s="106"/>
      <c r="C870" s="106"/>
      <c r="D870" s="106"/>
      <c r="E870">
        <v>46413</v>
      </c>
      <c r="F870" s="106"/>
      <c r="G870" t="s">
        <v>102</v>
      </c>
      <c r="H870" s="106"/>
    </row>
    <row r="871" spans="1:8" x14ac:dyDescent="0.25">
      <c r="A871" s="106"/>
      <c r="B871" s="106"/>
      <c r="C871" s="106"/>
      <c r="D871" s="106"/>
      <c r="E871">
        <v>46414</v>
      </c>
      <c r="F871" s="106"/>
      <c r="G871" t="s">
        <v>102</v>
      </c>
      <c r="H871" s="106"/>
    </row>
    <row r="872" spans="1:8" x14ac:dyDescent="0.25">
      <c r="A872" s="106"/>
      <c r="B872" s="106"/>
      <c r="C872" s="106"/>
      <c r="D872" s="106"/>
      <c r="E872">
        <v>46415</v>
      </c>
      <c r="F872" s="106"/>
      <c r="G872" t="s">
        <v>102</v>
      </c>
      <c r="H872" s="106"/>
    </row>
    <row r="873" spans="1:8" x14ac:dyDescent="0.25">
      <c r="A873" s="106"/>
      <c r="B873" s="106"/>
      <c r="C873" s="106"/>
      <c r="D873" s="106"/>
      <c r="E873">
        <v>46416</v>
      </c>
      <c r="F873" s="106"/>
      <c r="G873" t="s">
        <v>102</v>
      </c>
      <c r="H873" s="106"/>
    </row>
    <row r="874" spans="1:8" x14ac:dyDescent="0.25">
      <c r="A874" s="106"/>
      <c r="B874" s="106"/>
      <c r="C874" s="106"/>
      <c r="D874" s="106"/>
      <c r="E874">
        <v>46417</v>
      </c>
      <c r="F874" s="106"/>
      <c r="G874" t="s">
        <v>102</v>
      </c>
      <c r="H874" s="106"/>
    </row>
    <row r="875" spans="1:8" x14ac:dyDescent="0.25">
      <c r="A875" s="106"/>
      <c r="B875" s="106"/>
      <c r="C875" s="106"/>
      <c r="D875" s="106"/>
      <c r="E875">
        <v>46418</v>
      </c>
      <c r="F875" s="106"/>
      <c r="G875" t="s">
        <v>102</v>
      </c>
      <c r="H875" s="106"/>
    </row>
    <row r="876" spans="1:8" x14ac:dyDescent="0.25">
      <c r="A876" s="106"/>
      <c r="B876" s="106"/>
      <c r="C876" s="106"/>
      <c r="D876" s="106"/>
      <c r="E876">
        <v>46419</v>
      </c>
      <c r="F876" s="106"/>
      <c r="G876" t="s">
        <v>102</v>
      </c>
      <c r="H876" s="106"/>
    </row>
    <row r="877" spans="1:8" x14ac:dyDescent="0.25">
      <c r="A877" s="106"/>
      <c r="B877" s="106"/>
      <c r="C877" s="106"/>
      <c r="D877" s="106"/>
      <c r="E877">
        <v>46420</v>
      </c>
      <c r="F877" s="106"/>
      <c r="G877" t="s">
        <v>102</v>
      </c>
      <c r="H877" s="106"/>
    </row>
    <row r="878" spans="1:8" x14ac:dyDescent="0.25">
      <c r="A878" s="106"/>
      <c r="B878" s="106"/>
      <c r="C878" s="106"/>
      <c r="D878" s="106"/>
      <c r="E878">
        <v>46421</v>
      </c>
      <c r="F878" s="106"/>
      <c r="G878" t="s">
        <v>102</v>
      </c>
      <c r="H878" s="106"/>
    </row>
    <row r="879" spans="1:8" x14ac:dyDescent="0.25">
      <c r="A879" s="106"/>
      <c r="B879" s="106"/>
      <c r="C879" s="106"/>
      <c r="D879" s="106"/>
      <c r="E879">
        <v>46422</v>
      </c>
      <c r="F879" s="106"/>
      <c r="G879" t="s">
        <v>102</v>
      </c>
      <c r="H879" s="106"/>
    </row>
    <row r="880" spans="1:8" x14ac:dyDescent="0.25">
      <c r="A880" s="106"/>
      <c r="B880" s="106"/>
      <c r="C880" s="106"/>
      <c r="D880" s="106"/>
      <c r="E880">
        <v>46423</v>
      </c>
      <c r="F880" s="106"/>
      <c r="G880" t="s">
        <v>102</v>
      </c>
      <c r="H880" s="106"/>
    </row>
    <row r="881" spans="1:8" x14ac:dyDescent="0.25">
      <c r="A881" s="106"/>
      <c r="B881" s="106"/>
      <c r="C881" s="106"/>
      <c r="D881" s="106"/>
      <c r="E881">
        <v>46426</v>
      </c>
      <c r="F881" s="106"/>
      <c r="G881" t="s">
        <v>102</v>
      </c>
      <c r="H881" s="106"/>
    </row>
    <row r="882" spans="1:8" x14ac:dyDescent="0.25">
      <c r="A882" s="106"/>
      <c r="B882" s="106"/>
      <c r="C882" s="106"/>
      <c r="D882" s="106"/>
      <c r="E882">
        <v>46430</v>
      </c>
      <c r="F882" s="106"/>
      <c r="G882" t="s">
        <v>102</v>
      </c>
      <c r="H882" s="106"/>
    </row>
    <row r="883" spans="1:8" x14ac:dyDescent="0.25">
      <c r="A883" s="106"/>
      <c r="B883" s="106"/>
      <c r="C883" s="106"/>
      <c r="D883" s="106"/>
      <c r="E883">
        <v>46432</v>
      </c>
      <c r="F883" s="106"/>
      <c r="G883" t="s">
        <v>102</v>
      </c>
      <c r="H883" s="106"/>
    </row>
    <row r="884" spans="1:8" x14ac:dyDescent="0.25">
      <c r="A884" s="106"/>
      <c r="B884" s="106"/>
      <c r="C884" s="106"/>
      <c r="D884" s="106"/>
      <c r="E884">
        <v>46434</v>
      </c>
      <c r="F884" s="106"/>
      <c r="G884" t="s">
        <v>102</v>
      </c>
      <c r="H884" s="106"/>
    </row>
    <row r="885" spans="1:8" x14ac:dyDescent="0.25">
      <c r="A885" s="106"/>
      <c r="B885" s="106"/>
      <c r="C885" s="106"/>
      <c r="D885" s="106"/>
      <c r="E885">
        <v>46436</v>
      </c>
      <c r="F885" s="106"/>
      <c r="G885" t="s">
        <v>102</v>
      </c>
      <c r="H885" s="106"/>
    </row>
    <row r="886" spans="1:8" x14ac:dyDescent="0.25">
      <c r="A886" s="106"/>
      <c r="B886" s="106"/>
      <c r="C886" s="106"/>
      <c r="D886" s="106"/>
      <c r="E886">
        <v>46438</v>
      </c>
      <c r="F886" s="106"/>
      <c r="G886" t="s">
        <v>102</v>
      </c>
      <c r="H886" s="106"/>
    </row>
    <row r="887" spans="1:8" x14ac:dyDescent="0.25">
      <c r="A887" s="106"/>
      <c r="B887" s="106"/>
      <c r="C887" s="106"/>
      <c r="D887" s="106"/>
      <c r="E887">
        <v>46845</v>
      </c>
      <c r="F887" s="106"/>
      <c r="G887" t="s">
        <v>102</v>
      </c>
      <c r="H887" s="106"/>
    </row>
    <row r="888" spans="1:8" x14ac:dyDescent="0.25">
      <c r="A888" s="106"/>
      <c r="B888" s="106"/>
      <c r="C888" s="106"/>
      <c r="D888" s="106"/>
      <c r="E888">
        <v>47477</v>
      </c>
      <c r="F888" s="106"/>
      <c r="G888" t="s">
        <v>102</v>
      </c>
      <c r="H888" s="106"/>
    </row>
    <row r="889" spans="1:8" x14ac:dyDescent="0.25">
      <c r="A889" s="106"/>
      <c r="B889" s="106"/>
      <c r="C889" s="106"/>
      <c r="D889" s="106"/>
      <c r="E889">
        <v>47480</v>
      </c>
      <c r="F889" s="106"/>
      <c r="G889" t="s">
        <v>102</v>
      </c>
      <c r="H889" s="106"/>
    </row>
    <row r="890" spans="1:8" x14ac:dyDescent="0.25">
      <c r="A890" s="106"/>
      <c r="B890" s="106"/>
      <c r="C890" s="106"/>
      <c r="D890" s="106"/>
      <c r="E890">
        <v>47481</v>
      </c>
      <c r="F890" s="106"/>
      <c r="G890" t="s">
        <v>102</v>
      </c>
      <c r="H890" s="106"/>
    </row>
    <row r="891" spans="1:8" x14ac:dyDescent="0.25">
      <c r="A891" s="106"/>
      <c r="B891" s="106"/>
      <c r="C891" s="106"/>
      <c r="D891" s="106"/>
      <c r="E891">
        <v>47482</v>
      </c>
      <c r="F891" s="106"/>
      <c r="G891" t="s">
        <v>102</v>
      </c>
      <c r="H891" s="106"/>
    </row>
    <row r="892" spans="1:8" x14ac:dyDescent="0.25">
      <c r="A892" s="106"/>
      <c r="B892" s="106"/>
      <c r="C892" s="106"/>
      <c r="D892" s="106"/>
      <c r="E892">
        <v>47483</v>
      </c>
      <c r="F892" s="106"/>
      <c r="G892" t="s">
        <v>102</v>
      </c>
      <c r="H892" s="106"/>
    </row>
    <row r="893" spans="1:8" x14ac:dyDescent="0.25">
      <c r="A893" s="106"/>
      <c r="B893" s="106"/>
      <c r="C893" s="106"/>
      <c r="D893" s="106"/>
      <c r="E893">
        <v>47484</v>
      </c>
      <c r="F893" s="106"/>
      <c r="G893" t="s">
        <v>102</v>
      </c>
      <c r="H893" s="106"/>
    </row>
    <row r="894" spans="1:8" x14ac:dyDescent="0.25">
      <c r="A894" s="106"/>
      <c r="B894" s="106"/>
      <c r="C894" s="106"/>
      <c r="D894" s="106"/>
      <c r="E894">
        <v>47485</v>
      </c>
      <c r="F894" s="106"/>
      <c r="G894" t="s">
        <v>102</v>
      </c>
      <c r="H894" s="106"/>
    </row>
    <row r="895" spans="1:8" x14ac:dyDescent="0.25">
      <c r="A895" s="106"/>
      <c r="B895" s="106"/>
      <c r="C895" s="106"/>
      <c r="D895" s="106"/>
      <c r="E895">
        <v>47486</v>
      </c>
      <c r="F895" s="106"/>
      <c r="G895" t="s">
        <v>102</v>
      </c>
      <c r="H895" s="106"/>
    </row>
    <row r="896" spans="1:8" x14ac:dyDescent="0.25">
      <c r="A896" s="106"/>
      <c r="B896" s="106"/>
      <c r="C896" s="106"/>
      <c r="D896" s="106"/>
      <c r="E896">
        <v>47487</v>
      </c>
      <c r="F896" s="106"/>
      <c r="G896" t="s">
        <v>102</v>
      </c>
      <c r="H896" s="106"/>
    </row>
    <row r="897" spans="1:8" x14ac:dyDescent="0.25">
      <c r="A897" s="106"/>
      <c r="B897" s="106"/>
      <c r="C897" s="106"/>
      <c r="D897" s="106"/>
      <c r="E897">
        <v>47488</v>
      </c>
      <c r="F897" s="106"/>
      <c r="G897" t="s">
        <v>102</v>
      </c>
      <c r="H897" s="106"/>
    </row>
    <row r="898" spans="1:8" x14ac:dyDescent="0.25">
      <c r="A898" s="106"/>
      <c r="B898" s="106"/>
      <c r="C898" s="106"/>
      <c r="D898" s="106"/>
      <c r="E898">
        <v>47489</v>
      </c>
      <c r="F898" s="106"/>
      <c r="G898" t="s">
        <v>102</v>
      </c>
      <c r="H898" s="106"/>
    </row>
    <row r="899" spans="1:8" x14ac:dyDescent="0.25">
      <c r="A899" s="106"/>
      <c r="B899" s="106"/>
      <c r="C899" s="106"/>
      <c r="D899" s="106"/>
      <c r="E899">
        <v>47490</v>
      </c>
      <c r="F899" s="106"/>
      <c r="G899" t="s">
        <v>102</v>
      </c>
      <c r="H899" s="106"/>
    </row>
    <row r="900" spans="1:8" x14ac:dyDescent="0.25">
      <c r="A900" s="106"/>
      <c r="B900" s="106"/>
      <c r="C900" s="106"/>
      <c r="D900" s="106"/>
      <c r="E900">
        <v>47491</v>
      </c>
      <c r="F900" s="106"/>
      <c r="G900" t="s">
        <v>102</v>
      </c>
      <c r="H900" s="106"/>
    </row>
    <row r="901" spans="1:8" x14ac:dyDescent="0.25">
      <c r="A901" s="106"/>
      <c r="B901" s="106"/>
      <c r="C901" s="106"/>
      <c r="D901" s="106"/>
      <c r="E901">
        <v>47493</v>
      </c>
      <c r="F901" s="106"/>
      <c r="G901" t="s">
        <v>102</v>
      </c>
      <c r="H901" s="106"/>
    </row>
    <row r="902" spans="1:8" x14ac:dyDescent="0.25">
      <c r="A902" s="106"/>
      <c r="B902" s="106"/>
      <c r="C902" s="106"/>
      <c r="D902" s="106"/>
      <c r="E902">
        <v>47494</v>
      </c>
      <c r="F902" s="106"/>
      <c r="G902" t="s">
        <v>102</v>
      </c>
      <c r="H902" s="106"/>
    </row>
    <row r="903" spans="1:8" x14ac:dyDescent="0.25">
      <c r="A903" s="106"/>
      <c r="B903" s="106"/>
      <c r="C903" s="106"/>
      <c r="D903" s="106"/>
      <c r="E903">
        <v>47495</v>
      </c>
      <c r="F903" s="106"/>
      <c r="G903" t="s">
        <v>102</v>
      </c>
      <c r="H903" s="106"/>
    </row>
    <row r="904" spans="1:8" x14ac:dyDescent="0.25">
      <c r="A904" s="106"/>
      <c r="B904" s="106"/>
      <c r="C904" s="106"/>
      <c r="D904" s="106"/>
      <c r="E904">
        <v>47498</v>
      </c>
      <c r="F904" s="106"/>
      <c r="G904" t="s">
        <v>102</v>
      </c>
      <c r="H904" s="106"/>
    </row>
    <row r="905" spans="1:8" x14ac:dyDescent="0.25">
      <c r="A905" s="106"/>
      <c r="B905" s="106"/>
      <c r="C905" s="106"/>
      <c r="D905" s="106"/>
      <c r="E905">
        <v>47502</v>
      </c>
      <c r="F905" s="106"/>
      <c r="G905" t="s">
        <v>102</v>
      </c>
      <c r="H905" s="106"/>
    </row>
    <row r="906" spans="1:8" x14ac:dyDescent="0.25">
      <c r="A906" s="106"/>
      <c r="B906" s="106"/>
      <c r="C906" s="106"/>
      <c r="D906" s="106"/>
      <c r="E906">
        <v>47504</v>
      </c>
      <c r="F906" s="106"/>
      <c r="G906" t="s">
        <v>102</v>
      </c>
      <c r="H906" s="106"/>
    </row>
    <row r="907" spans="1:8" x14ac:dyDescent="0.25">
      <c r="A907" s="106"/>
      <c r="B907" s="106"/>
      <c r="C907" s="106"/>
      <c r="D907" s="106"/>
      <c r="E907">
        <v>47506</v>
      </c>
      <c r="F907" s="106"/>
      <c r="G907" t="s">
        <v>102</v>
      </c>
      <c r="H907" s="106"/>
    </row>
    <row r="908" spans="1:8" x14ac:dyDescent="0.25">
      <c r="A908" s="106"/>
      <c r="B908" s="106"/>
      <c r="C908" s="106"/>
      <c r="D908" s="106"/>
      <c r="E908">
        <v>47508</v>
      </c>
      <c r="F908" s="106"/>
      <c r="G908" t="s">
        <v>102</v>
      </c>
      <c r="H908" s="106"/>
    </row>
    <row r="909" spans="1:8" x14ac:dyDescent="0.25">
      <c r="A909" s="106"/>
      <c r="B909" s="106"/>
      <c r="C909" s="106"/>
      <c r="D909" s="106"/>
      <c r="E909">
        <v>47510</v>
      </c>
      <c r="F909" s="106"/>
      <c r="G909" t="s">
        <v>102</v>
      </c>
      <c r="H909" s="106"/>
    </row>
    <row r="910" spans="1:8" x14ac:dyDescent="0.25">
      <c r="A910" s="106"/>
      <c r="B910" s="106"/>
      <c r="C910" s="106"/>
      <c r="D910" s="106"/>
      <c r="E910">
        <v>47512</v>
      </c>
      <c r="F910" s="106"/>
      <c r="G910" t="s">
        <v>102</v>
      </c>
      <c r="H910" s="106"/>
    </row>
    <row r="911" spans="1:8" x14ac:dyDescent="0.25">
      <c r="A911" s="106"/>
      <c r="B911" s="106"/>
      <c r="C911" s="106"/>
      <c r="D911" s="106"/>
      <c r="E911">
        <v>47514</v>
      </c>
      <c r="F911" s="106"/>
      <c r="G911" t="s">
        <v>102</v>
      </c>
      <c r="H911" s="106"/>
    </row>
    <row r="912" spans="1:8" x14ac:dyDescent="0.25">
      <c r="A912" s="106"/>
      <c r="B912" s="106"/>
      <c r="C912" s="106"/>
      <c r="D912" s="106"/>
      <c r="E912">
        <v>47516</v>
      </c>
      <c r="F912" s="106"/>
      <c r="G912" t="s">
        <v>102</v>
      </c>
      <c r="H912" s="106"/>
    </row>
    <row r="913" spans="1:8" x14ac:dyDescent="0.25">
      <c r="A913" s="106"/>
      <c r="B913" s="106"/>
      <c r="C913" s="106"/>
      <c r="D913" s="106"/>
      <c r="E913">
        <v>47523</v>
      </c>
      <c r="F913" s="106"/>
      <c r="G913" t="s">
        <v>102</v>
      </c>
      <c r="H913" s="106"/>
    </row>
    <row r="914" spans="1:8" x14ac:dyDescent="0.25">
      <c r="A914" s="106"/>
      <c r="B914" s="106"/>
      <c r="C914" s="106"/>
      <c r="D914" s="106"/>
      <c r="E914">
        <v>47525</v>
      </c>
      <c r="F914" s="106"/>
      <c r="G914" t="s">
        <v>102</v>
      </c>
      <c r="H914" s="106"/>
    </row>
    <row r="915" spans="1:8" x14ac:dyDescent="0.25">
      <c r="A915" s="106"/>
      <c r="B915" s="106"/>
      <c r="C915" s="106"/>
      <c r="D915" s="106"/>
      <c r="E915">
        <v>47527</v>
      </c>
      <c r="F915" s="106"/>
      <c r="G915" t="s">
        <v>102</v>
      </c>
      <c r="H915" s="106"/>
    </row>
    <row r="916" spans="1:8" x14ac:dyDescent="0.25">
      <c r="A916" s="106"/>
      <c r="B916" s="106"/>
      <c r="C916" s="106"/>
      <c r="D916" s="106"/>
      <c r="E916">
        <v>45188</v>
      </c>
      <c r="F916" s="106"/>
      <c r="G916" t="s">
        <v>102</v>
      </c>
      <c r="H916" s="106"/>
    </row>
    <row r="917" spans="1:8" x14ac:dyDescent="0.25">
      <c r="A917" s="106"/>
      <c r="B917" s="106"/>
      <c r="C917" s="106"/>
      <c r="D917" s="106"/>
      <c r="E917">
        <v>43440</v>
      </c>
      <c r="F917" s="106"/>
      <c r="G917" t="s">
        <v>104</v>
      </c>
      <c r="H917" s="106"/>
    </row>
    <row r="918" spans="1:8" x14ac:dyDescent="0.25">
      <c r="A918" s="106"/>
      <c r="B918" s="106"/>
      <c r="C918" s="106"/>
      <c r="D918" s="106"/>
      <c r="E918">
        <v>43022</v>
      </c>
      <c r="F918" s="106"/>
      <c r="G918" t="s">
        <v>103</v>
      </c>
      <c r="H918" s="106"/>
    </row>
    <row r="919" spans="1:8" x14ac:dyDescent="0.25">
      <c r="A919" s="106"/>
      <c r="B919" s="106"/>
      <c r="C919" s="106"/>
      <c r="D919" s="106"/>
      <c r="E919">
        <v>43438</v>
      </c>
      <c r="F919" s="106"/>
      <c r="G919" t="s">
        <v>104</v>
      </c>
      <c r="H919" s="106"/>
    </row>
    <row r="920" spans="1:8" x14ac:dyDescent="0.25">
      <c r="A920" s="106"/>
      <c r="B920" s="106"/>
      <c r="C920" s="106"/>
      <c r="D920" s="106"/>
      <c r="E920">
        <v>46929</v>
      </c>
      <c r="F920" s="106"/>
      <c r="G920" t="s">
        <v>102</v>
      </c>
      <c r="H920" s="106"/>
    </row>
    <row r="921" spans="1:8" x14ac:dyDescent="0.25">
      <c r="A921" s="106"/>
      <c r="B921" s="106"/>
      <c r="C921" s="106"/>
      <c r="D921" s="106"/>
      <c r="E921">
        <v>46931</v>
      </c>
      <c r="F921" s="106"/>
      <c r="G921" t="s">
        <v>102</v>
      </c>
      <c r="H921" s="106"/>
    </row>
    <row r="922" spans="1:8" x14ac:dyDescent="0.25">
      <c r="A922" s="106"/>
      <c r="B922" s="106"/>
      <c r="C922" s="106"/>
      <c r="D922" s="106"/>
      <c r="E922">
        <v>46933</v>
      </c>
      <c r="F922" s="106"/>
      <c r="G922" t="s">
        <v>102</v>
      </c>
      <c r="H922" s="106"/>
    </row>
    <row r="923" spans="1:8" x14ac:dyDescent="0.25">
      <c r="A923" s="106"/>
      <c r="B923" s="106"/>
      <c r="C923" s="106"/>
      <c r="D923" s="106"/>
      <c r="E923">
        <v>46934</v>
      </c>
      <c r="F923" s="106"/>
      <c r="G923" t="s">
        <v>102</v>
      </c>
      <c r="H923" s="106"/>
    </row>
    <row r="924" spans="1:8" x14ac:dyDescent="0.25">
      <c r="A924" s="106"/>
      <c r="B924" s="106"/>
      <c r="C924" s="106"/>
      <c r="D924" s="106"/>
      <c r="E924">
        <v>46936</v>
      </c>
      <c r="F924" s="106"/>
      <c r="G924" t="s">
        <v>102</v>
      </c>
      <c r="H924" s="106"/>
    </row>
    <row r="925" spans="1:8" x14ac:dyDescent="0.25">
      <c r="A925" s="106"/>
      <c r="B925" s="106"/>
      <c r="C925" s="106"/>
      <c r="D925" s="106"/>
      <c r="E925">
        <v>46938</v>
      </c>
      <c r="F925" s="106"/>
      <c r="G925" t="s">
        <v>102</v>
      </c>
      <c r="H925" s="106"/>
    </row>
    <row r="926" spans="1:8" x14ac:dyDescent="0.25">
      <c r="A926" s="106"/>
      <c r="B926" s="106"/>
      <c r="C926" s="106"/>
      <c r="D926" s="106"/>
      <c r="E926">
        <v>46940</v>
      </c>
      <c r="F926" s="106"/>
      <c r="G926" t="s">
        <v>102</v>
      </c>
      <c r="H926" s="106"/>
    </row>
    <row r="927" spans="1:8" x14ac:dyDescent="0.25">
      <c r="A927" s="106"/>
      <c r="B927" s="106"/>
      <c r="C927" s="106"/>
      <c r="D927" s="106"/>
      <c r="E927">
        <v>46942</v>
      </c>
      <c r="F927" s="106"/>
      <c r="G927" t="s">
        <v>102</v>
      </c>
      <c r="H927" s="106"/>
    </row>
    <row r="928" spans="1:8" x14ac:dyDescent="0.25">
      <c r="A928" s="106"/>
      <c r="B928" s="106"/>
      <c r="C928" s="106"/>
      <c r="D928" s="106"/>
      <c r="E928">
        <v>46944</v>
      </c>
      <c r="F928" s="106"/>
      <c r="G928" t="s">
        <v>102</v>
      </c>
      <c r="H928" s="106"/>
    </row>
    <row r="929" spans="1:8" x14ac:dyDescent="0.25">
      <c r="A929" s="106"/>
      <c r="B929" s="106"/>
      <c r="C929" s="106"/>
      <c r="D929" s="106"/>
      <c r="E929">
        <v>46946</v>
      </c>
      <c r="F929" s="106"/>
      <c r="G929" t="s">
        <v>102</v>
      </c>
      <c r="H929" s="106"/>
    </row>
    <row r="930" spans="1:8" x14ac:dyDescent="0.25">
      <c r="A930" s="106"/>
      <c r="B930" s="106"/>
      <c r="C930" s="106"/>
      <c r="D930" s="106"/>
      <c r="E930">
        <v>46948</v>
      </c>
      <c r="F930" s="106"/>
      <c r="G930" t="s">
        <v>102</v>
      </c>
      <c r="H930" s="106"/>
    </row>
    <row r="931" spans="1:8" x14ac:dyDescent="0.25">
      <c r="A931" s="106"/>
      <c r="B931" s="106"/>
      <c r="C931" s="106"/>
      <c r="D931" s="106"/>
      <c r="E931">
        <v>46950</v>
      </c>
      <c r="F931" s="106"/>
      <c r="G931" t="s">
        <v>102</v>
      </c>
      <c r="H931" s="106"/>
    </row>
    <row r="932" spans="1:8" x14ac:dyDescent="0.25">
      <c r="A932" s="106"/>
      <c r="B932" s="106"/>
      <c r="C932" s="106"/>
      <c r="D932" s="106"/>
      <c r="E932">
        <v>46952</v>
      </c>
      <c r="F932" s="106"/>
      <c r="G932" t="s">
        <v>102</v>
      </c>
      <c r="H932" s="106"/>
    </row>
    <row r="933" spans="1:8" x14ac:dyDescent="0.25">
      <c r="A933" s="106"/>
      <c r="B933" s="106"/>
      <c r="C933" s="106"/>
      <c r="D933" s="106"/>
      <c r="E933">
        <v>46954</v>
      </c>
      <c r="F933" s="106"/>
      <c r="G933" t="s">
        <v>102</v>
      </c>
      <c r="H933" s="106"/>
    </row>
    <row r="934" spans="1:8" x14ac:dyDescent="0.25">
      <c r="A934" s="106"/>
      <c r="B934" s="106"/>
      <c r="C934" s="106"/>
      <c r="D934" s="106"/>
      <c r="E934">
        <v>46956</v>
      </c>
      <c r="F934" s="106"/>
      <c r="G934" t="s">
        <v>102</v>
      </c>
      <c r="H934" s="106"/>
    </row>
    <row r="935" spans="1:8" x14ac:dyDescent="0.25">
      <c r="A935" s="106"/>
      <c r="B935" s="106"/>
      <c r="C935" s="106"/>
      <c r="D935" s="106"/>
      <c r="E935">
        <v>46958</v>
      </c>
      <c r="F935" s="106"/>
      <c r="G935" t="s">
        <v>102</v>
      </c>
      <c r="H935" s="106"/>
    </row>
    <row r="936" spans="1:8" x14ac:dyDescent="0.25">
      <c r="A936" s="106"/>
      <c r="B936" s="106"/>
      <c r="C936" s="106"/>
      <c r="D936" s="106"/>
      <c r="E936">
        <v>46960</v>
      </c>
      <c r="F936" s="106"/>
      <c r="G936" t="s">
        <v>102</v>
      </c>
      <c r="H936" s="106"/>
    </row>
    <row r="937" spans="1:8" x14ac:dyDescent="0.25">
      <c r="A937" s="106"/>
      <c r="B937" s="106"/>
      <c r="C937" s="106"/>
      <c r="D937" s="106"/>
      <c r="E937">
        <v>46962</v>
      </c>
      <c r="F937" s="106"/>
      <c r="G937" t="s">
        <v>102</v>
      </c>
      <c r="H937" s="106"/>
    </row>
    <row r="938" spans="1:8" x14ac:dyDescent="0.25">
      <c r="A938" s="106"/>
      <c r="B938" s="106"/>
      <c r="C938" s="106"/>
      <c r="D938" s="106"/>
      <c r="E938">
        <v>46966</v>
      </c>
      <c r="F938" s="106"/>
      <c r="G938" t="s">
        <v>102</v>
      </c>
      <c r="H938" s="106"/>
    </row>
    <row r="939" spans="1:8" x14ac:dyDescent="0.25">
      <c r="A939" s="106"/>
      <c r="B939" s="106"/>
      <c r="C939" s="106"/>
      <c r="D939" s="106"/>
      <c r="E939">
        <v>46968</v>
      </c>
      <c r="F939" s="106"/>
      <c r="G939" t="s">
        <v>102</v>
      </c>
      <c r="H939" s="106"/>
    </row>
    <row r="940" spans="1:8" x14ac:dyDescent="0.25">
      <c r="A940" s="106"/>
      <c r="B940" s="106"/>
      <c r="C940" s="106"/>
      <c r="D940" s="106"/>
      <c r="E940">
        <v>46969</v>
      </c>
      <c r="F940" s="106"/>
      <c r="G940" t="s">
        <v>102</v>
      </c>
      <c r="H940" s="106"/>
    </row>
    <row r="941" spans="1:8" x14ac:dyDescent="0.25">
      <c r="A941" s="106"/>
      <c r="B941" s="106"/>
      <c r="C941" s="106"/>
      <c r="D941" s="106"/>
      <c r="E941">
        <v>46970</v>
      </c>
      <c r="F941" s="106"/>
      <c r="G941" t="s">
        <v>102</v>
      </c>
      <c r="H941" s="106"/>
    </row>
    <row r="942" spans="1:8" x14ac:dyDescent="0.25">
      <c r="A942" s="106"/>
      <c r="B942" s="106"/>
      <c r="C942" s="106"/>
      <c r="D942" s="106"/>
      <c r="E942">
        <v>46971</v>
      </c>
      <c r="F942" s="106"/>
      <c r="G942" t="s">
        <v>102</v>
      </c>
      <c r="H942" s="106"/>
    </row>
    <row r="943" spans="1:8" x14ac:dyDescent="0.25">
      <c r="A943" s="106"/>
      <c r="B943" s="106"/>
      <c r="C943" s="106"/>
      <c r="D943" s="106"/>
      <c r="E943">
        <v>46972</v>
      </c>
      <c r="F943" s="106"/>
      <c r="G943" t="s">
        <v>102</v>
      </c>
      <c r="H943" s="106"/>
    </row>
    <row r="944" spans="1:8" x14ac:dyDescent="0.25">
      <c r="A944" s="106"/>
      <c r="B944" s="106"/>
      <c r="C944" s="106"/>
      <c r="D944" s="106"/>
      <c r="E944">
        <v>46973</v>
      </c>
      <c r="F944" s="106"/>
      <c r="G944" t="s">
        <v>102</v>
      </c>
      <c r="H944" s="106"/>
    </row>
    <row r="945" spans="1:8" x14ac:dyDescent="0.25">
      <c r="A945" s="106"/>
      <c r="B945" s="106"/>
      <c r="C945" s="106"/>
      <c r="D945" s="106"/>
      <c r="E945">
        <v>46974</v>
      </c>
      <c r="F945" s="106"/>
      <c r="G945" t="s">
        <v>102</v>
      </c>
      <c r="H945" s="106"/>
    </row>
    <row r="946" spans="1:8" x14ac:dyDescent="0.25">
      <c r="A946" s="106"/>
      <c r="B946" s="106"/>
      <c r="C946" s="106"/>
      <c r="D946" s="106"/>
      <c r="E946">
        <v>46975</v>
      </c>
      <c r="F946" s="106"/>
      <c r="G946" t="s">
        <v>102</v>
      </c>
      <c r="H946" s="106"/>
    </row>
    <row r="947" spans="1:8" x14ac:dyDescent="0.25">
      <c r="A947" s="106"/>
      <c r="B947" s="106"/>
      <c r="C947" s="106"/>
      <c r="D947" s="106"/>
      <c r="E947">
        <v>46976</v>
      </c>
      <c r="F947" s="106"/>
      <c r="G947" t="s">
        <v>102</v>
      </c>
      <c r="H947" s="106"/>
    </row>
    <row r="948" spans="1:8" x14ac:dyDescent="0.25">
      <c r="A948" s="106"/>
      <c r="B948" s="106"/>
      <c r="C948" s="106"/>
      <c r="D948" s="106"/>
      <c r="E948">
        <v>46978</v>
      </c>
      <c r="F948" s="106"/>
      <c r="G948" t="s">
        <v>102</v>
      </c>
      <c r="H948" s="106"/>
    </row>
    <row r="949" spans="1:8" x14ac:dyDescent="0.25">
      <c r="A949" s="106"/>
      <c r="B949" s="106"/>
      <c r="C949" s="106"/>
      <c r="D949" s="106"/>
      <c r="E949">
        <v>46979</v>
      </c>
      <c r="F949" s="106"/>
      <c r="G949" t="s">
        <v>102</v>
      </c>
      <c r="H949" s="106"/>
    </row>
    <row r="950" spans="1:8" x14ac:dyDescent="0.25">
      <c r="A950" s="106"/>
      <c r="B950" s="106"/>
      <c r="C950" s="106"/>
      <c r="D950" s="106"/>
      <c r="E950">
        <v>46980</v>
      </c>
      <c r="F950" s="106"/>
      <c r="G950" t="s">
        <v>102</v>
      </c>
      <c r="H950" s="106"/>
    </row>
    <row r="951" spans="1:8" x14ac:dyDescent="0.25">
      <c r="A951" s="106"/>
      <c r="B951" s="106"/>
      <c r="C951" s="106"/>
      <c r="D951" s="106"/>
      <c r="E951">
        <v>46981</v>
      </c>
      <c r="F951" s="106"/>
      <c r="G951" t="s">
        <v>102</v>
      </c>
      <c r="H951" s="106"/>
    </row>
    <row r="952" spans="1:8" x14ac:dyDescent="0.25">
      <c r="A952" s="106"/>
      <c r="B952" s="106"/>
      <c r="C952" s="106"/>
      <c r="D952" s="106"/>
      <c r="E952">
        <v>46982</v>
      </c>
      <c r="F952" s="106"/>
      <c r="G952" t="s">
        <v>102</v>
      </c>
      <c r="H952" s="106"/>
    </row>
    <row r="953" spans="1:8" x14ac:dyDescent="0.25">
      <c r="A953" s="106"/>
      <c r="B953" s="106"/>
      <c r="C953" s="106"/>
      <c r="D953" s="106"/>
      <c r="E953">
        <v>46983</v>
      </c>
      <c r="F953" s="106"/>
      <c r="G953" t="s">
        <v>102</v>
      </c>
      <c r="H953" s="106"/>
    </row>
    <row r="954" spans="1:8" x14ac:dyDescent="0.25">
      <c r="A954" s="106"/>
      <c r="B954" s="106"/>
      <c r="C954" s="106"/>
      <c r="D954" s="106"/>
      <c r="E954">
        <v>46984</v>
      </c>
      <c r="F954" s="106"/>
      <c r="G954" t="s">
        <v>102</v>
      </c>
      <c r="H954" s="106"/>
    </row>
    <row r="955" spans="1:8" x14ac:dyDescent="0.25">
      <c r="A955" s="106"/>
      <c r="B955" s="106"/>
      <c r="C955" s="106"/>
      <c r="D955" s="106"/>
      <c r="E955">
        <v>46987</v>
      </c>
      <c r="F955" s="106"/>
      <c r="G955" t="s">
        <v>102</v>
      </c>
      <c r="H955" s="106"/>
    </row>
    <row r="956" spans="1:8" x14ac:dyDescent="0.25">
      <c r="A956" s="106"/>
      <c r="B956" s="106"/>
      <c r="C956" s="106"/>
      <c r="D956" s="106"/>
      <c r="E956">
        <v>46989</v>
      </c>
      <c r="F956" s="106"/>
      <c r="G956" t="s">
        <v>102</v>
      </c>
      <c r="H956" s="106"/>
    </row>
    <row r="957" spans="1:8" x14ac:dyDescent="0.25">
      <c r="A957" s="106"/>
      <c r="B957" s="106"/>
      <c r="C957" s="106"/>
      <c r="D957" s="106"/>
      <c r="E957">
        <v>46991</v>
      </c>
      <c r="F957" s="106"/>
      <c r="G957" t="s">
        <v>102</v>
      </c>
      <c r="H957" s="106"/>
    </row>
    <row r="958" spans="1:8" x14ac:dyDescent="0.25">
      <c r="A958" s="106"/>
      <c r="B958" s="106"/>
      <c r="C958" s="106"/>
      <c r="D958" s="106"/>
      <c r="E958">
        <v>46993</v>
      </c>
      <c r="F958" s="106"/>
      <c r="G958" t="s">
        <v>102</v>
      </c>
      <c r="H958" s="106"/>
    </row>
    <row r="959" spans="1:8" x14ac:dyDescent="0.25">
      <c r="A959" s="106"/>
      <c r="B959" s="106"/>
      <c r="C959" s="106"/>
      <c r="D959" s="106"/>
      <c r="E959">
        <v>46995</v>
      </c>
      <c r="F959" s="106"/>
      <c r="G959" t="s">
        <v>102</v>
      </c>
      <c r="H959" s="106"/>
    </row>
    <row r="960" spans="1:8" x14ac:dyDescent="0.25">
      <c r="A960" s="106"/>
      <c r="B960" s="106"/>
      <c r="C960" s="106"/>
      <c r="D960" s="106"/>
      <c r="E960">
        <v>46997</v>
      </c>
      <c r="F960" s="106"/>
      <c r="G960" t="s">
        <v>102</v>
      </c>
      <c r="H960" s="106"/>
    </row>
    <row r="961" spans="1:8" x14ac:dyDescent="0.25">
      <c r="A961" s="106"/>
      <c r="B961" s="106"/>
      <c r="C961" s="106"/>
      <c r="D961" s="106"/>
      <c r="E961">
        <v>46999</v>
      </c>
      <c r="F961" s="106"/>
      <c r="G961" t="s">
        <v>102</v>
      </c>
      <c r="H961" s="106"/>
    </row>
    <row r="962" spans="1:8" x14ac:dyDescent="0.25">
      <c r="A962" s="106"/>
      <c r="B962" s="106"/>
      <c r="C962" s="106"/>
      <c r="D962" s="106"/>
      <c r="E962">
        <v>47001</v>
      </c>
      <c r="F962" s="106"/>
      <c r="G962" t="s">
        <v>102</v>
      </c>
      <c r="H962" s="106"/>
    </row>
    <row r="963" spans="1:8" x14ac:dyDescent="0.25">
      <c r="A963" s="106"/>
      <c r="B963" s="106"/>
      <c r="C963" s="106"/>
      <c r="D963" s="106"/>
      <c r="E963">
        <v>47003</v>
      </c>
      <c r="F963" s="106"/>
      <c r="G963" t="s">
        <v>102</v>
      </c>
      <c r="H963" s="106"/>
    </row>
    <row r="964" spans="1:8" x14ac:dyDescent="0.25">
      <c r="A964" s="106"/>
      <c r="B964" s="106"/>
      <c r="C964" s="106"/>
      <c r="D964" s="106"/>
      <c r="E964">
        <v>47005</v>
      </c>
      <c r="F964" s="106"/>
      <c r="G964" t="s">
        <v>102</v>
      </c>
      <c r="H964" s="106"/>
    </row>
    <row r="965" spans="1:8" x14ac:dyDescent="0.25">
      <c r="A965" s="106"/>
      <c r="B965" s="106"/>
      <c r="C965" s="106"/>
      <c r="D965" s="106"/>
      <c r="E965">
        <v>47009</v>
      </c>
      <c r="F965" s="106"/>
      <c r="G965" t="s">
        <v>102</v>
      </c>
      <c r="H965" s="106"/>
    </row>
    <row r="966" spans="1:8" x14ac:dyDescent="0.25">
      <c r="A966" s="106"/>
      <c r="B966" s="106"/>
      <c r="C966" s="106"/>
      <c r="D966" s="106"/>
      <c r="E966">
        <v>47010</v>
      </c>
      <c r="F966" s="106"/>
      <c r="G966" t="s">
        <v>102</v>
      </c>
      <c r="H966" s="106"/>
    </row>
    <row r="967" spans="1:8" x14ac:dyDescent="0.25">
      <c r="A967" s="106"/>
      <c r="B967" s="106"/>
      <c r="C967" s="106"/>
      <c r="D967" s="106"/>
      <c r="E967">
        <v>47012</v>
      </c>
      <c r="F967" s="106"/>
      <c r="G967" t="s">
        <v>102</v>
      </c>
      <c r="H967" s="106"/>
    </row>
    <row r="968" spans="1:8" x14ac:dyDescent="0.25">
      <c r="A968" s="106"/>
      <c r="B968" s="106"/>
      <c r="C968" s="106"/>
      <c r="D968" s="106"/>
      <c r="E968">
        <v>47014</v>
      </c>
      <c r="F968" s="106"/>
      <c r="G968" t="s">
        <v>102</v>
      </c>
      <c r="H968" s="106"/>
    </row>
    <row r="969" spans="1:8" x14ac:dyDescent="0.25">
      <c r="A969" s="106"/>
      <c r="B969" s="106"/>
      <c r="C969" s="106"/>
      <c r="D969" s="106"/>
      <c r="E969">
        <v>47016</v>
      </c>
      <c r="F969" s="106"/>
      <c r="G969" t="s">
        <v>102</v>
      </c>
      <c r="H969" s="106"/>
    </row>
    <row r="970" spans="1:8" x14ac:dyDescent="0.25">
      <c r="A970" s="106"/>
      <c r="B970" s="106"/>
      <c r="C970" s="106"/>
      <c r="D970" s="106"/>
      <c r="E970">
        <v>47018</v>
      </c>
      <c r="F970" s="106"/>
      <c r="G970" t="s">
        <v>102</v>
      </c>
      <c r="H970" s="106"/>
    </row>
    <row r="971" spans="1:8" x14ac:dyDescent="0.25">
      <c r="A971" s="106"/>
      <c r="B971" s="106"/>
      <c r="C971" s="106"/>
      <c r="D971" s="106"/>
      <c r="E971">
        <v>47022</v>
      </c>
      <c r="F971" s="106"/>
      <c r="G971" t="s">
        <v>102</v>
      </c>
      <c r="H971" s="106"/>
    </row>
    <row r="972" spans="1:8" x14ac:dyDescent="0.25">
      <c r="A972" s="106"/>
      <c r="B972" s="106"/>
      <c r="C972" s="106"/>
      <c r="D972" s="106"/>
      <c r="E972">
        <v>47024</v>
      </c>
      <c r="F972" s="106"/>
      <c r="G972" t="s">
        <v>102</v>
      </c>
      <c r="H972" s="106"/>
    </row>
    <row r="973" spans="1:8" x14ac:dyDescent="0.25">
      <c r="A973" s="106"/>
      <c r="B973" s="106"/>
      <c r="C973" s="106"/>
      <c r="D973" s="106"/>
      <c r="E973">
        <v>47026</v>
      </c>
      <c r="F973" s="106"/>
      <c r="G973" t="s">
        <v>102</v>
      </c>
      <c r="H973" s="106"/>
    </row>
    <row r="974" spans="1:8" x14ac:dyDescent="0.25">
      <c r="A974" s="106"/>
      <c r="B974" s="106"/>
      <c r="C974" s="106"/>
      <c r="D974" s="106"/>
      <c r="E974">
        <v>47028</v>
      </c>
      <c r="F974" s="106"/>
      <c r="G974" t="s">
        <v>102</v>
      </c>
      <c r="H974" s="106"/>
    </row>
    <row r="975" spans="1:8" x14ac:dyDescent="0.25">
      <c r="A975" s="106"/>
      <c r="B975" s="106"/>
      <c r="C975" s="106"/>
      <c r="D975" s="106"/>
      <c r="E975">
        <v>47030</v>
      </c>
      <c r="F975" s="106"/>
      <c r="G975" t="s">
        <v>102</v>
      </c>
      <c r="H975" s="106"/>
    </row>
    <row r="976" spans="1:8" x14ac:dyDescent="0.25">
      <c r="A976" s="106"/>
      <c r="B976" s="106"/>
      <c r="C976" s="106"/>
      <c r="D976" s="106"/>
      <c r="E976">
        <v>47032</v>
      </c>
      <c r="F976" s="106"/>
      <c r="G976" t="s">
        <v>102</v>
      </c>
      <c r="H976" s="106"/>
    </row>
    <row r="977" spans="1:8" x14ac:dyDescent="0.25">
      <c r="A977" s="106"/>
      <c r="B977" s="106"/>
      <c r="C977" s="106"/>
      <c r="D977" s="106"/>
      <c r="E977">
        <v>43439</v>
      </c>
      <c r="F977" s="106"/>
      <c r="G977" t="s">
        <v>104</v>
      </c>
      <c r="H977" s="106"/>
    </row>
    <row r="978" spans="1:8" x14ac:dyDescent="0.25">
      <c r="A978" s="106"/>
      <c r="B978" s="106"/>
      <c r="C978" s="106"/>
      <c r="D978" s="106"/>
      <c r="E978" t="s">
        <v>120</v>
      </c>
      <c r="F978" s="106"/>
      <c r="G978" t="s">
        <v>104</v>
      </c>
      <c r="H978" s="106"/>
    </row>
    <row r="979" spans="1:8" x14ac:dyDescent="0.25">
      <c r="A979" s="106"/>
      <c r="B979" s="106"/>
      <c r="C979" s="106"/>
      <c r="D979" s="106"/>
      <c r="E979">
        <v>47034</v>
      </c>
      <c r="F979" s="106"/>
      <c r="G979" t="s">
        <v>102</v>
      </c>
      <c r="H979" s="106"/>
    </row>
    <row r="980" spans="1:8" x14ac:dyDescent="0.25">
      <c r="A980" s="106"/>
      <c r="B980" s="106"/>
      <c r="C980" s="106"/>
      <c r="D980" s="106"/>
      <c r="E980">
        <v>47038</v>
      </c>
      <c r="F980" s="106"/>
      <c r="G980" t="s">
        <v>102</v>
      </c>
      <c r="H980" s="106"/>
    </row>
    <row r="981" spans="1:8" x14ac:dyDescent="0.25">
      <c r="A981" s="106"/>
      <c r="B981" s="106"/>
      <c r="C981" s="106"/>
      <c r="D981" s="106"/>
      <c r="E981">
        <v>47040</v>
      </c>
      <c r="F981" s="106"/>
      <c r="G981" t="s">
        <v>102</v>
      </c>
      <c r="H981" s="106"/>
    </row>
    <row r="982" spans="1:8" x14ac:dyDescent="0.25">
      <c r="A982" s="106"/>
      <c r="B982" s="106"/>
      <c r="C982" s="106"/>
      <c r="D982" s="106"/>
      <c r="E982">
        <v>47043</v>
      </c>
      <c r="F982" s="106"/>
      <c r="G982" t="s">
        <v>102</v>
      </c>
      <c r="H982" s="106"/>
    </row>
    <row r="983" spans="1:8" x14ac:dyDescent="0.25">
      <c r="A983" s="106"/>
      <c r="B983" s="106"/>
      <c r="C983" s="106"/>
      <c r="D983" s="106"/>
      <c r="E983">
        <v>47045</v>
      </c>
      <c r="F983" s="106"/>
      <c r="G983" t="s">
        <v>102</v>
      </c>
      <c r="H983" s="106"/>
    </row>
    <row r="984" spans="1:8" x14ac:dyDescent="0.25">
      <c r="A984" s="106"/>
      <c r="B984" s="106"/>
      <c r="C984" s="106"/>
      <c r="D984" s="106"/>
      <c r="E984">
        <v>47047</v>
      </c>
      <c r="F984" s="106"/>
      <c r="G984" t="s">
        <v>102</v>
      </c>
      <c r="H984" s="106"/>
    </row>
    <row r="985" spans="1:8" x14ac:dyDescent="0.25">
      <c r="A985" s="106"/>
      <c r="B985" s="106"/>
      <c r="C985" s="106"/>
      <c r="D985" s="106"/>
      <c r="E985">
        <v>47049</v>
      </c>
      <c r="F985" s="106"/>
      <c r="G985" t="s">
        <v>102</v>
      </c>
      <c r="H985" s="106"/>
    </row>
    <row r="986" spans="1:8" x14ac:dyDescent="0.25">
      <c r="A986" s="106"/>
      <c r="B986" s="106"/>
      <c r="C986" s="106"/>
      <c r="D986" s="106"/>
      <c r="E986">
        <v>47051</v>
      </c>
      <c r="F986" s="106"/>
      <c r="G986" t="s">
        <v>102</v>
      </c>
      <c r="H986" s="106"/>
    </row>
    <row r="987" spans="1:8" x14ac:dyDescent="0.25">
      <c r="A987" s="106"/>
      <c r="B987" s="106"/>
      <c r="C987" s="106"/>
      <c r="D987" s="106"/>
      <c r="E987">
        <v>47053</v>
      </c>
      <c r="F987" s="106"/>
      <c r="G987" t="s">
        <v>102</v>
      </c>
      <c r="H987" s="106"/>
    </row>
    <row r="988" spans="1:8" x14ac:dyDescent="0.25">
      <c r="A988" s="106"/>
      <c r="B988" s="106"/>
      <c r="C988" s="106"/>
      <c r="D988" s="106"/>
      <c r="E988">
        <v>47055</v>
      </c>
      <c r="F988" s="106"/>
      <c r="G988" t="s">
        <v>102</v>
      </c>
      <c r="H988" s="106"/>
    </row>
    <row r="989" spans="1:8" x14ac:dyDescent="0.25">
      <c r="A989" s="106"/>
      <c r="B989" s="106"/>
      <c r="C989" s="106"/>
      <c r="D989" s="106"/>
      <c r="E989">
        <v>47057</v>
      </c>
      <c r="F989" s="106"/>
      <c r="G989" t="s">
        <v>102</v>
      </c>
      <c r="H989" s="106"/>
    </row>
    <row r="990" spans="1:8" x14ac:dyDescent="0.25">
      <c r="A990" s="106"/>
      <c r="B990" s="106"/>
      <c r="C990" s="106"/>
      <c r="D990" s="106"/>
      <c r="E990">
        <v>47059</v>
      </c>
      <c r="F990" s="106"/>
      <c r="G990" t="s">
        <v>102</v>
      </c>
      <c r="H990" s="106"/>
    </row>
    <row r="991" spans="1:8" x14ac:dyDescent="0.25">
      <c r="A991" s="106"/>
      <c r="B991" s="106"/>
      <c r="C991" s="106"/>
      <c r="D991" s="106"/>
      <c r="E991">
        <v>47061</v>
      </c>
      <c r="F991" s="106"/>
      <c r="G991" t="s">
        <v>102</v>
      </c>
      <c r="H991" s="106"/>
    </row>
    <row r="992" spans="1:8" x14ac:dyDescent="0.25">
      <c r="A992" s="106"/>
      <c r="B992" s="106"/>
      <c r="C992" s="106"/>
      <c r="D992" s="106"/>
      <c r="E992">
        <v>47063</v>
      </c>
      <c r="F992" s="106"/>
      <c r="G992" t="s">
        <v>102</v>
      </c>
      <c r="H992" s="106"/>
    </row>
    <row r="993" spans="1:8" x14ac:dyDescent="0.25">
      <c r="A993" s="106"/>
      <c r="B993" s="106"/>
      <c r="C993" s="106"/>
      <c r="D993" s="106"/>
      <c r="E993">
        <v>47065</v>
      </c>
      <c r="F993" s="106"/>
      <c r="G993" t="s">
        <v>102</v>
      </c>
      <c r="H993" s="106"/>
    </row>
    <row r="994" spans="1:8" x14ac:dyDescent="0.25">
      <c r="A994" s="106"/>
      <c r="B994" s="106"/>
      <c r="C994" s="106"/>
      <c r="D994" s="106"/>
      <c r="E994">
        <v>47067</v>
      </c>
      <c r="F994" s="106"/>
      <c r="G994" t="s">
        <v>102</v>
      </c>
      <c r="H994" s="106"/>
    </row>
    <row r="995" spans="1:8" x14ac:dyDescent="0.25">
      <c r="A995" s="106"/>
      <c r="B995" s="106"/>
      <c r="C995" s="106"/>
      <c r="D995" s="106"/>
      <c r="E995">
        <v>47069</v>
      </c>
      <c r="F995" s="106"/>
      <c r="G995" t="s">
        <v>102</v>
      </c>
      <c r="H995" s="106"/>
    </row>
    <row r="996" spans="1:8" x14ac:dyDescent="0.25">
      <c r="A996" s="106"/>
      <c r="B996" s="106"/>
      <c r="C996" s="106"/>
      <c r="D996" s="106"/>
      <c r="E996">
        <v>47071</v>
      </c>
      <c r="F996" s="106"/>
      <c r="G996" t="s">
        <v>102</v>
      </c>
      <c r="H996" s="106"/>
    </row>
    <row r="997" spans="1:8" x14ac:dyDescent="0.25">
      <c r="A997" s="106"/>
      <c r="B997" s="106"/>
      <c r="C997" s="106"/>
      <c r="D997" s="106"/>
      <c r="E997">
        <v>47073</v>
      </c>
      <c r="F997" s="106"/>
      <c r="G997" t="s">
        <v>102</v>
      </c>
      <c r="H997" s="106"/>
    </row>
    <row r="998" spans="1:8" x14ac:dyDescent="0.25">
      <c r="A998" s="106"/>
      <c r="B998" s="106"/>
      <c r="C998" s="106"/>
      <c r="D998" s="106"/>
      <c r="E998">
        <v>47075</v>
      </c>
      <c r="F998" s="106"/>
      <c r="G998" t="s">
        <v>102</v>
      </c>
      <c r="H998" s="106"/>
    </row>
    <row r="999" spans="1:8" x14ac:dyDescent="0.25">
      <c r="A999" s="106"/>
      <c r="B999" s="106"/>
      <c r="C999" s="106"/>
      <c r="D999" s="106"/>
      <c r="E999">
        <v>47077</v>
      </c>
      <c r="F999" s="106"/>
      <c r="G999" t="s">
        <v>102</v>
      </c>
      <c r="H999" s="106"/>
    </row>
    <row r="1000" spans="1:8" x14ac:dyDescent="0.25">
      <c r="A1000" s="106"/>
      <c r="B1000" s="106"/>
      <c r="C1000" s="106"/>
      <c r="D1000" s="106"/>
      <c r="E1000">
        <v>47078</v>
      </c>
      <c r="F1000" s="106"/>
      <c r="G1000" t="s">
        <v>102</v>
      </c>
      <c r="H1000" s="106"/>
    </row>
    <row r="1001" spans="1:8" x14ac:dyDescent="0.25">
      <c r="A1001" s="106"/>
      <c r="B1001" s="106"/>
      <c r="C1001" s="106"/>
      <c r="D1001" s="106"/>
      <c r="E1001">
        <v>47079</v>
      </c>
      <c r="F1001" s="106"/>
      <c r="G1001" t="s">
        <v>102</v>
      </c>
      <c r="H1001" s="106"/>
    </row>
    <row r="1002" spans="1:8" x14ac:dyDescent="0.25">
      <c r="A1002" s="106"/>
      <c r="B1002" s="106"/>
      <c r="C1002" s="106"/>
      <c r="D1002" s="106"/>
      <c r="E1002">
        <v>47080</v>
      </c>
      <c r="F1002" s="106"/>
      <c r="G1002" t="s">
        <v>102</v>
      </c>
      <c r="H1002" s="106"/>
    </row>
    <row r="1003" spans="1:8" x14ac:dyDescent="0.25">
      <c r="A1003" s="106"/>
      <c r="B1003" s="106"/>
      <c r="C1003" s="106"/>
      <c r="D1003" s="106"/>
      <c r="E1003">
        <v>47081</v>
      </c>
      <c r="F1003" s="106"/>
      <c r="G1003" t="s">
        <v>102</v>
      </c>
      <c r="H1003" s="106"/>
    </row>
    <row r="1004" spans="1:8" x14ac:dyDescent="0.25">
      <c r="A1004" s="106"/>
      <c r="B1004" s="106"/>
      <c r="C1004" s="106"/>
      <c r="D1004" s="106"/>
      <c r="E1004">
        <v>47082</v>
      </c>
      <c r="F1004" s="106"/>
      <c r="G1004" t="s">
        <v>102</v>
      </c>
      <c r="H1004" s="106"/>
    </row>
    <row r="1005" spans="1:8" x14ac:dyDescent="0.25">
      <c r="A1005" s="106"/>
      <c r="B1005" s="106"/>
      <c r="C1005" s="106"/>
      <c r="D1005" s="106"/>
      <c r="E1005">
        <v>47083</v>
      </c>
      <c r="F1005" s="106"/>
      <c r="G1005" t="s">
        <v>102</v>
      </c>
      <c r="H1005" s="106"/>
    </row>
    <row r="1006" spans="1:8" x14ac:dyDescent="0.25">
      <c r="A1006" s="106"/>
      <c r="B1006" s="106"/>
      <c r="C1006" s="106"/>
      <c r="D1006" s="106"/>
      <c r="E1006">
        <v>47084</v>
      </c>
      <c r="F1006" s="106"/>
      <c r="G1006" t="s">
        <v>102</v>
      </c>
      <c r="H1006" s="106"/>
    </row>
    <row r="1007" spans="1:8" x14ac:dyDescent="0.25">
      <c r="A1007" s="106"/>
      <c r="B1007" s="106"/>
      <c r="C1007" s="106"/>
      <c r="D1007" s="106"/>
      <c r="E1007">
        <v>47085</v>
      </c>
      <c r="F1007" s="106"/>
      <c r="G1007" t="s">
        <v>102</v>
      </c>
      <c r="H1007" s="106"/>
    </row>
    <row r="1008" spans="1:8" x14ac:dyDescent="0.25">
      <c r="A1008" s="106"/>
      <c r="B1008" s="106"/>
      <c r="C1008" s="106"/>
      <c r="D1008" s="106"/>
      <c r="E1008">
        <v>47086</v>
      </c>
      <c r="F1008" s="106"/>
      <c r="G1008" t="s">
        <v>102</v>
      </c>
      <c r="H1008" s="106"/>
    </row>
    <row r="1009" spans="1:8" x14ac:dyDescent="0.25">
      <c r="A1009" s="106"/>
      <c r="B1009" s="106"/>
      <c r="C1009" s="106"/>
      <c r="D1009" s="106"/>
      <c r="E1009">
        <v>47087</v>
      </c>
      <c r="F1009" s="106"/>
      <c r="G1009" t="s">
        <v>102</v>
      </c>
      <c r="H1009" s="106"/>
    </row>
    <row r="1010" spans="1:8" x14ac:dyDescent="0.25">
      <c r="A1010" s="106"/>
      <c r="B1010" s="106"/>
      <c r="C1010" s="106"/>
      <c r="D1010" s="106"/>
      <c r="E1010">
        <v>47088</v>
      </c>
      <c r="F1010" s="106"/>
      <c r="G1010" t="s">
        <v>102</v>
      </c>
      <c r="H1010" s="106"/>
    </row>
    <row r="1011" spans="1:8" x14ac:dyDescent="0.25">
      <c r="A1011" s="106"/>
      <c r="B1011" s="106"/>
      <c r="C1011" s="106"/>
      <c r="D1011" s="106"/>
      <c r="E1011">
        <v>47089</v>
      </c>
      <c r="F1011" s="106"/>
      <c r="G1011" t="s">
        <v>102</v>
      </c>
      <c r="H1011" s="106"/>
    </row>
    <row r="1012" spans="1:8" x14ac:dyDescent="0.25">
      <c r="A1012" s="106"/>
      <c r="B1012" s="106"/>
      <c r="C1012" s="106"/>
      <c r="D1012" s="106"/>
      <c r="E1012">
        <v>47090</v>
      </c>
      <c r="F1012" s="106"/>
      <c r="G1012" t="s">
        <v>102</v>
      </c>
      <c r="H1012" s="106"/>
    </row>
    <row r="1013" spans="1:8" x14ac:dyDescent="0.25">
      <c r="A1013" s="106"/>
      <c r="B1013" s="106"/>
      <c r="C1013" s="106"/>
      <c r="D1013" s="106"/>
      <c r="E1013">
        <v>47091</v>
      </c>
      <c r="F1013" s="106"/>
      <c r="G1013" t="s">
        <v>102</v>
      </c>
      <c r="H1013" s="106"/>
    </row>
    <row r="1014" spans="1:8" x14ac:dyDescent="0.25">
      <c r="A1014" s="106"/>
      <c r="B1014" s="106"/>
      <c r="C1014" s="106"/>
      <c r="D1014" s="106"/>
      <c r="E1014">
        <v>47092</v>
      </c>
      <c r="F1014" s="106"/>
      <c r="G1014" t="s">
        <v>102</v>
      </c>
      <c r="H1014" s="106"/>
    </row>
    <row r="1015" spans="1:8" x14ac:dyDescent="0.25">
      <c r="A1015" s="106"/>
      <c r="B1015" s="106"/>
      <c r="C1015" s="106"/>
      <c r="D1015" s="106"/>
      <c r="E1015">
        <v>47093</v>
      </c>
      <c r="F1015" s="106"/>
      <c r="G1015" t="s">
        <v>102</v>
      </c>
      <c r="H1015" s="106"/>
    </row>
    <row r="1016" spans="1:8" x14ac:dyDescent="0.25">
      <c r="A1016" s="106"/>
      <c r="B1016" s="106"/>
      <c r="C1016" s="106"/>
      <c r="D1016" s="106"/>
      <c r="E1016">
        <v>47094</v>
      </c>
      <c r="F1016" s="106"/>
      <c r="G1016" t="s">
        <v>102</v>
      </c>
      <c r="H1016" s="106"/>
    </row>
    <row r="1017" spans="1:8" x14ac:dyDescent="0.25">
      <c r="A1017" s="106"/>
      <c r="B1017" s="106"/>
      <c r="C1017" s="106"/>
      <c r="D1017" s="106"/>
      <c r="E1017">
        <v>47096</v>
      </c>
      <c r="F1017" s="106"/>
      <c r="G1017" t="s">
        <v>102</v>
      </c>
      <c r="H1017" s="106"/>
    </row>
    <row r="1018" spans="1:8" x14ac:dyDescent="0.25">
      <c r="A1018" s="106"/>
      <c r="B1018" s="106"/>
      <c r="C1018" s="106"/>
      <c r="D1018" s="106"/>
      <c r="E1018">
        <v>47098</v>
      </c>
      <c r="F1018" s="106"/>
      <c r="G1018" t="s">
        <v>102</v>
      </c>
      <c r="H1018" s="106"/>
    </row>
    <row r="1019" spans="1:8" x14ac:dyDescent="0.25">
      <c r="A1019" s="106"/>
      <c r="B1019" s="106"/>
      <c r="C1019" s="106"/>
      <c r="D1019" s="106"/>
      <c r="E1019">
        <v>47100</v>
      </c>
      <c r="F1019" s="106"/>
      <c r="G1019" t="s">
        <v>102</v>
      </c>
      <c r="H1019" s="106"/>
    </row>
    <row r="1020" spans="1:8" x14ac:dyDescent="0.25">
      <c r="A1020" s="106"/>
      <c r="B1020" s="106"/>
      <c r="C1020" s="106"/>
      <c r="D1020" s="106"/>
      <c r="E1020">
        <v>47102</v>
      </c>
      <c r="F1020" s="106"/>
      <c r="G1020" t="s">
        <v>102</v>
      </c>
      <c r="H1020" s="106"/>
    </row>
    <row r="1021" spans="1:8" x14ac:dyDescent="0.25">
      <c r="A1021" s="106"/>
      <c r="B1021" s="106"/>
      <c r="C1021" s="106"/>
      <c r="D1021" s="106"/>
      <c r="E1021">
        <v>47104</v>
      </c>
      <c r="F1021" s="106"/>
      <c r="G1021" t="s">
        <v>102</v>
      </c>
      <c r="H1021" s="106"/>
    </row>
    <row r="1022" spans="1:8" x14ac:dyDescent="0.25">
      <c r="A1022" s="106"/>
      <c r="B1022" s="106"/>
      <c r="C1022" s="106"/>
      <c r="D1022" s="106"/>
      <c r="E1022">
        <v>47106</v>
      </c>
      <c r="F1022" s="106"/>
      <c r="G1022" t="s">
        <v>102</v>
      </c>
      <c r="H1022" s="106"/>
    </row>
    <row r="1023" spans="1:8" x14ac:dyDescent="0.25">
      <c r="A1023" s="106"/>
      <c r="B1023" s="106"/>
      <c r="C1023" s="106"/>
      <c r="D1023" s="106"/>
      <c r="E1023">
        <v>47108</v>
      </c>
      <c r="F1023" s="106"/>
      <c r="G1023" t="s">
        <v>102</v>
      </c>
      <c r="H1023" s="106"/>
    </row>
    <row r="1024" spans="1:8" x14ac:dyDescent="0.25">
      <c r="A1024" s="106"/>
      <c r="B1024" s="106"/>
      <c r="C1024" s="106"/>
      <c r="D1024" s="106"/>
      <c r="E1024">
        <v>47110</v>
      </c>
      <c r="F1024" s="106"/>
      <c r="G1024" t="s">
        <v>102</v>
      </c>
      <c r="H1024" s="106"/>
    </row>
    <row r="1025" spans="1:8" x14ac:dyDescent="0.25">
      <c r="A1025" s="106"/>
      <c r="B1025" s="106"/>
      <c r="C1025" s="106"/>
      <c r="D1025" s="106"/>
      <c r="E1025">
        <v>47112</v>
      </c>
      <c r="F1025" s="106"/>
      <c r="G1025" t="s">
        <v>102</v>
      </c>
      <c r="H1025" s="106"/>
    </row>
    <row r="1026" spans="1:8" x14ac:dyDescent="0.25">
      <c r="A1026" s="106"/>
      <c r="B1026" s="106"/>
      <c r="C1026" s="106"/>
      <c r="D1026" s="106"/>
      <c r="E1026">
        <v>47114</v>
      </c>
      <c r="F1026" s="106"/>
      <c r="G1026" t="s">
        <v>102</v>
      </c>
      <c r="H1026" s="106"/>
    </row>
    <row r="1027" spans="1:8" x14ac:dyDescent="0.25">
      <c r="A1027" s="106"/>
      <c r="B1027" s="106"/>
      <c r="C1027" s="106"/>
      <c r="D1027" s="106"/>
      <c r="E1027">
        <v>47116</v>
      </c>
      <c r="F1027" s="106"/>
      <c r="G1027" t="s">
        <v>102</v>
      </c>
      <c r="H1027" s="106"/>
    </row>
    <row r="1028" spans="1:8" x14ac:dyDescent="0.25">
      <c r="A1028" s="106"/>
      <c r="B1028" s="106"/>
      <c r="C1028" s="106"/>
      <c r="D1028" s="106"/>
      <c r="E1028">
        <v>47118</v>
      </c>
      <c r="F1028" s="106"/>
      <c r="G1028" t="s">
        <v>102</v>
      </c>
      <c r="H1028" s="106"/>
    </row>
    <row r="1029" spans="1:8" x14ac:dyDescent="0.25">
      <c r="A1029" s="106"/>
      <c r="B1029" s="106"/>
      <c r="C1029" s="106"/>
      <c r="D1029" s="106"/>
      <c r="E1029">
        <v>47119</v>
      </c>
      <c r="F1029" s="106"/>
      <c r="G1029" t="s">
        <v>102</v>
      </c>
      <c r="H1029" s="106"/>
    </row>
    <row r="1030" spans="1:8" x14ac:dyDescent="0.25">
      <c r="A1030" s="106"/>
      <c r="B1030" s="106"/>
      <c r="C1030" s="106"/>
      <c r="D1030" s="106"/>
      <c r="E1030">
        <v>47121</v>
      </c>
      <c r="F1030" s="106"/>
      <c r="G1030" t="s">
        <v>102</v>
      </c>
      <c r="H1030" s="106"/>
    </row>
    <row r="1031" spans="1:8" x14ac:dyDescent="0.25">
      <c r="A1031" s="106"/>
      <c r="B1031" s="106"/>
      <c r="C1031" s="106"/>
      <c r="D1031" s="106"/>
      <c r="E1031">
        <v>47123</v>
      </c>
      <c r="F1031" s="106"/>
      <c r="G1031" t="s">
        <v>102</v>
      </c>
      <c r="H1031" s="106"/>
    </row>
    <row r="1032" spans="1:8" x14ac:dyDescent="0.25">
      <c r="A1032" s="106"/>
      <c r="B1032" s="106"/>
      <c r="C1032" s="106"/>
      <c r="D1032" s="106"/>
      <c r="E1032">
        <v>47125</v>
      </c>
      <c r="F1032" s="106"/>
      <c r="G1032" t="s">
        <v>102</v>
      </c>
      <c r="H1032" s="106"/>
    </row>
    <row r="1033" spans="1:8" x14ac:dyDescent="0.25">
      <c r="A1033" s="106"/>
      <c r="B1033" s="106"/>
      <c r="C1033" s="106"/>
      <c r="D1033" s="106"/>
      <c r="E1033">
        <v>47127</v>
      </c>
      <c r="F1033" s="106"/>
      <c r="G1033" t="s">
        <v>102</v>
      </c>
      <c r="H1033" s="106"/>
    </row>
    <row r="1034" spans="1:8" x14ac:dyDescent="0.25">
      <c r="A1034" s="106"/>
      <c r="B1034" s="106"/>
      <c r="C1034" s="106"/>
      <c r="D1034" s="106"/>
      <c r="E1034">
        <v>47130</v>
      </c>
      <c r="F1034" s="106"/>
      <c r="G1034" t="s">
        <v>102</v>
      </c>
      <c r="H1034" s="106"/>
    </row>
    <row r="1035" spans="1:8" x14ac:dyDescent="0.25">
      <c r="A1035" s="106"/>
      <c r="B1035" s="106"/>
      <c r="C1035" s="106"/>
      <c r="D1035" s="106"/>
      <c r="E1035">
        <v>47168</v>
      </c>
      <c r="F1035" s="106"/>
      <c r="G1035" t="s">
        <v>102</v>
      </c>
      <c r="H1035" s="106"/>
    </row>
    <row r="1036" spans="1:8" x14ac:dyDescent="0.25">
      <c r="A1036" s="106"/>
      <c r="B1036" s="106"/>
      <c r="C1036" s="106"/>
      <c r="D1036" s="106"/>
      <c r="E1036">
        <v>47170</v>
      </c>
      <c r="F1036" s="106"/>
      <c r="G1036" t="s">
        <v>102</v>
      </c>
      <c r="H1036" s="106"/>
    </row>
    <row r="1037" spans="1:8" x14ac:dyDescent="0.25">
      <c r="A1037" s="106"/>
      <c r="B1037" s="106"/>
      <c r="C1037" s="106"/>
      <c r="D1037" s="106"/>
      <c r="E1037">
        <v>47172</v>
      </c>
      <c r="F1037" s="106"/>
      <c r="G1037" t="s">
        <v>102</v>
      </c>
      <c r="H1037" s="106"/>
    </row>
    <row r="1038" spans="1:8" x14ac:dyDescent="0.25">
      <c r="A1038" s="106"/>
      <c r="B1038" s="106"/>
      <c r="C1038" s="106"/>
      <c r="D1038" s="106"/>
      <c r="E1038">
        <v>47174</v>
      </c>
      <c r="F1038" s="106"/>
      <c r="G1038" t="s">
        <v>102</v>
      </c>
      <c r="H1038" s="106"/>
    </row>
    <row r="1039" spans="1:8" x14ac:dyDescent="0.25">
      <c r="A1039" s="106"/>
      <c r="B1039" s="106"/>
      <c r="C1039" s="106"/>
      <c r="D1039" s="106"/>
      <c r="E1039">
        <v>47176</v>
      </c>
      <c r="F1039" s="106"/>
      <c r="G1039" t="s">
        <v>102</v>
      </c>
      <c r="H1039" s="106"/>
    </row>
    <row r="1040" spans="1:8" x14ac:dyDescent="0.25">
      <c r="A1040" s="106"/>
      <c r="B1040" s="106"/>
      <c r="C1040" s="106"/>
      <c r="D1040" s="106"/>
      <c r="E1040">
        <v>47178</v>
      </c>
      <c r="F1040" s="106"/>
      <c r="G1040" t="s">
        <v>102</v>
      </c>
      <c r="H1040" s="106"/>
    </row>
    <row r="1041" spans="1:8" x14ac:dyDescent="0.25">
      <c r="A1041" s="106"/>
      <c r="B1041" s="106"/>
      <c r="C1041" s="106"/>
      <c r="D1041" s="106"/>
      <c r="E1041">
        <v>47180</v>
      </c>
      <c r="F1041" s="106"/>
      <c r="G1041" t="s">
        <v>102</v>
      </c>
      <c r="H1041" s="106"/>
    </row>
    <row r="1042" spans="1:8" x14ac:dyDescent="0.25">
      <c r="A1042" s="106"/>
      <c r="B1042" s="106"/>
      <c r="C1042" s="106"/>
      <c r="D1042" s="106"/>
      <c r="E1042">
        <v>47182</v>
      </c>
      <c r="F1042" s="106"/>
      <c r="G1042" t="s">
        <v>102</v>
      </c>
      <c r="H1042" s="106"/>
    </row>
    <row r="1043" spans="1:8" x14ac:dyDescent="0.25">
      <c r="A1043" s="106"/>
      <c r="B1043" s="106"/>
      <c r="C1043" s="106"/>
      <c r="D1043" s="106"/>
      <c r="E1043">
        <v>47184</v>
      </c>
      <c r="F1043" s="106"/>
      <c r="G1043" t="s">
        <v>102</v>
      </c>
      <c r="H1043" s="106"/>
    </row>
    <row r="1044" spans="1:8" x14ac:dyDescent="0.25">
      <c r="A1044" s="106"/>
      <c r="B1044" s="106"/>
      <c r="C1044" s="106"/>
      <c r="D1044" s="106"/>
      <c r="E1044">
        <v>47186</v>
      </c>
      <c r="F1044" s="106"/>
      <c r="G1044" t="s">
        <v>102</v>
      </c>
      <c r="H1044" s="106"/>
    </row>
    <row r="1045" spans="1:8" x14ac:dyDescent="0.25">
      <c r="A1045" s="106"/>
      <c r="B1045" s="106"/>
      <c r="C1045" s="106"/>
      <c r="D1045" s="106"/>
      <c r="E1045">
        <v>47188</v>
      </c>
      <c r="F1045" s="106"/>
      <c r="G1045" t="s">
        <v>102</v>
      </c>
      <c r="H1045" s="106"/>
    </row>
    <row r="1046" spans="1:8" x14ac:dyDescent="0.25">
      <c r="A1046" s="106"/>
      <c r="B1046" s="106"/>
      <c r="C1046" s="106"/>
      <c r="D1046" s="106"/>
      <c r="E1046">
        <v>47190</v>
      </c>
      <c r="F1046" s="106"/>
      <c r="G1046" t="s">
        <v>102</v>
      </c>
      <c r="H1046" s="106"/>
    </row>
    <row r="1047" spans="1:8" x14ac:dyDescent="0.25">
      <c r="A1047" s="106"/>
      <c r="B1047" s="106"/>
      <c r="C1047" s="106"/>
      <c r="D1047" s="106"/>
      <c r="E1047">
        <v>47192</v>
      </c>
      <c r="F1047" s="106"/>
      <c r="G1047" t="s">
        <v>102</v>
      </c>
      <c r="H1047" s="106"/>
    </row>
    <row r="1048" spans="1:8" x14ac:dyDescent="0.25">
      <c r="A1048" s="106"/>
      <c r="B1048" s="106"/>
      <c r="C1048" s="106"/>
      <c r="D1048" s="106"/>
      <c r="E1048">
        <v>47193</v>
      </c>
      <c r="F1048" s="106"/>
      <c r="G1048" t="s">
        <v>102</v>
      </c>
      <c r="H1048" s="106"/>
    </row>
    <row r="1049" spans="1:8" x14ac:dyDescent="0.25">
      <c r="A1049" s="106"/>
      <c r="B1049" s="106"/>
      <c r="C1049" s="106"/>
      <c r="D1049" s="106"/>
      <c r="E1049">
        <v>47194</v>
      </c>
      <c r="F1049" s="106"/>
      <c r="G1049" t="s">
        <v>102</v>
      </c>
      <c r="H1049" s="106"/>
    </row>
    <row r="1050" spans="1:8" x14ac:dyDescent="0.25">
      <c r="A1050" s="106"/>
      <c r="B1050" s="106"/>
      <c r="C1050" s="106"/>
      <c r="D1050" s="106"/>
      <c r="E1050">
        <v>47195</v>
      </c>
      <c r="F1050" s="106"/>
      <c r="G1050" t="s">
        <v>102</v>
      </c>
      <c r="H1050" s="106"/>
    </row>
    <row r="1051" spans="1:8" x14ac:dyDescent="0.25">
      <c r="A1051" s="106"/>
      <c r="B1051" s="106"/>
      <c r="C1051" s="106"/>
      <c r="D1051" s="106"/>
      <c r="E1051">
        <v>47196</v>
      </c>
      <c r="F1051" s="106"/>
      <c r="G1051" t="s">
        <v>102</v>
      </c>
      <c r="H1051" s="106"/>
    </row>
    <row r="1052" spans="1:8" x14ac:dyDescent="0.25">
      <c r="A1052" s="106"/>
      <c r="B1052" s="106"/>
      <c r="C1052" s="106"/>
      <c r="D1052" s="106"/>
      <c r="E1052">
        <v>47197</v>
      </c>
      <c r="F1052" s="106"/>
      <c r="G1052" t="s">
        <v>102</v>
      </c>
      <c r="H1052" s="106"/>
    </row>
    <row r="1053" spans="1:8" x14ac:dyDescent="0.25">
      <c r="A1053" s="106"/>
      <c r="B1053" s="106"/>
      <c r="C1053" s="106"/>
      <c r="D1053" s="106"/>
      <c r="E1053">
        <v>47198</v>
      </c>
      <c r="F1053" s="106"/>
      <c r="G1053" t="s">
        <v>102</v>
      </c>
      <c r="H1053" s="106"/>
    </row>
    <row r="1054" spans="1:8" x14ac:dyDescent="0.25">
      <c r="A1054" s="106"/>
      <c r="B1054" s="106"/>
      <c r="C1054" s="106"/>
      <c r="D1054" s="106"/>
      <c r="E1054">
        <v>47199</v>
      </c>
      <c r="F1054" s="106"/>
      <c r="G1054" t="s">
        <v>102</v>
      </c>
      <c r="H1054" s="106"/>
    </row>
    <row r="1055" spans="1:8" x14ac:dyDescent="0.25">
      <c r="A1055" s="106"/>
      <c r="B1055" s="106"/>
      <c r="C1055" s="106"/>
      <c r="D1055" s="106"/>
      <c r="E1055">
        <v>47200</v>
      </c>
      <c r="F1055" s="106"/>
      <c r="G1055" t="s">
        <v>102</v>
      </c>
      <c r="H1055" s="106"/>
    </row>
    <row r="1056" spans="1:8" x14ac:dyDescent="0.25">
      <c r="A1056" s="106"/>
      <c r="B1056" s="106"/>
      <c r="C1056" s="106"/>
      <c r="D1056" s="106"/>
      <c r="E1056">
        <v>47167</v>
      </c>
      <c r="F1056" s="106"/>
      <c r="G1056" t="s">
        <v>102</v>
      </c>
      <c r="H1056" s="106"/>
    </row>
    <row r="1057" spans="1:8" x14ac:dyDescent="0.25">
      <c r="A1057" s="106"/>
      <c r="B1057" s="106"/>
      <c r="C1057" s="106"/>
      <c r="D1057" s="106"/>
      <c r="E1057">
        <v>47204</v>
      </c>
      <c r="F1057" s="106"/>
      <c r="G1057" t="s">
        <v>102</v>
      </c>
      <c r="H1057" s="106"/>
    </row>
    <row r="1058" spans="1:8" x14ac:dyDescent="0.25">
      <c r="A1058" s="106"/>
      <c r="B1058" s="106"/>
      <c r="C1058" s="106"/>
      <c r="D1058" s="106"/>
      <c r="E1058">
        <v>47205</v>
      </c>
      <c r="F1058" s="106"/>
      <c r="G1058" t="s">
        <v>102</v>
      </c>
      <c r="H1058" s="106"/>
    </row>
    <row r="1059" spans="1:8" x14ac:dyDescent="0.25">
      <c r="A1059" s="106"/>
      <c r="B1059" s="106"/>
      <c r="C1059" s="106"/>
      <c r="D1059" s="106"/>
      <c r="E1059">
        <v>47206</v>
      </c>
      <c r="F1059" s="106"/>
      <c r="G1059" t="s">
        <v>102</v>
      </c>
      <c r="H1059" s="106"/>
    </row>
    <row r="1060" spans="1:8" x14ac:dyDescent="0.25">
      <c r="A1060" s="106"/>
      <c r="B1060" s="106"/>
      <c r="C1060" s="106"/>
      <c r="D1060" s="106"/>
      <c r="E1060">
        <v>47207</v>
      </c>
      <c r="F1060" s="106"/>
      <c r="G1060" t="s">
        <v>102</v>
      </c>
      <c r="H1060" s="106"/>
    </row>
    <row r="1061" spans="1:8" x14ac:dyDescent="0.25">
      <c r="A1061" s="106"/>
      <c r="B1061" s="106"/>
      <c r="C1061" s="106"/>
      <c r="D1061" s="106"/>
      <c r="E1061">
        <v>47208</v>
      </c>
      <c r="F1061" s="106"/>
      <c r="G1061" t="s">
        <v>102</v>
      </c>
      <c r="H1061" s="106"/>
    </row>
    <row r="1062" spans="1:8" x14ac:dyDescent="0.25">
      <c r="A1062" s="106"/>
      <c r="B1062" s="106"/>
      <c r="C1062" s="106"/>
      <c r="D1062" s="106"/>
      <c r="E1062">
        <v>47210</v>
      </c>
      <c r="F1062" s="106"/>
      <c r="G1062" t="s">
        <v>102</v>
      </c>
      <c r="H1062" s="106"/>
    </row>
    <row r="1063" spans="1:8" x14ac:dyDescent="0.25">
      <c r="A1063" s="106"/>
      <c r="B1063" s="106"/>
      <c r="C1063" s="106"/>
      <c r="D1063" s="106"/>
      <c r="E1063">
        <v>47212</v>
      </c>
      <c r="F1063" s="106"/>
      <c r="G1063" t="s">
        <v>102</v>
      </c>
      <c r="H1063" s="106"/>
    </row>
    <row r="1064" spans="1:8" x14ac:dyDescent="0.25">
      <c r="A1064" s="106"/>
      <c r="B1064" s="106"/>
      <c r="C1064" s="106"/>
      <c r="D1064" s="106"/>
      <c r="E1064">
        <v>47214</v>
      </c>
      <c r="F1064" s="106"/>
      <c r="G1064" t="s">
        <v>102</v>
      </c>
      <c r="H1064" s="106"/>
    </row>
    <row r="1065" spans="1:8" x14ac:dyDescent="0.25">
      <c r="A1065" s="106"/>
      <c r="B1065" s="106"/>
      <c r="C1065" s="106"/>
      <c r="D1065" s="106"/>
      <c r="E1065">
        <v>47216</v>
      </c>
      <c r="F1065" s="106"/>
      <c r="G1065" t="s">
        <v>102</v>
      </c>
      <c r="H1065" s="106"/>
    </row>
    <row r="1066" spans="1:8" x14ac:dyDescent="0.25">
      <c r="A1066" s="106"/>
      <c r="B1066" s="106"/>
      <c r="C1066" s="106"/>
      <c r="D1066" s="106"/>
      <c r="E1066">
        <v>47220</v>
      </c>
      <c r="F1066" s="106"/>
      <c r="G1066" t="s">
        <v>102</v>
      </c>
      <c r="H1066" s="106"/>
    </row>
    <row r="1067" spans="1:8" x14ac:dyDescent="0.25">
      <c r="A1067" s="106"/>
      <c r="B1067" s="106"/>
      <c r="C1067" s="106"/>
      <c r="D1067" s="106"/>
      <c r="E1067">
        <v>47224</v>
      </c>
      <c r="F1067" s="106"/>
      <c r="G1067" t="s">
        <v>102</v>
      </c>
      <c r="H1067" s="106"/>
    </row>
    <row r="1068" spans="1:8" x14ac:dyDescent="0.25">
      <c r="A1068" s="106"/>
      <c r="B1068" s="106"/>
      <c r="C1068" s="106"/>
      <c r="D1068" s="106"/>
      <c r="E1068">
        <v>47226</v>
      </c>
      <c r="F1068" s="106"/>
      <c r="G1068" t="s">
        <v>102</v>
      </c>
      <c r="H1068" s="106"/>
    </row>
    <row r="1069" spans="1:8" x14ac:dyDescent="0.25">
      <c r="A1069" s="106"/>
      <c r="B1069" s="106"/>
      <c r="C1069" s="106"/>
      <c r="D1069" s="106"/>
      <c r="E1069">
        <v>47228</v>
      </c>
      <c r="F1069" s="106"/>
      <c r="G1069" t="s">
        <v>102</v>
      </c>
      <c r="H1069" s="106"/>
    </row>
    <row r="1070" spans="1:8" x14ac:dyDescent="0.25">
      <c r="A1070" s="106"/>
      <c r="B1070" s="106"/>
      <c r="C1070" s="106"/>
      <c r="D1070" s="106"/>
      <c r="E1070">
        <v>47232</v>
      </c>
      <c r="F1070" s="106"/>
      <c r="G1070" t="s">
        <v>102</v>
      </c>
      <c r="H1070" s="106"/>
    </row>
    <row r="1071" spans="1:8" x14ac:dyDescent="0.25">
      <c r="A1071" s="106"/>
      <c r="B1071" s="106"/>
      <c r="C1071" s="106"/>
      <c r="D1071" s="106"/>
      <c r="E1071">
        <v>47233</v>
      </c>
      <c r="F1071" s="106"/>
      <c r="G1071" t="s">
        <v>102</v>
      </c>
      <c r="H1071" s="106"/>
    </row>
    <row r="1072" spans="1:8" x14ac:dyDescent="0.25">
      <c r="A1072" s="106"/>
      <c r="B1072" s="106"/>
      <c r="C1072" s="106"/>
      <c r="D1072" s="106"/>
      <c r="E1072">
        <v>47235</v>
      </c>
      <c r="F1072" s="106"/>
      <c r="G1072" t="s">
        <v>102</v>
      </c>
      <c r="H1072" s="106"/>
    </row>
    <row r="1073" spans="1:8" x14ac:dyDescent="0.25">
      <c r="A1073" s="106"/>
      <c r="B1073" s="106"/>
      <c r="C1073" s="106"/>
      <c r="D1073" s="106"/>
      <c r="E1073">
        <v>47237</v>
      </c>
      <c r="F1073" s="106"/>
      <c r="G1073" t="s">
        <v>102</v>
      </c>
      <c r="H1073" s="106"/>
    </row>
    <row r="1074" spans="1:8" x14ac:dyDescent="0.25">
      <c r="A1074" s="106"/>
      <c r="B1074" s="106"/>
      <c r="C1074" s="106"/>
      <c r="D1074" s="106"/>
      <c r="E1074">
        <v>47239</v>
      </c>
      <c r="F1074" s="106"/>
      <c r="G1074" t="s">
        <v>102</v>
      </c>
      <c r="H1074" s="106"/>
    </row>
    <row r="1075" spans="1:8" x14ac:dyDescent="0.25">
      <c r="A1075" s="106"/>
      <c r="B1075" s="106"/>
      <c r="C1075" s="106"/>
      <c r="D1075" s="106"/>
      <c r="E1075">
        <v>47241</v>
      </c>
      <c r="F1075" s="106"/>
      <c r="G1075" t="s">
        <v>102</v>
      </c>
      <c r="H1075" s="106"/>
    </row>
    <row r="1076" spans="1:8" x14ac:dyDescent="0.25">
      <c r="A1076" s="106"/>
      <c r="B1076" s="106"/>
      <c r="C1076" s="106"/>
      <c r="D1076" s="106"/>
      <c r="E1076">
        <v>47243</v>
      </c>
      <c r="F1076" s="106"/>
      <c r="G1076" t="s">
        <v>102</v>
      </c>
      <c r="H1076" s="106"/>
    </row>
    <row r="1077" spans="1:8" x14ac:dyDescent="0.25">
      <c r="A1077" s="106"/>
      <c r="B1077" s="106"/>
      <c r="C1077" s="106"/>
      <c r="D1077" s="106"/>
      <c r="E1077">
        <v>47245</v>
      </c>
      <c r="F1077" s="106"/>
      <c r="G1077" t="s">
        <v>102</v>
      </c>
      <c r="H1077" s="106"/>
    </row>
    <row r="1078" spans="1:8" x14ac:dyDescent="0.25">
      <c r="A1078" s="106"/>
      <c r="B1078" s="106"/>
      <c r="C1078" s="106"/>
      <c r="D1078" s="106"/>
      <c r="E1078">
        <v>47247</v>
      </c>
      <c r="F1078" s="106"/>
      <c r="G1078" t="s">
        <v>102</v>
      </c>
      <c r="H1078" s="106"/>
    </row>
    <row r="1079" spans="1:8" x14ac:dyDescent="0.25">
      <c r="A1079" s="106"/>
      <c r="B1079" s="106"/>
      <c r="C1079" s="106"/>
      <c r="D1079" s="106"/>
      <c r="E1079">
        <v>47249</v>
      </c>
      <c r="F1079" s="106"/>
      <c r="G1079" t="s">
        <v>102</v>
      </c>
      <c r="H1079" s="106"/>
    </row>
    <row r="1080" spans="1:8" x14ac:dyDescent="0.25">
      <c r="A1080" s="106"/>
      <c r="B1080" s="106"/>
      <c r="C1080" s="106"/>
      <c r="D1080" s="106"/>
      <c r="E1080">
        <v>47251</v>
      </c>
      <c r="F1080" s="106"/>
      <c r="G1080" t="s">
        <v>102</v>
      </c>
      <c r="H1080" s="106"/>
    </row>
    <row r="1081" spans="1:8" x14ac:dyDescent="0.25">
      <c r="A1081" s="106"/>
      <c r="B1081" s="106"/>
      <c r="C1081" s="106"/>
      <c r="D1081" s="106"/>
      <c r="E1081">
        <v>47253</v>
      </c>
      <c r="F1081" s="106"/>
      <c r="G1081" t="s">
        <v>102</v>
      </c>
      <c r="H1081" s="106"/>
    </row>
    <row r="1082" spans="1:8" x14ac:dyDescent="0.25">
      <c r="A1082" s="106"/>
      <c r="B1082" s="106"/>
      <c r="C1082" s="106"/>
      <c r="D1082" s="106"/>
      <c r="E1082">
        <v>47255</v>
      </c>
      <c r="F1082" s="106"/>
      <c r="G1082" t="s">
        <v>102</v>
      </c>
      <c r="H1082" s="106"/>
    </row>
    <row r="1083" spans="1:8" x14ac:dyDescent="0.25">
      <c r="A1083" s="106"/>
      <c r="B1083" s="106"/>
      <c r="C1083" s="106"/>
      <c r="D1083" s="106"/>
      <c r="E1083">
        <v>43478</v>
      </c>
      <c r="F1083" s="106"/>
      <c r="G1083" t="s">
        <v>103</v>
      </c>
      <c r="H1083" s="106"/>
    </row>
    <row r="1084" spans="1:8" x14ac:dyDescent="0.25">
      <c r="A1084" s="106"/>
      <c r="B1084" s="106"/>
      <c r="C1084" s="106"/>
      <c r="D1084" s="106"/>
      <c r="E1084">
        <v>47258</v>
      </c>
      <c r="F1084" s="106"/>
      <c r="G1084" t="s">
        <v>102</v>
      </c>
      <c r="H1084" s="106"/>
    </row>
    <row r="1085" spans="1:8" x14ac:dyDescent="0.25">
      <c r="A1085" s="106"/>
      <c r="B1085" s="106"/>
      <c r="C1085" s="106"/>
      <c r="D1085" s="106"/>
      <c r="E1085">
        <v>47260</v>
      </c>
      <c r="F1085" s="106"/>
      <c r="G1085" t="s">
        <v>102</v>
      </c>
      <c r="H1085" s="106"/>
    </row>
    <row r="1086" spans="1:8" x14ac:dyDescent="0.25">
      <c r="A1086" s="106"/>
      <c r="B1086" s="106"/>
      <c r="C1086" s="106"/>
      <c r="D1086" s="106"/>
      <c r="E1086">
        <v>47261</v>
      </c>
      <c r="F1086" s="106"/>
      <c r="G1086" t="s">
        <v>102</v>
      </c>
      <c r="H1086" s="106"/>
    </row>
    <row r="1087" spans="1:8" x14ac:dyDescent="0.25">
      <c r="A1087" s="106"/>
      <c r="B1087" s="106"/>
      <c r="C1087" s="106"/>
      <c r="D1087" s="106"/>
      <c r="E1087">
        <v>47263</v>
      </c>
      <c r="F1087" s="106"/>
      <c r="G1087" t="s">
        <v>102</v>
      </c>
      <c r="H1087" s="106"/>
    </row>
    <row r="1088" spans="1:8" x14ac:dyDescent="0.25">
      <c r="A1088" s="106"/>
      <c r="B1088" s="106"/>
      <c r="C1088" s="106"/>
      <c r="D1088" s="106"/>
      <c r="E1088">
        <v>47269</v>
      </c>
      <c r="F1088" s="106"/>
      <c r="G1088" t="s">
        <v>102</v>
      </c>
      <c r="H1088" s="106"/>
    </row>
    <row r="1089" spans="1:8" x14ac:dyDescent="0.25">
      <c r="A1089" s="106"/>
      <c r="B1089" s="106"/>
      <c r="C1089" s="106"/>
      <c r="D1089" s="106"/>
      <c r="E1089">
        <v>47271</v>
      </c>
      <c r="F1089" s="106"/>
      <c r="G1089" t="s">
        <v>102</v>
      </c>
      <c r="H1089" s="106"/>
    </row>
    <row r="1090" spans="1:8" x14ac:dyDescent="0.25">
      <c r="A1090" s="106"/>
      <c r="B1090" s="106"/>
      <c r="C1090" s="106"/>
      <c r="D1090" s="106"/>
      <c r="E1090">
        <v>47273</v>
      </c>
      <c r="F1090" s="106"/>
      <c r="G1090" t="s">
        <v>102</v>
      </c>
      <c r="H1090" s="106"/>
    </row>
    <row r="1091" spans="1:8" x14ac:dyDescent="0.25">
      <c r="A1091" s="106"/>
      <c r="B1091" s="106"/>
      <c r="C1091" s="106"/>
      <c r="D1091" s="106"/>
      <c r="E1091">
        <v>47275</v>
      </c>
      <c r="F1091" s="106"/>
      <c r="G1091" t="s">
        <v>102</v>
      </c>
      <c r="H1091" s="106"/>
    </row>
    <row r="1092" spans="1:8" x14ac:dyDescent="0.25">
      <c r="A1092" s="106"/>
      <c r="B1092" s="106"/>
      <c r="C1092" s="106"/>
      <c r="D1092" s="106"/>
      <c r="E1092">
        <v>47279</v>
      </c>
      <c r="F1092" s="106"/>
      <c r="G1092" t="s">
        <v>102</v>
      </c>
      <c r="H1092" s="106"/>
    </row>
    <row r="1093" spans="1:8" x14ac:dyDescent="0.25">
      <c r="A1093" s="106"/>
      <c r="B1093" s="106"/>
      <c r="C1093" s="106"/>
      <c r="D1093" s="106"/>
      <c r="E1093">
        <v>47281</v>
      </c>
      <c r="F1093" s="106"/>
      <c r="G1093" t="s">
        <v>102</v>
      </c>
      <c r="H1093" s="106"/>
    </row>
    <row r="1094" spans="1:8" x14ac:dyDescent="0.25">
      <c r="A1094" s="106"/>
      <c r="B1094" s="106"/>
      <c r="C1094" s="106"/>
      <c r="D1094" s="106"/>
      <c r="E1094">
        <v>47283</v>
      </c>
      <c r="F1094" s="106"/>
      <c r="G1094" t="s">
        <v>102</v>
      </c>
      <c r="H1094" s="106"/>
    </row>
    <row r="1095" spans="1:8" x14ac:dyDescent="0.25">
      <c r="A1095" s="106"/>
      <c r="B1095" s="106"/>
      <c r="C1095" s="106"/>
      <c r="D1095" s="106"/>
      <c r="E1095">
        <v>47289</v>
      </c>
      <c r="F1095" s="106"/>
      <c r="G1095" t="s">
        <v>102</v>
      </c>
      <c r="H1095" s="106"/>
    </row>
    <row r="1096" spans="1:8" x14ac:dyDescent="0.25">
      <c r="A1096" s="106"/>
      <c r="B1096" s="106"/>
      <c r="C1096" s="106"/>
      <c r="D1096" s="106"/>
      <c r="E1096">
        <v>47293</v>
      </c>
      <c r="F1096" s="106"/>
      <c r="G1096" t="s">
        <v>102</v>
      </c>
      <c r="H1096" s="106"/>
    </row>
    <row r="1097" spans="1:8" x14ac:dyDescent="0.25">
      <c r="A1097" s="106"/>
      <c r="B1097" s="106"/>
      <c r="C1097" s="106"/>
      <c r="D1097" s="106"/>
      <c r="E1097">
        <v>47295</v>
      </c>
      <c r="F1097" s="106"/>
      <c r="G1097" t="s">
        <v>102</v>
      </c>
      <c r="H1097" s="106"/>
    </row>
    <row r="1098" spans="1:8" x14ac:dyDescent="0.25">
      <c r="A1098" s="106"/>
      <c r="B1098" s="106"/>
      <c r="C1098" s="106"/>
      <c r="D1098" s="106"/>
      <c r="E1098">
        <v>47297</v>
      </c>
      <c r="F1098" s="106"/>
      <c r="G1098" t="s">
        <v>102</v>
      </c>
      <c r="H1098" s="106"/>
    </row>
    <row r="1099" spans="1:8" x14ac:dyDescent="0.25">
      <c r="A1099" s="106"/>
      <c r="B1099" s="106"/>
      <c r="C1099" s="106"/>
      <c r="D1099" s="106"/>
      <c r="E1099">
        <v>47298</v>
      </c>
      <c r="F1099" s="106"/>
      <c r="G1099" t="s">
        <v>102</v>
      </c>
      <c r="H1099" s="106"/>
    </row>
    <row r="1100" spans="1:8" x14ac:dyDescent="0.25">
      <c r="A1100" s="106"/>
      <c r="B1100" s="106"/>
      <c r="C1100" s="106"/>
      <c r="D1100" s="106"/>
      <c r="E1100">
        <v>47299</v>
      </c>
      <c r="F1100" s="106"/>
      <c r="G1100" t="s">
        <v>102</v>
      </c>
      <c r="H1100" s="106"/>
    </row>
    <row r="1101" spans="1:8" x14ac:dyDescent="0.25">
      <c r="A1101" s="106"/>
      <c r="B1101" s="106"/>
      <c r="C1101" s="106"/>
      <c r="D1101" s="106"/>
      <c r="E1101">
        <v>47300</v>
      </c>
      <c r="F1101" s="106"/>
      <c r="G1101" t="s">
        <v>102</v>
      </c>
      <c r="H1101" s="106"/>
    </row>
    <row r="1102" spans="1:8" x14ac:dyDescent="0.25">
      <c r="A1102" s="106"/>
      <c r="B1102" s="106"/>
      <c r="C1102" s="106"/>
      <c r="D1102" s="106"/>
      <c r="E1102">
        <v>47301</v>
      </c>
      <c r="F1102" s="106"/>
      <c r="G1102" t="s">
        <v>102</v>
      </c>
      <c r="H1102" s="106"/>
    </row>
    <row r="1103" spans="1:8" x14ac:dyDescent="0.25">
      <c r="A1103" s="106"/>
      <c r="B1103" s="106"/>
      <c r="C1103" s="106"/>
      <c r="D1103" s="106"/>
      <c r="E1103">
        <v>47302</v>
      </c>
      <c r="F1103" s="106"/>
      <c r="G1103" t="s">
        <v>102</v>
      </c>
      <c r="H1103" s="106"/>
    </row>
    <row r="1104" spans="1:8" x14ac:dyDescent="0.25">
      <c r="A1104" s="106"/>
      <c r="B1104" s="106"/>
      <c r="C1104" s="106"/>
      <c r="D1104" s="106"/>
      <c r="E1104">
        <v>47303</v>
      </c>
      <c r="F1104" s="106"/>
      <c r="G1104" t="s">
        <v>102</v>
      </c>
      <c r="H1104" s="106"/>
    </row>
    <row r="1105" spans="1:8" x14ac:dyDescent="0.25">
      <c r="A1105" s="106"/>
      <c r="B1105" s="106"/>
      <c r="C1105" s="106"/>
      <c r="D1105" s="106"/>
      <c r="E1105">
        <v>47304</v>
      </c>
      <c r="F1105" s="106"/>
      <c r="G1105" t="s">
        <v>102</v>
      </c>
      <c r="H1105" s="106"/>
    </row>
    <row r="1106" spans="1:8" x14ac:dyDescent="0.25">
      <c r="A1106" s="106"/>
      <c r="B1106" s="106"/>
      <c r="C1106" s="106"/>
      <c r="D1106" s="106"/>
      <c r="E1106">
        <v>47305</v>
      </c>
      <c r="F1106" s="106"/>
      <c r="G1106" t="s">
        <v>102</v>
      </c>
      <c r="H1106" s="106"/>
    </row>
    <row r="1107" spans="1:8" x14ac:dyDescent="0.25">
      <c r="A1107" s="106"/>
      <c r="B1107" s="106"/>
      <c r="C1107" s="106"/>
      <c r="D1107" s="106"/>
      <c r="E1107">
        <v>47306</v>
      </c>
      <c r="F1107" s="106"/>
      <c r="G1107" t="s">
        <v>102</v>
      </c>
      <c r="H1107" s="106"/>
    </row>
    <row r="1108" spans="1:8" x14ac:dyDescent="0.25">
      <c r="A1108" s="106"/>
      <c r="B1108" s="106"/>
      <c r="C1108" s="106"/>
      <c r="D1108" s="106"/>
      <c r="E1108">
        <v>47307</v>
      </c>
      <c r="F1108" s="106"/>
      <c r="G1108" t="s">
        <v>102</v>
      </c>
      <c r="H1108" s="106"/>
    </row>
    <row r="1109" spans="1:8" x14ac:dyDescent="0.25">
      <c r="A1109" s="106"/>
      <c r="B1109" s="106"/>
      <c r="C1109" s="106"/>
      <c r="D1109" s="106"/>
      <c r="E1109">
        <v>47308</v>
      </c>
      <c r="F1109" s="106"/>
      <c r="G1109" t="s">
        <v>102</v>
      </c>
      <c r="H1109" s="106"/>
    </row>
    <row r="1110" spans="1:8" x14ac:dyDescent="0.25">
      <c r="A1110" s="106"/>
      <c r="B1110" s="106"/>
      <c r="C1110" s="106"/>
      <c r="D1110" s="106"/>
      <c r="E1110">
        <v>47310</v>
      </c>
      <c r="F1110" s="106"/>
      <c r="G1110" t="s">
        <v>102</v>
      </c>
      <c r="H1110" s="106"/>
    </row>
    <row r="1111" spans="1:8" x14ac:dyDescent="0.25">
      <c r="A1111" s="106"/>
      <c r="B1111" s="106"/>
      <c r="C1111" s="106"/>
      <c r="D1111" s="106"/>
      <c r="E1111">
        <v>47311</v>
      </c>
      <c r="F1111" s="106"/>
      <c r="G1111" t="s">
        <v>102</v>
      </c>
      <c r="H1111" s="106"/>
    </row>
    <row r="1112" spans="1:8" x14ac:dyDescent="0.25">
      <c r="A1112" s="106"/>
      <c r="B1112" s="106"/>
      <c r="C1112" s="106"/>
      <c r="D1112" s="106"/>
      <c r="E1112">
        <v>47312</v>
      </c>
      <c r="F1112" s="106"/>
      <c r="G1112" t="s">
        <v>102</v>
      </c>
      <c r="H1112" s="106"/>
    </row>
    <row r="1113" spans="1:8" x14ac:dyDescent="0.25">
      <c r="A1113" s="106"/>
      <c r="B1113" s="106"/>
      <c r="C1113" s="106"/>
      <c r="D1113" s="106"/>
      <c r="E1113">
        <v>47318</v>
      </c>
      <c r="F1113" s="106"/>
      <c r="G1113" t="s">
        <v>102</v>
      </c>
      <c r="H1113" s="106"/>
    </row>
    <row r="1114" spans="1:8" x14ac:dyDescent="0.25">
      <c r="A1114" s="106"/>
      <c r="B1114" s="106"/>
      <c r="C1114" s="106"/>
      <c r="D1114" s="106"/>
      <c r="E1114">
        <v>47320</v>
      </c>
      <c r="F1114" s="106"/>
      <c r="G1114" t="s">
        <v>102</v>
      </c>
      <c r="H1114" s="106"/>
    </row>
    <row r="1115" spans="1:8" x14ac:dyDescent="0.25">
      <c r="A1115" s="106"/>
      <c r="B1115" s="106"/>
      <c r="C1115" s="106"/>
      <c r="D1115" s="106"/>
      <c r="E1115">
        <v>47322</v>
      </c>
      <c r="F1115" s="106"/>
      <c r="G1115" t="s">
        <v>102</v>
      </c>
      <c r="H1115" s="106"/>
    </row>
    <row r="1116" spans="1:8" x14ac:dyDescent="0.25">
      <c r="A1116" s="106"/>
      <c r="B1116" s="106"/>
      <c r="C1116" s="106"/>
      <c r="D1116" s="106"/>
      <c r="E1116">
        <v>47324</v>
      </c>
      <c r="F1116" s="106"/>
      <c r="G1116" t="s">
        <v>102</v>
      </c>
      <c r="H1116" s="106"/>
    </row>
    <row r="1117" spans="1:8" x14ac:dyDescent="0.25">
      <c r="A1117" s="106"/>
      <c r="B1117" s="106"/>
      <c r="C1117" s="106"/>
      <c r="D1117" s="106"/>
      <c r="E1117">
        <v>47326</v>
      </c>
      <c r="F1117" s="106"/>
      <c r="G1117" t="s">
        <v>102</v>
      </c>
      <c r="H1117" s="106"/>
    </row>
    <row r="1118" spans="1:8" x14ac:dyDescent="0.25">
      <c r="A1118" s="106"/>
      <c r="B1118" s="106"/>
      <c r="C1118" s="106"/>
      <c r="D1118" s="106"/>
      <c r="E1118">
        <v>47328</v>
      </c>
      <c r="F1118" s="106"/>
      <c r="G1118" t="s">
        <v>102</v>
      </c>
      <c r="H1118" s="106"/>
    </row>
    <row r="1119" spans="1:8" x14ac:dyDescent="0.25">
      <c r="A1119" s="106"/>
      <c r="B1119" s="106"/>
      <c r="C1119" s="106"/>
      <c r="D1119" s="106"/>
      <c r="E1119">
        <v>47132</v>
      </c>
      <c r="F1119" s="106"/>
      <c r="G1119" t="s">
        <v>102</v>
      </c>
      <c r="H1119" s="106"/>
    </row>
    <row r="1120" spans="1:8" x14ac:dyDescent="0.25">
      <c r="A1120" s="106"/>
      <c r="B1120" s="106"/>
      <c r="C1120" s="106"/>
      <c r="D1120" s="106"/>
      <c r="E1120">
        <v>47134</v>
      </c>
      <c r="F1120" s="106"/>
      <c r="G1120" t="s">
        <v>102</v>
      </c>
      <c r="H1120" s="106"/>
    </row>
    <row r="1121" spans="1:8" x14ac:dyDescent="0.25">
      <c r="A1121" s="106"/>
      <c r="B1121" s="106"/>
      <c r="C1121" s="106"/>
      <c r="D1121" s="106"/>
      <c r="E1121">
        <v>47136</v>
      </c>
      <c r="F1121" s="106"/>
      <c r="G1121" t="s">
        <v>102</v>
      </c>
      <c r="H1121" s="106"/>
    </row>
    <row r="1122" spans="1:8" x14ac:dyDescent="0.25">
      <c r="A1122" s="106"/>
      <c r="B1122" s="106"/>
      <c r="C1122" s="106"/>
      <c r="D1122" s="106"/>
      <c r="E1122">
        <v>47138</v>
      </c>
      <c r="F1122" s="106"/>
      <c r="G1122" t="s">
        <v>102</v>
      </c>
      <c r="H1122" s="106"/>
    </row>
    <row r="1123" spans="1:8" x14ac:dyDescent="0.25">
      <c r="A1123" s="106"/>
      <c r="B1123" s="106"/>
      <c r="C1123" s="106"/>
      <c r="D1123" s="106"/>
      <c r="E1123">
        <v>47331</v>
      </c>
      <c r="F1123" s="106"/>
      <c r="G1123" t="s">
        <v>102</v>
      </c>
      <c r="H1123" s="106"/>
    </row>
    <row r="1124" spans="1:8" x14ac:dyDescent="0.25">
      <c r="A1124" s="106"/>
      <c r="B1124" s="106"/>
      <c r="C1124" s="106"/>
      <c r="D1124" s="106"/>
      <c r="E1124">
        <v>47333</v>
      </c>
      <c r="F1124" s="106"/>
      <c r="G1124" t="s">
        <v>102</v>
      </c>
      <c r="H1124" s="106"/>
    </row>
    <row r="1125" spans="1:8" x14ac:dyDescent="0.25">
      <c r="A1125" s="106"/>
      <c r="B1125" s="106"/>
      <c r="C1125" s="106"/>
      <c r="D1125" s="106"/>
      <c r="E1125">
        <v>47335</v>
      </c>
      <c r="F1125" s="106"/>
      <c r="G1125" t="s">
        <v>102</v>
      </c>
      <c r="H1125" s="106"/>
    </row>
    <row r="1126" spans="1:8" x14ac:dyDescent="0.25">
      <c r="A1126" s="106"/>
      <c r="B1126" s="106"/>
      <c r="C1126" s="106"/>
      <c r="D1126" s="106"/>
      <c r="E1126">
        <v>47337</v>
      </c>
      <c r="F1126" s="106"/>
      <c r="G1126" t="s">
        <v>102</v>
      </c>
      <c r="H1126" s="106"/>
    </row>
    <row r="1127" spans="1:8" x14ac:dyDescent="0.25">
      <c r="A1127" s="106"/>
      <c r="B1127" s="106"/>
      <c r="C1127" s="106"/>
      <c r="D1127" s="106"/>
      <c r="E1127">
        <v>47339</v>
      </c>
      <c r="F1127" s="106"/>
      <c r="G1127" t="s">
        <v>102</v>
      </c>
      <c r="H1127" s="106"/>
    </row>
    <row r="1128" spans="1:8" x14ac:dyDescent="0.25">
      <c r="A1128" s="106"/>
      <c r="B1128" s="106"/>
      <c r="C1128" s="106"/>
      <c r="D1128" s="106"/>
      <c r="E1128">
        <v>47341</v>
      </c>
      <c r="F1128" s="106"/>
      <c r="G1128" t="s">
        <v>102</v>
      </c>
      <c r="H1128" s="106"/>
    </row>
    <row r="1129" spans="1:8" x14ac:dyDescent="0.25">
      <c r="A1129" s="106"/>
      <c r="B1129" s="106"/>
      <c r="C1129" s="106"/>
      <c r="D1129" s="106"/>
      <c r="E1129">
        <v>47343</v>
      </c>
      <c r="F1129" s="106"/>
      <c r="G1129" t="s">
        <v>102</v>
      </c>
      <c r="H1129" s="106"/>
    </row>
    <row r="1130" spans="1:8" x14ac:dyDescent="0.25">
      <c r="A1130" s="106"/>
      <c r="B1130" s="106"/>
      <c r="C1130" s="106"/>
      <c r="D1130" s="106"/>
      <c r="E1130">
        <v>47345</v>
      </c>
      <c r="F1130" s="106"/>
      <c r="G1130" t="s">
        <v>102</v>
      </c>
      <c r="H1130" s="106"/>
    </row>
    <row r="1131" spans="1:8" x14ac:dyDescent="0.25">
      <c r="A1131" s="106"/>
      <c r="B1131" s="106"/>
      <c r="C1131" s="106"/>
      <c r="D1131" s="106"/>
      <c r="E1131">
        <v>47347</v>
      </c>
      <c r="F1131" s="106"/>
      <c r="G1131" t="s">
        <v>102</v>
      </c>
      <c r="H1131" s="106"/>
    </row>
    <row r="1132" spans="1:8" x14ac:dyDescent="0.25">
      <c r="A1132" s="106"/>
      <c r="B1132" s="106"/>
      <c r="C1132" s="106"/>
      <c r="D1132" s="106"/>
      <c r="E1132">
        <v>47349</v>
      </c>
      <c r="F1132" s="106"/>
      <c r="G1132" t="s">
        <v>102</v>
      </c>
      <c r="H1132" s="106"/>
    </row>
    <row r="1133" spans="1:8" x14ac:dyDescent="0.25">
      <c r="A1133" s="106"/>
      <c r="B1133" s="106"/>
      <c r="C1133" s="106"/>
      <c r="D1133" s="106"/>
      <c r="E1133">
        <v>47351</v>
      </c>
      <c r="F1133" s="106"/>
      <c r="G1133" t="s">
        <v>102</v>
      </c>
      <c r="H1133" s="106"/>
    </row>
    <row r="1134" spans="1:8" x14ac:dyDescent="0.25">
      <c r="A1134" s="106"/>
      <c r="B1134" s="106"/>
      <c r="C1134" s="106"/>
      <c r="D1134" s="106"/>
      <c r="E1134">
        <v>47353</v>
      </c>
      <c r="F1134" s="106"/>
      <c r="G1134" t="s">
        <v>102</v>
      </c>
      <c r="H1134" s="106"/>
    </row>
    <row r="1135" spans="1:8" x14ac:dyDescent="0.25">
      <c r="A1135" s="106"/>
      <c r="B1135" s="106"/>
      <c r="C1135" s="106"/>
      <c r="D1135" s="106"/>
      <c r="E1135">
        <v>47355</v>
      </c>
      <c r="F1135" s="106"/>
      <c r="G1135" t="s">
        <v>102</v>
      </c>
      <c r="H1135" s="106"/>
    </row>
    <row r="1136" spans="1:8" x14ac:dyDescent="0.25">
      <c r="A1136" s="106"/>
      <c r="B1136" s="106"/>
      <c r="C1136" s="106"/>
      <c r="D1136" s="106"/>
      <c r="E1136">
        <v>47357</v>
      </c>
      <c r="F1136" s="106"/>
      <c r="G1136" t="s">
        <v>102</v>
      </c>
      <c r="H1136" s="106"/>
    </row>
    <row r="1137" spans="1:8" x14ac:dyDescent="0.25">
      <c r="A1137" s="106"/>
      <c r="B1137" s="106"/>
      <c r="C1137" s="106"/>
      <c r="D1137" s="106"/>
      <c r="E1137">
        <v>47359</v>
      </c>
      <c r="F1137" s="106"/>
      <c r="G1137" t="s">
        <v>102</v>
      </c>
      <c r="H1137" s="106"/>
    </row>
    <row r="1138" spans="1:8" x14ac:dyDescent="0.25">
      <c r="A1138" s="106"/>
      <c r="B1138" s="106"/>
      <c r="C1138" s="106"/>
      <c r="D1138" s="106"/>
      <c r="E1138">
        <v>47361</v>
      </c>
      <c r="F1138" s="106"/>
      <c r="G1138" t="s">
        <v>102</v>
      </c>
      <c r="H1138" s="106"/>
    </row>
    <row r="1139" spans="1:8" x14ac:dyDescent="0.25">
      <c r="A1139" s="106"/>
      <c r="B1139" s="106"/>
      <c r="C1139" s="106"/>
      <c r="D1139" s="106"/>
      <c r="E1139">
        <v>47362</v>
      </c>
      <c r="F1139" s="106"/>
      <c r="G1139" t="s">
        <v>102</v>
      </c>
      <c r="H1139" s="106"/>
    </row>
    <row r="1140" spans="1:8" x14ac:dyDescent="0.25">
      <c r="A1140" s="106"/>
      <c r="B1140" s="106"/>
      <c r="C1140" s="106"/>
      <c r="D1140" s="106"/>
      <c r="E1140">
        <v>47364</v>
      </c>
      <c r="F1140" s="106"/>
      <c r="G1140" t="s">
        <v>102</v>
      </c>
      <c r="H1140" s="106"/>
    </row>
    <row r="1141" spans="1:8" x14ac:dyDescent="0.25">
      <c r="A1141" s="106"/>
      <c r="B1141" s="106"/>
      <c r="C1141" s="106"/>
      <c r="D1141" s="106"/>
      <c r="E1141">
        <v>47140</v>
      </c>
      <c r="F1141" s="106"/>
      <c r="G1141" t="s">
        <v>102</v>
      </c>
      <c r="H1141" s="106"/>
    </row>
    <row r="1142" spans="1:8" x14ac:dyDescent="0.25">
      <c r="A1142" s="106"/>
      <c r="B1142" s="106"/>
      <c r="C1142" s="106"/>
      <c r="D1142" s="106"/>
      <c r="E1142">
        <v>47142</v>
      </c>
      <c r="F1142" s="106"/>
      <c r="G1142" t="s">
        <v>102</v>
      </c>
      <c r="H1142" s="106"/>
    </row>
    <row r="1143" spans="1:8" x14ac:dyDescent="0.25">
      <c r="A1143" s="106"/>
      <c r="B1143" s="106"/>
      <c r="C1143" s="106"/>
      <c r="D1143" s="106"/>
      <c r="E1143">
        <v>47144</v>
      </c>
      <c r="F1143" s="106"/>
      <c r="G1143" t="s">
        <v>102</v>
      </c>
      <c r="H1143" s="106"/>
    </row>
    <row r="1144" spans="1:8" x14ac:dyDescent="0.25">
      <c r="A1144" s="106"/>
      <c r="B1144" s="106"/>
      <c r="C1144" s="106"/>
      <c r="D1144" s="106"/>
      <c r="E1144">
        <v>47146</v>
      </c>
      <c r="F1144" s="106"/>
      <c r="G1144" t="s">
        <v>102</v>
      </c>
      <c r="H1144" s="106"/>
    </row>
    <row r="1145" spans="1:8" x14ac:dyDescent="0.25">
      <c r="A1145" s="106"/>
      <c r="B1145" s="106"/>
      <c r="C1145" s="106"/>
      <c r="D1145" s="106"/>
      <c r="E1145">
        <v>47148</v>
      </c>
      <c r="F1145" s="106"/>
      <c r="G1145" t="s">
        <v>102</v>
      </c>
      <c r="H1145" s="106"/>
    </row>
    <row r="1146" spans="1:8" x14ac:dyDescent="0.25">
      <c r="A1146" s="106"/>
      <c r="B1146" s="106"/>
      <c r="C1146" s="106"/>
      <c r="D1146" s="106"/>
      <c r="E1146">
        <v>47150</v>
      </c>
      <c r="F1146" s="106"/>
      <c r="G1146" t="s">
        <v>102</v>
      </c>
      <c r="H1146" s="106"/>
    </row>
    <row r="1147" spans="1:8" x14ac:dyDescent="0.25">
      <c r="A1147" s="106"/>
      <c r="B1147" s="106"/>
      <c r="C1147" s="106"/>
      <c r="D1147" s="106"/>
      <c r="E1147">
        <v>47152</v>
      </c>
      <c r="F1147" s="106"/>
      <c r="G1147" t="s">
        <v>102</v>
      </c>
      <c r="H1147" s="106"/>
    </row>
    <row r="1148" spans="1:8" x14ac:dyDescent="0.25">
      <c r="A1148" s="106"/>
      <c r="B1148" s="106"/>
      <c r="C1148" s="106"/>
      <c r="D1148" s="106"/>
      <c r="E1148">
        <v>47154</v>
      </c>
      <c r="F1148" s="106"/>
      <c r="G1148" t="s">
        <v>102</v>
      </c>
      <c r="H1148" s="106"/>
    </row>
    <row r="1149" spans="1:8" x14ac:dyDescent="0.25">
      <c r="A1149" s="106"/>
      <c r="B1149" s="106"/>
      <c r="C1149" s="106"/>
      <c r="D1149" s="106"/>
      <c r="E1149">
        <v>47156</v>
      </c>
      <c r="F1149" s="106"/>
      <c r="G1149" t="s">
        <v>102</v>
      </c>
      <c r="H1149" s="106"/>
    </row>
    <row r="1150" spans="1:8" x14ac:dyDescent="0.25">
      <c r="A1150" s="106"/>
      <c r="B1150" s="106"/>
      <c r="C1150" s="106"/>
      <c r="D1150" s="106"/>
      <c r="E1150">
        <v>47158</v>
      </c>
      <c r="F1150" s="106"/>
      <c r="G1150" t="s">
        <v>102</v>
      </c>
      <c r="H1150" s="106"/>
    </row>
    <row r="1151" spans="1:8" x14ac:dyDescent="0.25">
      <c r="A1151" s="106"/>
      <c r="B1151" s="106"/>
      <c r="C1151" s="106"/>
      <c r="D1151" s="106"/>
      <c r="E1151">
        <v>47160</v>
      </c>
      <c r="F1151" s="106"/>
      <c r="G1151" t="s">
        <v>102</v>
      </c>
      <c r="H1151" s="106"/>
    </row>
    <row r="1152" spans="1:8" x14ac:dyDescent="0.25">
      <c r="A1152" s="106"/>
      <c r="B1152" s="106"/>
      <c r="C1152" s="106"/>
      <c r="D1152" s="106"/>
      <c r="E1152">
        <v>47162</v>
      </c>
      <c r="F1152" s="106"/>
      <c r="G1152" t="s">
        <v>102</v>
      </c>
      <c r="H1152" s="106"/>
    </row>
    <row r="1153" spans="1:8" x14ac:dyDescent="0.25">
      <c r="A1153" s="106"/>
      <c r="B1153" s="106"/>
      <c r="C1153" s="106"/>
      <c r="D1153" s="106"/>
      <c r="E1153">
        <v>47164</v>
      </c>
      <c r="F1153" s="106"/>
      <c r="G1153" t="s">
        <v>102</v>
      </c>
      <c r="H1153" s="106"/>
    </row>
    <row r="1154" spans="1:8" x14ac:dyDescent="0.25">
      <c r="A1154" s="106"/>
      <c r="B1154" s="106"/>
      <c r="C1154" s="106"/>
      <c r="D1154" s="106"/>
      <c r="E1154">
        <v>47166</v>
      </c>
      <c r="F1154" s="106"/>
      <c r="G1154" t="s">
        <v>102</v>
      </c>
      <c r="H1154" s="106"/>
    </row>
    <row r="1155" spans="1:8" x14ac:dyDescent="0.25">
      <c r="A1155" s="106"/>
      <c r="B1155" s="106"/>
      <c r="C1155" s="106"/>
      <c r="D1155" s="106"/>
      <c r="E1155">
        <v>47366</v>
      </c>
      <c r="F1155" s="106"/>
      <c r="G1155" t="s">
        <v>102</v>
      </c>
      <c r="H1155" s="106"/>
    </row>
    <row r="1156" spans="1:8" x14ac:dyDescent="0.25">
      <c r="A1156" s="106"/>
      <c r="B1156" s="106"/>
      <c r="C1156" s="106"/>
      <c r="D1156" s="106"/>
      <c r="E1156">
        <v>47368</v>
      </c>
      <c r="F1156" s="106"/>
      <c r="G1156" t="s">
        <v>102</v>
      </c>
      <c r="H1156" s="106"/>
    </row>
    <row r="1157" spans="1:8" x14ac:dyDescent="0.25">
      <c r="A1157" s="106"/>
      <c r="B1157" s="106"/>
      <c r="C1157" s="106"/>
      <c r="D1157" s="106"/>
      <c r="E1157">
        <v>47370</v>
      </c>
      <c r="F1157" s="106"/>
      <c r="G1157" t="s">
        <v>102</v>
      </c>
      <c r="H1157" s="106"/>
    </row>
    <row r="1158" spans="1:8" x14ac:dyDescent="0.25">
      <c r="A1158" s="106"/>
      <c r="B1158" s="106"/>
      <c r="C1158" s="106"/>
      <c r="D1158" s="106"/>
      <c r="E1158">
        <v>47372</v>
      </c>
      <c r="F1158" s="106"/>
      <c r="G1158" t="s">
        <v>102</v>
      </c>
      <c r="H1158" s="106"/>
    </row>
    <row r="1159" spans="1:8" x14ac:dyDescent="0.25">
      <c r="A1159" s="106"/>
      <c r="B1159" s="106"/>
      <c r="C1159" s="106"/>
      <c r="D1159" s="106"/>
      <c r="E1159">
        <v>47374</v>
      </c>
      <c r="F1159" s="106"/>
      <c r="G1159" t="s">
        <v>102</v>
      </c>
      <c r="H1159" s="106"/>
    </row>
    <row r="1160" spans="1:8" x14ac:dyDescent="0.25">
      <c r="A1160" s="106"/>
      <c r="B1160" s="106"/>
      <c r="C1160" s="106"/>
      <c r="D1160" s="106"/>
      <c r="E1160">
        <v>47375</v>
      </c>
      <c r="F1160" s="106"/>
      <c r="G1160" t="s">
        <v>102</v>
      </c>
      <c r="H1160" s="106"/>
    </row>
    <row r="1161" spans="1:8" x14ac:dyDescent="0.25">
      <c r="A1161" s="106"/>
      <c r="B1161" s="106"/>
      <c r="C1161" s="106"/>
      <c r="D1161" s="106"/>
      <c r="E1161">
        <v>47377</v>
      </c>
      <c r="F1161" s="106"/>
      <c r="G1161" t="s">
        <v>102</v>
      </c>
      <c r="H1161" s="106"/>
    </row>
    <row r="1162" spans="1:8" x14ac:dyDescent="0.25">
      <c r="A1162" s="106"/>
      <c r="B1162" s="106"/>
      <c r="C1162" s="106"/>
      <c r="D1162" s="106"/>
      <c r="E1162">
        <v>47379</v>
      </c>
      <c r="F1162" s="106"/>
      <c r="G1162" t="s">
        <v>102</v>
      </c>
      <c r="H1162" s="106"/>
    </row>
    <row r="1163" spans="1:8" x14ac:dyDescent="0.25">
      <c r="A1163" s="106"/>
      <c r="B1163" s="106"/>
      <c r="C1163" s="106"/>
      <c r="D1163" s="106"/>
      <c r="E1163">
        <v>47381</v>
      </c>
      <c r="F1163" s="106"/>
      <c r="G1163" t="s">
        <v>102</v>
      </c>
      <c r="H1163" s="106"/>
    </row>
    <row r="1164" spans="1:8" x14ac:dyDescent="0.25">
      <c r="A1164" s="106"/>
      <c r="B1164" s="106"/>
      <c r="C1164" s="106"/>
      <c r="D1164" s="106"/>
      <c r="E1164">
        <v>47383</v>
      </c>
      <c r="F1164" s="106"/>
      <c r="G1164" t="s">
        <v>102</v>
      </c>
      <c r="H1164" s="106"/>
    </row>
    <row r="1165" spans="1:8" x14ac:dyDescent="0.25">
      <c r="A1165" s="106"/>
      <c r="B1165" s="106"/>
      <c r="C1165" s="106"/>
      <c r="D1165" s="106"/>
      <c r="E1165">
        <v>47385</v>
      </c>
      <c r="F1165" s="106"/>
      <c r="G1165" t="s">
        <v>102</v>
      </c>
      <c r="H1165" s="106"/>
    </row>
    <row r="1166" spans="1:8" x14ac:dyDescent="0.25">
      <c r="A1166" s="106"/>
      <c r="B1166" s="106"/>
      <c r="C1166" s="106"/>
      <c r="D1166" s="106"/>
      <c r="E1166">
        <v>47387</v>
      </c>
      <c r="F1166" s="106"/>
      <c r="G1166" t="s">
        <v>102</v>
      </c>
      <c r="H1166" s="106"/>
    </row>
    <row r="1167" spans="1:8" x14ac:dyDescent="0.25">
      <c r="A1167" s="106"/>
      <c r="B1167" s="106"/>
      <c r="C1167" s="106"/>
      <c r="D1167" s="106"/>
      <c r="E1167">
        <v>47389</v>
      </c>
      <c r="F1167" s="106"/>
      <c r="G1167" t="s">
        <v>102</v>
      </c>
      <c r="H1167" s="106"/>
    </row>
    <row r="1168" spans="1:8" x14ac:dyDescent="0.25">
      <c r="A1168" s="106"/>
      <c r="B1168" s="106"/>
      <c r="C1168" s="106"/>
      <c r="D1168" s="106"/>
      <c r="E1168">
        <v>47391</v>
      </c>
      <c r="F1168" s="106"/>
      <c r="G1168" t="s">
        <v>102</v>
      </c>
      <c r="H1168" s="106"/>
    </row>
    <row r="1169" spans="1:8" x14ac:dyDescent="0.25">
      <c r="A1169" s="106"/>
      <c r="B1169" s="106"/>
      <c r="C1169" s="106"/>
      <c r="D1169" s="106"/>
      <c r="E1169">
        <v>47393</v>
      </c>
      <c r="F1169" s="106"/>
      <c r="G1169" t="s">
        <v>102</v>
      </c>
      <c r="H1169" s="106"/>
    </row>
    <row r="1170" spans="1:8" x14ac:dyDescent="0.25">
      <c r="A1170" s="106"/>
      <c r="B1170" s="106"/>
      <c r="C1170" s="106"/>
      <c r="D1170" s="106"/>
      <c r="E1170">
        <v>47395</v>
      </c>
      <c r="F1170" s="106"/>
      <c r="G1170" t="s">
        <v>102</v>
      </c>
      <c r="H1170" s="106"/>
    </row>
    <row r="1171" spans="1:8" x14ac:dyDescent="0.25">
      <c r="A1171" s="106"/>
      <c r="B1171" s="106"/>
      <c r="C1171" s="106"/>
      <c r="D1171" s="106"/>
      <c r="E1171">
        <v>47397</v>
      </c>
      <c r="F1171" s="106"/>
      <c r="G1171" t="s">
        <v>102</v>
      </c>
      <c r="H1171" s="106"/>
    </row>
    <row r="1172" spans="1:8" x14ac:dyDescent="0.25">
      <c r="A1172" s="106"/>
      <c r="B1172" s="106"/>
      <c r="C1172" s="106"/>
      <c r="D1172" s="106"/>
      <c r="E1172">
        <v>47399</v>
      </c>
      <c r="F1172" s="106"/>
      <c r="G1172" t="s">
        <v>102</v>
      </c>
      <c r="H1172" s="106"/>
    </row>
    <row r="1173" spans="1:8" x14ac:dyDescent="0.25">
      <c r="A1173" s="106"/>
      <c r="B1173" s="106"/>
      <c r="C1173" s="106"/>
      <c r="D1173" s="106"/>
      <c r="E1173">
        <v>47401</v>
      </c>
      <c r="F1173" s="106"/>
      <c r="G1173" t="s">
        <v>102</v>
      </c>
      <c r="H1173" s="106"/>
    </row>
    <row r="1174" spans="1:8" x14ac:dyDescent="0.25">
      <c r="A1174" s="106"/>
      <c r="B1174" s="106"/>
      <c r="C1174" s="106"/>
      <c r="D1174" s="106"/>
      <c r="E1174">
        <v>47403</v>
      </c>
      <c r="F1174" s="106"/>
      <c r="G1174" t="s">
        <v>102</v>
      </c>
      <c r="H1174" s="106"/>
    </row>
    <row r="1175" spans="1:8" x14ac:dyDescent="0.25">
      <c r="A1175" s="106"/>
      <c r="B1175" s="106"/>
      <c r="C1175" s="106"/>
      <c r="D1175" s="106"/>
      <c r="E1175">
        <v>47405</v>
      </c>
      <c r="F1175" s="106"/>
      <c r="G1175" t="s">
        <v>102</v>
      </c>
      <c r="H1175" s="106"/>
    </row>
    <row r="1176" spans="1:8" x14ac:dyDescent="0.25">
      <c r="A1176" s="106"/>
      <c r="B1176" s="106"/>
      <c r="C1176" s="106"/>
      <c r="D1176" s="106"/>
      <c r="E1176">
        <v>47412</v>
      </c>
      <c r="F1176" s="106"/>
      <c r="G1176" t="s">
        <v>102</v>
      </c>
      <c r="H1176" s="106"/>
    </row>
    <row r="1177" spans="1:8" x14ac:dyDescent="0.25">
      <c r="A1177" s="106"/>
      <c r="B1177" s="106"/>
      <c r="C1177" s="106"/>
      <c r="D1177" s="106"/>
      <c r="E1177">
        <v>47414</v>
      </c>
      <c r="F1177" s="106"/>
      <c r="G1177" t="s">
        <v>102</v>
      </c>
      <c r="H1177" s="106"/>
    </row>
    <row r="1178" spans="1:8" x14ac:dyDescent="0.25">
      <c r="A1178" s="106"/>
      <c r="B1178" s="106"/>
      <c r="C1178" s="106"/>
      <c r="D1178" s="106"/>
      <c r="E1178">
        <v>47416</v>
      </c>
      <c r="F1178" s="106"/>
      <c r="G1178" t="s">
        <v>102</v>
      </c>
      <c r="H1178" s="106"/>
    </row>
    <row r="1179" spans="1:8" x14ac:dyDescent="0.25">
      <c r="A1179" s="106"/>
      <c r="B1179" s="106"/>
      <c r="C1179" s="106"/>
      <c r="D1179" s="106"/>
      <c r="E1179">
        <v>47418</v>
      </c>
      <c r="F1179" s="106"/>
      <c r="G1179" t="s">
        <v>102</v>
      </c>
      <c r="H1179" s="106"/>
    </row>
    <row r="1180" spans="1:8" x14ac:dyDescent="0.25">
      <c r="A1180" s="106"/>
      <c r="B1180" s="106"/>
      <c r="C1180" s="106"/>
      <c r="D1180" s="106"/>
      <c r="E1180">
        <v>47420</v>
      </c>
      <c r="F1180" s="106"/>
      <c r="G1180" t="s">
        <v>102</v>
      </c>
      <c r="H1180" s="106"/>
    </row>
    <row r="1181" spans="1:8" x14ac:dyDescent="0.25">
      <c r="A1181" s="106"/>
      <c r="B1181" s="106"/>
      <c r="C1181" s="106"/>
      <c r="D1181" s="106"/>
      <c r="E1181">
        <v>47422</v>
      </c>
      <c r="F1181" s="106"/>
      <c r="G1181" t="s">
        <v>102</v>
      </c>
      <c r="H1181" s="106"/>
    </row>
    <row r="1182" spans="1:8" x14ac:dyDescent="0.25">
      <c r="A1182" s="106"/>
      <c r="B1182" s="106"/>
      <c r="C1182" s="106"/>
      <c r="D1182" s="106"/>
      <c r="E1182">
        <v>47428</v>
      </c>
      <c r="F1182" s="106"/>
      <c r="G1182" t="s">
        <v>102</v>
      </c>
      <c r="H1182" s="106"/>
    </row>
    <row r="1183" spans="1:8" x14ac:dyDescent="0.25">
      <c r="A1183" s="106"/>
      <c r="B1183" s="106"/>
      <c r="C1183" s="106"/>
      <c r="D1183" s="106"/>
      <c r="E1183">
        <v>47430</v>
      </c>
      <c r="F1183" s="106"/>
      <c r="G1183" t="s">
        <v>102</v>
      </c>
      <c r="H1183" s="106"/>
    </row>
    <row r="1184" spans="1:8" x14ac:dyDescent="0.25">
      <c r="A1184" s="106"/>
      <c r="B1184" s="106"/>
      <c r="C1184" s="106"/>
      <c r="D1184" s="106"/>
      <c r="E1184">
        <v>47432</v>
      </c>
      <c r="F1184" s="106"/>
      <c r="G1184" t="s">
        <v>102</v>
      </c>
      <c r="H1184" s="106"/>
    </row>
    <row r="1185" spans="1:8" x14ac:dyDescent="0.25">
      <c r="A1185" s="106"/>
      <c r="B1185" s="106"/>
      <c r="C1185" s="106"/>
      <c r="D1185" s="106"/>
      <c r="E1185">
        <v>47434</v>
      </c>
      <c r="F1185" s="106"/>
      <c r="G1185" t="s">
        <v>102</v>
      </c>
      <c r="H1185" s="106"/>
    </row>
    <row r="1186" spans="1:8" x14ac:dyDescent="0.25">
      <c r="A1186" s="106"/>
      <c r="B1186" s="106"/>
      <c r="C1186" s="106"/>
      <c r="D1186" s="106"/>
      <c r="E1186">
        <v>47436</v>
      </c>
      <c r="F1186" s="106"/>
      <c r="G1186" t="s">
        <v>102</v>
      </c>
      <c r="H1186" s="106"/>
    </row>
    <row r="1187" spans="1:8" x14ac:dyDescent="0.25">
      <c r="A1187" s="106"/>
      <c r="B1187" s="106"/>
      <c r="C1187" s="106"/>
      <c r="D1187" s="106"/>
      <c r="E1187">
        <v>47438</v>
      </c>
      <c r="F1187" s="106"/>
      <c r="G1187" t="s">
        <v>102</v>
      </c>
      <c r="H1187" s="106"/>
    </row>
    <row r="1188" spans="1:8" x14ac:dyDescent="0.25">
      <c r="A1188" s="106"/>
      <c r="B1188" s="106"/>
      <c r="C1188" s="106"/>
      <c r="D1188" s="106"/>
      <c r="E1188">
        <v>47442</v>
      </c>
      <c r="F1188" s="106"/>
      <c r="G1188" t="s">
        <v>102</v>
      </c>
      <c r="H1188" s="106"/>
    </row>
    <row r="1189" spans="1:8" x14ac:dyDescent="0.25">
      <c r="A1189" s="106"/>
      <c r="B1189" s="106"/>
      <c r="C1189" s="106"/>
      <c r="D1189" s="106"/>
      <c r="E1189">
        <v>47444</v>
      </c>
      <c r="F1189" s="106"/>
      <c r="G1189" t="s">
        <v>102</v>
      </c>
      <c r="H1189" s="106"/>
    </row>
    <row r="1190" spans="1:8" x14ac:dyDescent="0.25">
      <c r="A1190" s="106"/>
      <c r="B1190" s="106"/>
      <c r="C1190" s="106"/>
      <c r="D1190" s="106"/>
      <c r="E1190">
        <v>47445</v>
      </c>
      <c r="F1190" s="106"/>
      <c r="G1190" t="s">
        <v>102</v>
      </c>
      <c r="H1190" s="106"/>
    </row>
    <row r="1191" spans="1:8" x14ac:dyDescent="0.25">
      <c r="A1191" s="106"/>
      <c r="B1191" s="106"/>
      <c r="C1191" s="106"/>
      <c r="D1191" s="106"/>
      <c r="E1191">
        <v>47448</v>
      </c>
      <c r="F1191" s="106"/>
      <c r="G1191" t="s">
        <v>102</v>
      </c>
      <c r="H1191" s="106"/>
    </row>
    <row r="1192" spans="1:8" x14ac:dyDescent="0.25">
      <c r="A1192" s="106"/>
      <c r="B1192" s="106"/>
      <c r="C1192" s="106"/>
      <c r="D1192" s="106"/>
      <c r="E1192">
        <v>47449</v>
      </c>
      <c r="F1192" s="106"/>
      <c r="G1192" t="s">
        <v>102</v>
      </c>
      <c r="H1192" s="106"/>
    </row>
    <row r="1193" spans="1:8" x14ac:dyDescent="0.25">
      <c r="A1193" s="106"/>
      <c r="B1193" s="106"/>
      <c r="C1193" s="106"/>
      <c r="D1193" s="106"/>
      <c r="E1193">
        <v>47450</v>
      </c>
      <c r="F1193" s="106"/>
      <c r="G1193" t="s">
        <v>102</v>
      </c>
      <c r="H1193" s="106"/>
    </row>
    <row r="1194" spans="1:8" x14ac:dyDescent="0.25">
      <c r="A1194" s="106"/>
      <c r="B1194" s="106"/>
      <c r="C1194" s="106"/>
      <c r="D1194" s="106"/>
      <c r="E1194">
        <v>47451</v>
      </c>
      <c r="F1194" s="106"/>
      <c r="G1194" t="s">
        <v>102</v>
      </c>
      <c r="H1194" s="106"/>
    </row>
    <row r="1195" spans="1:8" x14ac:dyDescent="0.25">
      <c r="A1195" s="106"/>
      <c r="B1195" s="106"/>
      <c r="C1195" s="106"/>
      <c r="D1195" s="106"/>
      <c r="E1195">
        <v>47452</v>
      </c>
      <c r="F1195" s="106"/>
      <c r="G1195" t="s">
        <v>102</v>
      </c>
      <c r="H1195" s="106"/>
    </row>
    <row r="1196" spans="1:8" x14ac:dyDescent="0.25">
      <c r="A1196" s="106"/>
      <c r="B1196" s="106"/>
      <c r="C1196" s="106"/>
      <c r="D1196" s="106"/>
      <c r="E1196">
        <v>47453</v>
      </c>
      <c r="F1196" s="106"/>
      <c r="G1196" t="s">
        <v>102</v>
      </c>
      <c r="H1196" s="106"/>
    </row>
    <row r="1197" spans="1:8" x14ac:dyDescent="0.25">
      <c r="A1197" s="106"/>
      <c r="B1197" s="106"/>
      <c r="C1197" s="106"/>
      <c r="D1197" s="106"/>
      <c r="E1197">
        <v>47454</v>
      </c>
      <c r="F1197" s="106"/>
      <c r="G1197" t="s">
        <v>102</v>
      </c>
      <c r="H1197" s="106"/>
    </row>
    <row r="1198" spans="1:8" x14ac:dyDescent="0.25">
      <c r="A1198" s="106"/>
      <c r="B1198" s="106"/>
      <c r="C1198" s="106"/>
      <c r="D1198" s="106"/>
      <c r="E1198">
        <v>47455</v>
      </c>
      <c r="F1198" s="106"/>
      <c r="G1198" t="s">
        <v>102</v>
      </c>
      <c r="H1198" s="106"/>
    </row>
    <row r="1199" spans="1:8" x14ac:dyDescent="0.25">
      <c r="A1199" s="106"/>
      <c r="B1199" s="106"/>
      <c r="C1199" s="106"/>
      <c r="D1199" s="106"/>
      <c r="E1199">
        <v>47456</v>
      </c>
      <c r="F1199" s="106"/>
      <c r="G1199" t="s">
        <v>102</v>
      </c>
      <c r="H1199" s="106"/>
    </row>
    <row r="1200" spans="1:8" x14ac:dyDescent="0.25">
      <c r="A1200" s="106"/>
      <c r="B1200" s="106"/>
      <c r="C1200" s="106"/>
      <c r="D1200" s="106"/>
      <c r="E1200">
        <v>47457</v>
      </c>
      <c r="F1200" s="106"/>
      <c r="G1200" t="s">
        <v>102</v>
      </c>
      <c r="H1200" s="106"/>
    </row>
    <row r="1201" spans="1:8" x14ac:dyDescent="0.25">
      <c r="A1201" s="106"/>
      <c r="B1201" s="106"/>
      <c r="C1201" s="106"/>
      <c r="D1201" s="106"/>
      <c r="E1201">
        <v>47458</v>
      </c>
      <c r="F1201" s="106"/>
      <c r="G1201" t="s">
        <v>102</v>
      </c>
      <c r="H1201" s="106"/>
    </row>
    <row r="1202" spans="1:8" x14ac:dyDescent="0.25">
      <c r="A1202" s="106"/>
      <c r="B1202" s="106"/>
      <c r="C1202" s="106"/>
      <c r="D1202" s="106"/>
      <c r="E1202">
        <v>47460</v>
      </c>
      <c r="F1202" s="106"/>
      <c r="G1202" t="s">
        <v>102</v>
      </c>
      <c r="H1202" s="106"/>
    </row>
    <row r="1203" spans="1:8" x14ac:dyDescent="0.25">
      <c r="A1203" s="106"/>
      <c r="B1203" s="106"/>
      <c r="C1203" s="106"/>
      <c r="D1203" s="106"/>
      <c r="E1203">
        <v>47461</v>
      </c>
      <c r="F1203" s="106"/>
      <c r="G1203" t="s">
        <v>102</v>
      </c>
      <c r="H1203" s="106"/>
    </row>
    <row r="1204" spans="1:8" x14ac:dyDescent="0.25">
      <c r="A1204" s="106"/>
      <c r="B1204" s="106"/>
      <c r="C1204" s="106"/>
      <c r="D1204" s="106"/>
      <c r="E1204">
        <v>47463</v>
      </c>
      <c r="F1204" s="106"/>
      <c r="G1204" t="s">
        <v>102</v>
      </c>
      <c r="H1204" s="106"/>
    </row>
    <row r="1205" spans="1:8" x14ac:dyDescent="0.25">
      <c r="A1205" s="106"/>
      <c r="B1205" s="106"/>
      <c r="C1205" s="106"/>
      <c r="D1205" s="106"/>
      <c r="E1205">
        <v>47465</v>
      </c>
      <c r="F1205" s="106"/>
      <c r="G1205" t="s">
        <v>102</v>
      </c>
      <c r="H1205" s="106"/>
    </row>
    <row r="1206" spans="1:8" x14ac:dyDescent="0.25">
      <c r="A1206" s="106"/>
      <c r="B1206" s="106"/>
      <c r="C1206" s="106"/>
      <c r="D1206" s="106"/>
      <c r="E1206">
        <v>47467</v>
      </c>
      <c r="F1206" s="106"/>
      <c r="G1206" t="s">
        <v>102</v>
      </c>
      <c r="H1206" s="106"/>
    </row>
    <row r="1207" spans="1:8" x14ac:dyDescent="0.25">
      <c r="A1207" s="106"/>
      <c r="B1207" s="106"/>
      <c r="C1207" s="106"/>
      <c r="D1207" s="106"/>
      <c r="E1207">
        <v>47469</v>
      </c>
      <c r="F1207" s="106"/>
      <c r="G1207" t="s">
        <v>102</v>
      </c>
      <c r="H1207" s="106"/>
    </row>
    <row r="1208" spans="1:8" x14ac:dyDescent="0.25">
      <c r="A1208" s="106"/>
      <c r="B1208" s="106"/>
      <c r="C1208" s="106"/>
      <c r="D1208" s="106"/>
      <c r="E1208">
        <v>47471</v>
      </c>
      <c r="F1208" s="106"/>
      <c r="G1208" t="s">
        <v>102</v>
      </c>
      <c r="H1208" s="106"/>
    </row>
    <row r="1209" spans="1:8" x14ac:dyDescent="0.25">
      <c r="A1209" s="106"/>
      <c r="B1209" s="106"/>
      <c r="C1209" s="106"/>
      <c r="D1209" s="106"/>
      <c r="E1209">
        <v>47475</v>
      </c>
      <c r="F1209" s="106"/>
      <c r="G1209" t="s">
        <v>102</v>
      </c>
      <c r="H1209" s="106"/>
    </row>
    <row r="1210" spans="1:8" x14ac:dyDescent="0.25">
      <c r="A1210" s="106"/>
      <c r="B1210" s="106"/>
      <c r="C1210" s="106"/>
      <c r="D1210" s="106"/>
      <c r="E1210">
        <v>6679</v>
      </c>
      <c r="F1210" s="106"/>
      <c r="G1210" t="s">
        <v>121</v>
      </c>
      <c r="H1210" s="106"/>
    </row>
    <row r="1211" spans="1:8" x14ac:dyDescent="0.25">
      <c r="A1211" s="106"/>
      <c r="B1211" s="106"/>
      <c r="C1211" s="106"/>
      <c r="D1211" s="106"/>
      <c r="E1211">
        <v>6661</v>
      </c>
      <c r="F1211" s="106"/>
      <c r="G1211" t="s">
        <v>121</v>
      </c>
      <c r="H1211" s="106"/>
    </row>
    <row r="1212" spans="1:8" x14ac:dyDescent="0.25">
      <c r="A1212" s="106"/>
      <c r="B1212" s="106"/>
      <c r="C1212" s="106"/>
      <c r="D1212" s="106"/>
      <c r="E1212">
        <v>6668</v>
      </c>
      <c r="F1212" s="106"/>
      <c r="G1212" t="s">
        <v>121</v>
      </c>
      <c r="H1212" s="106"/>
    </row>
    <row r="1213" spans="1:8" x14ac:dyDescent="0.25">
      <c r="A1213" s="106"/>
      <c r="B1213" s="106"/>
      <c r="C1213" s="106"/>
      <c r="D1213" s="106"/>
      <c r="E1213">
        <v>6690</v>
      </c>
      <c r="F1213" s="106"/>
      <c r="G1213" t="s">
        <v>121</v>
      </c>
      <c r="H1213" s="106"/>
    </row>
    <row r="1214" spans="1:8" x14ac:dyDescent="0.25">
      <c r="A1214" s="106"/>
      <c r="B1214" s="106"/>
      <c r="C1214" s="106"/>
      <c r="D1214" s="106"/>
      <c r="E1214">
        <v>6699</v>
      </c>
      <c r="F1214" s="106"/>
      <c r="G1214" t="s">
        <v>121</v>
      </c>
      <c r="H1214" s="106"/>
    </row>
    <row r="1215" spans="1:8" x14ac:dyDescent="0.25">
      <c r="A1215" s="106"/>
      <c r="B1215" s="106"/>
      <c r="C1215" s="106"/>
      <c r="D1215" s="106"/>
      <c r="E1215">
        <v>6749</v>
      </c>
      <c r="F1215" s="106"/>
      <c r="G1215" t="s">
        <v>121</v>
      </c>
      <c r="H1215" s="106"/>
    </row>
    <row r="1216" spans="1:8" x14ac:dyDescent="0.25">
      <c r="A1216" s="106"/>
      <c r="B1216" s="106"/>
      <c r="C1216" s="106"/>
      <c r="D1216" s="106"/>
      <c r="E1216">
        <v>6751</v>
      </c>
      <c r="F1216" s="106"/>
      <c r="G1216" t="s">
        <v>121</v>
      </c>
      <c r="H1216" s="106"/>
    </row>
    <row r="1217" spans="1:8" x14ac:dyDescent="0.25">
      <c r="A1217" s="106"/>
      <c r="B1217" s="106"/>
      <c r="C1217" s="106"/>
      <c r="D1217" s="106"/>
      <c r="E1217">
        <v>7025</v>
      </c>
      <c r="F1217" s="106"/>
      <c r="G1217" t="s">
        <v>121</v>
      </c>
      <c r="H1217" s="106"/>
    </row>
    <row r="1218" spans="1:8" x14ac:dyDescent="0.25">
      <c r="A1218" s="106"/>
      <c r="B1218" s="106"/>
      <c r="C1218" s="106"/>
      <c r="D1218" s="106"/>
      <c r="E1218">
        <v>7029</v>
      </c>
      <c r="F1218" s="106"/>
      <c r="G1218" t="s">
        <v>121</v>
      </c>
      <c r="H1218" s="106"/>
    </row>
    <row r="1219" spans="1:8" x14ac:dyDescent="0.25">
      <c r="A1219" s="106"/>
      <c r="B1219" s="106"/>
      <c r="C1219" s="106"/>
      <c r="D1219" s="106"/>
      <c r="E1219">
        <v>7033</v>
      </c>
      <c r="F1219" s="106"/>
      <c r="G1219" t="s">
        <v>121</v>
      </c>
      <c r="H1219" s="106"/>
    </row>
    <row r="1220" spans="1:8" x14ac:dyDescent="0.25">
      <c r="A1220" s="106"/>
      <c r="B1220" s="106"/>
      <c r="C1220" s="106"/>
      <c r="D1220" s="106"/>
      <c r="E1220">
        <v>7037</v>
      </c>
      <c r="F1220" s="106"/>
      <c r="G1220" t="s">
        <v>121</v>
      </c>
      <c r="H1220" s="106"/>
    </row>
    <row r="1221" spans="1:8" x14ac:dyDescent="0.25">
      <c r="A1221" s="106"/>
      <c r="B1221" s="106"/>
      <c r="C1221" s="106"/>
      <c r="D1221" s="106"/>
      <c r="E1221">
        <v>7047</v>
      </c>
      <c r="F1221" s="106"/>
      <c r="G1221" t="s">
        <v>121</v>
      </c>
      <c r="H1221" s="106"/>
    </row>
    <row r="1222" spans="1:8" x14ac:dyDescent="0.25">
      <c r="A1222" s="106"/>
      <c r="B1222" s="106"/>
      <c r="C1222" s="106"/>
      <c r="D1222" s="106"/>
      <c r="E1222">
        <v>7049</v>
      </c>
      <c r="F1222" s="106"/>
      <c r="G1222" t="s">
        <v>121</v>
      </c>
      <c r="H1222" s="106"/>
    </row>
    <row r="1223" spans="1:8" x14ac:dyDescent="0.25">
      <c r="A1223" s="106"/>
      <c r="B1223" s="106"/>
      <c r="C1223" s="106"/>
      <c r="D1223" s="106"/>
      <c r="E1223">
        <v>7051</v>
      </c>
      <c r="F1223" s="106"/>
      <c r="G1223" t="s">
        <v>121</v>
      </c>
      <c r="H1223" s="106"/>
    </row>
    <row r="1224" spans="1:8" x14ac:dyDescent="0.25">
      <c r="A1224" s="106"/>
      <c r="B1224" s="106"/>
      <c r="C1224" s="106"/>
      <c r="D1224" s="106"/>
      <c r="E1224">
        <v>7054</v>
      </c>
      <c r="F1224" s="106"/>
      <c r="G1224" t="s">
        <v>121</v>
      </c>
      <c r="H1224" s="106"/>
    </row>
    <row r="1225" spans="1:8" x14ac:dyDescent="0.25">
      <c r="A1225" s="106"/>
      <c r="B1225" s="106"/>
      <c r="C1225" s="106"/>
      <c r="D1225" s="106"/>
      <c r="E1225">
        <v>7060</v>
      </c>
      <c r="F1225" s="106"/>
      <c r="G1225" t="s">
        <v>121</v>
      </c>
      <c r="H1225" s="106"/>
    </row>
    <row r="1226" spans="1:8" x14ac:dyDescent="0.25">
      <c r="A1226" s="106"/>
      <c r="B1226" s="106"/>
      <c r="C1226" s="106"/>
      <c r="D1226" s="106"/>
      <c r="E1226">
        <v>7066</v>
      </c>
      <c r="F1226" s="106"/>
      <c r="G1226" t="s">
        <v>121</v>
      </c>
      <c r="H1226" s="106"/>
    </row>
    <row r="1227" spans="1:8" x14ac:dyDescent="0.25">
      <c r="A1227" s="106"/>
      <c r="B1227" s="106"/>
      <c r="C1227" s="106"/>
      <c r="D1227" s="106"/>
      <c r="E1227">
        <v>7068</v>
      </c>
      <c r="F1227" s="106"/>
      <c r="G1227" t="s">
        <v>121</v>
      </c>
      <c r="H1227" s="106"/>
    </row>
    <row r="1228" spans="1:8" x14ac:dyDescent="0.25">
      <c r="A1228" s="106"/>
      <c r="B1228" s="106"/>
      <c r="C1228" s="106"/>
      <c r="D1228" s="106"/>
      <c r="E1228">
        <v>7072</v>
      </c>
      <c r="F1228" s="106"/>
      <c r="G1228" t="s">
        <v>121</v>
      </c>
      <c r="H1228" s="106"/>
    </row>
    <row r="1229" spans="1:8" x14ac:dyDescent="0.25">
      <c r="A1229" s="106"/>
      <c r="B1229" s="106"/>
      <c r="C1229" s="106"/>
      <c r="D1229" s="106"/>
      <c r="E1229">
        <v>7074</v>
      </c>
      <c r="F1229" s="106"/>
      <c r="G1229" t="s">
        <v>121</v>
      </c>
      <c r="H1229" s="106"/>
    </row>
    <row r="1230" spans="1:8" x14ac:dyDescent="0.25">
      <c r="A1230" s="106"/>
      <c r="B1230" s="106"/>
      <c r="C1230" s="106"/>
      <c r="D1230" s="106"/>
      <c r="E1230">
        <v>7078</v>
      </c>
      <c r="F1230" s="106"/>
      <c r="G1230" t="s">
        <v>121</v>
      </c>
      <c r="H1230" s="106"/>
    </row>
    <row r="1231" spans="1:8" x14ac:dyDescent="0.25">
      <c r="A1231" s="106"/>
      <c r="B1231" s="106"/>
      <c r="C1231" s="106"/>
      <c r="D1231" s="106"/>
      <c r="E1231">
        <v>7082</v>
      </c>
      <c r="F1231" s="106"/>
      <c r="G1231" t="s">
        <v>121</v>
      </c>
      <c r="H1231" s="106"/>
    </row>
    <row r="1232" spans="1:8" x14ac:dyDescent="0.25">
      <c r="A1232" s="106"/>
      <c r="B1232" s="106"/>
      <c r="C1232" s="106"/>
      <c r="D1232" s="106"/>
      <c r="E1232">
        <v>7086</v>
      </c>
      <c r="F1232" s="106"/>
      <c r="G1232" t="s">
        <v>121</v>
      </c>
      <c r="H1232" s="106"/>
    </row>
    <row r="1233" spans="1:8" x14ac:dyDescent="0.25">
      <c r="A1233" s="106"/>
      <c r="B1233" s="106"/>
      <c r="C1233" s="106"/>
      <c r="D1233" s="106"/>
      <c r="E1233">
        <v>7089</v>
      </c>
      <c r="F1233" s="106"/>
      <c r="G1233" t="s">
        <v>121</v>
      </c>
      <c r="H1233" s="106"/>
    </row>
    <row r="1234" spans="1:8" x14ac:dyDescent="0.25">
      <c r="A1234" s="106"/>
      <c r="B1234" s="106"/>
      <c r="C1234" s="106"/>
      <c r="D1234" s="106"/>
      <c r="E1234">
        <v>7090</v>
      </c>
      <c r="F1234" s="106"/>
      <c r="G1234" t="s">
        <v>121</v>
      </c>
      <c r="H1234" s="106"/>
    </row>
    <row r="1235" spans="1:8" x14ac:dyDescent="0.25">
      <c r="A1235" s="106"/>
      <c r="B1235" s="106"/>
      <c r="C1235" s="106"/>
      <c r="D1235" s="106"/>
      <c r="E1235">
        <v>7091</v>
      </c>
      <c r="F1235" s="106"/>
      <c r="G1235" t="s">
        <v>121</v>
      </c>
      <c r="H1235" s="106"/>
    </row>
    <row r="1236" spans="1:8" x14ac:dyDescent="0.25">
      <c r="A1236" s="106"/>
      <c r="B1236" s="106"/>
      <c r="C1236" s="106"/>
      <c r="D1236" s="106"/>
      <c r="E1236">
        <v>7092</v>
      </c>
      <c r="F1236" s="106"/>
      <c r="G1236" t="s">
        <v>121</v>
      </c>
      <c r="H1236" s="106"/>
    </row>
    <row r="1237" spans="1:8" x14ac:dyDescent="0.25">
      <c r="A1237" s="106"/>
      <c r="B1237" s="106"/>
      <c r="C1237" s="106"/>
      <c r="D1237" s="106"/>
      <c r="E1237">
        <v>7093</v>
      </c>
      <c r="F1237" s="106"/>
      <c r="G1237" t="s">
        <v>121</v>
      </c>
      <c r="H1237" s="106"/>
    </row>
    <row r="1238" spans="1:8" x14ac:dyDescent="0.25">
      <c r="A1238" s="106"/>
      <c r="B1238" s="106"/>
      <c r="C1238" s="106"/>
      <c r="D1238" s="106"/>
      <c r="E1238">
        <v>7095</v>
      </c>
      <c r="F1238" s="106"/>
      <c r="G1238" t="s">
        <v>121</v>
      </c>
      <c r="H1238" s="106"/>
    </row>
    <row r="1239" spans="1:8" x14ac:dyDescent="0.25">
      <c r="A1239" s="106"/>
      <c r="B1239" s="106"/>
      <c r="C1239" s="106"/>
      <c r="D1239" s="106"/>
      <c r="E1239">
        <v>7096</v>
      </c>
      <c r="F1239" s="106"/>
      <c r="G1239" t="s">
        <v>121</v>
      </c>
      <c r="H1239" s="106"/>
    </row>
    <row r="1240" spans="1:8" x14ac:dyDescent="0.25">
      <c r="A1240" s="106"/>
      <c r="B1240" s="106"/>
      <c r="C1240" s="106"/>
      <c r="D1240" s="106"/>
      <c r="E1240">
        <v>7097</v>
      </c>
      <c r="F1240" s="106"/>
      <c r="G1240" t="s">
        <v>121</v>
      </c>
      <c r="H1240" s="106"/>
    </row>
    <row r="1241" spans="1:8" x14ac:dyDescent="0.25">
      <c r="A1241" s="106"/>
      <c r="B1241" s="106"/>
      <c r="C1241" s="106"/>
      <c r="D1241" s="106"/>
      <c r="E1241">
        <v>7098</v>
      </c>
      <c r="F1241" s="106"/>
      <c r="G1241" t="s">
        <v>121</v>
      </c>
      <c r="H1241" s="106"/>
    </row>
    <row r="1242" spans="1:8" x14ac:dyDescent="0.25">
      <c r="A1242" s="106"/>
      <c r="B1242" s="106"/>
      <c r="C1242" s="106"/>
      <c r="D1242" s="106"/>
      <c r="E1242">
        <v>7300</v>
      </c>
      <c r="F1242" s="106"/>
      <c r="G1242" t="s">
        <v>121</v>
      </c>
      <c r="H1242" s="106"/>
    </row>
    <row r="1243" spans="1:8" x14ac:dyDescent="0.25">
      <c r="A1243" s="106"/>
      <c r="B1243" s="106"/>
      <c r="C1243" s="106"/>
      <c r="D1243" s="106"/>
      <c r="E1243">
        <v>7302</v>
      </c>
      <c r="F1243" s="106"/>
      <c r="G1243" t="s">
        <v>121</v>
      </c>
      <c r="H1243" s="106"/>
    </row>
    <row r="1244" spans="1:8" x14ac:dyDescent="0.25">
      <c r="A1244" s="106"/>
      <c r="B1244" s="106"/>
      <c r="C1244" s="106"/>
      <c r="D1244" s="106"/>
      <c r="E1244">
        <v>7304</v>
      </c>
      <c r="F1244" s="106"/>
      <c r="G1244" t="s">
        <v>121</v>
      </c>
      <c r="H1244" s="106"/>
    </row>
    <row r="1245" spans="1:8" x14ac:dyDescent="0.25">
      <c r="A1245" s="106"/>
      <c r="B1245" s="106"/>
      <c r="C1245" s="106"/>
      <c r="D1245" s="106"/>
      <c r="E1245">
        <v>7305</v>
      </c>
      <c r="F1245" s="106"/>
      <c r="G1245" t="s">
        <v>121</v>
      </c>
      <c r="H1245" s="106"/>
    </row>
    <row r="1246" spans="1:8" x14ac:dyDescent="0.25">
      <c r="A1246" s="106"/>
      <c r="B1246" s="106"/>
      <c r="C1246" s="106"/>
      <c r="D1246" s="106"/>
      <c r="E1246">
        <v>7307</v>
      </c>
      <c r="F1246" s="106"/>
      <c r="G1246" t="s">
        <v>121</v>
      </c>
      <c r="H1246" s="106"/>
    </row>
    <row r="1247" spans="1:8" x14ac:dyDescent="0.25">
      <c r="A1247" s="106"/>
      <c r="B1247" s="106"/>
      <c r="C1247" s="106"/>
      <c r="D1247" s="106"/>
      <c r="E1247">
        <v>6900</v>
      </c>
      <c r="F1247" s="106"/>
      <c r="G1247" t="s">
        <v>121</v>
      </c>
      <c r="H1247" s="106"/>
    </row>
    <row r="1248" spans="1:8" x14ac:dyDescent="0.25">
      <c r="A1248" s="106"/>
      <c r="B1248" s="106"/>
      <c r="C1248" s="106"/>
      <c r="D1248" s="106"/>
      <c r="E1248">
        <v>6902</v>
      </c>
      <c r="F1248" s="106"/>
      <c r="G1248" t="s">
        <v>121</v>
      </c>
      <c r="H1248" s="106"/>
    </row>
    <row r="1249" spans="1:8" x14ac:dyDescent="0.25">
      <c r="A1249" s="106"/>
      <c r="B1249" s="106"/>
      <c r="C1249" s="106"/>
      <c r="D1249" s="106"/>
      <c r="E1249">
        <v>6908</v>
      </c>
      <c r="F1249" s="106"/>
      <c r="G1249" t="s">
        <v>121</v>
      </c>
      <c r="H1249" s="106"/>
    </row>
    <row r="1250" spans="1:8" x14ac:dyDescent="0.25">
      <c r="A1250" s="106"/>
      <c r="B1250" s="106"/>
      <c r="C1250" s="106"/>
      <c r="D1250" s="106"/>
      <c r="E1250">
        <v>6910</v>
      </c>
      <c r="F1250" s="106"/>
      <c r="G1250" t="s">
        <v>121</v>
      </c>
      <c r="H1250" s="106"/>
    </row>
    <row r="1251" spans="1:8" x14ac:dyDescent="0.25">
      <c r="A1251" s="106"/>
      <c r="B1251" s="106"/>
      <c r="C1251" s="106"/>
      <c r="D1251" s="106"/>
      <c r="E1251">
        <v>6912</v>
      </c>
      <c r="F1251" s="106"/>
      <c r="G1251" t="s">
        <v>121</v>
      </c>
      <c r="H1251" s="106"/>
    </row>
    <row r="1252" spans="1:8" x14ac:dyDescent="0.25">
      <c r="A1252" s="106"/>
      <c r="B1252" s="106"/>
      <c r="C1252" s="106"/>
      <c r="D1252" s="106"/>
      <c r="E1252">
        <v>6914</v>
      </c>
      <c r="F1252" s="106"/>
      <c r="G1252" t="s">
        <v>121</v>
      </c>
      <c r="H1252" s="106"/>
    </row>
    <row r="1253" spans="1:8" x14ac:dyDescent="0.25">
      <c r="A1253" s="106"/>
      <c r="B1253" s="106"/>
      <c r="C1253" s="106"/>
      <c r="D1253" s="106"/>
      <c r="E1253">
        <v>6921</v>
      </c>
      <c r="F1253" s="106"/>
      <c r="G1253" t="s">
        <v>121</v>
      </c>
      <c r="H1253" s="106"/>
    </row>
    <row r="1254" spans="1:8" x14ac:dyDescent="0.25">
      <c r="A1254" s="106"/>
      <c r="B1254" s="106"/>
      <c r="C1254" s="106"/>
      <c r="D1254" s="106"/>
      <c r="E1254">
        <v>6923</v>
      </c>
      <c r="F1254" s="106"/>
      <c r="G1254" t="s">
        <v>121</v>
      </c>
      <c r="H1254" s="106"/>
    </row>
    <row r="1255" spans="1:8" x14ac:dyDescent="0.25">
      <c r="A1255" s="106"/>
      <c r="B1255" s="106"/>
      <c r="C1255" s="106"/>
      <c r="D1255" s="106"/>
      <c r="E1255">
        <v>6925</v>
      </c>
      <c r="F1255" s="106"/>
      <c r="G1255" t="s">
        <v>121</v>
      </c>
      <c r="H1255" s="106"/>
    </row>
    <row r="1256" spans="1:8" x14ac:dyDescent="0.25">
      <c r="A1256" s="106"/>
      <c r="B1256" s="106"/>
      <c r="C1256" s="106"/>
      <c r="D1256" s="106"/>
      <c r="E1256">
        <v>6937</v>
      </c>
      <c r="F1256" s="106"/>
      <c r="G1256" t="s">
        <v>121</v>
      </c>
      <c r="H1256" s="106"/>
    </row>
    <row r="1257" spans="1:8" x14ac:dyDescent="0.25">
      <c r="A1257" s="106"/>
      <c r="B1257" s="106"/>
      <c r="C1257" s="106"/>
      <c r="D1257" s="106"/>
      <c r="E1257">
        <v>6939</v>
      </c>
      <c r="F1257" s="106"/>
      <c r="G1257" t="s">
        <v>121</v>
      </c>
      <c r="H1257" s="106"/>
    </row>
    <row r="1258" spans="1:8" x14ac:dyDescent="0.25">
      <c r="A1258" s="106"/>
      <c r="B1258" s="106"/>
      <c r="C1258" s="106"/>
      <c r="D1258" s="106"/>
      <c r="E1258">
        <v>6941</v>
      </c>
      <c r="F1258" s="106"/>
      <c r="G1258" t="s">
        <v>121</v>
      </c>
      <c r="H1258" s="106"/>
    </row>
    <row r="1259" spans="1:8" x14ac:dyDescent="0.25">
      <c r="A1259" s="106"/>
      <c r="B1259" s="106"/>
      <c r="C1259" s="106"/>
      <c r="D1259" s="106"/>
      <c r="E1259">
        <v>6943</v>
      </c>
      <c r="F1259" s="106"/>
      <c r="G1259" t="s">
        <v>121</v>
      </c>
      <c r="H1259" s="106"/>
    </row>
    <row r="1260" spans="1:8" x14ac:dyDescent="0.25">
      <c r="A1260" s="106"/>
      <c r="B1260" s="106"/>
      <c r="C1260" s="106"/>
      <c r="D1260" s="106"/>
      <c r="E1260">
        <v>6945</v>
      </c>
      <c r="F1260" s="106"/>
      <c r="G1260" t="s">
        <v>121</v>
      </c>
      <c r="H1260" s="106"/>
    </row>
    <row r="1261" spans="1:8" x14ac:dyDescent="0.25">
      <c r="A1261" s="106"/>
      <c r="B1261" s="106"/>
      <c r="C1261" s="106"/>
      <c r="D1261" s="106"/>
      <c r="E1261">
        <v>6947</v>
      </c>
      <c r="F1261" s="106"/>
      <c r="G1261" t="s">
        <v>121</v>
      </c>
      <c r="H1261" s="106"/>
    </row>
    <row r="1262" spans="1:8" x14ac:dyDescent="0.25">
      <c r="A1262" s="106"/>
      <c r="B1262" s="106"/>
      <c r="C1262" s="106"/>
      <c r="D1262" s="106"/>
      <c r="E1262">
        <v>6949</v>
      </c>
      <c r="F1262" s="106"/>
      <c r="G1262" t="s">
        <v>121</v>
      </c>
      <c r="H1262" s="106"/>
    </row>
    <row r="1263" spans="1:8" x14ac:dyDescent="0.25">
      <c r="A1263" s="106"/>
      <c r="B1263" s="106"/>
      <c r="C1263" s="106"/>
      <c r="D1263" s="106"/>
      <c r="E1263">
        <v>6953</v>
      </c>
      <c r="F1263" s="106"/>
      <c r="G1263" t="s">
        <v>121</v>
      </c>
      <c r="H1263" s="106"/>
    </row>
    <row r="1264" spans="1:8" x14ac:dyDescent="0.25">
      <c r="A1264" s="106"/>
      <c r="B1264" s="106"/>
      <c r="C1264" s="106"/>
      <c r="D1264" s="106"/>
      <c r="E1264">
        <v>6960</v>
      </c>
      <c r="F1264" s="106"/>
      <c r="G1264" t="s">
        <v>121</v>
      </c>
      <c r="H1264" s="106"/>
    </row>
    <row r="1265" spans="1:8" x14ac:dyDescent="0.25">
      <c r="A1265" s="106"/>
      <c r="B1265" s="106"/>
      <c r="C1265" s="106"/>
      <c r="D1265" s="106"/>
      <c r="E1265">
        <v>6962</v>
      </c>
      <c r="F1265" s="106"/>
      <c r="G1265" t="s">
        <v>121</v>
      </c>
      <c r="H1265" s="106"/>
    </row>
    <row r="1266" spans="1:8" x14ac:dyDescent="0.25">
      <c r="A1266" s="106"/>
      <c r="B1266" s="106"/>
      <c r="C1266" s="106"/>
      <c r="D1266" s="106"/>
      <c r="E1266">
        <v>6964</v>
      </c>
      <c r="F1266" s="106"/>
      <c r="G1266" t="s">
        <v>121</v>
      </c>
      <c r="H1266" s="106"/>
    </row>
    <row r="1267" spans="1:8" x14ac:dyDescent="0.25">
      <c r="A1267" s="106"/>
      <c r="B1267" s="106"/>
      <c r="C1267" s="106"/>
      <c r="D1267" s="106"/>
      <c r="E1267">
        <v>6976</v>
      </c>
      <c r="F1267" s="106"/>
      <c r="G1267" t="s">
        <v>121</v>
      </c>
      <c r="H1267" s="106"/>
    </row>
    <row r="1268" spans="1:8" x14ac:dyDescent="0.25">
      <c r="A1268" s="106"/>
      <c r="B1268" s="106"/>
      <c r="C1268" s="106"/>
      <c r="D1268" s="106"/>
      <c r="E1268">
        <v>6986</v>
      </c>
      <c r="F1268" s="106"/>
      <c r="G1268" t="s">
        <v>121</v>
      </c>
      <c r="H1268" s="106"/>
    </row>
    <row r="1269" spans="1:8" x14ac:dyDescent="0.25">
      <c r="A1269" s="106"/>
      <c r="B1269" s="106"/>
      <c r="C1269" s="106"/>
      <c r="D1269" s="106"/>
      <c r="E1269" t="s">
        <v>122</v>
      </c>
      <c r="F1269" s="106"/>
      <c r="G1269" t="s">
        <v>121</v>
      </c>
      <c r="H1269" s="106"/>
    </row>
    <row r="1270" spans="1:8" x14ac:dyDescent="0.25">
      <c r="A1270" s="106"/>
      <c r="B1270" s="106"/>
      <c r="C1270" s="106"/>
      <c r="D1270" s="106"/>
      <c r="E1270">
        <v>6992</v>
      </c>
      <c r="F1270" s="106"/>
      <c r="G1270" t="s">
        <v>121</v>
      </c>
      <c r="H1270" s="106"/>
    </row>
    <row r="1271" spans="1:8" x14ac:dyDescent="0.25">
      <c r="A1271" s="106"/>
      <c r="B1271" s="106"/>
      <c r="C1271" s="106"/>
      <c r="D1271" s="106"/>
      <c r="E1271">
        <v>6994</v>
      </c>
      <c r="F1271" s="106"/>
      <c r="G1271" t="s">
        <v>121</v>
      </c>
      <c r="H1271" s="106"/>
    </row>
    <row r="1272" spans="1:8" x14ac:dyDescent="0.25">
      <c r="A1272" s="106"/>
      <c r="B1272" s="106"/>
      <c r="C1272" s="106"/>
      <c r="D1272" s="106"/>
      <c r="E1272">
        <v>6995</v>
      </c>
      <c r="F1272" s="106"/>
      <c r="G1272" t="s">
        <v>121</v>
      </c>
      <c r="H1272" s="106"/>
    </row>
    <row r="1273" spans="1:8" x14ac:dyDescent="0.25">
      <c r="A1273" s="106"/>
      <c r="B1273" s="106"/>
      <c r="C1273" s="106"/>
      <c r="D1273" s="106"/>
      <c r="E1273">
        <v>6996</v>
      </c>
      <c r="F1273" s="106"/>
      <c r="G1273" t="s">
        <v>121</v>
      </c>
      <c r="H1273" s="106"/>
    </row>
    <row r="1274" spans="1:8" x14ac:dyDescent="0.25">
      <c r="A1274" s="106"/>
      <c r="B1274" s="106"/>
      <c r="C1274" s="106"/>
      <c r="D1274" s="106"/>
      <c r="E1274">
        <v>6998</v>
      </c>
      <c r="F1274" s="106"/>
      <c r="G1274" t="s">
        <v>121</v>
      </c>
      <c r="H1274" s="106"/>
    </row>
    <row r="1275" spans="1:8" x14ac:dyDescent="0.25">
      <c r="A1275" s="106"/>
      <c r="B1275" s="106"/>
      <c r="C1275" s="106"/>
      <c r="D1275" s="106"/>
      <c r="E1275">
        <v>7309</v>
      </c>
      <c r="F1275" s="106"/>
      <c r="G1275" t="s">
        <v>121</v>
      </c>
      <c r="H1275" s="106"/>
    </row>
    <row r="1276" spans="1:8" x14ac:dyDescent="0.25">
      <c r="A1276" s="106"/>
      <c r="B1276" s="106"/>
      <c r="C1276" s="106"/>
      <c r="D1276" s="106"/>
      <c r="E1276">
        <v>7313</v>
      </c>
      <c r="F1276" s="106"/>
      <c r="G1276" t="s">
        <v>121</v>
      </c>
      <c r="H1276" s="106"/>
    </row>
    <row r="1277" spans="1:8" x14ac:dyDescent="0.25">
      <c r="A1277" s="106"/>
      <c r="B1277" s="106"/>
      <c r="C1277" s="106"/>
      <c r="D1277" s="106"/>
      <c r="E1277">
        <v>7315</v>
      </c>
      <c r="F1277" s="106"/>
      <c r="G1277" t="s">
        <v>121</v>
      </c>
      <c r="H1277" s="106"/>
    </row>
    <row r="1278" spans="1:8" x14ac:dyDescent="0.25">
      <c r="A1278" s="106"/>
      <c r="B1278" s="106"/>
      <c r="C1278" s="106"/>
      <c r="D1278" s="106"/>
      <c r="E1278">
        <v>7319</v>
      </c>
      <c r="F1278" s="106"/>
      <c r="G1278" t="s">
        <v>121</v>
      </c>
      <c r="H1278" s="106"/>
    </row>
    <row r="1279" spans="1:8" x14ac:dyDescent="0.25">
      <c r="A1279" s="106"/>
      <c r="B1279" s="106"/>
      <c r="C1279" s="106"/>
      <c r="D1279" s="106"/>
      <c r="E1279">
        <v>7321</v>
      </c>
      <c r="F1279" s="106"/>
      <c r="G1279" t="s">
        <v>121</v>
      </c>
      <c r="H1279" s="106"/>
    </row>
    <row r="1280" spans="1:8" x14ac:dyDescent="0.25">
      <c r="A1280" s="106"/>
      <c r="B1280" s="106"/>
      <c r="C1280" s="106"/>
      <c r="D1280" s="106"/>
      <c r="E1280">
        <v>7323</v>
      </c>
      <c r="F1280" s="106"/>
      <c r="G1280" t="s">
        <v>121</v>
      </c>
      <c r="H1280" s="106"/>
    </row>
    <row r="1281" spans="1:8" x14ac:dyDescent="0.25">
      <c r="A1281" s="106"/>
      <c r="B1281" s="106"/>
      <c r="C1281" s="106"/>
      <c r="D1281" s="106"/>
      <c r="E1281">
        <v>7325</v>
      </c>
      <c r="F1281" s="106"/>
      <c r="G1281" t="s">
        <v>121</v>
      </c>
      <c r="H1281" s="106"/>
    </row>
    <row r="1282" spans="1:8" x14ac:dyDescent="0.25">
      <c r="A1282" s="106"/>
      <c r="B1282" s="106"/>
      <c r="C1282" s="106"/>
      <c r="D1282" s="106"/>
      <c r="E1282">
        <v>7332</v>
      </c>
      <c r="F1282" s="106"/>
      <c r="G1282" t="s">
        <v>121</v>
      </c>
      <c r="H1282" s="106"/>
    </row>
    <row r="1283" spans="1:8" x14ac:dyDescent="0.25">
      <c r="A1283" s="106"/>
      <c r="B1283" s="106"/>
      <c r="C1283" s="106"/>
      <c r="D1283" s="106"/>
      <c r="E1283">
        <v>7336</v>
      </c>
      <c r="F1283" s="106"/>
      <c r="G1283" t="s">
        <v>121</v>
      </c>
      <c r="H1283" s="106"/>
    </row>
    <row r="1284" spans="1:8" x14ac:dyDescent="0.25">
      <c r="A1284" s="106"/>
      <c r="B1284" s="106"/>
      <c r="C1284" s="106"/>
      <c r="D1284" s="106"/>
      <c r="E1284">
        <v>6759</v>
      </c>
      <c r="F1284" s="106"/>
      <c r="G1284" t="s">
        <v>121</v>
      </c>
      <c r="H1284" s="106"/>
    </row>
    <row r="1285" spans="1:8" x14ac:dyDescent="0.25">
      <c r="A1285" s="106"/>
      <c r="B1285" s="106"/>
      <c r="C1285" s="106"/>
      <c r="D1285" s="106"/>
      <c r="E1285">
        <v>6768</v>
      </c>
      <c r="F1285" s="106"/>
      <c r="G1285" t="s">
        <v>121</v>
      </c>
      <c r="H1285" s="106"/>
    </row>
    <row r="1286" spans="1:8" x14ac:dyDescent="0.25">
      <c r="A1286" s="106"/>
      <c r="B1286" s="106"/>
      <c r="C1286" s="106"/>
      <c r="D1286" s="106"/>
      <c r="E1286" t="s">
        <v>123</v>
      </c>
      <c r="F1286" s="106"/>
      <c r="G1286" t="s">
        <v>121</v>
      </c>
      <c r="H1286" s="106"/>
    </row>
    <row r="1287" spans="1:8" x14ac:dyDescent="0.25">
      <c r="A1287" s="106"/>
      <c r="B1287" s="106"/>
      <c r="C1287" s="106"/>
      <c r="D1287" s="106"/>
      <c r="E1287">
        <v>6845</v>
      </c>
      <c r="F1287" s="106"/>
      <c r="G1287" t="s">
        <v>121</v>
      </c>
      <c r="H1287" s="106"/>
    </row>
    <row r="1288" spans="1:8" x14ac:dyDescent="0.25">
      <c r="A1288" s="106"/>
      <c r="B1288" s="106"/>
      <c r="C1288" s="106"/>
      <c r="D1288" s="106"/>
      <c r="E1288">
        <v>6849</v>
      </c>
      <c r="F1288" s="106"/>
      <c r="G1288" t="s">
        <v>121</v>
      </c>
      <c r="H1288" s="106"/>
    </row>
    <row r="1289" spans="1:8" x14ac:dyDescent="0.25">
      <c r="A1289" s="106"/>
      <c r="B1289" s="106"/>
      <c r="C1289" s="106"/>
      <c r="D1289" s="106"/>
      <c r="E1289">
        <v>6851</v>
      </c>
      <c r="F1289" s="106"/>
      <c r="G1289" t="s">
        <v>121</v>
      </c>
      <c r="H1289" s="106"/>
    </row>
    <row r="1290" spans="1:8" x14ac:dyDescent="0.25">
      <c r="A1290" s="106"/>
      <c r="B1290" s="106"/>
      <c r="C1290" s="106"/>
      <c r="D1290" s="106"/>
      <c r="E1290">
        <v>6853</v>
      </c>
      <c r="F1290" s="106"/>
      <c r="G1290" t="s">
        <v>121</v>
      </c>
      <c r="H1290" s="106"/>
    </row>
    <row r="1291" spans="1:8" x14ac:dyDescent="0.25">
      <c r="A1291" s="106"/>
      <c r="B1291" s="106"/>
      <c r="C1291" s="106"/>
      <c r="D1291" s="106"/>
      <c r="E1291">
        <v>6855</v>
      </c>
      <c r="F1291" s="106"/>
      <c r="G1291" t="s">
        <v>121</v>
      </c>
      <c r="H1291" s="106"/>
    </row>
    <row r="1292" spans="1:8" x14ac:dyDescent="0.25">
      <c r="A1292" s="106"/>
      <c r="B1292" s="106"/>
      <c r="C1292" s="106"/>
      <c r="D1292" s="106"/>
      <c r="E1292">
        <v>6857</v>
      </c>
      <c r="F1292" s="106"/>
      <c r="G1292" t="s">
        <v>121</v>
      </c>
      <c r="H1292" s="106"/>
    </row>
    <row r="1293" spans="1:8" x14ac:dyDescent="0.25">
      <c r="A1293" s="106"/>
      <c r="B1293" s="106"/>
      <c r="C1293" s="106"/>
      <c r="D1293" s="106"/>
      <c r="E1293">
        <v>6859</v>
      </c>
      <c r="F1293" s="106"/>
      <c r="G1293" t="s">
        <v>121</v>
      </c>
      <c r="H1293" s="106"/>
    </row>
    <row r="1294" spans="1:8" x14ac:dyDescent="0.25">
      <c r="A1294" s="106"/>
      <c r="B1294" s="106"/>
      <c r="C1294" s="106"/>
      <c r="D1294" s="106"/>
      <c r="E1294">
        <v>6861</v>
      </c>
      <c r="F1294" s="106"/>
      <c r="G1294" t="s">
        <v>121</v>
      </c>
      <c r="H1294" s="106"/>
    </row>
    <row r="1295" spans="1:8" x14ac:dyDescent="0.25">
      <c r="A1295" s="106"/>
      <c r="B1295" s="106"/>
      <c r="C1295" s="106"/>
      <c r="D1295" s="106"/>
      <c r="E1295">
        <v>6863</v>
      </c>
      <c r="F1295" s="106"/>
      <c r="G1295" t="s">
        <v>121</v>
      </c>
      <c r="H1295" s="106"/>
    </row>
    <row r="1296" spans="1:8" x14ac:dyDescent="0.25">
      <c r="A1296" s="106"/>
      <c r="B1296" s="106"/>
      <c r="C1296" s="106"/>
      <c r="D1296" s="106"/>
      <c r="E1296">
        <v>6864</v>
      </c>
      <c r="F1296" s="106"/>
      <c r="G1296" t="s">
        <v>121</v>
      </c>
      <c r="H1296" s="106"/>
    </row>
    <row r="1297" spans="1:8" x14ac:dyDescent="0.25">
      <c r="A1297" s="106"/>
      <c r="B1297" s="106"/>
      <c r="C1297" s="106"/>
      <c r="D1297" s="106"/>
      <c r="E1297">
        <v>6868</v>
      </c>
      <c r="F1297" s="106"/>
      <c r="G1297" t="s">
        <v>121</v>
      </c>
      <c r="H1297" s="106"/>
    </row>
    <row r="1298" spans="1:8" x14ac:dyDescent="0.25">
      <c r="A1298" s="106"/>
      <c r="B1298" s="106"/>
      <c r="C1298" s="106"/>
      <c r="D1298" s="106"/>
      <c r="E1298">
        <v>6870</v>
      </c>
      <c r="F1298" s="106"/>
      <c r="G1298" t="s">
        <v>121</v>
      </c>
      <c r="H1298" s="106"/>
    </row>
    <row r="1299" spans="1:8" x14ac:dyDescent="0.25">
      <c r="A1299" s="106"/>
      <c r="B1299" s="106"/>
      <c r="C1299" s="106"/>
      <c r="D1299" s="106"/>
      <c r="E1299">
        <v>6875</v>
      </c>
      <c r="F1299" s="106"/>
      <c r="G1299" t="s">
        <v>121</v>
      </c>
      <c r="H1299" s="106"/>
    </row>
    <row r="1300" spans="1:8" x14ac:dyDescent="0.25">
      <c r="A1300" s="106"/>
      <c r="B1300" s="106"/>
      <c r="C1300" s="106"/>
      <c r="D1300" s="106"/>
      <c r="E1300">
        <v>6876</v>
      </c>
      <c r="F1300" s="106"/>
      <c r="G1300" t="s">
        <v>121</v>
      </c>
      <c r="H1300" s="106"/>
    </row>
    <row r="1301" spans="1:8" x14ac:dyDescent="0.25">
      <c r="A1301" s="106"/>
      <c r="B1301" s="106"/>
      <c r="C1301" s="106"/>
      <c r="D1301" s="106"/>
      <c r="E1301">
        <v>6877</v>
      </c>
      <c r="F1301" s="106"/>
      <c r="G1301" t="s">
        <v>121</v>
      </c>
      <c r="H1301" s="106"/>
    </row>
    <row r="1302" spans="1:8" x14ac:dyDescent="0.25">
      <c r="A1302" s="106"/>
      <c r="B1302" s="106"/>
      <c r="C1302" s="106"/>
      <c r="D1302" s="106"/>
      <c r="E1302">
        <v>6878</v>
      </c>
      <c r="F1302" s="106"/>
      <c r="G1302" t="s">
        <v>121</v>
      </c>
      <c r="H1302" s="106"/>
    </row>
    <row r="1303" spans="1:8" x14ac:dyDescent="0.25">
      <c r="A1303" s="106"/>
      <c r="B1303" s="106"/>
      <c r="C1303" s="106"/>
      <c r="D1303" s="106"/>
      <c r="E1303">
        <v>6879</v>
      </c>
      <c r="F1303" s="106"/>
      <c r="G1303" t="s">
        <v>121</v>
      </c>
      <c r="H1303" s="106"/>
    </row>
    <row r="1304" spans="1:8" x14ac:dyDescent="0.25">
      <c r="A1304" s="106"/>
      <c r="B1304" s="106"/>
      <c r="C1304" s="106"/>
      <c r="D1304" s="106"/>
      <c r="E1304">
        <v>6701</v>
      </c>
      <c r="F1304" s="106"/>
      <c r="G1304" t="s">
        <v>121</v>
      </c>
      <c r="H1304" s="106"/>
    </row>
    <row r="1305" spans="1:8" x14ac:dyDescent="0.25">
      <c r="A1305" s="106"/>
      <c r="B1305" s="106"/>
      <c r="C1305" s="106"/>
      <c r="D1305" s="106"/>
      <c r="E1305">
        <v>6718</v>
      </c>
      <c r="F1305" s="106"/>
      <c r="G1305" t="s">
        <v>121</v>
      </c>
      <c r="H1305" s="106"/>
    </row>
    <row r="1306" spans="1:8" x14ac:dyDescent="0.25">
      <c r="A1306" s="106"/>
      <c r="B1306" s="106"/>
      <c r="C1306" s="106"/>
      <c r="D1306" s="106"/>
      <c r="E1306">
        <v>6769</v>
      </c>
      <c r="F1306" s="106"/>
      <c r="G1306" t="s">
        <v>121</v>
      </c>
      <c r="H1306" s="106"/>
    </row>
    <row r="1307" spans="1:8" x14ac:dyDescent="0.25">
      <c r="A1307" s="106"/>
      <c r="B1307" s="106"/>
      <c r="C1307" s="106"/>
      <c r="D1307" s="106"/>
      <c r="E1307">
        <v>6771</v>
      </c>
      <c r="F1307" s="106"/>
      <c r="G1307" t="s">
        <v>121</v>
      </c>
      <c r="H1307" s="106"/>
    </row>
    <row r="1308" spans="1:8" x14ac:dyDescent="0.25">
      <c r="A1308" s="106"/>
      <c r="B1308" s="106"/>
      <c r="C1308" s="106"/>
      <c r="D1308" s="106"/>
      <c r="E1308">
        <v>6773</v>
      </c>
      <c r="F1308" s="106"/>
      <c r="G1308" t="s">
        <v>121</v>
      </c>
      <c r="H1308" s="106"/>
    </row>
    <row r="1309" spans="1:8" x14ac:dyDescent="0.25">
      <c r="A1309" s="106"/>
      <c r="B1309" s="106"/>
      <c r="C1309" s="106"/>
      <c r="D1309" s="106"/>
      <c r="E1309">
        <v>6776</v>
      </c>
      <c r="F1309" s="106"/>
      <c r="G1309" t="s">
        <v>121</v>
      </c>
      <c r="H1309" s="106"/>
    </row>
    <row r="1310" spans="1:8" x14ac:dyDescent="0.25">
      <c r="A1310" s="106"/>
      <c r="B1310" s="106"/>
      <c r="C1310" s="106"/>
      <c r="D1310" s="106"/>
      <c r="E1310">
        <v>6778</v>
      </c>
      <c r="F1310" s="106"/>
      <c r="G1310" t="s">
        <v>121</v>
      </c>
      <c r="H1310" s="106"/>
    </row>
    <row r="1311" spans="1:8" x14ac:dyDescent="0.25">
      <c r="A1311" s="106"/>
      <c r="B1311" s="106"/>
      <c r="C1311" s="106"/>
      <c r="D1311" s="106"/>
      <c r="E1311">
        <v>6780</v>
      </c>
      <c r="F1311" s="106"/>
      <c r="G1311" t="s">
        <v>121</v>
      </c>
      <c r="H1311" s="106"/>
    </row>
    <row r="1312" spans="1:8" x14ac:dyDescent="0.25">
      <c r="A1312" s="106"/>
      <c r="B1312" s="106"/>
      <c r="C1312" s="106"/>
      <c r="D1312" s="106"/>
      <c r="E1312">
        <v>6782</v>
      </c>
      <c r="F1312" s="106"/>
      <c r="G1312" t="s">
        <v>121</v>
      </c>
      <c r="H1312" s="106"/>
    </row>
    <row r="1313" spans="1:8" x14ac:dyDescent="0.25">
      <c r="A1313" s="106"/>
      <c r="B1313" s="106"/>
      <c r="C1313" s="106"/>
      <c r="D1313" s="106"/>
      <c r="E1313">
        <v>6784</v>
      </c>
      <c r="F1313" s="106"/>
      <c r="G1313" t="s">
        <v>121</v>
      </c>
      <c r="H1313" s="106"/>
    </row>
    <row r="1314" spans="1:8" x14ac:dyDescent="0.25">
      <c r="A1314" s="106"/>
      <c r="B1314" s="106"/>
      <c r="C1314" s="106"/>
      <c r="D1314" s="106"/>
      <c r="E1314">
        <v>6788</v>
      </c>
      <c r="F1314" s="106"/>
      <c r="G1314" t="s">
        <v>121</v>
      </c>
      <c r="H1314" s="106"/>
    </row>
    <row r="1315" spans="1:8" x14ac:dyDescent="0.25">
      <c r="A1315" s="106"/>
      <c r="B1315" s="106"/>
      <c r="C1315" s="106"/>
      <c r="D1315" s="106"/>
      <c r="E1315" t="s">
        <v>124</v>
      </c>
      <c r="F1315" s="106"/>
      <c r="G1315" t="s">
        <v>121</v>
      </c>
      <c r="H1315" s="106"/>
    </row>
    <row r="1316" spans="1:8" x14ac:dyDescent="0.25">
      <c r="A1316" s="106"/>
      <c r="B1316" s="106"/>
      <c r="C1316" s="106"/>
      <c r="D1316" s="106"/>
      <c r="E1316" t="s">
        <v>125</v>
      </c>
      <c r="F1316" s="106"/>
      <c r="G1316" t="s">
        <v>121</v>
      </c>
      <c r="H1316" s="106"/>
    </row>
    <row r="1317" spans="1:8" x14ac:dyDescent="0.25">
      <c r="A1317" s="106"/>
      <c r="B1317" s="106"/>
      <c r="C1317" s="106"/>
      <c r="D1317" s="106"/>
      <c r="E1317">
        <v>6800</v>
      </c>
      <c r="F1317" s="106"/>
      <c r="G1317" t="s">
        <v>121</v>
      </c>
      <c r="H1317" s="106"/>
    </row>
    <row r="1318" spans="1:8" x14ac:dyDescent="0.25">
      <c r="A1318" s="106"/>
      <c r="B1318" s="106"/>
      <c r="C1318" s="106"/>
      <c r="D1318" s="106"/>
      <c r="E1318">
        <v>6802</v>
      </c>
      <c r="F1318" s="106"/>
      <c r="G1318" t="s">
        <v>121</v>
      </c>
      <c r="H1318" s="106"/>
    </row>
    <row r="1319" spans="1:8" x14ac:dyDescent="0.25">
      <c r="A1319" s="106"/>
      <c r="B1319" s="106"/>
      <c r="C1319" s="106"/>
      <c r="D1319" s="106"/>
      <c r="E1319">
        <v>6804</v>
      </c>
      <c r="F1319" s="106"/>
      <c r="G1319" t="s">
        <v>121</v>
      </c>
      <c r="H1319" s="106"/>
    </row>
    <row r="1320" spans="1:8" x14ac:dyDescent="0.25">
      <c r="A1320" s="106"/>
      <c r="B1320" s="106"/>
      <c r="C1320" s="106"/>
      <c r="D1320" s="106"/>
      <c r="E1320">
        <v>6807</v>
      </c>
      <c r="F1320" s="106"/>
      <c r="G1320" t="s">
        <v>121</v>
      </c>
      <c r="H1320" s="106"/>
    </row>
    <row r="1321" spans="1:8" x14ac:dyDescent="0.25">
      <c r="A1321" s="106"/>
      <c r="B1321" s="106"/>
      <c r="C1321" s="106"/>
      <c r="D1321" s="106"/>
      <c r="E1321">
        <v>6809</v>
      </c>
      <c r="F1321" s="106"/>
      <c r="G1321" t="s">
        <v>121</v>
      </c>
      <c r="H1321" s="106"/>
    </row>
    <row r="1322" spans="1:8" x14ac:dyDescent="0.25">
      <c r="A1322" s="106"/>
      <c r="B1322" s="106"/>
      <c r="C1322" s="106"/>
      <c r="D1322" s="106"/>
      <c r="E1322">
        <v>6815</v>
      </c>
      <c r="F1322" s="106"/>
      <c r="G1322" t="s">
        <v>121</v>
      </c>
      <c r="H1322" s="106"/>
    </row>
    <row r="1323" spans="1:8" x14ac:dyDescent="0.25">
      <c r="A1323" s="106"/>
      <c r="B1323" s="106"/>
      <c r="C1323" s="106"/>
      <c r="D1323" s="106"/>
      <c r="E1323">
        <v>6817</v>
      </c>
      <c r="F1323" s="106"/>
      <c r="G1323" t="s">
        <v>121</v>
      </c>
      <c r="H1323" s="106"/>
    </row>
    <row r="1324" spans="1:8" x14ac:dyDescent="0.25">
      <c r="A1324" s="106"/>
      <c r="B1324" s="106"/>
      <c r="C1324" s="106"/>
      <c r="D1324" s="106"/>
      <c r="E1324">
        <v>6819</v>
      </c>
      <c r="F1324" s="106"/>
      <c r="G1324" t="s">
        <v>121</v>
      </c>
      <c r="H1324" s="106"/>
    </row>
    <row r="1325" spans="1:8" x14ac:dyDescent="0.25">
      <c r="A1325" s="106"/>
      <c r="B1325" s="106"/>
      <c r="C1325" s="106"/>
      <c r="D1325" s="106"/>
      <c r="E1325">
        <v>6821</v>
      </c>
      <c r="F1325" s="106"/>
      <c r="G1325" t="s">
        <v>121</v>
      </c>
      <c r="H1325" s="106"/>
    </row>
    <row r="1326" spans="1:8" x14ac:dyDescent="0.25">
      <c r="A1326" s="106"/>
      <c r="B1326" s="106"/>
      <c r="C1326" s="106"/>
      <c r="D1326" s="106"/>
      <c r="E1326">
        <v>6827</v>
      </c>
      <c r="F1326" s="106"/>
      <c r="G1326" t="s">
        <v>121</v>
      </c>
      <c r="H1326" s="106"/>
    </row>
    <row r="1327" spans="1:8" x14ac:dyDescent="0.25">
      <c r="A1327" s="106"/>
      <c r="B1327" s="106"/>
      <c r="C1327" s="106"/>
      <c r="D1327" s="106"/>
      <c r="E1327">
        <v>6829</v>
      </c>
      <c r="F1327" s="106"/>
      <c r="G1327" t="s">
        <v>121</v>
      </c>
      <c r="H1327" s="106"/>
    </row>
    <row r="1328" spans="1:8" x14ac:dyDescent="0.25">
      <c r="A1328" s="106"/>
      <c r="B1328" s="106"/>
      <c r="C1328" s="106"/>
      <c r="D1328" s="106"/>
      <c r="E1328">
        <v>6831</v>
      </c>
      <c r="F1328" s="106"/>
      <c r="G1328" t="s">
        <v>121</v>
      </c>
      <c r="H1328" s="106"/>
    </row>
    <row r="1329" spans="1:8" x14ac:dyDescent="0.25">
      <c r="A1329" s="106"/>
      <c r="B1329" s="106"/>
      <c r="C1329" s="106"/>
      <c r="D1329" s="106"/>
      <c r="E1329">
        <v>6839</v>
      </c>
      <c r="F1329" s="106"/>
      <c r="G1329" t="s">
        <v>121</v>
      </c>
      <c r="H1329" s="106"/>
    </row>
    <row r="1330" spans="1:8" x14ac:dyDescent="0.25">
      <c r="A1330" s="106"/>
      <c r="B1330" s="106"/>
      <c r="C1330" s="106"/>
      <c r="D1330" s="106"/>
      <c r="E1330">
        <v>6840</v>
      </c>
      <c r="F1330" s="106"/>
      <c r="G1330" t="s">
        <v>121</v>
      </c>
      <c r="H1330" s="106"/>
    </row>
    <row r="1331" spans="1:8" x14ac:dyDescent="0.25">
      <c r="A1331" s="106"/>
      <c r="B1331" s="106"/>
      <c r="C1331" s="106"/>
      <c r="D1331" s="106"/>
      <c r="E1331">
        <v>6887</v>
      </c>
      <c r="F1331" s="106"/>
      <c r="G1331" t="s">
        <v>121</v>
      </c>
      <c r="H1331" s="106"/>
    </row>
    <row r="1332" spans="1:8" x14ac:dyDescent="0.25">
      <c r="A1332" s="106"/>
      <c r="B1332" s="106"/>
      <c r="C1332" s="106"/>
      <c r="D1332" s="106"/>
      <c r="E1332">
        <v>6889</v>
      </c>
      <c r="F1332" s="106"/>
      <c r="G1332" t="s">
        <v>121</v>
      </c>
      <c r="H1332" s="106"/>
    </row>
    <row r="1333" spans="1:8" x14ac:dyDescent="0.25">
      <c r="A1333" s="106"/>
      <c r="B1333" s="106"/>
      <c r="C1333" s="106"/>
      <c r="D1333" s="106"/>
      <c r="E1333">
        <v>6743</v>
      </c>
      <c r="F1333" s="106"/>
      <c r="G1333" t="s">
        <v>121</v>
      </c>
      <c r="H1333" s="106"/>
    </row>
    <row r="1334" spans="1:8" x14ac:dyDescent="0.25">
      <c r="A1334" s="106"/>
      <c r="B1334" s="106"/>
      <c r="C1334" s="106"/>
      <c r="D1334" s="106"/>
      <c r="E1334">
        <v>6894</v>
      </c>
      <c r="F1334" s="106"/>
      <c r="G1334" t="s">
        <v>121</v>
      </c>
      <c r="H1334" s="106"/>
    </row>
    <row r="1335" spans="1:8" x14ac:dyDescent="0.25">
      <c r="A1335" s="106"/>
      <c r="B1335" s="106"/>
      <c r="C1335" s="106"/>
      <c r="D1335" s="106"/>
      <c r="E1335">
        <v>6897</v>
      </c>
      <c r="F1335" s="106"/>
      <c r="G1335" t="s">
        <v>121</v>
      </c>
      <c r="H1335" s="106"/>
    </row>
    <row r="1336" spans="1:8" x14ac:dyDescent="0.25">
      <c r="A1336" s="106"/>
      <c r="B1336" s="106"/>
      <c r="C1336" s="106"/>
      <c r="D1336" s="106"/>
      <c r="E1336">
        <v>6899</v>
      </c>
      <c r="F1336" s="106"/>
      <c r="G1336" t="s">
        <v>121</v>
      </c>
      <c r="H1336" s="106"/>
    </row>
    <row r="1337" spans="1:8" x14ac:dyDescent="0.25">
      <c r="A1337" s="106"/>
      <c r="B1337" s="106"/>
      <c r="C1337" s="106"/>
      <c r="D1337" s="106"/>
      <c r="E1337">
        <v>7002</v>
      </c>
      <c r="F1337" s="106"/>
      <c r="G1337" t="s">
        <v>121</v>
      </c>
      <c r="H1337" s="106"/>
    </row>
    <row r="1338" spans="1:8" x14ac:dyDescent="0.25">
      <c r="A1338" s="106"/>
      <c r="B1338" s="106"/>
      <c r="C1338" s="106"/>
      <c r="D1338" s="106"/>
      <c r="E1338">
        <v>7004</v>
      </c>
      <c r="F1338" s="106"/>
      <c r="G1338" t="s">
        <v>121</v>
      </c>
      <c r="H1338" s="106"/>
    </row>
    <row r="1339" spans="1:8" x14ac:dyDescent="0.25">
      <c r="A1339" s="106"/>
      <c r="B1339" s="106"/>
      <c r="C1339" s="106"/>
      <c r="D1339" s="106"/>
      <c r="E1339">
        <v>7010</v>
      </c>
      <c r="F1339" s="106"/>
      <c r="G1339" t="s">
        <v>121</v>
      </c>
      <c r="H1339" s="106"/>
    </row>
    <row r="1340" spans="1:8" x14ac:dyDescent="0.25">
      <c r="A1340" s="106"/>
      <c r="B1340" s="106"/>
      <c r="C1340" s="106"/>
      <c r="D1340" s="106"/>
      <c r="E1340">
        <v>7012</v>
      </c>
      <c r="F1340" s="106"/>
      <c r="G1340" t="s">
        <v>121</v>
      </c>
      <c r="H1340" s="106"/>
    </row>
    <row r="1341" spans="1:8" x14ac:dyDescent="0.25">
      <c r="A1341" s="106"/>
      <c r="B1341" s="106"/>
      <c r="C1341" s="106"/>
      <c r="D1341" s="106"/>
      <c r="E1341">
        <v>7016</v>
      </c>
      <c r="F1341" s="106"/>
      <c r="G1341" t="s">
        <v>121</v>
      </c>
      <c r="H1341" s="106"/>
    </row>
    <row r="1342" spans="1:8" x14ac:dyDescent="0.25">
      <c r="A1342" s="106"/>
      <c r="B1342" s="106"/>
      <c r="C1342" s="106"/>
      <c r="D1342" s="106"/>
      <c r="E1342">
        <v>7019</v>
      </c>
      <c r="F1342" s="106"/>
      <c r="G1342" t="s">
        <v>121</v>
      </c>
      <c r="H1342" s="106"/>
    </row>
    <row r="1343" spans="1:8" x14ac:dyDescent="0.25">
      <c r="A1343" s="106"/>
      <c r="B1343" s="106"/>
      <c r="C1343" s="106"/>
      <c r="D1343" s="106"/>
      <c r="E1343">
        <v>7021</v>
      </c>
      <c r="F1343" s="106"/>
      <c r="G1343" t="s">
        <v>121</v>
      </c>
      <c r="H1343" s="106"/>
    </row>
    <row r="1344" spans="1:8" x14ac:dyDescent="0.25">
      <c r="A1344" s="106"/>
      <c r="B1344" s="106"/>
      <c r="C1344" s="106"/>
      <c r="D1344" s="106"/>
      <c r="E1344">
        <v>7023</v>
      </c>
      <c r="F1344" s="106"/>
      <c r="G1344" t="s">
        <v>121</v>
      </c>
      <c r="H1344" s="106"/>
    </row>
    <row r="1345" spans="1:8" x14ac:dyDescent="0.25">
      <c r="A1345" s="106"/>
      <c r="B1345" s="106"/>
      <c r="C1345" s="106"/>
      <c r="D1345" s="106"/>
      <c r="E1345">
        <v>6755</v>
      </c>
      <c r="F1345" s="106"/>
      <c r="G1345" t="s">
        <v>121</v>
      </c>
      <c r="H1345" s="106"/>
    </row>
    <row r="1346" spans="1:8" x14ac:dyDescent="0.25">
      <c r="A1346" s="106"/>
      <c r="B1346" s="106"/>
      <c r="C1346" s="106"/>
      <c r="D1346" s="106"/>
      <c r="E1346">
        <v>6696</v>
      </c>
      <c r="F1346" s="106"/>
      <c r="G1346" t="s">
        <v>121</v>
      </c>
      <c r="H1346" s="106"/>
    </row>
    <row r="1347" spans="1:8" x14ac:dyDescent="0.25">
      <c r="A1347" s="106"/>
      <c r="B1347" s="106"/>
      <c r="C1347" s="106"/>
      <c r="D1347" s="106"/>
      <c r="E1347">
        <v>6680</v>
      </c>
      <c r="F1347" s="106"/>
      <c r="G1347" t="s">
        <v>121</v>
      </c>
      <c r="H1347" s="106"/>
    </row>
    <row r="1348" spans="1:8" x14ac:dyDescent="0.25">
      <c r="A1348" s="106"/>
      <c r="B1348" s="106"/>
      <c r="C1348" s="106"/>
      <c r="D1348" s="106"/>
      <c r="E1348">
        <v>6681</v>
      </c>
      <c r="F1348" s="106"/>
      <c r="G1348" t="s">
        <v>121</v>
      </c>
      <c r="H1348" s="106"/>
    </row>
    <row r="1349" spans="1:8" x14ac:dyDescent="0.25">
      <c r="A1349" s="106"/>
      <c r="B1349" s="106"/>
      <c r="C1349" s="106"/>
      <c r="D1349" s="106"/>
      <c r="E1349">
        <v>6708</v>
      </c>
      <c r="F1349" s="106"/>
      <c r="G1349" t="s">
        <v>121</v>
      </c>
      <c r="H1349" s="106"/>
    </row>
    <row r="1350" spans="1:8" x14ac:dyDescent="0.25">
      <c r="A1350" s="106"/>
      <c r="B1350" s="106"/>
      <c r="C1350" s="106"/>
      <c r="D1350" s="106"/>
      <c r="E1350" t="s">
        <v>126</v>
      </c>
      <c r="F1350" s="106"/>
      <c r="G1350" t="s">
        <v>121</v>
      </c>
      <c r="H1350" s="106"/>
    </row>
    <row r="1351" spans="1:8" x14ac:dyDescent="0.25">
      <c r="A1351" s="106"/>
      <c r="B1351" s="106"/>
      <c r="C1351" s="106"/>
      <c r="D1351" s="106"/>
      <c r="E1351">
        <v>6739</v>
      </c>
      <c r="F1351" s="106"/>
      <c r="G1351" t="s">
        <v>121</v>
      </c>
      <c r="H1351" s="106"/>
    </row>
    <row r="1352" spans="1:8" x14ac:dyDescent="0.25">
      <c r="A1352" s="106"/>
      <c r="B1352" s="106"/>
      <c r="C1352" s="106"/>
      <c r="D1352" s="106"/>
      <c r="E1352">
        <v>6758</v>
      </c>
      <c r="F1352" s="106"/>
      <c r="G1352" t="s">
        <v>121</v>
      </c>
      <c r="H1352" s="106"/>
    </row>
    <row r="1353" spans="1:8" x14ac:dyDescent="0.25">
      <c r="A1353" s="106"/>
      <c r="B1353" s="106"/>
      <c r="C1353" s="106"/>
      <c r="D1353" s="106"/>
      <c r="E1353">
        <v>6656</v>
      </c>
      <c r="F1353" s="106"/>
      <c r="G1353" t="s">
        <v>121</v>
      </c>
      <c r="H1353" s="106"/>
    </row>
    <row r="1354" spans="1:8" x14ac:dyDescent="0.25">
      <c r="A1354" s="106"/>
      <c r="B1354" s="106"/>
      <c r="C1354" s="106"/>
      <c r="D1354" s="106"/>
      <c r="E1354">
        <v>6695</v>
      </c>
      <c r="F1354" s="106"/>
      <c r="G1354" t="s">
        <v>121</v>
      </c>
      <c r="H1354" s="106"/>
    </row>
    <row r="1355" spans="1:8" x14ac:dyDescent="0.25">
      <c r="A1355" s="106"/>
      <c r="B1355" s="106"/>
      <c r="C1355" s="106"/>
      <c r="D1355" s="106"/>
      <c r="E1355">
        <v>6763</v>
      </c>
      <c r="F1355" s="106"/>
      <c r="G1355" t="s">
        <v>121</v>
      </c>
      <c r="H1355" s="106"/>
    </row>
    <row r="1356" spans="1:8" x14ac:dyDescent="0.25">
      <c r="A1356" s="106"/>
      <c r="B1356" s="106"/>
      <c r="C1356" s="106"/>
      <c r="D1356" s="106"/>
      <c r="E1356">
        <v>6660</v>
      </c>
      <c r="F1356" s="106"/>
      <c r="G1356" t="s">
        <v>121</v>
      </c>
      <c r="H1356" s="106"/>
    </row>
    <row r="1357" spans="1:8" x14ac:dyDescent="0.25">
      <c r="A1357" s="106"/>
      <c r="B1357" s="106"/>
      <c r="C1357" s="106"/>
      <c r="D1357" s="106"/>
      <c r="E1357">
        <v>6655</v>
      </c>
      <c r="F1357" s="106"/>
      <c r="G1357" t="s">
        <v>121</v>
      </c>
      <c r="H1357" s="106"/>
    </row>
    <row r="1358" spans="1:8" x14ac:dyDescent="0.25">
      <c r="A1358" s="106"/>
      <c r="B1358" s="106"/>
      <c r="C1358" s="106"/>
      <c r="D1358" s="106"/>
      <c r="E1358">
        <v>6663</v>
      </c>
      <c r="F1358" s="106"/>
      <c r="G1358" t="s">
        <v>121</v>
      </c>
      <c r="H1358" s="106"/>
    </row>
    <row r="1359" spans="1:8" x14ac:dyDescent="0.25">
      <c r="A1359" s="106"/>
      <c r="B1359" s="106"/>
      <c r="C1359" s="106"/>
      <c r="D1359" s="106"/>
      <c r="E1359">
        <v>6666</v>
      </c>
      <c r="F1359" s="106"/>
      <c r="G1359" t="s">
        <v>121</v>
      </c>
      <c r="H1359" s="106"/>
    </row>
    <row r="1360" spans="1:8" x14ac:dyDescent="0.25">
      <c r="A1360" s="106"/>
      <c r="B1360" s="106"/>
      <c r="C1360" s="106"/>
      <c r="D1360" s="106"/>
      <c r="E1360">
        <v>6671</v>
      </c>
      <c r="F1360" s="106"/>
      <c r="G1360" t="s">
        <v>121</v>
      </c>
      <c r="H1360" s="106"/>
    </row>
    <row r="1361" spans="1:8" x14ac:dyDescent="0.25">
      <c r="A1361" s="106"/>
      <c r="B1361" s="106"/>
      <c r="C1361" s="106"/>
      <c r="D1361" s="106"/>
      <c r="E1361">
        <v>6674</v>
      </c>
      <c r="F1361" s="106"/>
      <c r="G1361" t="s">
        <v>121</v>
      </c>
      <c r="H1361" s="106"/>
    </row>
    <row r="1362" spans="1:8" x14ac:dyDescent="0.25">
      <c r="A1362" s="106"/>
      <c r="B1362" s="106"/>
      <c r="C1362" s="106"/>
      <c r="D1362" s="106"/>
      <c r="E1362">
        <v>6686</v>
      </c>
      <c r="F1362" s="106"/>
      <c r="G1362" t="s">
        <v>121</v>
      </c>
      <c r="H1362" s="106"/>
    </row>
    <row r="1363" spans="1:8" x14ac:dyDescent="0.25">
      <c r="A1363" s="106"/>
      <c r="B1363" s="106"/>
      <c r="C1363" s="106"/>
      <c r="D1363" s="106"/>
      <c r="E1363">
        <v>6707</v>
      </c>
      <c r="F1363" s="106"/>
      <c r="G1363" t="s">
        <v>121</v>
      </c>
      <c r="H1363" s="106"/>
    </row>
    <row r="1364" spans="1:8" x14ac:dyDescent="0.25">
      <c r="A1364" s="106"/>
      <c r="B1364" s="106"/>
      <c r="C1364" s="106"/>
      <c r="D1364" s="106"/>
      <c r="E1364">
        <v>7341</v>
      </c>
      <c r="F1364" s="106"/>
      <c r="G1364" t="s">
        <v>103</v>
      </c>
      <c r="H1364" s="106"/>
    </row>
    <row r="1365" spans="1:8" x14ac:dyDescent="0.25">
      <c r="A1365" s="106"/>
      <c r="B1365" s="106"/>
      <c r="C1365" s="106"/>
      <c r="D1365" s="106"/>
      <c r="E1365">
        <v>7340</v>
      </c>
      <c r="F1365" s="106"/>
      <c r="G1365" t="s">
        <v>103</v>
      </c>
      <c r="H1365" s="106"/>
    </row>
    <row r="1366" spans="1:8" x14ac:dyDescent="0.25">
      <c r="A1366" s="106"/>
      <c r="B1366" s="106"/>
      <c r="C1366" s="106"/>
      <c r="D1366" s="106"/>
      <c r="E1366">
        <v>7346</v>
      </c>
      <c r="F1366" s="106"/>
      <c r="G1366" t="s">
        <v>104</v>
      </c>
      <c r="H1366" s="106"/>
    </row>
    <row r="1367" spans="1:8" x14ac:dyDescent="0.25">
      <c r="A1367" s="106"/>
      <c r="B1367" s="106"/>
      <c r="C1367" s="106"/>
      <c r="D1367" s="106"/>
      <c r="E1367">
        <v>7101</v>
      </c>
      <c r="F1367" s="106"/>
      <c r="G1367" t="s">
        <v>121</v>
      </c>
      <c r="H1367" s="106"/>
    </row>
    <row r="1368" spans="1:8" x14ac:dyDescent="0.25">
      <c r="A1368" s="106"/>
      <c r="B1368" s="106"/>
      <c r="C1368" s="106"/>
      <c r="D1368" s="106"/>
      <c r="E1368">
        <v>7109</v>
      </c>
      <c r="F1368" s="106"/>
      <c r="G1368" t="s">
        <v>121</v>
      </c>
      <c r="H1368" s="106"/>
    </row>
    <row r="1369" spans="1:8" x14ac:dyDescent="0.25">
      <c r="A1369" s="106"/>
      <c r="B1369" s="106"/>
      <c r="C1369" s="106"/>
      <c r="D1369" s="106"/>
      <c r="E1369">
        <v>7111</v>
      </c>
      <c r="F1369" s="106"/>
      <c r="G1369" t="s">
        <v>121</v>
      </c>
      <c r="H1369" s="106"/>
    </row>
    <row r="1370" spans="1:8" x14ac:dyDescent="0.25">
      <c r="A1370" s="106"/>
      <c r="B1370" s="106"/>
      <c r="C1370" s="106"/>
      <c r="D1370" s="106"/>
      <c r="E1370">
        <v>7113</v>
      </c>
      <c r="F1370" s="106"/>
      <c r="G1370" t="s">
        <v>121</v>
      </c>
      <c r="H1370" s="106"/>
    </row>
    <row r="1371" spans="1:8" x14ac:dyDescent="0.25">
      <c r="A1371" s="106"/>
      <c r="B1371" s="106"/>
      <c r="C1371" s="106"/>
      <c r="D1371" s="106"/>
      <c r="E1371">
        <v>7115</v>
      </c>
      <c r="F1371" s="106"/>
      <c r="G1371" t="s">
        <v>121</v>
      </c>
      <c r="H1371" s="106"/>
    </row>
    <row r="1372" spans="1:8" x14ac:dyDescent="0.25">
      <c r="A1372" s="106"/>
      <c r="B1372" s="106"/>
      <c r="C1372" s="106"/>
      <c r="D1372" s="106"/>
      <c r="E1372">
        <v>7117</v>
      </c>
      <c r="F1372" s="106"/>
      <c r="G1372" t="s">
        <v>121</v>
      </c>
      <c r="H1372" s="106"/>
    </row>
    <row r="1373" spans="1:8" x14ac:dyDescent="0.25">
      <c r="A1373" s="106"/>
      <c r="B1373" s="106"/>
      <c r="C1373" s="106"/>
      <c r="D1373" s="106"/>
      <c r="E1373">
        <v>7119</v>
      </c>
      <c r="F1373" s="106"/>
      <c r="G1373" t="s">
        <v>121</v>
      </c>
      <c r="H1373" s="106"/>
    </row>
    <row r="1374" spans="1:8" x14ac:dyDescent="0.25">
      <c r="A1374" s="106"/>
      <c r="B1374" s="106"/>
      <c r="C1374" s="106"/>
      <c r="D1374" s="106"/>
      <c r="E1374">
        <v>7124</v>
      </c>
      <c r="F1374" s="106"/>
      <c r="G1374" t="s">
        <v>121</v>
      </c>
      <c r="H1374" s="106"/>
    </row>
    <row r="1375" spans="1:8" x14ac:dyDescent="0.25">
      <c r="A1375" s="106"/>
      <c r="B1375" s="106"/>
      <c r="C1375" s="106"/>
      <c r="D1375" s="106"/>
      <c r="E1375">
        <v>7128</v>
      </c>
      <c r="F1375" s="106"/>
      <c r="G1375" t="s">
        <v>121</v>
      </c>
      <c r="H1375" s="106"/>
    </row>
    <row r="1376" spans="1:8" x14ac:dyDescent="0.25">
      <c r="A1376" s="106"/>
      <c r="B1376" s="106"/>
      <c r="C1376" s="106"/>
      <c r="D1376" s="106"/>
      <c r="E1376">
        <v>7132</v>
      </c>
      <c r="F1376" s="106"/>
      <c r="G1376" t="s">
        <v>121</v>
      </c>
      <c r="H1376" s="106"/>
    </row>
    <row r="1377" spans="1:8" x14ac:dyDescent="0.25">
      <c r="A1377" s="106"/>
      <c r="B1377" s="106"/>
      <c r="C1377" s="106"/>
      <c r="D1377" s="106"/>
      <c r="E1377">
        <v>7134</v>
      </c>
      <c r="F1377" s="106"/>
      <c r="G1377" t="s">
        <v>121</v>
      </c>
      <c r="H1377" s="106"/>
    </row>
    <row r="1378" spans="1:8" x14ac:dyDescent="0.25">
      <c r="A1378" s="106"/>
      <c r="B1378" s="106"/>
      <c r="C1378" s="106"/>
      <c r="D1378" s="106"/>
      <c r="E1378">
        <v>7142</v>
      </c>
      <c r="F1378" s="106"/>
      <c r="G1378" t="s">
        <v>121</v>
      </c>
      <c r="H1378" s="106"/>
    </row>
    <row r="1379" spans="1:8" x14ac:dyDescent="0.25">
      <c r="A1379" s="106"/>
      <c r="B1379" s="106"/>
      <c r="C1379" s="106"/>
      <c r="D1379" s="106"/>
      <c r="E1379">
        <v>7144</v>
      </c>
      <c r="F1379" s="106"/>
      <c r="G1379" t="s">
        <v>121</v>
      </c>
      <c r="H1379" s="106"/>
    </row>
    <row r="1380" spans="1:8" x14ac:dyDescent="0.25">
      <c r="A1380" s="106"/>
      <c r="B1380" s="106"/>
      <c r="C1380" s="106"/>
      <c r="D1380" s="106"/>
      <c r="E1380">
        <v>7146</v>
      </c>
      <c r="F1380" s="106"/>
      <c r="G1380" t="s">
        <v>121</v>
      </c>
      <c r="H1380" s="106"/>
    </row>
    <row r="1381" spans="1:8" x14ac:dyDescent="0.25">
      <c r="A1381" s="106"/>
      <c r="B1381" s="106"/>
      <c r="C1381" s="106"/>
      <c r="D1381" s="106"/>
      <c r="E1381">
        <v>7155</v>
      </c>
      <c r="F1381" s="106"/>
      <c r="G1381" t="s">
        <v>121</v>
      </c>
      <c r="H1381" s="106"/>
    </row>
    <row r="1382" spans="1:8" x14ac:dyDescent="0.25">
      <c r="A1382" s="106"/>
      <c r="B1382" s="106"/>
      <c r="C1382" s="106"/>
      <c r="D1382" s="106"/>
      <c r="E1382">
        <v>7156</v>
      </c>
      <c r="F1382" s="106"/>
      <c r="G1382" t="s">
        <v>121</v>
      </c>
      <c r="H1382" s="106"/>
    </row>
    <row r="1383" spans="1:8" x14ac:dyDescent="0.25">
      <c r="A1383" s="106"/>
      <c r="B1383" s="106"/>
      <c r="C1383" s="106"/>
      <c r="D1383" s="106"/>
      <c r="E1383">
        <v>7157</v>
      </c>
      <c r="F1383" s="106"/>
      <c r="G1383" t="s">
        <v>121</v>
      </c>
      <c r="H1383" s="106"/>
    </row>
    <row r="1384" spans="1:8" x14ac:dyDescent="0.25">
      <c r="A1384" s="106"/>
      <c r="B1384" s="106"/>
      <c r="C1384" s="106"/>
      <c r="D1384" s="106"/>
      <c r="E1384">
        <v>7159</v>
      </c>
      <c r="F1384" s="106"/>
      <c r="G1384" t="s">
        <v>121</v>
      </c>
      <c r="H1384" s="106"/>
    </row>
    <row r="1385" spans="1:8" x14ac:dyDescent="0.25">
      <c r="A1385" s="106"/>
      <c r="B1385" s="106"/>
      <c r="C1385" s="106"/>
      <c r="D1385" s="106"/>
      <c r="E1385">
        <v>7160</v>
      </c>
      <c r="F1385" s="106"/>
      <c r="G1385" t="s">
        <v>121</v>
      </c>
      <c r="H1385" s="106"/>
    </row>
    <row r="1386" spans="1:8" x14ac:dyDescent="0.25">
      <c r="A1386" s="106"/>
      <c r="B1386" s="106"/>
      <c r="C1386" s="106"/>
      <c r="D1386" s="106"/>
      <c r="E1386">
        <v>7163</v>
      </c>
      <c r="F1386" s="106"/>
      <c r="G1386" t="s">
        <v>121</v>
      </c>
      <c r="H1386" s="106"/>
    </row>
    <row r="1387" spans="1:8" x14ac:dyDescent="0.25">
      <c r="A1387" s="106"/>
      <c r="B1387" s="106"/>
      <c r="C1387" s="106"/>
      <c r="D1387" s="106"/>
      <c r="E1387">
        <v>6731</v>
      </c>
      <c r="F1387" s="106"/>
      <c r="G1387" t="s">
        <v>121</v>
      </c>
      <c r="H1387" s="106"/>
    </row>
    <row r="1388" spans="1:8" x14ac:dyDescent="0.25">
      <c r="A1388" s="106"/>
      <c r="B1388" s="106"/>
      <c r="C1388" s="106"/>
      <c r="D1388" s="106"/>
      <c r="E1388">
        <v>7167</v>
      </c>
      <c r="F1388" s="106"/>
      <c r="G1388" t="s">
        <v>121</v>
      </c>
      <c r="H1388" s="106"/>
    </row>
    <row r="1389" spans="1:8" x14ac:dyDescent="0.25">
      <c r="A1389" s="106"/>
      <c r="B1389" s="106"/>
      <c r="C1389" s="106"/>
      <c r="D1389" s="106"/>
      <c r="E1389">
        <v>7171</v>
      </c>
      <c r="F1389" s="106"/>
      <c r="G1389" t="s">
        <v>121</v>
      </c>
      <c r="H1389" s="106"/>
    </row>
    <row r="1390" spans="1:8" x14ac:dyDescent="0.25">
      <c r="A1390" s="106"/>
      <c r="B1390" s="106"/>
      <c r="C1390" s="106"/>
      <c r="D1390" s="106"/>
      <c r="E1390">
        <v>7173</v>
      </c>
      <c r="F1390" s="106"/>
      <c r="G1390" t="s">
        <v>121</v>
      </c>
      <c r="H1390" s="106"/>
    </row>
    <row r="1391" spans="1:8" x14ac:dyDescent="0.25">
      <c r="A1391" s="106"/>
      <c r="B1391" s="106"/>
      <c r="C1391" s="106"/>
      <c r="D1391" s="106"/>
      <c r="E1391">
        <v>7175</v>
      </c>
      <c r="F1391" s="106"/>
      <c r="G1391" t="s">
        <v>121</v>
      </c>
      <c r="H1391" s="106"/>
    </row>
    <row r="1392" spans="1:8" x14ac:dyDescent="0.25">
      <c r="A1392" s="106"/>
      <c r="B1392" s="106"/>
      <c r="C1392" s="106"/>
      <c r="D1392" s="106"/>
      <c r="E1392">
        <v>7179</v>
      </c>
      <c r="F1392" s="106"/>
      <c r="G1392" t="s">
        <v>121</v>
      </c>
      <c r="H1392" s="106"/>
    </row>
    <row r="1393" spans="1:8" x14ac:dyDescent="0.25">
      <c r="A1393" s="106"/>
      <c r="B1393" s="106"/>
      <c r="C1393" s="106"/>
      <c r="D1393" s="106"/>
      <c r="E1393">
        <v>7180</v>
      </c>
      <c r="F1393" s="106"/>
      <c r="G1393" t="s">
        <v>121</v>
      </c>
      <c r="H1393" s="106"/>
    </row>
    <row r="1394" spans="1:8" x14ac:dyDescent="0.25">
      <c r="A1394" s="106"/>
      <c r="B1394" s="106"/>
      <c r="C1394" s="106"/>
      <c r="D1394" s="106"/>
      <c r="E1394">
        <v>7181</v>
      </c>
      <c r="F1394" s="106"/>
      <c r="G1394" t="s">
        <v>121</v>
      </c>
      <c r="H1394" s="106"/>
    </row>
    <row r="1395" spans="1:8" x14ac:dyDescent="0.25">
      <c r="A1395" s="106"/>
      <c r="B1395" s="106"/>
      <c r="C1395" s="106"/>
      <c r="D1395" s="106"/>
      <c r="E1395">
        <v>7183</v>
      </c>
      <c r="F1395" s="106"/>
      <c r="G1395" t="s">
        <v>121</v>
      </c>
      <c r="H1395" s="106"/>
    </row>
    <row r="1396" spans="1:8" x14ac:dyDescent="0.25">
      <c r="A1396" s="106"/>
      <c r="B1396" s="106"/>
      <c r="C1396" s="106"/>
      <c r="D1396" s="106"/>
      <c r="E1396">
        <v>7184</v>
      </c>
      <c r="F1396" s="106"/>
      <c r="G1396" t="s">
        <v>121</v>
      </c>
      <c r="H1396" s="106"/>
    </row>
    <row r="1397" spans="1:8" x14ac:dyDescent="0.25">
      <c r="A1397" s="106"/>
      <c r="B1397" s="106"/>
      <c r="C1397" s="106"/>
      <c r="D1397" s="106"/>
      <c r="E1397">
        <v>7185</v>
      </c>
      <c r="F1397" s="106"/>
      <c r="G1397" t="s">
        <v>121</v>
      </c>
      <c r="H1397" s="106"/>
    </row>
    <row r="1398" spans="1:8" x14ac:dyDescent="0.25">
      <c r="A1398" s="106"/>
      <c r="B1398" s="106"/>
      <c r="C1398" s="106"/>
      <c r="D1398" s="106"/>
      <c r="E1398">
        <v>6720</v>
      </c>
      <c r="F1398" s="106"/>
      <c r="G1398" t="s">
        <v>121</v>
      </c>
      <c r="H1398" s="106"/>
    </row>
    <row r="1399" spans="1:8" x14ac:dyDescent="0.25">
      <c r="A1399" s="106"/>
      <c r="B1399" s="106"/>
      <c r="C1399" s="106"/>
      <c r="D1399" s="106"/>
      <c r="E1399">
        <v>6706</v>
      </c>
      <c r="F1399" s="106"/>
      <c r="G1399" t="s">
        <v>121</v>
      </c>
      <c r="H1399" s="106"/>
    </row>
    <row r="1400" spans="1:8" x14ac:dyDescent="0.25">
      <c r="A1400" s="106"/>
      <c r="B1400" s="106"/>
      <c r="C1400" s="106"/>
      <c r="D1400" s="106"/>
      <c r="E1400">
        <v>6725</v>
      </c>
      <c r="F1400" s="106"/>
      <c r="G1400" t="s">
        <v>121</v>
      </c>
      <c r="H1400" s="106"/>
    </row>
    <row r="1401" spans="1:8" x14ac:dyDescent="0.25">
      <c r="A1401" s="106"/>
      <c r="B1401" s="106"/>
      <c r="C1401" s="106"/>
      <c r="D1401" s="106"/>
      <c r="E1401">
        <v>7189</v>
      </c>
      <c r="F1401" s="106"/>
      <c r="G1401" t="s">
        <v>121</v>
      </c>
      <c r="H1401" s="106"/>
    </row>
    <row r="1402" spans="1:8" x14ac:dyDescent="0.25">
      <c r="A1402" s="106"/>
      <c r="B1402" s="106"/>
      <c r="C1402" s="106"/>
      <c r="D1402" s="106"/>
      <c r="E1402">
        <v>7191</v>
      </c>
      <c r="F1402" s="106"/>
      <c r="G1402" t="s">
        <v>121</v>
      </c>
      <c r="H1402" s="106"/>
    </row>
    <row r="1403" spans="1:8" x14ac:dyDescent="0.25">
      <c r="A1403" s="106"/>
      <c r="B1403" s="106"/>
      <c r="C1403" s="106"/>
      <c r="D1403" s="106"/>
      <c r="E1403" t="s">
        <v>127</v>
      </c>
      <c r="F1403" s="106"/>
      <c r="G1403" t="s">
        <v>121</v>
      </c>
      <c r="H1403" s="106"/>
    </row>
    <row r="1404" spans="1:8" x14ac:dyDescent="0.25">
      <c r="A1404" s="106"/>
      <c r="B1404" s="106"/>
      <c r="C1404" s="106"/>
      <c r="D1404" s="106"/>
      <c r="E1404">
        <v>7195</v>
      </c>
      <c r="F1404" s="106"/>
      <c r="G1404" t="s">
        <v>121</v>
      </c>
      <c r="H1404" s="106"/>
    </row>
    <row r="1405" spans="1:8" x14ac:dyDescent="0.25">
      <c r="A1405" s="106"/>
      <c r="B1405" s="106"/>
      <c r="C1405" s="106"/>
      <c r="D1405" s="106"/>
      <c r="E1405">
        <v>6697</v>
      </c>
      <c r="F1405" s="106"/>
      <c r="G1405" t="s">
        <v>121</v>
      </c>
      <c r="H1405" s="106"/>
    </row>
    <row r="1406" spans="1:8" x14ac:dyDescent="0.25">
      <c r="A1406" s="106"/>
      <c r="B1406" s="106"/>
      <c r="C1406" s="106"/>
      <c r="D1406" s="106"/>
      <c r="E1406">
        <v>6702</v>
      </c>
      <c r="F1406" s="106"/>
      <c r="G1406" t="s">
        <v>121</v>
      </c>
      <c r="H1406" s="106"/>
    </row>
    <row r="1407" spans="1:8" x14ac:dyDescent="0.25">
      <c r="A1407" s="106"/>
      <c r="B1407" s="106"/>
      <c r="C1407" s="106"/>
      <c r="D1407" s="106"/>
      <c r="E1407">
        <v>7201</v>
      </c>
      <c r="F1407" s="106"/>
      <c r="G1407" t="s">
        <v>121</v>
      </c>
      <c r="H1407" s="106"/>
    </row>
    <row r="1408" spans="1:8" x14ac:dyDescent="0.25">
      <c r="A1408" s="106"/>
      <c r="B1408" s="106"/>
      <c r="C1408" s="106"/>
      <c r="D1408" s="106"/>
      <c r="E1408">
        <v>7202</v>
      </c>
      <c r="F1408" s="106"/>
      <c r="G1408" t="s">
        <v>121</v>
      </c>
      <c r="H1408" s="106"/>
    </row>
    <row r="1409" spans="1:8" x14ac:dyDescent="0.25">
      <c r="A1409" s="106"/>
      <c r="B1409" s="106"/>
      <c r="C1409" s="106"/>
      <c r="D1409" s="106"/>
      <c r="E1409">
        <v>7206</v>
      </c>
      <c r="F1409" s="106"/>
      <c r="G1409" t="s">
        <v>121</v>
      </c>
      <c r="H1409" s="106"/>
    </row>
    <row r="1410" spans="1:8" x14ac:dyDescent="0.25">
      <c r="A1410" s="106"/>
      <c r="B1410" s="106"/>
      <c r="C1410" s="106"/>
      <c r="D1410" s="106"/>
      <c r="E1410">
        <v>7207</v>
      </c>
      <c r="F1410" s="106"/>
      <c r="G1410" t="s">
        <v>121</v>
      </c>
      <c r="H1410" s="106"/>
    </row>
    <row r="1411" spans="1:8" x14ac:dyDescent="0.25">
      <c r="A1411" s="106"/>
      <c r="B1411" s="106"/>
      <c r="C1411" s="106"/>
      <c r="D1411" s="106"/>
      <c r="E1411">
        <v>7209</v>
      </c>
      <c r="F1411" s="106"/>
      <c r="G1411" t="s">
        <v>121</v>
      </c>
      <c r="H1411" s="106"/>
    </row>
    <row r="1412" spans="1:8" x14ac:dyDescent="0.25">
      <c r="A1412" s="106"/>
      <c r="B1412" s="106"/>
      <c r="C1412" s="106"/>
      <c r="D1412" s="106"/>
      <c r="E1412">
        <v>7211</v>
      </c>
      <c r="F1412" s="106"/>
      <c r="G1412" t="s">
        <v>121</v>
      </c>
      <c r="H1412" s="106"/>
    </row>
    <row r="1413" spans="1:8" x14ac:dyDescent="0.25">
      <c r="A1413" s="106"/>
      <c r="B1413" s="106"/>
      <c r="C1413" s="106"/>
      <c r="D1413" s="106"/>
      <c r="E1413">
        <v>7217</v>
      </c>
      <c r="F1413" s="106"/>
      <c r="G1413" t="s">
        <v>121</v>
      </c>
      <c r="H1413" s="106"/>
    </row>
    <row r="1414" spans="1:8" x14ac:dyDescent="0.25">
      <c r="A1414" s="106"/>
      <c r="B1414" s="106"/>
      <c r="C1414" s="106"/>
      <c r="D1414" s="106"/>
      <c r="E1414">
        <v>7221</v>
      </c>
      <c r="F1414" s="106"/>
      <c r="G1414" t="s">
        <v>121</v>
      </c>
      <c r="H1414" s="106"/>
    </row>
    <row r="1415" spans="1:8" x14ac:dyDescent="0.25">
      <c r="A1415" s="106"/>
      <c r="B1415" s="106"/>
      <c r="C1415" s="106"/>
      <c r="D1415" s="106"/>
      <c r="E1415">
        <v>7223</v>
      </c>
      <c r="F1415" s="106"/>
      <c r="G1415" t="s">
        <v>121</v>
      </c>
      <c r="H1415" s="106"/>
    </row>
    <row r="1416" spans="1:8" x14ac:dyDescent="0.25">
      <c r="A1416" s="106"/>
      <c r="B1416" s="106"/>
      <c r="C1416" s="106"/>
      <c r="D1416" s="106"/>
      <c r="E1416">
        <v>7229</v>
      </c>
      <c r="F1416" s="106"/>
      <c r="G1416" t="s">
        <v>121</v>
      </c>
      <c r="H1416" s="106"/>
    </row>
    <row r="1417" spans="1:8" x14ac:dyDescent="0.25">
      <c r="A1417" s="106"/>
      <c r="B1417" s="106"/>
      <c r="C1417" s="106"/>
      <c r="D1417" s="106"/>
      <c r="E1417">
        <v>7231</v>
      </c>
      <c r="F1417" s="106"/>
      <c r="G1417" t="s">
        <v>121</v>
      </c>
      <c r="H1417" s="106"/>
    </row>
    <row r="1418" spans="1:8" x14ac:dyDescent="0.25">
      <c r="A1418" s="106"/>
      <c r="B1418" s="106"/>
      <c r="C1418" s="106"/>
      <c r="D1418" s="106"/>
      <c r="E1418">
        <v>7236</v>
      </c>
      <c r="F1418" s="106"/>
      <c r="G1418" t="s">
        <v>121</v>
      </c>
      <c r="H1418" s="106"/>
    </row>
    <row r="1419" spans="1:8" x14ac:dyDescent="0.25">
      <c r="A1419" s="106"/>
      <c r="B1419" s="106"/>
      <c r="C1419" s="106"/>
      <c r="D1419" s="106"/>
      <c r="E1419">
        <v>7240</v>
      </c>
      <c r="F1419" s="106"/>
      <c r="G1419" t="s">
        <v>121</v>
      </c>
      <c r="H1419" s="106"/>
    </row>
    <row r="1420" spans="1:8" x14ac:dyDescent="0.25">
      <c r="A1420" s="106"/>
      <c r="B1420" s="106"/>
      <c r="C1420" s="106"/>
      <c r="D1420" s="106"/>
      <c r="E1420">
        <v>7242</v>
      </c>
      <c r="F1420" s="106"/>
      <c r="G1420" t="s">
        <v>121</v>
      </c>
      <c r="H1420" s="106"/>
    </row>
    <row r="1421" spans="1:8" x14ac:dyDescent="0.25">
      <c r="A1421" s="106"/>
      <c r="B1421" s="106"/>
      <c r="C1421" s="106"/>
      <c r="D1421" s="106"/>
      <c r="E1421">
        <v>7244</v>
      </c>
      <c r="F1421" s="106"/>
      <c r="G1421" t="s">
        <v>121</v>
      </c>
      <c r="H1421" s="106"/>
    </row>
    <row r="1422" spans="1:8" x14ac:dyDescent="0.25">
      <c r="A1422" s="106"/>
      <c r="B1422" s="106"/>
      <c r="C1422" s="106"/>
      <c r="D1422" s="106"/>
      <c r="E1422">
        <v>7246</v>
      </c>
      <c r="F1422" s="106"/>
      <c r="G1422" t="s">
        <v>121</v>
      </c>
      <c r="H1422" s="106"/>
    </row>
    <row r="1423" spans="1:8" x14ac:dyDescent="0.25">
      <c r="A1423" s="106"/>
      <c r="B1423" s="106"/>
      <c r="C1423" s="106"/>
      <c r="D1423" s="106"/>
      <c r="E1423">
        <v>7248</v>
      </c>
      <c r="F1423" s="106"/>
      <c r="G1423" t="s">
        <v>121</v>
      </c>
      <c r="H1423" s="106"/>
    </row>
    <row r="1424" spans="1:8" x14ac:dyDescent="0.25">
      <c r="A1424" s="106"/>
      <c r="B1424" s="106"/>
      <c r="C1424" s="106"/>
      <c r="D1424" s="106"/>
      <c r="E1424">
        <v>7250</v>
      </c>
      <c r="F1424" s="106"/>
      <c r="G1424" t="s">
        <v>121</v>
      </c>
      <c r="H1424" s="106"/>
    </row>
    <row r="1425" spans="1:8" x14ac:dyDescent="0.25">
      <c r="A1425" s="106"/>
      <c r="B1425" s="106"/>
      <c r="C1425" s="106"/>
      <c r="D1425" s="106"/>
      <c r="E1425">
        <v>7252</v>
      </c>
      <c r="F1425" s="106"/>
      <c r="G1425" t="s">
        <v>121</v>
      </c>
      <c r="H1425" s="106"/>
    </row>
    <row r="1426" spans="1:8" x14ac:dyDescent="0.25">
      <c r="A1426" s="106"/>
      <c r="B1426" s="106"/>
      <c r="C1426" s="106"/>
      <c r="D1426" s="106"/>
      <c r="E1426">
        <v>7254</v>
      </c>
      <c r="F1426" s="106"/>
      <c r="G1426" t="s">
        <v>121</v>
      </c>
      <c r="H1426" s="106"/>
    </row>
    <row r="1427" spans="1:8" x14ac:dyDescent="0.25">
      <c r="A1427" s="106"/>
      <c r="B1427" s="106"/>
      <c r="C1427" s="106"/>
      <c r="D1427" s="106"/>
      <c r="E1427">
        <v>7260</v>
      </c>
      <c r="F1427" s="106"/>
      <c r="G1427" t="s">
        <v>121</v>
      </c>
      <c r="H1427" s="106"/>
    </row>
    <row r="1428" spans="1:8" x14ac:dyDescent="0.25">
      <c r="A1428" s="106"/>
      <c r="B1428" s="106"/>
      <c r="C1428" s="106"/>
      <c r="D1428" s="106"/>
      <c r="E1428">
        <v>7264</v>
      </c>
      <c r="F1428" s="106"/>
      <c r="G1428" t="s">
        <v>121</v>
      </c>
      <c r="H1428" s="106"/>
    </row>
    <row r="1429" spans="1:8" x14ac:dyDescent="0.25">
      <c r="A1429" s="106"/>
      <c r="B1429" s="106"/>
      <c r="C1429" s="106"/>
      <c r="D1429" s="106"/>
      <c r="E1429">
        <v>7267</v>
      </c>
      <c r="F1429" s="106"/>
      <c r="G1429" t="s">
        <v>121</v>
      </c>
      <c r="H1429" s="106"/>
    </row>
    <row r="1430" spans="1:8" x14ac:dyDescent="0.25">
      <c r="A1430" s="106"/>
      <c r="B1430" s="106"/>
      <c r="C1430" s="106"/>
      <c r="D1430" s="106"/>
      <c r="E1430">
        <v>7269</v>
      </c>
      <c r="F1430" s="106"/>
      <c r="G1430" t="s">
        <v>121</v>
      </c>
      <c r="H1430" s="106"/>
    </row>
    <row r="1431" spans="1:8" x14ac:dyDescent="0.25">
      <c r="A1431" s="106"/>
      <c r="B1431" s="106"/>
      <c r="C1431" s="106"/>
      <c r="D1431" s="106"/>
      <c r="E1431">
        <v>7271</v>
      </c>
      <c r="F1431" s="106"/>
      <c r="G1431" t="s">
        <v>121</v>
      </c>
      <c r="H1431" s="106"/>
    </row>
    <row r="1432" spans="1:8" x14ac:dyDescent="0.25">
      <c r="A1432" s="106"/>
      <c r="B1432" s="106"/>
      <c r="C1432" s="106"/>
      <c r="D1432" s="106"/>
      <c r="E1432">
        <v>7273</v>
      </c>
      <c r="F1432" s="106"/>
      <c r="G1432" t="s">
        <v>121</v>
      </c>
      <c r="H1432" s="106"/>
    </row>
    <row r="1433" spans="1:8" x14ac:dyDescent="0.25">
      <c r="A1433" s="106"/>
      <c r="B1433" s="106"/>
      <c r="C1433" s="106"/>
      <c r="D1433" s="106"/>
      <c r="E1433">
        <v>7279</v>
      </c>
      <c r="F1433" s="106"/>
      <c r="G1433" t="s">
        <v>121</v>
      </c>
      <c r="H1433" s="106"/>
    </row>
    <row r="1434" spans="1:8" x14ac:dyDescent="0.25">
      <c r="A1434" s="106"/>
      <c r="B1434" s="106"/>
      <c r="C1434" s="106"/>
      <c r="D1434" s="106"/>
      <c r="E1434">
        <v>7283</v>
      </c>
      <c r="F1434" s="106"/>
      <c r="G1434" t="s">
        <v>121</v>
      </c>
      <c r="H1434" s="106"/>
    </row>
    <row r="1435" spans="1:8" x14ac:dyDescent="0.25">
      <c r="A1435" s="106"/>
      <c r="B1435" s="106"/>
      <c r="C1435" s="106"/>
      <c r="D1435" s="106"/>
      <c r="E1435">
        <v>7291</v>
      </c>
      <c r="F1435" s="106"/>
      <c r="G1435" t="s">
        <v>121</v>
      </c>
      <c r="H1435" s="106"/>
    </row>
    <row r="1436" spans="1:8" x14ac:dyDescent="0.25">
      <c r="A1436" s="106"/>
      <c r="B1436" s="106"/>
      <c r="C1436" s="106"/>
      <c r="D1436" s="106"/>
      <c r="E1436">
        <v>7297</v>
      </c>
      <c r="F1436" s="106"/>
      <c r="G1436" t="s">
        <v>121</v>
      </c>
      <c r="H1436" s="106"/>
    </row>
    <row r="1437" spans="1:8" x14ac:dyDescent="0.25">
      <c r="A1437" s="106"/>
      <c r="B1437" s="106"/>
      <c r="C1437" s="106"/>
      <c r="D1437" s="106"/>
      <c r="E1437" t="s">
        <v>128</v>
      </c>
      <c r="F1437" s="106"/>
      <c r="G1437" t="s">
        <v>121</v>
      </c>
      <c r="H1437" s="106"/>
    </row>
    <row r="1438" spans="1:8" x14ac:dyDescent="0.25">
      <c r="A1438" s="106"/>
      <c r="B1438" s="106"/>
      <c r="C1438" s="106"/>
      <c r="D1438" s="106"/>
      <c r="E1438" t="s">
        <v>129</v>
      </c>
      <c r="F1438" s="106"/>
      <c r="G1438" t="s">
        <v>102</v>
      </c>
      <c r="H1438" s="106"/>
    </row>
    <row r="1439" spans="1:8" x14ac:dyDescent="0.25">
      <c r="A1439" s="106"/>
      <c r="B1439" s="106"/>
      <c r="C1439" s="106"/>
      <c r="D1439" s="106"/>
      <c r="E1439">
        <v>47611</v>
      </c>
      <c r="F1439" s="106"/>
      <c r="G1439" t="s">
        <v>102</v>
      </c>
      <c r="H1439" s="106"/>
    </row>
    <row r="1440" spans="1:8" x14ac:dyDescent="0.25">
      <c r="A1440" s="106"/>
      <c r="B1440" s="106"/>
      <c r="C1440" s="106"/>
      <c r="D1440" s="106"/>
      <c r="E1440">
        <v>47657</v>
      </c>
      <c r="F1440" s="106"/>
      <c r="G1440" t="s">
        <v>102</v>
      </c>
      <c r="H1440" s="106"/>
    </row>
    <row r="1441" spans="1:8" x14ac:dyDescent="0.25">
      <c r="A1441" s="106"/>
      <c r="B1441" s="106"/>
      <c r="C1441" s="106"/>
      <c r="D1441" s="106"/>
      <c r="E1441">
        <v>48139</v>
      </c>
      <c r="F1441" s="106"/>
      <c r="G1441" t="s">
        <v>102</v>
      </c>
      <c r="H1441" s="106"/>
    </row>
    <row r="1442" spans="1:8" x14ac:dyDescent="0.25">
      <c r="A1442" s="106"/>
      <c r="B1442" s="106"/>
      <c r="C1442" s="106"/>
      <c r="D1442" s="106"/>
      <c r="E1442">
        <v>47951</v>
      </c>
      <c r="F1442" s="106"/>
      <c r="G1442" t="s">
        <v>102</v>
      </c>
      <c r="H1442" s="106"/>
    </row>
    <row r="1443" spans="1:8" x14ac:dyDescent="0.25">
      <c r="A1443" s="106"/>
      <c r="B1443" s="106"/>
      <c r="C1443" s="106"/>
      <c r="D1443" s="106"/>
      <c r="E1443" t="s">
        <v>130</v>
      </c>
      <c r="F1443" s="106"/>
      <c r="G1443" t="s">
        <v>102</v>
      </c>
      <c r="H1443" s="106"/>
    </row>
    <row r="1444" spans="1:8" x14ac:dyDescent="0.25">
      <c r="A1444" s="106"/>
      <c r="B1444" s="106"/>
      <c r="C1444" s="106"/>
      <c r="D1444" s="106"/>
      <c r="E1444">
        <v>50000</v>
      </c>
      <c r="F1444" s="106"/>
      <c r="G1444" t="s">
        <v>112</v>
      </c>
      <c r="H1444" s="106"/>
    </row>
    <row r="1445" spans="1:8" x14ac:dyDescent="0.25">
      <c r="A1445" s="106"/>
      <c r="B1445" s="106"/>
      <c r="C1445" s="106"/>
      <c r="D1445" s="106"/>
      <c r="E1445">
        <v>47659</v>
      </c>
      <c r="F1445" s="106"/>
      <c r="G1445" t="s">
        <v>102</v>
      </c>
      <c r="H1445" s="106"/>
    </row>
    <row r="1446" spans="1:8" x14ac:dyDescent="0.25">
      <c r="A1446" s="106"/>
      <c r="B1446" s="106"/>
      <c r="C1446" s="106"/>
      <c r="D1446" s="106"/>
      <c r="E1446">
        <v>48318</v>
      </c>
      <c r="F1446" s="106"/>
      <c r="G1446" t="s">
        <v>102</v>
      </c>
      <c r="H1446" s="106"/>
    </row>
    <row r="1447" spans="1:8" x14ac:dyDescent="0.25">
      <c r="A1447" s="106"/>
      <c r="B1447" s="106"/>
      <c r="C1447" s="106"/>
      <c r="D1447" s="106"/>
      <c r="E1447">
        <v>48320</v>
      </c>
      <c r="F1447" s="106"/>
      <c r="G1447" t="s">
        <v>102</v>
      </c>
      <c r="H1447" s="106"/>
    </row>
    <row r="1448" spans="1:8" x14ac:dyDescent="0.25">
      <c r="A1448" s="106"/>
      <c r="B1448" s="106"/>
      <c r="C1448" s="106"/>
      <c r="D1448" s="106"/>
      <c r="E1448">
        <v>48322</v>
      </c>
      <c r="F1448" s="106"/>
      <c r="G1448" t="s">
        <v>102</v>
      </c>
      <c r="H1448" s="106"/>
    </row>
    <row r="1449" spans="1:8" x14ac:dyDescent="0.25">
      <c r="A1449" s="106"/>
      <c r="B1449" s="106"/>
      <c r="C1449" s="106"/>
      <c r="D1449" s="106"/>
      <c r="E1449">
        <v>48324</v>
      </c>
      <c r="F1449" s="106"/>
      <c r="G1449" t="s">
        <v>102</v>
      </c>
      <c r="H1449" s="106"/>
    </row>
    <row r="1450" spans="1:8" x14ac:dyDescent="0.25">
      <c r="A1450" s="106"/>
      <c r="B1450" s="106"/>
      <c r="C1450" s="106"/>
      <c r="D1450" s="106"/>
      <c r="E1450">
        <v>48328</v>
      </c>
      <c r="F1450" s="106"/>
      <c r="G1450" t="s">
        <v>102</v>
      </c>
      <c r="H1450" s="106"/>
    </row>
    <row r="1451" spans="1:8" x14ac:dyDescent="0.25">
      <c r="A1451" s="106"/>
      <c r="B1451" s="106"/>
      <c r="C1451" s="106"/>
      <c r="D1451" s="106"/>
      <c r="E1451">
        <v>48330</v>
      </c>
      <c r="F1451" s="106"/>
      <c r="G1451" t="s">
        <v>102</v>
      </c>
      <c r="H1451" s="106"/>
    </row>
    <row r="1452" spans="1:8" x14ac:dyDescent="0.25">
      <c r="A1452" s="106"/>
      <c r="B1452" s="106"/>
      <c r="C1452" s="106"/>
      <c r="D1452" s="106"/>
      <c r="E1452">
        <v>48334</v>
      </c>
      <c r="F1452" s="106"/>
      <c r="G1452" t="s">
        <v>102</v>
      </c>
      <c r="H1452" s="106"/>
    </row>
    <row r="1453" spans="1:8" x14ac:dyDescent="0.25">
      <c r="A1453" s="106"/>
      <c r="B1453" s="106"/>
      <c r="C1453" s="106"/>
      <c r="D1453" s="106"/>
      <c r="E1453">
        <v>48336</v>
      </c>
      <c r="F1453" s="106"/>
      <c r="G1453" t="s">
        <v>102</v>
      </c>
      <c r="H1453" s="106"/>
    </row>
    <row r="1454" spans="1:8" x14ac:dyDescent="0.25">
      <c r="A1454" s="106"/>
      <c r="B1454" s="106"/>
      <c r="C1454" s="106"/>
      <c r="D1454" s="106"/>
      <c r="E1454">
        <v>48338</v>
      </c>
      <c r="F1454" s="106"/>
      <c r="G1454" t="s">
        <v>102</v>
      </c>
      <c r="H1454" s="106"/>
    </row>
    <row r="1455" spans="1:8" x14ac:dyDescent="0.25">
      <c r="A1455" s="106"/>
      <c r="B1455" s="106"/>
      <c r="C1455" s="106"/>
      <c r="D1455" s="106"/>
      <c r="E1455">
        <v>48339</v>
      </c>
      <c r="F1455" s="106"/>
      <c r="G1455" t="s">
        <v>102</v>
      </c>
      <c r="H1455" s="106"/>
    </row>
    <row r="1456" spans="1:8" x14ac:dyDescent="0.25">
      <c r="A1456" s="106"/>
      <c r="B1456" s="106"/>
      <c r="C1456" s="106"/>
      <c r="D1456" s="106"/>
      <c r="E1456">
        <v>48341</v>
      </c>
      <c r="F1456" s="106"/>
      <c r="G1456" t="s">
        <v>102</v>
      </c>
      <c r="H1456" s="106"/>
    </row>
    <row r="1457" spans="1:8" x14ac:dyDescent="0.25">
      <c r="A1457" s="106"/>
      <c r="B1457" s="106"/>
      <c r="C1457" s="106"/>
      <c r="D1457" s="106"/>
      <c r="E1457">
        <v>48343</v>
      </c>
      <c r="F1457" s="106"/>
      <c r="G1457" t="s">
        <v>102</v>
      </c>
      <c r="H1457" s="106"/>
    </row>
    <row r="1458" spans="1:8" x14ac:dyDescent="0.25">
      <c r="A1458" s="106"/>
      <c r="B1458" s="106"/>
      <c r="C1458" s="106"/>
      <c r="D1458" s="106"/>
      <c r="E1458">
        <v>48345</v>
      </c>
      <c r="F1458" s="106"/>
      <c r="G1458" t="s">
        <v>102</v>
      </c>
      <c r="H1458" s="106"/>
    </row>
    <row r="1459" spans="1:8" x14ac:dyDescent="0.25">
      <c r="A1459" s="106"/>
      <c r="B1459" s="106"/>
      <c r="C1459" s="106"/>
      <c r="D1459" s="106"/>
      <c r="E1459">
        <v>48347</v>
      </c>
      <c r="F1459" s="106"/>
      <c r="G1459" t="s">
        <v>102</v>
      </c>
      <c r="H1459" s="106"/>
    </row>
    <row r="1460" spans="1:8" x14ac:dyDescent="0.25">
      <c r="A1460" s="106"/>
      <c r="B1460" s="106"/>
      <c r="C1460" s="106"/>
      <c r="D1460" s="106"/>
      <c r="E1460">
        <v>48349</v>
      </c>
      <c r="F1460" s="106"/>
      <c r="G1460" t="s">
        <v>102</v>
      </c>
      <c r="H1460" s="106"/>
    </row>
    <row r="1461" spans="1:8" x14ac:dyDescent="0.25">
      <c r="A1461" s="106"/>
      <c r="B1461" s="106"/>
      <c r="C1461" s="106"/>
      <c r="D1461" s="106"/>
      <c r="E1461">
        <v>48351</v>
      </c>
      <c r="F1461" s="106"/>
      <c r="G1461" t="s">
        <v>102</v>
      </c>
      <c r="H1461" s="106"/>
    </row>
    <row r="1462" spans="1:8" x14ac:dyDescent="0.25">
      <c r="A1462" s="106"/>
      <c r="B1462" s="106"/>
      <c r="C1462" s="106"/>
      <c r="D1462" s="106"/>
      <c r="E1462">
        <v>48353</v>
      </c>
      <c r="F1462" s="106"/>
      <c r="G1462" t="s">
        <v>102</v>
      </c>
      <c r="H1462" s="106"/>
    </row>
    <row r="1463" spans="1:8" x14ac:dyDescent="0.25">
      <c r="A1463" s="106"/>
      <c r="B1463" s="106"/>
      <c r="C1463" s="106"/>
      <c r="D1463" s="106"/>
      <c r="E1463">
        <v>48355</v>
      </c>
      <c r="F1463" s="106"/>
      <c r="G1463" t="s">
        <v>102</v>
      </c>
      <c r="H1463" s="106"/>
    </row>
    <row r="1464" spans="1:8" x14ac:dyDescent="0.25">
      <c r="A1464" s="106"/>
      <c r="B1464" s="106"/>
      <c r="C1464" s="106"/>
      <c r="D1464" s="106"/>
      <c r="E1464">
        <v>48357</v>
      </c>
      <c r="F1464" s="106"/>
      <c r="G1464" t="s">
        <v>102</v>
      </c>
      <c r="H1464" s="106"/>
    </row>
    <row r="1465" spans="1:8" x14ac:dyDescent="0.25">
      <c r="A1465" s="106"/>
      <c r="B1465" s="106"/>
      <c r="C1465" s="106"/>
      <c r="D1465" s="106"/>
      <c r="E1465">
        <v>48361</v>
      </c>
      <c r="F1465" s="106"/>
      <c r="G1465" t="s">
        <v>102</v>
      </c>
      <c r="H1465" s="106"/>
    </row>
    <row r="1466" spans="1:8" x14ac:dyDescent="0.25">
      <c r="A1466" s="106"/>
      <c r="B1466" s="106"/>
      <c r="C1466" s="106"/>
      <c r="D1466" s="106"/>
      <c r="E1466">
        <v>48363</v>
      </c>
      <c r="F1466" s="106"/>
      <c r="G1466" t="s">
        <v>102</v>
      </c>
      <c r="H1466" s="106"/>
    </row>
    <row r="1467" spans="1:8" x14ac:dyDescent="0.25">
      <c r="A1467" s="106"/>
      <c r="B1467" s="106"/>
      <c r="C1467" s="106"/>
      <c r="D1467" s="106"/>
      <c r="E1467">
        <v>48365</v>
      </c>
      <c r="F1467" s="106"/>
      <c r="G1467" t="s">
        <v>102</v>
      </c>
      <c r="H1467" s="106"/>
    </row>
    <row r="1468" spans="1:8" x14ac:dyDescent="0.25">
      <c r="A1468" s="106"/>
      <c r="B1468" s="106"/>
      <c r="C1468" s="106"/>
      <c r="D1468" s="106"/>
      <c r="E1468">
        <v>48367</v>
      </c>
      <c r="F1468" s="106"/>
      <c r="G1468" t="s">
        <v>102</v>
      </c>
      <c r="H1468" s="106"/>
    </row>
    <row r="1469" spans="1:8" x14ac:dyDescent="0.25">
      <c r="A1469" s="106"/>
      <c r="B1469" s="106"/>
      <c r="C1469" s="106"/>
      <c r="D1469" s="106"/>
      <c r="E1469">
        <v>48369</v>
      </c>
      <c r="F1469" s="106"/>
      <c r="G1469" t="s">
        <v>102</v>
      </c>
      <c r="H1469" s="106"/>
    </row>
    <row r="1470" spans="1:8" x14ac:dyDescent="0.25">
      <c r="A1470" s="106"/>
      <c r="B1470" s="106"/>
      <c r="C1470" s="106"/>
      <c r="D1470" s="106"/>
      <c r="E1470" t="s">
        <v>131</v>
      </c>
      <c r="F1470" s="106"/>
      <c r="G1470" t="s">
        <v>102</v>
      </c>
      <c r="H1470" s="106"/>
    </row>
    <row r="1471" spans="1:8" x14ac:dyDescent="0.25">
      <c r="A1471" s="106"/>
      <c r="B1471" s="106"/>
      <c r="C1471" s="106"/>
      <c r="D1471" s="106"/>
      <c r="E1471" t="s">
        <v>132</v>
      </c>
      <c r="F1471" s="106"/>
      <c r="G1471" t="s">
        <v>102</v>
      </c>
      <c r="H1471" s="106"/>
    </row>
    <row r="1472" spans="1:8" x14ac:dyDescent="0.25">
      <c r="A1472" s="106"/>
      <c r="B1472" s="106"/>
      <c r="C1472" s="106"/>
      <c r="D1472" s="106"/>
      <c r="E1472">
        <v>48370</v>
      </c>
      <c r="F1472" s="106"/>
      <c r="G1472" t="s">
        <v>104</v>
      </c>
      <c r="H1472" s="106"/>
    </row>
    <row r="1473" spans="1:8" x14ac:dyDescent="0.25">
      <c r="A1473" s="106"/>
      <c r="B1473" s="106"/>
      <c r="C1473" s="106"/>
      <c r="D1473" s="106"/>
      <c r="E1473">
        <v>48163</v>
      </c>
      <c r="F1473" s="106"/>
      <c r="G1473" t="s">
        <v>105</v>
      </c>
      <c r="H1473" s="106"/>
    </row>
    <row r="1474" spans="1:8" x14ac:dyDescent="0.25">
      <c r="A1474" s="106"/>
      <c r="B1474" s="106"/>
      <c r="C1474" s="106"/>
      <c r="D1474" s="106"/>
      <c r="E1474">
        <v>48173</v>
      </c>
      <c r="F1474" s="106"/>
      <c r="G1474" t="s">
        <v>105</v>
      </c>
      <c r="H1474" s="106"/>
    </row>
    <row r="1475" spans="1:8" x14ac:dyDescent="0.25">
      <c r="A1475" s="106"/>
      <c r="B1475" s="106"/>
      <c r="C1475" s="106"/>
      <c r="D1475" s="106"/>
      <c r="E1475">
        <v>47925</v>
      </c>
      <c r="F1475" s="106"/>
      <c r="G1475" t="s">
        <v>102</v>
      </c>
      <c r="H1475" s="106"/>
    </row>
    <row r="1476" spans="1:8" x14ac:dyDescent="0.25">
      <c r="A1476" s="106"/>
      <c r="B1476" s="106"/>
      <c r="C1476" s="106"/>
      <c r="D1476" s="106"/>
      <c r="E1476">
        <v>48233</v>
      </c>
      <c r="F1476" s="106"/>
      <c r="G1476" t="s">
        <v>102</v>
      </c>
      <c r="H1476" s="106"/>
    </row>
    <row r="1477" spans="1:8" x14ac:dyDescent="0.25">
      <c r="A1477" s="106"/>
      <c r="B1477" s="106"/>
      <c r="C1477" s="106"/>
      <c r="D1477" s="106"/>
      <c r="E1477">
        <v>48234</v>
      </c>
      <c r="F1477" s="106"/>
      <c r="G1477" t="s">
        <v>102</v>
      </c>
      <c r="H1477" s="106"/>
    </row>
    <row r="1478" spans="1:8" x14ac:dyDescent="0.25">
      <c r="A1478" s="106"/>
      <c r="B1478" s="106"/>
      <c r="C1478" s="106"/>
      <c r="D1478" s="106"/>
      <c r="E1478">
        <v>48235</v>
      </c>
      <c r="F1478" s="106"/>
      <c r="G1478" t="s">
        <v>102</v>
      </c>
      <c r="H1478" s="106"/>
    </row>
    <row r="1479" spans="1:8" x14ac:dyDescent="0.25">
      <c r="A1479" s="106"/>
      <c r="B1479" s="106"/>
      <c r="C1479" s="106"/>
      <c r="D1479" s="106"/>
      <c r="E1479">
        <v>48236</v>
      </c>
      <c r="F1479" s="106"/>
      <c r="G1479" t="s">
        <v>102</v>
      </c>
      <c r="H1479" s="106"/>
    </row>
    <row r="1480" spans="1:8" x14ac:dyDescent="0.25">
      <c r="A1480" s="106"/>
      <c r="B1480" s="106"/>
      <c r="C1480" s="106"/>
      <c r="D1480" s="106"/>
      <c r="E1480">
        <v>48237</v>
      </c>
      <c r="F1480" s="106"/>
      <c r="G1480" t="s">
        <v>102</v>
      </c>
      <c r="H1480" s="106"/>
    </row>
    <row r="1481" spans="1:8" x14ac:dyDescent="0.25">
      <c r="A1481" s="106"/>
      <c r="B1481" s="106"/>
      <c r="C1481" s="106"/>
      <c r="D1481" s="106"/>
      <c r="E1481">
        <v>48238</v>
      </c>
      <c r="F1481" s="106"/>
      <c r="G1481" t="s">
        <v>102</v>
      </c>
      <c r="H1481" s="106"/>
    </row>
    <row r="1482" spans="1:8" x14ac:dyDescent="0.25">
      <c r="A1482" s="106"/>
      <c r="B1482" s="106"/>
      <c r="C1482" s="106"/>
      <c r="D1482" s="106"/>
      <c r="E1482">
        <v>48241</v>
      </c>
      <c r="F1482" s="106"/>
      <c r="G1482" t="s">
        <v>102</v>
      </c>
      <c r="H1482" s="106"/>
    </row>
    <row r="1483" spans="1:8" x14ac:dyDescent="0.25">
      <c r="A1483" s="106"/>
      <c r="B1483" s="106"/>
      <c r="C1483" s="106"/>
      <c r="D1483" s="106"/>
      <c r="E1483">
        <v>48242</v>
      </c>
      <c r="F1483" s="106"/>
      <c r="G1483" t="s">
        <v>102</v>
      </c>
      <c r="H1483" s="106"/>
    </row>
    <row r="1484" spans="1:8" x14ac:dyDescent="0.25">
      <c r="A1484" s="106"/>
      <c r="B1484" s="106"/>
      <c r="C1484" s="106"/>
      <c r="D1484" s="106"/>
      <c r="E1484">
        <v>48243</v>
      </c>
      <c r="F1484" s="106"/>
      <c r="G1484" t="s">
        <v>102</v>
      </c>
      <c r="H1484" s="106"/>
    </row>
    <row r="1485" spans="1:8" x14ac:dyDescent="0.25">
      <c r="A1485" s="106"/>
      <c r="B1485" s="106"/>
      <c r="C1485" s="106"/>
      <c r="D1485" s="106"/>
      <c r="E1485">
        <v>48244</v>
      </c>
      <c r="F1485" s="106"/>
      <c r="G1485" t="s">
        <v>102</v>
      </c>
      <c r="H1485" s="106"/>
    </row>
    <row r="1486" spans="1:8" x14ac:dyDescent="0.25">
      <c r="A1486" s="106"/>
      <c r="B1486" s="106"/>
      <c r="C1486" s="106"/>
      <c r="D1486" s="106"/>
      <c r="E1486">
        <v>48245</v>
      </c>
      <c r="F1486" s="106"/>
      <c r="G1486" t="s">
        <v>102</v>
      </c>
      <c r="H1486" s="106"/>
    </row>
    <row r="1487" spans="1:8" x14ac:dyDescent="0.25">
      <c r="A1487" s="106"/>
      <c r="B1487" s="106"/>
      <c r="C1487" s="106"/>
      <c r="D1487" s="106"/>
      <c r="E1487">
        <v>48246</v>
      </c>
      <c r="F1487" s="106"/>
      <c r="G1487" t="s">
        <v>102</v>
      </c>
      <c r="H1487" s="106"/>
    </row>
    <row r="1488" spans="1:8" x14ac:dyDescent="0.25">
      <c r="A1488" s="106"/>
      <c r="B1488" s="106"/>
      <c r="C1488" s="106"/>
      <c r="D1488" s="106"/>
      <c r="E1488">
        <v>48247</v>
      </c>
      <c r="F1488" s="106"/>
      <c r="G1488" t="s">
        <v>102</v>
      </c>
      <c r="H1488" s="106"/>
    </row>
    <row r="1489" spans="1:8" x14ac:dyDescent="0.25">
      <c r="A1489" s="106"/>
      <c r="B1489" s="106"/>
      <c r="C1489" s="106"/>
      <c r="D1489" s="106"/>
      <c r="E1489">
        <v>48248</v>
      </c>
      <c r="F1489" s="106"/>
      <c r="G1489" t="s">
        <v>102</v>
      </c>
      <c r="H1489" s="106"/>
    </row>
    <row r="1490" spans="1:8" x14ac:dyDescent="0.25">
      <c r="A1490" s="106"/>
      <c r="B1490" s="106"/>
      <c r="C1490" s="106"/>
      <c r="D1490" s="106"/>
      <c r="E1490">
        <v>48249</v>
      </c>
      <c r="F1490" s="106"/>
      <c r="G1490" t="s">
        <v>102</v>
      </c>
      <c r="H1490" s="106"/>
    </row>
    <row r="1491" spans="1:8" x14ac:dyDescent="0.25">
      <c r="A1491" s="106"/>
      <c r="B1491" s="106"/>
      <c r="C1491" s="106"/>
      <c r="D1491" s="106"/>
      <c r="E1491">
        <v>48251</v>
      </c>
      <c r="F1491" s="106"/>
      <c r="G1491" t="s">
        <v>102</v>
      </c>
      <c r="H1491" s="106"/>
    </row>
    <row r="1492" spans="1:8" x14ac:dyDescent="0.25">
      <c r="A1492" s="106"/>
      <c r="B1492" s="106"/>
      <c r="C1492" s="106"/>
      <c r="D1492" s="106"/>
      <c r="E1492">
        <v>48253</v>
      </c>
      <c r="F1492" s="106"/>
      <c r="G1492" t="s">
        <v>102</v>
      </c>
      <c r="H1492" s="106"/>
    </row>
    <row r="1493" spans="1:8" x14ac:dyDescent="0.25">
      <c r="A1493" s="106"/>
      <c r="B1493" s="106"/>
      <c r="C1493" s="106"/>
      <c r="D1493" s="106"/>
      <c r="E1493">
        <v>48255</v>
      </c>
      <c r="F1493" s="106"/>
      <c r="G1493" t="s">
        <v>102</v>
      </c>
      <c r="H1493" s="106"/>
    </row>
    <row r="1494" spans="1:8" x14ac:dyDescent="0.25">
      <c r="A1494" s="106"/>
      <c r="B1494" s="106"/>
      <c r="C1494" s="106"/>
      <c r="D1494" s="106"/>
      <c r="E1494">
        <v>48257</v>
      </c>
      <c r="F1494" s="106"/>
      <c r="G1494" t="s">
        <v>102</v>
      </c>
      <c r="H1494" s="106"/>
    </row>
    <row r="1495" spans="1:8" x14ac:dyDescent="0.25">
      <c r="A1495" s="106"/>
      <c r="B1495" s="106"/>
      <c r="C1495" s="106"/>
      <c r="D1495" s="106"/>
      <c r="E1495">
        <v>48259</v>
      </c>
      <c r="F1495" s="106"/>
      <c r="G1495" t="s">
        <v>102</v>
      </c>
      <c r="H1495" s="106"/>
    </row>
    <row r="1496" spans="1:8" x14ac:dyDescent="0.25">
      <c r="A1496" s="106"/>
      <c r="B1496" s="106"/>
      <c r="C1496" s="106"/>
      <c r="D1496" s="106"/>
      <c r="E1496">
        <v>48261</v>
      </c>
      <c r="F1496" s="106"/>
      <c r="G1496" t="s">
        <v>102</v>
      </c>
      <c r="H1496" s="106"/>
    </row>
    <row r="1497" spans="1:8" x14ac:dyDescent="0.25">
      <c r="A1497" s="106"/>
      <c r="B1497" s="106"/>
      <c r="C1497" s="106"/>
      <c r="D1497" s="106"/>
      <c r="E1497">
        <v>48263</v>
      </c>
      <c r="F1497" s="106"/>
      <c r="G1497" t="s">
        <v>102</v>
      </c>
      <c r="H1497" s="106"/>
    </row>
    <row r="1498" spans="1:8" x14ac:dyDescent="0.25">
      <c r="A1498" s="106"/>
      <c r="B1498" s="106"/>
      <c r="C1498" s="106"/>
      <c r="D1498" s="106"/>
      <c r="E1498">
        <v>48265</v>
      </c>
      <c r="F1498" s="106"/>
      <c r="G1498" t="s">
        <v>102</v>
      </c>
      <c r="H1498" s="106"/>
    </row>
    <row r="1499" spans="1:8" x14ac:dyDescent="0.25">
      <c r="A1499" s="106"/>
      <c r="B1499" s="106"/>
      <c r="C1499" s="106"/>
      <c r="D1499" s="106"/>
      <c r="E1499">
        <v>48267</v>
      </c>
      <c r="F1499" s="106"/>
      <c r="G1499" t="s">
        <v>102</v>
      </c>
      <c r="H1499" s="106"/>
    </row>
    <row r="1500" spans="1:8" x14ac:dyDescent="0.25">
      <c r="A1500" s="106"/>
      <c r="B1500" s="106"/>
      <c r="C1500" s="106"/>
      <c r="D1500" s="106"/>
      <c r="E1500">
        <v>48271</v>
      </c>
      <c r="F1500" s="106"/>
      <c r="G1500" t="s">
        <v>102</v>
      </c>
      <c r="H1500" s="106"/>
    </row>
    <row r="1501" spans="1:8" x14ac:dyDescent="0.25">
      <c r="A1501" s="106"/>
      <c r="B1501" s="106"/>
      <c r="C1501" s="106"/>
      <c r="D1501" s="106"/>
      <c r="E1501">
        <v>48273</v>
      </c>
      <c r="F1501" s="106"/>
      <c r="G1501" t="s">
        <v>102</v>
      </c>
      <c r="H1501" s="106"/>
    </row>
    <row r="1502" spans="1:8" x14ac:dyDescent="0.25">
      <c r="A1502" s="106"/>
      <c r="B1502" s="106"/>
      <c r="C1502" s="106"/>
      <c r="D1502" s="106"/>
      <c r="E1502">
        <v>48276</v>
      </c>
      <c r="F1502" s="106"/>
      <c r="G1502" t="s">
        <v>102</v>
      </c>
      <c r="H1502" s="106"/>
    </row>
    <row r="1503" spans="1:8" x14ac:dyDescent="0.25">
      <c r="A1503" s="106"/>
      <c r="B1503" s="106"/>
      <c r="C1503" s="106"/>
      <c r="D1503" s="106"/>
      <c r="E1503">
        <v>48278</v>
      </c>
      <c r="F1503" s="106"/>
      <c r="G1503" t="s">
        <v>102</v>
      </c>
      <c r="H1503" s="106"/>
    </row>
    <row r="1504" spans="1:8" x14ac:dyDescent="0.25">
      <c r="A1504" s="106"/>
      <c r="B1504" s="106"/>
      <c r="C1504" s="106"/>
      <c r="D1504" s="106"/>
      <c r="E1504">
        <v>48280</v>
      </c>
      <c r="F1504" s="106"/>
      <c r="G1504" t="s">
        <v>102</v>
      </c>
      <c r="H1504" s="106"/>
    </row>
    <row r="1505" spans="1:8" x14ac:dyDescent="0.25">
      <c r="A1505" s="106"/>
      <c r="B1505" s="106"/>
      <c r="C1505" s="106"/>
      <c r="D1505" s="106"/>
      <c r="E1505">
        <v>48282</v>
      </c>
      <c r="F1505" s="106"/>
      <c r="G1505" t="s">
        <v>102</v>
      </c>
      <c r="H1505" s="106"/>
    </row>
    <row r="1506" spans="1:8" x14ac:dyDescent="0.25">
      <c r="A1506" s="106"/>
      <c r="B1506" s="106"/>
      <c r="C1506" s="106"/>
      <c r="D1506" s="106"/>
      <c r="E1506">
        <v>48284</v>
      </c>
      <c r="F1506" s="106"/>
      <c r="G1506" t="s">
        <v>102</v>
      </c>
      <c r="H1506" s="106"/>
    </row>
    <row r="1507" spans="1:8" x14ac:dyDescent="0.25">
      <c r="A1507" s="106"/>
      <c r="B1507" s="106"/>
      <c r="C1507" s="106"/>
      <c r="D1507" s="106"/>
      <c r="E1507">
        <v>48286</v>
      </c>
      <c r="F1507" s="106"/>
      <c r="G1507" t="s">
        <v>102</v>
      </c>
      <c r="H1507" s="106"/>
    </row>
    <row r="1508" spans="1:8" x14ac:dyDescent="0.25">
      <c r="A1508" s="106"/>
      <c r="B1508" s="106"/>
      <c r="C1508" s="106"/>
      <c r="D1508" s="106"/>
      <c r="E1508">
        <v>48288</v>
      </c>
      <c r="F1508" s="106"/>
      <c r="G1508" t="s">
        <v>102</v>
      </c>
      <c r="H1508" s="106"/>
    </row>
    <row r="1509" spans="1:8" x14ac:dyDescent="0.25">
      <c r="A1509" s="106"/>
      <c r="B1509" s="106"/>
      <c r="C1509" s="106"/>
      <c r="D1509" s="106"/>
      <c r="E1509">
        <v>48292</v>
      </c>
      <c r="F1509" s="106"/>
      <c r="G1509" t="s">
        <v>102</v>
      </c>
      <c r="H1509" s="106"/>
    </row>
    <row r="1510" spans="1:8" x14ac:dyDescent="0.25">
      <c r="A1510" s="106"/>
      <c r="B1510" s="106"/>
      <c r="C1510" s="106"/>
      <c r="D1510" s="106"/>
      <c r="E1510">
        <v>48294</v>
      </c>
      <c r="F1510" s="106"/>
      <c r="G1510" t="s">
        <v>102</v>
      </c>
      <c r="H1510" s="106"/>
    </row>
    <row r="1511" spans="1:8" x14ac:dyDescent="0.25">
      <c r="A1511" s="106"/>
      <c r="B1511" s="106"/>
      <c r="C1511" s="106"/>
      <c r="D1511" s="106"/>
      <c r="E1511">
        <v>48296</v>
      </c>
      <c r="F1511" s="106"/>
      <c r="G1511" t="s">
        <v>102</v>
      </c>
      <c r="H1511" s="106"/>
    </row>
    <row r="1512" spans="1:8" x14ac:dyDescent="0.25">
      <c r="A1512" s="106"/>
      <c r="B1512" s="106"/>
      <c r="C1512" s="106"/>
      <c r="D1512" s="106"/>
      <c r="E1512">
        <v>48300</v>
      </c>
      <c r="F1512" s="106"/>
      <c r="G1512" t="s">
        <v>102</v>
      </c>
      <c r="H1512" s="106"/>
    </row>
    <row r="1513" spans="1:8" x14ac:dyDescent="0.25">
      <c r="A1513" s="106"/>
      <c r="B1513" s="106"/>
      <c r="C1513" s="106"/>
      <c r="D1513" s="106"/>
      <c r="E1513">
        <v>48304</v>
      </c>
      <c r="F1513" s="106"/>
      <c r="G1513" t="s">
        <v>102</v>
      </c>
      <c r="H1513" s="106"/>
    </row>
    <row r="1514" spans="1:8" x14ac:dyDescent="0.25">
      <c r="A1514" s="106"/>
      <c r="B1514" s="106"/>
      <c r="C1514" s="106"/>
      <c r="D1514" s="106"/>
      <c r="E1514">
        <v>48306</v>
      </c>
      <c r="F1514" s="106"/>
      <c r="G1514" t="s">
        <v>102</v>
      </c>
      <c r="H1514" s="106"/>
    </row>
    <row r="1515" spans="1:8" x14ac:dyDescent="0.25">
      <c r="A1515" s="106"/>
      <c r="B1515" s="106"/>
      <c r="C1515" s="106"/>
      <c r="D1515" s="106"/>
      <c r="E1515">
        <v>48309</v>
      </c>
      <c r="F1515" s="106"/>
      <c r="G1515" t="s">
        <v>102</v>
      </c>
      <c r="H1515" s="106"/>
    </row>
    <row r="1516" spans="1:8" x14ac:dyDescent="0.25">
      <c r="A1516" s="106"/>
      <c r="B1516" s="106"/>
      <c r="C1516" s="106"/>
      <c r="D1516" s="106"/>
      <c r="E1516">
        <v>48311</v>
      </c>
      <c r="F1516" s="106"/>
      <c r="G1516" t="s">
        <v>102</v>
      </c>
      <c r="H1516" s="106"/>
    </row>
    <row r="1517" spans="1:8" x14ac:dyDescent="0.25">
      <c r="A1517" s="106"/>
      <c r="B1517" s="106"/>
      <c r="C1517" s="106"/>
      <c r="D1517" s="106"/>
      <c r="E1517">
        <v>48178</v>
      </c>
      <c r="F1517" s="106"/>
      <c r="G1517" t="s">
        <v>102</v>
      </c>
      <c r="H1517" s="106"/>
    </row>
    <row r="1518" spans="1:8" x14ac:dyDescent="0.25">
      <c r="A1518" s="106"/>
      <c r="B1518" s="106"/>
      <c r="C1518" s="106"/>
      <c r="D1518" s="106"/>
      <c r="E1518">
        <v>48180</v>
      </c>
      <c r="F1518" s="106"/>
      <c r="G1518" t="s">
        <v>102</v>
      </c>
      <c r="H1518" s="106"/>
    </row>
    <row r="1519" spans="1:8" x14ac:dyDescent="0.25">
      <c r="A1519" s="106"/>
      <c r="B1519" s="106"/>
      <c r="C1519" s="106"/>
      <c r="D1519" s="106"/>
      <c r="E1519">
        <v>48182</v>
      </c>
      <c r="F1519" s="106"/>
      <c r="G1519" t="s">
        <v>102</v>
      </c>
      <c r="H1519" s="106"/>
    </row>
    <row r="1520" spans="1:8" x14ac:dyDescent="0.25">
      <c r="A1520" s="106"/>
      <c r="B1520" s="106"/>
      <c r="C1520" s="106"/>
      <c r="D1520" s="106"/>
      <c r="E1520">
        <v>48186</v>
      </c>
      <c r="F1520" s="106"/>
      <c r="G1520" t="s">
        <v>102</v>
      </c>
      <c r="H1520" s="106"/>
    </row>
    <row r="1521" spans="1:8" x14ac:dyDescent="0.25">
      <c r="A1521" s="106"/>
      <c r="B1521" s="106"/>
      <c r="C1521" s="106"/>
      <c r="D1521" s="106"/>
      <c r="E1521">
        <v>48188</v>
      </c>
      <c r="F1521" s="106"/>
      <c r="G1521" t="s">
        <v>102</v>
      </c>
      <c r="H1521" s="106"/>
    </row>
    <row r="1522" spans="1:8" x14ac:dyDescent="0.25">
      <c r="A1522" s="106"/>
      <c r="B1522" s="106"/>
      <c r="C1522" s="106"/>
      <c r="D1522" s="106"/>
      <c r="E1522">
        <v>48191</v>
      </c>
      <c r="F1522" s="106"/>
      <c r="G1522" t="s">
        <v>102</v>
      </c>
      <c r="H1522" s="106"/>
    </row>
    <row r="1523" spans="1:8" x14ac:dyDescent="0.25">
      <c r="A1523" s="106"/>
      <c r="B1523" s="106"/>
      <c r="C1523" s="106"/>
      <c r="D1523" s="106"/>
      <c r="E1523">
        <v>48193</v>
      </c>
      <c r="F1523" s="106"/>
      <c r="G1523" t="s">
        <v>102</v>
      </c>
      <c r="H1523" s="106"/>
    </row>
    <row r="1524" spans="1:8" x14ac:dyDescent="0.25">
      <c r="A1524" s="106"/>
      <c r="B1524" s="106"/>
      <c r="C1524" s="106"/>
      <c r="D1524" s="106"/>
      <c r="E1524">
        <v>48195</v>
      </c>
      <c r="F1524" s="106"/>
      <c r="G1524" t="s">
        <v>102</v>
      </c>
      <c r="H1524" s="106"/>
    </row>
    <row r="1525" spans="1:8" x14ac:dyDescent="0.25">
      <c r="A1525" s="106"/>
      <c r="B1525" s="106"/>
      <c r="C1525" s="106"/>
      <c r="D1525" s="106"/>
      <c r="E1525">
        <v>48197</v>
      </c>
      <c r="F1525" s="106"/>
      <c r="G1525" t="s">
        <v>102</v>
      </c>
      <c r="H1525" s="106"/>
    </row>
    <row r="1526" spans="1:8" x14ac:dyDescent="0.25">
      <c r="A1526" s="106"/>
      <c r="B1526" s="106"/>
      <c r="C1526" s="106"/>
      <c r="D1526" s="106"/>
      <c r="E1526">
        <v>48199</v>
      </c>
      <c r="F1526" s="106"/>
      <c r="G1526" t="s">
        <v>102</v>
      </c>
      <c r="H1526" s="106"/>
    </row>
    <row r="1527" spans="1:8" x14ac:dyDescent="0.25">
      <c r="A1527" s="106"/>
      <c r="B1527" s="106"/>
      <c r="C1527" s="106"/>
      <c r="D1527" s="106"/>
      <c r="E1527">
        <v>48201</v>
      </c>
      <c r="F1527" s="106"/>
      <c r="G1527" t="s">
        <v>102</v>
      </c>
      <c r="H1527" s="106"/>
    </row>
    <row r="1528" spans="1:8" x14ac:dyDescent="0.25">
      <c r="A1528" s="106"/>
      <c r="B1528" s="106"/>
      <c r="C1528" s="106"/>
      <c r="D1528" s="106"/>
      <c r="E1528">
        <v>48203</v>
      </c>
      <c r="F1528" s="106"/>
      <c r="G1528" t="s">
        <v>102</v>
      </c>
      <c r="H1528" s="106"/>
    </row>
    <row r="1529" spans="1:8" x14ac:dyDescent="0.25">
      <c r="A1529" s="106"/>
      <c r="B1529" s="106"/>
      <c r="C1529" s="106"/>
      <c r="D1529" s="106"/>
      <c r="E1529">
        <v>48205</v>
      </c>
      <c r="F1529" s="106"/>
      <c r="G1529" t="s">
        <v>102</v>
      </c>
      <c r="H1529" s="106"/>
    </row>
    <row r="1530" spans="1:8" x14ac:dyDescent="0.25">
      <c r="A1530" s="106"/>
      <c r="B1530" s="106"/>
      <c r="C1530" s="106"/>
      <c r="D1530" s="106"/>
      <c r="E1530">
        <v>48207</v>
      </c>
      <c r="F1530" s="106"/>
      <c r="G1530" t="s">
        <v>102</v>
      </c>
      <c r="H1530" s="106"/>
    </row>
    <row r="1531" spans="1:8" x14ac:dyDescent="0.25">
      <c r="A1531" s="106"/>
      <c r="B1531" s="106"/>
      <c r="C1531" s="106"/>
      <c r="D1531" s="106"/>
      <c r="E1531">
        <v>48209</v>
      </c>
      <c r="F1531" s="106"/>
      <c r="G1531" t="s">
        <v>102</v>
      </c>
      <c r="H1531" s="106"/>
    </row>
    <row r="1532" spans="1:8" x14ac:dyDescent="0.25">
      <c r="A1532" s="106"/>
      <c r="B1532" s="106"/>
      <c r="C1532" s="106"/>
      <c r="D1532" s="106"/>
      <c r="E1532">
        <v>48215</v>
      </c>
      <c r="F1532" s="106"/>
      <c r="G1532" t="s">
        <v>102</v>
      </c>
      <c r="H1532" s="106"/>
    </row>
    <row r="1533" spans="1:8" x14ac:dyDescent="0.25">
      <c r="A1533" s="106"/>
      <c r="B1533" s="106"/>
      <c r="C1533" s="106"/>
      <c r="D1533" s="106"/>
      <c r="E1533">
        <v>48216</v>
      </c>
      <c r="F1533" s="106"/>
      <c r="G1533" t="s">
        <v>102</v>
      </c>
      <c r="H1533" s="106"/>
    </row>
    <row r="1534" spans="1:8" x14ac:dyDescent="0.25">
      <c r="A1534" s="106"/>
      <c r="B1534" s="106"/>
      <c r="C1534" s="106"/>
      <c r="D1534" s="106"/>
      <c r="E1534">
        <v>48217</v>
      </c>
      <c r="F1534" s="106"/>
      <c r="G1534" t="s">
        <v>102</v>
      </c>
      <c r="H1534" s="106"/>
    </row>
    <row r="1535" spans="1:8" x14ac:dyDescent="0.25">
      <c r="A1535" s="106"/>
      <c r="B1535" s="106"/>
      <c r="C1535" s="106"/>
      <c r="D1535" s="106"/>
      <c r="E1535">
        <v>48218</v>
      </c>
      <c r="F1535" s="106"/>
      <c r="G1535" t="s">
        <v>102</v>
      </c>
      <c r="H1535" s="106"/>
    </row>
    <row r="1536" spans="1:8" x14ac:dyDescent="0.25">
      <c r="A1536" s="106"/>
      <c r="B1536" s="106"/>
      <c r="C1536" s="106"/>
      <c r="D1536" s="106"/>
      <c r="E1536">
        <v>48219</v>
      </c>
      <c r="F1536" s="106"/>
      <c r="G1536" t="s">
        <v>102</v>
      </c>
      <c r="H1536" s="106"/>
    </row>
    <row r="1537" spans="1:8" x14ac:dyDescent="0.25">
      <c r="A1537" s="106"/>
      <c r="B1537" s="106"/>
      <c r="C1537" s="106"/>
      <c r="D1537" s="106"/>
      <c r="E1537">
        <v>48220</v>
      </c>
      <c r="F1537" s="106"/>
      <c r="G1537" t="s">
        <v>102</v>
      </c>
      <c r="H1537" s="106"/>
    </row>
    <row r="1538" spans="1:8" x14ac:dyDescent="0.25">
      <c r="A1538" s="106"/>
      <c r="B1538" s="106"/>
      <c r="C1538" s="106"/>
      <c r="D1538" s="106"/>
      <c r="E1538">
        <v>48221</v>
      </c>
      <c r="F1538" s="106"/>
      <c r="G1538" t="s">
        <v>102</v>
      </c>
      <c r="H1538" s="106"/>
    </row>
    <row r="1539" spans="1:8" x14ac:dyDescent="0.25">
      <c r="A1539" s="106"/>
      <c r="B1539" s="106"/>
      <c r="C1539" s="106"/>
      <c r="D1539" s="106"/>
      <c r="E1539">
        <v>48222</v>
      </c>
      <c r="F1539" s="106"/>
      <c r="G1539" t="s">
        <v>102</v>
      </c>
      <c r="H1539" s="106"/>
    </row>
    <row r="1540" spans="1:8" x14ac:dyDescent="0.25">
      <c r="A1540" s="106"/>
      <c r="B1540" s="106"/>
      <c r="C1540" s="106"/>
      <c r="D1540" s="106"/>
      <c r="E1540">
        <v>48223</v>
      </c>
      <c r="F1540" s="106"/>
      <c r="G1540" t="s">
        <v>102</v>
      </c>
      <c r="H1540" s="106"/>
    </row>
    <row r="1541" spans="1:8" x14ac:dyDescent="0.25">
      <c r="A1541" s="106"/>
      <c r="B1541" s="106"/>
      <c r="C1541" s="106"/>
      <c r="D1541" s="106"/>
      <c r="E1541">
        <v>48224</v>
      </c>
      <c r="F1541" s="106"/>
      <c r="G1541" t="s">
        <v>102</v>
      </c>
      <c r="H1541" s="106"/>
    </row>
    <row r="1542" spans="1:8" x14ac:dyDescent="0.25">
      <c r="A1542" s="106"/>
      <c r="B1542" s="106"/>
      <c r="C1542" s="106"/>
      <c r="D1542" s="106"/>
      <c r="E1542">
        <v>48225</v>
      </c>
      <c r="F1542" s="106"/>
      <c r="G1542" t="s">
        <v>102</v>
      </c>
      <c r="H1542" s="106"/>
    </row>
    <row r="1543" spans="1:8" x14ac:dyDescent="0.25">
      <c r="A1543" s="106"/>
      <c r="B1543" s="106"/>
      <c r="C1543" s="106"/>
      <c r="D1543" s="106"/>
      <c r="E1543">
        <v>48226</v>
      </c>
      <c r="F1543" s="106"/>
      <c r="G1543" t="s">
        <v>102</v>
      </c>
      <c r="H1543" s="106"/>
    </row>
    <row r="1544" spans="1:8" x14ac:dyDescent="0.25">
      <c r="A1544" s="106"/>
      <c r="B1544" s="106"/>
      <c r="C1544" s="106"/>
      <c r="D1544" s="106"/>
      <c r="E1544">
        <v>48227</v>
      </c>
      <c r="F1544" s="106"/>
      <c r="G1544" t="s">
        <v>102</v>
      </c>
      <c r="H1544" s="106"/>
    </row>
    <row r="1545" spans="1:8" x14ac:dyDescent="0.25">
      <c r="A1545" s="106"/>
      <c r="B1545" s="106"/>
      <c r="C1545" s="106"/>
      <c r="D1545" s="106"/>
      <c r="E1545">
        <v>48228</v>
      </c>
      <c r="F1545" s="106"/>
      <c r="G1545" t="s">
        <v>102</v>
      </c>
      <c r="H1545" s="106"/>
    </row>
    <row r="1546" spans="1:8" x14ac:dyDescent="0.25">
      <c r="A1546" s="106"/>
      <c r="B1546" s="106"/>
      <c r="C1546" s="106"/>
      <c r="D1546" s="106"/>
      <c r="E1546">
        <v>48229</v>
      </c>
      <c r="F1546" s="106"/>
      <c r="G1546" t="s">
        <v>102</v>
      </c>
      <c r="H1546" s="106"/>
    </row>
    <row r="1547" spans="1:8" x14ac:dyDescent="0.25">
      <c r="A1547" s="106"/>
      <c r="B1547" s="106"/>
      <c r="C1547" s="106"/>
      <c r="D1547" s="106"/>
      <c r="E1547">
        <v>48230</v>
      </c>
      <c r="F1547" s="106"/>
      <c r="G1547" t="s">
        <v>102</v>
      </c>
      <c r="H1547" s="106"/>
    </row>
    <row r="1548" spans="1:8" x14ac:dyDescent="0.25">
      <c r="A1548" s="106"/>
      <c r="B1548" s="106"/>
      <c r="C1548" s="106"/>
      <c r="D1548" s="106"/>
      <c r="E1548">
        <v>48312</v>
      </c>
      <c r="F1548" s="106"/>
      <c r="G1548" t="s">
        <v>102</v>
      </c>
      <c r="H1548" s="106"/>
    </row>
    <row r="1549" spans="1:8" x14ac:dyDescent="0.25">
      <c r="A1549" s="106"/>
      <c r="B1549" s="106"/>
      <c r="C1549" s="106"/>
      <c r="D1549" s="106"/>
      <c r="E1549" t="s">
        <v>133</v>
      </c>
      <c r="F1549" s="106"/>
      <c r="G1549" t="s">
        <v>102</v>
      </c>
      <c r="H1549" s="106"/>
    </row>
    <row r="1550" spans="1:8" x14ac:dyDescent="0.25">
      <c r="A1550" s="106"/>
      <c r="B1550" s="106"/>
      <c r="C1550" s="106"/>
      <c r="D1550" s="106"/>
      <c r="E1550">
        <v>48149</v>
      </c>
      <c r="F1550" s="106"/>
      <c r="G1550" t="s">
        <v>105</v>
      </c>
      <c r="H1550" s="106"/>
    </row>
    <row r="1551" spans="1:8" x14ac:dyDescent="0.25">
      <c r="A1551" s="106"/>
      <c r="B1551" s="106"/>
      <c r="C1551" s="106"/>
      <c r="D1551" s="106"/>
      <c r="E1551">
        <v>48151</v>
      </c>
      <c r="F1551" s="106"/>
      <c r="G1551" t="s">
        <v>105</v>
      </c>
      <c r="H1551" s="106"/>
    </row>
    <row r="1552" spans="1:8" x14ac:dyDescent="0.25">
      <c r="A1552" s="106"/>
      <c r="B1552" s="106"/>
      <c r="C1552" s="106"/>
      <c r="D1552" s="106"/>
      <c r="E1552">
        <v>47542</v>
      </c>
      <c r="F1552" s="106"/>
      <c r="G1552" t="s">
        <v>102</v>
      </c>
      <c r="H1552" s="106"/>
    </row>
    <row r="1553" spans="1:8" x14ac:dyDescent="0.25">
      <c r="A1553" s="106"/>
      <c r="B1553" s="106"/>
      <c r="C1553" s="106"/>
      <c r="D1553" s="106"/>
      <c r="E1553">
        <v>47555</v>
      </c>
      <c r="F1553" s="106"/>
      <c r="G1553" t="s">
        <v>102</v>
      </c>
      <c r="H1553" s="106"/>
    </row>
    <row r="1554" spans="1:8" x14ac:dyDescent="0.25">
      <c r="A1554" s="106"/>
      <c r="B1554" s="106"/>
      <c r="C1554" s="106"/>
      <c r="D1554" s="106"/>
      <c r="E1554">
        <v>47536</v>
      </c>
      <c r="F1554" s="106"/>
      <c r="G1554" t="s">
        <v>102</v>
      </c>
      <c r="H1554" s="106"/>
    </row>
    <row r="1555" spans="1:8" x14ac:dyDescent="0.25">
      <c r="A1555" s="106"/>
      <c r="B1555" s="106"/>
      <c r="C1555" s="106"/>
      <c r="D1555" s="106"/>
      <c r="E1555">
        <v>47556</v>
      </c>
      <c r="F1555" s="106"/>
      <c r="G1555" t="s">
        <v>102</v>
      </c>
      <c r="H1555" s="106"/>
    </row>
    <row r="1556" spans="1:8" x14ac:dyDescent="0.25">
      <c r="A1556" s="106"/>
      <c r="B1556" s="106"/>
      <c r="C1556" s="106"/>
      <c r="D1556" s="106"/>
      <c r="E1556">
        <v>47558</v>
      </c>
      <c r="F1556" s="106"/>
      <c r="G1556" t="s">
        <v>102</v>
      </c>
      <c r="H1556" s="106"/>
    </row>
    <row r="1557" spans="1:8" x14ac:dyDescent="0.25">
      <c r="A1557" s="106"/>
      <c r="B1557" s="106"/>
      <c r="C1557" s="106"/>
      <c r="D1557" s="106"/>
      <c r="E1557">
        <v>47560</v>
      </c>
      <c r="F1557" s="106"/>
      <c r="G1557" t="s">
        <v>102</v>
      </c>
      <c r="H1557" s="106"/>
    </row>
    <row r="1558" spans="1:8" x14ac:dyDescent="0.25">
      <c r="A1558" s="106"/>
      <c r="B1558" s="106"/>
      <c r="C1558" s="106"/>
      <c r="D1558" s="106"/>
      <c r="E1558">
        <v>47562</v>
      </c>
      <c r="F1558" s="106"/>
      <c r="G1558" t="s">
        <v>102</v>
      </c>
      <c r="H1558" s="106"/>
    </row>
    <row r="1559" spans="1:8" x14ac:dyDescent="0.25">
      <c r="A1559" s="106"/>
      <c r="B1559" s="106"/>
      <c r="C1559" s="106"/>
      <c r="D1559" s="106"/>
      <c r="E1559">
        <v>47798</v>
      </c>
      <c r="F1559" s="106"/>
      <c r="G1559" t="s">
        <v>102</v>
      </c>
      <c r="H1559" s="106"/>
    </row>
    <row r="1560" spans="1:8" x14ac:dyDescent="0.25">
      <c r="A1560" s="106"/>
      <c r="B1560" s="106"/>
      <c r="C1560" s="106"/>
      <c r="D1560" s="106"/>
      <c r="E1560">
        <v>47842</v>
      </c>
      <c r="F1560" s="106"/>
      <c r="G1560" t="s">
        <v>102</v>
      </c>
      <c r="H1560" s="106"/>
    </row>
    <row r="1561" spans="1:8" x14ac:dyDescent="0.25">
      <c r="A1561" s="106"/>
      <c r="B1561" s="106"/>
      <c r="C1561" s="106"/>
      <c r="D1561" s="106"/>
      <c r="E1561">
        <v>48128</v>
      </c>
      <c r="F1561" s="106"/>
      <c r="G1561" t="s">
        <v>102</v>
      </c>
      <c r="H1561" s="106"/>
    </row>
    <row r="1562" spans="1:8" x14ac:dyDescent="0.25">
      <c r="A1562" s="106"/>
      <c r="B1562" s="106"/>
      <c r="C1562" s="106"/>
      <c r="D1562" s="106"/>
      <c r="E1562">
        <v>47846</v>
      </c>
      <c r="F1562" s="106"/>
      <c r="G1562" t="s">
        <v>102</v>
      </c>
      <c r="H1562" s="106"/>
    </row>
    <row r="1563" spans="1:8" x14ac:dyDescent="0.25">
      <c r="A1563" s="106"/>
      <c r="B1563" s="106"/>
      <c r="C1563" s="106"/>
      <c r="D1563" s="106"/>
      <c r="E1563">
        <v>48134</v>
      </c>
      <c r="F1563" s="106"/>
      <c r="G1563" t="s">
        <v>102</v>
      </c>
      <c r="H1563" s="106"/>
    </row>
    <row r="1564" spans="1:8" x14ac:dyDescent="0.25">
      <c r="A1564" s="106"/>
      <c r="B1564" s="106"/>
      <c r="C1564" s="106"/>
      <c r="D1564" s="106"/>
      <c r="E1564">
        <v>47849</v>
      </c>
      <c r="F1564" s="106"/>
      <c r="G1564" t="s">
        <v>102</v>
      </c>
      <c r="H1564" s="106"/>
    </row>
    <row r="1565" spans="1:8" x14ac:dyDescent="0.25">
      <c r="A1565" s="106"/>
      <c r="B1565" s="106"/>
      <c r="C1565" s="106"/>
      <c r="D1565" s="106"/>
      <c r="E1565">
        <v>47851</v>
      </c>
      <c r="F1565" s="106"/>
      <c r="G1565" t="s">
        <v>102</v>
      </c>
      <c r="H1565" s="106"/>
    </row>
    <row r="1566" spans="1:8" x14ac:dyDescent="0.25">
      <c r="A1566" s="106"/>
      <c r="B1566" s="106"/>
      <c r="C1566" s="106"/>
      <c r="D1566" s="106"/>
      <c r="E1566">
        <v>47855</v>
      </c>
      <c r="F1566" s="106"/>
      <c r="G1566" t="s">
        <v>102</v>
      </c>
      <c r="H1566" s="106"/>
    </row>
    <row r="1567" spans="1:8" x14ac:dyDescent="0.25">
      <c r="A1567" s="106"/>
      <c r="B1567" s="106"/>
      <c r="C1567" s="106"/>
      <c r="D1567" s="106"/>
      <c r="E1567">
        <v>47857</v>
      </c>
      <c r="F1567" s="106"/>
      <c r="G1567" t="s">
        <v>102</v>
      </c>
      <c r="H1567" s="106"/>
    </row>
    <row r="1568" spans="1:8" x14ac:dyDescent="0.25">
      <c r="A1568" s="106"/>
      <c r="B1568" s="106"/>
      <c r="C1568" s="106"/>
      <c r="D1568" s="106"/>
      <c r="E1568">
        <v>47859</v>
      </c>
      <c r="F1568" s="106"/>
      <c r="G1568" t="s">
        <v>102</v>
      </c>
      <c r="H1568" s="106"/>
    </row>
    <row r="1569" spans="1:8" x14ac:dyDescent="0.25">
      <c r="A1569" s="106"/>
      <c r="B1569" s="106"/>
      <c r="C1569" s="106"/>
      <c r="D1569" s="106"/>
      <c r="E1569">
        <v>47861</v>
      </c>
      <c r="F1569" s="106"/>
      <c r="G1569" t="s">
        <v>102</v>
      </c>
      <c r="H1569" s="106"/>
    </row>
    <row r="1570" spans="1:8" x14ac:dyDescent="0.25">
      <c r="A1570" s="106"/>
      <c r="B1570" s="106"/>
      <c r="C1570" s="106"/>
      <c r="D1570" s="106"/>
      <c r="E1570">
        <v>47865</v>
      </c>
      <c r="F1570" s="106"/>
      <c r="G1570" t="s">
        <v>102</v>
      </c>
      <c r="H1570" s="106"/>
    </row>
    <row r="1571" spans="1:8" x14ac:dyDescent="0.25">
      <c r="A1571" s="106"/>
      <c r="B1571" s="106"/>
      <c r="C1571" s="106"/>
      <c r="D1571" s="106"/>
      <c r="E1571">
        <v>47869</v>
      </c>
      <c r="F1571" s="106"/>
      <c r="G1571" t="s">
        <v>102</v>
      </c>
      <c r="H1571" s="106"/>
    </row>
    <row r="1572" spans="1:8" x14ac:dyDescent="0.25">
      <c r="A1572" s="106"/>
      <c r="B1572" s="106"/>
      <c r="C1572" s="106"/>
      <c r="D1572" s="106"/>
      <c r="E1572">
        <v>47871</v>
      </c>
      <c r="F1572" s="106"/>
      <c r="G1572" t="s">
        <v>102</v>
      </c>
      <c r="H1572" s="106"/>
    </row>
    <row r="1573" spans="1:8" x14ac:dyDescent="0.25">
      <c r="A1573" s="106"/>
      <c r="B1573" s="106"/>
      <c r="C1573" s="106"/>
      <c r="D1573" s="106"/>
      <c r="E1573">
        <v>47875</v>
      </c>
      <c r="F1573" s="106"/>
      <c r="G1573" t="s">
        <v>102</v>
      </c>
      <c r="H1573" s="106"/>
    </row>
    <row r="1574" spans="1:8" x14ac:dyDescent="0.25">
      <c r="A1574" s="106"/>
      <c r="B1574" s="106"/>
      <c r="C1574" s="106"/>
      <c r="D1574" s="106"/>
      <c r="E1574">
        <v>47534</v>
      </c>
      <c r="F1574" s="106"/>
      <c r="G1574" t="s">
        <v>102</v>
      </c>
      <c r="H1574" s="106"/>
    </row>
    <row r="1575" spans="1:8" x14ac:dyDescent="0.25">
      <c r="A1575" s="106"/>
      <c r="B1575" s="106"/>
      <c r="C1575" s="106"/>
      <c r="D1575" s="106"/>
      <c r="E1575">
        <v>47547</v>
      </c>
      <c r="F1575" s="106"/>
      <c r="G1575" t="s">
        <v>102</v>
      </c>
      <c r="H1575" s="106"/>
    </row>
    <row r="1576" spans="1:8" x14ac:dyDescent="0.25">
      <c r="A1576" s="106"/>
      <c r="B1576" s="106"/>
      <c r="C1576" s="106"/>
      <c r="D1576" s="106"/>
      <c r="E1576">
        <v>47552</v>
      </c>
      <c r="F1576" s="106"/>
      <c r="G1576" t="s">
        <v>102</v>
      </c>
      <c r="H1576" s="106"/>
    </row>
    <row r="1577" spans="1:8" x14ac:dyDescent="0.25">
      <c r="A1577" s="106"/>
      <c r="B1577" s="106"/>
      <c r="C1577" s="106"/>
      <c r="D1577" s="106"/>
      <c r="E1577">
        <v>47566</v>
      </c>
      <c r="F1577" s="106"/>
      <c r="G1577" t="s">
        <v>102</v>
      </c>
      <c r="H1577" s="106"/>
    </row>
    <row r="1578" spans="1:8" x14ac:dyDescent="0.25">
      <c r="A1578" s="106"/>
      <c r="B1578" s="106"/>
      <c r="C1578" s="106"/>
      <c r="D1578" s="106"/>
      <c r="E1578">
        <v>47568</v>
      </c>
      <c r="F1578" s="106"/>
      <c r="G1578" t="s">
        <v>102</v>
      </c>
      <c r="H1578" s="106"/>
    </row>
    <row r="1579" spans="1:8" x14ac:dyDescent="0.25">
      <c r="A1579" s="106"/>
      <c r="B1579" s="106"/>
      <c r="C1579" s="106"/>
      <c r="D1579" s="106"/>
      <c r="E1579">
        <v>47569</v>
      </c>
      <c r="F1579" s="106"/>
      <c r="G1579" t="s">
        <v>102</v>
      </c>
      <c r="H1579" s="106"/>
    </row>
    <row r="1580" spans="1:8" x14ac:dyDescent="0.25">
      <c r="A1580" s="106"/>
      <c r="B1580" s="106"/>
      <c r="C1580" s="106"/>
      <c r="D1580" s="106"/>
      <c r="E1580">
        <v>47570</v>
      </c>
      <c r="F1580" s="106"/>
      <c r="G1580" t="s">
        <v>102</v>
      </c>
      <c r="H1580" s="106"/>
    </row>
    <row r="1581" spans="1:8" x14ac:dyDescent="0.25">
      <c r="A1581" s="106"/>
      <c r="B1581" s="106"/>
      <c r="C1581" s="106"/>
      <c r="D1581" s="106"/>
      <c r="E1581">
        <v>47571</v>
      </c>
      <c r="F1581" s="106"/>
      <c r="G1581" t="s">
        <v>102</v>
      </c>
      <c r="H1581" s="106"/>
    </row>
    <row r="1582" spans="1:8" x14ac:dyDescent="0.25">
      <c r="A1582" s="106"/>
      <c r="B1582" s="106"/>
      <c r="C1582" s="106"/>
      <c r="D1582" s="106"/>
      <c r="E1582">
        <v>47572</v>
      </c>
      <c r="F1582" s="106"/>
      <c r="G1582" t="s">
        <v>102</v>
      </c>
      <c r="H1582" s="106"/>
    </row>
    <row r="1583" spans="1:8" x14ac:dyDescent="0.25">
      <c r="A1583" s="106"/>
      <c r="B1583" s="106"/>
      <c r="C1583" s="106"/>
      <c r="D1583" s="106"/>
      <c r="E1583">
        <v>47573</v>
      </c>
      <c r="F1583" s="106"/>
      <c r="G1583" t="s">
        <v>102</v>
      </c>
      <c r="H1583" s="106"/>
    </row>
    <row r="1584" spans="1:8" x14ac:dyDescent="0.25">
      <c r="A1584" s="106"/>
      <c r="B1584" s="106"/>
      <c r="C1584" s="106"/>
      <c r="D1584" s="106"/>
      <c r="E1584">
        <v>47575</v>
      </c>
      <c r="F1584" s="106"/>
      <c r="G1584" t="s">
        <v>102</v>
      </c>
      <c r="H1584" s="106"/>
    </row>
    <row r="1585" spans="1:8" x14ac:dyDescent="0.25">
      <c r="A1585" s="106"/>
      <c r="B1585" s="106"/>
      <c r="C1585" s="106"/>
      <c r="D1585" s="106"/>
      <c r="E1585">
        <v>47576</v>
      </c>
      <c r="F1585" s="106"/>
      <c r="G1585" t="s">
        <v>102</v>
      </c>
      <c r="H1585" s="106"/>
    </row>
    <row r="1586" spans="1:8" x14ac:dyDescent="0.25">
      <c r="A1586" s="106"/>
      <c r="B1586" s="106"/>
      <c r="C1586" s="106"/>
      <c r="D1586" s="106"/>
      <c r="E1586">
        <v>47577</v>
      </c>
      <c r="F1586" s="106"/>
      <c r="G1586" t="s">
        <v>102</v>
      </c>
      <c r="H1586" s="106"/>
    </row>
    <row r="1587" spans="1:8" x14ac:dyDescent="0.25">
      <c r="A1587" s="106"/>
      <c r="B1587" s="106"/>
      <c r="C1587" s="106"/>
      <c r="D1587" s="106"/>
      <c r="E1587">
        <v>47578</v>
      </c>
      <c r="F1587" s="106"/>
      <c r="G1587" t="s">
        <v>102</v>
      </c>
      <c r="H1587" s="106"/>
    </row>
    <row r="1588" spans="1:8" x14ac:dyDescent="0.25">
      <c r="A1588" s="106"/>
      <c r="B1588" s="106"/>
      <c r="C1588" s="106"/>
      <c r="D1588" s="106"/>
      <c r="E1588">
        <v>47579</v>
      </c>
      <c r="F1588" s="106"/>
      <c r="G1588" t="s">
        <v>102</v>
      </c>
      <c r="H1588" s="106"/>
    </row>
    <row r="1589" spans="1:8" x14ac:dyDescent="0.25">
      <c r="A1589" s="106"/>
      <c r="B1589" s="106"/>
      <c r="C1589" s="106"/>
      <c r="D1589" s="106"/>
      <c r="E1589">
        <v>47661</v>
      </c>
      <c r="F1589" s="106"/>
      <c r="G1589" t="s">
        <v>102</v>
      </c>
      <c r="H1589" s="106"/>
    </row>
    <row r="1590" spans="1:8" x14ac:dyDescent="0.25">
      <c r="A1590" s="106"/>
      <c r="B1590" s="106"/>
      <c r="C1590" s="106"/>
      <c r="D1590" s="106"/>
      <c r="E1590">
        <v>47665</v>
      </c>
      <c r="F1590" s="106"/>
      <c r="G1590" t="s">
        <v>102</v>
      </c>
      <c r="H1590" s="106"/>
    </row>
    <row r="1591" spans="1:8" x14ac:dyDescent="0.25">
      <c r="A1591" s="106"/>
      <c r="B1591" s="106"/>
      <c r="C1591" s="106"/>
      <c r="D1591" s="106"/>
      <c r="E1591">
        <v>47667</v>
      </c>
      <c r="F1591" s="106"/>
      <c r="G1591" t="s">
        <v>102</v>
      </c>
      <c r="H1591" s="106"/>
    </row>
    <row r="1592" spans="1:8" x14ac:dyDescent="0.25">
      <c r="A1592" s="106"/>
      <c r="B1592" s="106"/>
      <c r="C1592" s="106"/>
      <c r="D1592" s="106"/>
      <c r="E1592">
        <v>47669</v>
      </c>
      <c r="F1592" s="106"/>
      <c r="G1592" t="s">
        <v>102</v>
      </c>
      <c r="H1592" s="106"/>
    </row>
    <row r="1593" spans="1:8" x14ac:dyDescent="0.25">
      <c r="A1593" s="106"/>
      <c r="B1593" s="106"/>
      <c r="C1593" s="106"/>
      <c r="D1593" s="106"/>
      <c r="E1593">
        <v>47673</v>
      </c>
      <c r="F1593" s="106"/>
      <c r="G1593" t="s">
        <v>102</v>
      </c>
      <c r="H1593" s="106"/>
    </row>
    <row r="1594" spans="1:8" x14ac:dyDescent="0.25">
      <c r="A1594" s="106"/>
      <c r="B1594" s="106"/>
      <c r="C1594" s="106"/>
      <c r="D1594" s="106"/>
      <c r="E1594">
        <v>47675</v>
      </c>
      <c r="F1594" s="106"/>
      <c r="G1594" t="s">
        <v>102</v>
      </c>
      <c r="H1594" s="106"/>
    </row>
    <row r="1595" spans="1:8" x14ac:dyDescent="0.25">
      <c r="A1595" s="106"/>
      <c r="B1595" s="106"/>
      <c r="C1595" s="106"/>
      <c r="D1595" s="106"/>
      <c r="E1595">
        <v>47677</v>
      </c>
      <c r="F1595" s="106"/>
      <c r="G1595" t="s">
        <v>102</v>
      </c>
      <c r="H1595" s="106"/>
    </row>
    <row r="1596" spans="1:8" x14ac:dyDescent="0.25">
      <c r="A1596" s="106"/>
      <c r="B1596" s="106"/>
      <c r="C1596" s="106"/>
      <c r="D1596" s="106"/>
      <c r="E1596">
        <v>47681</v>
      </c>
      <c r="F1596" s="106"/>
      <c r="G1596" t="s">
        <v>102</v>
      </c>
      <c r="H1596" s="106"/>
    </row>
    <row r="1597" spans="1:8" x14ac:dyDescent="0.25">
      <c r="A1597" s="106"/>
      <c r="B1597" s="106"/>
      <c r="C1597" s="106"/>
      <c r="D1597" s="106"/>
      <c r="E1597">
        <v>47685</v>
      </c>
      <c r="F1597" s="106"/>
      <c r="G1597" t="s">
        <v>102</v>
      </c>
      <c r="H1597" s="106"/>
    </row>
    <row r="1598" spans="1:8" x14ac:dyDescent="0.25">
      <c r="A1598" s="106"/>
      <c r="B1598" s="106"/>
      <c r="C1598" s="106"/>
      <c r="D1598" s="106"/>
      <c r="E1598">
        <v>47627</v>
      </c>
      <c r="F1598" s="106"/>
      <c r="G1598" t="s">
        <v>102</v>
      </c>
      <c r="H1598" s="106"/>
    </row>
    <row r="1599" spans="1:8" x14ac:dyDescent="0.25">
      <c r="A1599" s="106"/>
      <c r="B1599" s="106"/>
      <c r="C1599" s="106"/>
      <c r="D1599" s="106"/>
      <c r="E1599">
        <v>47760</v>
      </c>
      <c r="F1599" s="106"/>
      <c r="G1599" t="s">
        <v>102</v>
      </c>
      <c r="H1599" s="106"/>
    </row>
    <row r="1600" spans="1:8" x14ac:dyDescent="0.25">
      <c r="A1600" s="106"/>
      <c r="B1600" s="106"/>
      <c r="C1600" s="106"/>
      <c r="D1600" s="106"/>
      <c r="E1600">
        <v>47759</v>
      </c>
      <c r="F1600" s="106"/>
      <c r="G1600" t="s">
        <v>102</v>
      </c>
      <c r="H1600" s="106"/>
    </row>
    <row r="1601" spans="1:8" x14ac:dyDescent="0.25">
      <c r="A1601" s="106"/>
      <c r="B1601" s="106"/>
      <c r="C1601" s="106"/>
      <c r="D1601" s="106"/>
      <c r="E1601">
        <v>47911</v>
      </c>
      <c r="F1601" s="106"/>
      <c r="G1601" t="s">
        <v>102</v>
      </c>
      <c r="H1601" s="106"/>
    </row>
    <row r="1602" spans="1:8" x14ac:dyDescent="0.25">
      <c r="A1602" s="106"/>
      <c r="B1602" s="106"/>
      <c r="C1602" s="106"/>
      <c r="D1602" s="106"/>
      <c r="E1602">
        <v>47832</v>
      </c>
      <c r="F1602" s="106"/>
      <c r="G1602" t="s">
        <v>102</v>
      </c>
      <c r="H1602" s="106"/>
    </row>
    <row r="1603" spans="1:8" x14ac:dyDescent="0.25">
      <c r="A1603" s="106"/>
      <c r="B1603" s="106"/>
      <c r="C1603" s="106"/>
      <c r="D1603" s="106"/>
      <c r="E1603">
        <v>47807</v>
      </c>
      <c r="F1603" s="106"/>
      <c r="G1603" t="s">
        <v>102</v>
      </c>
      <c r="H1603" s="106"/>
    </row>
    <row r="1604" spans="1:8" x14ac:dyDescent="0.25">
      <c r="A1604" s="106"/>
      <c r="B1604" s="106"/>
      <c r="C1604" s="106"/>
      <c r="D1604" s="106"/>
      <c r="E1604">
        <v>47809</v>
      </c>
      <c r="F1604" s="106"/>
      <c r="G1604" t="s">
        <v>102</v>
      </c>
      <c r="H1604" s="106"/>
    </row>
    <row r="1605" spans="1:8" x14ac:dyDescent="0.25">
      <c r="A1605" s="106"/>
      <c r="B1605" s="106"/>
      <c r="C1605" s="106"/>
      <c r="D1605" s="106"/>
      <c r="E1605">
        <v>47812</v>
      </c>
      <c r="F1605" s="106"/>
      <c r="G1605" t="s">
        <v>102</v>
      </c>
      <c r="H1605" s="106"/>
    </row>
    <row r="1606" spans="1:8" x14ac:dyDescent="0.25">
      <c r="A1606" s="106"/>
      <c r="B1606" s="106"/>
      <c r="C1606" s="106"/>
      <c r="D1606" s="106"/>
      <c r="E1606">
        <v>47814</v>
      </c>
      <c r="F1606" s="106"/>
      <c r="G1606" t="s">
        <v>102</v>
      </c>
      <c r="H1606" s="106"/>
    </row>
    <row r="1607" spans="1:8" x14ac:dyDescent="0.25">
      <c r="A1607" s="106"/>
      <c r="B1607" s="106"/>
      <c r="C1607" s="106"/>
      <c r="D1607" s="106"/>
      <c r="E1607">
        <v>47816</v>
      </c>
      <c r="F1607" s="106"/>
      <c r="G1607" t="s">
        <v>102</v>
      </c>
      <c r="H1607" s="106"/>
    </row>
    <row r="1608" spans="1:8" x14ac:dyDescent="0.25">
      <c r="A1608" s="106"/>
      <c r="B1608" s="106"/>
      <c r="C1608" s="106"/>
      <c r="D1608" s="106"/>
      <c r="E1608">
        <v>47818</v>
      </c>
      <c r="F1608" s="106"/>
      <c r="G1608" t="s">
        <v>102</v>
      </c>
      <c r="H1608" s="106"/>
    </row>
    <row r="1609" spans="1:8" x14ac:dyDescent="0.25">
      <c r="A1609" s="106"/>
      <c r="B1609" s="106"/>
      <c r="C1609" s="106"/>
      <c r="D1609" s="106"/>
      <c r="E1609">
        <v>47820</v>
      </c>
      <c r="F1609" s="106"/>
      <c r="G1609" t="s">
        <v>102</v>
      </c>
      <c r="H1609" s="106"/>
    </row>
    <row r="1610" spans="1:8" x14ac:dyDescent="0.25">
      <c r="A1610" s="106"/>
      <c r="B1610" s="106"/>
      <c r="C1610" s="106"/>
      <c r="D1610" s="106"/>
      <c r="E1610">
        <v>47886</v>
      </c>
      <c r="F1610" s="106"/>
      <c r="G1610" t="s">
        <v>102</v>
      </c>
      <c r="H1610" s="106"/>
    </row>
    <row r="1611" spans="1:8" x14ac:dyDescent="0.25">
      <c r="A1611" s="106"/>
      <c r="B1611" s="106"/>
      <c r="C1611" s="106"/>
      <c r="D1611" s="106"/>
      <c r="E1611">
        <v>47824</v>
      </c>
      <c r="F1611" s="106"/>
      <c r="G1611" t="s">
        <v>102</v>
      </c>
      <c r="H1611" s="106"/>
    </row>
    <row r="1612" spans="1:8" x14ac:dyDescent="0.25">
      <c r="A1612" s="106"/>
      <c r="B1612" s="106"/>
      <c r="C1612" s="106"/>
      <c r="D1612" s="106"/>
      <c r="E1612">
        <v>47826</v>
      </c>
      <c r="F1612" s="106"/>
      <c r="G1612" t="s">
        <v>102</v>
      </c>
      <c r="H1612" s="106"/>
    </row>
    <row r="1613" spans="1:8" x14ac:dyDescent="0.25">
      <c r="A1613" s="106"/>
      <c r="B1613" s="106"/>
      <c r="C1613" s="106"/>
      <c r="D1613" s="106"/>
      <c r="E1613">
        <v>47828</v>
      </c>
      <c r="F1613" s="106"/>
      <c r="G1613" t="s">
        <v>102</v>
      </c>
      <c r="H1613" s="106"/>
    </row>
    <row r="1614" spans="1:8" x14ac:dyDescent="0.25">
      <c r="A1614" s="106"/>
      <c r="B1614" s="106"/>
      <c r="C1614" s="106"/>
      <c r="D1614" s="106"/>
      <c r="E1614">
        <v>47933</v>
      </c>
      <c r="F1614" s="106"/>
      <c r="G1614" t="s">
        <v>102</v>
      </c>
      <c r="H1614" s="106"/>
    </row>
    <row r="1615" spans="1:8" x14ac:dyDescent="0.25">
      <c r="A1615" s="106"/>
      <c r="B1615" s="106"/>
      <c r="C1615" s="106"/>
      <c r="D1615" s="106"/>
      <c r="E1615">
        <v>47890</v>
      </c>
      <c r="F1615" s="106"/>
      <c r="G1615" t="s">
        <v>102</v>
      </c>
      <c r="H1615" s="106"/>
    </row>
    <row r="1616" spans="1:8" x14ac:dyDescent="0.25">
      <c r="A1616" s="106"/>
      <c r="B1616" s="106"/>
      <c r="C1616" s="106"/>
      <c r="D1616" s="106"/>
      <c r="E1616">
        <v>47894</v>
      </c>
      <c r="F1616" s="106"/>
      <c r="G1616" t="s">
        <v>102</v>
      </c>
      <c r="H1616" s="106"/>
    </row>
    <row r="1617" spans="1:8" x14ac:dyDescent="0.25">
      <c r="A1617" s="106"/>
      <c r="B1617" s="106"/>
      <c r="C1617" s="106"/>
      <c r="D1617" s="106"/>
      <c r="E1617">
        <v>47896</v>
      </c>
      <c r="F1617" s="106"/>
      <c r="G1617" t="s">
        <v>102</v>
      </c>
      <c r="H1617" s="106"/>
    </row>
    <row r="1618" spans="1:8" x14ac:dyDescent="0.25">
      <c r="A1618" s="106"/>
      <c r="B1618" s="106"/>
      <c r="C1618" s="106"/>
      <c r="D1618" s="106"/>
      <c r="E1618">
        <v>47898</v>
      </c>
      <c r="F1618" s="106"/>
      <c r="G1618" t="s">
        <v>102</v>
      </c>
      <c r="H1618" s="106"/>
    </row>
    <row r="1619" spans="1:8" x14ac:dyDescent="0.25">
      <c r="A1619" s="106"/>
      <c r="B1619" s="106"/>
      <c r="C1619" s="106"/>
      <c r="D1619" s="106"/>
      <c r="E1619">
        <v>47939</v>
      </c>
      <c r="F1619" s="106"/>
      <c r="G1619" t="s">
        <v>102</v>
      </c>
      <c r="H1619" s="106"/>
    </row>
    <row r="1620" spans="1:8" x14ac:dyDescent="0.25">
      <c r="A1620" s="106"/>
      <c r="B1620" s="106"/>
      <c r="C1620" s="106"/>
      <c r="D1620" s="106"/>
      <c r="E1620">
        <v>47901</v>
      </c>
      <c r="F1620" s="106"/>
      <c r="G1620" t="s">
        <v>102</v>
      </c>
      <c r="H1620" s="106"/>
    </row>
    <row r="1621" spans="1:8" x14ac:dyDescent="0.25">
      <c r="A1621" s="106"/>
      <c r="B1621" s="106"/>
      <c r="C1621" s="106"/>
      <c r="D1621" s="106"/>
      <c r="E1621">
        <v>47902</v>
      </c>
      <c r="F1621" s="106"/>
      <c r="G1621" t="s">
        <v>102</v>
      </c>
      <c r="H1621" s="106"/>
    </row>
    <row r="1622" spans="1:8" x14ac:dyDescent="0.25">
      <c r="A1622" s="106"/>
      <c r="B1622" s="106"/>
      <c r="C1622" s="106"/>
      <c r="D1622" s="106"/>
      <c r="E1622">
        <v>47906</v>
      </c>
      <c r="F1622" s="106"/>
      <c r="G1622" t="s">
        <v>102</v>
      </c>
      <c r="H1622" s="106"/>
    </row>
    <row r="1623" spans="1:8" x14ac:dyDescent="0.25">
      <c r="A1623" s="106"/>
      <c r="B1623" s="106"/>
      <c r="C1623" s="106"/>
      <c r="D1623" s="106"/>
      <c r="E1623">
        <v>47908</v>
      </c>
      <c r="F1623" s="106"/>
      <c r="G1623" t="s">
        <v>102</v>
      </c>
      <c r="H1623" s="106"/>
    </row>
    <row r="1624" spans="1:8" x14ac:dyDescent="0.25">
      <c r="A1624" s="106"/>
      <c r="B1624" s="106"/>
      <c r="C1624" s="106"/>
      <c r="D1624" s="106"/>
      <c r="E1624">
        <v>47909</v>
      </c>
      <c r="F1624" s="106"/>
      <c r="G1624" t="s">
        <v>102</v>
      </c>
      <c r="H1624" s="106"/>
    </row>
    <row r="1625" spans="1:8" x14ac:dyDescent="0.25">
      <c r="A1625" s="106"/>
      <c r="B1625" s="106"/>
      <c r="C1625" s="106"/>
      <c r="D1625" s="106"/>
      <c r="E1625">
        <v>47941</v>
      </c>
      <c r="F1625" s="106"/>
      <c r="G1625" t="s">
        <v>102</v>
      </c>
      <c r="H1625" s="106"/>
    </row>
    <row r="1626" spans="1:8" x14ac:dyDescent="0.25">
      <c r="A1626" s="106"/>
      <c r="B1626" s="106"/>
      <c r="C1626" s="106"/>
      <c r="D1626" s="106"/>
      <c r="E1626">
        <v>47945</v>
      </c>
      <c r="F1626" s="106"/>
      <c r="G1626" t="s">
        <v>102</v>
      </c>
      <c r="H1626" s="106"/>
    </row>
    <row r="1627" spans="1:8" x14ac:dyDescent="0.25">
      <c r="A1627" s="106"/>
      <c r="B1627" s="106"/>
      <c r="C1627" s="106"/>
      <c r="D1627" s="106"/>
      <c r="E1627">
        <v>47955</v>
      </c>
      <c r="F1627" s="106"/>
      <c r="G1627" t="s">
        <v>102</v>
      </c>
      <c r="H1627" s="106"/>
    </row>
    <row r="1628" spans="1:8" x14ac:dyDescent="0.25">
      <c r="A1628" s="106"/>
      <c r="B1628" s="106"/>
      <c r="C1628" s="106"/>
      <c r="D1628" s="106"/>
      <c r="E1628">
        <v>47957</v>
      </c>
      <c r="F1628" s="106"/>
      <c r="G1628" t="s">
        <v>102</v>
      </c>
      <c r="H1628" s="106"/>
    </row>
    <row r="1629" spans="1:8" x14ac:dyDescent="0.25">
      <c r="A1629" s="106"/>
      <c r="B1629" s="106"/>
      <c r="C1629" s="106"/>
      <c r="D1629" s="106"/>
      <c r="E1629">
        <v>47960</v>
      </c>
      <c r="F1629" s="106"/>
      <c r="G1629" t="s">
        <v>102</v>
      </c>
      <c r="H1629" s="106"/>
    </row>
    <row r="1630" spans="1:8" x14ac:dyDescent="0.25">
      <c r="A1630" s="106"/>
      <c r="B1630" s="106"/>
      <c r="C1630" s="106"/>
      <c r="D1630" s="106"/>
      <c r="E1630">
        <v>47962</v>
      </c>
      <c r="F1630" s="106"/>
      <c r="G1630" t="s">
        <v>102</v>
      </c>
      <c r="H1630" s="106"/>
    </row>
    <row r="1631" spans="1:8" x14ac:dyDescent="0.25">
      <c r="A1631" s="106"/>
      <c r="B1631" s="106"/>
      <c r="C1631" s="106"/>
      <c r="D1631" s="106"/>
      <c r="E1631">
        <v>47964</v>
      </c>
      <c r="F1631" s="106"/>
      <c r="G1631" t="s">
        <v>102</v>
      </c>
      <c r="H1631" s="106"/>
    </row>
    <row r="1632" spans="1:8" x14ac:dyDescent="0.25">
      <c r="A1632" s="106"/>
      <c r="B1632" s="106"/>
      <c r="C1632" s="106"/>
      <c r="D1632" s="106"/>
      <c r="E1632">
        <v>47966</v>
      </c>
      <c r="F1632" s="106"/>
      <c r="G1632" t="s">
        <v>102</v>
      </c>
      <c r="H1632" s="106"/>
    </row>
    <row r="1633" spans="1:8" x14ac:dyDescent="0.25">
      <c r="A1633" s="106"/>
      <c r="B1633" s="106"/>
      <c r="C1633" s="106"/>
      <c r="D1633" s="106"/>
      <c r="E1633">
        <v>47970</v>
      </c>
      <c r="F1633" s="106"/>
      <c r="G1633" t="s">
        <v>102</v>
      </c>
      <c r="H1633" s="106"/>
    </row>
    <row r="1634" spans="1:8" x14ac:dyDescent="0.25">
      <c r="A1634" s="106"/>
      <c r="B1634" s="106"/>
      <c r="C1634" s="106"/>
      <c r="D1634" s="106"/>
      <c r="E1634">
        <v>47979</v>
      </c>
      <c r="F1634" s="106"/>
      <c r="G1634" t="s">
        <v>102</v>
      </c>
      <c r="H1634" s="106"/>
    </row>
    <row r="1635" spans="1:8" x14ac:dyDescent="0.25">
      <c r="A1635" s="106"/>
      <c r="B1635" s="106"/>
      <c r="C1635" s="106"/>
      <c r="D1635" s="106"/>
      <c r="E1635" t="s">
        <v>134</v>
      </c>
      <c r="F1635" s="106"/>
      <c r="G1635" t="s">
        <v>102</v>
      </c>
      <c r="H1635" s="106"/>
    </row>
    <row r="1636" spans="1:8" x14ac:dyDescent="0.25">
      <c r="A1636" s="106"/>
      <c r="B1636" s="106"/>
      <c r="C1636" s="106"/>
      <c r="D1636" s="106"/>
      <c r="E1636">
        <v>47584</v>
      </c>
      <c r="F1636" s="106"/>
      <c r="G1636" t="s">
        <v>102</v>
      </c>
      <c r="H1636" s="106"/>
    </row>
    <row r="1637" spans="1:8" x14ac:dyDescent="0.25">
      <c r="A1637" s="106"/>
      <c r="B1637" s="106"/>
      <c r="C1637" s="106"/>
      <c r="D1637" s="106"/>
      <c r="E1637">
        <v>47586</v>
      </c>
      <c r="F1637" s="106"/>
      <c r="G1637" t="s">
        <v>102</v>
      </c>
      <c r="H1637" s="106"/>
    </row>
    <row r="1638" spans="1:8" x14ac:dyDescent="0.25">
      <c r="A1638" s="106"/>
      <c r="B1638" s="106"/>
      <c r="C1638" s="106"/>
      <c r="D1638" s="106"/>
      <c r="E1638">
        <v>47588</v>
      </c>
      <c r="F1638" s="106"/>
      <c r="G1638" t="s">
        <v>102</v>
      </c>
      <c r="H1638" s="106"/>
    </row>
    <row r="1639" spans="1:8" x14ac:dyDescent="0.25">
      <c r="A1639" s="106"/>
      <c r="B1639" s="106"/>
      <c r="C1639" s="106"/>
      <c r="D1639" s="106"/>
      <c r="E1639">
        <v>47981</v>
      </c>
      <c r="F1639" s="106"/>
      <c r="G1639" t="s">
        <v>102</v>
      </c>
      <c r="H1639" s="106"/>
    </row>
    <row r="1640" spans="1:8" x14ac:dyDescent="0.25">
      <c r="A1640" s="106"/>
      <c r="B1640" s="106"/>
      <c r="C1640" s="106"/>
      <c r="D1640" s="106"/>
      <c r="E1640">
        <v>47986</v>
      </c>
      <c r="F1640" s="106"/>
      <c r="G1640" t="s">
        <v>102</v>
      </c>
      <c r="H1640" s="106"/>
    </row>
    <row r="1641" spans="1:8" x14ac:dyDescent="0.25">
      <c r="A1641" s="106"/>
      <c r="B1641" s="106"/>
      <c r="C1641" s="106"/>
      <c r="D1641" s="106"/>
      <c r="E1641">
        <v>47988</v>
      </c>
      <c r="F1641" s="106"/>
      <c r="G1641" t="s">
        <v>102</v>
      </c>
      <c r="H1641" s="106"/>
    </row>
    <row r="1642" spans="1:8" x14ac:dyDescent="0.25">
      <c r="A1642" s="106"/>
      <c r="B1642" s="106"/>
      <c r="C1642" s="106"/>
      <c r="D1642" s="106"/>
      <c r="E1642">
        <v>47990</v>
      </c>
      <c r="F1642" s="106"/>
      <c r="G1642" t="s">
        <v>102</v>
      </c>
      <c r="H1642" s="106"/>
    </row>
    <row r="1643" spans="1:8" x14ac:dyDescent="0.25">
      <c r="A1643" s="106"/>
      <c r="B1643" s="106"/>
      <c r="C1643" s="106"/>
      <c r="D1643" s="106"/>
      <c r="E1643">
        <v>47993</v>
      </c>
      <c r="F1643" s="106"/>
      <c r="G1643" t="s">
        <v>102</v>
      </c>
      <c r="H1643" s="106"/>
    </row>
    <row r="1644" spans="1:8" x14ac:dyDescent="0.25">
      <c r="A1644" s="106"/>
      <c r="B1644" s="106"/>
      <c r="C1644" s="106"/>
      <c r="D1644" s="106"/>
      <c r="E1644">
        <v>47996</v>
      </c>
      <c r="F1644" s="106"/>
      <c r="G1644" t="s">
        <v>102</v>
      </c>
      <c r="H1644" s="106"/>
    </row>
    <row r="1645" spans="1:8" x14ac:dyDescent="0.25">
      <c r="A1645" s="106"/>
      <c r="B1645" s="106"/>
      <c r="C1645" s="106"/>
      <c r="D1645" s="106"/>
      <c r="E1645">
        <v>47999</v>
      </c>
      <c r="F1645" s="106"/>
      <c r="G1645" t="s">
        <v>102</v>
      </c>
      <c r="H1645" s="106"/>
    </row>
    <row r="1646" spans="1:8" x14ac:dyDescent="0.25">
      <c r="A1646" s="106"/>
      <c r="B1646" s="106"/>
      <c r="C1646" s="106"/>
      <c r="D1646" s="106"/>
      <c r="E1646">
        <v>47631</v>
      </c>
      <c r="F1646" s="106"/>
      <c r="G1646" t="s">
        <v>102</v>
      </c>
      <c r="H1646" s="106"/>
    </row>
    <row r="1647" spans="1:8" x14ac:dyDescent="0.25">
      <c r="A1647" s="106"/>
      <c r="B1647" s="106"/>
      <c r="C1647" s="106"/>
      <c r="D1647" s="106"/>
      <c r="E1647">
        <v>47633</v>
      </c>
      <c r="F1647" s="106"/>
      <c r="G1647" t="s">
        <v>102</v>
      </c>
      <c r="H1647" s="106"/>
    </row>
    <row r="1648" spans="1:8" x14ac:dyDescent="0.25">
      <c r="A1648" s="106"/>
      <c r="B1648" s="106"/>
      <c r="C1648" s="106"/>
      <c r="D1648" s="106"/>
      <c r="E1648">
        <v>47635</v>
      </c>
      <c r="F1648" s="106"/>
      <c r="G1648" t="s">
        <v>102</v>
      </c>
      <c r="H1648" s="106"/>
    </row>
    <row r="1649" spans="1:8" x14ac:dyDescent="0.25">
      <c r="A1649" s="106"/>
      <c r="B1649" s="106"/>
      <c r="C1649" s="106"/>
      <c r="D1649" s="106"/>
      <c r="E1649">
        <v>47637</v>
      </c>
      <c r="F1649" s="106"/>
      <c r="G1649" t="s">
        <v>102</v>
      </c>
      <c r="H1649" s="106"/>
    </row>
    <row r="1650" spans="1:8" x14ac:dyDescent="0.25">
      <c r="A1650" s="106"/>
      <c r="B1650" s="106"/>
      <c r="C1650" s="106"/>
      <c r="D1650" s="106"/>
      <c r="E1650">
        <v>47646</v>
      </c>
      <c r="F1650" s="106"/>
      <c r="G1650" t="s">
        <v>102</v>
      </c>
      <c r="H1650" s="106"/>
    </row>
    <row r="1651" spans="1:8" x14ac:dyDescent="0.25">
      <c r="A1651" s="106"/>
      <c r="B1651" s="106"/>
      <c r="C1651" s="106"/>
      <c r="D1651" s="106"/>
      <c r="E1651">
        <v>47702</v>
      </c>
      <c r="F1651" s="106"/>
      <c r="G1651" t="s">
        <v>102</v>
      </c>
      <c r="H1651" s="106"/>
    </row>
    <row r="1652" spans="1:8" x14ac:dyDescent="0.25">
      <c r="A1652" s="106"/>
      <c r="B1652" s="106"/>
      <c r="C1652" s="106"/>
      <c r="D1652" s="106"/>
      <c r="E1652">
        <v>47704</v>
      </c>
      <c r="F1652" s="106"/>
      <c r="G1652" t="s">
        <v>102</v>
      </c>
      <c r="H1652" s="106"/>
    </row>
    <row r="1653" spans="1:8" x14ac:dyDescent="0.25">
      <c r="A1653" s="106"/>
      <c r="B1653" s="106"/>
      <c r="C1653" s="106"/>
      <c r="D1653" s="106"/>
      <c r="E1653">
        <v>47706</v>
      </c>
      <c r="F1653" s="106"/>
      <c r="G1653" t="s">
        <v>102</v>
      </c>
      <c r="H1653" s="106"/>
    </row>
    <row r="1654" spans="1:8" x14ac:dyDescent="0.25">
      <c r="A1654" s="106"/>
      <c r="B1654" s="106"/>
      <c r="C1654" s="106"/>
      <c r="D1654" s="106"/>
      <c r="E1654">
        <v>47708</v>
      </c>
      <c r="F1654" s="106"/>
      <c r="G1654" t="s">
        <v>102</v>
      </c>
      <c r="H1654" s="106"/>
    </row>
    <row r="1655" spans="1:8" x14ac:dyDescent="0.25">
      <c r="A1655" s="106"/>
      <c r="B1655" s="106"/>
      <c r="C1655" s="106"/>
      <c r="D1655" s="106"/>
      <c r="E1655">
        <v>47712</v>
      </c>
      <c r="F1655" s="106"/>
      <c r="G1655" t="s">
        <v>102</v>
      </c>
      <c r="H1655" s="106"/>
    </row>
    <row r="1656" spans="1:8" x14ac:dyDescent="0.25">
      <c r="A1656" s="106"/>
      <c r="B1656" s="106"/>
      <c r="C1656" s="106"/>
      <c r="D1656" s="106"/>
      <c r="E1656">
        <v>47714</v>
      </c>
      <c r="F1656" s="106"/>
      <c r="G1656" t="s">
        <v>102</v>
      </c>
      <c r="H1656" s="106"/>
    </row>
    <row r="1657" spans="1:8" x14ac:dyDescent="0.25">
      <c r="A1657" s="106"/>
      <c r="B1657" s="106"/>
      <c r="C1657" s="106"/>
      <c r="D1657" s="106"/>
      <c r="E1657">
        <v>47715</v>
      </c>
      <c r="F1657" s="106"/>
      <c r="G1657" t="s">
        <v>102</v>
      </c>
      <c r="H1657" s="106"/>
    </row>
    <row r="1658" spans="1:8" x14ac:dyDescent="0.25">
      <c r="A1658" s="106"/>
      <c r="B1658" s="106"/>
      <c r="C1658" s="106"/>
      <c r="D1658" s="106"/>
      <c r="E1658">
        <v>48084</v>
      </c>
      <c r="F1658" s="106"/>
      <c r="G1658" t="s">
        <v>102</v>
      </c>
      <c r="H1658" s="106"/>
    </row>
    <row r="1659" spans="1:8" x14ac:dyDescent="0.25">
      <c r="A1659" s="106"/>
      <c r="B1659" s="106"/>
      <c r="C1659" s="106"/>
      <c r="D1659" s="106"/>
      <c r="E1659">
        <v>48085</v>
      </c>
      <c r="F1659" s="106"/>
      <c r="G1659" t="s">
        <v>102</v>
      </c>
      <c r="H1659" s="106"/>
    </row>
    <row r="1660" spans="1:8" x14ac:dyDescent="0.25">
      <c r="A1660" s="106"/>
      <c r="B1660" s="106"/>
      <c r="C1660" s="106"/>
      <c r="D1660" s="106"/>
      <c r="E1660">
        <v>48086</v>
      </c>
      <c r="F1660" s="106"/>
      <c r="G1660" t="s">
        <v>102</v>
      </c>
      <c r="H1660" s="106"/>
    </row>
    <row r="1661" spans="1:8" x14ac:dyDescent="0.25">
      <c r="A1661" s="106"/>
      <c r="B1661" s="106"/>
      <c r="C1661" s="106"/>
      <c r="D1661" s="106"/>
      <c r="E1661">
        <v>48087</v>
      </c>
      <c r="F1661" s="106"/>
      <c r="G1661" t="s">
        <v>102</v>
      </c>
      <c r="H1661" s="106"/>
    </row>
    <row r="1662" spans="1:8" x14ac:dyDescent="0.25">
      <c r="A1662" s="106"/>
      <c r="B1662" s="106"/>
      <c r="C1662" s="106"/>
      <c r="D1662" s="106"/>
      <c r="E1662">
        <v>48147</v>
      </c>
      <c r="F1662" s="106"/>
      <c r="G1662" t="s">
        <v>105</v>
      </c>
      <c r="H1662" s="106"/>
    </row>
    <row r="1663" spans="1:8" x14ac:dyDescent="0.25">
      <c r="A1663" s="106"/>
      <c r="B1663" s="106"/>
      <c r="C1663" s="106"/>
      <c r="D1663" s="106"/>
      <c r="E1663">
        <v>47733</v>
      </c>
      <c r="F1663" s="106"/>
      <c r="G1663" t="s">
        <v>102</v>
      </c>
      <c r="H1663" s="106"/>
    </row>
    <row r="1664" spans="1:8" x14ac:dyDescent="0.25">
      <c r="A1664" s="106"/>
      <c r="B1664" s="106"/>
      <c r="C1664" s="106"/>
      <c r="D1664" s="106"/>
      <c r="E1664">
        <v>48092</v>
      </c>
      <c r="F1664" s="106"/>
      <c r="G1664" t="s">
        <v>102</v>
      </c>
      <c r="H1664" s="106"/>
    </row>
    <row r="1665" spans="1:8" x14ac:dyDescent="0.25">
      <c r="A1665" s="106"/>
      <c r="B1665" s="106"/>
      <c r="C1665" s="106"/>
      <c r="D1665" s="106"/>
      <c r="E1665">
        <v>48094</v>
      </c>
      <c r="F1665" s="106"/>
      <c r="G1665" t="s">
        <v>102</v>
      </c>
      <c r="H1665" s="106"/>
    </row>
    <row r="1666" spans="1:8" x14ac:dyDescent="0.25">
      <c r="A1666" s="106"/>
      <c r="B1666" s="106"/>
      <c r="C1666" s="106"/>
      <c r="D1666" s="106"/>
      <c r="E1666">
        <v>48096</v>
      </c>
      <c r="F1666" s="106"/>
      <c r="G1666" t="s">
        <v>102</v>
      </c>
      <c r="H1666" s="106"/>
    </row>
    <row r="1667" spans="1:8" x14ac:dyDescent="0.25">
      <c r="A1667" s="106"/>
      <c r="B1667" s="106"/>
      <c r="C1667" s="106"/>
      <c r="D1667" s="106"/>
      <c r="E1667">
        <v>48098</v>
      </c>
      <c r="F1667" s="106"/>
      <c r="G1667" t="s">
        <v>102</v>
      </c>
      <c r="H1667" s="106"/>
    </row>
    <row r="1668" spans="1:8" x14ac:dyDescent="0.25">
      <c r="A1668" s="106"/>
      <c r="B1668" s="106"/>
      <c r="C1668" s="106"/>
      <c r="D1668" s="106"/>
      <c r="E1668">
        <v>48002</v>
      </c>
      <c r="F1668" s="106"/>
      <c r="G1668" t="s">
        <v>102</v>
      </c>
      <c r="H1668" s="106"/>
    </row>
    <row r="1669" spans="1:8" x14ac:dyDescent="0.25">
      <c r="A1669" s="106"/>
      <c r="B1669" s="106"/>
      <c r="C1669" s="106"/>
      <c r="D1669" s="106"/>
      <c r="E1669">
        <v>48007</v>
      </c>
      <c r="F1669" s="106"/>
      <c r="G1669" t="s">
        <v>102</v>
      </c>
      <c r="H1669" s="106"/>
    </row>
    <row r="1670" spans="1:8" x14ac:dyDescent="0.25">
      <c r="A1670" s="106"/>
      <c r="B1670" s="106"/>
      <c r="C1670" s="106"/>
      <c r="D1670" s="106"/>
      <c r="E1670">
        <v>48011</v>
      </c>
      <c r="F1670" s="106"/>
      <c r="G1670" t="s">
        <v>102</v>
      </c>
      <c r="H1670" s="106"/>
    </row>
    <row r="1671" spans="1:8" x14ac:dyDescent="0.25">
      <c r="A1671" s="106"/>
      <c r="B1671" s="106"/>
      <c r="C1671" s="106"/>
      <c r="D1671" s="106"/>
      <c r="E1671">
        <v>48034</v>
      </c>
      <c r="F1671" s="106"/>
      <c r="G1671" t="s">
        <v>102</v>
      </c>
      <c r="H1671" s="106"/>
    </row>
    <row r="1672" spans="1:8" x14ac:dyDescent="0.25">
      <c r="A1672" s="106"/>
      <c r="B1672" s="106"/>
      <c r="C1672" s="106"/>
      <c r="D1672" s="106"/>
      <c r="E1672">
        <v>48036</v>
      </c>
      <c r="F1672" s="106"/>
      <c r="G1672" t="s">
        <v>102</v>
      </c>
      <c r="H1672" s="106"/>
    </row>
    <row r="1673" spans="1:8" x14ac:dyDescent="0.25">
      <c r="A1673" s="106"/>
      <c r="B1673" s="106"/>
      <c r="C1673" s="106"/>
      <c r="D1673" s="106"/>
      <c r="E1673">
        <v>48019</v>
      </c>
      <c r="F1673" s="106"/>
      <c r="G1673" t="s">
        <v>102</v>
      </c>
      <c r="H1673" s="106"/>
    </row>
    <row r="1674" spans="1:8" x14ac:dyDescent="0.25">
      <c r="A1674" s="106"/>
      <c r="B1674" s="106"/>
      <c r="C1674" s="106"/>
      <c r="D1674" s="106"/>
      <c r="E1674">
        <v>48021</v>
      </c>
      <c r="F1674" s="106"/>
      <c r="G1674" t="s">
        <v>102</v>
      </c>
      <c r="H1674" s="106"/>
    </row>
    <row r="1675" spans="1:8" x14ac:dyDescent="0.25">
      <c r="A1675" s="106"/>
      <c r="B1675" s="106"/>
      <c r="C1675" s="106"/>
      <c r="D1675" s="106"/>
      <c r="E1675">
        <v>48025</v>
      </c>
      <c r="F1675" s="106"/>
      <c r="G1675" t="s">
        <v>102</v>
      </c>
      <c r="H1675" s="106"/>
    </row>
    <row r="1676" spans="1:8" x14ac:dyDescent="0.25">
      <c r="A1676" s="106"/>
      <c r="B1676" s="106"/>
      <c r="C1676" s="106"/>
      <c r="D1676" s="106"/>
      <c r="E1676">
        <v>48027</v>
      </c>
      <c r="F1676" s="106"/>
      <c r="G1676" t="s">
        <v>102</v>
      </c>
      <c r="H1676" s="106"/>
    </row>
    <row r="1677" spans="1:8" x14ac:dyDescent="0.25">
      <c r="A1677" s="106"/>
      <c r="B1677" s="106"/>
      <c r="C1677" s="106"/>
      <c r="D1677" s="106"/>
      <c r="E1677">
        <v>48029</v>
      </c>
      <c r="F1677" s="106"/>
      <c r="G1677" t="s">
        <v>102</v>
      </c>
      <c r="H1677" s="106"/>
    </row>
    <row r="1678" spans="1:8" x14ac:dyDescent="0.25">
      <c r="A1678" s="106"/>
      <c r="B1678" s="106"/>
      <c r="C1678" s="106"/>
      <c r="D1678" s="106"/>
      <c r="E1678" t="s">
        <v>135</v>
      </c>
      <c r="F1678" s="106"/>
      <c r="G1678" t="s">
        <v>102</v>
      </c>
      <c r="H1678" s="106"/>
    </row>
    <row r="1679" spans="1:8" x14ac:dyDescent="0.25">
      <c r="A1679" s="106"/>
      <c r="B1679" s="106"/>
      <c r="C1679" s="106"/>
      <c r="D1679" s="106"/>
      <c r="E1679">
        <v>48038</v>
      </c>
      <c r="F1679" s="106"/>
      <c r="G1679" t="s">
        <v>102</v>
      </c>
      <c r="H1679" s="106"/>
    </row>
    <row r="1680" spans="1:8" x14ac:dyDescent="0.25">
      <c r="A1680" s="106"/>
      <c r="B1680" s="106"/>
      <c r="C1680" s="106"/>
      <c r="D1680" s="106"/>
      <c r="E1680">
        <v>48041</v>
      </c>
      <c r="F1680" s="106"/>
      <c r="G1680" t="s">
        <v>102</v>
      </c>
      <c r="H1680" s="106"/>
    </row>
    <row r="1681" spans="1:8" x14ac:dyDescent="0.25">
      <c r="A1681" s="106"/>
      <c r="B1681" s="106"/>
      <c r="C1681" s="106"/>
      <c r="D1681" s="106"/>
      <c r="E1681">
        <v>48044</v>
      </c>
      <c r="F1681" s="106"/>
      <c r="G1681" t="s">
        <v>102</v>
      </c>
      <c r="H1681" s="106"/>
    </row>
    <row r="1682" spans="1:8" x14ac:dyDescent="0.25">
      <c r="A1682" s="106"/>
      <c r="B1682" s="106"/>
      <c r="C1682" s="106"/>
      <c r="D1682" s="106"/>
      <c r="E1682">
        <v>48100</v>
      </c>
      <c r="F1682" s="106"/>
      <c r="G1682" t="s">
        <v>102</v>
      </c>
      <c r="H1682" s="106"/>
    </row>
    <row r="1683" spans="1:8" x14ac:dyDescent="0.25">
      <c r="A1683" s="106"/>
      <c r="B1683" s="106"/>
      <c r="C1683" s="106"/>
      <c r="D1683" s="106"/>
      <c r="E1683">
        <v>48051</v>
      </c>
      <c r="F1683" s="106"/>
      <c r="G1683" t="s">
        <v>102</v>
      </c>
      <c r="H1683" s="106"/>
    </row>
    <row r="1684" spans="1:8" x14ac:dyDescent="0.25">
      <c r="A1684" s="106"/>
      <c r="B1684" s="106"/>
      <c r="C1684" s="106"/>
      <c r="D1684" s="106"/>
      <c r="E1684">
        <v>48055</v>
      </c>
      <c r="F1684" s="106"/>
      <c r="G1684" t="s">
        <v>102</v>
      </c>
      <c r="H1684" s="106"/>
    </row>
    <row r="1685" spans="1:8" x14ac:dyDescent="0.25">
      <c r="A1685" s="106"/>
      <c r="B1685" s="106"/>
      <c r="C1685" s="106"/>
      <c r="D1685" s="106"/>
      <c r="E1685">
        <v>48063</v>
      </c>
      <c r="F1685" s="106"/>
      <c r="G1685" t="s">
        <v>102</v>
      </c>
      <c r="H1685" s="106"/>
    </row>
    <row r="1686" spans="1:8" x14ac:dyDescent="0.25">
      <c r="A1686" s="106"/>
      <c r="B1686" s="106"/>
      <c r="C1686" s="106"/>
      <c r="D1686" s="106"/>
      <c r="E1686">
        <v>48067</v>
      </c>
      <c r="F1686" s="106"/>
      <c r="G1686" t="s">
        <v>102</v>
      </c>
      <c r="H1686" s="106"/>
    </row>
    <row r="1687" spans="1:8" x14ac:dyDescent="0.25">
      <c r="A1687" s="106"/>
      <c r="B1687" s="106"/>
      <c r="C1687" s="106"/>
      <c r="D1687" s="106"/>
      <c r="E1687">
        <v>48071</v>
      </c>
      <c r="F1687" s="106"/>
      <c r="G1687" t="s">
        <v>102</v>
      </c>
      <c r="H1687" s="106"/>
    </row>
    <row r="1688" spans="1:8" x14ac:dyDescent="0.25">
      <c r="A1688" s="106"/>
      <c r="B1688" s="106"/>
      <c r="C1688" s="106"/>
      <c r="D1688" s="106"/>
      <c r="E1688">
        <v>48073</v>
      </c>
      <c r="F1688" s="106"/>
      <c r="G1688" t="s">
        <v>102</v>
      </c>
      <c r="H1688" s="106"/>
    </row>
    <row r="1689" spans="1:8" x14ac:dyDescent="0.25">
      <c r="A1689" s="106"/>
      <c r="B1689" s="106"/>
      <c r="C1689" s="106"/>
      <c r="D1689" s="106"/>
      <c r="E1689">
        <v>48107</v>
      </c>
      <c r="F1689" s="106"/>
      <c r="G1689" t="s">
        <v>102</v>
      </c>
      <c r="H1689" s="106"/>
    </row>
    <row r="1690" spans="1:8" x14ac:dyDescent="0.25">
      <c r="A1690" s="106"/>
      <c r="B1690" s="106"/>
      <c r="C1690" s="106"/>
      <c r="D1690" s="106"/>
      <c r="E1690">
        <v>48077</v>
      </c>
      <c r="F1690" s="106"/>
      <c r="G1690" t="s">
        <v>102</v>
      </c>
      <c r="H1690" s="106"/>
    </row>
    <row r="1691" spans="1:8" x14ac:dyDescent="0.25">
      <c r="A1691" s="106"/>
      <c r="B1691" s="106"/>
      <c r="C1691" s="106"/>
      <c r="D1691" s="106"/>
      <c r="E1691">
        <v>48079</v>
      </c>
      <c r="F1691" s="106"/>
      <c r="G1691" t="s">
        <v>102</v>
      </c>
      <c r="H1691" s="106"/>
    </row>
    <row r="1692" spans="1:8" x14ac:dyDescent="0.25">
      <c r="A1692" s="106"/>
      <c r="B1692" s="106"/>
      <c r="C1692" s="106"/>
      <c r="D1692" s="106"/>
      <c r="E1692">
        <v>48081</v>
      </c>
      <c r="F1692" s="106"/>
      <c r="G1692" t="s">
        <v>102</v>
      </c>
      <c r="H1692" s="106"/>
    </row>
    <row r="1693" spans="1:8" x14ac:dyDescent="0.25">
      <c r="A1693" s="106"/>
      <c r="B1693" s="106"/>
      <c r="C1693" s="106"/>
      <c r="D1693" s="106"/>
      <c r="E1693">
        <v>48111</v>
      </c>
      <c r="F1693" s="106"/>
      <c r="G1693" t="s">
        <v>102</v>
      </c>
      <c r="H1693" s="106"/>
    </row>
    <row r="1694" spans="1:8" x14ac:dyDescent="0.25">
      <c r="A1694" s="106"/>
      <c r="B1694" s="106"/>
      <c r="C1694" s="106"/>
      <c r="D1694" s="106"/>
      <c r="E1694">
        <v>48112</v>
      </c>
      <c r="F1694" s="106"/>
      <c r="G1694" t="s">
        <v>102</v>
      </c>
      <c r="H1694" s="106"/>
    </row>
    <row r="1695" spans="1:8" x14ac:dyDescent="0.25">
      <c r="A1695" s="106"/>
      <c r="B1695" s="106"/>
      <c r="C1695" s="106"/>
      <c r="D1695" s="106"/>
      <c r="E1695">
        <v>48113</v>
      </c>
      <c r="F1695" s="106"/>
      <c r="G1695" t="s">
        <v>102</v>
      </c>
      <c r="H1695" s="106"/>
    </row>
    <row r="1696" spans="1:8" x14ac:dyDescent="0.25">
      <c r="A1696" s="106"/>
      <c r="B1696" s="106"/>
      <c r="C1696" s="106"/>
      <c r="D1696" s="106"/>
      <c r="E1696">
        <v>48114</v>
      </c>
      <c r="F1696" s="106"/>
      <c r="G1696" t="s">
        <v>102</v>
      </c>
      <c r="H1696" s="106"/>
    </row>
    <row r="1697" spans="1:8" x14ac:dyDescent="0.25">
      <c r="A1697" s="106"/>
      <c r="B1697" s="106"/>
      <c r="C1697" s="106"/>
      <c r="D1697" s="106"/>
      <c r="E1697">
        <v>48115</v>
      </c>
      <c r="F1697" s="106"/>
      <c r="G1697" t="s">
        <v>102</v>
      </c>
      <c r="H1697" s="106"/>
    </row>
    <row r="1698" spans="1:8" x14ac:dyDescent="0.25">
      <c r="A1698" s="106"/>
      <c r="B1698" s="106"/>
      <c r="C1698" s="106"/>
      <c r="D1698" s="106"/>
      <c r="E1698">
        <v>48116</v>
      </c>
      <c r="F1698" s="106"/>
      <c r="G1698" t="s">
        <v>102</v>
      </c>
      <c r="H1698" s="106"/>
    </row>
    <row r="1699" spans="1:8" x14ac:dyDescent="0.25">
      <c r="A1699" s="106"/>
      <c r="B1699" s="106"/>
      <c r="C1699" s="106"/>
      <c r="D1699" s="106"/>
      <c r="E1699">
        <v>48117</v>
      </c>
      <c r="F1699" s="106"/>
      <c r="G1699" t="s">
        <v>102</v>
      </c>
      <c r="H1699" s="106"/>
    </row>
    <row r="1700" spans="1:8" x14ac:dyDescent="0.25">
      <c r="A1700" s="106"/>
      <c r="B1700" s="106"/>
      <c r="C1700" s="106"/>
      <c r="D1700" s="106"/>
      <c r="E1700">
        <v>48118</v>
      </c>
      <c r="F1700" s="106"/>
      <c r="G1700" t="s">
        <v>102</v>
      </c>
      <c r="H1700" s="106"/>
    </row>
    <row r="1701" spans="1:8" x14ac:dyDescent="0.25">
      <c r="A1701" s="106"/>
      <c r="B1701" s="106"/>
      <c r="C1701" s="106"/>
      <c r="D1701" s="106"/>
      <c r="E1701">
        <v>48121</v>
      </c>
      <c r="F1701" s="106"/>
      <c r="G1701" t="s">
        <v>102</v>
      </c>
      <c r="H1701" s="106"/>
    </row>
    <row r="1702" spans="1:8" x14ac:dyDescent="0.25">
      <c r="A1702" s="106"/>
      <c r="B1702" s="106"/>
      <c r="C1702" s="106"/>
      <c r="D1702" s="106"/>
      <c r="E1702">
        <v>48122</v>
      </c>
      <c r="F1702" s="106"/>
      <c r="G1702" t="s">
        <v>102</v>
      </c>
      <c r="H1702" s="106"/>
    </row>
    <row r="1703" spans="1:8" x14ac:dyDescent="0.25">
      <c r="A1703" s="106"/>
      <c r="B1703" s="106"/>
      <c r="C1703" s="106"/>
      <c r="D1703" s="106"/>
      <c r="E1703">
        <v>48123</v>
      </c>
      <c r="F1703" s="106"/>
      <c r="G1703" t="s">
        <v>102</v>
      </c>
      <c r="H1703" s="106"/>
    </row>
    <row r="1704" spans="1:8" x14ac:dyDescent="0.25">
      <c r="A1704" s="106"/>
      <c r="B1704" s="106"/>
      <c r="C1704" s="106"/>
      <c r="D1704" s="106"/>
      <c r="E1704">
        <v>48124</v>
      </c>
      <c r="F1704" s="106"/>
      <c r="G1704" t="s">
        <v>102</v>
      </c>
      <c r="H1704" s="106"/>
    </row>
    <row r="1705" spans="1:8" x14ac:dyDescent="0.25">
      <c r="A1705" s="106"/>
      <c r="B1705" s="106"/>
      <c r="C1705" s="106"/>
      <c r="D1705" s="106"/>
      <c r="E1705">
        <v>48125</v>
      </c>
      <c r="F1705" s="106"/>
      <c r="G1705" t="s">
        <v>102</v>
      </c>
      <c r="H1705" s="106"/>
    </row>
    <row r="1706" spans="1:8" x14ac:dyDescent="0.25">
      <c r="A1706" s="106"/>
      <c r="B1706" s="106"/>
      <c r="C1706" s="106"/>
      <c r="D1706" s="106"/>
      <c r="E1706">
        <v>48126</v>
      </c>
      <c r="F1706" s="106"/>
      <c r="G1706" t="s">
        <v>102</v>
      </c>
      <c r="H1706" s="106"/>
    </row>
    <row r="1707" spans="1:8" x14ac:dyDescent="0.25">
      <c r="A1707" s="106"/>
      <c r="B1707" s="106"/>
      <c r="C1707" s="106"/>
      <c r="D1707" s="106"/>
      <c r="E1707">
        <v>47606</v>
      </c>
      <c r="F1707" s="106"/>
      <c r="G1707" t="s">
        <v>102</v>
      </c>
      <c r="H1707" s="106"/>
    </row>
    <row r="1708" spans="1:8" x14ac:dyDescent="0.25">
      <c r="A1708" s="106"/>
      <c r="B1708" s="106"/>
      <c r="C1708" s="106"/>
      <c r="D1708" s="106"/>
      <c r="E1708">
        <v>47608</v>
      </c>
      <c r="F1708" s="106"/>
      <c r="G1708" t="s">
        <v>102</v>
      </c>
      <c r="H1708" s="106"/>
    </row>
    <row r="1709" spans="1:8" x14ac:dyDescent="0.25">
      <c r="A1709" s="106"/>
      <c r="B1709" s="106"/>
      <c r="C1709" s="106"/>
      <c r="D1709" s="106"/>
      <c r="E1709">
        <v>47610</v>
      </c>
      <c r="F1709" s="106"/>
      <c r="G1709" t="s">
        <v>102</v>
      </c>
      <c r="H1709" s="106"/>
    </row>
    <row r="1710" spans="1:8" x14ac:dyDescent="0.25">
      <c r="A1710" s="106"/>
      <c r="B1710" s="106"/>
      <c r="C1710" s="106"/>
      <c r="D1710" s="106"/>
      <c r="E1710" t="s">
        <v>136</v>
      </c>
      <c r="F1710" s="106"/>
      <c r="G1710" t="s">
        <v>102</v>
      </c>
      <c r="H1710" s="106"/>
    </row>
    <row r="1711" spans="1:8" x14ac:dyDescent="0.25">
      <c r="A1711" s="106"/>
      <c r="B1711" s="106"/>
      <c r="C1711" s="106"/>
      <c r="D1711" s="106"/>
      <c r="E1711">
        <v>47789</v>
      </c>
      <c r="F1711" s="106"/>
      <c r="G1711" t="s">
        <v>102</v>
      </c>
      <c r="H1711" s="106"/>
    </row>
    <row r="1712" spans="1:8" x14ac:dyDescent="0.25">
      <c r="A1712" s="106"/>
      <c r="B1712" s="106"/>
      <c r="C1712" s="106"/>
      <c r="D1712" s="106"/>
      <c r="E1712">
        <v>47790</v>
      </c>
      <c r="F1712" s="106"/>
      <c r="G1712" t="s">
        <v>102</v>
      </c>
      <c r="H1712" s="106"/>
    </row>
    <row r="1713" spans="1:8" x14ac:dyDescent="0.25">
      <c r="A1713" s="106"/>
      <c r="B1713" s="106"/>
      <c r="C1713" s="106"/>
      <c r="D1713" s="106"/>
      <c r="E1713">
        <v>47792</v>
      </c>
      <c r="F1713" s="106"/>
      <c r="G1713" t="s">
        <v>102</v>
      </c>
      <c r="H1713" s="106"/>
    </row>
    <row r="1714" spans="1:8" x14ac:dyDescent="0.25">
      <c r="A1714" s="106"/>
      <c r="B1714" s="106"/>
      <c r="C1714" s="106"/>
      <c r="D1714" s="106"/>
      <c r="E1714">
        <v>47793</v>
      </c>
      <c r="F1714" s="106"/>
      <c r="G1714" t="s">
        <v>102</v>
      </c>
      <c r="H1714" s="106"/>
    </row>
    <row r="1715" spans="1:8" x14ac:dyDescent="0.25">
      <c r="A1715" s="106"/>
      <c r="B1715" s="106"/>
      <c r="C1715" s="106"/>
      <c r="D1715" s="106"/>
      <c r="E1715">
        <v>47794</v>
      </c>
      <c r="F1715" s="106"/>
      <c r="G1715" t="s">
        <v>102</v>
      </c>
      <c r="H1715" s="106"/>
    </row>
    <row r="1716" spans="1:8" x14ac:dyDescent="0.25">
      <c r="A1716" s="106"/>
      <c r="B1716" s="106"/>
      <c r="C1716" s="106"/>
      <c r="D1716" s="106"/>
      <c r="E1716">
        <v>47924</v>
      </c>
      <c r="F1716" s="106"/>
      <c r="G1716" t="s">
        <v>102</v>
      </c>
      <c r="H1716" s="106"/>
    </row>
    <row r="1717" spans="1:8" x14ac:dyDescent="0.25">
      <c r="A1717" s="106"/>
      <c r="B1717" s="106"/>
      <c r="C1717" s="106"/>
      <c r="D1717" s="106"/>
      <c r="E1717">
        <v>47926</v>
      </c>
      <c r="F1717" s="106"/>
      <c r="G1717" t="s">
        <v>102</v>
      </c>
      <c r="H1717" s="106"/>
    </row>
    <row r="1718" spans="1:8" x14ac:dyDescent="0.25">
      <c r="A1718" s="106"/>
      <c r="B1718" s="106"/>
      <c r="C1718" s="106"/>
      <c r="D1718" s="106"/>
      <c r="E1718">
        <v>47927</v>
      </c>
      <c r="F1718" s="106"/>
      <c r="G1718" t="s">
        <v>102</v>
      </c>
      <c r="H1718" s="106"/>
    </row>
    <row r="1719" spans="1:8" x14ac:dyDescent="0.25">
      <c r="A1719" s="106"/>
      <c r="B1719" s="106"/>
      <c r="C1719" s="106"/>
      <c r="D1719" s="106"/>
      <c r="E1719">
        <v>47928</v>
      </c>
      <c r="F1719" s="106"/>
      <c r="G1719" t="s">
        <v>102</v>
      </c>
      <c r="H1719" s="106"/>
    </row>
    <row r="1720" spans="1:8" x14ac:dyDescent="0.25">
      <c r="A1720" s="106"/>
      <c r="B1720" s="106"/>
      <c r="C1720" s="106"/>
      <c r="D1720" s="106"/>
      <c r="E1720">
        <v>47734</v>
      </c>
      <c r="F1720" s="106"/>
      <c r="G1720" t="s">
        <v>102</v>
      </c>
      <c r="H1720" s="106"/>
    </row>
    <row r="1721" spans="1:8" x14ac:dyDescent="0.25">
      <c r="A1721" s="106"/>
      <c r="B1721" s="106"/>
      <c r="C1721" s="106"/>
      <c r="D1721" s="106"/>
      <c r="E1721">
        <v>47616</v>
      </c>
      <c r="F1721" s="106"/>
      <c r="G1721" t="s">
        <v>102</v>
      </c>
      <c r="H1721" s="106"/>
    </row>
    <row r="1722" spans="1:8" x14ac:dyDescent="0.25">
      <c r="A1722" s="106"/>
      <c r="B1722" s="106"/>
      <c r="C1722" s="106"/>
      <c r="D1722" s="106"/>
      <c r="E1722">
        <v>47620</v>
      </c>
      <c r="F1722" s="106"/>
      <c r="G1722" t="s">
        <v>102</v>
      </c>
      <c r="H1722" s="106"/>
    </row>
    <row r="1723" spans="1:8" x14ac:dyDescent="0.25">
      <c r="A1723" s="106"/>
      <c r="B1723" s="106"/>
      <c r="C1723" s="106"/>
      <c r="D1723" s="106"/>
      <c r="E1723">
        <v>47621</v>
      </c>
      <c r="F1723" s="106"/>
      <c r="G1723" t="s">
        <v>102</v>
      </c>
      <c r="H1723" s="106"/>
    </row>
    <row r="1724" spans="1:8" x14ac:dyDescent="0.25">
      <c r="A1724" s="106"/>
      <c r="B1724" s="106"/>
      <c r="C1724" s="106"/>
      <c r="D1724" s="106"/>
      <c r="E1724">
        <v>47622</v>
      </c>
      <c r="F1724" s="106"/>
      <c r="G1724" t="s">
        <v>102</v>
      </c>
      <c r="H1724" s="106"/>
    </row>
    <row r="1725" spans="1:8" x14ac:dyDescent="0.25">
      <c r="A1725" s="106"/>
      <c r="B1725" s="106"/>
      <c r="C1725" s="106"/>
      <c r="D1725" s="106"/>
      <c r="E1725">
        <v>47623</v>
      </c>
      <c r="F1725" s="106"/>
      <c r="G1725" t="s">
        <v>102</v>
      </c>
      <c r="H1725" s="106"/>
    </row>
    <row r="1726" spans="1:8" x14ac:dyDescent="0.25">
      <c r="A1726" s="106"/>
      <c r="B1726" s="106"/>
      <c r="C1726" s="106"/>
      <c r="D1726" s="106"/>
      <c r="E1726">
        <v>47735</v>
      </c>
      <c r="F1726" s="106"/>
      <c r="G1726" t="s">
        <v>102</v>
      </c>
      <c r="H1726" s="106"/>
    </row>
    <row r="1727" spans="1:8" x14ac:dyDescent="0.25">
      <c r="A1727" s="106"/>
      <c r="B1727" s="106"/>
      <c r="C1727" s="106"/>
      <c r="D1727" s="106"/>
      <c r="E1727">
        <v>47763</v>
      </c>
      <c r="F1727" s="106"/>
      <c r="G1727" t="s">
        <v>102</v>
      </c>
      <c r="H1727" s="106"/>
    </row>
    <row r="1728" spans="1:8" x14ac:dyDescent="0.25">
      <c r="A1728" s="106"/>
      <c r="B1728" s="106"/>
      <c r="C1728" s="106"/>
      <c r="D1728" s="106"/>
      <c r="E1728">
        <v>47737</v>
      </c>
      <c r="F1728" s="106"/>
      <c r="G1728" t="s">
        <v>102</v>
      </c>
      <c r="H1728" s="106"/>
    </row>
    <row r="1729" spans="1:8" x14ac:dyDescent="0.25">
      <c r="A1729" s="106"/>
      <c r="B1729" s="106"/>
      <c r="C1729" s="106"/>
      <c r="D1729" s="106"/>
      <c r="E1729">
        <v>47739</v>
      </c>
      <c r="F1729" s="106"/>
      <c r="G1729" t="s">
        <v>102</v>
      </c>
      <c r="H1729" s="106"/>
    </row>
    <row r="1730" spans="1:8" x14ac:dyDescent="0.25">
      <c r="A1730" s="106"/>
      <c r="B1730" s="106"/>
      <c r="C1730" s="106"/>
      <c r="D1730" s="106"/>
      <c r="E1730">
        <v>47741</v>
      </c>
      <c r="F1730" s="106"/>
      <c r="G1730" t="s">
        <v>102</v>
      </c>
      <c r="H1730" s="106"/>
    </row>
    <row r="1731" spans="1:8" x14ac:dyDescent="0.25">
      <c r="A1731" s="106"/>
      <c r="B1731" s="106"/>
      <c r="C1731" s="106"/>
      <c r="D1731" s="106"/>
      <c r="E1731">
        <v>47743</v>
      </c>
      <c r="F1731" s="106"/>
      <c r="G1731" t="s">
        <v>102</v>
      </c>
      <c r="H1731" s="106"/>
    </row>
    <row r="1732" spans="1:8" x14ac:dyDescent="0.25">
      <c r="A1732" s="106"/>
      <c r="B1732" s="106"/>
      <c r="C1732" s="106"/>
      <c r="D1732" s="106"/>
      <c r="E1732">
        <v>47745</v>
      </c>
      <c r="F1732" s="106"/>
      <c r="G1732" t="s">
        <v>102</v>
      </c>
      <c r="H1732" s="106"/>
    </row>
    <row r="1733" spans="1:8" x14ac:dyDescent="0.25">
      <c r="A1733" s="106"/>
      <c r="B1733" s="106"/>
      <c r="C1733" s="106"/>
      <c r="D1733" s="106"/>
      <c r="E1733">
        <v>47747</v>
      </c>
      <c r="F1733" s="106"/>
      <c r="G1733" t="s">
        <v>102</v>
      </c>
      <c r="H1733" s="106"/>
    </row>
    <row r="1734" spans="1:8" x14ac:dyDescent="0.25">
      <c r="A1734" s="106"/>
      <c r="B1734" s="106"/>
      <c r="C1734" s="106"/>
      <c r="D1734" s="106"/>
      <c r="E1734">
        <v>47767</v>
      </c>
      <c r="F1734" s="106"/>
      <c r="G1734" t="s">
        <v>102</v>
      </c>
      <c r="H1734" s="106"/>
    </row>
    <row r="1735" spans="1:8" x14ac:dyDescent="0.25">
      <c r="A1735" s="106"/>
      <c r="B1735" s="106"/>
      <c r="C1735" s="106"/>
      <c r="D1735" s="106"/>
      <c r="E1735">
        <v>47753</v>
      </c>
      <c r="F1735" s="106"/>
      <c r="G1735" t="s">
        <v>102</v>
      </c>
      <c r="H1735" s="106"/>
    </row>
    <row r="1736" spans="1:8" x14ac:dyDescent="0.25">
      <c r="A1736" s="106"/>
      <c r="B1736" s="106"/>
      <c r="C1736" s="106"/>
      <c r="D1736" s="106"/>
      <c r="E1736">
        <v>47757</v>
      </c>
      <c r="F1736" s="106"/>
      <c r="G1736" t="s">
        <v>102</v>
      </c>
      <c r="H1736" s="106"/>
    </row>
    <row r="1737" spans="1:8" x14ac:dyDescent="0.25">
      <c r="A1737" s="106"/>
      <c r="B1737" s="106"/>
      <c r="C1737" s="106"/>
      <c r="D1737" s="106"/>
      <c r="E1737">
        <v>47768</v>
      </c>
      <c r="F1737" s="106"/>
      <c r="G1737" t="s">
        <v>102</v>
      </c>
      <c r="H1737" s="106"/>
    </row>
    <row r="1738" spans="1:8" x14ac:dyDescent="0.25">
      <c r="A1738" s="106"/>
      <c r="B1738" s="106"/>
      <c r="C1738" s="106"/>
      <c r="D1738" s="106"/>
      <c r="E1738">
        <v>47775</v>
      </c>
      <c r="F1738" s="106"/>
      <c r="G1738" t="s">
        <v>102</v>
      </c>
      <c r="H1738" s="106"/>
    </row>
    <row r="1739" spans="1:8" x14ac:dyDescent="0.25">
      <c r="A1739" s="106"/>
      <c r="B1739" s="106"/>
      <c r="C1739" s="106"/>
      <c r="D1739" s="106"/>
      <c r="E1739">
        <v>48131</v>
      </c>
      <c r="F1739" s="106"/>
      <c r="G1739" t="s">
        <v>102</v>
      </c>
      <c r="H1739" s="106"/>
    </row>
    <row r="1740" spans="1:8" x14ac:dyDescent="0.25">
      <c r="A1740" s="106"/>
      <c r="B1740" s="106"/>
      <c r="C1740" s="106"/>
      <c r="D1740" s="106"/>
      <c r="E1740">
        <v>48132</v>
      </c>
      <c r="F1740" s="106"/>
      <c r="G1740" t="s">
        <v>102</v>
      </c>
      <c r="H1740" s="106"/>
    </row>
    <row r="1741" spans="1:8" x14ac:dyDescent="0.25">
      <c r="A1741" s="106"/>
      <c r="B1741" s="106"/>
      <c r="C1741" s="106"/>
      <c r="D1741" s="106"/>
      <c r="E1741">
        <v>48133</v>
      </c>
      <c r="F1741" s="106"/>
      <c r="G1741" t="s">
        <v>102</v>
      </c>
      <c r="H1741" s="106"/>
    </row>
    <row r="1742" spans="1:8" x14ac:dyDescent="0.25">
      <c r="A1742" s="106"/>
      <c r="B1742" s="106"/>
      <c r="C1742" s="106"/>
      <c r="D1742" s="106"/>
      <c r="E1742">
        <v>48142</v>
      </c>
      <c r="F1742" s="106"/>
      <c r="G1742" t="s">
        <v>102</v>
      </c>
      <c r="H1742" s="106"/>
    </row>
    <row r="1743" spans="1:8" x14ac:dyDescent="0.25">
      <c r="A1743" s="106"/>
      <c r="B1743" s="106"/>
      <c r="C1743" s="106"/>
      <c r="D1743" s="106"/>
      <c r="E1743">
        <v>48783</v>
      </c>
      <c r="F1743" s="106"/>
      <c r="G1743" t="s">
        <v>102</v>
      </c>
      <c r="H1743" s="106"/>
    </row>
    <row r="1744" spans="1:8" x14ac:dyDescent="0.25">
      <c r="A1744" s="106"/>
      <c r="B1744" s="106"/>
      <c r="C1744" s="106"/>
      <c r="D1744" s="106"/>
      <c r="E1744">
        <v>48785</v>
      </c>
      <c r="F1744" s="106"/>
      <c r="G1744" t="s">
        <v>102</v>
      </c>
      <c r="H1744" s="106"/>
    </row>
    <row r="1745" spans="1:8" x14ac:dyDescent="0.25">
      <c r="A1745" s="106"/>
      <c r="B1745" s="106"/>
      <c r="C1745" s="106"/>
      <c r="D1745" s="106"/>
      <c r="E1745">
        <v>48787</v>
      </c>
      <c r="F1745" s="106"/>
      <c r="G1745" t="s">
        <v>102</v>
      </c>
      <c r="H1745" s="106"/>
    </row>
    <row r="1746" spans="1:8" x14ac:dyDescent="0.25">
      <c r="A1746" s="106"/>
      <c r="B1746" s="106"/>
      <c r="C1746" s="106"/>
      <c r="D1746" s="106"/>
      <c r="E1746">
        <v>48789</v>
      </c>
      <c r="F1746" s="106"/>
      <c r="G1746" t="s">
        <v>102</v>
      </c>
      <c r="H1746" s="106"/>
    </row>
    <row r="1747" spans="1:8" x14ac:dyDescent="0.25">
      <c r="A1747" s="106"/>
      <c r="B1747" s="106"/>
      <c r="C1747" s="106"/>
      <c r="D1747" s="106"/>
      <c r="E1747">
        <v>48791</v>
      </c>
      <c r="F1747" s="106"/>
      <c r="G1747" t="s">
        <v>102</v>
      </c>
      <c r="H1747" s="106"/>
    </row>
    <row r="1748" spans="1:8" x14ac:dyDescent="0.25">
      <c r="A1748" s="106"/>
      <c r="B1748" s="106"/>
      <c r="C1748" s="106"/>
      <c r="D1748" s="106"/>
      <c r="E1748">
        <v>7386</v>
      </c>
      <c r="F1748" s="106"/>
      <c r="G1748" t="s">
        <v>121</v>
      </c>
      <c r="H1748" s="106"/>
    </row>
    <row r="1749" spans="1:8" x14ac:dyDescent="0.25">
      <c r="A1749" s="106"/>
      <c r="B1749" s="106"/>
      <c r="C1749" s="106"/>
      <c r="D1749" s="106"/>
      <c r="E1749">
        <v>48572</v>
      </c>
      <c r="F1749" s="106"/>
      <c r="G1749" t="s">
        <v>102</v>
      </c>
      <c r="H1749" s="106"/>
    </row>
    <row r="1750" spans="1:8" x14ac:dyDescent="0.25">
      <c r="A1750" s="106"/>
      <c r="B1750" s="106"/>
      <c r="C1750" s="106"/>
      <c r="D1750" s="106"/>
      <c r="E1750">
        <v>48576</v>
      </c>
      <c r="F1750" s="106"/>
      <c r="G1750" t="s">
        <v>102</v>
      </c>
      <c r="H1750" s="106"/>
    </row>
    <row r="1751" spans="1:8" x14ac:dyDescent="0.25">
      <c r="A1751" s="106"/>
      <c r="B1751" s="106"/>
      <c r="C1751" s="106"/>
      <c r="D1751" s="106"/>
      <c r="E1751">
        <v>48578</v>
      </c>
      <c r="F1751" s="106"/>
      <c r="G1751" t="s">
        <v>102</v>
      </c>
      <c r="H1751" s="106"/>
    </row>
    <row r="1752" spans="1:8" x14ac:dyDescent="0.25">
      <c r="A1752" s="106"/>
      <c r="B1752" s="106"/>
      <c r="C1752" s="106"/>
      <c r="D1752" s="106"/>
      <c r="E1752">
        <v>48582</v>
      </c>
      <c r="F1752" s="106"/>
      <c r="G1752" t="s">
        <v>102</v>
      </c>
      <c r="H1752" s="106"/>
    </row>
    <row r="1753" spans="1:8" x14ac:dyDescent="0.25">
      <c r="A1753" s="106"/>
      <c r="B1753" s="106"/>
      <c r="C1753" s="106"/>
      <c r="D1753" s="106"/>
      <c r="E1753">
        <v>48584</v>
      </c>
      <c r="F1753" s="106"/>
      <c r="G1753" t="s">
        <v>102</v>
      </c>
      <c r="H1753" s="106"/>
    </row>
    <row r="1754" spans="1:8" x14ac:dyDescent="0.25">
      <c r="A1754" s="106"/>
      <c r="B1754" s="106"/>
      <c r="C1754" s="106"/>
      <c r="D1754" s="106"/>
      <c r="E1754">
        <v>48588</v>
      </c>
      <c r="F1754" s="106"/>
      <c r="G1754" t="s">
        <v>102</v>
      </c>
      <c r="H1754" s="106"/>
    </row>
    <row r="1755" spans="1:8" x14ac:dyDescent="0.25">
      <c r="A1755" s="106"/>
      <c r="B1755" s="106"/>
      <c r="C1755" s="106"/>
      <c r="D1755" s="106"/>
      <c r="E1755">
        <v>48590</v>
      </c>
      <c r="F1755" s="106"/>
      <c r="G1755" t="s">
        <v>102</v>
      </c>
      <c r="H1755" s="106"/>
    </row>
    <row r="1756" spans="1:8" x14ac:dyDescent="0.25">
      <c r="A1756" s="106"/>
      <c r="B1756" s="106"/>
      <c r="C1756" s="106"/>
      <c r="D1756" s="106"/>
      <c r="E1756">
        <v>48592</v>
      </c>
      <c r="F1756" s="106"/>
      <c r="G1756" t="s">
        <v>102</v>
      </c>
      <c r="H1756" s="106"/>
    </row>
    <row r="1757" spans="1:8" x14ac:dyDescent="0.25">
      <c r="A1757" s="106"/>
      <c r="B1757" s="106"/>
      <c r="C1757" s="106"/>
      <c r="D1757" s="106"/>
      <c r="E1757">
        <v>48594</v>
      </c>
      <c r="F1757" s="106"/>
      <c r="G1757" t="s">
        <v>102</v>
      </c>
      <c r="H1757" s="106"/>
    </row>
    <row r="1758" spans="1:8" x14ac:dyDescent="0.25">
      <c r="A1758" s="106"/>
      <c r="B1758" s="106"/>
      <c r="C1758" s="106"/>
      <c r="D1758" s="106"/>
      <c r="E1758">
        <v>48595</v>
      </c>
      <c r="F1758" s="106"/>
      <c r="G1758" t="s">
        <v>102</v>
      </c>
      <c r="H1758" s="106"/>
    </row>
    <row r="1759" spans="1:8" x14ac:dyDescent="0.25">
      <c r="A1759" s="106"/>
      <c r="B1759" s="106"/>
      <c r="C1759" s="106"/>
      <c r="D1759" s="106"/>
      <c r="E1759">
        <v>48596</v>
      </c>
      <c r="F1759" s="106"/>
      <c r="G1759" t="s">
        <v>102</v>
      </c>
      <c r="H1759" s="106"/>
    </row>
    <row r="1760" spans="1:8" x14ac:dyDescent="0.25">
      <c r="A1760" s="106"/>
      <c r="B1760" s="106"/>
      <c r="C1760" s="106"/>
      <c r="D1760" s="106"/>
      <c r="E1760">
        <v>48597</v>
      </c>
      <c r="F1760" s="106"/>
      <c r="G1760" t="s">
        <v>102</v>
      </c>
      <c r="H1760" s="106"/>
    </row>
    <row r="1761" spans="1:8" x14ac:dyDescent="0.25">
      <c r="A1761" s="106"/>
      <c r="B1761" s="106"/>
      <c r="C1761" s="106"/>
      <c r="D1761" s="106"/>
      <c r="E1761">
        <v>48598</v>
      </c>
      <c r="F1761" s="106"/>
      <c r="G1761" t="s">
        <v>102</v>
      </c>
      <c r="H1761" s="106"/>
    </row>
    <row r="1762" spans="1:8" x14ac:dyDescent="0.25">
      <c r="A1762" s="106"/>
      <c r="B1762" s="106"/>
      <c r="C1762" s="106"/>
      <c r="D1762" s="106"/>
      <c r="E1762">
        <v>48599</v>
      </c>
      <c r="F1762" s="106"/>
      <c r="G1762" t="s">
        <v>102</v>
      </c>
      <c r="H1762" s="106"/>
    </row>
    <row r="1763" spans="1:8" x14ac:dyDescent="0.25">
      <c r="A1763" s="106"/>
      <c r="B1763" s="106"/>
      <c r="C1763" s="106"/>
      <c r="D1763" s="106"/>
      <c r="E1763">
        <v>48601</v>
      </c>
      <c r="F1763" s="106"/>
      <c r="G1763" t="s">
        <v>102</v>
      </c>
      <c r="H1763" s="106"/>
    </row>
    <row r="1764" spans="1:8" x14ac:dyDescent="0.25">
      <c r="A1764" s="106"/>
      <c r="B1764" s="106"/>
      <c r="C1764" s="106"/>
      <c r="D1764" s="106"/>
      <c r="E1764">
        <v>48603</v>
      </c>
      <c r="F1764" s="106"/>
      <c r="G1764" t="s">
        <v>102</v>
      </c>
      <c r="H1764" s="106"/>
    </row>
    <row r="1765" spans="1:8" x14ac:dyDescent="0.25">
      <c r="A1765" s="106"/>
      <c r="B1765" s="106"/>
      <c r="C1765" s="106"/>
      <c r="D1765" s="106"/>
      <c r="E1765">
        <v>48604</v>
      </c>
      <c r="F1765" s="106"/>
      <c r="G1765" t="s">
        <v>102</v>
      </c>
      <c r="H1765" s="106"/>
    </row>
    <row r="1766" spans="1:8" x14ac:dyDescent="0.25">
      <c r="A1766" s="106"/>
      <c r="B1766" s="106"/>
      <c r="C1766" s="106"/>
      <c r="D1766" s="106"/>
      <c r="E1766">
        <v>48606</v>
      </c>
      <c r="F1766" s="106"/>
      <c r="G1766" t="s">
        <v>102</v>
      </c>
      <c r="H1766" s="106"/>
    </row>
    <row r="1767" spans="1:8" x14ac:dyDescent="0.25">
      <c r="A1767" s="106"/>
      <c r="B1767" s="106"/>
      <c r="C1767" s="106"/>
      <c r="D1767" s="106"/>
      <c r="E1767">
        <v>48609</v>
      </c>
      <c r="F1767" s="106"/>
      <c r="G1767" t="s">
        <v>102</v>
      </c>
      <c r="H1767" s="106"/>
    </row>
    <row r="1768" spans="1:8" x14ac:dyDescent="0.25">
      <c r="A1768" s="106"/>
      <c r="B1768" s="106"/>
      <c r="C1768" s="106"/>
      <c r="D1768" s="106"/>
      <c r="E1768">
        <v>48610</v>
      </c>
      <c r="F1768" s="106"/>
      <c r="G1768" t="s">
        <v>102</v>
      </c>
      <c r="H1768" s="106"/>
    </row>
    <row r="1769" spans="1:8" x14ac:dyDescent="0.25">
      <c r="A1769" s="106"/>
      <c r="B1769" s="106"/>
      <c r="C1769" s="106"/>
      <c r="D1769" s="106"/>
      <c r="E1769">
        <v>48611</v>
      </c>
      <c r="F1769" s="106"/>
      <c r="G1769" t="s">
        <v>102</v>
      </c>
      <c r="H1769" s="106"/>
    </row>
    <row r="1770" spans="1:8" x14ac:dyDescent="0.25">
      <c r="A1770" s="106"/>
      <c r="B1770" s="106"/>
      <c r="C1770" s="106"/>
      <c r="D1770" s="106"/>
      <c r="E1770">
        <v>48613</v>
      </c>
      <c r="F1770" s="106"/>
      <c r="G1770" t="s">
        <v>102</v>
      </c>
      <c r="H1770" s="106"/>
    </row>
    <row r="1771" spans="1:8" x14ac:dyDescent="0.25">
      <c r="A1771" s="106"/>
      <c r="B1771" s="106"/>
      <c r="C1771" s="106"/>
      <c r="D1771" s="106"/>
      <c r="E1771">
        <v>48453</v>
      </c>
      <c r="F1771" s="106"/>
      <c r="G1771" t="s">
        <v>102</v>
      </c>
      <c r="H1771" s="106"/>
    </row>
    <row r="1772" spans="1:8" x14ac:dyDescent="0.25">
      <c r="A1772" s="106"/>
      <c r="B1772" s="106"/>
      <c r="C1772" s="106"/>
      <c r="D1772" s="106"/>
      <c r="E1772">
        <v>48454</v>
      </c>
      <c r="F1772" s="106"/>
      <c r="G1772" t="s">
        <v>102</v>
      </c>
      <c r="H1772" s="106"/>
    </row>
    <row r="1773" spans="1:8" x14ac:dyDescent="0.25">
      <c r="A1773" s="106"/>
      <c r="B1773" s="106"/>
      <c r="C1773" s="106"/>
      <c r="D1773" s="106"/>
      <c r="E1773">
        <v>48456</v>
      </c>
      <c r="F1773" s="106"/>
      <c r="G1773" t="s">
        <v>102</v>
      </c>
      <c r="H1773" s="106"/>
    </row>
    <row r="1774" spans="1:8" x14ac:dyDescent="0.25">
      <c r="A1774" s="106"/>
      <c r="B1774" s="106"/>
      <c r="C1774" s="106"/>
      <c r="D1774" s="106"/>
      <c r="E1774">
        <v>48458</v>
      </c>
      <c r="F1774" s="106"/>
      <c r="G1774" t="s">
        <v>102</v>
      </c>
      <c r="H1774" s="106"/>
    </row>
    <row r="1775" spans="1:8" x14ac:dyDescent="0.25">
      <c r="A1775" s="106"/>
      <c r="B1775" s="106"/>
      <c r="C1775" s="106"/>
      <c r="D1775" s="106"/>
      <c r="E1775">
        <v>48460</v>
      </c>
      <c r="F1775" s="106"/>
      <c r="G1775" t="s">
        <v>102</v>
      </c>
      <c r="H1775" s="106"/>
    </row>
    <row r="1776" spans="1:8" x14ac:dyDescent="0.25">
      <c r="A1776" s="106"/>
      <c r="B1776" s="106"/>
      <c r="C1776" s="106"/>
      <c r="D1776" s="106"/>
      <c r="E1776">
        <v>48462</v>
      </c>
      <c r="F1776" s="106"/>
      <c r="G1776" t="s">
        <v>102</v>
      </c>
      <c r="H1776" s="106"/>
    </row>
    <row r="1777" spans="1:8" x14ac:dyDescent="0.25">
      <c r="A1777" s="106"/>
      <c r="B1777" s="106"/>
      <c r="C1777" s="106"/>
      <c r="D1777" s="106"/>
      <c r="E1777">
        <v>48464</v>
      </c>
      <c r="F1777" s="106"/>
      <c r="G1777" t="s">
        <v>102</v>
      </c>
      <c r="H1777" s="106"/>
    </row>
    <row r="1778" spans="1:8" x14ac:dyDescent="0.25">
      <c r="A1778" s="106"/>
      <c r="B1778" s="106"/>
      <c r="C1778" s="106"/>
      <c r="D1778" s="106"/>
      <c r="E1778">
        <v>48466</v>
      </c>
      <c r="F1778" s="106"/>
      <c r="G1778" t="s">
        <v>102</v>
      </c>
      <c r="H1778" s="106"/>
    </row>
    <row r="1779" spans="1:8" x14ac:dyDescent="0.25">
      <c r="A1779" s="106"/>
      <c r="B1779" s="106"/>
      <c r="C1779" s="106"/>
      <c r="D1779" s="106"/>
      <c r="E1779">
        <v>48468</v>
      </c>
      <c r="F1779" s="106"/>
      <c r="G1779" t="s">
        <v>102</v>
      </c>
      <c r="H1779" s="106"/>
    </row>
    <row r="1780" spans="1:8" x14ac:dyDescent="0.25">
      <c r="A1780" s="106"/>
      <c r="B1780" s="106"/>
      <c r="C1780" s="106"/>
      <c r="D1780" s="106"/>
      <c r="E1780">
        <v>48470</v>
      </c>
      <c r="F1780" s="106"/>
      <c r="G1780" t="s">
        <v>102</v>
      </c>
      <c r="H1780" s="106"/>
    </row>
    <row r="1781" spans="1:8" x14ac:dyDescent="0.25">
      <c r="A1781" s="106"/>
      <c r="B1781" s="106"/>
      <c r="C1781" s="106"/>
      <c r="D1781" s="106"/>
      <c r="E1781">
        <v>48472</v>
      </c>
      <c r="F1781" s="106"/>
      <c r="G1781" t="s">
        <v>102</v>
      </c>
      <c r="H1781" s="106"/>
    </row>
    <row r="1782" spans="1:8" x14ac:dyDescent="0.25">
      <c r="A1782" s="106"/>
      <c r="B1782" s="106"/>
      <c r="C1782" s="106"/>
      <c r="D1782" s="106"/>
      <c r="E1782">
        <v>48474</v>
      </c>
      <c r="F1782" s="106"/>
      <c r="G1782" t="s">
        <v>102</v>
      </c>
      <c r="H1782" s="106"/>
    </row>
    <row r="1783" spans="1:8" x14ac:dyDescent="0.25">
      <c r="A1783" s="106"/>
      <c r="B1783" s="106"/>
      <c r="C1783" s="106"/>
      <c r="D1783" s="106"/>
      <c r="E1783">
        <v>48476</v>
      </c>
      <c r="F1783" s="106"/>
      <c r="G1783" t="s">
        <v>102</v>
      </c>
      <c r="H1783" s="106"/>
    </row>
    <row r="1784" spans="1:8" x14ac:dyDescent="0.25">
      <c r="A1784" s="106"/>
      <c r="B1784" s="106"/>
      <c r="C1784" s="106"/>
      <c r="D1784" s="106"/>
      <c r="E1784">
        <v>48478</v>
      </c>
      <c r="F1784" s="106"/>
      <c r="G1784" t="s">
        <v>102</v>
      </c>
      <c r="H1784" s="106"/>
    </row>
    <row r="1785" spans="1:8" x14ac:dyDescent="0.25">
      <c r="A1785" s="106"/>
      <c r="B1785" s="106"/>
      <c r="C1785" s="106"/>
      <c r="D1785" s="106"/>
      <c r="E1785">
        <v>48480</v>
      </c>
      <c r="F1785" s="106"/>
      <c r="G1785" t="s">
        <v>102</v>
      </c>
      <c r="H1785" s="106"/>
    </row>
    <row r="1786" spans="1:8" x14ac:dyDescent="0.25">
      <c r="A1786" s="106"/>
      <c r="B1786" s="106"/>
      <c r="C1786" s="106"/>
      <c r="D1786" s="106"/>
      <c r="E1786">
        <v>48481</v>
      </c>
      <c r="F1786" s="106"/>
      <c r="G1786" t="s">
        <v>102</v>
      </c>
      <c r="H1786" s="106"/>
    </row>
    <row r="1787" spans="1:8" x14ac:dyDescent="0.25">
      <c r="A1787" s="106"/>
      <c r="B1787" s="106"/>
      <c r="C1787" s="106"/>
      <c r="D1787" s="106"/>
      <c r="E1787">
        <v>48483</v>
      </c>
      <c r="F1787" s="106"/>
      <c r="G1787" t="s">
        <v>102</v>
      </c>
      <c r="H1787" s="106"/>
    </row>
    <row r="1788" spans="1:8" x14ac:dyDescent="0.25">
      <c r="A1788" s="106"/>
      <c r="B1788" s="106"/>
      <c r="C1788" s="106"/>
      <c r="D1788" s="106"/>
      <c r="E1788">
        <v>48484</v>
      </c>
      <c r="F1788" s="106"/>
      <c r="G1788" t="s">
        <v>102</v>
      </c>
      <c r="H1788" s="106"/>
    </row>
    <row r="1789" spans="1:8" x14ac:dyDescent="0.25">
      <c r="A1789" s="106"/>
      <c r="B1789" s="106"/>
      <c r="C1789" s="106"/>
      <c r="D1789" s="106"/>
      <c r="E1789">
        <v>48485</v>
      </c>
      <c r="F1789" s="106"/>
      <c r="G1789" t="s">
        <v>102</v>
      </c>
      <c r="H1789" s="106"/>
    </row>
    <row r="1790" spans="1:8" x14ac:dyDescent="0.25">
      <c r="A1790" s="106"/>
      <c r="B1790" s="106"/>
      <c r="C1790" s="106"/>
      <c r="D1790" s="106"/>
      <c r="E1790">
        <v>48486</v>
      </c>
      <c r="F1790" s="106"/>
      <c r="G1790" t="s">
        <v>102</v>
      </c>
      <c r="H1790" s="106"/>
    </row>
    <row r="1791" spans="1:8" x14ac:dyDescent="0.25">
      <c r="A1791" s="106"/>
      <c r="B1791" s="106"/>
      <c r="C1791" s="106"/>
      <c r="D1791" s="106"/>
      <c r="E1791">
        <v>48487</v>
      </c>
      <c r="F1791" s="106"/>
      <c r="G1791" t="s">
        <v>102</v>
      </c>
      <c r="H1791" s="106"/>
    </row>
    <row r="1792" spans="1:8" x14ac:dyDescent="0.25">
      <c r="A1792" s="106"/>
      <c r="B1792" s="106"/>
      <c r="C1792" s="106"/>
      <c r="D1792" s="106"/>
      <c r="E1792">
        <v>48488</v>
      </c>
      <c r="F1792" s="106"/>
      <c r="G1792" t="s">
        <v>102</v>
      </c>
      <c r="H1792" s="106"/>
    </row>
    <row r="1793" spans="1:8" x14ac:dyDescent="0.25">
      <c r="A1793" s="106"/>
      <c r="B1793" s="106"/>
      <c r="C1793" s="106"/>
      <c r="D1793" s="106"/>
      <c r="E1793">
        <v>48490</v>
      </c>
      <c r="F1793" s="106"/>
      <c r="G1793" t="s">
        <v>102</v>
      </c>
      <c r="H1793" s="106"/>
    </row>
    <row r="1794" spans="1:8" x14ac:dyDescent="0.25">
      <c r="A1794" s="106"/>
      <c r="B1794" s="106"/>
      <c r="C1794" s="106"/>
      <c r="D1794" s="106"/>
      <c r="E1794">
        <v>48491</v>
      </c>
      <c r="F1794" s="106"/>
      <c r="G1794" t="s">
        <v>102</v>
      </c>
      <c r="H1794" s="106"/>
    </row>
    <row r="1795" spans="1:8" x14ac:dyDescent="0.25">
      <c r="A1795" s="106"/>
      <c r="B1795" s="106"/>
      <c r="C1795" s="106"/>
      <c r="D1795" s="106"/>
      <c r="E1795">
        <v>48492</v>
      </c>
      <c r="F1795" s="106"/>
      <c r="G1795" t="s">
        <v>102</v>
      </c>
      <c r="H1795" s="106"/>
    </row>
    <row r="1796" spans="1:8" x14ac:dyDescent="0.25">
      <c r="A1796" s="106"/>
      <c r="B1796" s="106"/>
      <c r="C1796" s="106"/>
      <c r="D1796" s="106"/>
      <c r="E1796">
        <v>48493</v>
      </c>
      <c r="F1796" s="106"/>
      <c r="G1796" t="s">
        <v>102</v>
      </c>
      <c r="H1796" s="106"/>
    </row>
    <row r="1797" spans="1:8" x14ac:dyDescent="0.25">
      <c r="A1797" s="106"/>
      <c r="B1797" s="106"/>
      <c r="C1797" s="106"/>
      <c r="D1797" s="106"/>
      <c r="E1797">
        <v>48494</v>
      </c>
      <c r="F1797" s="106"/>
      <c r="G1797" t="s">
        <v>102</v>
      </c>
      <c r="H1797" s="106"/>
    </row>
    <row r="1798" spans="1:8" x14ac:dyDescent="0.25">
      <c r="A1798" s="106"/>
      <c r="B1798" s="106"/>
      <c r="C1798" s="106"/>
      <c r="D1798" s="106"/>
      <c r="E1798">
        <v>48495</v>
      </c>
      <c r="F1798" s="106"/>
      <c r="G1798" t="s">
        <v>102</v>
      </c>
      <c r="H1798" s="106"/>
    </row>
    <row r="1799" spans="1:8" x14ac:dyDescent="0.25">
      <c r="A1799" s="106"/>
      <c r="B1799" s="106"/>
      <c r="C1799" s="106"/>
      <c r="D1799" s="106"/>
      <c r="E1799">
        <v>48497</v>
      </c>
      <c r="F1799" s="106"/>
      <c r="G1799" t="s">
        <v>102</v>
      </c>
      <c r="H1799" s="106"/>
    </row>
    <row r="1800" spans="1:8" x14ac:dyDescent="0.25">
      <c r="A1800" s="106"/>
      <c r="B1800" s="106"/>
      <c r="C1800" s="106"/>
      <c r="D1800" s="106"/>
      <c r="E1800">
        <v>48499</v>
      </c>
      <c r="F1800" s="106"/>
      <c r="G1800" t="s">
        <v>102</v>
      </c>
      <c r="H1800" s="106"/>
    </row>
    <row r="1801" spans="1:8" x14ac:dyDescent="0.25">
      <c r="A1801" s="106"/>
      <c r="B1801" s="106"/>
      <c r="C1801" s="106"/>
      <c r="D1801" s="106"/>
      <c r="E1801">
        <v>48501</v>
      </c>
      <c r="F1801" s="106"/>
      <c r="G1801" t="s">
        <v>102</v>
      </c>
      <c r="H1801" s="106"/>
    </row>
    <row r="1802" spans="1:8" x14ac:dyDescent="0.25">
      <c r="A1802" s="106"/>
      <c r="B1802" s="106"/>
      <c r="C1802" s="106"/>
      <c r="D1802" s="106"/>
      <c r="E1802">
        <v>48503</v>
      </c>
      <c r="F1802" s="106"/>
      <c r="G1802" t="s">
        <v>102</v>
      </c>
      <c r="H1802" s="106"/>
    </row>
    <row r="1803" spans="1:8" x14ac:dyDescent="0.25">
      <c r="A1803" s="106"/>
      <c r="B1803" s="106"/>
      <c r="C1803" s="106"/>
      <c r="D1803" s="106"/>
      <c r="E1803">
        <v>48505</v>
      </c>
      <c r="F1803" s="106"/>
      <c r="G1803" t="s">
        <v>102</v>
      </c>
      <c r="H1803" s="106"/>
    </row>
    <row r="1804" spans="1:8" x14ac:dyDescent="0.25">
      <c r="A1804" s="106"/>
      <c r="B1804" s="106"/>
      <c r="C1804" s="106"/>
      <c r="D1804" s="106"/>
      <c r="E1804">
        <v>48509</v>
      </c>
      <c r="F1804" s="106"/>
      <c r="G1804" t="s">
        <v>102</v>
      </c>
      <c r="H1804" s="106"/>
    </row>
    <row r="1805" spans="1:8" x14ac:dyDescent="0.25">
      <c r="A1805" s="106"/>
      <c r="B1805" s="106"/>
      <c r="C1805" s="106"/>
      <c r="D1805" s="106"/>
      <c r="E1805">
        <v>48513</v>
      </c>
      <c r="F1805" s="106"/>
      <c r="G1805" t="s">
        <v>102</v>
      </c>
      <c r="H1805" s="106"/>
    </row>
    <row r="1806" spans="1:8" x14ac:dyDescent="0.25">
      <c r="A1806" s="106"/>
      <c r="B1806" s="106"/>
      <c r="C1806" s="106"/>
      <c r="D1806" s="106"/>
      <c r="E1806">
        <v>48517</v>
      </c>
      <c r="F1806" s="106"/>
      <c r="G1806" t="s">
        <v>102</v>
      </c>
      <c r="H1806" s="106"/>
    </row>
    <row r="1807" spans="1:8" x14ac:dyDescent="0.25">
      <c r="A1807" s="106"/>
      <c r="B1807" s="106"/>
      <c r="C1807" s="106"/>
      <c r="D1807" s="106"/>
      <c r="E1807">
        <v>48519</v>
      </c>
      <c r="F1807" s="106"/>
      <c r="G1807" t="s">
        <v>102</v>
      </c>
      <c r="H1807" s="106"/>
    </row>
    <row r="1808" spans="1:8" x14ac:dyDescent="0.25">
      <c r="A1808" s="106"/>
      <c r="B1808" s="106"/>
      <c r="C1808" s="106"/>
      <c r="D1808" s="106"/>
      <c r="E1808">
        <v>48520</v>
      </c>
      <c r="F1808" s="106"/>
      <c r="G1808" t="s">
        <v>102</v>
      </c>
      <c r="H1808" s="106"/>
    </row>
    <row r="1809" spans="1:8" x14ac:dyDescent="0.25">
      <c r="A1809" s="106"/>
      <c r="B1809" s="106"/>
      <c r="C1809" s="106"/>
      <c r="D1809" s="106"/>
      <c r="E1809">
        <v>48522</v>
      </c>
      <c r="F1809" s="106"/>
      <c r="G1809" t="s">
        <v>102</v>
      </c>
      <c r="H1809" s="106"/>
    </row>
    <row r="1810" spans="1:8" x14ac:dyDescent="0.25">
      <c r="A1810" s="106"/>
      <c r="B1810" s="106"/>
      <c r="C1810" s="106"/>
      <c r="D1810" s="106"/>
      <c r="E1810">
        <v>48524</v>
      </c>
      <c r="F1810" s="106"/>
      <c r="G1810" t="s">
        <v>102</v>
      </c>
      <c r="H1810" s="106"/>
    </row>
    <row r="1811" spans="1:8" x14ac:dyDescent="0.25">
      <c r="A1811" s="106"/>
      <c r="B1811" s="106"/>
      <c r="C1811" s="106"/>
      <c r="D1811" s="106"/>
      <c r="E1811">
        <v>48528</v>
      </c>
      <c r="F1811" s="106"/>
      <c r="G1811" t="s">
        <v>102</v>
      </c>
      <c r="H1811" s="106"/>
    </row>
    <row r="1812" spans="1:8" x14ac:dyDescent="0.25">
      <c r="A1812" s="106"/>
      <c r="B1812" s="106"/>
      <c r="C1812" s="106"/>
      <c r="D1812" s="106"/>
      <c r="E1812">
        <v>48530</v>
      </c>
      <c r="F1812" s="106"/>
      <c r="G1812" t="s">
        <v>102</v>
      </c>
      <c r="H1812" s="106"/>
    </row>
    <row r="1813" spans="1:8" x14ac:dyDescent="0.25">
      <c r="A1813" s="106"/>
      <c r="B1813" s="106"/>
      <c r="C1813" s="106"/>
      <c r="D1813" s="106"/>
      <c r="E1813">
        <v>48532</v>
      </c>
      <c r="F1813" s="106"/>
      <c r="G1813" t="s">
        <v>102</v>
      </c>
      <c r="H1813" s="106"/>
    </row>
    <row r="1814" spans="1:8" x14ac:dyDescent="0.25">
      <c r="A1814" s="106"/>
      <c r="B1814" s="106"/>
      <c r="C1814" s="106"/>
      <c r="D1814" s="106"/>
      <c r="E1814">
        <v>48534</v>
      </c>
      <c r="F1814" s="106"/>
      <c r="G1814" t="s">
        <v>102</v>
      </c>
      <c r="H1814" s="106"/>
    </row>
    <row r="1815" spans="1:8" x14ac:dyDescent="0.25">
      <c r="A1815" s="106"/>
      <c r="B1815" s="106"/>
      <c r="C1815" s="106"/>
      <c r="D1815" s="106"/>
      <c r="E1815">
        <v>48536</v>
      </c>
      <c r="F1815" s="106"/>
      <c r="G1815" t="s">
        <v>102</v>
      </c>
      <c r="H1815" s="106"/>
    </row>
    <row r="1816" spans="1:8" x14ac:dyDescent="0.25">
      <c r="A1816" s="106"/>
      <c r="B1816" s="106"/>
      <c r="C1816" s="106"/>
      <c r="D1816" s="106"/>
      <c r="E1816">
        <v>48538</v>
      </c>
      <c r="F1816" s="106"/>
      <c r="G1816" t="s">
        <v>102</v>
      </c>
      <c r="H1816" s="106"/>
    </row>
    <row r="1817" spans="1:8" x14ac:dyDescent="0.25">
      <c r="A1817" s="106"/>
      <c r="B1817" s="106"/>
      <c r="C1817" s="106"/>
      <c r="D1817" s="106"/>
      <c r="E1817">
        <v>48540</v>
      </c>
      <c r="F1817" s="106"/>
      <c r="G1817" t="s">
        <v>102</v>
      </c>
      <c r="H1817" s="106"/>
    </row>
    <row r="1818" spans="1:8" x14ac:dyDescent="0.25">
      <c r="A1818" s="106"/>
      <c r="B1818" s="106"/>
      <c r="C1818" s="106"/>
      <c r="D1818" s="106"/>
      <c r="E1818">
        <v>48542</v>
      </c>
      <c r="F1818" s="106"/>
      <c r="G1818" t="s">
        <v>102</v>
      </c>
      <c r="H1818" s="106"/>
    </row>
    <row r="1819" spans="1:8" x14ac:dyDescent="0.25">
      <c r="A1819" s="106"/>
      <c r="B1819" s="106"/>
      <c r="C1819" s="106"/>
      <c r="D1819" s="106"/>
      <c r="E1819">
        <v>48544</v>
      </c>
      <c r="F1819" s="106"/>
      <c r="G1819" t="s">
        <v>102</v>
      </c>
      <c r="H1819" s="106"/>
    </row>
    <row r="1820" spans="1:8" x14ac:dyDescent="0.25">
      <c r="A1820" s="106"/>
      <c r="B1820" s="106"/>
      <c r="C1820" s="106"/>
      <c r="D1820" s="106"/>
      <c r="E1820">
        <v>48546</v>
      </c>
      <c r="F1820" s="106"/>
      <c r="G1820" t="s">
        <v>102</v>
      </c>
      <c r="H1820" s="106"/>
    </row>
    <row r="1821" spans="1:8" x14ac:dyDescent="0.25">
      <c r="A1821" s="106"/>
      <c r="B1821" s="106"/>
      <c r="C1821" s="106"/>
      <c r="D1821" s="106"/>
      <c r="E1821">
        <v>48549</v>
      </c>
      <c r="F1821" s="106"/>
      <c r="G1821" t="s">
        <v>102</v>
      </c>
      <c r="H1821" s="106"/>
    </row>
    <row r="1822" spans="1:8" x14ac:dyDescent="0.25">
      <c r="A1822" s="106"/>
      <c r="B1822" s="106"/>
      <c r="C1822" s="106"/>
      <c r="D1822" s="106"/>
      <c r="E1822">
        <v>48551</v>
      </c>
      <c r="F1822" s="106"/>
      <c r="G1822" t="s">
        <v>102</v>
      </c>
      <c r="H1822" s="106"/>
    </row>
    <row r="1823" spans="1:8" x14ac:dyDescent="0.25">
      <c r="A1823" s="106"/>
      <c r="B1823" s="106"/>
      <c r="C1823" s="106"/>
      <c r="D1823" s="106"/>
      <c r="E1823">
        <v>48553</v>
      </c>
      <c r="F1823" s="106"/>
      <c r="G1823" t="s">
        <v>102</v>
      </c>
      <c r="H1823" s="106"/>
    </row>
    <row r="1824" spans="1:8" x14ac:dyDescent="0.25">
      <c r="A1824" s="106"/>
      <c r="B1824" s="106"/>
      <c r="C1824" s="106"/>
      <c r="D1824" s="106"/>
      <c r="E1824">
        <v>48555</v>
      </c>
      <c r="F1824" s="106"/>
      <c r="G1824" t="s">
        <v>102</v>
      </c>
      <c r="H1824" s="106"/>
    </row>
    <row r="1825" spans="1:8" x14ac:dyDescent="0.25">
      <c r="A1825" s="106"/>
      <c r="B1825" s="106"/>
      <c r="C1825" s="106"/>
      <c r="D1825" s="106"/>
      <c r="E1825">
        <v>48557</v>
      </c>
      <c r="F1825" s="106"/>
      <c r="G1825" t="s">
        <v>102</v>
      </c>
      <c r="H1825" s="106"/>
    </row>
    <row r="1826" spans="1:8" x14ac:dyDescent="0.25">
      <c r="A1826" s="106"/>
      <c r="B1826" s="106"/>
      <c r="C1826" s="106"/>
      <c r="D1826" s="106"/>
      <c r="E1826">
        <v>48561</v>
      </c>
      <c r="F1826" s="106"/>
      <c r="G1826" t="s">
        <v>102</v>
      </c>
      <c r="H1826" s="106"/>
    </row>
    <row r="1827" spans="1:8" x14ac:dyDescent="0.25">
      <c r="A1827" s="106"/>
      <c r="B1827" s="106"/>
      <c r="C1827" s="106"/>
      <c r="D1827" s="106"/>
      <c r="E1827">
        <v>48563</v>
      </c>
      <c r="F1827" s="106"/>
      <c r="G1827" t="s">
        <v>102</v>
      </c>
      <c r="H1827" s="106"/>
    </row>
    <row r="1828" spans="1:8" x14ac:dyDescent="0.25">
      <c r="A1828" s="106"/>
      <c r="B1828" s="106"/>
      <c r="C1828" s="106"/>
      <c r="D1828" s="106"/>
      <c r="E1828">
        <v>48565</v>
      </c>
      <c r="F1828" s="106"/>
      <c r="G1828" t="s">
        <v>102</v>
      </c>
      <c r="H1828" s="106"/>
    </row>
    <row r="1829" spans="1:8" x14ac:dyDescent="0.25">
      <c r="A1829" s="106"/>
      <c r="B1829" s="106"/>
      <c r="C1829" s="106"/>
      <c r="D1829" s="106"/>
      <c r="E1829">
        <v>48567</v>
      </c>
      <c r="F1829" s="106"/>
      <c r="G1829" t="s">
        <v>102</v>
      </c>
      <c r="H1829" s="106"/>
    </row>
    <row r="1830" spans="1:8" x14ac:dyDescent="0.25">
      <c r="A1830" s="106"/>
      <c r="B1830" s="106"/>
      <c r="C1830" s="106"/>
      <c r="D1830" s="106"/>
      <c r="E1830">
        <v>48569</v>
      </c>
      <c r="F1830" s="106"/>
      <c r="G1830" t="s">
        <v>102</v>
      </c>
      <c r="H1830" s="106"/>
    </row>
    <row r="1831" spans="1:8" x14ac:dyDescent="0.25">
      <c r="A1831" s="106"/>
      <c r="B1831" s="106"/>
      <c r="C1831" s="106"/>
      <c r="D1831" s="106"/>
      <c r="E1831">
        <v>48615</v>
      </c>
      <c r="F1831" s="106"/>
      <c r="G1831" t="s">
        <v>104</v>
      </c>
      <c r="H1831" s="106"/>
    </row>
    <row r="1832" spans="1:8" x14ac:dyDescent="0.25">
      <c r="A1832" s="106"/>
      <c r="B1832" s="106"/>
      <c r="C1832" s="106"/>
      <c r="D1832" s="106"/>
      <c r="E1832">
        <v>48617</v>
      </c>
      <c r="F1832" s="106"/>
      <c r="G1832" t="s">
        <v>102</v>
      </c>
      <c r="H1832" s="106"/>
    </row>
    <row r="1833" spans="1:8" x14ac:dyDescent="0.25">
      <c r="A1833" s="106"/>
      <c r="B1833" s="106"/>
      <c r="C1833" s="106"/>
      <c r="D1833" s="106"/>
      <c r="E1833">
        <v>48619</v>
      </c>
      <c r="F1833" s="106"/>
      <c r="G1833" t="s">
        <v>102</v>
      </c>
      <c r="H1833" s="106"/>
    </row>
    <row r="1834" spans="1:8" x14ac:dyDescent="0.25">
      <c r="A1834" s="106"/>
      <c r="B1834" s="106"/>
      <c r="C1834" s="106"/>
      <c r="D1834" s="106"/>
      <c r="E1834">
        <v>48621</v>
      </c>
      <c r="F1834" s="106"/>
      <c r="G1834" t="s">
        <v>102</v>
      </c>
      <c r="H1834" s="106"/>
    </row>
    <row r="1835" spans="1:8" x14ac:dyDescent="0.25">
      <c r="A1835" s="106"/>
      <c r="B1835" s="106"/>
      <c r="C1835" s="106"/>
      <c r="D1835" s="106"/>
      <c r="E1835">
        <v>44223377</v>
      </c>
      <c r="F1835" s="106"/>
      <c r="G1835" t="s">
        <v>102</v>
      </c>
      <c r="H1835" s="106"/>
    </row>
    <row r="1836" spans="1:8" x14ac:dyDescent="0.25">
      <c r="A1836" s="106"/>
      <c r="B1836" s="106"/>
      <c r="C1836" s="106"/>
      <c r="D1836" s="106"/>
      <c r="E1836">
        <v>48624</v>
      </c>
      <c r="F1836" s="106"/>
      <c r="G1836" t="s">
        <v>102</v>
      </c>
      <c r="H1836" s="106"/>
    </row>
    <row r="1837" spans="1:8" x14ac:dyDescent="0.25">
      <c r="A1837" s="106"/>
      <c r="B1837" s="106"/>
      <c r="C1837" s="106"/>
      <c r="D1837" s="106"/>
      <c r="E1837">
        <v>48626</v>
      </c>
      <c r="F1837" s="106"/>
      <c r="G1837" t="s">
        <v>102</v>
      </c>
      <c r="H1837" s="106"/>
    </row>
    <row r="1838" spans="1:8" x14ac:dyDescent="0.25">
      <c r="A1838" s="106"/>
      <c r="B1838" s="106"/>
      <c r="C1838" s="106"/>
      <c r="D1838" s="106"/>
      <c r="E1838">
        <v>48628</v>
      </c>
      <c r="F1838" s="106"/>
      <c r="G1838" t="s">
        <v>102</v>
      </c>
      <c r="H1838" s="106"/>
    </row>
    <row r="1839" spans="1:8" x14ac:dyDescent="0.25">
      <c r="A1839" s="106"/>
      <c r="B1839" s="106"/>
      <c r="C1839" s="106"/>
      <c r="D1839" s="106"/>
      <c r="E1839">
        <v>48630</v>
      </c>
      <c r="F1839" s="106"/>
      <c r="G1839" t="s">
        <v>102</v>
      </c>
      <c r="H1839" s="106"/>
    </row>
    <row r="1840" spans="1:8" x14ac:dyDescent="0.25">
      <c r="A1840" s="106"/>
      <c r="B1840" s="106"/>
      <c r="C1840" s="106"/>
      <c r="D1840" s="106"/>
      <c r="E1840">
        <v>48375</v>
      </c>
      <c r="F1840" s="106"/>
      <c r="G1840" t="s">
        <v>102</v>
      </c>
      <c r="H1840" s="106"/>
    </row>
    <row r="1841" spans="1:8" x14ac:dyDescent="0.25">
      <c r="A1841" s="106"/>
      <c r="B1841" s="106"/>
      <c r="C1841" s="106"/>
      <c r="D1841" s="106"/>
      <c r="E1841">
        <v>48377</v>
      </c>
      <c r="F1841" s="106"/>
      <c r="G1841" t="s">
        <v>102</v>
      </c>
      <c r="H1841" s="106"/>
    </row>
    <row r="1842" spans="1:8" x14ac:dyDescent="0.25">
      <c r="A1842" s="106"/>
      <c r="B1842" s="106"/>
      <c r="C1842" s="106"/>
      <c r="D1842" s="106"/>
      <c r="E1842">
        <v>48379</v>
      </c>
      <c r="F1842" s="106"/>
      <c r="G1842" t="s">
        <v>102</v>
      </c>
      <c r="H1842" s="106"/>
    </row>
    <row r="1843" spans="1:8" x14ac:dyDescent="0.25">
      <c r="A1843" s="106"/>
      <c r="B1843" s="106"/>
      <c r="C1843" s="106"/>
      <c r="D1843" s="106"/>
      <c r="E1843">
        <v>48381</v>
      </c>
      <c r="F1843" s="106"/>
      <c r="G1843" t="s">
        <v>102</v>
      </c>
      <c r="H1843" s="106"/>
    </row>
    <row r="1844" spans="1:8" x14ac:dyDescent="0.25">
      <c r="A1844" s="106"/>
      <c r="B1844" s="106"/>
      <c r="C1844" s="106"/>
      <c r="D1844" s="106"/>
      <c r="E1844">
        <v>48383</v>
      </c>
      <c r="F1844" s="106"/>
      <c r="G1844" t="s">
        <v>102</v>
      </c>
      <c r="H1844" s="106"/>
    </row>
    <row r="1845" spans="1:8" x14ac:dyDescent="0.25">
      <c r="A1845" s="106"/>
      <c r="B1845" s="106"/>
      <c r="C1845" s="106"/>
      <c r="D1845" s="106"/>
      <c r="E1845">
        <v>48385</v>
      </c>
      <c r="F1845" s="106"/>
      <c r="G1845" t="s">
        <v>102</v>
      </c>
      <c r="H1845" s="106"/>
    </row>
    <row r="1846" spans="1:8" x14ac:dyDescent="0.25">
      <c r="A1846" s="106"/>
      <c r="B1846" s="106"/>
      <c r="C1846" s="106"/>
      <c r="D1846" s="106"/>
      <c r="E1846">
        <v>48387</v>
      </c>
      <c r="F1846" s="106"/>
      <c r="G1846" t="s">
        <v>102</v>
      </c>
      <c r="H1846" s="106"/>
    </row>
    <row r="1847" spans="1:8" x14ac:dyDescent="0.25">
      <c r="A1847" s="106"/>
      <c r="B1847" s="106"/>
      <c r="C1847" s="106"/>
      <c r="D1847" s="106"/>
      <c r="E1847">
        <v>48389</v>
      </c>
      <c r="F1847" s="106"/>
      <c r="G1847" t="s">
        <v>102</v>
      </c>
      <c r="H1847" s="106"/>
    </row>
    <row r="1848" spans="1:8" x14ac:dyDescent="0.25">
      <c r="A1848" s="106"/>
      <c r="B1848" s="106"/>
      <c r="C1848" s="106"/>
      <c r="D1848" s="106"/>
      <c r="E1848">
        <v>48393</v>
      </c>
      <c r="F1848" s="106"/>
      <c r="G1848" t="s">
        <v>102</v>
      </c>
      <c r="H1848" s="106"/>
    </row>
    <row r="1849" spans="1:8" x14ac:dyDescent="0.25">
      <c r="A1849" s="106"/>
      <c r="B1849" s="106"/>
      <c r="C1849" s="106"/>
      <c r="D1849" s="106"/>
      <c r="E1849">
        <v>48395</v>
      </c>
      <c r="F1849" s="106"/>
      <c r="G1849" t="s">
        <v>102</v>
      </c>
      <c r="H1849" s="106"/>
    </row>
    <row r="1850" spans="1:8" x14ac:dyDescent="0.25">
      <c r="A1850" s="106"/>
      <c r="B1850" s="106"/>
      <c r="C1850" s="106"/>
      <c r="D1850" s="106"/>
      <c r="E1850">
        <v>48397</v>
      </c>
      <c r="F1850" s="106"/>
      <c r="G1850" t="s">
        <v>102</v>
      </c>
      <c r="H1850" s="106"/>
    </row>
    <row r="1851" spans="1:8" x14ac:dyDescent="0.25">
      <c r="A1851" s="106"/>
      <c r="B1851" s="106"/>
      <c r="C1851" s="106"/>
      <c r="D1851" s="106"/>
      <c r="E1851">
        <v>48398</v>
      </c>
      <c r="F1851" s="106"/>
      <c r="G1851" t="s">
        <v>102</v>
      </c>
      <c r="H1851" s="106"/>
    </row>
    <row r="1852" spans="1:8" x14ac:dyDescent="0.25">
      <c r="A1852" s="106"/>
      <c r="B1852" s="106"/>
      <c r="C1852" s="106"/>
      <c r="D1852" s="106"/>
      <c r="E1852">
        <v>48400</v>
      </c>
      <c r="F1852" s="106"/>
      <c r="G1852" t="s">
        <v>102</v>
      </c>
      <c r="H1852" s="106"/>
    </row>
    <row r="1853" spans="1:8" x14ac:dyDescent="0.25">
      <c r="A1853" s="106"/>
      <c r="B1853" s="106"/>
      <c r="C1853" s="106"/>
      <c r="D1853" s="106"/>
      <c r="E1853">
        <v>48402</v>
      </c>
      <c r="F1853" s="106"/>
      <c r="G1853" t="s">
        <v>102</v>
      </c>
      <c r="H1853" s="106"/>
    </row>
    <row r="1854" spans="1:8" x14ac:dyDescent="0.25">
      <c r="A1854" s="106"/>
      <c r="B1854" s="106"/>
      <c r="C1854" s="106"/>
      <c r="D1854" s="106"/>
      <c r="E1854">
        <v>48406</v>
      </c>
      <c r="F1854" s="106"/>
      <c r="G1854" t="s">
        <v>102</v>
      </c>
      <c r="H1854" s="106"/>
    </row>
    <row r="1855" spans="1:8" x14ac:dyDescent="0.25">
      <c r="A1855" s="106"/>
      <c r="B1855" s="106"/>
      <c r="C1855" s="106"/>
      <c r="D1855" s="106"/>
      <c r="E1855">
        <v>48408</v>
      </c>
      <c r="F1855" s="106"/>
      <c r="G1855" t="s">
        <v>102</v>
      </c>
      <c r="H1855" s="106"/>
    </row>
    <row r="1856" spans="1:8" x14ac:dyDescent="0.25">
      <c r="A1856" s="106"/>
      <c r="B1856" s="106"/>
      <c r="C1856" s="106"/>
      <c r="D1856" s="106"/>
      <c r="E1856">
        <v>48410</v>
      </c>
      <c r="F1856" s="106"/>
      <c r="G1856" t="s">
        <v>102</v>
      </c>
      <c r="H1856" s="106"/>
    </row>
    <row r="1857" spans="1:8" x14ac:dyDescent="0.25">
      <c r="A1857" s="106"/>
      <c r="B1857" s="106"/>
      <c r="C1857" s="106"/>
      <c r="D1857" s="106"/>
      <c r="E1857">
        <v>48412</v>
      </c>
      <c r="F1857" s="106"/>
      <c r="G1857" t="s">
        <v>102</v>
      </c>
      <c r="H1857" s="106"/>
    </row>
    <row r="1858" spans="1:8" x14ac:dyDescent="0.25">
      <c r="A1858" s="106"/>
      <c r="B1858" s="106"/>
      <c r="C1858" s="106"/>
      <c r="D1858" s="106"/>
      <c r="E1858">
        <v>48414</v>
      </c>
      <c r="F1858" s="106"/>
      <c r="G1858" t="s">
        <v>102</v>
      </c>
      <c r="H1858" s="106"/>
    </row>
    <row r="1859" spans="1:8" x14ac:dyDescent="0.25">
      <c r="A1859" s="106"/>
      <c r="B1859" s="106"/>
      <c r="C1859" s="106"/>
      <c r="D1859" s="106"/>
      <c r="E1859">
        <v>48416</v>
      </c>
      <c r="F1859" s="106"/>
      <c r="G1859" t="s">
        <v>102</v>
      </c>
      <c r="H1859" s="106"/>
    </row>
    <row r="1860" spans="1:8" x14ac:dyDescent="0.25">
      <c r="A1860" s="106"/>
      <c r="B1860" s="106"/>
      <c r="C1860" s="106"/>
      <c r="D1860" s="106"/>
      <c r="E1860">
        <v>48418</v>
      </c>
      <c r="F1860" s="106"/>
      <c r="G1860" t="s">
        <v>102</v>
      </c>
      <c r="H1860" s="106"/>
    </row>
    <row r="1861" spans="1:8" x14ac:dyDescent="0.25">
      <c r="A1861" s="106"/>
      <c r="B1861" s="106"/>
      <c r="C1861" s="106"/>
      <c r="D1861" s="106"/>
      <c r="E1861">
        <v>48420</v>
      </c>
      <c r="F1861" s="106"/>
      <c r="G1861" t="s">
        <v>102</v>
      </c>
      <c r="H1861" s="106"/>
    </row>
    <row r="1862" spans="1:8" x14ac:dyDescent="0.25">
      <c r="A1862" s="106"/>
      <c r="B1862" s="106"/>
      <c r="C1862" s="106"/>
      <c r="D1862" s="106"/>
      <c r="E1862">
        <v>48422</v>
      </c>
      <c r="F1862" s="106"/>
      <c r="G1862" t="s">
        <v>102</v>
      </c>
      <c r="H1862" s="106"/>
    </row>
    <row r="1863" spans="1:8" x14ac:dyDescent="0.25">
      <c r="A1863" s="106"/>
      <c r="B1863" s="106"/>
      <c r="C1863" s="106"/>
      <c r="D1863" s="106"/>
      <c r="E1863">
        <v>48424</v>
      </c>
      <c r="F1863" s="106"/>
      <c r="G1863" t="s">
        <v>102</v>
      </c>
      <c r="H1863" s="106"/>
    </row>
    <row r="1864" spans="1:8" x14ac:dyDescent="0.25">
      <c r="A1864" s="106"/>
      <c r="B1864" s="106"/>
      <c r="C1864" s="106"/>
      <c r="D1864" s="106"/>
      <c r="E1864">
        <v>48426</v>
      </c>
      <c r="F1864" s="106"/>
      <c r="G1864" t="s">
        <v>102</v>
      </c>
      <c r="H1864" s="106"/>
    </row>
    <row r="1865" spans="1:8" x14ac:dyDescent="0.25">
      <c r="A1865" s="106"/>
      <c r="B1865" s="106"/>
      <c r="C1865" s="106"/>
      <c r="D1865" s="106"/>
      <c r="E1865">
        <v>48428</v>
      </c>
      <c r="F1865" s="106"/>
      <c r="G1865" t="s">
        <v>102</v>
      </c>
      <c r="H1865" s="106"/>
    </row>
    <row r="1866" spans="1:8" x14ac:dyDescent="0.25">
      <c r="A1866" s="106"/>
      <c r="B1866" s="106"/>
      <c r="C1866" s="106"/>
      <c r="D1866" s="106"/>
      <c r="E1866">
        <v>48430</v>
      </c>
      <c r="F1866" s="106"/>
      <c r="G1866" t="s">
        <v>102</v>
      </c>
      <c r="H1866" s="106"/>
    </row>
    <row r="1867" spans="1:8" x14ac:dyDescent="0.25">
      <c r="A1867" s="106"/>
      <c r="B1867" s="106"/>
      <c r="C1867" s="106"/>
      <c r="D1867" s="106"/>
      <c r="E1867">
        <v>48432</v>
      </c>
      <c r="F1867" s="106"/>
      <c r="G1867" t="s">
        <v>102</v>
      </c>
      <c r="H1867" s="106"/>
    </row>
    <row r="1868" spans="1:8" x14ac:dyDescent="0.25">
      <c r="A1868" s="106"/>
      <c r="B1868" s="106"/>
      <c r="C1868" s="106"/>
      <c r="D1868" s="106"/>
      <c r="E1868">
        <v>48433</v>
      </c>
      <c r="F1868" s="106"/>
      <c r="G1868" t="s">
        <v>102</v>
      </c>
      <c r="H1868" s="106"/>
    </row>
    <row r="1869" spans="1:8" x14ac:dyDescent="0.25">
      <c r="A1869" s="106"/>
      <c r="B1869" s="106"/>
      <c r="C1869" s="106"/>
      <c r="D1869" s="106"/>
      <c r="E1869">
        <v>48434</v>
      </c>
      <c r="F1869" s="106"/>
      <c r="G1869" t="s">
        <v>102</v>
      </c>
      <c r="H1869" s="106"/>
    </row>
    <row r="1870" spans="1:8" x14ac:dyDescent="0.25">
      <c r="A1870" s="106"/>
      <c r="B1870" s="106"/>
      <c r="C1870" s="106"/>
      <c r="D1870" s="106"/>
      <c r="E1870">
        <v>48437</v>
      </c>
      <c r="F1870" s="106"/>
      <c r="G1870" t="s">
        <v>102</v>
      </c>
      <c r="H1870" s="106"/>
    </row>
    <row r="1871" spans="1:8" x14ac:dyDescent="0.25">
      <c r="A1871" s="106"/>
      <c r="B1871" s="106"/>
      <c r="C1871" s="106"/>
      <c r="D1871" s="106"/>
      <c r="E1871">
        <v>48438</v>
      </c>
      <c r="F1871" s="106"/>
      <c r="G1871" t="s">
        <v>102</v>
      </c>
      <c r="H1871" s="106"/>
    </row>
    <row r="1872" spans="1:8" x14ac:dyDescent="0.25">
      <c r="A1872" s="106"/>
      <c r="B1872" s="106"/>
      <c r="C1872" s="106"/>
      <c r="D1872" s="106"/>
      <c r="E1872">
        <v>48439</v>
      </c>
      <c r="F1872" s="106"/>
      <c r="G1872" t="s">
        <v>102</v>
      </c>
      <c r="H1872" s="106"/>
    </row>
    <row r="1873" spans="1:8" x14ac:dyDescent="0.25">
      <c r="A1873" s="106"/>
      <c r="B1873" s="106"/>
      <c r="C1873" s="106"/>
      <c r="D1873" s="106"/>
      <c r="E1873">
        <v>48441</v>
      </c>
      <c r="F1873" s="106"/>
      <c r="G1873" t="s">
        <v>102</v>
      </c>
      <c r="H1873" s="106"/>
    </row>
    <row r="1874" spans="1:8" x14ac:dyDescent="0.25">
      <c r="A1874" s="106"/>
      <c r="B1874" s="106"/>
      <c r="C1874" s="106"/>
      <c r="D1874" s="106"/>
      <c r="E1874">
        <v>47531</v>
      </c>
      <c r="F1874" s="106"/>
      <c r="G1874" t="s">
        <v>105</v>
      </c>
      <c r="H1874" s="106"/>
    </row>
    <row r="1875" spans="1:8" x14ac:dyDescent="0.25">
      <c r="A1875" s="106"/>
      <c r="B1875" s="106"/>
      <c r="C1875" s="106"/>
      <c r="D1875" s="106"/>
      <c r="E1875">
        <v>47533</v>
      </c>
      <c r="F1875" s="106"/>
      <c r="G1875" t="s">
        <v>105</v>
      </c>
      <c r="H1875" s="106"/>
    </row>
    <row r="1876" spans="1:8" x14ac:dyDescent="0.25">
      <c r="A1876" s="106"/>
      <c r="B1876" s="106"/>
      <c r="C1876" s="106"/>
      <c r="D1876" s="106"/>
      <c r="E1876">
        <v>48632</v>
      </c>
      <c r="F1876" s="106"/>
      <c r="G1876" t="s">
        <v>102</v>
      </c>
      <c r="H1876" s="106"/>
    </row>
    <row r="1877" spans="1:8" x14ac:dyDescent="0.25">
      <c r="A1877" s="106"/>
      <c r="B1877" s="106"/>
      <c r="C1877" s="106"/>
      <c r="D1877" s="106"/>
      <c r="E1877">
        <v>48633</v>
      </c>
      <c r="F1877" s="106"/>
      <c r="G1877" t="s">
        <v>102</v>
      </c>
      <c r="H1877" s="106"/>
    </row>
    <row r="1878" spans="1:8" x14ac:dyDescent="0.25">
      <c r="A1878" s="106"/>
      <c r="B1878" s="106"/>
      <c r="C1878" s="106"/>
      <c r="D1878" s="106"/>
      <c r="E1878">
        <v>48634</v>
      </c>
      <c r="F1878" s="106"/>
      <c r="G1878" t="s">
        <v>102</v>
      </c>
      <c r="H1878" s="106"/>
    </row>
    <row r="1879" spans="1:8" x14ac:dyDescent="0.25">
      <c r="A1879" s="106"/>
      <c r="B1879" s="106"/>
      <c r="C1879" s="106"/>
      <c r="D1879" s="106"/>
      <c r="E1879">
        <v>48635</v>
      </c>
      <c r="F1879" s="106"/>
      <c r="G1879" t="s">
        <v>102</v>
      </c>
      <c r="H1879" s="106"/>
    </row>
    <row r="1880" spans="1:8" x14ac:dyDescent="0.25">
      <c r="A1880" s="106"/>
      <c r="B1880" s="106"/>
      <c r="C1880" s="106"/>
      <c r="D1880" s="106"/>
      <c r="E1880">
        <v>48637</v>
      </c>
      <c r="F1880" s="106"/>
      <c r="G1880" t="s">
        <v>102</v>
      </c>
      <c r="H1880" s="106"/>
    </row>
    <row r="1881" spans="1:8" x14ac:dyDescent="0.25">
      <c r="A1881" s="106"/>
      <c r="B1881" s="106"/>
      <c r="C1881" s="106"/>
      <c r="D1881" s="106"/>
      <c r="E1881">
        <v>48638</v>
      </c>
      <c r="F1881" s="106"/>
      <c r="G1881" t="s">
        <v>102</v>
      </c>
      <c r="H1881" s="106"/>
    </row>
    <row r="1882" spans="1:8" x14ac:dyDescent="0.25">
      <c r="A1882" s="106"/>
      <c r="B1882" s="106"/>
      <c r="C1882" s="106"/>
      <c r="D1882" s="106"/>
      <c r="E1882">
        <v>48640</v>
      </c>
      <c r="F1882" s="106"/>
      <c r="G1882" t="s">
        <v>102</v>
      </c>
      <c r="H1882" s="106"/>
    </row>
    <row r="1883" spans="1:8" x14ac:dyDescent="0.25">
      <c r="A1883" s="106"/>
      <c r="B1883" s="106"/>
      <c r="C1883" s="106"/>
      <c r="D1883" s="106"/>
      <c r="E1883">
        <v>48641</v>
      </c>
      <c r="F1883" s="106"/>
      <c r="G1883" t="s">
        <v>102</v>
      </c>
      <c r="H1883" s="106"/>
    </row>
    <row r="1884" spans="1:8" x14ac:dyDescent="0.25">
      <c r="A1884" s="106"/>
      <c r="B1884" s="106"/>
      <c r="C1884" s="106"/>
      <c r="D1884" s="106"/>
      <c r="E1884">
        <v>48642</v>
      </c>
      <c r="F1884" s="106"/>
      <c r="G1884" t="s">
        <v>102</v>
      </c>
      <c r="H1884" s="106"/>
    </row>
    <row r="1885" spans="1:8" x14ac:dyDescent="0.25">
      <c r="A1885" s="106"/>
      <c r="B1885" s="106"/>
      <c r="C1885" s="106"/>
      <c r="D1885" s="106"/>
      <c r="E1885">
        <v>48644</v>
      </c>
      <c r="F1885" s="106"/>
      <c r="G1885" t="s">
        <v>102</v>
      </c>
      <c r="H1885" s="106"/>
    </row>
    <row r="1886" spans="1:8" x14ac:dyDescent="0.25">
      <c r="A1886" s="106"/>
      <c r="B1886" s="106"/>
      <c r="C1886" s="106"/>
      <c r="D1886" s="106"/>
      <c r="E1886">
        <v>48645</v>
      </c>
      <c r="F1886" s="106"/>
      <c r="G1886" t="s">
        <v>102</v>
      </c>
      <c r="H1886" s="106"/>
    </row>
    <row r="1887" spans="1:8" x14ac:dyDescent="0.25">
      <c r="A1887" s="106"/>
      <c r="B1887" s="106"/>
      <c r="C1887" s="106"/>
      <c r="D1887" s="106"/>
      <c r="E1887">
        <v>48646</v>
      </c>
      <c r="F1887" s="106"/>
      <c r="G1887" t="s">
        <v>102</v>
      </c>
      <c r="H1887" s="106"/>
    </row>
    <row r="1888" spans="1:8" x14ac:dyDescent="0.25">
      <c r="A1888" s="106"/>
      <c r="B1888" s="106"/>
      <c r="C1888" s="106"/>
      <c r="D1888" s="106"/>
      <c r="E1888">
        <v>48648</v>
      </c>
      <c r="F1888" s="106"/>
      <c r="G1888" t="s">
        <v>102</v>
      </c>
      <c r="H1888" s="106"/>
    </row>
    <row r="1889" spans="1:8" x14ac:dyDescent="0.25">
      <c r="A1889" s="106"/>
      <c r="B1889" s="106"/>
      <c r="C1889" s="106"/>
      <c r="D1889" s="106"/>
      <c r="E1889">
        <v>48649</v>
      </c>
      <c r="F1889" s="106"/>
      <c r="G1889" t="s">
        <v>102</v>
      </c>
      <c r="H1889" s="106"/>
    </row>
    <row r="1890" spans="1:8" x14ac:dyDescent="0.25">
      <c r="A1890" s="106"/>
      <c r="B1890" s="106"/>
      <c r="C1890" s="106"/>
      <c r="D1890" s="106"/>
      <c r="E1890">
        <v>48651</v>
      </c>
      <c r="F1890" s="106"/>
      <c r="G1890" t="s">
        <v>102</v>
      </c>
      <c r="H1890" s="106"/>
    </row>
    <row r="1891" spans="1:8" x14ac:dyDescent="0.25">
      <c r="A1891" s="106"/>
      <c r="B1891" s="106"/>
      <c r="C1891" s="106"/>
      <c r="D1891" s="106"/>
      <c r="E1891">
        <v>48653</v>
      </c>
      <c r="F1891" s="106"/>
      <c r="G1891" t="s">
        <v>102</v>
      </c>
      <c r="H1891" s="106"/>
    </row>
    <row r="1892" spans="1:8" x14ac:dyDescent="0.25">
      <c r="A1892" s="106"/>
      <c r="B1892" s="106"/>
      <c r="C1892" s="106"/>
      <c r="D1892" s="106"/>
      <c r="E1892">
        <v>48655</v>
      </c>
      <c r="F1892" s="106"/>
      <c r="G1892" t="s">
        <v>102</v>
      </c>
      <c r="H1892" s="106"/>
    </row>
    <row r="1893" spans="1:8" x14ac:dyDescent="0.25">
      <c r="A1893" s="106"/>
      <c r="B1893" s="106"/>
      <c r="C1893" s="106"/>
      <c r="D1893" s="106"/>
      <c r="E1893">
        <v>48657</v>
      </c>
      <c r="F1893" s="106"/>
      <c r="G1893" t="s">
        <v>102</v>
      </c>
      <c r="H1893" s="106"/>
    </row>
    <row r="1894" spans="1:8" x14ac:dyDescent="0.25">
      <c r="A1894" s="106"/>
      <c r="B1894" s="106"/>
      <c r="C1894" s="106"/>
      <c r="D1894" s="106"/>
      <c r="E1894">
        <v>48659</v>
      </c>
      <c r="F1894" s="106"/>
      <c r="G1894" t="s">
        <v>102</v>
      </c>
      <c r="H1894" s="106"/>
    </row>
    <row r="1895" spans="1:8" x14ac:dyDescent="0.25">
      <c r="A1895" s="106"/>
      <c r="B1895" s="106"/>
      <c r="C1895" s="106"/>
      <c r="D1895" s="106"/>
      <c r="E1895">
        <v>48661</v>
      </c>
      <c r="F1895" s="106"/>
      <c r="G1895" t="s">
        <v>102</v>
      </c>
      <c r="H1895" s="106"/>
    </row>
    <row r="1896" spans="1:8" x14ac:dyDescent="0.25">
      <c r="A1896" s="106"/>
      <c r="B1896" s="106"/>
      <c r="C1896" s="106"/>
      <c r="D1896" s="106"/>
      <c r="E1896">
        <v>48663</v>
      </c>
      <c r="F1896" s="106"/>
      <c r="G1896" t="s">
        <v>102</v>
      </c>
      <c r="H1896" s="106"/>
    </row>
    <row r="1897" spans="1:8" x14ac:dyDescent="0.25">
      <c r="A1897" s="106"/>
      <c r="B1897" s="106"/>
      <c r="C1897" s="106"/>
      <c r="D1897" s="106"/>
      <c r="E1897">
        <v>48665</v>
      </c>
      <c r="F1897" s="106"/>
      <c r="G1897" t="s">
        <v>102</v>
      </c>
      <c r="H1897" s="106"/>
    </row>
    <row r="1898" spans="1:8" x14ac:dyDescent="0.25">
      <c r="A1898" s="106"/>
      <c r="B1898" s="106"/>
      <c r="C1898" s="106"/>
      <c r="D1898" s="106"/>
      <c r="E1898">
        <v>48667</v>
      </c>
      <c r="F1898" s="106"/>
      <c r="G1898" t="s">
        <v>102</v>
      </c>
      <c r="H1898" s="106"/>
    </row>
    <row r="1899" spans="1:8" x14ac:dyDescent="0.25">
      <c r="A1899" s="106"/>
      <c r="B1899" s="106"/>
      <c r="C1899" s="106"/>
      <c r="D1899" s="106"/>
      <c r="E1899">
        <v>48669</v>
      </c>
      <c r="F1899" s="106"/>
      <c r="G1899" t="s">
        <v>102</v>
      </c>
      <c r="H1899" s="106"/>
    </row>
    <row r="1900" spans="1:8" x14ac:dyDescent="0.25">
      <c r="A1900" s="106"/>
      <c r="B1900" s="106"/>
      <c r="C1900" s="106"/>
      <c r="D1900" s="106"/>
      <c r="E1900">
        <v>48673</v>
      </c>
      <c r="F1900" s="106"/>
      <c r="G1900" t="s">
        <v>102</v>
      </c>
      <c r="H1900" s="106"/>
    </row>
    <row r="1901" spans="1:8" x14ac:dyDescent="0.25">
      <c r="A1901" s="106"/>
      <c r="B1901" s="106"/>
      <c r="C1901" s="106"/>
      <c r="D1901" s="106"/>
      <c r="E1901">
        <v>48674</v>
      </c>
      <c r="F1901" s="106"/>
      <c r="G1901" t="s">
        <v>102</v>
      </c>
      <c r="H1901" s="106"/>
    </row>
    <row r="1902" spans="1:8" x14ac:dyDescent="0.25">
      <c r="A1902" s="106"/>
      <c r="B1902" s="106"/>
      <c r="C1902" s="106"/>
      <c r="D1902" s="106"/>
      <c r="E1902">
        <v>48676</v>
      </c>
      <c r="F1902" s="106"/>
      <c r="G1902" t="s">
        <v>102</v>
      </c>
      <c r="H1902" s="106"/>
    </row>
    <row r="1903" spans="1:8" x14ac:dyDescent="0.25">
      <c r="A1903" s="106"/>
      <c r="B1903" s="106"/>
      <c r="C1903" s="106"/>
      <c r="D1903" s="106"/>
      <c r="E1903" t="s">
        <v>137</v>
      </c>
      <c r="F1903" s="106"/>
      <c r="G1903" t="s">
        <v>102</v>
      </c>
      <c r="H1903" s="106"/>
    </row>
    <row r="1904" spans="1:8" x14ac:dyDescent="0.25">
      <c r="A1904" s="106"/>
      <c r="B1904" s="106"/>
      <c r="C1904" s="106"/>
      <c r="D1904" s="106"/>
      <c r="E1904">
        <v>48678</v>
      </c>
      <c r="F1904" s="106"/>
      <c r="G1904" t="s">
        <v>102</v>
      </c>
      <c r="H1904" s="106"/>
    </row>
    <row r="1905" spans="1:8" x14ac:dyDescent="0.25">
      <c r="A1905" s="106"/>
      <c r="B1905" s="106"/>
      <c r="C1905" s="106"/>
      <c r="D1905" s="106"/>
      <c r="E1905">
        <v>48680</v>
      </c>
      <c r="F1905" s="106"/>
      <c r="G1905" t="s">
        <v>102</v>
      </c>
      <c r="H1905" s="106"/>
    </row>
    <row r="1906" spans="1:8" x14ac:dyDescent="0.25">
      <c r="A1906" s="106"/>
      <c r="B1906" s="106"/>
      <c r="C1906" s="106"/>
      <c r="D1906" s="106"/>
      <c r="E1906">
        <v>48684</v>
      </c>
      <c r="F1906" s="106"/>
      <c r="G1906" t="s">
        <v>102</v>
      </c>
      <c r="H1906" s="106"/>
    </row>
    <row r="1907" spans="1:8" x14ac:dyDescent="0.25">
      <c r="A1907" s="106"/>
      <c r="B1907" s="106"/>
      <c r="C1907" s="106"/>
      <c r="D1907" s="106"/>
      <c r="E1907">
        <v>48686</v>
      </c>
      <c r="F1907" s="106"/>
      <c r="G1907" t="s">
        <v>102</v>
      </c>
      <c r="H1907" s="106"/>
    </row>
    <row r="1908" spans="1:8" x14ac:dyDescent="0.25">
      <c r="A1908" s="106"/>
      <c r="B1908" s="106"/>
      <c r="C1908" s="106"/>
      <c r="D1908" s="106"/>
      <c r="E1908">
        <v>48688</v>
      </c>
      <c r="F1908" s="106"/>
      <c r="G1908" t="s">
        <v>102</v>
      </c>
      <c r="H1908" s="106"/>
    </row>
    <row r="1909" spans="1:8" x14ac:dyDescent="0.25">
      <c r="A1909" s="106"/>
      <c r="B1909" s="106"/>
      <c r="C1909" s="106"/>
      <c r="D1909" s="106"/>
      <c r="E1909">
        <v>48690</v>
      </c>
      <c r="F1909" s="106"/>
      <c r="G1909" t="s">
        <v>102</v>
      </c>
      <c r="H1909" s="106"/>
    </row>
    <row r="1910" spans="1:8" x14ac:dyDescent="0.25">
      <c r="A1910" s="106"/>
      <c r="B1910" s="106"/>
      <c r="C1910" s="106"/>
      <c r="D1910" s="106"/>
      <c r="E1910">
        <v>48692</v>
      </c>
      <c r="F1910" s="106"/>
      <c r="G1910" t="s">
        <v>102</v>
      </c>
      <c r="H1910" s="106"/>
    </row>
    <row r="1911" spans="1:8" x14ac:dyDescent="0.25">
      <c r="A1911" s="106"/>
      <c r="B1911" s="106"/>
      <c r="C1911" s="106"/>
      <c r="D1911" s="106"/>
      <c r="E1911">
        <v>48694</v>
      </c>
      <c r="F1911" s="106"/>
      <c r="G1911" t="s">
        <v>102</v>
      </c>
      <c r="H1911" s="106"/>
    </row>
    <row r="1912" spans="1:8" x14ac:dyDescent="0.25">
      <c r="A1912" s="106"/>
      <c r="B1912" s="106"/>
      <c r="C1912" s="106"/>
      <c r="D1912" s="106"/>
      <c r="E1912">
        <v>48696</v>
      </c>
      <c r="F1912" s="106"/>
      <c r="G1912" t="s">
        <v>102</v>
      </c>
      <c r="H1912" s="106"/>
    </row>
    <row r="1913" spans="1:8" x14ac:dyDescent="0.25">
      <c r="A1913" s="106"/>
      <c r="B1913" s="106"/>
      <c r="C1913" s="106"/>
      <c r="D1913" s="106"/>
      <c r="E1913">
        <v>48698</v>
      </c>
      <c r="F1913" s="106"/>
      <c r="G1913" t="s">
        <v>102</v>
      </c>
      <c r="H1913" s="106"/>
    </row>
    <row r="1914" spans="1:8" x14ac:dyDescent="0.25">
      <c r="A1914" s="106"/>
      <c r="B1914" s="106"/>
      <c r="C1914" s="106"/>
      <c r="D1914" s="106"/>
      <c r="E1914">
        <v>48700</v>
      </c>
      <c r="F1914" s="106"/>
      <c r="G1914" t="s">
        <v>102</v>
      </c>
      <c r="H1914" s="106"/>
    </row>
    <row r="1915" spans="1:8" x14ac:dyDescent="0.25">
      <c r="A1915" s="106"/>
      <c r="B1915" s="106"/>
      <c r="C1915" s="106"/>
      <c r="D1915" s="106"/>
      <c r="E1915">
        <v>48702</v>
      </c>
      <c r="F1915" s="106"/>
      <c r="G1915" t="s">
        <v>102</v>
      </c>
      <c r="H1915" s="106"/>
    </row>
    <row r="1916" spans="1:8" x14ac:dyDescent="0.25">
      <c r="A1916" s="106"/>
      <c r="B1916" s="106"/>
      <c r="C1916" s="106"/>
      <c r="D1916" s="106"/>
      <c r="E1916">
        <v>48704</v>
      </c>
      <c r="F1916" s="106"/>
      <c r="G1916" t="s">
        <v>102</v>
      </c>
      <c r="H1916" s="106"/>
    </row>
    <row r="1917" spans="1:8" x14ac:dyDescent="0.25">
      <c r="A1917" s="106"/>
      <c r="B1917" s="106"/>
      <c r="C1917" s="106"/>
      <c r="D1917" s="106"/>
      <c r="E1917">
        <v>48706</v>
      </c>
      <c r="F1917" s="106"/>
      <c r="G1917" t="s">
        <v>102</v>
      </c>
      <c r="H1917" s="106"/>
    </row>
    <row r="1918" spans="1:8" x14ac:dyDescent="0.25">
      <c r="A1918" s="106"/>
      <c r="B1918" s="106"/>
      <c r="C1918" s="106"/>
      <c r="D1918" s="106"/>
      <c r="E1918">
        <v>48708</v>
      </c>
      <c r="F1918" s="106"/>
      <c r="G1918" t="s">
        <v>102</v>
      </c>
      <c r="H1918" s="106"/>
    </row>
    <row r="1919" spans="1:8" x14ac:dyDescent="0.25">
      <c r="A1919" s="106"/>
      <c r="B1919" s="106"/>
      <c r="C1919" s="106"/>
      <c r="D1919" s="106"/>
      <c r="E1919">
        <v>48710</v>
      </c>
      <c r="F1919" s="106"/>
      <c r="G1919" t="s">
        <v>102</v>
      </c>
      <c r="H1919" s="106"/>
    </row>
    <row r="1920" spans="1:8" x14ac:dyDescent="0.25">
      <c r="A1920" s="106"/>
      <c r="B1920" s="106"/>
      <c r="C1920" s="106"/>
      <c r="D1920" s="106"/>
      <c r="E1920">
        <v>48711</v>
      </c>
      <c r="F1920" s="106"/>
      <c r="G1920" t="s">
        <v>102</v>
      </c>
      <c r="H1920" s="106"/>
    </row>
    <row r="1921" spans="1:8" x14ac:dyDescent="0.25">
      <c r="A1921" s="106"/>
      <c r="B1921" s="106"/>
      <c r="C1921" s="106"/>
      <c r="D1921" s="106"/>
      <c r="E1921">
        <v>48712</v>
      </c>
      <c r="F1921" s="106"/>
      <c r="G1921" t="s">
        <v>102</v>
      </c>
      <c r="H1921" s="106"/>
    </row>
    <row r="1922" spans="1:8" x14ac:dyDescent="0.25">
      <c r="A1922" s="106"/>
      <c r="B1922" s="106"/>
      <c r="C1922" s="106"/>
      <c r="D1922" s="106"/>
      <c r="E1922">
        <v>48713</v>
      </c>
      <c r="F1922" s="106"/>
      <c r="G1922" t="s">
        <v>102</v>
      </c>
      <c r="H1922" s="106"/>
    </row>
    <row r="1923" spans="1:8" x14ac:dyDescent="0.25">
      <c r="A1923" s="106"/>
      <c r="B1923" s="106"/>
      <c r="C1923" s="106"/>
      <c r="D1923" s="106"/>
      <c r="E1923">
        <v>48714</v>
      </c>
      <c r="F1923" s="106"/>
      <c r="G1923" t="s">
        <v>102</v>
      </c>
      <c r="H1923" s="106"/>
    </row>
    <row r="1924" spans="1:8" x14ac:dyDescent="0.25">
      <c r="A1924" s="106"/>
      <c r="B1924" s="106"/>
      <c r="C1924" s="106"/>
      <c r="D1924" s="106"/>
      <c r="E1924">
        <v>48715</v>
      </c>
      <c r="F1924" s="106"/>
      <c r="G1924" t="s">
        <v>102</v>
      </c>
      <c r="H1924" s="106"/>
    </row>
    <row r="1925" spans="1:8" x14ac:dyDescent="0.25">
      <c r="A1925" s="106"/>
      <c r="B1925" s="106"/>
      <c r="C1925" s="106"/>
      <c r="D1925" s="106"/>
      <c r="E1925">
        <v>48716</v>
      </c>
      <c r="F1925" s="106"/>
      <c r="G1925" t="s">
        <v>102</v>
      </c>
      <c r="H1925" s="106"/>
    </row>
    <row r="1926" spans="1:8" x14ac:dyDescent="0.25">
      <c r="A1926" s="106"/>
      <c r="B1926" s="106"/>
      <c r="C1926" s="106"/>
      <c r="D1926" s="106"/>
      <c r="E1926">
        <v>48717</v>
      </c>
      <c r="F1926" s="106"/>
      <c r="G1926" t="s">
        <v>102</v>
      </c>
      <c r="H1926" s="106"/>
    </row>
    <row r="1927" spans="1:8" x14ac:dyDescent="0.25">
      <c r="A1927" s="106"/>
      <c r="B1927" s="106"/>
      <c r="C1927" s="106"/>
      <c r="D1927" s="106"/>
      <c r="E1927">
        <v>48718</v>
      </c>
      <c r="F1927" s="106"/>
      <c r="G1927" t="s">
        <v>102</v>
      </c>
      <c r="H1927" s="106"/>
    </row>
    <row r="1928" spans="1:8" x14ac:dyDescent="0.25">
      <c r="A1928" s="106"/>
      <c r="B1928" s="106"/>
      <c r="C1928" s="106"/>
      <c r="D1928" s="106"/>
      <c r="E1928">
        <v>48719</v>
      </c>
      <c r="F1928" s="106"/>
      <c r="G1928" t="s">
        <v>102</v>
      </c>
      <c r="H1928" s="106"/>
    </row>
    <row r="1929" spans="1:8" x14ac:dyDescent="0.25">
      <c r="A1929" s="106"/>
      <c r="B1929" s="106"/>
      <c r="C1929" s="106"/>
      <c r="D1929" s="106"/>
      <c r="E1929">
        <v>48720</v>
      </c>
      <c r="F1929" s="106"/>
      <c r="G1929" t="s">
        <v>102</v>
      </c>
      <c r="H1929" s="106"/>
    </row>
    <row r="1930" spans="1:8" x14ac:dyDescent="0.25">
      <c r="A1930" s="106"/>
      <c r="B1930" s="106"/>
      <c r="C1930" s="106"/>
      <c r="D1930" s="106"/>
      <c r="E1930">
        <v>48721</v>
      </c>
      <c r="F1930" s="106"/>
      <c r="G1930" t="s">
        <v>102</v>
      </c>
      <c r="H1930" s="106"/>
    </row>
    <row r="1931" spans="1:8" x14ac:dyDescent="0.25">
      <c r="A1931" s="106"/>
      <c r="B1931" s="106"/>
      <c r="C1931" s="106"/>
      <c r="D1931" s="106"/>
      <c r="E1931">
        <v>48722</v>
      </c>
      <c r="F1931" s="106"/>
      <c r="G1931" t="s">
        <v>102</v>
      </c>
      <c r="H1931" s="106"/>
    </row>
    <row r="1932" spans="1:8" x14ac:dyDescent="0.25">
      <c r="A1932" s="106"/>
      <c r="B1932" s="106"/>
      <c r="C1932" s="106"/>
      <c r="D1932" s="106"/>
      <c r="E1932">
        <v>48723</v>
      </c>
      <c r="F1932" s="106"/>
      <c r="G1932" t="s">
        <v>102</v>
      </c>
      <c r="H1932" s="106"/>
    </row>
    <row r="1933" spans="1:8" x14ac:dyDescent="0.25">
      <c r="A1933" s="106"/>
      <c r="B1933" s="106"/>
      <c r="C1933" s="106"/>
      <c r="D1933" s="106"/>
      <c r="E1933">
        <v>48724</v>
      </c>
      <c r="F1933" s="106"/>
      <c r="G1933" t="s">
        <v>102</v>
      </c>
      <c r="H1933" s="106"/>
    </row>
    <row r="1934" spans="1:8" x14ac:dyDescent="0.25">
      <c r="A1934" s="106"/>
      <c r="B1934" s="106"/>
      <c r="C1934" s="106"/>
      <c r="D1934" s="106"/>
      <c r="E1934">
        <v>48725</v>
      </c>
      <c r="F1934" s="106"/>
      <c r="G1934" t="s">
        <v>102</v>
      </c>
      <c r="H1934" s="106"/>
    </row>
    <row r="1935" spans="1:8" x14ac:dyDescent="0.25">
      <c r="A1935" s="106"/>
      <c r="B1935" s="106"/>
      <c r="C1935" s="106"/>
      <c r="D1935" s="106"/>
      <c r="E1935">
        <v>48726</v>
      </c>
      <c r="F1935" s="106"/>
      <c r="G1935" t="s">
        <v>102</v>
      </c>
      <c r="H1935" s="106"/>
    </row>
    <row r="1936" spans="1:8" x14ac:dyDescent="0.25">
      <c r="A1936" s="106"/>
      <c r="B1936" s="106"/>
      <c r="C1936" s="106"/>
      <c r="D1936" s="106"/>
      <c r="E1936">
        <v>48727</v>
      </c>
      <c r="F1936" s="106"/>
      <c r="G1936" t="s">
        <v>102</v>
      </c>
      <c r="H1936" s="106"/>
    </row>
    <row r="1937" spans="1:8" x14ac:dyDescent="0.25">
      <c r="A1937" s="106"/>
      <c r="B1937" s="106"/>
      <c r="C1937" s="106"/>
      <c r="D1937" s="106"/>
      <c r="E1937">
        <v>48729</v>
      </c>
      <c r="F1937" s="106"/>
      <c r="G1937" t="s">
        <v>102</v>
      </c>
      <c r="H1937" s="106"/>
    </row>
    <row r="1938" spans="1:8" x14ac:dyDescent="0.25">
      <c r="A1938" s="106"/>
      <c r="B1938" s="106"/>
      <c r="C1938" s="106"/>
      <c r="D1938" s="106"/>
      <c r="E1938">
        <v>48731</v>
      </c>
      <c r="F1938" s="106"/>
      <c r="G1938" t="s">
        <v>102</v>
      </c>
      <c r="H1938" s="106"/>
    </row>
    <row r="1939" spans="1:8" x14ac:dyDescent="0.25">
      <c r="A1939" s="106"/>
      <c r="B1939" s="106"/>
      <c r="C1939" s="106"/>
      <c r="D1939" s="106"/>
      <c r="E1939">
        <v>48445</v>
      </c>
      <c r="F1939" s="106"/>
      <c r="G1939" t="s">
        <v>102</v>
      </c>
      <c r="H1939" s="106"/>
    </row>
    <row r="1940" spans="1:8" x14ac:dyDescent="0.25">
      <c r="A1940" s="106"/>
      <c r="B1940" s="106"/>
      <c r="C1940" s="106"/>
      <c r="D1940" s="106"/>
      <c r="E1940">
        <v>48447</v>
      </c>
      <c r="F1940" s="106"/>
      <c r="G1940" t="s">
        <v>102</v>
      </c>
      <c r="H1940" s="106"/>
    </row>
    <row r="1941" spans="1:8" x14ac:dyDescent="0.25">
      <c r="A1941" s="106"/>
      <c r="B1941" s="106"/>
      <c r="C1941" s="106"/>
      <c r="D1941" s="106"/>
      <c r="E1941" t="s">
        <v>138</v>
      </c>
      <c r="F1941" s="106"/>
      <c r="G1941" t="s">
        <v>102</v>
      </c>
      <c r="H1941" s="106"/>
    </row>
    <row r="1942" spans="1:8" x14ac:dyDescent="0.25">
      <c r="A1942" s="106"/>
      <c r="B1942" s="106"/>
      <c r="C1942" s="106"/>
      <c r="D1942" s="106"/>
      <c r="E1942">
        <v>48735</v>
      </c>
      <c r="F1942" s="106"/>
      <c r="G1942" t="s">
        <v>102</v>
      </c>
      <c r="H1942" s="106"/>
    </row>
    <row r="1943" spans="1:8" x14ac:dyDescent="0.25">
      <c r="A1943" s="106"/>
      <c r="B1943" s="106"/>
      <c r="C1943" s="106"/>
      <c r="D1943" s="106"/>
      <c r="E1943">
        <v>48736</v>
      </c>
      <c r="F1943" s="106"/>
      <c r="G1943" t="s">
        <v>102</v>
      </c>
      <c r="H1943" s="106"/>
    </row>
    <row r="1944" spans="1:8" x14ac:dyDescent="0.25">
      <c r="A1944" s="106"/>
      <c r="B1944" s="106"/>
      <c r="C1944" s="106"/>
      <c r="D1944" s="106"/>
      <c r="E1944">
        <v>7356</v>
      </c>
      <c r="F1944" s="106"/>
      <c r="G1944" t="s">
        <v>121</v>
      </c>
      <c r="H1944" s="106"/>
    </row>
    <row r="1945" spans="1:8" x14ac:dyDescent="0.25">
      <c r="A1945" s="106"/>
      <c r="B1945" s="106"/>
      <c r="C1945" s="106"/>
      <c r="D1945" s="106"/>
      <c r="E1945">
        <v>7358</v>
      </c>
      <c r="F1945" s="106"/>
      <c r="G1945" t="s">
        <v>121</v>
      </c>
      <c r="H1945" s="106"/>
    </row>
    <row r="1946" spans="1:8" x14ac:dyDescent="0.25">
      <c r="A1946" s="106"/>
      <c r="B1946" s="106"/>
      <c r="C1946" s="106"/>
      <c r="D1946" s="106"/>
      <c r="E1946">
        <v>7360</v>
      </c>
      <c r="F1946" s="106"/>
      <c r="G1946" t="s">
        <v>121</v>
      </c>
      <c r="H1946" s="106"/>
    </row>
    <row r="1947" spans="1:8" x14ac:dyDescent="0.25">
      <c r="A1947" s="106"/>
      <c r="B1947" s="106"/>
      <c r="C1947" s="106"/>
      <c r="D1947" s="106"/>
      <c r="E1947">
        <v>7362</v>
      </c>
      <c r="F1947" s="106"/>
      <c r="G1947" t="s">
        <v>121</v>
      </c>
      <c r="H1947" s="106"/>
    </row>
    <row r="1948" spans="1:8" x14ac:dyDescent="0.25">
      <c r="A1948" s="106"/>
      <c r="B1948" s="106"/>
      <c r="C1948" s="106"/>
      <c r="D1948" s="106"/>
      <c r="E1948">
        <v>7366</v>
      </c>
      <c r="F1948" s="106"/>
      <c r="G1948" t="s">
        <v>121</v>
      </c>
      <c r="H1948" s="106"/>
    </row>
    <row r="1949" spans="1:8" x14ac:dyDescent="0.25">
      <c r="A1949" s="106"/>
      <c r="B1949" s="106"/>
      <c r="C1949" s="106"/>
      <c r="D1949" s="106"/>
      <c r="E1949">
        <v>7368</v>
      </c>
      <c r="F1949" s="106"/>
      <c r="G1949" t="s">
        <v>121</v>
      </c>
      <c r="H1949" s="106"/>
    </row>
    <row r="1950" spans="1:8" x14ac:dyDescent="0.25">
      <c r="A1950" s="106"/>
      <c r="B1950" s="106"/>
      <c r="C1950" s="106"/>
      <c r="D1950" s="106"/>
      <c r="E1950">
        <v>7370</v>
      </c>
      <c r="F1950" s="106"/>
      <c r="G1950" t="s">
        <v>121</v>
      </c>
      <c r="H1950" s="106"/>
    </row>
    <row r="1951" spans="1:8" x14ac:dyDescent="0.25">
      <c r="A1951" s="106"/>
      <c r="B1951" s="106"/>
      <c r="C1951" s="106"/>
      <c r="D1951" s="106"/>
      <c r="E1951">
        <v>7372</v>
      </c>
      <c r="F1951" s="106"/>
      <c r="G1951" t="s">
        <v>121</v>
      </c>
      <c r="H1951" s="106"/>
    </row>
    <row r="1952" spans="1:8" x14ac:dyDescent="0.25">
      <c r="A1952" s="106"/>
      <c r="B1952" s="106"/>
      <c r="C1952" s="106"/>
      <c r="D1952" s="106"/>
      <c r="E1952">
        <v>7374</v>
      </c>
      <c r="F1952" s="106"/>
      <c r="G1952" t="s">
        <v>121</v>
      </c>
      <c r="H1952" s="106"/>
    </row>
    <row r="1953" spans="1:8" x14ac:dyDescent="0.25">
      <c r="A1953" s="106"/>
      <c r="B1953" s="106"/>
      <c r="C1953" s="106"/>
      <c r="D1953" s="106"/>
      <c r="E1953">
        <v>7376</v>
      </c>
      <c r="F1953" s="106"/>
      <c r="G1953" t="s">
        <v>121</v>
      </c>
      <c r="H1953" s="106"/>
    </row>
    <row r="1954" spans="1:8" x14ac:dyDescent="0.25">
      <c r="A1954" s="106"/>
      <c r="B1954" s="106"/>
      <c r="C1954" s="106"/>
      <c r="D1954" s="106"/>
      <c r="E1954">
        <v>7378</v>
      </c>
      <c r="F1954" s="106"/>
      <c r="G1954" t="s">
        <v>121</v>
      </c>
      <c r="H1954" s="106"/>
    </row>
    <row r="1955" spans="1:8" x14ac:dyDescent="0.25">
      <c r="A1955" s="106"/>
      <c r="B1955" s="106"/>
      <c r="C1955" s="106"/>
      <c r="D1955" s="106"/>
      <c r="E1955">
        <v>7380</v>
      </c>
      <c r="F1955" s="106"/>
      <c r="G1955" t="s">
        <v>121</v>
      </c>
      <c r="H1955" s="106"/>
    </row>
    <row r="1956" spans="1:8" x14ac:dyDescent="0.25">
      <c r="A1956" s="106"/>
      <c r="B1956" s="106"/>
      <c r="C1956" s="106"/>
      <c r="D1956" s="106"/>
      <c r="E1956">
        <v>7387</v>
      </c>
      <c r="F1956" s="106"/>
      <c r="G1956" t="s">
        <v>121</v>
      </c>
      <c r="H1956" s="106"/>
    </row>
    <row r="1957" spans="1:8" x14ac:dyDescent="0.25">
      <c r="A1957" s="106"/>
      <c r="B1957" s="106"/>
      <c r="C1957" s="106"/>
      <c r="D1957" s="106"/>
      <c r="E1957">
        <v>7388</v>
      </c>
      <c r="F1957" s="106"/>
      <c r="G1957" t="s">
        <v>121</v>
      </c>
      <c r="H1957" s="106"/>
    </row>
    <row r="1958" spans="1:8" x14ac:dyDescent="0.25">
      <c r="A1958" s="106"/>
      <c r="B1958" s="106"/>
      <c r="C1958" s="106"/>
      <c r="D1958" s="106"/>
      <c r="E1958">
        <v>7389</v>
      </c>
      <c r="F1958" s="106"/>
      <c r="G1958" t="s">
        <v>121</v>
      </c>
      <c r="H1958" s="106"/>
    </row>
    <row r="1959" spans="1:8" x14ac:dyDescent="0.25">
      <c r="A1959" s="106"/>
      <c r="B1959" s="106"/>
      <c r="C1959" s="106"/>
      <c r="D1959" s="106"/>
      <c r="E1959">
        <v>7392</v>
      </c>
      <c r="F1959" s="106"/>
      <c r="G1959" t="s">
        <v>121</v>
      </c>
      <c r="H1959" s="106"/>
    </row>
    <row r="1960" spans="1:8" x14ac:dyDescent="0.25">
      <c r="A1960" s="106"/>
      <c r="B1960" s="106"/>
      <c r="C1960" s="106"/>
      <c r="D1960" s="106"/>
      <c r="E1960">
        <v>7394</v>
      </c>
      <c r="F1960" s="106"/>
      <c r="G1960" t="s">
        <v>121</v>
      </c>
      <c r="H1960" s="106"/>
    </row>
    <row r="1961" spans="1:8" x14ac:dyDescent="0.25">
      <c r="A1961" s="106"/>
      <c r="B1961" s="106"/>
      <c r="C1961" s="106"/>
      <c r="D1961" s="106"/>
      <c r="E1961">
        <v>7395</v>
      </c>
      <c r="F1961" s="106"/>
      <c r="G1961" t="s">
        <v>121</v>
      </c>
      <c r="H1961" s="106"/>
    </row>
    <row r="1962" spans="1:8" x14ac:dyDescent="0.25">
      <c r="A1962" s="106"/>
      <c r="B1962" s="106"/>
      <c r="C1962" s="106"/>
      <c r="D1962" s="106"/>
      <c r="E1962">
        <v>7396</v>
      </c>
      <c r="F1962" s="106"/>
      <c r="G1962" t="s">
        <v>121</v>
      </c>
      <c r="H1962" s="106"/>
    </row>
    <row r="1963" spans="1:8" x14ac:dyDescent="0.25">
      <c r="A1963" s="106"/>
      <c r="B1963" s="106"/>
      <c r="C1963" s="106"/>
      <c r="D1963" s="106"/>
      <c r="E1963">
        <v>7397</v>
      </c>
      <c r="F1963" s="106"/>
      <c r="G1963" t="s">
        <v>121</v>
      </c>
      <c r="H1963" s="106"/>
    </row>
    <row r="1964" spans="1:8" x14ac:dyDescent="0.25">
      <c r="A1964" s="106"/>
      <c r="B1964" s="106"/>
      <c r="C1964" s="106"/>
      <c r="D1964" s="106"/>
      <c r="E1964">
        <v>48738</v>
      </c>
      <c r="F1964" s="106"/>
      <c r="G1964" t="s">
        <v>102</v>
      </c>
      <c r="H1964" s="106"/>
    </row>
    <row r="1965" spans="1:8" x14ac:dyDescent="0.25">
      <c r="A1965" s="106"/>
      <c r="B1965" s="106"/>
      <c r="C1965" s="106"/>
      <c r="D1965" s="106"/>
      <c r="E1965">
        <v>48739</v>
      </c>
      <c r="F1965" s="106"/>
      <c r="G1965" t="s">
        <v>102</v>
      </c>
      <c r="H1965" s="106"/>
    </row>
    <row r="1966" spans="1:8" x14ac:dyDescent="0.25">
      <c r="A1966" s="106"/>
      <c r="B1966" s="106"/>
      <c r="C1966" s="106"/>
      <c r="D1966" s="106"/>
      <c r="E1966">
        <v>48741</v>
      </c>
      <c r="F1966" s="106"/>
      <c r="G1966" t="s">
        <v>102</v>
      </c>
      <c r="H1966" s="106"/>
    </row>
    <row r="1967" spans="1:8" x14ac:dyDescent="0.25">
      <c r="A1967" s="106"/>
      <c r="B1967" s="106"/>
      <c r="C1967" s="106"/>
      <c r="D1967" s="106"/>
      <c r="E1967">
        <v>48743</v>
      </c>
      <c r="F1967" s="106"/>
      <c r="G1967" t="s">
        <v>102</v>
      </c>
      <c r="H1967" s="106"/>
    </row>
    <row r="1968" spans="1:8" x14ac:dyDescent="0.25">
      <c r="A1968" s="106"/>
      <c r="B1968" s="106"/>
      <c r="C1968" s="106"/>
      <c r="D1968" s="106"/>
      <c r="E1968">
        <v>48745</v>
      </c>
      <c r="F1968" s="106"/>
      <c r="G1968" t="s">
        <v>102</v>
      </c>
      <c r="H1968" s="106"/>
    </row>
    <row r="1969" spans="1:8" x14ac:dyDescent="0.25">
      <c r="A1969" s="106"/>
      <c r="B1969" s="106"/>
      <c r="C1969" s="106"/>
      <c r="D1969" s="106"/>
      <c r="E1969">
        <v>48747</v>
      </c>
      <c r="F1969" s="106"/>
      <c r="G1969" t="s">
        <v>102</v>
      </c>
      <c r="H1969" s="106"/>
    </row>
    <row r="1970" spans="1:8" x14ac:dyDescent="0.25">
      <c r="A1970" s="106"/>
      <c r="B1970" s="106"/>
      <c r="C1970" s="106"/>
      <c r="D1970" s="106"/>
      <c r="E1970">
        <v>48749</v>
      </c>
      <c r="F1970" s="106"/>
      <c r="G1970" t="s">
        <v>102</v>
      </c>
      <c r="H1970" s="106"/>
    </row>
    <row r="1971" spans="1:8" x14ac:dyDescent="0.25">
      <c r="A1971" s="106"/>
      <c r="B1971" s="106"/>
      <c r="C1971" s="106"/>
      <c r="D1971" s="106"/>
      <c r="E1971">
        <v>48750</v>
      </c>
      <c r="F1971" s="106"/>
      <c r="G1971" t="s">
        <v>102</v>
      </c>
      <c r="H1971" s="106"/>
    </row>
    <row r="1972" spans="1:8" x14ac:dyDescent="0.25">
      <c r="A1972" s="106"/>
      <c r="B1972" s="106"/>
      <c r="C1972" s="106"/>
      <c r="D1972" s="106"/>
      <c r="E1972">
        <v>48751</v>
      </c>
      <c r="F1972" s="106"/>
      <c r="G1972" t="s">
        <v>102</v>
      </c>
      <c r="H1972" s="106"/>
    </row>
    <row r="1973" spans="1:8" x14ac:dyDescent="0.25">
      <c r="A1973" s="106"/>
      <c r="B1973" s="106"/>
      <c r="C1973" s="106"/>
      <c r="D1973" s="106"/>
      <c r="E1973">
        <v>48752</v>
      </c>
      <c r="F1973" s="106"/>
      <c r="G1973" t="s">
        <v>102</v>
      </c>
      <c r="H1973" s="106"/>
    </row>
    <row r="1974" spans="1:8" x14ac:dyDescent="0.25">
      <c r="A1974" s="106"/>
      <c r="B1974" s="106"/>
      <c r="C1974" s="106"/>
      <c r="D1974" s="106"/>
      <c r="E1974">
        <v>48755</v>
      </c>
      <c r="F1974" s="106"/>
      <c r="G1974" t="s">
        <v>102</v>
      </c>
      <c r="H1974" s="106"/>
    </row>
    <row r="1975" spans="1:8" x14ac:dyDescent="0.25">
      <c r="A1975" s="106"/>
      <c r="B1975" s="106"/>
      <c r="C1975" s="106"/>
      <c r="D1975" s="106"/>
      <c r="E1975">
        <v>48756</v>
      </c>
      <c r="F1975" s="106"/>
      <c r="G1975" t="s">
        <v>102</v>
      </c>
      <c r="H1975" s="106"/>
    </row>
    <row r="1976" spans="1:8" x14ac:dyDescent="0.25">
      <c r="A1976" s="106"/>
      <c r="B1976" s="106"/>
      <c r="C1976" s="106"/>
      <c r="D1976" s="106"/>
      <c r="E1976">
        <v>7398</v>
      </c>
      <c r="F1976" s="106"/>
      <c r="G1976" t="s">
        <v>105</v>
      </c>
      <c r="H1976" s="106"/>
    </row>
    <row r="1977" spans="1:8" x14ac:dyDescent="0.25">
      <c r="A1977" s="106"/>
      <c r="B1977" s="106"/>
      <c r="C1977" s="106"/>
      <c r="D1977" s="106"/>
      <c r="E1977">
        <v>7403</v>
      </c>
      <c r="F1977" s="106"/>
      <c r="G1977" t="s">
        <v>104</v>
      </c>
      <c r="H1977" s="106"/>
    </row>
    <row r="1978" spans="1:8" x14ac:dyDescent="0.25">
      <c r="A1978" s="106"/>
      <c r="B1978" s="106"/>
      <c r="C1978" s="106"/>
      <c r="D1978" s="106"/>
      <c r="E1978">
        <v>7400</v>
      </c>
      <c r="F1978" s="106"/>
      <c r="G1978" t="s">
        <v>103</v>
      </c>
      <c r="H1978" s="106"/>
    </row>
    <row r="1979" spans="1:8" x14ac:dyDescent="0.25">
      <c r="A1979" s="106"/>
      <c r="B1979" s="106"/>
      <c r="C1979" s="106"/>
      <c r="D1979" s="106"/>
      <c r="E1979">
        <v>7402</v>
      </c>
      <c r="F1979" s="106"/>
      <c r="G1979" t="s">
        <v>103</v>
      </c>
      <c r="H1979" s="106"/>
    </row>
    <row r="1980" spans="1:8" x14ac:dyDescent="0.25">
      <c r="A1980" s="106"/>
      <c r="B1980" s="106"/>
      <c r="C1980" s="106"/>
      <c r="D1980" s="106"/>
      <c r="E1980" t="s">
        <v>139</v>
      </c>
      <c r="F1980" s="106"/>
      <c r="G1980" t="s">
        <v>102</v>
      </c>
      <c r="H1980" s="106"/>
    </row>
    <row r="1981" spans="1:8" x14ac:dyDescent="0.25">
      <c r="A1981" s="106"/>
      <c r="B1981" s="106"/>
      <c r="C1981" s="106"/>
      <c r="D1981" s="106"/>
      <c r="E1981">
        <v>48758</v>
      </c>
      <c r="F1981" s="106"/>
      <c r="G1981" t="s">
        <v>102</v>
      </c>
      <c r="H1981" s="106"/>
    </row>
    <row r="1982" spans="1:8" x14ac:dyDescent="0.25">
      <c r="A1982" s="106"/>
      <c r="B1982" s="106"/>
      <c r="C1982" s="106"/>
      <c r="D1982" s="106"/>
      <c r="E1982">
        <v>48760</v>
      </c>
      <c r="F1982" s="106"/>
      <c r="G1982" t="s">
        <v>102</v>
      </c>
      <c r="H1982" s="106"/>
    </row>
    <row r="1983" spans="1:8" x14ac:dyDescent="0.25">
      <c r="A1983" s="106"/>
      <c r="B1983" s="106"/>
      <c r="C1983" s="106"/>
      <c r="D1983" s="106"/>
      <c r="E1983">
        <v>48762</v>
      </c>
      <c r="F1983" s="106"/>
      <c r="G1983" t="s">
        <v>102</v>
      </c>
      <c r="H1983" s="106"/>
    </row>
    <row r="1984" spans="1:8" x14ac:dyDescent="0.25">
      <c r="A1984" s="106"/>
      <c r="B1984" s="106"/>
      <c r="C1984" s="106"/>
      <c r="D1984" s="106"/>
      <c r="E1984">
        <v>48764</v>
      </c>
      <c r="F1984" s="106"/>
      <c r="G1984" t="s">
        <v>102</v>
      </c>
      <c r="H1984" s="106"/>
    </row>
    <row r="1985" spans="1:8" x14ac:dyDescent="0.25">
      <c r="A1985" s="106"/>
      <c r="B1985" s="106"/>
      <c r="C1985" s="106"/>
      <c r="D1985" s="106"/>
      <c r="E1985">
        <v>48766</v>
      </c>
      <c r="F1985" s="106"/>
      <c r="G1985" t="s">
        <v>102</v>
      </c>
      <c r="H1985" s="106"/>
    </row>
    <row r="1986" spans="1:8" x14ac:dyDescent="0.25">
      <c r="A1986" s="106"/>
      <c r="B1986" s="106"/>
      <c r="C1986" s="106"/>
      <c r="D1986" s="106"/>
      <c r="E1986">
        <v>48768</v>
      </c>
      <c r="F1986" s="106"/>
      <c r="G1986" t="s">
        <v>102</v>
      </c>
      <c r="H1986" s="106"/>
    </row>
    <row r="1987" spans="1:8" x14ac:dyDescent="0.25">
      <c r="A1987" s="106"/>
      <c r="B1987" s="106"/>
      <c r="C1987" s="106"/>
      <c r="D1987" s="106"/>
      <c r="E1987">
        <v>48770</v>
      </c>
      <c r="F1987" s="106"/>
      <c r="G1987" t="s">
        <v>102</v>
      </c>
      <c r="H1987" s="106"/>
    </row>
    <row r="1988" spans="1:8" x14ac:dyDescent="0.25">
      <c r="A1988" s="106"/>
      <c r="B1988" s="106"/>
      <c r="C1988" s="106"/>
      <c r="D1988" s="106"/>
      <c r="E1988">
        <v>48772</v>
      </c>
      <c r="F1988" s="106"/>
      <c r="G1988" t="s">
        <v>102</v>
      </c>
      <c r="H1988" s="106"/>
    </row>
    <row r="1989" spans="1:8" x14ac:dyDescent="0.25">
      <c r="A1989" s="106"/>
      <c r="B1989" s="106"/>
      <c r="C1989" s="106"/>
      <c r="D1989" s="106"/>
      <c r="E1989">
        <v>48776</v>
      </c>
      <c r="F1989" s="106"/>
      <c r="G1989" t="s">
        <v>102</v>
      </c>
      <c r="H1989" s="106"/>
    </row>
    <row r="1990" spans="1:8" x14ac:dyDescent="0.25">
      <c r="A1990" s="106"/>
      <c r="B1990" s="106"/>
      <c r="C1990" s="106"/>
      <c r="D1990" s="106"/>
      <c r="E1990">
        <v>48778</v>
      </c>
      <c r="F1990" s="106"/>
      <c r="G1990" t="s">
        <v>102</v>
      </c>
      <c r="H1990" s="106"/>
    </row>
    <row r="1991" spans="1:8" x14ac:dyDescent="0.25">
      <c r="A1991" s="106"/>
      <c r="B1991" s="106"/>
      <c r="C1991" s="106"/>
      <c r="D1991" s="106"/>
      <c r="E1991">
        <v>48780</v>
      </c>
      <c r="F1991" s="106"/>
      <c r="G1991" t="s">
        <v>102</v>
      </c>
      <c r="H1991" s="106"/>
    </row>
    <row r="1992" spans="1:8" x14ac:dyDescent="0.25">
      <c r="A1992" s="106"/>
      <c r="B1992" s="106"/>
      <c r="C1992" s="106"/>
      <c r="D1992" s="106"/>
      <c r="E1992">
        <v>48793</v>
      </c>
      <c r="F1992" s="106"/>
      <c r="G1992" t="s">
        <v>102</v>
      </c>
      <c r="H1992" s="106"/>
    </row>
    <row r="1993" spans="1:8" x14ac:dyDescent="0.25">
      <c r="A1993" s="106"/>
      <c r="B1993" s="106"/>
      <c r="C1993" s="106"/>
      <c r="D1993" s="106"/>
      <c r="E1993">
        <v>48795</v>
      </c>
      <c r="F1993" s="106"/>
      <c r="G1993" t="s">
        <v>102</v>
      </c>
      <c r="H1993" s="106"/>
    </row>
    <row r="1994" spans="1:8" x14ac:dyDescent="0.25">
      <c r="A1994" s="106"/>
      <c r="B1994" s="106"/>
      <c r="C1994" s="106"/>
      <c r="D1994" s="106"/>
      <c r="E1994">
        <v>48803</v>
      </c>
      <c r="F1994" s="106"/>
      <c r="G1994" t="s">
        <v>102</v>
      </c>
      <c r="H1994" s="106"/>
    </row>
    <row r="1995" spans="1:8" x14ac:dyDescent="0.25">
      <c r="A1995" s="106"/>
      <c r="B1995" s="106"/>
      <c r="C1995" s="106"/>
      <c r="D1995" s="106"/>
      <c r="E1995">
        <v>48809</v>
      </c>
      <c r="F1995" s="106"/>
      <c r="G1995" t="s">
        <v>102</v>
      </c>
      <c r="H1995" s="106"/>
    </row>
    <row r="1996" spans="1:8" x14ac:dyDescent="0.25">
      <c r="A1996" s="106"/>
      <c r="B1996" s="106"/>
      <c r="C1996" s="106"/>
      <c r="D1996" s="106"/>
      <c r="E1996">
        <v>48811</v>
      </c>
      <c r="F1996" s="106"/>
      <c r="G1996" t="s">
        <v>102</v>
      </c>
      <c r="H1996" s="106"/>
    </row>
    <row r="1997" spans="1:8" x14ac:dyDescent="0.25">
      <c r="A1997" s="106"/>
      <c r="B1997" s="106"/>
      <c r="C1997" s="106"/>
      <c r="D1997" s="106"/>
      <c r="E1997">
        <v>48812</v>
      </c>
      <c r="F1997" s="106"/>
      <c r="G1997" t="s">
        <v>102</v>
      </c>
      <c r="H1997" s="106"/>
    </row>
    <row r="1998" spans="1:8" x14ac:dyDescent="0.25">
      <c r="A1998" s="106"/>
      <c r="B1998" s="106"/>
      <c r="C1998" s="106"/>
      <c r="D1998" s="106"/>
      <c r="E1998">
        <v>48821</v>
      </c>
      <c r="F1998" s="106"/>
      <c r="G1998" t="s">
        <v>102</v>
      </c>
      <c r="H1998" s="106"/>
    </row>
    <row r="1999" spans="1:8" x14ac:dyDescent="0.25">
      <c r="A1999" s="106"/>
      <c r="B1999" s="106"/>
      <c r="C1999" s="106"/>
      <c r="D1999" s="106"/>
      <c r="E1999">
        <v>48825</v>
      </c>
      <c r="F1999" s="106"/>
      <c r="G1999" t="s">
        <v>102</v>
      </c>
      <c r="H1999" s="106"/>
    </row>
    <row r="2000" spans="1:8" x14ac:dyDescent="0.25">
      <c r="A2000" s="106"/>
      <c r="B2000" s="106"/>
      <c r="C2000" s="106"/>
      <c r="D2000" s="106"/>
      <c r="E2000">
        <v>48826</v>
      </c>
      <c r="F2000" s="106"/>
      <c r="G2000" t="s">
        <v>102</v>
      </c>
      <c r="H2000" s="106"/>
    </row>
    <row r="2001" spans="1:8" x14ac:dyDescent="0.25">
      <c r="A2001" s="106"/>
      <c r="B2001" s="106"/>
      <c r="C2001" s="106"/>
      <c r="D2001" s="106"/>
      <c r="E2001">
        <v>48828</v>
      </c>
      <c r="F2001" s="106"/>
      <c r="G2001" t="s">
        <v>102</v>
      </c>
      <c r="H2001" s="106"/>
    </row>
    <row r="2002" spans="1:8" x14ac:dyDescent="0.25">
      <c r="A2002" s="106"/>
      <c r="B2002" s="106"/>
      <c r="C2002" s="106"/>
      <c r="D2002" s="106"/>
      <c r="E2002">
        <v>48830</v>
      </c>
      <c r="F2002" s="106"/>
      <c r="G2002" t="s">
        <v>102</v>
      </c>
      <c r="H2002" s="106"/>
    </row>
    <row r="2003" spans="1:8" x14ac:dyDescent="0.25">
      <c r="A2003" s="106"/>
      <c r="B2003" s="106"/>
      <c r="C2003" s="106"/>
      <c r="D2003" s="106"/>
      <c r="E2003">
        <v>48832</v>
      </c>
      <c r="F2003" s="106"/>
      <c r="G2003" t="s">
        <v>102</v>
      </c>
      <c r="H2003" s="106"/>
    </row>
    <row r="2004" spans="1:8" x14ac:dyDescent="0.25">
      <c r="A2004" s="106"/>
      <c r="B2004" s="106"/>
      <c r="C2004" s="106"/>
      <c r="D2004" s="106"/>
      <c r="E2004">
        <v>48834</v>
      </c>
      <c r="F2004" s="106"/>
      <c r="G2004" t="s">
        <v>102</v>
      </c>
      <c r="H2004" s="106"/>
    </row>
    <row r="2005" spans="1:8" x14ac:dyDescent="0.25">
      <c r="A2005" s="106"/>
      <c r="B2005" s="106"/>
      <c r="C2005" s="106"/>
      <c r="D2005" s="106"/>
      <c r="E2005">
        <v>48836</v>
      </c>
      <c r="F2005" s="106"/>
      <c r="G2005" t="s">
        <v>102</v>
      </c>
      <c r="H2005" s="106"/>
    </row>
    <row r="2006" spans="1:8" x14ac:dyDescent="0.25">
      <c r="A2006" s="106"/>
      <c r="B2006" s="106"/>
      <c r="C2006" s="106"/>
      <c r="D2006" s="106"/>
      <c r="E2006">
        <v>48838</v>
      </c>
      <c r="F2006" s="106"/>
      <c r="G2006" t="s">
        <v>102</v>
      </c>
      <c r="H2006" s="106"/>
    </row>
    <row r="2007" spans="1:8" x14ac:dyDescent="0.25">
      <c r="A2007" s="106"/>
      <c r="B2007" s="106"/>
      <c r="C2007" s="106"/>
      <c r="D2007" s="106"/>
      <c r="E2007">
        <v>48840</v>
      </c>
      <c r="F2007" s="106"/>
      <c r="G2007" t="s">
        <v>102</v>
      </c>
      <c r="H2007" s="106"/>
    </row>
    <row r="2008" spans="1:8" x14ac:dyDescent="0.25">
      <c r="A2008" s="106"/>
      <c r="B2008" s="106"/>
      <c r="C2008" s="106"/>
      <c r="D2008" s="106"/>
      <c r="E2008">
        <v>48844</v>
      </c>
      <c r="F2008" s="106"/>
      <c r="G2008" t="s">
        <v>102</v>
      </c>
      <c r="H2008" s="106"/>
    </row>
    <row r="2009" spans="1:8" x14ac:dyDescent="0.25">
      <c r="A2009" s="106"/>
      <c r="B2009" s="106"/>
      <c r="C2009" s="106"/>
      <c r="D2009" s="106"/>
      <c r="E2009">
        <v>48846</v>
      </c>
      <c r="F2009" s="106"/>
      <c r="G2009" t="s">
        <v>102</v>
      </c>
      <c r="H2009" s="106"/>
    </row>
    <row r="2010" spans="1:8" x14ac:dyDescent="0.25">
      <c r="A2010" s="106"/>
      <c r="B2010" s="106"/>
      <c r="C2010" s="106"/>
      <c r="D2010" s="106"/>
      <c r="E2010">
        <v>48848</v>
      </c>
      <c r="F2010" s="106"/>
      <c r="G2010" t="s">
        <v>102</v>
      </c>
      <c r="H2010" s="106"/>
    </row>
    <row r="2011" spans="1:8" x14ac:dyDescent="0.25">
      <c r="A2011" s="106"/>
      <c r="B2011" s="106"/>
      <c r="C2011" s="106"/>
      <c r="D2011" s="106"/>
      <c r="E2011">
        <v>48850</v>
      </c>
      <c r="F2011" s="106"/>
      <c r="G2011" t="s">
        <v>102</v>
      </c>
      <c r="H2011" s="106"/>
    </row>
    <row r="2012" spans="1:8" x14ac:dyDescent="0.25">
      <c r="A2012" s="106"/>
      <c r="B2012" s="106"/>
      <c r="C2012" s="106"/>
      <c r="D2012" s="106"/>
      <c r="E2012">
        <v>48851</v>
      </c>
      <c r="F2012" s="106"/>
      <c r="G2012" t="s">
        <v>102</v>
      </c>
      <c r="H2012" s="106"/>
    </row>
    <row r="2013" spans="1:8" x14ac:dyDescent="0.25">
      <c r="A2013" s="106"/>
      <c r="B2013" s="106"/>
      <c r="C2013" s="106"/>
      <c r="D2013" s="106"/>
      <c r="E2013">
        <v>48853</v>
      </c>
      <c r="F2013" s="106"/>
      <c r="G2013" t="s">
        <v>102</v>
      </c>
      <c r="H2013" s="106"/>
    </row>
    <row r="2014" spans="1:8" x14ac:dyDescent="0.25">
      <c r="A2014" s="106"/>
      <c r="B2014" s="106"/>
      <c r="C2014" s="106"/>
      <c r="D2014" s="106"/>
      <c r="E2014">
        <v>48855</v>
      </c>
      <c r="F2014" s="106"/>
      <c r="G2014" t="s">
        <v>102</v>
      </c>
      <c r="H2014" s="106"/>
    </row>
    <row r="2015" spans="1:8" x14ac:dyDescent="0.25">
      <c r="A2015" s="106"/>
      <c r="B2015" s="106"/>
      <c r="C2015" s="106"/>
      <c r="D2015" s="106"/>
      <c r="E2015">
        <v>48856</v>
      </c>
      <c r="F2015" s="106"/>
      <c r="G2015" t="s">
        <v>102</v>
      </c>
      <c r="H2015" s="106"/>
    </row>
    <row r="2016" spans="1:8" x14ac:dyDescent="0.25">
      <c r="A2016" s="106"/>
      <c r="B2016" s="106"/>
      <c r="C2016" s="106"/>
      <c r="D2016" s="106"/>
      <c r="E2016">
        <v>48857</v>
      </c>
      <c r="F2016" s="106"/>
      <c r="G2016" t="s">
        <v>102</v>
      </c>
      <c r="H2016" s="106"/>
    </row>
    <row r="2017" spans="1:8" x14ac:dyDescent="0.25">
      <c r="A2017" s="106"/>
      <c r="B2017" s="106"/>
      <c r="C2017" s="106"/>
      <c r="D2017" s="106"/>
      <c r="E2017">
        <v>48858</v>
      </c>
      <c r="F2017" s="106"/>
      <c r="G2017" t="s">
        <v>102</v>
      </c>
      <c r="H2017" s="106"/>
    </row>
    <row r="2018" spans="1:8" x14ac:dyDescent="0.25">
      <c r="A2018" s="106"/>
      <c r="B2018" s="106"/>
      <c r="C2018" s="106"/>
      <c r="D2018" s="106"/>
      <c r="E2018">
        <v>48859</v>
      </c>
      <c r="F2018" s="106"/>
      <c r="G2018" t="s">
        <v>102</v>
      </c>
      <c r="H2018" s="106"/>
    </row>
    <row r="2019" spans="1:8" x14ac:dyDescent="0.25">
      <c r="A2019" s="106"/>
      <c r="B2019" s="106"/>
      <c r="C2019" s="106"/>
      <c r="D2019" s="106"/>
      <c r="E2019">
        <v>48860</v>
      </c>
      <c r="F2019" s="106"/>
      <c r="G2019" t="s">
        <v>102</v>
      </c>
      <c r="H2019" s="106"/>
    </row>
    <row r="2020" spans="1:8" x14ac:dyDescent="0.25">
      <c r="A2020" s="106"/>
      <c r="B2020" s="106"/>
      <c r="C2020" s="106"/>
      <c r="D2020" s="106"/>
      <c r="E2020">
        <v>48861</v>
      </c>
      <c r="F2020" s="106"/>
      <c r="G2020" t="s">
        <v>102</v>
      </c>
      <c r="H2020" s="106"/>
    </row>
    <row r="2021" spans="1:8" x14ac:dyDescent="0.25">
      <c r="A2021" s="106"/>
      <c r="B2021" s="106"/>
      <c r="C2021" s="106"/>
      <c r="D2021" s="106"/>
      <c r="E2021">
        <v>48862</v>
      </c>
      <c r="F2021" s="106"/>
      <c r="G2021" t="s">
        <v>102</v>
      </c>
      <c r="H2021" s="106"/>
    </row>
    <row r="2022" spans="1:8" x14ac:dyDescent="0.25">
      <c r="A2022" s="106"/>
      <c r="B2022" s="106"/>
      <c r="C2022" s="106"/>
      <c r="D2022" s="106"/>
      <c r="E2022">
        <v>48863</v>
      </c>
      <c r="F2022" s="106"/>
      <c r="G2022" t="s">
        <v>102</v>
      </c>
      <c r="H2022" s="106"/>
    </row>
    <row r="2023" spans="1:8" x14ac:dyDescent="0.25">
      <c r="A2023" s="106"/>
      <c r="B2023" s="106"/>
      <c r="C2023" s="106"/>
      <c r="D2023" s="106"/>
      <c r="E2023">
        <v>48864</v>
      </c>
      <c r="F2023" s="106"/>
      <c r="G2023" t="s">
        <v>102</v>
      </c>
      <c r="H2023" s="106"/>
    </row>
    <row r="2024" spans="1:8" x14ac:dyDescent="0.25">
      <c r="A2024" s="106"/>
      <c r="B2024" s="106"/>
      <c r="C2024" s="106"/>
      <c r="D2024" s="106"/>
      <c r="E2024">
        <v>48865</v>
      </c>
      <c r="F2024" s="106"/>
      <c r="G2024" t="s">
        <v>102</v>
      </c>
      <c r="H2024" s="106"/>
    </row>
    <row r="2025" spans="1:8" x14ac:dyDescent="0.25">
      <c r="A2025" s="106"/>
      <c r="B2025" s="106"/>
      <c r="C2025" s="106"/>
      <c r="D2025" s="106"/>
      <c r="E2025">
        <v>48866</v>
      </c>
      <c r="F2025" s="106"/>
      <c r="G2025" t="s">
        <v>102</v>
      </c>
      <c r="H2025" s="106"/>
    </row>
    <row r="2026" spans="1:8" x14ac:dyDescent="0.25">
      <c r="A2026" s="106"/>
      <c r="B2026" s="106"/>
      <c r="C2026" s="106"/>
      <c r="D2026" s="106"/>
      <c r="E2026">
        <v>48867</v>
      </c>
      <c r="F2026" s="106"/>
      <c r="G2026" t="s">
        <v>102</v>
      </c>
      <c r="H2026" s="106"/>
    </row>
    <row r="2027" spans="1:8" x14ac:dyDescent="0.25">
      <c r="A2027" s="106"/>
      <c r="B2027" s="106"/>
      <c r="C2027" s="106"/>
      <c r="D2027" s="106"/>
      <c r="E2027">
        <v>48869</v>
      </c>
      <c r="F2027" s="106"/>
      <c r="G2027" t="s">
        <v>102</v>
      </c>
      <c r="H2027" s="106"/>
    </row>
    <row r="2028" spans="1:8" x14ac:dyDescent="0.25">
      <c r="A2028" s="106"/>
      <c r="B2028" s="106"/>
      <c r="C2028" s="106"/>
      <c r="D2028" s="106"/>
      <c r="E2028">
        <v>48871</v>
      </c>
      <c r="F2028" s="106"/>
      <c r="G2028" t="s">
        <v>102</v>
      </c>
      <c r="H2028" s="106"/>
    </row>
    <row r="2029" spans="1:8" x14ac:dyDescent="0.25">
      <c r="A2029" s="106"/>
      <c r="B2029" s="106"/>
      <c r="C2029" s="106"/>
      <c r="D2029" s="106"/>
      <c r="E2029">
        <v>48873</v>
      </c>
      <c r="F2029" s="106"/>
      <c r="G2029" t="s">
        <v>102</v>
      </c>
      <c r="H2029" s="106"/>
    </row>
    <row r="2030" spans="1:8" x14ac:dyDescent="0.25">
      <c r="A2030" s="106"/>
      <c r="B2030" s="106"/>
      <c r="C2030" s="106"/>
      <c r="D2030" s="106"/>
      <c r="E2030">
        <v>48875</v>
      </c>
      <c r="F2030" s="106"/>
      <c r="G2030" t="s">
        <v>102</v>
      </c>
      <c r="H2030" s="106"/>
    </row>
    <row r="2031" spans="1:8" x14ac:dyDescent="0.25">
      <c r="A2031" s="106"/>
      <c r="B2031" s="106"/>
      <c r="C2031" s="106"/>
      <c r="D2031" s="106"/>
      <c r="E2031">
        <v>48877</v>
      </c>
      <c r="F2031" s="106"/>
      <c r="G2031" t="s">
        <v>102</v>
      </c>
      <c r="H2031" s="106"/>
    </row>
    <row r="2032" spans="1:8" x14ac:dyDescent="0.25">
      <c r="A2032" s="106"/>
      <c r="B2032" s="106"/>
      <c r="C2032" s="106"/>
      <c r="D2032" s="106"/>
      <c r="E2032">
        <v>48879</v>
      </c>
      <c r="F2032" s="106"/>
      <c r="G2032" t="s">
        <v>102</v>
      </c>
      <c r="H2032" s="106"/>
    </row>
    <row r="2033" spans="1:8" x14ac:dyDescent="0.25">
      <c r="A2033" s="106"/>
      <c r="B2033" s="106"/>
      <c r="C2033" s="106"/>
      <c r="D2033" s="106"/>
      <c r="E2033">
        <v>48881</v>
      </c>
      <c r="F2033" s="106"/>
      <c r="G2033" t="s">
        <v>102</v>
      </c>
      <c r="H2033" s="106"/>
    </row>
    <row r="2034" spans="1:8" x14ac:dyDescent="0.25">
      <c r="A2034" s="106"/>
      <c r="B2034" s="106"/>
      <c r="C2034" s="106"/>
      <c r="D2034" s="106"/>
      <c r="E2034">
        <v>48883</v>
      </c>
      <c r="F2034" s="106"/>
      <c r="G2034" t="s">
        <v>102</v>
      </c>
      <c r="H2034" s="106"/>
    </row>
    <row r="2035" spans="1:8" x14ac:dyDescent="0.25">
      <c r="A2035" s="106"/>
      <c r="B2035" s="106"/>
      <c r="C2035" s="106"/>
      <c r="D2035" s="106"/>
      <c r="E2035">
        <v>48884</v>
      </c>
      <c r="F2035" s="106"/>
      <c r="G2035" t="s">
        <v>102</v>
      </c>
      <c r="H2035" s="106"/>
    </row>
    <row r="2036" spans="1:8" x14ac:dyDescent="0.25">
      <c r="A2036" s="106"/>
      <c r="B2036" s="106"/>
      <c r="C2036" s="106"/>
      <c r="D2036" s="106"/>
      <c r="E2036">
        <v>48886</v>
      </c>
      <c r="F2036" s="106"/>
      <c r="G2036" t="s">
        <v>102</v>
      </c>
      <c r="H2036" s="106"/>
    </row>
    <row r="2037" spans="1:8" x14ac:dyDescent="0.25">
      <c r="A2037" s="106"/>
      <c r="B2037" s="106"/>
      <c r="C2037" s="106"/>
      <c r="D2037" s="106"/>
      <c r="E2037">
        <v>48888</v>
      </c>
      <c r="F2037" s="106"/>
      <c r="G2037" t="s">
        <v>102</v>
      </c>
      <c r="H2037" s="106"/>
    </row>
    <row r="2038" spans="1:8" x14ac:dyDescent="0.25">
      <c r="A2038" s="106"/>
      <c r="B2038" s="106"/>
      <c r="C2038" s="106"/>
      <c r="D2038" s="106"/>
      <c r="E2038">
        <v>48890</v>
      </c>
      <c r="F2038" s="106"/>
      <c r="G2038" t="s">
        <v>102</v>
      </c>
      <c r="H2038" s="106"/>
    </row>
    <row r="2039" spans="1:8" x14ac:dyDescent="0.25">
      <c r="A2039" s="106"/>
      <c r="B2039" s="106"/>
      <c r="C2039" s="106"/>
      <c r="D2039" s="106"/>
      <c r="E2039">
        <v>48892</v>
      </c>
      <c r="F2039" s="106"/>
      <c r="G2039" t="s">
        <v>102</v>
      </c>
      <c r="H2039" s="106"/>
    </row>
    <row r="2040" spans="1:8" x14ac:dyDescent="0.25">
      <c r="A2040" s="106"/>
      <c r="B2040" s="106"/>
      <c r="C2040" s="106"/>
      <c r="D2040" s="106"/>
      <c r="E2040">
        <v>48894</v>
      </c>
      <c r="F2040" s="106"/>
      <c r="G2040" t="s">
        <v>102</v>
      </c>
      <c r="H2040" s="106"/>
    </row>
    <row r="2041" spans="1:8" x14ac:dyDescent="0.25">
      <c r="A2041" s="106"/>
      <c r="B2041" s="106"/>
      <c r="C2041" s="106"/>
      <c r="D2041" s="106"/>
      <c r="E2041">
        <v>48896</v>
      </c>
      <c r="F2041" s="106"/>
      <c r="G2041" t="s">
        <v>102</v>
      </c>
      <c r="H2041" s="106"/>
    </row>
    <row r="2042" spans="1:8" x14ac:dyDescent="0.25">
      <c r="A2042" s="106"/>
      <c r="B2042" s="106"/>
      <c r="C2042" s="106"/>
      <c r="D2042" s="106"/>
      <c r="E2042">
        <v>48898</v>
      </c>
      <c r="F2042" s="106"/>
      <c r="G2042" t="s">
        <v>102</v>
      </c>
      <c r="H2042" s="106"/>
    </row>
    <row r="2043" spans="1:8" x14ac:dyDescent="0.25">
      <c r="A2043" s="106"/>
      <c r="B2043" s="106"/>
      <c r="C2043" s="106"/>
      <c r="D2043" s="106"/>
      <c r="E2043">
        <v>48900</v>
      </c>
      <c r="F2043" s="106"/>
      <c r="G2043" t="s">
        <v>102</v>
      </c>
      <c r="H2043" s="106"/>
    </row>
    <row r="2044" spans="1:8" x14ac:dyDescent="0.25">
      <c r="A2044" s="106"/>
      <c r="B2044" s="106"/>
      <c r="C2044" s="106"/>
      <c r="D2044" s="106"/>
      <c r="E2044">
        <v>48902</v>
      </c>
      <c r="F2044" s="106"/>
      <c r="G2044" t="s">
        <v>102</v>
      </c>
      <c r="H2044" s="106"/>
    </row>
    <row r="2045" spans="1:8" x14ac:dyDescent="0.25">
      <c r="A2045" s="106"/>
      <c r="B2045" s="106"/>
      <c r="C2045" s="106"/>
      <c r="D2045" s="106"/>
      <c r="E2045">
        <v>48906</v>
      </c>
      <c r="F2045" s="106"/>
      <c r="G2045" t="s">
        <v>102</v>
      </c>
      <c r="H2045" s="106"/>
    </row>
    <row r="2046" spans="1:8" x14ac:dyDescent="0.25">
      <c r="A2046" s="106"/>
      <c r="B2046" s="106"/>
      <c r="C2046" s="106"/>
      <c r="D2046" s="106"/>
      <c r="E2046">
        <v>48908</v>
      </c>
      <c r="F2046" s="106"/>
      <c r="G2046" t="s">
        <v>102</v>
      </c>
      <c r="H2046" s="106"/>
    </row>
    <row r="2047" spans="1:8" x14ac:dyDescent="0.25">
      <c r="A2047" s="106"/>
      <c r="B2047" s="106"/>
      <c r="C2047" s="106"/>
      <c r="D2047" s="106"/>
      <c r="E2047">
        <v>48910</v>
      </c>
      <c r="F2047" s="106"/>
      <c r="G2047" t="s">
        <v>102</v>
      </c>
      <c r="H2047" s="106"/>
    </row>
    <row r="2048" spans="1:8" x14ac:dyDescent="0.25">
      <c r="A2048" s="106"/>
      <c r="B2048" s="106"/>
      <c r="C2048" s="106"/>
      <c r="D2048" s="106"/>
      <c r="E2048">
        <v>48914</v>
      </c>
      <c r="F2048" s="106"/>
      <c r="G2048" t="s">
        <v>102</v>
      </c>
      <c r="H2048" s="106"/>
    </row>
    <row r="2049" spans="1:8" x14ac:dyDescent="0.25">
      <c r="A2049" s="106"/>
      <c r="B2049" s="106"/>
      <c r="C2049" s="106"/>
      <c r="D2049" s="106"/>
      <c r="E2049">
        <v>48916</v>
      </c>
      <c r="F2049" s="106"/>
      <c r="G2049" t="s">
        <v>102</v>
      </c>
      <c r="H2049" s="106"/>
    </row>
    <row r="2050" spans="1:8" x14ac:dyDescent="0.25">
      <c r="A2050" s="106"/>
      <c r="B2050" s="106"/>
      <c r="C2050" s="106"/>
      <c r="D2050" s="106"/>
      <c r="E2050" t="s">
        <v>140</v>
      </c>
      <c r="F2050" s="106"/>
      <c r="G2050" t="s">
        <v>102</v>
      </c>
      <c r="H2050" s="106"/>
    </row>
    <row r="2051" spans="1:8" x14ac:dyDescent="0.25">
      <c r="A2051" s="106"/>
      <c r="B2051" s="106"/>
      <c r="C2051" s="106"/>
      <c r="D2051" s="106"/>
      <c r="E2051">
        <v>48938</v>
      </c>
      <c r="F2051" s="106"/>
      <c r="G2051" t="s">
        <v>102</v>
      </c>
      <c r="H2051" s="106"/>
    </row>
    <row r="2052" spans="1:8" x14ac:dyDescent="0.25">
      <c r="A2052" s="106"/>
      <c r="B2052" s="106"/>
      <c r="C2052" s="106"/>
      <c r="D2052" s="106"/>
      <c r="E2052">
        <v>48942</v>
      </c>
      <c r="F2052" s="106"/>
      <c r="G2052" t="s">
        <v>102</v>
      </c>
      <c r="H2052" s="106"/>
    </row>
    <row r="2053" spans="1:8" x14ac:dyDescent="0.25">
      <c r="A2053" s="106"/>
      <c r="B2053" s="106"/>
      <c r="C2053" s="106"/>
      <c r="D2053" s="106"/>
      <c r="E2053">
        <v>48945</v>
      </c>
      <c r="F2053" s="106"/>
      <c r="G2053" t="s">
        <v>102</v>
      </c>
      <c r="H2053" s="106"/>
    </row>
    <row r="2054" spans="1:8" x14ac:dyDescent="0.25">
      <c r="A2054" s="106"/>
      <c r="B2054" s="106"/>
      <c r="C2054" s="106"/>
      <c r="D2054" s="106"/>
      <c r="E2054">
        <v>48947</v>
      </c>
      <c r="F2054" s="106"/>
      <c r="G2054" t="s">
        <v>102</v>
      </c>
      <c r="H2054" s="106"/>
    </row>
    <row r="2055" spans="1:8" x14ac:dyDescent="0.25">
      <c r="A2055" s="106"/>
      <c r="B2055" s="106"/>
      <c r="C2055" s="106"/>
      <c r="D2055" s="106"/>
      <c r="E2055">
        <v>48949</v>
      </c>
      <c r="F2055" s="106"/>
      <c r="G2055" t="s">
        <v>102</v>
      </c>
      <c r="H2055" s="106"/>
    </row>
    <row r="2056" spans="1:8" x14ac:dyDescent="0.25">
      <c r="A2056" s="106"/>
      <c r="B2056" s="106"/>
      <c r="C2056" s="106"/>
      <c r="D2056" s="106"/>
      <c r="E2056">
        <v>48951</v>
      </c>
      <c r="F2056" s="106"/>
      <c r="G2056" t="s">
        <v>102</v>
      </c>
      <c r="H2056" s="106"/>
    </row>
    <row r="2057" spans="1:8" x14ac:dyDescent="0.25">
      <c r="A2057" s="106"/>
      <c r="B2057" s="106"/>
      <c r="C2057" s="106"/>
      <c r="D2057" s="106"/>
      <c r="E2057">
        <v>48953</v>
      </c>
      <c r="F2057" s="106"/>
      <c r="G2057" t="s">
        <v>102</v>
      </c>
      <c r="H2057" s="106"/>
    </row>
    <row r="2058" spans="1:8" x14ac:dyDescent="0.25">
      <c r="A2058" s="106"/>
      <c r="B2058" s="106"/>
      <c r="C2058" s="106"/>
      <c r="D2058" s="106"/>
      <c r="E2058">
        <v>48955</v>
      </c>
      <c r="F2058" s="106"/>
      <c r="G2058" t="s">
        <v>102</v>
      </c>
      <c r="H2058" s="106"/>
    </row>
    <row r="2059" spans="1:8" x14ac:dyDescent="0.25">
      <c r="A2059" s="106"/>
      <c r="B2059" s="106"/>
      <c r="C2059" s="106"/>
      <c r="D2059" s="106"/>
      <c r="E2059">
        <v>48957</v>
      </c>
      <c r="F2059" s="106"/>
      <c r="G2059" t="s">
        <v>102</v>
      </c>
      <c r="H2059" s="106"/>
    </row>
    <row r="2060" spans="1:8" x14ac:dyDescent="0.25">
      <c r="A2060" s="106"/>
      <c r="B2060" s="106"/>
      <c r="C2060" s="106"/>
      <c r="D2060" s="106"/>
      <c r="E2060">
        <v>48959</v>
      </c>
      <c r="F2060" s="106"/>
      <c r="G2060" t="s">
        <v>102</v>
      </c>
      <c r="H2060" s="106"/>
    </row>
    <row r="2061" spans="1:8" x14ac:dyDescent="0.25">
      <c r="A2061" s="106"/>
      <c r="B2061" s="106"/>
      <c r="C2061" s="106"/>
      <c r="D2061" s="106"/>
      <c r="E2061">
        <v>48961</v>
      </c>
      <c r="F2061" s="106"/>
      <c r="G2061" t="s">
        <v>102</v>
      </c>
      <c r="H2061" s="106"/>
    </row>
    <row r="2062" spans="1:8" x14ac:dyDescent="0.25">
      <c r="A2062" s="106"/>
      <c r="B2062" s="106"/>
      <c r="C2062" s="106"/>
      <c r="D2062" s="106"/>
      <c r="E2062">
        <v>48963</v>
      </c>
      <c r="F2062" s="106"/>
      <c r="G2062" t="s">
        <v>102</v>
      </c>
      <c r="H2062" s="106"/>
    </row>
    <row r="2063" spans="1:8" x14ac:dyDescent="0.25">
      <c r="A2063" s="106"/>
      <c r="B2063" s="106"/>
      <c r="C2063" s="106"/>
      <c r="D2063" s="106"/>
      <c r="E2063">
        <v>48965</v>
      </c>
      <c r="F2063" s="106"/>
      <c r="G2063" t="s">
        <v>102</v>
      </c>
      <c r="H2063" s="106"/>
    </row>
    <row r="2064" spans="1:8" x14ac:dyDescent="0.25">
      <c r="A2064" s="106"/>
      <c r="B2064" s="106"/>
      <c r="C2064" s="106"/>
      <c r="D2064" s="106"/>
      <c r="E2064">
        <v>48967</v>
      </c>
      <c r="F2064" s="106"/>
      <c r="G2064" t="s">
        <v>102</v>
      </c>
      <c r="H2064" s="106"/>
    </row>
    <row r="2065" spans="1:8" x14ac:dyDescent="0.25">
      <c r="A2065" s="106"/>
      <c r="B2065" s="106"/>
      <c r="C2065" s="106"/>
      <c r="D2065" s="106"/>
      <c r="E2065">
        <v>48969</v>
      </c>
      <c r="F2065" s="106"/>
      <c r="G2065" t="s">
        <v>102</v>
      </c>
      <c r="H2065" s="106"/>
    </row>
    <row r="2066" spans="1:8" x14ac:dyDescent="0.25">
      <c r="A2066" s="106"/>
      <c r="B2066" s="106"/>
      <c r="C2066" s="106"/>
      <c r="D2066" s="106"/>
      <c r="E2066">
        <v>48971</v>
      </c>
      <c r="F2066" s="106"/>
      <c r="G2066" t="s">
        <v>102</v>
      </c>
      <c r="H2066" s="106"/>
    </row>
    <row r="2067" spans="1:8" x14ac:dyDescent="0.25">
      <c r="A2067" s="106"/>
      <c r="B2067" s="106"/>
      <c r="C2067" s="106"/>
      <c r="D2067" s="106"/>
      <c r="E2067" t="s">
        <v>141</v>
      </c>
      <c r="F2067" s="106"/>
      <c r="G2067" t="s">
        <v>102</v>
      </c>
      <c r="H2067" s="106"/>
    </row>
    <row r="2068" spans="1:8" x14ac:dyDescent="0.25">
      <c r="A2068" s="106"/>
      <c r="B2068" s="106"/>
      <c r="C2068" s="106"/>
      <c r="D2068" s="106"/>
      <c r="E2068">
        <v>48917</v>
      </c>
      <c r="F2068" s="106"/>
      <c r="G2068" t="s">
        <v>102</v>
      </c>
      <c r="H2068" s="106"/>
    </row>
    <row r="2069" spans="1:8" x14ac:dyDescent="0.25">
      <c r="A2069" s="106"/>
      <c r="B2069" s="106"/>
      <c r="C2069" s="106"/>
      <c r="D2069" s="106"/>
      <c r="E2069">
        <v>48918</v>
      </c>
      <c r="F2069" s="106"/>
      <c r="G2069" t="s">
        <v>102</v>
      </c>
      <c r="H2069" s="106"/>
    </row>
    <row r="2070" spans="1:8" x14ac:dyDescent="0.25">
      <c r="A2070" s="106"/>
      <c r="B2070" s="106"/>
      <c r="C2070" s="106"/>
      <c r="D2070" s="106"/>
      <c r="E2070">
        <v>48919</v>
      </c>
      <c r="F2070" s="106"/>
      <c r="G2070" t="s">
        <v>102</v>
      </c>
      <c r="H2070" s="106"/>
    </row>
    <row r="2071" spans="1:8" x14ac:dyDescent="0.25">
      <c r="A2071" s="106"/>
      <c r="B2071" s="106"/>
      <c r="C2071" s="106"/>
      <c r="D2071" s="106"/>
      <c r="E2071">
        <v>48920</v>
      </c>
      <c r="F2071" s="106"/>
      <c r="G2071" t="s">
        <v>102</v>
      </c>
      <c r="H2071" s="106"/>
    </row>
    <row r="2072" spans="1:8" x14ac:dyDescent="0.25">
      <c r="A2072" s="106"/>
      <c r="B2072" s="106"/>
      <c r="C2072" s="106"/>
      <c r="D2072" s="106"/>
      <c r="E2072">
        <v>48922</v>
      </c>
      <c r="F2072" s="106"/>
      <c r="G2072" t="s">
        <v>102</v>
      </c>
      <c r="H2072" s="106"/>
    </row>
    <row r="2073" spans="1:8" x14ac:dyDescent="0.25">
      <c r="A2073" s="106"/>
      <c r="B2073" s="106"/>
      <c r="C2073" s="106"/>
      <c r="D2073" s="106"/>
      <c r="E2073">
        <v>48924</v>
      </c>
      <c r="F2073" s="106"/>
      <c r="G2073" t="s">
        <v>102</v>
      </c>
      <c r="H2073" s="106"/>
    </row>
    <row r="2074" spans="1:8" x14ac:dyDescent="0.25">
      <c r="A2074" s="106"/>
      <c r="B2074" s="106"/>
      <c r="C2074" s="106"/>
      <c r="D2074" s="106"/>
      <c r="E2074">
        <v>48925</v>
      </c>
      <c r="F2074" s="106"/>
      <c r="G2074" t="s">
        <v>102</v>
      </c>
      <c r="H2074" s="106"/>
    </row>
    <row r="2075" spans="1:8" x14ac:dyDescent="0.25">
      <c r="A2075" s="106"/>
      <c r="B2075" s="106"/>
      <c r="C2075" s="106"/>
      <c r="D2075" s="106"/>
      <c r="E2075">
        <v>48927</v>
      </c>
      <c r="F2075" s="106"/>
      <c r="G2075" t="s">
        <v>102</v>
      </c>
      <c r="H2075" s="106"/>
    </row>
    <row r="2076" spans="1:8" x14ac:dyDescent="0.25">
      <c r="A2076" s="106"/>
      <c r="B2076" s="106"/>
      <c r="C2076" s="106"/>
      <c r="D2076" s="106"/>
      <c r="E2076">
        <v>48928</v>
      </c>
      <c r="F2076" s="106"/>
      <c r="G2076" t="s">
        <v>102</v>
      </c>
      <c r="H2076" s="106"/>
    </row>
    <row r="2077" spans="1:8" x14ac:dyDescent="0.25">
      <c r="A2077" s="106"/>
      <c r="B2077" s="106"/>
      <c r="C2077" s="106"/>
      <c r="D2077" s="106"/>
      <c r="E2077">
        <v>48929</v>
      </c>
      <c r="F2077" s="106"/>
      <c r="G2077" t="s">
        <v>102</v>
      </c>
      <c r="H2077" s="106"/>
    </row>
    <row r="2078" spans="1:8" x14ac:dyDescent="0.25">
      <c r="A2078" s="106"/>
      <c r="B2078" s="106"/>
      <c r="C2078" s="106"/>
      <c r="D2078" s="106"/>
      <c r="E2078">
        <v>48930</v>
      </c>
      <c r="F2078" s="106"/>
      <c r="G2078" t="s">
        <v>102</v>
      </c>
      <c r="H2078" s="106"/>
    </row>
    <row r="2079" spans="1:8" x14ac:dyDescent="0.25">
      <c r="A2079" s="106"/>
      <c r="B2079" s="106"/>
      <c r="C2079" s="106"/>
      <c r="D2079" s="106"/>
      <c r="E2079">
        <v>48931</v>
      </c>
      <c r="F2079" s="106"/>
      <c r="G2079" t="s">
        <v>102</v>
      </c>
      <c r="H2079" s="106"/>
    </row>
    <row r="2080" spans="1:8" x14ac:dyDescent="0.25">
      <c r="A2080" s="106"/>
      <c r="B2080" s="106"/>
      <c r="C2080" s="106"/>
      <c r="D2080" s="106"/>
      <c r="E2080">
        <v>48932</v>
      </c>
      <c r="F2080" s="106"/>
      <c r="G2080" t="s">
        <v>102</v>
      </c>
      <c r="H2080" s="106"/>
    </row>
    <row r="2081" spans="1:8" x14ac:dyDescent="0.25">
      <c r="A2081" s="106"/>
      <c r="B2081" s="106"/>
      <c r="C2081" s="106"/>
      <c r="D2081" s="106"/>
      <c r="E2081">
        <v>48933</v>
      </c>
      <c r="F2081" s="106"/>
      <c r="G2081" t="s">
        <v>102</v>
      </c>
      <c r="H2081" s="106"/>
    </row>
    <row r="2082" spans="1:8" x14ac:dyDescent="0.25">
      <c r="A2082" s="106"/>
      <c r="B2082" s="106"/>
      <c r="C2082" s="106"/>
      <c r="D2082" s="106"/>
      <c r="E2082">
        <v>48934</v>
      </c>
      <c r="F2082" s="106"/>
      <c r="G2082" t="s">
        <v>102</v>
      </c>
      <c r="H2082" s="106"/>
    </row>
    <row r="2083" spans="1:8" x14ac:dyDescent="0.25">
      <c r="A2083" s="106"/>
      <c r="B2083" s="106"/>
      <c r="C2083" s="106"/>
      <c r="D2083" s="106"/>
      <c r="E2083">
        <v>48935</v>
      </c>
      <c r="F2083" s="106"/>
      <c r="G2083" t="s">
        <v>102</v>
      </c>
      <c r="H2083" s="106"/>
    </row>
    <row r="2084" spans="1:8" x14ac:dyDescent="0.25">
      <c r="A2084" s="106"/>
      <c r="B2084" s="106"/>
      <c r="C2084" s="106"/>
      <c r="D2084" s="106"/>
      <c r="E2084">
        <v>48976</v>
      </c>
      <c r="F2084" s="106"/>
      <c r="G2084" t="s">
        <v>102</v>
      </c>
      <c r="H2084" s="106"/>
    </row>
    <row r="2085" spans="1:8" x14ac:dyDescent="0.25">
      <c r="A2085" s="106"/>
      <c r="B2085" s="106"/>
      <c r="C2085" s="106"/>
      <c r="D2085" s="106"/>
      <c r="E2085">
        <v>48977</v>
      </c>
      <c r="F2085" s="106"/>
      <c r="G2085" t="s">
        <v>102</v>
      </c>
      <c r="H2085" s="106"/>
    </row>
    <row r="2086" spans="1:8" x14ac:dyDescent="0.25">
      <c r="A2086" s="106"/>
      <c r="B2086" s="106"/>
      <c r="C2086" s="106"/>
      <c r="D2086" s="106"/>
      <c r="E2086">
        <v>48975</v>
      </c>
      <c r="F2086" s="106"/>
      <c r="G2086" t="s">
        <v>102</v>
      </c>
      <c r="H2086" s="106"/>
    </row>
    <row r="2087" spans="1:8" x14ac:dyDescent="0.25">
      <c r="A2087" s="106"/>
      <c r="B2087" s="106"/>
      <c r="C2087" s="106"/>
      <c r="D2087" s="106"/>
      <c r="E2087">
        <v>48978</v>
      </c>
      <c r="F2087" s="106"/>
      <c r="G2087" t="s">
        <v>102</v>
      </c>
      <c r="H2087" s="106"/>
    </row>
    <row r="2088" spans="1:8" x14ac:dyDescent="0.25">
      <c r="A2088" s="106"/>
      <c r="B2088" s="106"/>
      <c r="C2088" s="106"/>
      <c r="D2088" s="106"/>
      <c r="E2088">
        <v>48981</v>
      </c>
      <c r="F2088" s="106"/>
      <c r="G2088" t="s">
        <v>102</v>
      </c>
      <c r="H2088" s="106"/>
    </row>
    <row r="2089" spans="1:8" x14ac:dyDescent="0.25">
      <c r="A2089" s="106"/>
      <c r="B2089" s="106"/>
      <c r="C2089" s="106"/>
      <c r="D2089" s="106"/>
      <c r="E2089">
        <v>48982</v>
      </c>
      <c r="F2089" s="106"/>
      <c r="G2089" t="s">
        <v>102</v>
      </c>
      <c r="H2089" s="106"/>
    </row>
    <row r="2090" spans="1:8" x14ac:dyDescent="0.25">
      <c r="A2090" s="106"/>
      <c r="B2090" s="106"/>
      <c r="C2090" s="106"/>
      <c r="D2090" s="106"/>
      <c r="E2090">
        <v>48983</v>
      </c>
      <c r="F2090" s="106"/>
      <c r="G2090" t="s">
        <v>102</v>
      </c>
      <c r="H2090" s="106"/>
    </row>
    <row r="2091" spans="1:8" x14ac:dyDescent="0.25">
      <c r="A2091" s="106"/>
      <c r="B2091" s="106"/>
      <c r="C2091" s="106"/>
      <c r="D2091" s="106"/>
      <c r="E2091">
        <v>48984</v>
      </c>
      <c r="F2091" s="106"/>
      <c r="G2091" t="s">
        <v>102</v>
      </c>
      <c r="H2091" s="106"/>
    </row>
    <row r="2092" spans="1:8" x14ac:dyDescent="0.25">
      <c r="A2092" s="106"/>
      <c r="B2092" s="106"/>
      <c r="C2092" s="106"/>
      <c r="D2092" s="106"/>
      <c r="E2092">
        <v>48985</v>
      </c>
      <c r="F2092" s="106"/>
      <c r="G2092" t="s">
        <v>102</v>
      </c>
      <c r="H2092" s="106"/>
    </row>
    <row r="2093" spans="1:8" x14ac:dyDescent="0.25">
      <c r="A2093" s="106"/>
      <c r="B2093" s="106"/>
      <c r="C2093" s="106"/>
      <c r="D2093" s="106"/>
      <c r="E2093">
        <v>48986</v>
      </c>
      <c r="F2093" s="106"/>
      <c r="G2093" t="s">
        <v>102</v>
      </c>
      <c r="H2093" s="106"/>
    </row>
    <row r="2094" spans="1:8" x14ac:dyDescent="0.25">
      <c r="A2094" s="106"/>
      <c r="B2094" s="106"/>
      <c r="C2094" s="106"/>
      <c r="D2094" s="106"/>
      <c r="E2094">
        <v>48987</v>
      </c>
      <c r="F2094" s="106"/>
      <c r="G2094" t="s">
        <v>102</v>
      </c>
      <c r="H2094" s="106"/>
    </row>
    <row r="2095" spans="1:8" x14ac:dyDescent="0.25">
      <c r="A2095" s="106"/>
      <c r="B2095" s="106"/>
      <c r="C2095" s="106"/>
      <c r="D2095" s="106"/>
      <c r="E2095">
        <v>48989</v>
      </c>
      <c r="F2095" s="106"/>
      <c r="G2095" t="s">
        <v>102</v>
      </c>
      <c r="H2095" s="106"/>
    </row>
    <row r="2096" spans="1:8" x14ac:dyDescent="0.25">
      <c r="A2096" s="106"/>
      <c r="B2096" s="106"/>
      <c r="C2096" s="106"/>
      <c r="D2096" s="106"/>
      <c r="E2096">
        <v>48993</v>
      </c>
      <c r="F2096" s="106"/>
      <c r="G2096" t="s">
        <v>102</v>
      </c>
      <c r="H2096" s="106"/>
    </row>
    <row r="2097" spans="1:8" x14ac:dyDescent="0.25">
      <c r="A2097" s="106"/>
      <c r="B2097" s="106"/>
      <c r="C2097" s="106"/>
      <c r="D2097" s="106"/>
      <c r="E2097">
        <v>48995</v>
      </c>
      <c r="F2097" s="106"/>
      <c r="G2097" t="s">
        <v>102</v>
      </c>
      <c r="H2097" s="106"/>
    </row>
    <row r="2098" spans="1:8" x14ac:dyDescent="0.25">
      <c r="A2098" s="106"/>
      <c r="B2098" s="106"/>
      <c r="C2098" s="106"/>
      <c r="D2098" s="106"/>
      <c r="E2098">
        <v>48999</v>
      </c>
      <c r="F2098" s="106"/>
      <c r="G2098" t="s">
        <v>102</v>
      </c>
      <c r="H2098" s="106"/>
    </row>
    <row r="2099" spans="1:8" x14ac:dyDescent="0.25">
      <c r="A2099" s="106"/>
      <c r="B2099" s="106"/>
      <c r="C2099" s="106"/>
      <c r="D2099" s="106"/>
      <c r="E2099">
        <v>49001</v>
      </c>
      <c r="F2099" s="106"/>
      <c r="G2099" t="s">
        <v>102</v>
      </c>
      <c r="H2099" s="106"/>
    </row>
    <row r="2100" spans="1:8" x14ac:dyDescent="0.25">
      <c r="A2100" s="106"/>
      <c r="B2100" s="106"/>
      <c r="C2100" s="106"/>
      <c r="D2100" s="106"/>
      <c r="E2100">
        <v>49003</v>
      </c>
      <c r="F2100" s="106"/>
      <c r="G2100" t="s">
        <v>102</v>
      </c>
      <c r="H2100" s="106"/>
    </row>
    <row r="2101" spans="1:8" x14ac:dyDescent="0.25">
      <c r="A2101" s="106"/>
      <c r="B2101" s="106"/>
      <c r="C2101" s="106"/>
      <c r="D2101" s="106"/>
      <c r="E2101">
        <v>49005</v>
      </c>
      <c r="F2101" s="106"/>
      <c r="G2101" t="s">
        <v>102</v>
      </c>
      <c r="H2101" s="106"/>
    </row>
    <row r="2102" spans="1:8" x14ac:dyDescent="0.25">
      <c r="A2102" s="106"/>
      <c r="B2102" s="106"/>
      <c r="C2102" s="106"/>
      <c r="D2102" s="106"/>
      <c r="E2102">
        <v>49007</v>
      </c>
      <c r="F2102" s="106"/>
      <c r="G2102" t="s">
        <v>102</v>
      </c>
      <c r="H2102" s="106"/>
    </row>
    <row r="2103" spans="1:8" x14ac:dyDescent="0.25">
      <c r="A2103" s="106"/>
      <c r="B2103" s="106"/>
      <c r="C2103" s="106"/>
      <c r="D2103" s="106"/>
      <c r="E2103">
        <v>49009</v>
      </c>
      <c r="F2103" s="106"/>
      <c r="G2103" t="s">
        <v>102</v>
      </c>
      <c r="H2103" s="106"/>
    </row>
    <row r="2104" spans="1:8" x14ac:dyDescent="0.25">
      <c r="A2104" s="106"/>
      <c r="B2104" s="106"/>
      <c r="C2104" s="106"/>
      <c r="D2104" s="106"/>
      <c r="E2104">
        <v>49011</v>
      </c>
      <c r="F2104" s="106"/>
      <c r="G2104" t="s">
        <v>102</v>
      </c>
      <c r="H2104" s="106"/>
    </row>
    <row r="2105" spans="1:8" x14ac:dyDescent="0.25">
      <c r="A2105" s="106"/>
      <c r="B2105" s="106"/>
      <c r="C2105" s="106"/>
      <c r="D2105" s="106"/>
      <c r="E2105">
        <v>49012</v>
      </c>
      <c r="F2105" s="106"/>
      <c r="G2105" t="s">
        <v>102</v>
      </c>
      <c r="H2105" s="106"/>
    </row>
    <row r="2106" spans="1:8" x14ac:dyDescent="0.25">
      <c r="A2106" s="106"/>
      <c r="B2106" s="106"/>
      <c r="C2106" s="106"/>
      <c r="D2106" s="106"/>
      <c r="E2106">
        <v>49014</v>
      </c>
      <c r="F2106" s="106"/>
      <c r="G2106" t="s">
        <v>102</v>
      </c>
      <c r="H2106" s="106"/>
    </row>
    <row r="2107" spans="1:8" x14ac:dyDescent="0.25">
      <c r="A2107" s="106"/>
      <c r="B2107" s="106"/>
      <c r="C2107" s="106"/>
      <c r="D2107" s="106"/>
      <c r="E2107">
        <v>49016</v>
      </c>
      <c r="F2107" s="106"/>
      <c r="G2107" t="s">
        <v>102</v>
      </c>
      <c r="H2107" s="106"/>
    </row>
    <row r="2108" spans="1:8" x14ac:dyDescent="0.25">
      <c r="A2108" s="106"/>
      <c r="B2108" s="106"/>
      <c r="C2108" s="106"/>
      <c r="D2108" s="106"/>
      <c r="E2108">
        <v>49018</v>
      </c>
      <c r="F2108" s="106"/>
      <c r="G2108" t="s">
        <v>102</v>
      </c>
      <c r="H2108" s="106"/>
    </row>
    <row r="2109" spans="1:8" x14ac:dyDescent="0.25">
      <c r="A2109" s="106"/>
      <c r="B2109" s="106"/>
      <c r="C2109" s="106"/>
      <c r="D2109" s="106"/>
      <c r="E2109">
        <v>49020</v>
      </c>
      <c r="F2109" s="106"/>
      <c r="G2109" t="s">
        <v>102</v>
      </c>
      <c r="H2109" s="106"/>
    </row>
    <row r="2110" spans="1:8" x14ac:dyDescent="0.25">
      <c r="A2110" s="106"/>
      <c r="B2110" s="106"/>
      <c r="C2110" s="106"/>
      <c r="D2110" s="106"/>
      <c r="E2110">
        <v>49022</v>
      </c>
      <c r="F2110" s="106"/>
      <c r="G2110" t="s">
        <v>102</v>
      </c>
      <c r="H2110" s="106"/>
    </row>
    <row r="2111" spans="1:8" x14ac:dyDescent="0.25">
      <c r="A2111" s="106"/>
      <c r="B2111" s="106"/>
      <c r="C2111" s="106"/>
      <c r="D2111" s="106"/>
      <c r="E2111">
        <v>49024</v>
      </c>
      <c r="F2111" s="106"/>
      <c r="G2111" t="s">
        <v>102</v>
      </c>
      <c r="H2111" s="106"/>
    </row>
    <row r="2112" spans="1:8" x14ac:dyDescent="0.25">
      <c r="A2112" s="106"/>
      <c r="B2112" s="106"/>
      <c r="C2112" s="106"/>
      <c r="D2112" s="106"/>
      <c r="E2112">
        <v>48814</v>
      </c>
      <c r="F2112" s="106"/>
      <c r="G2112" t="s">
        <v>102</v>
      </c>
      <c r="H2112" s="106"/>
    </row>
    <row r="2113" spans="1:8" x14ac:dyDescent="0.25">
      <c r="A2113" s="106"/>
      <c r="B2113" s="106"/>
      <c r="C2113" s="106"/>
      <c r="D2113" s="106"/>
      <c r="E2113">
        <v>48816</v>
      </c>
      <c r="F2113" s="106"/>
      <c r="G2113" t="s">
        <v>102</v>
      </c>
      <c r="H2113" s="106"/>
    </row>
    <row r="2114" spans="1:8" x14ac:dyDescent="0.25">
      <c r="A2114" s="106"/>
      <c r="B2114" s="106"/>
      <c r="C2114" s="106"/>
      <c r="D2114" s="106"/>
      <c r="E2114">
        <v>7407</v>
      </c>
      <c r="F2114" s="106"/>
      <c r="G2114" t="s">
        <v>105</v>
      </c>
      <c r="H2114" s="106"/>
    </row>
    <row r="2115" spans="1:8" x14ac:dyDescent="0.25">
      <c r="A2115" s="106"/>
      <c r="B2115" s="106"/>
      <c r="C2115" s="106"/>
      <c r="D2115" s="106"/>
      <c r="E2115">
        <v>7408</v>
      </c>
      <c r="F2115" s="106"/>
      <c r="G2115" t="s">
        <v>105</v>
      </c>
      <c r="H2115" s="106"/>
    </row>
    <row r="2116" spans="1:8" x14ac:dyDescent="0.25">
      <c r="A2116" s="106"/>
      <c r="B2116" s="106"/>
      <c r="C2116" s="106"/>
      <c r="D2116" s="106"/>
      <c r="E2116">
        <v>7409</v>
      </c>
      <c r="F2116" s="106"/>
      <c r="G2116" t="s">
        <v>105</v>
      </c>
      <c r="H2116" s="106"/>
    </row>
    <row r="2117" spans="1:8" x14ac:dyDescent="0.25">
      <c r="A2117" s="106"/>
      <c r="B2117" s="106"/>
      <c r="C2117" s="106"/>
      <c r="D2117" s="106"/>
      <c r="E2117">
        <v>7406</v>
      </c>
      <c r="F2117" s="106"/>
      <c r="G2117" t="s">
        <v>105</v>
      </c>
      <c r="H2117" s="106"/>
    </row>
    <row r="2118" spans="1:8" x14ac:dyDescent="0.25">
      <c r="A2118" s="106"/>
      <c r="B2118" s="106"/>
      <c r="C2118" s="106"/>
      <c r="D2118" s="106"/>
      <c r="E2118">
        <v>49025</v>
      </c>
      <c r="F2118" s="106"/>
      <c r="G2118" t="s">
        <v>102</v>
      </c>
      <c r="H2118" s="106"/>
    </row>
    <row r="2119" spans="1:8" x14ac:dyDescent="0.25">
      <c r="A2119" s="106"/>
      <c r="B2119" s="106"/>
      <c r="C2119" s="106"/>
      <c r="D2119" s="106"/>
      <c r="E2119">
        <v>48990</v>
      </c>
      <c r="F2119" s="106"/>
      <c r="G2119" t="s">
        <v>102</v>
      </c>
      <c r="H2119" s="106"/>
    </row>
    <row r="2120" spans="1:8" x14ac:dyDescent="0.25">
      <c r="A2120" s="106"/>
      <c r="B2120" s="106"/>
      <c r="C2120" s="106"/>
      <c r="D2120" s="106"/>
      <c r="E2120">
        <v>49027</v>
      </c>
      <c r="F2120" s="106"/>
      <c r="G2120" t="s">
        <v>102</v>
      </c>
      <c r="H2120" s="106"/>
    </row>
    <row r="2121" spans="1:8" x14ac:dyDescent="0.25">
      <c r="A2121" s="106"/>
      <c r="B2121" s="106"/>
      <c r="C2121" s="106"/>
      <c r="D2121" s="106"/>
      <c r="E2121">
        <v>49028</v>
      </c>
      <c r="F2121" s="106"/>
      <c r="G2121" t="s">
        <v>102</v>
      </c>
      <c r="H2121" s="106"/>
    </row>
    <row r="2122" spans="1:8" x14ac:dyDescent="0.25">
      <c r="A2122" s="106"/>
      <c r="B2122" s="106"/>
      <c r="C2122" s="106"/>
      <c r="D2122" s="106"/>
      <c r="E2122">
        <v>49029</v>
      </c>
      <c r="F2122" s="106"/>
      <c r="G2122" t="s">
        <v>102</v>
      </c>
      <c r="H2122" s="106"/>
    </row>
    <row r="2123" spans="1:8" x14ac:dyDescent="0.25">
      <c r="A2123" s="106"/>
      <c r="B2123" s="106"/>
      <c r="C2123" s="106"/>
      <c r="D2123" s="106"/>
      <c r="E2123">
        <v>49030</v>
      </c>
      <c r="F2123" s="106"/>
      <c r="G2123" t="s">
        <v>102</v>
      </c>
      <c r="H2123" s="106"/>
    </row>
    <row r="2124" spans="1:8" x14ac:dyDescent="0.25">
      <c r="A2124" s="106"/>
      <c r="B2124" s="106"/>
      <c r="C2124" s="106"/>
      <c r="D2124" s="106"/>
      <c r="E2124">
        <v>49031</v>
      </c>
      <c r="F2124" s="106"/>
      <c r="G2124" t="s">
        <v>102</v>
      </c>
      <c r="H2124" s="106"/>
    </row>
    <row r="2125" spans="1:8" x14ac:dyDescent="0.25">
      <c r="A2125" s="106"/>
      <c r="B2125" s="106"/>
      <c r="C2125" s="106"/>
      <c r="D2125" s="106"/>
      <c r="E2125">
        <v>49033</v>
      </c>
      <c r="F2125" s="106"/>
      <c r="G2125" t="s">
        <v>102</v>
      </c>
      <c r="H2125" s="106"/>
    </row>
    <row r="2126" spans="1:8" x14ac:dyDescent="0.25">
      <c r="A2126" s="106"/>
      <c r="B2126" s="106"/>
      <c r="C2126" s="106"/>
      <c r="D2126" s="106"/>
      <c r="E2126">
        <v>49035</v>
      </c>
      <c r="F2126" s="106"/>
      <c r="G2126" t="s">
        <v>102</v>
      </c>
      <c r="H2126" s="106"/>
    </row>
    <row r="2127" spans="1:8" x14ac:dyDescent="0.25">
      <c r="A2127" s="106"/>
      <c r="B2127" s="106"/>
      <c r="C2127" s="106"/>
      <c r="D2127" s="106"/>
      <c r="E2127">
        <v>49036</v>
      </c>
      <c r="F2127" s="106"/>
      <c r="G2127" t="s">
        <v>102</v>
      </c>
      <c r="H2127" s="106"/>
    </row>
    <row r="2128" spans="1:8" x14ac:dyDescent="0.25">
      <c r="A2128" s="106"/>
      <c r="B2128" s="106"/>
      <c r="C2128" s="106"/>
      <c r="D2128" s="106"/>
      <c r="E2128">
        <v>49038</v>
      </c>
      <c r="F2128" s="106"/>
      <c r="G2128" t="s">
        <v>102</v>
      </c>
      <c r="H2128" s="106"/>
    </row>
    <row r="2129" spans="1:8" x14ac:dyDescent="0.25">
      <c r="A2129" s="106"/>
      <c r="B2129" s="106"/>
      <c r="C2129" s="106"/>
      <c r="D2129" s="106"/>
      <c r="E2129">
        <v>49039</v>
      </c>
      <c r="F2129" s="106"/>
      <c r="G2129" t="s">
        <v>102</v>
      </c>
      <c r="H2129" s="106"/>
    </row>
    <row r="2130" spans="1:8" x14ac:dyDescent="0.25">
      <c r="A2130" s="106"/>
      <c r="B2130" s="106"/>
      <c r="C2130" s="106"/>
      <c r="D2130" s="106"/>
      <c r="E2130">
        <v>49040</v>
      </c>
      <c r="F2130" s="106"/>
      <c r="G2130" t="s">
        <v>102</v>
      </c>
      <c r="H2130" s="106"/>
    </row>
    <row r="2131" spans="1:8" x14ac:dyDescent="0.25">
      <c r="A2131" s="106"/>
      <c r="B2131" s="106"/>
      <c r="C2131" s="106"/>
      <c r="D2131" s="106"/>
      <c r="E2131">
        <v>49041</v>
      </c>
      <c r="F2131" s="106"/>
      <c r="G2131" t="s">
        <v>102</v>
      </c>
      <c r="H2131" s="106"/>
    </row>
    <row r="2132" spans="1:8" x14ac:dyDescent="0.25">
      <c r="A2132" s="106"/>
      <c r="B2132" s="106"/>
      <c r="C2132" s="106"/>
      <c r="D2132" s="106"/>
      <c r="E2132">
        <v>49042</v>
      </c>
      <c r="F2132" s="106"/>
      <c r="G2132" t="s">
        <v>102</v>
      </c>
      <c r="H2132" s="106"/>
    </row>
    <row r="2133" spans="1:8" x14ac:dyDescent="0.25">
      <c r="A2133" s="106"/>
      <c r="B2133" s="106"/>
      <c r="C2133" s="106"/>
      <c r="D2133" s="106"/>
      <c r="E2133">
        <v>49047</v>
      </c>
      <c r="F2133" s="106"/>
      <c r="G2133" t="s">
        <v>102</v>
      </c>
      <c r="H2133" s="106"/>
    </row>
    <row r="2134" spans="1:8" x14ac:dyDescent="0.25">
      <c r="A2134" s="106"/>
      <c r="B2134" s="106"/>
      <c r="C2134" s="106"/>
      <c r="D2134" s="106"/>
      <c r="E2134">
        <v>49049</v>
      </c>
      <c r="F2134" s="106"/>
      <c r="G2134" t="s">
        <v>102</v>
      </c>
      <c r="H2134" s="106"/>
    </row>
    <row r="2135" spans="1:8" x14ac:dyDescent="0.25">
      <c r="A2135" s="106"/>
      <c r="B2135" s="106"/>
      <c r="C2135" s="106"/>
      <c r="D2135" s="106"/>
      <c r="E2135">
        <v>49051</v>
      </c>
      <c r="F2135" s="106"/>
      <c r="G2135" t="s">
        <v>102</v>
      </c>
      <c r="H2135" s="106"/>
    </row>
    <row r="2136" spans="1:8" x14ac:dyDescent="0.25">
      <c r="A2136" s="106"/>
      <c r="B2136" s="106"/>
      <c r="C2136" s="106"/>
      <c r="D2136" s="106"/>
      <c r="E2136">
        <v>49053</v>
      </c>
      <c r="F2136" s="106"/>
      <c r="G2136" t="s">
        <v>102</v>
      </c>
      <c r="H2136" s="106"/>
    </row>
    <row r="2137" spans="1:8" x14ac:dyDescent="0.25">
      <c r="A2137" s="106"/>
      <c r="B2137" s="106"/>
      <c r="C2137" s="106"/>
      <c r="D2137" s="106"/>
      <c r="E2137">
        <v>49055</v>
      </c>
      <c r="F2137" s="106"/>
      <c r="G2137" t="s">
        <v>102</v>
      </c>
      <c r="H2137" s="106"/>
    </row>
    <row r="2138" spans="1:8" x14ac:dyDescent="0.25">
      <c r="A2138" s="106"/>
      <c r="B2138" s="106"/>
      <c r="C2138" s="106"/>
      <c r="D2138" s="106"/>
      <c r="E2138">
        <v>49265</v>
      </c>
      <c r="F2138" s="106"/>
      <c r="G2138" t="s">
        <v>102</v>
      </c>
      <c r="H2138" s="106"/>
    </row>
    <row r="2139" spans="1:8" x14ac:dyDescent="0.25">
      <c r="A2139" s="106"/>
      <c r="B2139" s="106"/>
      <c r="C2139" s="106"/>
      <c r="D2139" s="106"/>
      <c r="E2139">
        <v>49267</v>
      </c>
      <c r="F2139" s="106"/>
      <c r="G2139" t="s">
        <v>102</v>
      </c>
      <c r="H2139" s="106"/>
    </row>
    <row r="2140" spans="1:8" x14ac:dyDescent="0.25">
      <c r="A2140" s="106"/>
      <c r="B2140" s="106"/>
      <c r="C2140" s="106"/>
      <c r="D2140" s="106"/>
      <c r="E2140">
        <v>49269</v>
      </c>
      <c r="F2140" s="106"/>
      <c r="G2140" t="s">
        <v>102</v>
      </c>
      <c r="H2140" s="106"/>
    </row>
    <row r="2141" spans="1:8" x14ac:dyDescent="0.25">
      <c r="A2141" s="106"/>
      <c r="B2141" s="106"/>
      <c r="C2141" s="106"/>
      <c r="D2141" s="106"/>
      <c r="E2141">
        <v>49273</v>
      </c>
      <c r="F2141" s="106"/>
      <c r="G2141" t="s">
        <v>102</v>
      </c>
      <c r="H2141" s="106"/>
    </row>
    <row r="2142" spans="1:8" x14ac:dyDescent="0.25">
      <c r="A2142" s="106"/>
      <c r="B2142" s="106"/>
      <c r="C2142" s="106"/>
      <c r="D2142" s="106"/>
      <c r="E2142">
        <v>49275</v>
      </c>
      <c r="F2142" s="106"/>
      <c r="G2142" t="s">
        <v>102</v>
      </c>
      <c r="H2142" s="106"/>
    </row>
    <row r="2143" spans="1:8" x14ac:dyDescent="0.25">
      <c r="A2143" s="106"/>
      <c r="B2143" s="106"/>
      <c r="C2143" s="106"/>
      <c r="D2143" s="106"/>
      <c r="E2143">
        <v>49279</v>
      </c>
      <c r="F2143" s="106"/>
      <c r="G2143" t="s">
        <v>102</v>
      </c>
      <c r="H2143" s="106"/>
    </row>
    <row r="2144" spans="1:8" x14ac:dyDescent="0.25">
      <c r="A2144" s="106"/>
      <c r="B2144" s="106"/>
      <c r="C2144" s="106"/>
      <c r="D2144" s="106"/>
      <c r="E2144">
        <v>49283</v>
      </c>
      <c r="F2144" s="106"/>
      <c r="G2144" t="s">
        <v>102</v>
      </c>
      <c r="H2144" s="106"/>
    </row>
    <row r="2145" spans="1:8" x14ac:dyDescent="0.25">
      <c r="A2145" s="106"/>
      <c r="B2145" s="106"/>
      <c r="C2145" s="106"/>
      <c r="D2145" s="106"/>
      <c r="E2145">
        <v>49289</v>
      </c>
      <c r="F2145" s="106"/>
      <c r="G2145" t="s">
        <v>102</v>
      </c>
      <c r="H2145" s="106"/>
    </row>
    <row r="2146" spans="1:8" x14ac:dyDescent="0.25">
      <c r="A2146" s="106"/>
      <c r="B2146" s="106"/>
      <c r="C2146" s="106"/>
      <c r="D2146" s="106"/>
      <c r="E2146">
        <v>49291</v>
      </c>
      <c r="F2146" s="106"/>
      <c r="G2146" t="s">
        <v>102</v>
      </c>
      <c r="H2146" s="106"/>
    </row>
    <row r="2147" spans="1:8" x14ac:dyDescent="0.25">
      <c r="A2147" s="106"/>
      <c r="B2147" s="106"/>
      <c r="C2147" s="106"/>
      <c r="D2147" s="106"/>
      <c r="E2147">
        <v>49295</v>
      </c>
      <c r="F2147" s="106"/>
      <c r="G2147" t="s">
        <v>102</v>
      </c>
      <c r="H2147" s="106"/>
    </row>
    <row r="2148" spans="1:8" x14ac:dyDescent="0.25">
      <c r="A2148" s="106"/>
      <c r="B2148" s="106"/>
      <c r="C2148" s="106"/>
      <c r="D2148" s="106"/>
      <c r="E2148">
        <v>49297</v>
      </c>
      <c r="F2148" s="106"/>
      <c r="G2148" t="s">
        <v>102</v>
      </c>
      <c r="H2148" s="106"/>
    </row>
    <row r="2149" spans="1:8" x14ac:dyDescent="0.25">
      <c r="A2149" s="106"/>
      <c r="B2149" s="106"/>
      <c r="C2149" s="106"/>
      <c r="D2149" s="106"/>
      <c r="E2149">
        <v>49299</v>
      </c>
      <c r="F2149" s="106"/>
      <c r="G2149" t="s">
        <v>102</v>
      </c>
      <c r="H2149" s="106"/>
    </row>
    <row r="2150" spans="1:8" x14ac:dyDescent="0.25">
      <c r="A2150" s="106"/>
      <c r="B2150" s="106"/>
      <c r="C2150" s="106"/>
      <c r="D2150" s="106"/>
      <c r="E2150">
        <v>49301</v>
      </c>
      <c r="F2150" s="106"/>
      <c r="G2150" t="s">
        <v>102</v>
      </c>
      <c r="H2150" s="106"/>
    </row>
    <row r="2151" spans="1:8" x14ac:dyDescent="0.25">
      <c r="A2151" s="106"/>
      <c r="B2151" s="106"/>
      <c r="C2151" s="106"/>
      <c r="D2151" s="106"/>
      <c r="E2151">
        <v>49303</v>
      </c>
      <c r="F2151" s="106"/>
      <c r="G2151" t="s">
        <v>102</v>
      </c>
      <c r="H2151" s="106"/>
    </row>
    <row r="2152" spans="1:8" x14ac:dyDescent="0.25">
      <c r="A2152" s="106"/>
      <c r="B2152" s="106"/>
      <c r="C2152" s="106"/>
      <c r="D2152" s="106"/>
      <c r="E2152">
        <v>49305</v>
      </c>
      <c r="F2152" s="106"/>
      <c r="G2152" t="s">
        <v>102</v>
      </c>
      <c r="H2152" s="106"/>
    </row>
    <row r="2153" spans="1:8" x14ac:dyDescent="0.25">
      <c r="A2153" s="106"/>
      <c r="B2153" s="106"/>
      <c r="C2153" s="106"/>
      <c r="D2153" s="106"/>
      <c r="E2153">
        <v>49307</v>
      </c>
      <c r="F2153" s="106"/>
      <c r="G2153" t="s">
        <v>102</v>
      </c>
      <c r="H2153" s="106"/>
    </row>
    <row r="2154" spans="1:8" x14ac:dyDescent="0.25">
      <c r="A2154" s="106"/>
      <c r="B2154" s="106"/>
      <c r="C2154" s="106"/>
      <c r="D2154" s="106"/>
      <c r="E2154">
        <v>49311</v>
      </c>
      <c r="F2154" s="106"/>
      <c r="G2154" t="s">
        <v>102</v>
      </c>
      <c r="H2154" s="106"/>
    </row>
    <row r="2155" spans="1:8" x14ac:dyDescent="0.25">
      <c r="A2155" s="106"/>
      <c r="B2155" s="106"/>
      <c r="C2155" s="106"/>
      <c r="D2155" s="106"/>
      <c r="E2155">
        <v>49313</v>
      </c>
      <c r="F2155" s="106"/>
      <c r="G2155" t="s">
        <v>102</v>
      </c>
      <c r="H2155" s="106"/>
    </row>
    <row r="2156" spans="1:8" x14ac:dyDescent="0.25">
      <c r="A2156" s="106"/>
      <c r="B2156" s="106"/>
      <c r="C2156" s="106"/>
      <c r="D2156" s="106"/>
      <c r="E2156">
        <v>49316</v>
      </c>
      <c r="F2156" s="106"/>
      <c r="G2156" t="s">
        <v>102</v>
      </c>
      <c r="H2156" s="106"/>
    </row>
    <row r="2157" spans="1:8" x14ac:dyDescent="0.25">
      <c r="A2157" s="106"/>
      <c r="B2157" s="106"/>
      <c r="C2157" s="106"/>
      <c r="D2157" s="106"/>
      <c r="E2157">
        <v>49062</v>
      </c>
      <c r="F2157" s="106"/>
      <c r="G2157" t="s">
        <v>105</v>
      </c>
      <c r="H2157" s="106"/>
    </row>
    <row r="2158" spans="1:8" x14ac:dyDescent="0.25">
      <c r="A2158" s="106"/>
      <c r="B2158" s="106"/>
      <c r="C2158" s="106"/>
      <c r="D2158" s="106"/>
      <c r="E2158">
        <v>49063</v>
      </c>
      <c r="F2158" s="106"/>
      <c r="G2158" t="s">
        <v>105</v>
      </c>
      <c r="H2158" s="106"/>
    </row>
    <row r="2159" spans="1:8" x14ac:dyDescent="0.25">
      <c r="A2159" s="106"/>
      <c r="B2159" s="106"/>
      <c r="C2159" s="106"/>
      <c r="D2159" s="106"/>
      <c r="E2159">
        <v>49177</v>
      </c>
      <c r="F2159" s="106"/>
      <c r="G2159" t="s">
        <v>102</v>
      </c>
      <c r="H2159" s="106"/>
    </row>
    <row r="2160" spans="1:8" x14ac:dyDescent="0.25">
      <c r="A2160" s="106"/>
      <c r="B2160" s="106"/>
      <c r="C2160" s="106"/>
      <c r="D2160" s="106"/>
      <c r="E2160">
        <v>49178</v>
      </c>
      <c r="F2160" s="106"/>
      <c r="G2160" t="s">
        <v>102</v>
      </c>
      <c r="H2160" s="106"/>
    </row>
    <row r="2161" spans="1:8" x14ac:dyDescent="0.25">
      <c r="A2161" s="106"/>
      <c r="B2161" s="106"/>
      <c r="C2161" s="106"/>
      <c r="D2161" s="106"/>
      <c r="E2161">
        <v>49179</v>
      </c>
      <c r="F2161" s="106"/>
      <c r="G2161" t="s">
        <v>102</v>
      </c>
      <c r="H2161" s="106"/>
    </row>
    <row r="2162" spans="1:8" x14ac:dyDescent="0.25">
      <c r="A2162" s="106"/>
      <c r="B2162" s="106"/>
      <c r="C2162" s="106"/>
      <c r="D2162" s="106"/>
      <c r="E2162">
        <v>49181</v>
      </c>
      <c r="F2162" s="106"/>
      <c r="G2162" t="s">
        <v>102</v>
      </c>
      <c r="H2162" s="106"/>
    </row>
    <row r="2163" spans="1:8" x14ac:dyDescent="0.25">
      <c r="A2163" s="106"/>
      <c r="B2163" s="106"/>
      <c r="C2163" s="106"/>
      <c r="D2163" s="106"/>
      <c r="E2163">
        <v>49184</v>
      </c>
      <c r="F2163" s="106"/>
      <c r="G2163" t="s">
        <v>102</v>
      </c>
      <c r="H2163" s="106"/>
    </row>
    <row r="2164" spans="1:8" x14ac:dyDescent="0.25">
      <c r="A2164" s="106"/>
      <c r="B2164" s="106"/>
      <c r="C2164" s="106"/>
      <c r="D2164" s="106"/>
      <c r="E2164">
        <v>49186</v>
      </c>
      <c r="F2164" s="106"/>
      <c r="G2164" t="s">
        <v>102</v>
      </c>
      <c r="H2164" s="106"/>
    </row>
    <row r="2165" spans="1:8" x14ac:dyDescent="0.25">
      <c r="A2165" s="106"/>
      <c r="B2165" s="106"/>
      <c r="C2165" s="106"/>
      <c r="D2165" s="106"/>
      <c r="E2165">
        <v>49187</v>
      </c>
      <c r="F2165" s="106"/>
      <c r="G2165" t="s">
        <v>102</v>
      </c>
      <c r="H2165" s="106"/>
    </row>
    <row r="2166" spans="1:8" x14ac:dyDescent="0.25">
      <c r="A2166" s="106"/>
      <c r="B2166" s="106"/>
      <c r="C2166" s="106"/>
      <c r="D2166" s="106"/>
      <c r="E2166">
        <v>49189</v>
      </c>
      <c r="F2166" s="106"/>
      <c r="G2166" t="s">
        <v>102</v>
      </c>
      <c r="H2166" s="106"/>
    </row>
    <row r="2167" spans="1:8" x14ac:dyDescent="0.25">
      <c r="A2167" s="106"/>
      <c r="B2167" s="106"/>
      <c r="C2167" s="106"/>
      <c r="D2167" s="106"/>
      <c r="E2167">
        <v>49190</v>
      </c>
      <c r="F2167" s="106"/>
      <c r="G2167" t="s">
        <v>102</v>
      </c>
      <c r="H2167" s="106"/>
    </row>
    <row r="2168" spans="1:8" x14ac:dyDescent="0.25">
      <c r="A2168" s="106"/>
      <c r="B2168" s="106"/>
      <c r="C2168" s="106"/>
      <c r="D2168" s="106"/>
      <c r="E2168">
        <v>49191</v>
      </c>
      <c r="F2168" s="106"/>
      <c r="G2168" t="s">
        <v>102</v>
      </c>
      <c r="H2168" s="106"/>
    </row>
    <row r="2169" spans="1:8" x14ac:dyDescent="0.25">
      <c r="A2169" s="106"/>
      <c r="B2169" s="106"/>
      <c r="C2169" s="106"/>
      <c r="D2169" s="106"/>
      <c r="E2169">
        <v>49193</v>
      </c>
      <c r="F2169" s="106"/>
      <c r="G2169" t="s">
        <v>102</v>
      </c>
      <c r="H2169" s="106"/>
    </row>
    <row r="2170" spans="1:8" x14ac:dyDescent="0.25">
      <c r="A2170" s="106"/>
      <c r="B2170" s="106"/>
      <c r="C2170" s="106"/>
      <c r="D2170" s="106"/>
      <c r="E2170">
        <v>49195</v>
      </c>
      <c r="F2170" s="106"/>
      <c r="G2170" t="s">
        <v>102</v>
      </c>
      <c r="H2170" s="106"/>
    </row>
    <row r="2171" spans="1:8" x14ac:dyDescent="0.25">
      <c r="A2171" s="106"/>
      <c r="B2171" s="106"/>
      <c r="C2171" s="106"/>
      <c r="D2171" s="106"/>
      <c r="E2171">
        <v>49197</v>
      </c>
      <c r="F2171" s="106"/>
      <c r="G2171" t="s">
        <v>102</v>
      </c>
      <c r="H2171" s="106"/>
    </row>
    <row r="2172" spans="1:8" x14ac:dyDescent="0.25">
      <c r="A2172" s="106"/>
      <c r="B2172" s="106"/>
      <c r="C2172" s="106"/>
      <c r="D2172" s="106"/>
      <c r="E2172">
        <v>49201</v>
      </c>
      <c r="F2172" s="106"/>
      <c r="G2172" t="s">
        <v>102</v>
      </c>
      <c r="H2172" s="106"/>
    </row>
    <row r="2173" spans="1:8" x14ac:dyDescent="0.25">
      <c r="A2173" s="106"/>
      <c r="B2173" s="106"/>
      <c r="C2173" s="106"/>
      <c r="D2173" s="106"/>
      <c r="E2173">
        <v>49203</v>
      </c>
      <c r="F2173" s="106"/>
      <c r="G2173" t="s">
        <v>102</v>
      </c>
      <c r="H2173" s="106"/>
    </row>
    <row r="2174" spans="1:8" x14ac:dyDescent="0.25">
      <c r="A2174" s="106"/>
      <c r="B2174" s="106"/>
      <c r="C2174" s="106"/>
      <c r="D2174" s="106"/>
      <c r="E2174">
        <v>49205</v>
      </c>
      <c r="F2174" s="106"/>
      <c r="G2174" t="s">
        <v>102</v>
      </c>
      <c r="H2174" s="106"/>
    </row>
    <row r="2175" spans="1:8" x14ac:dyDescent="0.25">
      <c r="A2175" s="106"/>
      <c r="B2175" s="106"/>
      <c r="C2175" s="106"/>
      <c r="D2175" s="106"/>
      <c r="E2175">
        <v>49207</v>
      </c>
      <c r="F2175" s="106"/>
      <c r="G2175" t="s">
        <v>102</v>
      </c>
      <c r="H2175" s="106"/>
    </row>
    <row r="2176" spans="1:8" x14ac:dyDescent="0.25">
      <c r="A2176" s="106"/>
      <c r="B2176" s="106"/>
      <c r="C2176" s="106"/>
      <c r="D2176" s="106"/>
      <c r="E2176">
        <v>49209</v>
      </c>
      <c r="F2176" s="106"/>
      <c r="G2176" t="s">
        <v>102</v>
      </c>
      <c r="H2176" s="106"/>
    </row>
    <row r="2177" spans="1:8" x14ac:dyDescent="0.25">
      <c r="A2177" s="106"/>
      <c r="B2177" s="106"/>
      <c r="C2177" s="106"/>
      <c r="D2177" s="106"/>
      <c r="E2177">
        <v>49211</v>
      </c>
      <c r="F2177" s="106"/>
      <c r="G2177" t="s">
        <v>102</v>
      </c>
      <c r="H2177" s="106"/>
    </row>
    <row r="2178" spans="1:8" x14ac:dyDescent="0.25">
      <c r="A2178" s="106"/>
      <c r="B2178" s="106"/>
      <c r="C2178" s="106"/>
      <c r="D2178" s="106"/>
      <c r="E2178">
        <v>49213</v>
      </c>
      <c r="F2178" s="106"/>
      <c r="G2178" t="s">
        <v>102</v>
      </c>
      <c r="H2178" s="106"/>
    </row>
    <row r="2179" spans="1:8" x14ac:dyDescent="0.25">
      <c r="A2179" s="106"/>
      <c r="B2179" s="106"/>
      <c r="C2179" s="106"/>
      <c r="D2179" s="106"/>
      <c r="E2179">
        <v>49215</v>
      </c>
      <c r="F2179" s="106"/>
      <c r="G2179" t="s">
        <v>102</v>
      </c>
      <c r="H2179" s="106"/>
    </row>
    <row r="2180" spans="1:8" x14ac:dyDescent="0.25">
      <c r="A2180" s="106"/>
      <c r="B2180" s="106"/>
      <c r="C2180" s="106"/>
      <c r="D2180" s="106"/>
      <c r="E2180">
        <v>49216</v>
      </c>
      <c r="F2180" s="106"/>
      <c r="G2180" t="s">
        <v>102</v>
      </c>
      <c r="H2180" s="106"/>
    </row>
    <row r="2181" spans="1:8" x14ac:dyDescent="0.25">
      <c r="A2181" s="106"/>
      <c r="B2181" s="106"/>
      <c r="C2181" s="106"/>
      <c r="D2181" s="106"/>
      <c r="E2181">
        <v>49218</v>
      </c>
      <c r="F2181" s="106"/>
      <c r="G2181" t="s">
        <v>102</v>
      </c>
      <c r="H2181" s="106"/>
    </row>
    <row r="2182" spans="1:8" x14ac:dyDescent="0.25">
      <c r="A2182" s="106"/>
      <c r="B2182" s="106"/>
      <c r="C2182" s="106"/>
      <c r="D2182" s="106"/>
      <c r="E2182">
        <v>49220</v>
      </c>
      <c r="F2182" s="106"/>
      <c r="G2182" t="s">
        <v>102</v>
      </c>
      <c r="H2182" s="106"/>
    </row>
    <row r="2183" spans="1:8" x14ac:dyDescent="0.25">
      <c r="A2183" s="106"/>
      <c r="B2183" s="106"/>
      <c r="C2183" s="106"/>
      <c r="D2183" s="106"/>
      <c r="E2183">
        <v>49222</v>
      </c>
      <c r="F2183" s="106"/>
      <c r="G2183" t="s">
        <v>102</v>
      </c>
      <c r="H2183" s="106"/>
    </row>
    <row r="2184" spans="1:8" x14ac:dyDescent="0.25">
      <c r="A2184" s="106"/>
      <c r="B2184" s="106"/>
      <c r="C2184" s="106"/>
      <c r="D2184" s="106"/>
      <c r="E2184">
        <v>49224</v>
      </c>
      <c r="F2184" s="106"/>
      <c r="G2184" t="s">
        <v>102</v>
      </c>
      <c r="H2184" s="106"/>
    </row>
    <row r="2185" spans="1:8" x14ac:dyDescent="0.25">
      <c r="A2185" s="106"/>
      <c r="B2185" s="106"/>
      <c r="C2185" s="106"/>
      <c r="D2185" s="106"/>
      <c r="E2185">
        <v>49226</v>
      </c>
      <c r="F2185" s="106"/>
      <c r="G2185" t="s">
        <v>102</v>
      </c>
      <c r="H2185" s="106"/>
    </row>
    <row r="2186" spans="1:8" x14ac:dyDescent="0.25">
      <c r="A2186" s="106"/>
      <c r="B2186" s="106"/>
      <c r="C2186" s="106"/>
      <c r="D2186" s="106"/>
      <c r="E2186">
        <v>49228</v>
      </c>
      <c r="F2186" s="106"/>
      <c r="G2186" t="s">
        <v>102</v>
      </c>
      <c r="H2186" s="106"/>
    </row>
    <row r="2187" spans="1:8" x14ac:dyDescent="0.25">
      <c r="A2187" s="106"/>
      <c r="B2187" s="106"/>
      <c r="C2187" s="106"/>
      <c r="D2187" s="106"/>
      <c r="E2187">
        <v>49232</v>
      </c>
      <c r="F2187" s="106"/>
      <c r="G2187" t="s">
        <v>102</v>
      </c>
      <c r="H2187" s="106"/>
    </row>
    <row r="2188" spans="1:8" x14ac:dyDescent="0.25">
      <c r="A2188" s="106"/>
      <c r="B2188" s="106"/>
      <c r="C2188" s="106"/>
      <c r="D2188" s="106"/>
      <c r="E2188">
        <v>49234</v>
      </c>
      <c r="F2188" s="106"/>
      <c r="G2188" t="s">
        <v>102</v>
      </c>
      <c r="H2188" s="106"/>
    </row>
    <row r="2189" spans="1:8" x14ac:dyDescent="0.25">
      <c r="A2189" s="106"/>
      <c r="B2189" s="106"/>
      <c r="C2189" s="106"/>
      <c r="D2189" s="106"/>
      <c r="E2189">
        <v>49236</v>
      </c>
      <c r="F2189" s="106"/>
      <c r="G2189" t="s">
        <v>102</v>
      </c>
      <c r="H2189" s="106"/>
    </row>
    <row r="2190" spans="1:8" x14ac:dyDescent="0.25">
      <c r="A2190" s="106"/>
      <c r="B2190" s="106"/>
      <c r="C2190" s="106"/>
      <c r="D2190" s="106"/>
      <c r="E2190">
        <v>49240</v>
      </c>
      <c r="F2190" s="106"/>
      <c r="G2190" t="s">
        <v>102</v>
      </c>
      <c r="H2190" s="106"/>
    </row>
    <row r="2191" spans="1:8" x14ac:dyDescent="0.25">
      <c r="A2191" s="106"/>
      <c r="B2191" s="106"/>
      <c r="C2191" s="106"/>
      <c r="D2191" s="106"/>
      <c r="E2191">
        <v>49242</v>
      </c>
      <c r="F2191" s="106"/>
      <c r="G2191" t="s">
        <v>102</v>
      </c>
      <c r="H2191" s="106"/>
    </row>
    <row r="2192" spans="1:8" x14ac:dyDescent="0.25">
      <c r="A2192" s="106"/>
      <c r="B2192" s="106"/>
      <c r="C2192" s="106"/>
      <c r="D2192" s="106"/>
      <c r="E2192">
        <v>49244</v>
      </c>
      <c r="F2192" s="106"/>
      <c r="G2192" t="s">
        <v>102</v>
      </c>
      <c r="H2192" s="106"/>
    </row>
    <row r="2193" spans="1:8" x14ac:dyDescent="0.25">
      <c r="A2193" s="106"/>
      <c r="B2193" s="106"/>
      <c r="C2193" s="106"/>
      <c r="D2193" s="106"/>
      <c r="E2193">
        <v>49246</v>
      </c>
      <c r="F2193" s="106"/>
      <c r="G2193" t="s">
        <v>102</v>
      </c>
      <c r="H2193" s="106"/>
    </row>
    <row r="2194" spans="1:8" x14ac:dyDescent="0.25">
      <c r="A2194" s="106"/>
      <c r="B2194" s="106"/>
      <c r="C2194" s="106"/>
      <c r="D2194" s="106"/>
      <c r="E2194">
        <v>49248</v>
      </c>
      <c r="F2194" s="106"/>
      <c r="G2194" t="s">
        <v>102</v>
      </c>
      <c r="H2194" s="106"/>
    </row>
    <row r="2195" spans="1:8" x14ac:dyDescent="0.25">
      <c r="A2195" s="106"/>
      <c r="B2195" s="106"/>
      <c r="C2195" s="106"/>
      <c r="D2195" s="106"/>
      <c r="E2195">
        <v>49250</v>
      </c>
      <c r="F2195" s="106"/>
      <c r="G2195" t="s">
        <v>102</v>
      </c>
      <c r="H2195" s="106"/>
    </row>
    <row r="2196" spans="1:8" x14ac:dyDescent="0.25">
      <c r="A2196" s="106"/>
      <c r="B2196" s="106"/>
      <c r="C2196" s="106"/>
      <c r="D2196" s="106"/>
      <c r="E2196">
        <v>49253</v>
      </c>
      <c r="F2196" s="106"/>
      <c r="G2196" t="s">
        <v>102</v>
      </c>
      <c r="H2196" s="106"/>
    </row>
    <row r="2197" spans="1:8" x14ac:dyDescent="0.25">
      <c r="A2197" s="106"/>
      <c r="B2197" s="106"/>
      <c r="C2197" s="106"/>
      <c r="D2197" s="106"/>
      <c r="E2197">
        <v>49255</v>
      </c>
      <c r="F2197" s="106"/>
      <c r="G2197" t="s">
        <v>102</v>
      </c>
      <c r="H2197" s="106"/>
    </row>
    <row r="2198" spans="1:8" x14ac:dyDescent="0.25">
      <c r="A2198" s="106"/>
      <c r="B2198" s="106"/>
      <c r="C2198" s="106"/>
      <c r="D2198" s="106"/>
      <c r="E2198">
        <v>49257</v>
      </c>
      <c r="F2198" s="106"/>
      <c r="G2198" t="s">
        <v>102</v>
      </c>
      <c r="H2198" s="106"/>
    </row>
    <row r="2199" spans="1:8" x14ac:dyDescent="0.25">
      <c r="A2199" s="106"/>
      <c r="B2199" s="106"/>
      <c r="C2199" s="106"/>
      <c r="D2199" s="106"/>
      <c r="E2199">
        <v>49261</v>
      </c>
      <c r="F2199" s="106"/>
      <c r="G2199" t="s">
        <v>102</v>
      </c>
      <c r="H2199" s="106"/>
    </row>
    <row r="2200" spans="1:8" x14ac:dyDescent="0.25">
      <c r="A2200" s="106"/>
      <c r="B2200" s="106"/>
      <c r="C2200" s="106"/>
      <c r="D2200" s="106"/>
      <c r="E2200">
        <v>49263</v>
      </c>
      <c r="F2200" s="106"/>
      <c r="G2200" t="s">
        <v>102</v>
      </c>
      <c r="H2200" s="106"/>
    </row>
    <row r="2201" spans="1:8" x14ac:dyDescent="0.25">
      <c r="A2201" s="106"/>
      <c r="B2201" s="106"/>
      <c r="C2201" s="106"/>
      <c r="D2201" s="106"/>
      <c r="E2201">
        <v>49026</v>
      </c>
      <c r="F2201" s="106"/>
      <c r="G2201" t="s">
        <v>102</v>
      </c>
      <c r="H2201" s="106"/>
    </row>
    <row r="2202" spans="1:8" x14ac:dyDescent="0.25">
      <c r="A2202" s="106"/>
      <c r="B2202" s="106"/>
      <c r="C2202" s="106"/>
      <c r="D2202" s="106"/>
      <c r="E2202">
        <v>49064</v>
      </c>
      <c r="F2202" s="106"/>
      <c r="G2202" t="s">
        <v>102</v>
      </c>
      <c r="H2202" s="106"/>
    </row>
    <row r="2203" spans="1:8" x14ac:dyDescent="0.25">
      <c r="A2203" s="106"/>
      <c r="B2203" s="106"/>
      <c r="C2203" s="106"/>
      <c r="D2203" s="106"/>
      <c r="E2203">
        <v>49065</v>
      </c>
      <c r="F2203" s="106"/>
      <c r="G2203" t="s">
        <v>102</v>
      </c>
      <c r="H2203" s="106"/>
    </row>
    <row r="2204" spans="1:8" x14ac:dyDescent="0.25">
      <c r="A2204" s="106"/>
      <c r="B2204" s="106"/>
      <c r="C2204" s="106"/>
      <c r="D2204" s="106"/>
      <c r="E2204">
        <v>49066</v>
      </c>
      <c r="F2204" s="106"/>
      <c r="G2204" t="s">
        <v>102</v>
      </c>
      <c r="H2204" s="106"/>
    </row>
    <row r="2205" spans="1:8" x14ac:dyDescent="0.25">
      <c r="A2205" s="106"/>
      <c r="B2205" s="106"/>
      <c r="C2205" s="106"/>
      <c r="D2205" s="106"/>
      <c r="E2205">
        <v>49067</v>
      </c>
      <c r="F2205" s="106"/>
      <c r="G2205" t="s">
        <v>102</v>
      </c>
      <c r="H2205" s="106"/>
    </row>
    <row r="2206" spans="1:8" x14ac:dyDescent="0.25">
      <c r="A2206" s="106"/>
      <c r="B2206" s="106"/>
      <c r="C2206" s="106"/>
      <c r="D2206" s="106"/>
      <c r="E2206">
        <v>49068</v>
      </c>
      <c r="F2206" s="106"/>
      <c r="G2206" t="s">
        <v>102</v>
      </c>
      <c r="H2206" s="106"/>
    </row>
    <row r="2207" spans="1:8" x14ac:dyDescent="0.25">
      <c r="A2207" s="106"/>
      <c r="B2207" s="106"/>
      <c r="C2207" s="106"/>
      <c r="D2207" s="106"/>
      <c r="E2207">
        <v>49069</v>
      </c>
      <c r="F2207" s="106"/>
      <c r="G2207" t="s">
        <v>102</v>
      </c>
      <c r="H2207" s="106"/>
    </row>
    <row r="2208" spans="1:8" x14ac:dyDescent="0.25">
      <c r="A2208" s="106"/>
      <c r="B2208" s="106"/>
      <c r="C2208" s="106"/>
      <c r="D2208" s="106"/>
      <c r="E2208">
        <v>49070</v>
      </c>
      <c r="F2208" s="106"/>
      <c r="G2208" t="s">
        <v>102</v>
      </c>
      <c r="H2208" s="106"/>
    </row>
    <row r="2209" spans="1:8" x14ac:dyDescent="0.25">
      <c r="A2209" s="106"/>
      <c r="B2209" s="106"/>
      <c r="C2209" s="106"/>
      <c r="D2209" s="106"/>
      <c r="E2209">
        <v>49072</v>
      </c>
      <c r="F2209" s="106"/>
      <c r="G2209" t="s">
        <v>102</v>
      </c>
      <c r="H2209" s="106"/>
    </row>
    <row r="2210" spans="1:8" x14ac:dyDescent="0.25">
      <c r="A2210" s="106"/>
      <c r="B2210" s="106"/>
      <c r="C2210" s="106"/>
      <c r="D2210" s="106"/>
      <c r="E2210">
        <v>49073</v>
      </c>
      <c r="F2210" s="106"/>
      <c r="G2210" t="s">
        <v>102</v>
      </c>
      <c r="H2210" s="106"/>
    </row>
    <row r="2211" spans="1:8" x14ac:dyDescent="0.25">
      <c r="A2211" s="106"/>
      <c r="B2211" s="106"/>
      <c r="C2211" s="106"/>
      <c r="D2211" s="106"/>
      <c r="E2211">
        <v>49074</v>
      </c>
      <c r="F2211" s="106"/>
      <c r="G2211" t="s">
        <v>102</v>
      </c>
      <c r="H2211" s="106"/>
    </row>
    <row r="2212" spans="1:8" x14ac:dyDescent="0.25">
      <c r="A2212" s="106"/>
      <c r="B2212" s="106"/>
      <c r="C2212" s="106"/>
      <c r="D2212" s="106"/>
      <c r="E2212">
        <v>49075</v>
      </c>
      <c r="F2212" s="106"/>
      <c r="G2212" t="s">
        <v>102</v>
      </c>
      <c r="H2212" s="106"/>
    </row>
    <row r="2213" spans="1:8" x14ac:dyDescent="0.25">
      <c r="A2213" s="106"/>
      <c r="B2213" s="106"/>
      <c r="C2213" s="106"/>
      <c r="D2213" s="106"/>
      <c r="E2213">
        <v>49077</v>
      </c>
      <c r="F2213" s="106"/>
      <c r="G2213" t="s">
        <v>102</v>
      </c>
      <c r="H2213" s="106"/>
    </row>
    <row r="2214" spans="1:8" x14ac:dyDescent="0.25">
      <c r="A2214" s="106"/>
      <c r="B2214" s="106"/>
      <c r="C2214" s="106"/>
      <c r="D2214" s="106"/>
      <c r="E2214">
        <v>49079</v>
      </c>
      <c r="F2214" s="106"/>
      <c r="G2214" t="s">
        <v>102</v>
      </c>
      <c r="H2214" s="106"/>
    </row>
    <row r="2215" spans="1:8" x14ac:dyDescent="0.25">
      <c r="A2215" s="106"/>
      <c r="B2215" s="106"/>
      <c r="C2215" s="106"/>
      <c r="D2215" s="106"/>
      <c r="E2215">
        <v>49081</v>
      </c>
      <c r="F2215" s="106"/>
      <c r="G2215" t="s">
        <v>102</v>
      </c>
      <c r="H2215" s="106"/>
    </row>
    <row r="2216" spans="1:8" x14ac:dyDescent="0.25">
      <c r="A2216" s="106"/>
      <c r="B2216" s="106"/>
      <c r="C2216" s="106"/>
      <c r="D2216" s="106"/>
      <c r="E2216">
        <v>49083</v>
      </c>
      <c r="F2216" s="106"/>
      <c r="G2216" t="s">
        <v>102</v>
      </c>
      <c r="H2216" s="106"/>
    </row>
    <row r="2217" spans="1:8" x14ac:dyDescent="0.25">
      <c r="A2217" s="106"/>
      <c r="B2217" s="106"/>
      <c r="C2217" s="106"/>
      <c r="D2217" s="106"/>
      <c r="E2217">
        <v>49085</v>
      </c>
      <c r="F2217" s="106"/>
      <c r="G2217" t="s">
        <v>102</v>
      </c>
      <c r="H2217" s="106"/>
    </row>
    <row r="2218" spans="1:8" x14ac:dyDescent="0.25">
      <c r="A2218" s="106"/>
      <c r="B2218" s="106"/>
      <c r="C2218" s="106"/>
      <c r="D2218" s="106"/>
      <c r="E2218">
        <v>49087</v>
      </c>
      <c r="F2218" s="106"/>
      <c r="G2218" t="s">
        <v>102</v>
      </c>
      <c r="H2218" s="106"/>
    </row>
    <row r="2219" spans="1:8" x14ac:dyDescent="0.25">
      <c r="A2219" s="106"/>
      <c r="B2219" s="106"/>
      <c r="C2219" s="106"/>
      <c r="D2219" s="106"/>
      <c r="E2219">
        <v>49089</v>
      </c>
      <c r="F2219" s="106"/>
      <c r="G2219" t="s">
        <v>102</v>
      </c>
      <c r="H2219" s="106"/>
    </row>
    <row r="2220" spans="1:8" x14ac:dyDescent="0.25">
      <c r="A2220" s="106"/>
      <c r="B2220" s="106"/>
      <c r="C2220" s="106"/>
      <c r="D2220" s="106"/>
      <c r="E2220">
        <v>49091</v>
      </c>
      <c r="F2220" s="106"/>
      <c r="G2220" t="s">
        <v>102</v>
      </c>
      <c r="H2220" s="106"/>
    </row>
    <row r="2221" spans="1:8" x14ac:dyDescent="0.25">
      <c r="A2221" s="106"/>
      <c r="B2221" s="106"/>
      <c r="C2221" s="106"/>
      <c r="D2221" s="106"/>
      <c r="E2221">
        <v>49093</v>
      </c>
      <c r="F2221" s="106"/>
      <c r="G2221" t="s">
        <v>102</v>
      </c>
      <c r="H2221" s="106"/>
    </row>
    <row r="2222" spans="1:8" x14ac:dyDescent="0.25">
      <c r="A2222" s="106"/>
      <c r="B2222" s="106"/>
      <c r="C2222" s="106"/>
      <c r="D2222" s="106"/>
      <c r="E2222">
        <v>49095</v>
      </c>
      <c r="F2222" s="106"/>
      <c r="G2222" t="s">
        <v>102</v>
      </c>
      <c r="H2222" s="106"/>
    </row>
    <row r="2223" spans="1:8" x14ac:dyDescent="0.25">
      <c r="A2223" s="106"/>
      <c r="B2223" s="106"/>
      <c r="C2223" s="106"/>
      <c r="D2223" s="106"/>
      <c r="E2223">
        <v>49096</v>
      </c>
      <c r="F2223" s="106"/>
      <c r="G2223" t="s">
        <v>102</v>
      </c>
      <c r="H2223" s="106"/>
    </row>
    <row r="2224" spans="1:8" x14ac:dyDescent="0.25">
      <c r="A2224" s="106"/>
      <c r="B2224" s="106"/>
      <c r="C2224" s="106"/>
      <c r="D2224" s="106"/>
      <c r="E2224">
        <v>49098</v>
      </c>
      <c r="F2224" s="106"/>
      <c r="G2224" t="s">
        <v>102</v>
      </c>
      <c r="H2224" s="106"/>
    </row>
    <row r="2225" spans="1:8" x14ac:dyDescent="0.25">
      <c r="A2225" s="106"/>
      <c r="B2225" s="106"/>
      <c r="C2225" s="106"/>
      <c r="D2225" s="106"/>
      <c r="E2225">
        <v>49102</v>
      </c>
      <c r="F2225" s="106"/>
      <c r="G2225" t="s">
        <v>102</v>
      </c>
      <c r="H2225" s="106"/>
    </row>
    <row r="2226" spans="1:8" x14ac:dyDescent="0.25">
      <c r="A2226" s="106"/>
      <c r="B2226" s="106"/>
      <c r="C2226" s="106"/>
      <c r="D2226" s="106"/>
      <c r="E2226">
        <v>49104</v>
      </c>
      <c r="F2226" s="106"/>
      <c r="G2226" t="s">
        <v>102</v>
      </c>
      <c r="H2226" s="106"/>
    </row>
    <row r="2227" spans="1:8" x14ac:dyDescent="0.25">
      <c r="A2227" s="106"/>
      <c r="B2227" s="106"/>
      <c r="C2227" s="106"/>
      <c r="D2227" s="106"/>
      <c r="E2227">
        <v>49106</v>
      </c>
      <c r="F2227" s="106"/>
      <c r="G2227" t="s">
        <v>102</v>
      </c>
      <c r="H2227" s="106"/>
    </row>
    <row r="2228" spans="1:8" x14ac:dyDescent="0.25">
      <c r="A2228" s="106"/>
      <c r="B2228" s="106"/>
      <c r="C2228" s="106"/>
      <c r="D2228" s="106"/>
      <c r="E2228">
        <v>49108</v>
      </c>
      <c r="F2228" s="106"/>
      <c r="G2228" t="s">
        <v>102</v>
      </c>
      <c r="H2228" s="106"/>
    </row>
    <row r="2229" spans="1:8" x14ac:dyDescent="0.25">
      <c r="A2229" s="106"/>
      <c r="B2229" s="106"/>
      <c r="C2229" s="106"/>
      <c r="D2229" s="106"/>
      <c r="E2229">
        <v>49112</v>
      </c>
      <c r="F2229" s="106"/>
      <c r="G2229" t="s">
        <v>102</v>
      </c>
      <c r="H2229" s="106"/>
    </row>
    <row r="2230" spans="1:8" x14ac:dyDescent="0.25">
      <c r="A2230" s="106"/>
      <c r="B2230" s="106"/>
      <c r="C2230" s="106"/>
      <c r="D2230" s="106"/>
      <c r="E2230">
        <v>49114</v>
      </c>
      <c r="F2230" s="106"/>
      <c r="G2230" t="s">
        <v>102</v>
      </c>
      <c r="H2230" s="106"/>
    </row>
    <row r="2231" spans="1:8" x14ac:dyDescent="0.25">
      <c r="A2231" s="106"/>
      <c r="B2231" s="106"/>
      <c r="C2231" s="106"/>
      <c r="D2231" s="106"/>
      <c r="E2231">
        <v>49116</v>
      </c>
      <c r="F2231" s="106"/>
      <c r="G2231" t="s">
        <v>102</v>
      </c>
      <c r="H2231" s="106"/>
    </row>
    <row r="2232" spans="1:8" x14ac:dyDescent="0.25">
      <c r="A2232" s="106"/>
      <c r="B2232" s="106"/>
      <c r="C2232" s="106"/>
      <c r="D2232" s="106"/>
      <c r="E2232">
        <v>49118</v>
      </c>
      <c r="F2232" s="106"/>
      <c r="G2232" t="s">
        <v>102</v>
      </c>
      <c r="H2232" s="106"/>
    </row>
    <row r="2233" spans="1:8" x14ac:dyDescent="0.25">
      <c r="A2233" s="106"/>
      <c r="B2233" s="106"/>
      <c r="C2233" s="106"/>
      <c r="D2233" s="106"/>
      <c r="E2233">
        <v>49120</v>
      </c>
      <c r="F2233" s="106"/>
      <c r="G2233" t="s">
        <v>102</v>
      </c>
      <c r="H2233" s="106"/>
    </row>
    <row r="2234" spans="1:8" x14ac:dyDescent="0.25">
      <c r="A2234" s="106"/>
      <c r="B2234" s="106"/>
      <c r="C2234" s="106"/>
      <c r="D2234" s="106"/>
      <c r="E2234">
        <v>49122</v>
      </c>
      <c r="F2234" s="106"/>
      <c r="G2234" t="s">
        <v>102</v>
      </c>
      <c r="H2234" s="106"/>
    </row>
    <row r="2235" spans="1:8" x14ac:dyDescent="0.25">
      <c r="A2235" s="106"/>
      <c r="B2235" s="106"/>
      <c r="C2235" s="106"/>
      <c r="D2235" s="106"/>
      <c r="E2235">
        <v>49124</v>
      </c>
      <c r="F2235" s="106"/>
      <c r="G2235" t="s">
        <v>102</v>
      </c>
      <c r="H2235" s="106"/>
    </row>
    <row r="2236" spans="1:8" x14ac:dyDescent="0.25">
      <c r="A2236" s="106"/>
      <c r="B2236" s="106"/>
      <c r="C2236" s="106"/>
      <c r="D2236" s="106"/>
      <c r="E2236">
        <v>49126</v>
      </c>
      <c r="F2236" s="106"/>
      <c r="G2236" t="s">
        <v>102</v>
      </c>
      <c r="H2236" s="106"/>
    </row>
    <row r="2237" spans="1:8" x14ac:dyDescent="0.25">
      <c r="A2237" s="106"/>
      <c r="B2237" s="106"/>
      <c r="C2237" s="106"/>
      <c r="D2237" s="106"/>
      <c r="E2237">
        <v>49127</v>
      </c>
      <c r="F2237" s="106"/>
      <c r="G2237" t="s">
        <v>102</v>
      </c>
      <c r="H2237" s="106"/>
    </row>
    <row r="2238" spans="1:8" x14ac:dyDescent="0.25">
      <c r="A2238" s="106"/>
      <c r="B2238" s="106"/>
      <c r="C2238" s="106"/>
      <c r="D2238" s="106"/>
      <c r="E2238">
        <v>49128</v>
      </c>
      <c r="F2238" s="106"/>
      <c r="G2238" t="s">
        <v>102</v>
      </c>
      <c r="H2238" s="106"/>
    </row>
    <row r="2239" spans="1:8" x14ac:dyDescent="0.25">
      <c r="A2239" s="106"/>
      <c r="B2239" s="106"/>
      <c r="C2239" s="106"/>
      <c r="D2239" s="106"/>
      <c r="E2239">
        <v>49129</v>
      </c>
      <c r="F2239" s="106"/>
      <c r="G2239" t="s">
        <v>102</v>
      </c>
      <c r="H2239" s="106"/>
    </row>
    <row r="2240" spans="1:8" x14ac:dyDescent="0.25">
      <c r="A2240" s="106"/>
      <c r="B2240" s="106"/>
      <c r="C2240" s="106"/>
      <c r="D2240" s="106"/>
      <c r="E2240">
        <v>49130</v>
      </c>
      <c r="F2240" s="106"/>
      <c r="G2240" t="s">
        <v>102</v>
      </c>
      <c r="H2240" s="106"/>
    </row>
    <row r="2241" spans="1:8" x14ac:dyDescent="0.25">
      <c r="A2241" s="106"/>
      <c r="B2241" s="106"/>
      <c r="C2241" s="106"/>
      <c r="D2241" s="106"/>
      <c r="E2241">
        <v>49131</v>
      </c>
      <c r="F2241" s="106"/>
      <c r="G2241" t="s">
        <v>102</v>
      </c>
      <c r="H2241" s="106"/>
    </row>
    <row r="2242" spans="1:8" x14ac:dyDescent="0.25">
      <c r="A2242" s="106"/>
      <c r="B2242" s="106"/>
      <c r="C2242" s="106"/>
      <c r="D2242" s="106"/>
      <c r="E2242">
        <v>49132</v>
      </c>
      <c r="F2242" s="106"/>
      <c r="G2242" t="s">
        <v>102</v>
      </c>
      <c r="H2242" s="106"/>
    </row>
    <row r="2243" spans="1:8" x14ac:dyDescent="0.25">
      <c r="A2243" s="106"/>
      <c r="B2243" s="106"/>
      <c r="C2243" s="106"/>
      <c r="D2243" s="106"/>
      <c r="E2243">
        <v>49133</v>
      </c>
      <c r="F2243" s="106"/>
      <c r="G2243" t="s">
        <v>102</v>
      </c>
      <c r="H2243" s="106"/>
    </row>
    <row r="2244" spans="1:8" x14ac:dyDescent="0.25">
      <c r="A2244" s="106"/>
      <c r="B2244" s="106"/>
      <c r="C2244" s="106"/>
      <c r="D2244" s="106"/>
      <c r="E2244">
        <v>49134</v>
      </c>
      <c r="F2244" s="106"/>
      <c r="G2244" t="s">
        <v>102</v>
      </c>
      <c r="H2244" s="106"/>
    </row>
    <row r="2245" spans="1:8" x14ac:dyDescent="0.25">
      <c r="A2245" s="106"/>
      <c r="B2245" s="106"/>
      <c r="C2245" s="106"/>
      <c r="D2245" s="106"/>
      <c r="E2245">
        <v>49135</v>
      </c>
      <c r="F2245" s="106"/>
      <c r="G2245" t="s">
        <v>102</v>
      </c>
      <c r="H2245" s="106"/>
    </row>
    <row r="2246" spans="1:8" x14ac:dyDescent="0.25">
      <c r="A2246" s="106"/>
      <c r="B2246" s="106"/>
      <c r="C2246" s="106"/>
      <c r="D2246" s="106"/>
      <c r="E2246">
        <v>49136</v>
      </c>
      <c r="F2246" s="106"/>
      <c r="G2246" t="s">
        <v>102</v>
      </c>
      <c r="H2246" s="106"/>
    </row>
    <row r="2247" spans="1:8" x14ac:dyDescent="0.25">
      <c r="A2247" s="106"/>
      <c r="B2247" s="106"/>
      <c r="C2247" s="106"/>
      <c r="D2247" s="106"/>
      <c r="E2247">
        <v>49137</v>
      </c>
      <c r="F2247" s="106"/>
      <c r="G2247" t="s">
        <v>102</v>
      </c>
      <c r="H2247" s="106"/>
    </row>
    <row r="2248" spans="1:8" x14ac:dyDescent="0.25">
      <c r="A2248" s="106"/>
      <c r="B2248" s="106"/>
      <c r="C2248" s="106"/>
      <c r="D2248" s="106"/>
      <c r="E2248">
        <v>49139</v>
      </c>
      <c r="F2248" s="106"/>
      <c r="G2248" t="s">
        <v>102</v>
      </c>
      <c r="H2248" s="106"/>
    </row>
    <row r="2249" spans="1:8" x14ac:dyDescent="0.25">
      <c r="A2249" s="106"/>
      <c r="B2249" s="106"/>
      <c r="C2249" s="106"/>
      <c r="D2249" s="106"/>
      <c r="E2249">
        <v>49140</v>
      </c>
      <c r="F2249" s="106"/>
      <c r="G2249" t="s">
        <v>102</v>
      </c>
      <c r="H2249" s="106"/>
    </row>
    <row r="2250" spans="1:8" x14ac:dyDescent="0.25">
      <c r="A2250" s="106"/>
      <c r="B2250" s="106"/>
      <c r="C2250" s="106"/>
      <c r="D2250" s="106"/>
      <c r="E2250">
        <v>49142</v>
      </c>
      <c r="F2250" s="106"/>
      <c r="G2250" t="s">
        <v>102</v>
      </c>
      <c r="H2250" s="106"/>
    </row>
    <row r="2251" spans="1:8" x14ac:dyDescent="0.25">
      <c r="A2251" s="106"/>
      <c r="B2251" s="106"/>
      <c r="C2251" s="106"/>
      <c r="D2251" s="106"/>
      <c r="E2251">
        <v>49143</v>
      </c>
      <c r="F2251" s="106"/>
      <c r="G2251" t="s">
        <v>102</v>
      </c>
      <c r="H2251" s="106"/>
    </row>
    <row r="2252" spans="1:8" x14ac:dyDescent="0.25">
      <c r="A2252" s="106"/>
      <c r="B2252" s="106"/>
      <c r="C2252" s="106"/>
      <c r="D2252" s="106"/>
      <c r="E2252">
        <v>49145</v>
      </c>
      <c r="F2252" s="106"/>
      <c r="G2252" t="s">
        <v>102</v>
      </c>
      <c r="H2252" s="106"/>
    </row>
    <row r="2253" spans="1:8" x14ac:dyDescent="0.25">
      <c r="A2253" s="106"/>
      <c r="B2253" s="106"/>
      <c r="C2253" s="106"/>
      <c r="D2253" s="106"/>
      <c r="E2253">
        <v>49147</v>
      </c>
      <c r="F2253" s="106"/>
      <c r="G2253" t="s">
        <v>102</v>
      </c>
      <c r="H2253" s="106"/>
    </row>
    <row r="2254" spans="1:8" x14ac:dyDescent="0.25">
      <c r="A2254" s="106"/>
      <c r="B2254" s="106"/>
      <c r="C2254" s="106"/>
      <c r="D2254" s="106"/>
      <c r="E2254">
        <v>49149</v>
      </c>
      <c r="F2254" s="106"/>
      <c r="G2254" t="s">
        <v>102</v>
      </c>
      <c r="H2254" s="106"/>
    </row>
    <row r="2255" spans="1:8" x14ac:dyDescent="0.25">
      <c r="A2255" s="106"/>
      <c r="B2255" s="106"/>
      <c r="C2255" s="106"/>
      <c r="D2255" s="106"/>
      <c r="E2255">
        <v>49151</v>
      </c>
      <c r="F2255" s="106"/>
      <c r="G2255" t="s">
        <v>102</v>
      </c>
      <c r="H2255" s="106"/>
    </row>
    <row r="2256" spans="1:8" x14ac:dyDescent="0.25">
      <c r="A2256" s="106"/>
      <c r="B2256" s="106"/>
      <c r="C2256" s="106"/>
      <c r="D2256" s="106"/>
      <c r="E2256">
        <v>49153</v>
      </c>
      <c r="F2256" s="106"/>
      <c r="G2256" t="s">
        <v>102</v>
      </c>
      <c r="H2256" s="106"/>
    </row>
    <row r="2257" spans="1:8" x14ac:dyDescent="0.25">
      <c r="A2257" s="106"/>
      <c r="B2257" s="106"/>
      <c r="C2257" s="106"/>
      <c r="D2257" s="106"/>
      <c r="E2257">
        <v>49155</v>
      </c>
      <c r="F2257" s="106"/>
      <c r="G2257" t="s">
        <v>102</v>
      </c>
      <c r="H2257" s="106"/>
    </row>
    <row r="2258" spans="1:8" x14ac:dyDescent="0.25">
      <c r="A2258" s="106"/>
      <c r="B2258" s="106"/>
      <c r="C2258" s="106"/>
      <c r="D2258" s="106"/>
      <c r="E2258">
        <v>49159</v>
      </c>
      <c r="F2258" s="106"/>
      <c r="G2258" t="s">
        <v>102</v>
      </c>
      <c r="H2258" s="106"/>
    </row>
    <row r="2259" spans="1:8" x14ac:dyDescent="0.25">
      <c r="A2259" s="106"/>
      <c r="B2259" s="106"/>
      <c r="C2259" s="106"/>
      <c r="D2259" s="106"/>
      <c r="E2259">
        <v>49161</v>
      </c>
      <c r="F2259" s="106"/>
      <c r="G2259" t="s">
        <v>102</v>
      </c>
      <c r="H2259" s="106"/>
    </row>
    <row r="2260" spans="1:8" x14ac:dyDescent="0.25">
      <c r="A2260" s="106"/>
      <c r="B2260" s="106"/>
      <c r="C2260" s="106"/>
      <c r="D2260" s="106"/>
      <c r="E2260">
        <v>49165</v>
      </c>
      <c r="F2260" s="106"/>
      <c r="G2260" t="s">
        <v>102</v>
      </c>
      <c r="H2260" s="106"/>
    </row>
    <row r="2261" spans="1:8" x14ac:dyDescent="0.25">
      <c r="A2261" s="106"/>
      <c r="B2261" s="106"/>
      <c r="C2261" s="106"/>
      <c r="D2261" s="106"/>
      <c r="E2261">
        <v>49167</v>
      </c>
      <c r="F2261" s="106"/>
      <c r="G2261" t="s">
        <v>102</v>
      </c>
      <c r="H2261" s="106"/>
    </row>
    <row r="2262" spans="1:8" x14ac:dyDescent="0.25">
      <c r="A2262" s="106"/>
      <c r="B2262" s="106"/>
      <c r="C2262" s="106"/>
      <c r="D2262" s="106"/>
      <c r="E2262">
        <v>49168</v>
      </c>
      <c r="F2262" s="106"/>
      <c r="G2262" t="s">
        <v>102</v>
      </c>
      <c r="H2262" s="106"/>
    </row>
    <row r="2263" spans="1:8" x14ac:dyDescent="0.25">
      <c r="A2263" s="106"/>
      <c r="B2263" s="106"/>
      <c r="C2263" s="106"/>
      <c r="D2263" s="106"/>
      <c r="E2263">
        <v>49170</v>
      </c>
      <c r="F2263" s="106"/>
      <c r="G2263" t="s">
        <v>102</v>
      </c>
      <c r="H2263" s="106"/>
    </row>
    <row r="2264" spans="1:8" x14ac:dyDescent="0.25">
      <c r="A2264" s="106"/>
      <c r="B2264" s="106"/>
      <c r="C2264" s="106"/>
      <c r="D2264" s="106"/>
      <c r="E2264">
        <v>49172</v>
      </c>
      <c r="F2264" s="106"/>
      <c r="G2264" t="s">
        <v>102</v>
      </c>
      <c r="H2264" s="106"/>
    </row>
    <row r="2265" spans="1:8" x14ac:dyDescent="0.25">
      <c r="A2265" s="106"/>
      <c r="B2265" s="106"/>
      <c r="C2265" s="106"/>
      <c r="D2265" s="106"/>
      <c r="E2265">
        <v>49174</v>
      </c>
      <c r="F2265" s="106"/>
      <c r="G2265" t="s">
        <v>102</v>
      </c>
      <c r="H2265" s="106"/>
    </row>
    <row r="2266" spans="1:8" x14ac:dyDescent="0.25">
      <c r="A2266" s="106"/>
      <c r="B2266" s="106"/>
      <c r="C2266" s="106"/>
      <c r="D2266" s="106"/>
      <c r="E2266">
        <v>49176</v>
      </c>
      <c r="F2266" s="106"/>
      <c r="G2266" t="s">
        <v>102</v>
      </c>
      <c r="H2266" s="106"/>
    </row>
    <row r="2267" spans="1:8" x14ac:dyDescent="0.25">
      <c r="A2267" s="106"/>
      <c r="B2267" s="106"/>
      <c r="C2267" s="106"/>
      <c r="D2267" s="106"/>
      <c r="E2267">
        <v>49317</v>
      </c>
      <c r="F2267" s="106"/>
      <c r="G2267" t="s">
        <v>102</v>
      </c>
      <c r="H2267" s="106"/>
    </row>
    <row r="2268" spans="1:8" x14ac:dyDescent="0.25">
      <c r="A2268" s="106"/>
      <c r="B2268" s="106"/>
      <c r="C2268" s="106"/>
      <c r="D2268" s="106"/>
      <c r="E2268">
        <v>49318</v>
      </c>
      <c r="F2268" s="106"/>
      <c r="G2268" t="s">
        <v>102</v>
      </c>
      <c r="H2268" s="106"/>
    </row>
    <row r="2269" spans="1:8" x14ac:dyDescent="0.25">
      <c r="A2269" s="106"/>
      <c r="B2269" s="106"/>
      <c r="C2269" s="106"/>
      <c r="D2269" s="106"/>
      <c r="E2269">
        <v>49319</v>
      </c>
      <c r="F2269" s="106"/>
      <c r="G2269" t="s">
        <v>102</v>
      </c>
      <c r="H2269" s="106"/>
    </row>
    <row r="2270" spans="1:8" x14ac:dyDescent="0.25">
      <c r="A2270" s="106"/>
      <c r="B2270" s="106"/>
      <c r="C2270" s="106"/>
      <c r="D2270" s="106"/>
      <c r="E2270">
        <v>49320</v>
      </c>
      <c r="F2270" s="106"/>
      <c r="G2270" t="s">
        <v>102</v>
      </c>
      <c r="H2270" s="106"/>
    </row>
    <row r="2271" spans="1:8" x14ac:dyDescent="0.25">
      <c r="A2271" s="106"/>
      <c r="B2271" s="106"/>
      <c r="C2271" s="106"/>
      <c r="D2271" s="106"/>
      <c r="E2271">
        <v>49322</v>
      </c>
      <c r="F2271" s="106"/>
      <c r="G2271" t="s">
        <v>102</v>
      </c>
      <c r="H2271" s="106"/>
    </row>
    <row r="2272" spans="1:8" x14ac:dyDescent="0.25">
      <c r="A2272" s="106"/>
      <c r="B2272" s="106"/>
      <c r="C2272" s="106"/>
      <c r="D2272" s="106"/>
      <c r="E2272">
        <v>49323</v>
      </c>
      <c r="F2272" s="106"/>
      <c r="G2272" t="s">
        <v>102</v>
      </c>
      <c r="H2272" s="106"/>
    </row>
    <row r="2273" spans="1:8" x14ac:dyDescent="0.25">
      <c r="A2273" s="106"/>
      <c r="B2273" s="106"/>
      <c r="C2273" s="106"/>
      <c r="D2273" s="106"/>
      <c r="E2273">
        <v>49324</v>
      </c>
      <c r="F2273" s="106"/>
      <c r="G2273" t="s">
        <v>102</v>
      </c>
      <c r="H2273" s="106"/>
    </row>
    <row r="2274" spans="1:8" x14ac:dyDescent="0.25">
      <c r="A2274" s="106"/>
      <c r="B2274" s="106"/>
      <c r="C2274" s="106"/>
      <c r="D2274" s="106"/>
      <c r="E2274">
        <v>49326</v>
      </c>
      <c r="F2274" s="106"/>
      <c r="G2274" t="s">
        <v>102</v>
      </c>
      <c r="H2274" s="106"/>
    </row>
    <row r="2275" spans="1:8" x14ac:dyDescent="0.25">
      <c r="A2275" s="106"/>
      <c r="B2275" s="106"/>
      <c r="C2275" s="106"/>
      <c r="D2275" s="106"/>
      <c r="E2275">
        <v>49327</v>
      </c>
      <c r="F2275" s="106"/>
      <c r="G2275" t="s">
        <v>102</v>
      </c>
      <c r="H2275" s="106"/>
    </row>
    <row r="2276" spans="1:8" x14ac:dyDescent="0.25">
      <c r="A2276" s="106"/>
      <c r="B2276" s="106"/>
      <c r="C2276" s="106"/>
      <c r="D2276" s="106"/>
      <c r="E2276">
        <v>49328</v>
      </c>
      <c r="F2276" s="106"/>
      <c r="G2276" t="s">
        <v>102</v>
      </c>
      <c r="H2276" s="106"/>
    </row>
    <row r="2277" spans="1:8" x14ac:dyDescent="0.25">
      <c r="A2277" s="106"/>
      <c r="B2277" s="106"/>
      <c r="C2277" s="106"/>
      <c r="D2277" s="106"/>
      <c r="E2277">
        <v>49329</v>
      </c>
      <c r="F2277" s="106"/>
      <c r="G2277" t="s">
        <v>102</v>
      </c>
      <c r="H2277" s="106"/>
    </row>
    <row r="2278" spans="1:8" x14ac:dyDescent="0.25">
      <c r="A2278" s="106"/>
      <c r="B2278" s="106"/>
      <c r="C2278" s="106"/>
      <c r="D2278" s="106"/>
      <c r="E2278">
        <v>49331</v>
      </c>
      <c r="F2278" s="106"/>
      <c r="G2278" t="s">
        <v>102</v>
      </c>
      <c r="H2278" s="106"/>
    </row>
    <row r="2279" spans="1:8" x14ac:dyDescent="0.25">
      <c r="A2279" s="106"/>
      <c r="B2279" s="106"/>
      <c r="C2279" s="106"/>
      <c r="D2279" s="106"/>
      <c r="E2279">
        <v>49721</v>
      </c>
      <c r="F2279" s="106"/>
      <c r="G2279" t="s">
        <v>102</v>
      </c>
      <c r="H2279" s="106"/>
    </row>
    <row r="2280" spans="1:8" x14ac:dyDescent="0.25">
      <c r="A2280" s="106"/>
      <c r="B2280" s="106"/>
      <c r="C2280" s="106"/>
      <c r="D2280" s="106"/>
      <c r="E2280">
        <v>49723</v>
      </c>
      <c r="F2280" s="106"/>
      <c r="G2280" t="s">
        <v>102</v>
      </c>
      <c r="H2280" s="106"/>
    </row>
    <row r="2281" spans="1:8" x14ac:dyDescent="0.25">
      <c r="A2281" s="106"/>
      <c r="B2281" s="106"/>
      <c r="C2281" s="106"/>
      <c r="D2281" s="106"/>
      <c r="E2281">
        <v>49727</v>
      </c>
      <c r="F2281" s="106"/>
      <c r="G2281" t="s">
        <v>102</v>
      </c>
      <c r="H2281" s="106"/>
    </row>
    <row r="2282" spans="1:8" x14ac:dyDescent="0.25">
      <c r="A2282" s="106"/>
      <c r="B2282" s="106"/>
      <c r="C2282" s="106"/>
      <c r="D2282" s="106"/>
      <c r="E2282">
        <v>6712</v>
      </c>
      <c r="F2282" s="106"/>
      <c r="G2282" t="s">
        <v>102</v>
      </c>
      <c r="H2282" s="106"/>
    </row>
    <row r="2283" spans="1:8" x14ac:dyDescent="0.25">
      <c r="A2283" s="106"/>
      <c r="B2283" s="106"/>
      <c r="C2283" s="106"/>
      <c r="D2283" s="106"/>
      <c r="E2283" t="s">
        <v>142</v>
      </c>
      <c r="F2283" s="106"/>
      <c r="G2283" t="s">
        <v>102</v>
      </c>
      <c r="H2283" s="106"/>
    </row>
    <row r="2284" spans="1:8" x14ac:dyDescent="0.25">
      <c r="A2284" s="106"/>
      <c r="B2284" s="106"/>
      <c r="C2284" s="106"/>
      <c r="D2284" s="106"/>
      <c r="E2284">
        <v>49491</v>
      </c>
      <c r="F2284" s="106"/>
      <c r="G2284" t="s">
        <v>102</v>
      </c>
      <c r="H2284" s="106"/>
    </row>
    <row r="2285" spans="1:8" x14ac:dyDescent="0.25">
      <c r="A2285" s="106"/>
      <c r="B2285" s="106"/>
      <c r="C2285" s="106"/>
      <c r="D2285" s="106"/>
      <c r="E2285">
        <v>49493</v>
      </c>
      <c r="F2285" s="106"/>
      <c r="G2285" t="s">
        <v>102</v>
      </c>
      <c r="H2285" s="106"/>
    </row>
    <row r="2286" spans="1:8" x14ac:dyDescent="0.25">
      <c r="A2286" s="106"/>
      <c r="B2286" s="106"/>
      <c r="C2286" s="106"/>
      <c r="D2286" s="106"/>
      <c r="E2286">
        <v>49495</v>
      </c>
      <c r="F2286" s="106"/>
      <c r="G2286" t="s">
        <v>102</v>
      </c>
      <c r="H2286" s="106"/>
    </row>
    <row r="2287" spans="1:8" x14ac:dyDescent="0.25">
      <c r="A2287" s="106"/>
      <c r="B2287" s="106"/>
      <c r="C2287" s="106"/>
      <c r="D2287" s="106"/>
      <c r="E2287">
        <v>49497</v>
      </c>
      <c r="F2287" s="106"/>
      <c r="G2287" t="s">
        <v>102</v>
      </c>
      <c r="H2287" s="106"/>
    </row>
    <row r="2288" spans="1:8" x14ac:dyDescent="0.25">
      <c r="A2288" s="106"/>
      <c r="B2288" s="106"/>
      <c r="C2288" s="106"/>
      <c r="D2288" s="106"/>
      <c r="E2288">
        <v>49499</v>
      </c>
      <c r="F2288" s="106"/>
      <c r="G2288" t="s">
        <v>102</v>
      </c>
      <c r="H2288" s="106"/>
    </row>
    <row r="2289" spans="1:8" x14ac:dyDescent="0.25">
      <c r="A2289" s="106"/>
      <c r="B2289" s="106"/>
      <c r="C2289" s="106"/>
      <c r="D2289" s="106"/>
      <c r="E2289">
        <v>49511</v>
      </c>
      <c r="F2289" s="106"/>
      <c r="G2289" t="s">
        <v>102</v>
      </c>
      <c r="H2289" s="106"/>
    </row>
    <row r="2290" spans="1:8" x14ac:dyDescent="0.25">
      <c r="A2290" s="106"/>
      <c r="B2290" s="106"/>
      <c r="C2290" s="106"/>
      <c r="D2290" s="106"/>
      <c r="E2290">
        <v>49512</v>
      </c>
      <c r="F2290" s="106"/>
      <c r="G2290" t="s">
        <v>102</v>
      </c>
      <c r="H2290" s="106"/>
    </row>
    <row r="2291" spans="1:8" x14ac:dyDescent="0.25">
      <c r="A2291" s="106"/>
      <c r="B2291" s="106"/>
      <c r="C2291" s="106"/>
      <c r="D2291" s="106"/>
      <c r="E2291">
        <v>49514</v>
      </c>
      <c r="F2291" s="106"/>
      <c r="G2291" t="s">
        <v>102</v>
      </c>
      <c r="H2291" s="106"/>
    </row>
    <row r="2292" spans="1:8" x14ac:dyDescent="0.25">
      <c r="A2292" s="106"/>
      <c r="B2292" s="106"/>
      <c r="C2292" s="106"/>
      <c r="D2292" s="106"/>
      <c r="E2292">
        <v>49516</v>
      </c>
      <c r="F2292" s="106"/>
      <c r="G2292" t="s">
        <v>102</v>
      </c>
      <c r="H2292" s="106"/>
    </row>
    <row r="2293" spans="1:8" x14ac:dyDescent="0.25">
      <c r="A2293" s="106"/>
      <c r="B2293" s="106"/>
      <c r="C2293" s="106"/>
      <c r="D2293" s="106"/>
      <c r="E2293">
        <v>49518</v>
      </c>
      <c r="F2293" s="106"/>
      <c r="G2293" t="s">
        <v>102</v>
      </c>
      <c r="H2293" s="106"/>
    </row>
    <row r="2294" spans="1:8" x14ac:dyDescent="0.25">
      <c r="A2294" s="106"/>
      <c r="B2294" s="106"/>
      <c r="C2294" s="106"/>
      <c r="D2294" s="106"/>
      <c r="E2294">
        <v>49520</v>
      </c>
      <c r="F2294" s="106"/>
      <c r="G2294" t="s">
        <v>102</v>
      </c>
      <c r="H2294" s="106"/>
    </row>
    <row r="2295" spans="1:8" x14ac:dyDescent="0.25">
      <c r="A2295" s="106"/>
      <c r="B2295" s="106"/>
      <c r="C2295" s="106"/>
      <c r="D2295" s="106"/>
      <c r="E2295">
        <v>49522</v>
      </c>
      <c r="F2295" s="106"/>
      <c r="G2295" t="s">
        <v>102</v>
      </c>
      <c r="H2295" s="106"/>
    </row>
    <row r="2296" spans="1:8" x14ac:dyDescent="0.25">
      <c r="A2296" s="106"/>
      <c r="B2296" s="106"/>
      <c r="C2296" s="106"/>
      <c r="D2296" s="106"/>
      <c r="E2296">
        <v>49524</v>
      </c>
      <c r="F2296" s="106"/>
      <c r="G2296" t="s">
        <v>102</v>
      </c>
      <c r="H2296" s="106"/>
    </row>
    <row r="2297" spans="1:8" x14ac:dyDescent="0.25">
      <c r="A2297" s="106"/>
      <c r="B2297" s="106"/>
      <c r="C2297" s="106"/>
      <c r="D2297" s="106"/>
      <c r="E2297">
        <v>49526</v>
      </c>
      <c r="F2297" s="106"/>
      <c r="G2297" t="s">
        <v>102</v>
      </c>
      <c r="H2297" s="106"/>
    </row>
    <row r="2298" spans="1:8" x14ac:dyDescent="0.25">
      <c r="A2298" s="106"/>
      <c r="B2298" s="106"/>
      <c r="C2298" s="106"/>
      <c r="D2298" s="106"/>
      <c r="E2298">
        <v>49528</v>
      </c>
      <c r="F2298" s="106"/>
      <c r="G2298" t="s">
        <v>102</v>
      </c>
      <c r="H2298" s="106"/>
    </row>
    <row r="2299" spans="1:8" x14ac:dyDescent="0.25">
      <c r="A2299" s="106"/>
      <c r="B2299" s="106"/>
      <c r="C2299" s="106"/>
      <c r="D2299" s="106"/>
      <c r="E2299">
        <v>49530</v>
      </c>
      <c r="F2299" s="106"/>
      <c r="G2299" t="s">
        <v>102</v>
      </c>
      <c r="H2299" s="106"/>
    </row>
    <row r="2300" spans="1:8" x14ac:dyDescent="0.25">
      <c r="A2300" s="106"/>
      <c r="B2300" s="106"/>
      <c r="C2300" s="106"/>
      <c r="D2300" s="106"/>
      <c r="E2300">
        <v>49552</v>
      </c>
      <c r="F2300" s="106"/>
      <c r="G2300" t="s">
        <v>102</v>
      </c>
      <c r="H2300" s="106"/>
    </row>
    <row r="2301" spans="1:8" x14ac:dyDescent="0.25">
      <c r="A2301" s="106"/>
      <c r="B2301" s="106"/>
      <c r="C2301" s="106"/>
      <c r="D2301" s="106"/>
      <c r="E2301">
        <v>49554</v>
      </c>
      <c r="F2301" s="106"/>
      <c r="G2301" t="s">
        <v>102</v>
      </c>
      <c r="H2301" s="106"/>
    </row>
    <row r="2302" spans="1:8" x14ac:dyDescent="0.25">
      <c r="A2302" s="106"/>
      <c r="B2302" s="106"/>
      <c r="C2302" s="106"/>
      <c r="D2302" s="106"/>
      <c r="E2302">
        <v>49558</v>
      </c>
      <c r="F2302" s="106"/>
      <c r="G2302" t="s">
        <v>102</v>
      </c>
      <c r="H2302" s="106"/>
    </row>
    <row r="2303" spans="1:8" x14ac:dyDescent="0.25">
      <c r="A2303" s="106"/>
      <c r="B2303" s="106"/>
      <c r="C2303" s="106"/>
      <c r="D2303" s="106"/>
      <c r="E2303">
        <v>49560</v>
      </c>
      <c r="F2303" s="106"/>
      <c r="G2303" t="s">
        <v>102</v>
      </c>
      <c r="H2303" s="106"/>
    </row>
    <row r="2304" spans="1:8" x14ac:dyDescent="0.25">
      <c r="A2304" s="106"/>
      <c r="B2304" s="106"/>
      <c r="C2304" s="106"/>
      <c r="D2304" s="106"/>
      <c r="E2304">
        <v>49562</v>
      </c>
      <c r="F2304" s="106"/>
      <c r="G2304" t="s">
        <v>102</v>
      </c>
      <c r="H2304" s="106"/>
    </row>
    <row r="2305" spans="1:8" x14ac:dyDescent="0.25">
      <c r="A2305" s="106"/>
      <c r="B2305" s="106"/>
      <c r="C2305" s="106"/>
      <c r="D2305" s="106"/>
      <c r="E2305">
        <v>49564</v>
      </c>
      <c r="F2305" s="106"/>
      <c r="G2305" t="s">
        <v>102</v>
      </c>
      <c r="H2305" s="106"/>
    </row>
    <row r="2306" spans="1:8" x14ac:dyDescent="0.25">
      <c r="A2306" s="106"/>
      <c r="B2306" s="106"/>
      <c r="C2306" s="106"/>
      <c r="D2306" s="106"/>
      <c r="E2306">
        <v>49566</v>
      </c>
      <c r="F2306" s="106"/>
      <c r="G2306" t="s">
        <v>102</v>
      </c>
      <c r="H2306" s="106"/>
    </row>
    <row r="2307" spans="1:8" x14ac:dyDescent="0.25">
      <c r="A2307" s="106"/>
      <c r="B2307" s="106"/>
      <c r="C2307" s="106"/>
      <c r="D2307" s="106"/>
      <c r="E2307">
        <v>49568</v>
      </c>
      <c r="F2307" s="106"/>
      <c r="G2307" t="s">
        <v>105</v>
      </c>
      <c r="H2307" s="106"/>
    </row>
    <row r="2308" spans="1:8" x14ac:dyDescent="0.25">
      <c r="A2308" s="106"/>
      <c r="B2308" s="106"/>
      <c r="C2308" s="106"/>
      <c r="D2308" s="106"/>
      <c r="E2308">
        <v>49572</v>
      </c>
      <c r="F2308" s="106"/>
      <c r="G2308" t="s">
        <v>105</v>
      </c>
      <c r="H2308" s="106"/>
    </row>
    <row r="2309" spans="1:8" x14ac:dyDescent="0.25">
      <c r="A2309" s="106"/>
      <c r="B2309" s="106"/>
      <c r="C2309" s="106"/>
      <c r="D2309" s="106"/>
      <c r="E2309">
        <v>49455</v>
      </c>
      <c r="F2309" s="106"/>
      <c r="G2309" t="s">
        <v>102</v>
      </c>
      <c r="H2309" s="106"/>
    </row>
    <row r="2310" spans="1:8" x14ac:dyDescent="0.25">
      <c r="A2310" s="106"/>
      <c r="B2310" s="106"/>
      <c r="C2310" s="106"/>
      <c r="D2310" s="106"/>
      <c r="E2310" t="s">
        <v>143</v>
      </c>
      <c r="F2310" s="106"/>
      <c r="G2310" t="s">
        <v>102</v>
      </c>
      <c r="H2310" s="106"/>
    </row>
    <row r="2311" spans="1:8" x14ac:dyDescent="0.25">
      <c r="A2311" s="106"/>
      <c r="B2311" s="106"/>
      <c r="C2311" s="106"/>
      <c r="D2311" s="106"/>
      <c r="E2311">
        <v>7404</v>
      </c>
      <c r="F2311" s="106"/>
      <c r="G2311" t="s">
        <v>104</v>
      </c>
      <c r="H2311" s="106"/>
    </row>
    <row r="2312" spans="1:8" x14ac:dyDescent="0.25">
      <c r="A2312" s="106"/>
      <c r="B2312" s="106"/>
      <c r="C2312" s="106"/>
      <c r="D2312" s="106"/>
      <c r="E2312">
        <v>49427</v>
      </c>
      <c r="F2312" s="106"/>
      <c r="G2312" t="s">
        <v>102</v>
      </c>
      <c r="H2312" s="106"/>
    </row>
    <row r="2313" spans="1:8" x14ac:dyDescent="0.25">
      <c r="A2313" s="106"/>
      <c r="B2313" s="106"/>
      <c r="C2313" s="106"/>
      <c r="D2313" s="106"/>
      <c r="E2313">
        <v>49429</v>
      </c>
      <c r="F2313" s="106"/>
      <c r="G2313" t="s">
        <v>102</v>
      </c>
      <c r="H2313" s="106"/>
    </row>
    <row r="2314" spans="1:8" x14ac:dyDescent="0.25">
      <c r="A2314" s="106"/>
      <c r="B2314" s="106"/>
      <c r="C2314" s="106"/>
      <c r="D2314" s="106"/>
      <c r="E2314" t="s">
        <v>144</v>
      </c>
      <c r="F2314" s="106"/>
      <c r="G2314" t="s">
        <v>102</v>
      </c>
      <c r="H2314" s="106"/>
    </row>
    <row r="2315" spans="1:8" x14ac:dyDescent="0.25">
      <c r="A2315" s="106"/>
      <c r="B2315" s="106"/>
      <c r="C2315" s="106"/>
      <c r="D2315" s="106"/>
      <c r="E2315">
        <v>49434</v>
      </c>
      <c r="F2315" s="106"/>
      <c r="G2315" t="s">
        <v>102</v>
      </c>
      <c r="H2315" s="106"/>
    </row>
    <row r="2316" spans="1:8" x14ac:dyDescent="0.25">
      <c r="A2316" s="106"/>
      <c r="B2316" s="106"/>
      <c r="C2316" s="106"/>
      <c r="D2316" s="106"/>
      <c r="E2316">
        <v>49436</v>
      </c>
      <c r="F2316" s="106"/>
      <c r="G2316" t="s">
        <v>102</v>
      </c>
      <c r="H2316" s="106"/>
    </row>
    <row r="2317" spans="1:8" x14ac:dyDescent="0.25">
      <c r="A2317" s="106"/>
      <c r="B2317" s="106"/>
      <c r="C2317" s="106"/>
      <c r="D2317" s="106"/>
      <c r="E2317">
        <v>49438</v>
      </c>
      <c r="F2317" s="106"/>
      <c r="G2317" t="s">
        <v>102</v>
      </c>
      <c r="H2317" s="106"/>
    </row>
    <row r="2318" spans="1:8" x14ac:dyDescent="0.25">
      <c r="A2318" s="106"/>
      <c r="B2318" s="106"/>
      <c r="C2318" s="106"/>
      <c r="D2318" s="106"/>
      <c r="E2318">
        <v>49440</v>
      </c>
      <c r="F2318" s="106"/>
      <c r="G2318" t="s">
        <v>102</v>
      </c>
      <c r="H2318" s="106"/>
    </row>
    <row r="2319" spans="1:8" x14ac:dyDescent="0.25">
      <c r="A2319" s="106"/>
      <c r="B2319" s="106"/>
      <c r="C2319" s="106"/>
      <c r="D2319" s="106"/>
      <c r="E2319">
        <v>49458</v>
      </c>
      <c r="F2319" s="106"/>
      <c r="G2319" t="s">
        <v>102</v>
      </c>
      <c r="H2319" s="106"/>
    </row>
    <row r="2320" spans="1:8" x14ac:dyDescent="0.25">
      <c r="A2320" s="106"/>
      <c r="B2320" s="106"/>
      <c r="C2320" s="106"/>
      <c r="D2320" s="106"/>
      <c r="E2320">
        <v>49461</v>
      </c>
      <c r="F2320" s="106"/>
      <c r="G2320" t="s">
        <v>102</v>
      </c>
      <c r="H2320" s="106"/>
    </row>
    <row r="2321" spans="1:8" x14ac:dyDescent="0.25">
      <c r="A2321" s="106"/>
      <c r="B2321" s="106"/>
      <c r="C2321" s="106"/>
      <c r="D2321" s="106"/>
      <c r="E2321">
        <v>49463</v>
      </c>
      <c r="F2321" s="106"/>
      <c r="G2321" t="s">
        <v>102</v>
      </c>
      <c r="H2321" s="106"/>
    </row>
    <row r="2322" spans="1:8" x14ac:dyDescent="0.25">
      <c r="A2322" s="106"/>
      <c r="B2322" s="106"/>
      <c r="C2322" s="106"/>
      <c r="D2322" s="106"/>
      <c r="E2322">
        <v>49465</v>
      </c>
      <c r="F2322" s="106"/>
      <c r="G2322" t="s">
        <v>102</v>
      </c>
      <c r="H2322" s="106"/>
    </row>
    <row r="2323" spans="1:8" x14ac:dyDescent="0.25">
      <c r="A2323" s="106"/>
      <c r="B2323" s="106"/>
      <c r="C2323" s="106"/>
      <c r="D2323" s="106"/>
      <c r="E2323">
        <v>49467</v>
      </c>
      <c r="F2323" s="106"/>
      <c r="G2323" t="s">
        <v>102</v>
      </c>
      <c r="H2323" s="106"/>
    </row>
    <row r="2324" spans="1:8" x14ac:dyDescent="0.25">
      <c r="A2324" s="106"/>
      <c r="B2324" s="106"/>
      <c r="C2324" s="106"/>
      <c r="D2324" s="106"/>
      <c r="E2324">
        <v>49469</v>
      </c>
      <c r="F2324" s="106"/>
      <c r="G2324" t="s">
        <v>102</v>
      </c>
      <c r="H2324" s="106"/>
    </row>
    <row r="2325" spans="1:8" x14ac:dyDescent="0.25">
      <c r="A2325" s="106"/>
      <c r="B2325" s="106"/>
      <c r="C2325" s="106"/>
      <c r="D2325" s="106"/>
      <c r="E2325">
        <v>49470</v>
      </c>
      <c r="F2325" s="106"/>
      <c r="G2325" t="s">
        <v>102</v>
      </c>
      <c r="H2325" s="106"/>
    </row>
    <row r="2326" spans="1:8" x14ac:dyDescent="0.25">
      <c r="A2326" s="106"/>
      <c r="B2326" s="106"/>
      <c r="C2326" s="106"/>
      <c r="D2326" s="106"/>
      <c r="E2326">
        <v>49399</v>
      </c>
      <c r="F2326" s="106"/>
      <c r="G2326" t="s">
        <v>102</v>
      </c>
      <c r="H2326" s="106"/>
    </row>
    <row r="2327" spans="1:8" x14ac:dyDescent="0.25">
      <c r="A2327" s="106"/>
      <c r="B2327" s="106"/>
      <c r="C2327" s="106"/>
      <c r="D2327" s="106"/>
      <c r="E2327">
        <v>49401</v>
      </c>
      <c r="F2327" s="106"/>
      <c r="G2327" t="s">
        <v>102</v>
      </c>
      <c r="H2327" s="106"/>
    </row>
    <row r="2328" spans="1:8" x14ac:dyDescent="0.25">
      <c r="A2328" s="106"/>
      <c r="B2328" s="106"/>
      <c r="C2328" s="106"/>
      <c r="D2328" s="106"/>
      <c r="E2328">
        <v>49405</v>
      </c>
      <c r="F2328" s="106"/>
      <c r="G2328" t="s">
        <v>102</v>
      </c>
      <c r="H2328" s="106"/>
    </row>
    <row r="2329" spans="1:8" x14ac:dyDescent="0.25">
      <c r="A2329" s="106"/>
      <c r="B2329" s="106"/>
      <c r="C2329" s="106"/>
      <c r="D2329" s="106"/>
      <c r="E2329">
        <v>49407</v>
      </c>
      <c r="F2329" s="106"/>
      <c r="G2329" t="s">
        <v>102</v>
      </c>
      <c r="H2329" s="106"/>
    </row>
    <row r="2330" spans="1:8" x14ac:dyDescent="0.25">
      <c r="A2330" s="106"/>
      <c r="B2330" s="106"/>
      <c r="C2330" s="106"/>
      <c r="D2330" s="106"/>
      <c r="E2330">
        <v>49409</v>
      </c>
      <c r="F2330" s="106"/>
      <c r="G2330" t="s">
        <v>102</v>
      </c>
      <c r="H2330" s="106"/>
    </row>
    <row r="2331" spans="1:8" x14ac:dyDescent="0.25">
      <c r="A2331" s="106"/>
      <c r="B2331" s="106"/>
      <c r="C2331" s="106"/>
      <c r="D2331" s="106"/>
      <c r="E2331">
        <v>49411</v>
      </c>
      <c r="F2331" s="106"/>
      <c r="G2331" t="s">
        <v>102</v>
      </c>
      <c r="H2331" s="106"/>
    </row>
    <row r="2332" spans="1:8" x14ac:dyDescent="0.25">
      <c r="A2332" s="106"/>
      <c r="B2332" s="106"/>
      <c r="C2332" s="106"/>
      <c r="D2332" s="106"/>
      <c r="E2332">
        <v>49413</v>
      </c>
      <c r="F2332" s="106"/>
      <c r="G2332" t="s">
        <v>102</v>
      </c>
      <c r="H2332" s="106"/>
    </row>
    <row r="2333" spans="1:8" x14ac:dyDescent="0.25">
      <c r="A2333" s="106"/>
      <c r="B2333" s="106"/>
      <c r="C2333" s="106"/>
      <c r="D2333" s="106"/>
      <c r="E2333">
        <v>49414</v>
      </c>
      <c r="F2333" s="106"/>
      <c r="G2333" t="s">
        <v>102</v>
      </c>
      <c r="H2333" s="106"/>
    </row>
    <row r="2334" spans="1:8" x14ac:dyDescent="0.25">
      <c r="A2334" s="106"/>
      <c r="B2334" s="106"/>
      <c r="C2334" s="106"/>
      <c r="D2334" s="106"/>
      <c r="E2334">
        <v>49419</v>
      </c>
      <c r="F2334" s="106"/>
      <c r="G2334" t="s">
        <v>102</v>
      </c>
      <c r="H2334" s="106"/>
    </row>
    <row r="2335" spans="1:8" x14ac:dyDescent="0.25">
      <c r="A2335" s="106"/>
      <c r="B2335" s="106"/>
      <c r="C2335" s="106"/>
      <c r="D2335" s="106"/>
      <c r="E2335">
        <v>49421</v>
      </c>
      <c r="F2335" s="106"/>
      <c r="G2335" t="s">
        <v>102</v>
      </c>
      <c r="H2335" s="106"/>
    </row>
    <row r="2336" spans="1:8" x14ac:dyDescent="0.25">
      <c r="A2336" s="106"/>
      <c r="B2336" s="106"/>
      <c r="C2336" s="106"/>
      <c r="D2336" s="106"/>
      <c r="E2336">
        <v>49442</v>
      </c>
      <c r="F2336" s="106"/>
      <c r="G2336" t="s">
        <v>102</v>
      </c>
      <c r="H2336" s="106"/>
    </row>
    <row r="2337" spans="1:8" x14ac:dyDescent="0.25">
      <c r="A2337" s="106"/>
      <c r="B2337" s="106"/>
      <c r="C2337" s="106"/>
      <c r="D2337" s="106"/>
      <c r="E2337">
        <v>49444</v>
      </c>
      <c r="F2337" s="106"/>
      <c r="G2337" t="s">
        <v>102</v>
      </c>
      <c r="H2337" s="106"/>
    </row>
    <row r="2338" spans="1:8" x14ac:dyDescent="0.25">
      <c r="A2338" s="106"/>
      <c r="B2338" s="106"/>
      <c r="C2338" s="106"/>
      <c r="D2338" s="106"/>
      <c r="E2338">
        <v>49446</v>
      </c>
      <c r="F2338" s="106"/>
      <c r="G2338" t="s">
        <v>102</v>
      </c>
      <c r="H2338" s="106"/>
    </row>
    <row r="2339" spans="1:8" x14ac:dyDescent="0.25">
      <c r="A2339" s="106"/>
      <c r="B2339" s="106"/>
      <c r="C2339" s="106"/>
      <c r="D2339" s="106"/>
      <c r="E2339">
        <v>49448</v>
      </c>
      <c r="F2339" s="106"/>
      <c r="G2339" t="s">
        <v>102</v>
      </c>
      <c r="H2339" s="106"/>
    </row>
    <row r="2340" spans="1:8" x14ac:dyDescent="0.25">
      <c r="A2340" s="106"/>
      <c r="B2340" s="106"/>
      <c r="C2340" s="106"/>
      <c r="D2340" s="106"/>
      <c r="E2340">
        <v>49450</v>
      </c>
      <c r="F2340" s="106"/>
      <c r="G2340" t="s">
        <v>102</v>
      </c>
      <c r="H2340" s="106"/>
    </row>
    <row r="2341" spans="1:8" x14ac:dyDescent="0.25">
      <c r="A2341" s="106"/>
      <c r="B2341" s="106"/>
      <c r="C2341" s="106"/>
      <c r="D2341" s="106"/>
      <c r="E2341">
        <v>49452</v>
      </c>
      <c r="F2341" s="106"/>
      <c r="G2341" t="s">
        <v>102</v>
      </c>
      <c r="H2341" s="106"/>
    </row>
    <row r="2342" spans="1:8" x14ac:dyDescent="0.25">
      <c r="A2342" s="106"/>
      <c r="B2342" s="106"/>
      <c r="C2342" s="106"/>
      <c r="D2342" s="106"/>
      <c r="E2342" t="s">
        <v>145</v>
      </c>
      <c r="F2342" s="106"/>
      <c r="G2342" t="s">
        <v>102</v>
      </c>
      <c r="H2342" s="106"/>
    </row>
    <row r="2343" spans="1:8" x14ac:dyDescent="0.25">
      <c r="A2343" s="106"/>
      <c r="B2343" s="106"/>
      <c r="C2343" s="106"/>
      <c r="D2343" s="106"/>
      <c r="E2343">
        <v>49502</v>
      </c>
      <c r="F2343" s="106"/>
      <c r="G2343" t="s">
        <v>102</v>
      </c>
      <c r="H2343" s="106"/>
    </row>
    <row r="2344" spans="1:8" x14ac:dyDescent="0.25">
      <c r="A2344" s="106"/>
      <c r="B2344" s="106"/>
      <c r="C2344" s="106"/>
      <c r="D2344" s="106"/>
      <c r="E2344">
        <v>49504</v>
      </c>
      <c r="F2344" s="106"/>
      <c r="G2344" t="s">
        <v>102</v>
      </c>
      <c r="H2344" s="106"/>
    </row>
    <row r="2345" spans="1:8" x14ac:dyDescent="0.25">
      <c r="A2345" s="106"/>
      <c r="B2345" s="106"/>
      <c r="C2345" s="106"/>
      <c r="D2345" s="106"/>
      <c r="E2345">
        <v>49506</v>
      </c>
      <c r="F2345" s="106"/>
      <c r="G2345" t="s">
        <v>102</v>
      </c>
      <c r="H2345" s="106"/>
    </row>
    <row r="2346" spans="1:8" x14ac:dyDescent="0.25">
      <c r="A2346" s="106"/>
      <c r="B2346" s="106"/>
      <c r="C2346" s="106"/>
      <c r="D2346" s="106"/>
      <c r="E2346">
        <v>49508</v>
      </c>
      <c r="F2346" s="106"/>
      <c r="G2346" t="s">
        <v>102</v>
      </c>
      <c r="H2346" s="106"/>
    </row>
    <row r="2347" spans="1:8" x14ac:dyDescent="0.25">
      <c r="A2347" s="106"/>
      <c r="B2347" s="106"/>
      <c r="C2347" s="106"/>
      <c r="D2347" s="106"/>
      <c r="E2347">
        <v>49510</v>
      </c>
      <c r="F2347" s="106"/>
      <c r="G2347" t="s">
        <v>102</v>
      </c>
      <c r="H2347" s="106"/>
    </row>
    <row r="2348" spans="1:8" x14ac:dyDescent="0.25">
      <c r="A2348" s="106"/>
      <c r="B2348" s="106"/>
      <c r="C2348" s="106"/>
      <c r="D2348" s="106"/>
      <c r="E2348">
        <v>49532</v>
      </c>
      <c r="F2348" s="106"/>
      <c r="G2348" t="s">
        <v>102</v>
      </c>
      <c r="H2348" s="106"/>
    </row>
    <row r="2349" spans="1:8" x14ac:dyDescent="0.25">
      <c r="A2349" s="106"/>
      <c r="B2349" s="106"/>
      <c r="C2349" s="106"/>
      <c r="D2349" s="106"/>
      <c r="E2349">
        <v>49533</v>
      </c>
      <c r="F2349" s="106"/>
      <c r="G2349" t="s">
        <v>102</v>
      </c>
      <c r="H2349" s="106"/>
    </row>
    <row r="2350" spans="1:8" x14ac:dyDescent="0.25">
      <c r="A2350" s="106"/>
      <c r="B2350" s="106"/>
      <c r="C2350" s="106"/>
      <c r="D2350" s="106"/>
      <c r="E2350">
        <v>49537</v>
      </c>
      <c r="F2350" s="106"/>
      <c r="G2350" t="s">
        <v>102</v>
      </c>
      <c r="H2350" s="106"/>
    </row>
    <row r="2351" spans="1:8" x14ac:dyDescent="0.25">
      <c r="A2351" s="106"/>
      <c r="B2351" s="106"/>
      <c r="C2351" s="106"/>
      <c r="D2351" s="106"/>
      <c r="E2351">
        <v>49539</v>
      </c>
      <c r="F2351" s="106"/>
      <c r="G2351" t="s">
        <v>102</v>
      </c>
      <c r="H2351" s="106"/>
    </row>
    <row r="2352" spans="1:8" x14ac:dyDescent="0.25">
      <c r="A2352" s="106"/>
      <c r="B2352" s="106"/>
      <c r="C2352" s="106"/>
      <c r="D2352" s="106"/>
      <c r="E2352">
        <v>50155</v>
      </c>
      <c r="F2352" s="106"/>
      <c r="G2352" t="s">
        <v>102</v>
      </c>
      <c r="H2352" s="106"/>
    </row>
    <row r="2353" spans="1:8" x14ac:dyDescent="0.25">
      <c r="A2353" s="106"/>
      <c r="B2353" s="106"/>
      <c r="C2353" s="106"/>
      <c r="D2353" s="106"/>
      <c r="E2353">
        <v>50157</v>
      </c>
      <c r="F2353" s="106"/>
      <c r="G2353" t="s">
        <v>102</v>
      </c>
      <c r="H2353" s="106"/>
    </row>
    <row r="2354" spans="1:8" x14ac:dyDescent="0.25">
      <c r="A2354" s="106"/>
      <c r="B2354" s="106"/>
      <c r="C2354" s="106"/>
      <c r="D2354" s="106"/>
      <c r="E2354">
        <v>50158</v>
      </c>
      <c r="F2354" s="106"/>
      <c r="G2354" t="s">
        <v>102</v>
      </c>
      <c r="H2354" s="106"/>
    </row>
    <row r="2355" spans="1:8" x14ac:dyDescent="0.25">
      <c r="A2355" s="106"/>
      <c r="B2355" s="106"/>
      <c r="C2355" s="106"/>
      <c r="D2355" s="106"/>
      <c r="E2355">
        <v>50160</v>
      </c>
      <c r="F2355" s="106"/>
      <c r="G2355" t="s">
        <v>102</v>
      </c>
      <c r="H2355" s="106"/>
    </row>
    <row r="2356" spans="1:8" x14ac:dyDescent="0.25">
      <c r="A2356" s="106"/>
      <c r="B2356" s="106"/>
      <c r="C2356" s="106"/>
      <c r="D2356" s="106"/>
      <c r="E2356">
        <v>50161</v>
      </c>
      <c r="F2356" s="106"/>
      <c r="G2356" t="s">
        <v>102</v>
      </c>
      <c r="H2356" s="106"/>
    </row>
    <row r="2357" spans="1:8" x14ac:dyDescent="0.25">
      <c r="A2357" s="106"/>
      <c r="B2357" s="106"/>
      <c r="C2357" s="106"/>
      <c r="D2357" s="106"/>
      <c r="E2357">
        <v>50162</v>
      </c>
      <c r="F2357" s="106"/>
      <c r="G2357" t="s">
        <v>102</v>
      </c>
      <c r="H2357" s="106"/>
    </row>
    <row r="2358" spans="1:8" x14ac:dyDescent="0.25">
      <c r="A2358" s="106"/>
      <c r="B2358" s="106"/>
      <c r="C2358" s="106"/>
      <c r="D2358" s="106"/>
      <c r="E2358">
        <v>50164</v>
      </c>
      <c r="F2358" s="106"/>
      <c r="G2358" t="s">
        <v>102</v>
      </c>
      <c r="H2358" s="106"/>
    </row>
    <row r="2359" spans="1:8" x14ac:dyDescent="0.25">
      <c r="A2359" s="106"/>
      <c r="B2359" s="106"/>
      <c r="C2359" s="106"/>
      <c r="D2359" s="106"/>
      <c r="E2359">
        <v>49416</v>
      </c>
      <c r="F2359" s="106"/>
      <c r="G2359" t="s">
        <v>102</v>
      </c>
      <c r="H2359" s="106"/>
    </row>
    <row r="2360" spans="1:8" x14ac:dyDescent="0.25">
      <c r="A2360" s="106"/>
      <c r="B2360" s="106"/>
      <c r="C2360" s="106"/>
      <c r="D2360" s="106"/>
      <c r="E2360">
        <v>49567</v>
      </c>
      <c r="F2360" s="106"/>
      <c r="G2360" t="s">
        <v>105</v>
      </c>
      <c r="H2360" s="106"/>
    </row>
    <row r="2361" spans="1:8" x14ac:dyDescent="0.25">
      <c r="A2361" s="106"/>
      <c r="B2361" s="106"/>
      <c r="C2361" s="106"/>
      <c r="D2361" s="106"/>
      <c r="E2361">
        <v>50165</v>
      </c>
      <c r="F2361" s="106"/>
      <c r="G2361" t="s">
        <v>102</v>
      </c>
      <c r="H2361" s="106"/>
    </row>
    <row r="2362" spans="1:8" x14ac:dyDescent="0.25">
      <c r="A2362" s="106"/>
      <c r="B2362" s="106"/>
      <c r="C2362" s="106"/>
      <c r="D2362" s="106"/>
      <c r="E2362">
        <v>50166</v>
      </c>
      <c r="F2362" s="106"/>
      <c r="G2362" t="s">
        <v>102</v>
      </c>
      <c r="H2362" s="106"/>
    </row>
    <row r="2363" spans="1:8" x14ac:dyDescent="0.25">
      <c r="A2363" s="106"/>
      <c r="B2363" s="106"/>
      <c r="C2363" s="106"/>
      <c r="D2363" s="106"/>
      <c r="E2363">
        <v>50167</v>
      </c>
      <c r="F2363" s="106"/>
      <c r="G2363" t="s">
        <v>102</v>
      </c>
      <c r="H2363" s="106"/>
    </row>
    <row r="2364" spans="1:8" x14ac:dyDescent="0.25">
      <c r="A2364" s="106"/>
      <c r="B2364" s="106"/>
      <c r="C2364" s="106"/>
      <c r="D2364" s="106"/>
      <c r="E2364">
        <v>50168</v>
      </c>
      <c r="F2364" s="106"/>
      <c r="G2364" t="s">
        <v>102</v>
      </c>
      <c r="H2364" s="106"/>
    </row>
    <row r="2365" spans="1:8" x14ac:dyDescent="0.25">
      <c r="A2365" s="106"/>
      <c r="B2365" s="106"/>
      <c r="C2365" s="106"/>
      <c r="D2365" s="106"/>
      <c r="E2365">
        <v>50169</v>
      </c>
      <c r="F2365" s="106"/>
      <c r="G2365" t="s">
        <v>102</v>
      </c>
      <c r="H2365" s="106"/>
    </row>
    <row r="2366" spans="1:8" x14ac:dyDescent="0.25">
      <c r="A2366" s="106"/>
      <c r="B2366" s="106"/>
      <c r="C2366" s="106"/>
      <c r="D2366" s="106"/>
      <c r="E2366">
        <v>50170</v>
      </c>
      <c r="F2366" s="106"/>
      <c r="G2366" t="s">
        <v>102</v>
      </c>
      <c r="H2366" s="106"/>
    </row>
    <row r="2367" spans="1:8" x14ac:dyDescent="0.25">
      <c r="A2367" s="106"/>
      <c r="B2367" s="106"/>
      <c r="C2367" s="106"/>
      <c r="D2367" s="106"/>
      <c r="E2367">
        <v>50171</v>
      </c>
      <c r="F2367" s="106"/>
      <c r="G2367" t="s">
        <v>102</v>
      </c>
      <c r="H2367" s="106"/>
    </row>
    <row r="2368" spans="1:8" x14ac:dyDescent="0.25">
      <c r="A2368" s="106"/>
      <c r="B2368" s="106"/>
      <c r="C2368" s="106"/>
      <c r="D2368" s="106"/>
      <c r="E2368">
        <v>50172</v>
      </c>
      <c r="F2368" s="106"/>
      <c r="G2368" t="s">
        <v>102</v>
      </c>
      <c r="H2368" s="106"/>
    </row>
    <row r="2369" spans="1:8" x14ac:dyDescent="0.25">
      <c r="A2369" s="106"/>
      <c r="B2369" s="106"/>
      <c r="C2369" s="106"/>
      <c r="D2369" s="106"/>
      <c r="E2369">
        <v>50173</v>
      </c>
      <c r="F2369" s="106"/>
      <c r="G2369" t="s">
        <v>102</v>
      </c>
      <c r="H2369" s="106"/>
    </row>
    <row r="2370" spans="1:8" x14ac:dyDescent="0.25">
      <c r="A2370" s="106"/>
      <c r="B2370" s="106"/>
      <c r="C2370" s="106"/>
      <c r="D2370" s="106"/>
      <c r="E2370">
        <v>50174</v>
      </c>
      <c r="F2370" s="106"/>
      <c r="G2370" t="s">
        <v>102</v>
      </c>
      <c r="H2370" s="106"/>
    </row>
    <row r="2371" spans="1:8" x14ac:dyDescent="0.25">
      <c r="A2371" s="106"/>
      <c r="B2371" s="106"/>
      <c r="C2371" s="106"/>
      <c r="D2371" s="106"/>
      <c r="E2371">
        <v>50175</v>
      </c>
      <c r="F2371" s="106"/>
      <c r="G2371" t="s">
        <v>102</v>
      </c>
      <c r="H2371" s="106"/>
    </row>
    <row r="2372" spans="1:8" x14ac:dyDescent="0.25">
      <c r="A2372" s="106"/>
      <c r="B2372" s="106"/>
      <c r="C2372" s="106"/>
      <c r="D2372" s="106"/>
      <c r="E2372">
        <v>50176</v>
      </c>
      <c r="F2372" s="106"/>
      <c r="G2372" t="s">
        <v>102</v>
      </c>
      <c r="H2372" s="106"/>
    </row>
    <row r="2373" spans="1:8" x14ac:dyDescent="0.25">
      <c r="A2373" s="106"/>
      <c r="B2373" s="106"/>
      <c r="C2373" s="106"/>
      <c r="D2373" s="106"/>
      <c r="E2373">
        <v>50177</v>
      </c>
      <c r="F2373" s="106"/>
      <c r="G2373" t="s">
        <v>102</v>
      </c>
      <c r="H2373" s="106"/>
    </row>
    <row r="2374" spans="1:8" x14ac:dyDescent="0.25">
      <c r="A2374" s="106"/>
      <c r="B2374" s="106"/>
      <c r="C2374" s="106"/>
      <c r="D2374" s="106"/>
      <c r="E2374">
        <v>50179</v>
      </c>
      <c r="F2374" s="106"/>
      <c r="G2374" t="s">
        <v>102</v>
      </c>
      <c r="H2374" s="106"/>
    </row>
    <row r="2375" spans="1:8" x14ac:dyDescent="0.25">
      <c r="A2375" s="106"/>
      <c r="B2375" s="106"/>
      <c r="C2375" s="106"/>
      <c r="D2375" s="106"/>
      <c r="E2375">
        <v>50180</v>
      </c>
      <c r="F2375" s="106"/>
      <c r="G2375" t="s">
        <v>102</v>
      </c>
      <c r="H2375" s="106"/>
    </row>
    <row r="2376" spans="1:8" x14ac:dyDescent="0.25">
      <c r="A2376" s="106"/>
      <c r="B2376" s="106"/>
      <c r="C2376" s="106"/>
      <c r="D2376" s="106"/>
      <c r="E2376">
        <v>49573</v>
      </c>
      <c r="F2376" s="106"/>
      <c r="G2376" t="s">
        <v>102</v>
      </c>
      <c r="H2376" s="106"/>
    </row>
    <row r="2377" spans="1:8" x14ac:dyDescent="0.25">
      <c r="A2377" s="106"/>
      <c r="B2377" s="106"/>
      <c r="C2377" s="106"/>
      <c r="D2377" s="106"/>
      <c r="E2377">
        <v>49575</v>
      </c>
      <c r="F2377" s="106"/>
      <c r="G2377" t="s">
        <v>102</v>
      </c>
      <c r="H2377" s="106"/>
    </row>
    <row r="2378" spans="1:8" x14ac:dyDescent="0.25">
      <c r="A2378" s="106"/>
      <c r="B2378" s="106"/>
      <c r="C2378" s="106"/>
      <c r="D2378" s="106"/>
      <c r="E2378">
        <v>49577</v>
      </c>
      <c r="F2378" s="106"/>
      <c r="G2378" t="s">
        <v>102</v>
      </c>
      <c r="H2378" s="106"/>
    </row>
    <row r="2379" spans="1:8" x14ac:dyDescent="0.25">
      <c r="A2379" s="106"/>
      <c r="B2379" s="106"/>
      <c r="C2379" s="106"/>
      <c r="D2379" s="106"/>
      <c r="E2379">
        <v>49579</v>
      </c>
      <c r="F2379" s="106"/>
      <c r="G2379" t="s">
        <v>102</v>
      </c>
      <c r="H2379" s="106"/>
    </row>
    <row r="2380" spans="1:8" x14ac:dyDescent="0.25">
      <c r="A2380" s="106"/>
      <c r="B2380" s="106"/>
      <c r="C2380" s="106"/>
      <c r="D2380" s="106"/>
      <c r="E2380">
        <v>49580</v>
      </c>
      <c r="F2380" s="106"/>
      <c r="G2380" t="s">
        <v>102</v>
      </c>
      <c r="H2380" s="106"/>
    </row>
    <row r="2381" spans="1:8" x14ac:dyDescent="0.25">
      <c r="A2381" s="106"/>
      <c r="B2381" s="106"/>
      <c r="C2381" s="106"/>
      <c r="D2381" s="106"/>
      <c r="E2381">
        <v>49582</v>
      </c>
      <c r="F2381" s="106"/>
      <c r="G2381" t="s">
        <v>102</v>
      </c>
      <c r="H2381" s="106"/>
    </row>
    <row r="2382" spans="1:8" x14ac:dyDescent="0.25">
      <c r="A2382" s="106"/>
      <c r="B2382" s="106"/>
      <c r="C2382" s="106"/>
      <c r="D2382" s="106"/>
      <c r="E2382">
        <v>49584</v>
      </c>
      <c r="F2382" s="106"/>
      <c r="G2382" t="s">
        <v>102</v>
      </c>
      <c r="H2382" s="106"/>
    </row>
    <row r="2383" spans="1:8" x14ac:dyDescent="0.25">
      <c r="A2383" s="106"/>
      <c r="B2383" s="106"/>
      <c r="C2383" s="106"/>
      <c r="D2383" s="106"/>
      <c r="E2383">
        <v>49586</v>
      </c>
      <c r="F2383" s="106"/>
      <c r="G2383" t="s">
        <v>102</v>
      </c>
      <c r="H2383" s="106"/>
    </row>
    <row r="2384" spans="1:8" x14ac:dyDescent="0.25">
      <c r="A2384" s="106"/>
      <c r="B2384" s="106"/>
      <c r="C2384" s="106"/>
      <c r="D2384" s="106"/>
      <c r="E2384">
        <v>49588</v>
      </c>
      <c r="F2384" s="106"/>
      <c r="G2384" t="s">
        <v>102</v>
      </c>
      <c r="H2384" s="106"/>
    </row>
    <row r="2385" spans="1:8" x14ac:dyDescent="0.25">
      <c r="A2385" s="106"/>
      <c r="B2385" s="106"/>
      <c r="C2385" s="106"/>
      <c r="D2385" s="106"/>
      <c r="E2385">
        <v>49590</v>
      </c>
      <c r="F2385" s="106"/>
      <c r="G2385" t="s">
        <v>102</v>
      </c>
      <c r="H2385" s="106"/>
    </row>
    <row r="2386" spans="1:8" x14ac:dyDescent="0.25">
      <c r="A2386" s="106"/>
      <c r="B2386" s="106"/>
      <c r="C2386" s="106"/>
      <c r="D2386" s="106"/>
      <c r="E2386">
        <v>49592</v>
      </c>
      <c r="F2386" s="106"/>
      <c r="G2386" t="s">
        <v>102</v>
      </c>
      <c r="H2386" s="106"/>
    </row>
    <row r="2387" spans="1:8" x14ac:dyDescent="0.25">
      <c r="A2387" s="106"/>
      <c r="B2387" s="106"/>
      <c r="C2387" s="106"/>
      <c r="D2387" s="106"/>
      <c r="E2387">
        <v>49594</v>
      </c>
      <c r="F2387" s="106"/>
      <c r="G2387" t="s">
        <v>102</v>
      </c>
      <c r="H2387" s="106"/>
    </row>
    <row r="2388" spans="1:8" x14ac:dyDescent="0.25">
      <c r="A2388" s="106"/>
      <c r="B2388" s="106"/>
      <c r="C2388" s="106"/>
      <c r="D2388" s="106"/>
      <c r="E2388">
        <v>49596</v>
      </c>
      <c r="F2388" s="106"/>
      <c r="G2388" t="s">
        <v>102</v>
      </c>
      <c r="H2388" s="106"/>
    </row>
    <row r="2389" spans="1:8" x14ac:dyDescent="0.25">
      <c r="A2389" s="106"/>
      <c r="B2389" s="106"/>
      <c r="C2389" s="106"/>
      <c r="D2389" s="106"/>
      <c r="E2389">
        <v>49598</v>
      </c>
      <c r="F2389" s="106"/>
      <c r="G2389" t="s">
        <v>102</v>
      </c>
      <c r="H2389" s="106"/>
    </row>
    <row r="2390" spans="1:8" x14ac:dyDescent="0.25">
      <c r="A2390" s="106"/>
      <c r="B2390" s="106"/>
      <c r="C2390" s="106"/>
      <c r="D2390" s="106"/>
      <c r="E2390">
        <v>49600</v>
      </c>
      <c r="F2390" s="106"/>
      <c r="G2390" t="s">
        <v>102</v>
      </c>
      <c r="H2390" s="106"/>
    </row>
    <row r="2391" spans="1:8" x14ac:dyDescent="0.25">
      <c r="A2391" s="106"/>
      <c r="B2391" s="106"/>
      <c r="C2391" s="106"/>
      <c r="D2391" s="106"/>
      <c r="E2391">
        <v>49602</v>
      </c>
      <c r="F2391" s="106"/>
      <c r="G2391" t="s">
        <v>102</v>
      </c>
      <c r="H2391" s="106"/>
    </row>
    <row r="2392" spans="1:8" x14ac:dyDescent="0.25">
      <c r="A2392" s="106"/>
      <c r="B2392" s="106"/>
      <c r="C2392" s="106"/>
      <c r="D2392" s="106"/>
      <c r="E2392">
        <v>49604</v>
      </c>
      <c r="F2392" s="106"/>
      <c r="G2392" t="s">
        <v>102</v>
      </c>
      <c r="H2392" s="106"/>
    </row>
    <row r="2393" spans="1:8" x14ac:dyDescent="0.25">
      <c r="A2393" s="106"/>
      <c r="B2393" s="106"/>
      <c r="C2393" s="106"/>
      <c r="D2393" s="106"/>
      <c r="E2393">
        <v>49606</v>
      </c>
      <c r="F2393" s="106"/>
      <c r="G2393" t="s">
        <v>102</v>
      </c>
      <c r="H2393" s="106"/>
    </row>
    <row r="2394" spans="1:8" x14ac:dyDescent="0.25">
      <c r="A2394" s="106"/>
      <c r="B2394" s="106"/>
      <c r="C2394" s="106"/>
      <c r="D2394" s="106"/>
      <c r="E2394">
        <v>49608</v>
      </c>
      <c r="F2394" s="106"/>
      <c r="G2394" t="s">
        <v>102</v>
      </c>
      <c r="H2394" s="106"/>
    </row>
    <row r="2395" spans="1:8" x14ac:dyDescent="0.25">
      <c r="A2395" s="106"/>
      <c r="B2395" s="106"/>
      <c r="C2395" s="106"/>
      <c r="D2395" s="106"/>
      <c r="E2395">
        <v>49610</v>
      </c>
      <c r="F2395" s="106"/>
      <c r="G2395" t="s">
        <v>102</v>
      </c>
      <c r="H2395" s="106"/>
    </row>
    <row r="2396" spans="1:8" x14ac:dyDescent="0.25">
      <c r="A2396" s="106"/>
      <c r="B2396" s="106"/>
      <c r="C2396" s="106"/>
      <c r="D2396" s="106"/>
      <c r="E2396">
        <v>49612</v>
      </c>
      <c r="F2396" s="106"/>
      <c r="G2396" t="s">
        <v>102</v>
      </c>
      <c r="H2396" s="106"/>
    </row>
    <row r="2397" spans="1:8" x14ac:dyDescent="0.25">
      <c r="A2397" s="106"/>
      <c r="B2397" s="106"/>
      <c r="C2397" s="106"/>
      <c r="D2397" s="106"/>
      <c r="E2397">
        <v>49614</v>
      </c>
      <c r="F2397" s="106"/>
      <c r="G2397" t="s">
        <v>102</v>
      </c>
      <c r="H2397" s="106"/>
    </row>
    <row r="2398" spans="1:8" x14ac:dyDescent="0.25">
      <c r="A2398" s="106"/>
      <c r="B2398" s="106"/>
      <c r="C2398" s="106"/>
      <c r="D2398" s="106"/>
      <c r="E2398">
        <v>49615</v>
      </c>
      <c r="F2398" s="106"/>
      <c r="G2398" t="s">
        <v>102</v>
      </c>
      <c r="H2398" s="106"/>
    </row>
    <row r="2399" spans="1:8" x14ac:dyDescent="0.25">
      <c r="A2399" s="106"/>
      <c r="B2399" s="106"/>
      <c r="C2399" s="106"/>
      <c r="D2399" s="106"/>
      <c r="E2399">
        <v>49617</v>
      </c>
      <c r="F2399" s="106"/>
      <c r="G2399" t="s">
        <v>102</v>
      </c>
      <c r="H2399" s="106"/>
    </row>
    <row r="2400" spans="1:8" x14ac:dyDescent="0.25">
      <c r="A2400" s="106"/>
      <c r="B2400" s="106"/>
      <c r="C2400" s="106"/>
      <c r="D2400" s="106"/>
      <c r="E2400">
        <v>49619</v>
      </c>
      <c r="F2400" s="106"/>
      <c r="G2400" t="s">
        <v>102</v>
      </c>
      <c r="H2400" s="106"/>
    </row>
    <row r="2401" spans="1:8" x14ac:dyDescent="0.25">
      <c r="A2401" s="106"/>
      <c r="B2401" s="106"/>
      <c r="C2401" s="106"/>
      <c r="D2401" s="106"/>
      <c r="E2401">
        <v>49621</v>
      </c>
      <c r="F2401" s="106"/>
      <c r="G2401" t="s">
        <v>102</v>
      </c>
      <c r="H2401" s="106"/>
    </row>
    <row r="2402" spans="1:8" x14ac:dyDescent="0.25">
      <c r="A2402" s="106"/>
      <c r="B2402" s="106"/>
      <c r="C2402" s="106"/>
      <c r="D2402" s="106"/>
      <c r="E2402">
        <v>49623</v>
      </c>
      <c r="F2402" s="106"/>
      <c r="G2402" t="s">
        <v>102</v>
      </c>
      <c r="H2402" s="106"/>
    </row>
    <row r="2403" spans="1:8" x14ac:dyDescent="0.25">
      <c r="A2403" s="106"/>
      <c r="B2403" s="106"/>
      <c r="C2403" s="106"/>
      <c r="D2403" s="106"/>
      <c r="E2403">
        <v>49625</v>
      </c>
      <c r="F2403" s="106"/>
      <c r="G2403" t="s">
        <v>102</v>
      </c>
      <c r="H2403" s="106"/>
    </row>
    <row r="2404" spans="1:8" x14ac:dyDescent="0.25">
      <c r="A2404" s="106"/>
      <c r="B2404" s="106"/>
      <c r="C2404" s="106"/>
      <c r="D2404" s="106"/>
      <c r="E2404">
        <v>49627</v>
      </c>
      <c r="F2404" s="106"/>
      <c r="G2404" t="s">
        <v>102</v>
      </c>
      <c r="H2404" s="106"/>
    </row>
    <row r="2405" spans="1:8" x14ac:dyDescent="0.25">
      <c r="A2405" s="106"/>
      <c r="B2405" s="106"/>
      <c r="C2405" s="106"/>
      <c r="D2405" s="106"/>
      <c r="E2405">
        <v>49629</v>
      </c>
      <c r="F2405" s="106"/>
      <c r="G2405" t="s">
        <v>102</v>
      </c>
      <c r="H2405" s="106"/>
    </row>
    <row r="2406" spans="1:8" x14ac:dyDescent="0.25">
      <c r="A2406" s="106"/>
      <c r="B2406" s="106"/>
      <c r="C2406" s="106"/>
      <c r="D2406" s="106"/>
      <c r="E2406">
        <v>49471</v>
      </c>
      <c r="F2406" s="106"/>
      <c r="G2406" t="s">
        <v>102</v>
      </c>
      <c r="H2406" s="106"/>
    </row>
    <row r="2407" spans="1:8" x14ac:dyDescent="0.25">
      <c r="A2407" s="106"/>
      <c r="B2407" s="106"/>
      <c r="C2407" s="106"/>
      <c r="D2407" s="106"/>
      <c r="E2407">
        <v>49472</v>
      </c>
      <c r="F2407" s="106"/>
      <c r="G2407" t="s">
        <v>102</v>
      </c>
      <c r="H2407" s="106"/>
    </row>
    <row r="2408" spans="1:8" x14ac:dyDescent="0.25">
      <c r="A2408" s="106"/>
      <c r="B2408" s="106"/>
      <c r="C2408" s="106"/>
      <c r="D2408" s="106"/>
      <c r="E2408">
        <v>49474</v>
      </c>
      <c r="F2408" s="106"/>
      <c r="G2408" t="s">
        <v>102</v>
      </c>
      <c r="H2408" s="106"/>
    </row>
    <row r="2409" spans="1:8" x14ac:dyDescent="0.25">
      <c r="A2409" s="106"/>
      <c r="B2409" s="106"/>
      <c r="C2409" s="106"/>
      <c r="D2409" s="106"/>
      <c r="E2409">
        <v>49475</v>
      </c>
      <c r="F2409" s="106"/>
      <c r="G2409" t="s">
        <v>102</v>
      </c>
      <c r="H2409" s="106"/>
    </row>
    <row r="2410" spans="1:8" x14ac:dyDescent="0.25">
      <c r="A2410" s="106"/>
      <c r="B2410" s="106"/>
      <c r="C2410" s="106"/>
      <c r="D2410" s="106"/>
      <c r="E2410">
        <v>49476</v>
      </c>
      <c r="F2410" s="106"/>
      <c r="G2410" t="s">
        <v>102</v>
      </c>
      <c r="H2410" s="106"/>
    </row>
    <row r="2411" spans="1:8" x14ac:dyDescent="0.25">
      <c r="A2411" s="106"/>
      <c r="B2411" s="106"/>
      <c r="C2411" s="106"/>
      <c r="D2411" s="106"/>
      <c r="E2411">
        <v>49478</v>
      </c>
      <c r="F2411" s="106"/>
      <c r="G2411" t="s">
        <v>102</v>
      </c>
      <c r="H2411" s="106"/>
    </row>
    <row r="2412" spans="1:8" x14ac:dyDescent="0.25">
      <c r="A2412" s="106"/>
      <c r="B2412" s="106"/>
      <c r="C2412" s="106"/>
      <c r="D2412" s="106"/>
      <c r="E2412">
        <v>49480</v>
      </c>
      <c r="F2412" s="106"/>
      <c r="G2412" t="s">
        <v>102</v>
      </c>
      <c r="H2412" s="106"/>
    </row>
    <row r="2413" spans="1:8" x14ac:dyDescent="0.25">
      <c r="A2413" s="106"/>
      <c r="B2413" s="106"/>
      <c r="C2413" s="106"/>
      <c r="D2413" s="106"/>
      <c r="E2413">
        <v>49482</v>
      </c>
      <c r="F2413" s="106"/>
      <c r="G2413" t="s">
        <v>102</v>
      </c>
      <c r="H2413" s="106"/>
    </row>
    <row r="2414" spans="1:8" x14ac:dyDescent="0.25">
      <c r="A2414" s="106"/>
      <c r="B2414" s="106"/>
      <c r="C2414" s="106"/>
      <c r="D2414" s="106"/>
      <c r="E2414">
        <v>49484</v>
      </c>
      <c r="F2414" s="106"/>
      <c r="G2414" t="s">
        <v>102</v>
      </c>
      <c r="H2414" s="106"/>
    </row>
    <row r="2415" spans="1:8" x14ac:dyDescent="0.25">
      <c r="A2415" s="106"/>
      <c r="B2415" s="106"/>
      <c r="C2415" s="106"/>
      <c r="D2415" s="106"/>
      <c r="E2415">
        <v>49485</v>
      </c>
      <c r="F2415" s="106"/>
      <c r="G2415" t="s">
        <v>102</v>
      </c>
      <c r="H2415" s="106"/>
    </row>
    <row r="2416" spans="1:8" x14ac:dyDescent="0.25">
      <c r="A2416" s="106"/>
      <c r="B2416" s="106"/>
      <c r="C2416" s="106"/>
      <c r="D2416" s="106"/>
      <c r="E2416">
        <v>49487</v>
      </c>
      <c r="F2416" s="106"/>
      <c r="G2416" t="s">
        <v>102</v>
      </c>
      <c r="H2416" s="106"/>
    </row>
    <row r="2417" spans="1:8" x14ac:dyDescent="0.25">
      <c r="A2417" s="106"/>
      <c r="B2417" s="106"/>
      <c r="C2417" s="106"/>
      <c r="D2417" s="106"/>
      <c r="E2417">
        <v>49489</v>
      </c>
      <c r="F2417" s="106"/>
      <c r="G2417" t="s">
        <v>102</v>
      </c>
      <c r="H2417" s="106"/>
    </row>
    <row r="2418" spans="1:8" x14ac:dyDescent="0.25">
      <c r="A2418" s="106"/>
      <c r="B2418" s="106"/>
      <c r="C2418" s="106"/>
      <c r="D2418" s="106"/>
      <c r="E2418">
        <v>49541</v>
      </c>
      <c r="F2418" s="106"/>
      <c r="G2418" t="s">
        <v>102</v>
      </c>
      <c r="H2418" s="106"/>
    </row>
    <row r="2419" spans="1:8" x14ac:dyDescent="0.25">
      <c r="A2419" s="106"/>
      <c r="B2419" s="106"/>
      <c r="C2419" s="106"/>
      <c r="D2419" s="106"/>
      <c r="E2419">
        <v>49547</v>
      </c>
      <c r="F2419" s="106"/>
      <c r="G2419" t="s">
        <v>102</v>
      </c>
      <c r="H2419" s="106"/>
    </row>
    <row r="2420" spans="1:8" x14ac:dyDescent="0.25">
      <c r="A2420" s="106"/>
      <c r="B2420" s="106"/>
      <c r="C2420" s="106"/>
      <c r="D2420" s="106"/>
      <c r="E2420">
        <v>49549</v>
      </c>
      <c r="F2420" s="106"/>
      <c r="G2420" t="s">
        <v>102</v>
      </c>
      <c r="H2420" s="106"/>
    </row>
    <row r="2421" spans="1:8" x14ac:dyDescent="0.25">
      <c r="A2421" s="106"/>
      <c r="B2421" s="106"/>
      <c r="C2421" s="106"/>
      <c r="D2421" s="106"/>
      <c r="E2421">
        <v>49633</v>
      </c>
      <c r="F2421" s="106"/>
      <c r="G2421" t="s">
        <v>102</v>
      </c>
      <c r="H2421" s="106"/>
    </row>
    <row r="2422" spans="1:8" x14ac:dyDescent="0.25">
      <c r="A2422" s="106"/>
      <c r="B2422" s="106"/>
      <c r="C2422" s="106"/>
      <c r="D2422" s="106"/>
      <c r="E2422">
        <v>49635</v>
      </c>
      <c r="F2422" s="106"/>
      <c r="G2422" t="s">
        <v>102</v>
      </c>
      <c r="H2422" s="106"/>
    </row>
    <row r="2423" spans="1:8" x14ac:dyDescent="0.25">
      <c r="A2423" s="106"/>
      <c r="B2423" s="106"/>
      <c r="C2423" s="106"/>
      <c r="D2423" s="106"/>
      <c r="E2423">
        <v>49636</v>
      </c>
      <c r="F2423" s="106"/>
      <c r="G2423" t="s">
        <v>102</v>
      </c>
      <c r="H2423" s="106"/>
    </row>
    <row r="2424" spans="1:8" x14ac:dyDescent="0.25">
      <c r="A2424" s="106"/>
      <c r="B2424" s="106"/>
      <c r="C2424" s="106"/>
      <c r="D2424" s="106"/>
      <c r="E2424">
        <v>49638</v>
      </c>
      <c r="F2424" s="106"/>
      <c r="G2424" t="s">
        <v>102</v>
      </c>
      <c r="H2424" s="106"/>
    </row>
    <row r="2425" spans="1:8" x14ac:dyDescent="0.25">
      <c r="A2425" s="106"/>
      <c r="B2425" s="106"/>
      <c r="C2425" s="106"/>
      <c r="D2425" s="106"/>
      <c r="E2425">
        <v>49640</v>
      </c>
      <c r="F2425" s="106"/>
      <c r="G2425" t="s">
        <v>102</v>
      </c>
      <c r="H2425" s="106"/>
    </row>
    <row r="2426" spans="1:8" x14ac:dyDescent="0.25">
      <c r="A2426" s="106"/>
      <c r="B2426" s="106"/>
      <c r="C2426" s="106"/>
      <c r="D2426" s="106"/>
      <c r="E2426">
        <v>49642</v>
      </c>
      <c r="F2426" s="106"/>
      <c r="G2426" t="s">
        <v>102</v>
      </c>
      <c r="H2426" s="106"/>
    </row>
    <row r="2427" spans="1:8" x14ac:dyDescent="0.25">
      <c r="A2427" s="106"/>
      <c r="B2427" s="106"/>
      <c r="C2427" s="106"/>
      <c r="D2427" s="106"/>
      <c r="E2427">
        <v>49646</v>
      </c>
      <c r="F2427" s="106"/>
      <c r="G2427" t="s">
        <v>102</v>
      </c>
      <c r="H2427" s="106"/>
    </row>
    <row r="2428" spans="1:8" x14ac:dyDescent="0.25">
      <c r="A2428" s="106"/>
      <c r="B2428" s="106"/>
      <c r="C2428" s="106"/>
      <c r="D2428" s="106"/>
      <c r="E2428">
        <v>49648</v>
      </c>
      <c r="F2428" s="106"/>
      <c r="G2428" t="s">
        <v>102</v>
      </c>
      <c r="H2428" s="106"/>
    </row>
    <row r="2429" spans="1:8" x14ac:dyDescent="0.25">
      <c r="A2429" s="106"/>
      <c r="B2429" s="106"/>
      <c r="C2429" s="106"/>
      <c r="D2429" s="106"/>
      <c r="E2429">
        <v>49650</v>
      </c>
      <c r="F2429" s="106"/>
      <c r="G2429" t="s">
        <v>102</v>
      </c>
      <c r="H2429" s="106"/>
    </row>
    <row r="2430" spans="1:8" x14ac:dyDescent="0.25">
      <c r="A2430" s="106"/>
      <c r="B2430" s="106"/>
      <c r="C2430" s="106"/>
      <c r="D2430" s="106"/>
      <c r="E2430">
        <v>49652</v>
      </c>
      <c r="F2430" s="106"/>
      <c r="G2430" t="s">
        <v>102</v>
      </c>
      <c r="H2430" s="106"/>
    </row>
    <row r="2431" spans="1:8" x14ac:dyDescent="0.25">
      <c r="A2431" s="106"/>
      <c r="B2431" s="106"/>
      <c r="C2431" s="106"/>
      <c r="D2431" s="106"/>
      <c r="E2431">
        <v>49656</v>
      </c>
      <c r="F2431" s="106"/>
      <c r="G2431" t="s">
        <v>102</v>
      </c>
      <c r="H2431" s="106"/>
    </row>
    <row r="2432" spans="1:8" x14ac:dyDescent="0.25">
      <c r="A2432" s="106"/>
      <c r="B2432" s="106"/>
      <c r="C2432" s="106"/>
      <c r="D2432" s="106"/>
      <c r="E2432">
        <v>49660</v>
      </c>
      <c r="F2432" s="106"/>
      <c r="G2432" t="s">
        <v>102</v>
      </c>
      <c r="H2432" s="106"/>
    </row>
    <row r="2433" spans="1:8" x14ac:dyDescent="0.25">
      <c r="A2433" s="106"/>
      <c r="B2433" s="106"/>
      <c r="C2433" s="106"/>
      <c r="D2433" s="106"/>
      <c r="E2433">
        <v>49662</v>
      </c>
      <c r="F2433" s="106"/>
      <c r="G2433" t="s">
        <v>102</v>
      </c>
      <c r="H2433" s="106"/>
    </row>
    <row r="2434" spans="1:8" x14ac:dyDescent="0.25">
      <c r="A2434" s="106"/>
      <c r="B2434" s="106"/>
      <c r="C2434" s="106"/>
      <c r="D2434" s="106"/>
      <c r="E2434">
        <v>49664</v>
      </c>
      <c r="F2434" s="106"/>
      <c r="G2434" t="s">
        <v>102</v>
      </c>
      <c r="H2434" s="106"/>
    </row>
    <row r="2435" spans="1:8" x14ac:dyDescent="0.25">
      <c r="A2435" s="106"/>
      <c r="B2435" s="106"/>
      <c r="C2435" s="106"/>
      <c r="D2435" s="106"/>
      <c r="E2435">
        <v>49666</v>
      </c>
      <c r="F2435" s="106"/>
      <c r="G2435" t="s">
        <v>102</v>
      </c>
      <c r="H2435" s="106"/>
    </row>
    <row r="2436" spans="1:8" x14ac:dyDescent="0.25">
      <c r="A2436" s="106"/>
      <c r="B2436" s="106"/>
      <c r="C2436" s="106"/>
      <c r="D2436" s="106"/>
      <c r="E2436">
        <v>49668</v>
      </c>
      <c r="F2436" s="106"/>
      <c r="G2436" t="s">
        <v>102</v>
      </c>
      <c r="H2436" s="106"/>
    </row>
    <row r="2437" spans="1:8" x14ac:dyDescent="0.25">
      <c r="A2437" s="106"/>
      <c r="B2437" s="106"/>
      <c r="C2437" s="106"/>
      <c r="D2437" s="106"/>
      <c r="E2437">
        <v>49670</v>
      </c>
      <c r="F2437" s="106"/>
      <c r="G2437" t="s">
        <v>102</v>
      </c>
      <c r="H2437" s="106"/>
    </row>
    <row r="2438" spans="1:8" x14ac:dyDescent="0.25">
      <c r="A2438" s="106"/>
      <c r="B2438" s="106"/>
      <c r="C2438" s="106"/>
      <c r="D2438" s="106"/>
      <c r="E2438">
        <v>49671</v>
      </c>
      <c r="F2438" s="106"/>
      <c r="G2438" t="s">
        <v>102</v>
      </c>
      <c r="H2438" s="106"/>
    </row>
    <row r="2439" spans="1:8" x14ac:dyDescent="0.25">
      <c r="A2439" s="106"/>
      <c r="B2439" s="106"/>
      <c r="C2439" s="106"/>
      <c r="D2439" s="106"/>
      <c r="E2439">
        <v>49673</v>
      </c>
      <c r="F2439" s="106"/>
      <c r="G2439" t="s">
        <v>102</v>
      </c>
      <c r="H2439" s="106"/>
    </row>
    <row r="2440" spans="1:8" x14ac:dyDescent="0.25">
      <c r="A2440" s="106"/>
      <c r="B2440" s="106"/>
      <c r="C2440" s="106"/>
      <c r="D2440" s="106"/>
      <c r="E2440">
        <v>49675</v>
      </c>
      <c r="F2440" s="106"/>
      <c r="G2440" t="s">
        <v>102</v>
      </c>
      <c r="H2440" s="106"/>
    </row>
    <row r="2441" spans="1:8" x14ac:dyDescent="0.25">
      <c r="A2441" s="106"/>
      <c r="B2441" s="106"/>
      <c r="C2441" s="106"/>
      <c r="D2441" s="106"/>
      <c r="E2441">
        <v>49677</v>
      </c>
      <c r="F2441" s="106"/>
      <c r="G2441" t="s">
        <v>102</v>
      </c>
      <c r="H2441" s="106"/>
    </row>
    <row r="2442" spans="1:8" x14ac:dyDescent="0.25">
      <c r="A2442" s="106"/>
      <c r="B2442" s="106"/>
      <c r="C2442" s="106"/>
      <c r="D2442" s="106"/>
      <c r="E2442">
        <v>49679</v>
      </c>
      <c r="F2442" s="106"/>
      <c r="G2442" t="s">
        <v>102</v>
      </c>
      <c r="H2442" s="106"/>
    </row>
    <row r="2443" spans="1:8" x14ac:dyDescent="0.25">
      <c r="A2443" s="106"/>
      <c r="B2443" s="106"/>
      <c r="C2443" s="106"/>
      <c r="D2443" s="106"/>
      <c r="E2443">
        <v>49681</v>
      </c>
      <c r="F2443" s="106"/>
      <c r="G2443" t="s">
        <v>102</v>
      </c>
      <c r="H2443" s="106"/>
    </row>
    <row r="2444" spans="1:8" x14ac:dyDescent="0.25">
      <c r="A2444" s="106"/>
      <c r="B2444" s="106"/>
      <c r="C2444" s="106"/>
      <c r="D2444" s="106"/>
      <c r="E2444">
        <v>49683</v>
      </c>
      <c r="F2444" s="106"/>
      <c r="G2444" t="s">
        <v>102</v>
      </c>
      <c r="H2444" s="106"/>
    </row>
    <row r="2445" spans="1:8" x14ac:dyDescent="0.25">
      <c r="A2445" s="106"/>
      <c r="B2445" s="106"/>
      <c r="C2445" s="106"/>
      <c r="D2445" s="106"/>
      <c r="E2445">
        <v>49685</v>
      </c>
      <c r="F2445" s="106"/>
      <c r="G2445" t="s">
        <v>102</v>
      </c>
      <c r="H2445" s="106"/>
    </row>
    <row r="2446" spans="1:8" x14ac:dyDescent="0.25">
      <c r="A2446" s="106"/>
      <c r="B2446" s="106"/>
      <c r="C2446" s="106"/>
      <c r="D2446" s="106"/>
      <c r="E2446">
        <v>49687</v>
      </c>
      <c r="F2446" s="106"/>
      <c r="G2446" t="s">
        <v>102</v>
      </c>
      <c r="H2446" s="106"/>
    </row>
    <row r="2447" spans="1:8" x14ac:dyDescent="0.25">
      <c r="A2447" s="106"/>
      <c r="B2447" s="106"/>
      <c r="C2447" s="106"/>
      <c r="D2447" s="106"/>
      <c r="E2447">
        <v>49333</v>
      </c>
      <c r="F2447" s="106"/>
      <c r="G2447" t="s">
        <v>102</v>
      </c>
      <c r="H2447" s="106"/>
    </row>
    <row r="2448" spans="1:8" x14ac:dyDescent="0.25">
      <c r="A2448" s="106"/>
      <c r="B2448" s="106"/>
      <c r="C2448" s="106"/>
      <c r="D2448" s="106"/>
      <c r="E2448">
        <v>49334</v>
      </c>
      <c r="F2448" s="106"/>
      <c r="G2448" t="s">
        <v>102</v>
      </c>
      <c r="H2448" s="106"/>
    </row>
    <row r="2449" spans="1:8" x14ac:dyDescent="0.25">
      <c r="A2449" s="106"/>
      <c r="B2449" s="106"/>
      <c r="C2449" s="106"/>
      <c r="D2449" s="106"/>
      <c r="E2449">
        <v>49335</v>
      </c>
      <c r="F2449" s="106"/>
      <c r="G2449" t="s">
        <v>102</v>
      </c>
      <c r="H2449" s="106"/>
    </row>
    <row r="2450" spans="1:8" x14ac:dyDescent="0.25">
      <c r="A2450" s="106"/>
      <c r="B2450" s="106"/>
      <c r="C2450" s="106"/>
      <c r="D2450" s="106"/>
      <c r="E2450">
        <v>49337</v>
      </c>
      <c r="F2450" s="106"/>
      <c r="G2450" t="s">
        <v>102</v>
      </c>
      <c r="H2450" s="106"/>
    </row>
    <row r="2451" spans="1:8" x14ac:dyDescent="0.25">
      <c r="A2451" s="106"/>
      <c r="B2451" s="106"/>
      <c r="C2451" s="106"/>
      <c r="D2451" s="106"/>
      <c r="E2451">
        <v>49338</v>
      </c>
      <c r="F2451" s="106"/>
      <c r="G2451" t="s">
        <v>102</v>
      </c>
      <c r="H2451" s="106"/>
    </row>
    <row r="2452" spans="1:8" x14ac:dyDescent="0.25">
      <c r="A2452" s="106"/>
      <c r="B2452" s="106"/>
      <c r="C2452" s="106"/>
      <c r="D2452" s="106"/>
      <c r="E2452">
        <v>49339</v>
      </c>
      <c r="F2452" s="106"/>
      <c r="G2452" t="s">
        <v>102</v>
      </c>
      <c r="H2452" s="106"/>
    </row>
    <row r="2453" spans="1:8" x14ac:dyDescent="0.25">
      <c r="A2453" s="106"/>
      <c r="B2453" s="106"/>
      <c r="C2453" s="106"/>
      <c r="D2453" s="106"/>
      <c r="E2453">
        <v>49340</v>
      </c>
      <c r="F2453" s="106"/>
      <c r="G2453" t="s">
        <v>102</v>
      </c>
      <c r="H2453" s="106"/>
    </row>
    <row r="2454" spans="1:8" x14ac:dyDescent="0.25">
      <c r="A2454" s="106"/>
      <c r="B2454" s="106"/>
      <c r="C2454" s="106"/>
      <c r="D2454" s="106"/>
      <c r="E2454">
        <v>49341</v>
      </c>
      <c r="F2454" s="106"/>
      <c r="G2454" t="s">
        <v>102</v>
      </c>
      <c r="H2454" s="106"/>
    </row>
    <row r="2455" spans="1:8" x14ac:dyDescent="0.25">
      <c r="A2455" s="106"/>
      <c r="B2455" s="106"/>
      <c r="C2455" s="106"/>
      <c r="D2455" s="106"/>
      <c r="E2455">
        <v>49342</v>
      </c>
      <c r="F2455" s="106"/>
      <c r="G2455" t="s">
        <v>102</v>
      </c>
      <c r="H2455" s="106"/>
    </row>
    <row r="2456" spans="1:8" x14ac:dyDescent="0.25">
      <c r="A2456" s="106"/>
      <c r="B2456" s="106"/>
      <c r="C2456" s="106"/>
      <c r="D2456" s="106"/>
      <c r="E2456">
        <v>49343</v>
      </c>
      <c r="F2456" s="106"/>
      <c r="G2456" t="s">
        <v>102</v>
      </c>
      <c r="H2456" s="106"/>
    </row>
    <row r="2457" spans="1:8" x14ac:dyDescent="0.25">
      <c r="A2457" s="106"/>
      <c r="B2457" s="106"/>
      <c r="C2457" s="106"/>
      <c r="D2457" s="106"/>
      <c r="E2457">
        <v>49344</v>
      </c>
      <c r="F2457" s="106"/>
      <c r="G2457" t="s">
        <v>102</v>
      </c>
      <c r="H2457" s="106"/>
    </row>
    <row r="2458" spans="1:8" x14ac:dyDescent="0.25">
      <c r="A2458" s="106"/>
      <c r="B2458" s="106"/>
      <c r="C2458" s="106"/>
      <c r="D2458" s="106"/>
      <c r="E2458">
        <v>49345</v>
      </c>
      <c r="F2458" s="106"/>
      <c r="G2458" t="s">
        <v>102</v>
      </c>
      <c r="H2458" s="106"/>
    </row>
    <row r="2459" spans="1:8" x14ac:dyDescent="0.25">
      <c r="A2459" s="106"/>
      <c r="B2459" s="106"/>
      <c r="C2459" s="106"/>
      <c r="D2459" s="106"/>
      <c r="E2459">
        <v>49346</v>
      </c>
      <c r="F2459" s="106"/>
      <c r="G2459" t="s">
        <v>102</v>
      </c>
      <c r="H2459" s="106"/>
    </row>
    <row r="2460" spans="1:8" x14ac:dyDescent="0.25">
      <c r="A2460" s="106"/>
      <c r="B2460" s="106"/>
      <c r="C2460" s="106"/>
      <c r="D2460" s="106"/>
      <c r="E2460">
        <v>49347</v>
      </c>
      <c r="F2460" s="106"/>
      <c r="G2460" t="s">
        <v>102</v>
      </c>
      <c r="H2460" s="106"/>
    </row>
    <row r="2461" spans="1:8" x14ac:dyDescent="0.25">
      <c r="A2461" s="106"/>
      <c r="B2461" s="106"/>
      <c r="C2461" s="106"/>
      <c r="D2461" s="106"/>
      <c r="E2461">
        <v>49348</v>
      </c>
      <c r="F2461" s="106"/>
      <c r="G2461" t="s">
        <v>102</v>
      </c>
      <c r="H2461" s="106"/>
    </row>
    <row r="2462" spans="1:8" x14ac:dyDescent="0.25">
      <c r="A2462" s="106"/>
      <c r="B2462" s="106"/>
      <c r="C2462" s="106"/>
      <c r="D2462" s="106"/>
      <c r="E2462">
        <v>49350</v>
      </c>
      <c r="F2462" s="106"/>
      <c r="G2462" t="s">
        <v>102</v>
      </c>
      <c r="H2462" s="106"/>
    </row>
    <row r="2463" spans="1:8" x14ac:dyDescent="0.25">
      <c r="A2463" s="106"/>
      <c r="B2463" s="106"/>
      <c r="C2463" s="106"/>
      <c r="D2463" s="106"/>
      <c r="E2463">
        <v>49352</v>
      </c>
      <c r="F2463" s="106"/>
      <c r="G2463" t="s">
        <v>102</v>
      </c>
      <c r="H2463" s="106"/>
    </row>
    <row r="2464" spans="1:8" x14ac:dyDescent="0.25">
      <c r="A2464" s="106"/>
      <c r="B2464" s="106"/>
      <c r="C2464" s="106"/>
      <c r="D2464" s="106"/>
      <c r="E2464">
        <v>49354</v>
      </c>
      <c r="F2464" s="106"/>
      <c r="G2464" t="s">
        <v>102</v>
      </c>
      <c r="H2464" s="106"/>
    </row>
    <row r="2465" spans="1:8" x14ac:dyDescent="0.25">
      <c r="A2465" s="106"/>
      <c r="B2465" s="106"/>
      <c r="C2465" s="106"/>
      <c r="D2465" s="106"/>
      <c r="E2465">
        <v>49356</v>
      </c>
      <c r="F2465" s="106"/>
      <c r="G2465" t="s">
        <v>102</v>
      </c>
      <c r="H2465" s="106"/>
    </row>
    <row r="2466" spans="1:8" x14ac:dyDescent="0.25">
      <c r="A2466" s="106"/>
      <c r="B2466" s="106"/>
      <c r="C2466" s="106"/>
      <c r="D2466" s="106"/>
      <c r="E2466">
        <v>49357</v>
      </c>
      <c r="F2466" s="106"/>
      <c r="G2466" t="s">
        <v>102</v>
      </c>
      <c r="H2466" s="106"/>
    </row>
    <row r="2467" spans="1:8" x14ac:dyDescent="0.25">
      <c r="A2467" s="106"/>
      <c r="B2467" s="106"/>
      <c r="C2467" s="106"/>
      <c r="D2467" s="106"/>
      <c r="E2467">
        <v>49359</v>
      </c>
      <c r="F2467" s="106"/>
      <c r="G2467" t="s">
        <v>102</v>
      </c>
      <c r="H2467" s="106"/>
    </row>
    <row r="2468" spans="1:8" x14ac:dyDescent="0.25">
      <c r="A2468" s="106"/>
      <c r="B2468" s="106"/>
      <c r="C2468" s="106"/>
      <c r="D2468" s="106"/>
      <c r="E2468">
        <v>49361</v>
      </c>
      <c r="F2468" s="106"/>
      <c r="G2468" t="s">
        <v>102</v>
      </c>
      <c r="H2468" s="106"/>
    </row>
    <row r="2469" spans="1:8" x14ac:dyDescent="0.25">
      <c r="A2469" s="106"/>
      <c r="B2469" s="106"/>
      <c r="C2469" s="106"/>
      <c r="D2469" s="106"/>
      <c r="E2469">
        <v>49363</v>
      </c>
      <c r="F2469" s="106"/>
      <c r="G2469" t="s">
        <v>102</v>
      </c>
      <c r="H2469" s="106"/>
    </row>
    <row r="2470" spans="1:8" x14ac:dyDescent="0.25">
      <c r="A2470" s="106"/>
      <c r="B2470" s="106"/>
      <c r="C2470" s="106"/>
      <c r="D2470" s="106"/>
      <c r="E2470">
        <v>49365</v>
      </c>
      <c r="F2470" s="106"/>
      <c r="G2470" t="s">
        <v>102</v>
      </c>
      <c r="H2470" s="106"/>
    </row>
    <row r="2471" spans="1:8" x14ac:dyDescent="0.25">
      <c r="A2471" s="106"/>
      <c r="B2471" s="106"/>
      <c r="C2471" s="106"/>
      <c r="D2471" s="106"/>
      <c r="E2471">
        <v>49367</v>
      </c>
      <c r="F2471" s="106"/>
      <c r="G2471" t="s">
        <v>102</v>
      </c>
      <c r="H2471" s="106"/>
    </row>
    <row r="2472" spans="1:8" x14ac:dyDescent="0.25">
      <c r="A2472" s="106"/>
      <c r="B2472" s="106"/>
      <c r="C2472" s="106"/>
      <c r="D2472" s="106"/>
      <c r="E2472">
        <v>49373</v>
      </c>
      <c r="F2472" s="106"/>
      <c r="G2472" t="s">
        <v>102</v>
      </c>
      <c r="H2472" s="106"/>
    </row>
    <row r="2473" spans="1:8" x14ac:dyDescent="0.25">
      <c r="A2473" s="106"/>
      <c r="B2473" s="106"/>
      <c r="C2473" s="106"/>
      <c r="D2473" s="106"/>
      <c r="E2473">
        <v>49375</v>
      </c>
      <c r="F2473" s="106"/>
      <c r="G2473" t="s">
        <v>102</v>
      </c>
      <c r="H2473" s="106"/>
    </row>
    <row r="2474" spans="1:8" x14ac:dyDescent="0.25">
      <c r="A2474" s="106"/>
      <c r="B2474" s="106"/>
      <c r="C2474" s="106"/>
      <c r="D2474" s="106"/>
      <c r="E2474">
        <v>49377</v>
      </c>
      <c r="F2474" s="106"/>
      <c r="G2474" t="s">
        <v>102</v>
      </c>
      <c r="H2474" s="106"/>
    </row>
    <row r="2475" spans="1:8" x14ac:dyDescent="0.25">
      <c r="A2475" s="106"/>
      <c r="B2475" s="106"/>
      <c r="C2475" s="106"/>
      <c r="D2475" s="106"/>
      <c r="E2475">
        <v>49381</v>
      </c>
      <c r="F2475" s="106"/>
      <c r="G2475" t="s">
        <v>102</v>
      </c>
      <c r="H2475" s="106"/>
    </row>
    <row r="2476" spans="1:8" x14ac:dyDescent="0.25">
      <c r="A2476" s="106"/>
      <c r="B2476" s="106"/>
      <c r="C2476" s="106"/>
      <c r="D2476" s="106"/>
      <c r="E2476">
        <v>49385</v>
      </c>
      <c r="F2476" s="106"/>
      <c r="G2476" t="s">
        <v>102</v>
      </c>
      <c r="H2476" s="106"/>
    </row>
    <row r="2477" spans="1:8" x14ac:dyDescent="0.25">
      <c r="A2477" s="106"/>
      <c r="B2477" s="106"/>
      <c r="C2477" s="106"/>
      <c r="D2477" s="106"/>
      <c r="E2477">
        <v>49387</v>
      </c>
      <c r="F2477" s="106"/>
      <c r="G2477" t="s">
        <v>102</v>
      </c>
      <c r="H2477" s="106"/>
    </row>
    <row r="2478" spans="1:8" x14ac:dyDescent="0.25">
      <c r="A2478" s="106"/>
      <c r="B2478" s="106"/>
      <c r="C2478" s="106"/>
      <c r="D2478" s="106"/>
      <c r="E2478">
        <v>49389</v>
      </c>
      <c r="F2478" s="106"/>
      <c r="G2478" t="s">
        <v>102</v>
      </c>
      <c r="H2478" s="106"/>
    </row>
    <row r="2479" spans="1:8" x14ac:dyDescent="0.25">
      <c r="A2479" s="106"/>
      <c r="B2479" s="106"/>
      <c r="C2479" s="106"/>
      <c r="D2479" s="106"/>
      <c r="E2479">
        <v>49391</v>
      </c>
      <c r="F2479" s="106"/>
      <c r="G2479" t="s">
        <v>102</v>
      </c>
      <c r="H2479" s="106"/>
    </row>
    <row r="2480" spans="1:8" x14ac:dyDescent="0.25">
      <c r="A2480" s="106"/>
      <c r="B2480" s="106"/>
      <c r="C2480" s="106"/>
      <c r="D2480" s="106"/>
      <c r="E2480">
        <v>49392</v>
      </c>
      <c r="F2480" s="106"/>
      <c r="G2480" t="s">
        <v>102</v>
      </c>
      <c r="H2480" s="106"/>
    </row>
    <row r="2481" spans="1:8" x14ac:dyDescent="0.25">
      <c r="A2481" s="106"/>
      <c r="B2481" s="106"/>
      <c r="C2481" s="106"/>
      <c r="D2481" s="106"/>
      <c r="E2481">
        <v>49394</v>
      </c>
      <c r="F2481" s="106"/>
      <c r="G2481" t="s">
        <v>102</v>
      </c>
      <c r="H2481" s="106"/>
    </row>
    <row r="2482" spans="1:8" x14ac:dyDescent="0.25">
      <c r="A2482" s="106"/>
      <c r="B2482" s="106"/>
      <c r="C2482" s="106"/>
      <c r="D2482" s="106"/>
      <c r="E2482">
        <v>49396</v>
      </c>
      <c r="F2482" s="106"/>
      <c r="G2482" t="s">
        <v>102</v>
      </c>
      <c r="H2482" s="106"/>
    </row>
    <row r="2483" spans="1:8" x14ac:dyDescent="0.25">
      <c r="A2483" s="106"/>
      <c r="B2483" s="106"/>
      <c r="C2483" s="106"/>
      <c r="D2483" s="106"/>
      <c r="E2483">
        <v>49398</v>
      </c>
      <c r="F2483" s="106"/>
      <c r="G2483" t="s">
        <v>102</v>
      </c>
      <c r="H2483" s="106"/>
    </row>
    <row r="2484" spans="1:8" x14ac:dyDescent="0.25">
      <c r="A2484" s="106"/>
      <c r="B2484" s="106"/>
      <c r="C2484" s="106"/>
      <c r="D2484" s="106"/>
      <c r="E2484">
        <v>49689</v>
      </c>
      <c r="F2484" s="106"/>
      <c r="G2484" t="s">
        <v>102</v>
      </c>
      <c r="H2484" s="106"/>
    </row>
    <row r="2485" spans="1:8" x14ac:dyDescent="0.25">
      <c r="A2485" s="106"/>
      <c r="B2485" s="106"/>
      <c r="C2485" s="106"/>
      <c r="D2485" s="106"/>
      <c r="E2485">
        <v>49691</v>
      </c>
      <c r="F2485" s="106"/>
      <c r="G2485" t="s">
        <v>102</v>
      </c>
      <c r="H2485" s="106"/>
    </row>
    <row r="2486" spans="1:8" x14ac:dyDescent="0.25">
      <c r="A2486" s="106"/>
      <c r="B2486" s="106"/>
      <c r="C2486" s="106"/>
      <c r="D2486" s="106"/>
      <c r="E2486">
        <v>49693</v>
      </c>
      <c r="F2486" s="106"/>
      <c r="G2486" t="s">
        <v>102</v>
      </c>
      <c r="H2486" s="106"/>
    </row>
    <row r="2487" spans="1:8" x14ac:dyDescent="0.25">
      <c r="A2487" s="106"/>
      <c r="B2487" s="106"/>
      <c r="C2487" s="106"/>
      <c r="D2487" s="106"/>
      <c r="E2487">
        <v>49695</v>
      </c>
      <c r="F2487" s="106"/>
      <c r="G2487" t="s">
        <v>102</v>
      </c>
      <c r="H2487" s="106"/>
    </row>
    <row r="2488" spans="1:8" x14ac:dyDescent="0.25">
      <c r="A2488" s="106"/>
      <c r="B2488" s="106"/>
      <c r="C2488" s="106"/>
      <c r="D2488" s="106"/>
      <c r="E2488">
        <v>49697</v>
      </c>
      <c r="F2488" s="106"/>
      <c r="G2488" t="s">
        <v>102</v>
      </c>
      <c r="H2488" s="106"/>
    </row>
    <row r="2489" spans="1:8" x14ac:dyDescent="0.25">
      <c r="A2489" s="106"/>
      <c r="B2489" s="106"/>
      <c r="C2489" s="106"/>
      <c r="D2489" s="106"/>
      <c r="E2489">
        <v>49699</v>
      </c>
      <c r="F2489" s="106"/>
      <c r="G2489" t="s">
        <v>102</v>
      </c>
      <c r="H2489" s="106"/>
    </row>
    <row r="2490" spans="1:8" x14ac:dyDescent="0.25">
      <c r="A2490" s="106"/>
      <c r="B2490" s="106"/>
      <c r="C2490" s="106"/>
      <c r="D2490" s="106"/>
      <c r="E2490">
        <v>49701</v>
      </c>
      <c r="F2490" s="106"/>
      <c r="G2490" t="s">
        <v>102</v>
      </c>
      <c r="H2490" s="106"/>
    </row>
    <row r="2491" spans="1:8" x14ac:dyDescent="0.25">
      <c r="A2491" s="106"/>
      <c r="B2491" s="106"/>
      <c r="C2491" s="106"/>
      <c r="D2491" s="106"/>
      <c r="E2491">
        <v>49703</v>
      </c>
      <c r="F2491" s="106"/>
      <c r="G2491" t="s">
        <v>102</v>
      </c>
      <c r="H2491" s="106"/>
    </row>
    <row r="2492" spans="1:8" x14ac:dyDescent="0.25">
      <c r="A2492" s="106"/>
      <c r="B2492" s="106"/>
      <c r="C2492" s="106"/>
      <c r="D2492" s="106"/>
      <c r="E2492">
        <v>49704</v>
      </c>
      <c r="F2492" s="106"/>
      <c r="G2492" t="s">
        <v>102</v>
      </c>
      <c r="H2492" s="106"/>
    </row>
    <row r="2493" spans="1:8" x14ac:dyDescent="0.25">
      <c r="A2493" s="106"/>
      <c r="B2493" s="106"/>
      <c r="C2493" s="106"/>
      <c r="D2493" s="106"/>
      <c r="E2493">
        <v>49708</v>
      </c>
      <c r="F2493" s="106"/>
      <c r="G2493" t="s">
        <v>102</v>
      </c>
      <c r="H2493" s="106"/>
    </row>
    <row r="2494" spans="1:8" x14ac:dyDescent="0.25">
      <c r="A2494" s="106"/>
      <c r="B2494" s="106"/>
      <c r="C2494" s="106"/>
      <c r="D2494" s="106"/>
      <c r="E2494">
        <v>49710</v>
      </c>
      <c r="F2494" s="106"/>
      <c r="G2494" t="s">
        <v>102</v>
      </c>
      <c r="H2494" s="106"/>
    </row>
    <row r="2495" spans="1:8" x14ac:dyDescent="0.25">
      <c r="A2495" s="106"/>
      <c r="B2495" s="106"/>
      <c r="C2495" s="106"/>
      <c r="D2495" s="106"/>
      <c r="E2495">
        <v>49712</v>
      </c>
      <c r="F2495" s="106"/>
      <c r="G2495" t="s">
        <v>102</v>
      </c>
      <c r="H2495" s="106"/>
    </row>
    <row r="2496" spans="1:8" x14ac:dyDescent="0.25">
      <c r="A2496" s="106"/>
      <c r="B2496" s="106"/>
      <c r="C2496" s="106"/>
      <c r="D2496" s="106"/>
      <c r="E2496">
        <v>49714</v>
      </c>
      <c r="F2496" s="106"/>
      <c r="G2496" t="s">
        <v>102</v>
      </c>
      <c r="H2496" s="106"/>
    </row>
    <row r="2497" spans="1:8" x14ac:dyDescent="0.25">
      <c r="A2497" s="106"/>
      <c r="B2497" s="106"/>
      <c r="C2497" s="106"/>
      <c r="D2497" s="106"/>
      <c r="E2497">
        <v>49716</v>
      </c>
      <c r="F2497" s="106"/>
      <c r="G2497" t="s">
        <v>102</v>
      </c>
      <c r="H2497" s="106"/>
    </row>
    <row r="2498" spans="1:8" x14ac:dyDescent="0.25">
      <c r="A2498" s="106"/>
      <c r="B2498" s="106"/>
      <c r="C2498" s="106"/>
      <c r="D2498" s="106"/>
      <c r="E2498">
        <v>49718</v>
      </c>
      <c r="F2498" s="106"/>
      <c r="G2498" t="s">
        <v>102</v>
      </c>
      <c r="H2498" s="106"/>
    </row>
    <row r="2499" spans="1:8" x14ac:dyDescent="0.25">
      <c r="A2499" s="106"/>
      <c r="B2499" s="106"/>
      <c r="C2499" s="106"/>
      <c r="D2499" s="106"/>
      <c r="E2499">
        <v>49720</v>
      </c>
      <c r="F2499" s="106"/>
      <c r="G2499" t="s">
        <v>102</v>
      </c>
      <c r="H2499" s="106"/>
    </row>
    <row r="2500" spans="1:8" x14ac:dyDescent="0.25">
      <c r="A2500" s="106"/>
      <c r="B2500" s="106"/>
      <c r="C2500" s="106"/>
      <c r="D2500" s="106"/>
      <c r="E2500">
        <v>45465</v>
      </c>
      <c r="F2500" s="106"/>
      <c r="G2500" t="s">
        <v>102</v>
      </c>
      <c r="H2500" s="106"/>
    </row>
    <row r="2501" spans="1:8" x14ac:dyDescent="0.25">
      <c r="A2501" s="106"/>
      <c r="B2501" s="106"/>
      <c r="C2501" s="106"/>
      <c r="D2501" s="106"/>
      <c r="E2501">
        <v>49731</v>
      </c>
      <c r="F2501" s="106"/>
      <c r="G2501" t="s">
        <v>102</v>
      </c>
      <c r="H2501" s="106"/>
    </row>
    <row r="2502" spans="1:8" x14ac:dyDescent="0.25">
      <c r="A2502" s="106"/>
      <c r="B2502" s="106"/>
      <c r="C2502" s="106"/>
      <c r="D2502" s="106"/>
      <c r="E2502">
        <v>49732</v>
      </c>
      <c r="F2502" s="106"/>
      <c r="G2502" t="s">
        <v>102</v>
      </c>
      <c r="H2502" s="106"/>
    </row>
    <row r="2503" spans="1:8" x14ac:dyDescent="0.25">
      <c r="A2503" s="106"/>
      <c r="B2503" s="106"/>
      <c r="C2503" s="106"/>
      <c r="D2503" s="106"/>
      <c r="E2503">
        <v>49733</v>
      </c>
      <c r="F2503" s="106"/>
      <c r="G2503" t="s">
        <v>102</v>
      </c>
      <c r="H2503" s="106"/>
    </row>
    <row r="2504" spans="1:8" x14ac:dyDescent="0.25">
      <c r="A2504" s="106"/>
      <c r="B2504" s="106"/>
      <c r="C2504" s="106"/>
      <c r="D2504" s="106"/>
      <c r="E2504">
        <v>49735</v>
      </c>
      <c r="F2504" s="106"/>
      <c r="G2504" t="s">
        <v>102</v>
      </c>
      <c r="H2504" s="106"/>
    </row>
    <row r="2505" spans="1:8" x14ac:dyDescent="0.25">
      <c r="A2505" s="106"/>
      <c r="B2505" s="106"/>
      <c r="C2505" s="106"/>
      <c r="D2505" s="106"/>
      <c r="E2505">
        <v>49736</v>
      </c>
      <c r="F2505" s="106"/>
      <c r="G2505" t="s">
        <v>102</v>
      </c>
      <c r="H2505" s="106"/>
    </row>
    <row r="2506" spans="1:8" x14ac:dyDescent="0.25">
      <c r="A2506" s="106"/>
      <c r="B2506" s="106"/>
      <c r="C2506" s="106"/>
      <c r="D2506" s="106"/>
      <c r="E2506">
        <v>49737</v>
      </c>
      <c r="F2506" s="106"/>
      <c r="G2506" t="s">
        <v>102</v>
      </c>
      <c r="H2506" s="106"/>
    </row>
    <row r="2507" spans="1:8" x14ac:dyDescent="0.25">
      <c r="A2507" s="106"/>
      <c r="B2507" s="106"/>
      <c r="C2507" s="106"/>
      <c r="D2507" s="106"/>
      <c r="E2507">
        <v>49738</v>
      </c>
      <c r="F2507" s="106"/>
      <c r="G2507" t="s">
        <v>102</v>
      </c>
      <c r="H2507" s="106"/>
    </row>
    <row r="2508" spans="1:8" x14ac:dyDescent="0.25">
      <c r="A2508" s="106"/>
      <c r="B2508" s="106"/>
      <c r="C2508" s="106"/>
      <c r="D2508" s="106"/>
      <c r="E2508">
        <v>49739</v>
      </c>
      <c r="F2508" s="106"/>
      <c r="G2508" t="s">
        <v>102</v>
      </c>
      <c r="H2508" s="106"/>
    </row>
    <row r="2509" spans="1:8" x14ac:dyDescent="0.25">
      <c r="A2509" s="106"/>
      <c r="B2509" s="106"/>
      <c r="C2509" s="106"/>
      <c r="D2509" s="106"/>
      <c r="E2509">
        <v>49740</v>
      </c>
      <c r="F2509" s="106"/>
      <c r="G2509" t="s">
        <v>102</v>
      </c>
      <c r="H2509" s="106"/>
    </row>
    <row r="2510" spans="1:8" x14ac:dyDescent="0.25">
      <c r="A2510" s="106"/>
      <c r="B2510" s="106"/>
      <c r="C2510" s="106"/>
      <c r="D2510" s="106"/>
      <c r="E2510">
        <v>49741</v>
      </c>
      <c r="F2510" s="106"/>
      <c r="G2510" t="s">
        <v>102</v>
      </c>
      <c r="H2510" s="106"/>
    </row>
    <row r="2511" spans="1:8" x14ac:dyDescent="0.25">
      <c r="A2511" s="106"/>
      <c r="B2511" s="106"/>
      <c r="C2511" s="106"/>
      <c r="D2511" s="106"/>
      <c r="E2511">
        <v>49742</v>
      </c>
      <c r="F2511" s="106"/>
      <c r="G2511" t="s">
        <v>102</v>
      </c>
      <c r="H2511" s="106"/>
    </row>
    <row r="2512" spans="1:8" x14ac:dyDescent="0.25">
      <c r="A2512" s="106"/>
      <c r="B2512" s="106"/>
      <c r="C2512" s="106"/>
      <c r="D2512" s="106"/>
      <c r="E2512">
        <v>49744</v>
      </c>
      <c r="F2512" s="106"/>
      <c r="G2512" t="s">
        <v>102</v>
      </c>
      <c r="H2512" s="106"/>
    </row>
    <row r="2513" spans="1:8" x14ac:dyDescent="0.25">
      <c r="A2513" s="106"/>
      <c r="B2513" s="106"/>
      <c r="C2513" s="106"/>
      <c r="D2513" s="106"/>
      <c r="E2513">
        <v>900002</v>
      </c>
      <c r="F2513" s="106"/>
      <c r="G2513" t="s">
        <v>102</v>
      </c>
      <c r="H2513" s="106"/>
    </row>
    <row r="2514" spans="1:8" x14ac:dyDescent="0.25">
      <c r="A2514" s="106"/>
      <c r="B2514" s="106"/>
      <c r="C2514" s="106"/>
      <c r="D2514" s="106"/>
      <c r="E2514">
        <v>45994</v>
      </c>
      <c r="F2514" s="106"/>
      <c r="G2514" t="s">
        <v>102</v>
      </c>
      <c r="H2514" s="106"/>
    </row>
    <row r="2515" spans="1:8" x14ac:dyDescent="0.25">
      <c r="A2515" s="106"/>
      <c r="B2515" s="106"/>
      <c r="C2515" s="106"/>
      <c r="D2515" s="106"/>
      <c r="E2515">
        <v>45628</v>
      </c>
      <c r="F2515" s="106"/>
      <c r="G2515" t="s">
        <v>102</v>
      </c>
      <c r="H2515" s="106"/>
    </row>
    <row r="2516" spans="1:8" x14ac:dyDescent="0.25">
      <c r="A2516" s="106"/>
      <c r="B2516" s="106"/>
      <c r="C2516" s="106"/>
      <c r="D2516" s="106"/>
      <c r="E2516">
        <v>46031</v>
      </c>
      <c r="F2516" s="106"/>
      <c r="G2516" t="s">
        <v>102</v>
      </c>
      <c r="H2516" s="106"/>
    </row>
    <row r="2517" spans="1:8" x14ac:dyDescent="0.25">
      <c r="A2517" s="106"/>
      <c r="B2517" s="106"/>
      <c r="C2517" s="106"/>
      <c r="D2517" s="106"/>
      <c r="E2517">
        <v>45520</v>
      </c>
      <c r="F2517" s="106"/>
      <c r="G2517" t="s">
        <v>102</v>
      </c>
      <c r="H2517" s="106"/>
    </row>
    <row r="2518" spans="1:8" x14ac:dyDescent="0.25">
      <c r="A2518" s="106"/>
      <c r="B2518" s="106"/>
      <c r="C2518" s="106"/>
      <c r="D2518" s="106"/>
      <c r="E2518">
        <v>49752</v>
      </c>
      <c r="F2518" s="106"/>
      <c r="G2518" t="s">
        <v>102</v>
      </c>
      <c r="H2518" s="106"/>
    </row>
    <row r="2519" spans="1:8" x14ac:dyDescent="0.25">
      <c r="A2519" s="106"/>
      <c r="B2519" s="106"/>
      <c r="C2519" s="106"/>
      <c r="D2519" s="106"/>
      <c r="E2519">
        <v>49754</v>
      </c>
      <c r="F2519" s="106"/>
      <c r="G2519" t="s">
        <v>102</v>
      </c>
      <c r="H2519" s="106"/>
    </row>
    <row r="2520" spans="1:8" x14ac:dyDescent="0.25">
      <c r="A2520" s="106"/>
      <c r="B2520" s="106"/>
      <c r="C2520" s="106"/>
      <c r="D2520" s="106"/>
      <c r="E2520">
        <v>49758</v>
      </c>
      <c r="F2520" s="106"/>
      <c r="G2520" t="s">
        <v>102</v>
      </c>
      <c r="H2520" s="106"/>
    </row>
    <row r="2521" spans="1:8" x14ac:dyDescent="0.25">
      <c r="A2521" s="106"/>
      <c r="B2521" s="106"/>
      <c r="C2521" s="106"/>
      <c r="D2521" s="106"/>
      <c r="E2521">
        <v>49761</v>
      </c>
      <c r="F2521" s="106"/>
      <c r="G2521" t="s">
        <v>102</v>
      </c>
      <c r="H2521" s="106"/>
    </row>
    <row r="2522" spans="1:8" x14ac:dyDescent="0.25">
      <c r="A2522" s="106"/>
      <c r="B2522" s="106"/>
      <c r="C2522" s="106"/>
      <c r="D2522" s="106"/>
      <c r="E2522">
        <v>49763</v>
      </c>
      <c r="F2522" s="106"/>
      <c r="G2522" t="s">
        <v>102</v>
      </c>
      <c r="H2522" s="106"/>
    </row>
    <row r="2523" spans="1:8" x14ac:dyDescent="0.25">
      <c r="A2523" s="106"/>
      <c r="B2523" s="106"/>
      <c r="C2523" s="106"/>
      <c r="D2523" s="106"/>
      <c r="E2523">
        <v>49765</v>
      </c>
      <c r="F2523" s="106"/>
      <c r="G2523" t="s">
        <v>102</v>
      </c>
      <c r="H2523" s="106"/>
    </row>
    <row r="2524" spans="1:8" x14ac:dyDescent="0.25">
      <c r="A2524" s="106"/>
      <c r="B2524" s="106"/>
      <c r="C2524" s="106"/>
      <c r="D2524" s="106"/>
      <c r="E2524">
        <v>49769</v>
      </c>
      <c r="F2524" s="106"/>
      <c r="G2524" t="s">
        <v>102</v>
      </c>
      <c r="H2524" s="106"/>
    </row>
    <row r="2525" spans="1:8" x14ac:dyDescent="0.25">
      <c r="A2525" s="106"/>
      <c r="B2525" s="106"/>
      <c r="C2525" s="106"/>
      <c r="D2525" s="106"/>
      <c r="E2525">
        <v>49773</v>
      </c>
      <c r="F2525" s="106"/>
      <c r="G2525" t="s">
        <v>102</v>
      </c>
      <c r="H2525" s="106"/>
    </row>
    <row r="2526" spans="1:8" x14ac:dyDescent="0.25">
      <c r="A2526" s="106"/>
      <c r="B2526" s="106"/>
      <c r="C2526" s="106"/>
      <c r="D2526" s="106"/>
      <c r="E2526">
        <v>49775</v>
      </c>
      <c r="F2526" s="106"/>
      <c r="G2526" t="s">
        <v>102</v>
      </c>
      <c r="H2526" s="106"/>
    </row>
    <row r="2527" spans="1:8" x14ac:dyDescent="0.25">
      <c r="A2527" s="106"/>
      <c r="B2527" s="106"/>
      <c r="C2527" s="106"/>
      <c r="D2527" s="106"/>
      <c r="E2527">
        <v>49777</v>
      </c>
      <c r="F2527" s="106"/>
      <c r="G2527" t="s">
        <v>102</v>
      </c>
      <c r="H2527" s="106"/>
    </row>
    <row r="2528" spans="1:8" x14ac:dyDescent="0.25">
      <c r="A2528" s="106"/>
      <c r="B2528" s="106"/>
      <c r="C2528" s="106"/>
      <c r="D2528" s="106"/>
      <c r="E2528">
        <v>49779</v>
      </c>
      <c r="F2528" s="106"/>
      <c r="G2528" t="s">
        <v>102</v>
      </c>
      <c r="H2528" s="106"/>
    </row>
    <row r="2529" spans="1:8" x14ac:dyDescent="0.25">
      <c r="A2529" s="106"/>
      <c r="B2529" s="106"/>
      <c r="C2529" s="106"/>
      <c r="D2529" s="106"/>
      <c r="E2529">
        <v>49781</v>
      </c>
      <c r="F2529" s="106"/>
      <c r="G2529" t="s">
        <v>102</v>
      </c>
      <c r="H2529" s="106"/>
    </row>
    <row r="2530" spans="1:8" x14ac:dyDescent="0.25">
      <c r="A2530" s="106"/>
      <c r="B2530" s="106"/>
      <c r="C2530" s="106"/>
      <c r="D2530" s="106"/>
      <c r="E2530">
        <v>49785</v>
      </c>
      <c r="F2530" s="106"/>
      <c r="G2530" t="s">
        <v>102</v>
      </c>
      <c r="H2530" s="106"/>
    </row>
    <row r="2531" spans="1:8" x14ac:dyDescent="0.25">
      <c r="A2531" s="106"/>
      <c r="B2531" s="106"/>
      <c r="C2531" s="106"/>
      <c r="D2531" s="106"/>
      <c r="E2531">
        <v>49787</v>
      </c>
      <c r="F2531" s="106"/>
      <c r="G2531" t="s">
        <v>102</v>
      </c>
      <c r="H2531" s="106"/>
    </row>
    <row r="2532" spans="1:8" x14ac:dyDescent="0.25">
      <c r="A2532" s="106"/>
      <c r="B2532" s="106"/>
      <c r="C2532" s="106"/>
      <c r="D2532" s="106"/>
      <c r="E2532">
        <v>49789</v>
      </c>
      <c r="F2532" s="106"/>
      <c r="G2532" t="s">
        <v>102</v>
      </c>
      <c r="H2532" s="106"/>
    </row>
    <row r="2533" spans="1:8" x14ac:dyDescent="0.25">
      <c r="A2533" s="106"/>
      <c r="B2533" s="106"/>
      <c r="C2533" s="106"/>
      <c r="D2533" s="106"/>
      <c r="E2533">
        <v>49791</v>
      </c>
      <c r="F2533" s="106"/>
      <c r="G2533" t="s">
        <v>102</v>
      </c>
      <c r="H2533" s="106"/>
    </row>
    <row r="2534" spans="1:8" x14ac:dyDescent="0.25">
      <c r="A2534" s="106"/>
      <c r="B2534" s="106"/>
      <c r="C2534" s="106"/>
      <c r="D2534" s="106"/>
      <c r="E2534">
        <v>49793</v>
      </c>
      <c r="F2534" s="106"/>
      <c r="G2534" t="s">
        <v>102</v>
      </c>
      <c r="H2534" s="106"/>
    </row>
    <row r="2535" spans="1:8" x14ac:dyDescent="0.25">
      <c r="A2535" s="106"/>
      <c r="B2535" s="106"/>
      <c r="C2535" s="106"/>
      <c r="D2535" s="106"/>
      <c r="E2535">
        <v>49794</v>
      </c>
      <c r="F2535" s="106"/>
      <c r="G2535" t="s">
        <v>102</v>
      </c>
      <c r="H2535" s="106"/>
    </row>
    <row r="2536" spans="1:8" x14ac:dyDescent="0.25">
      <c r="A2536" s="106"/>
      <c r="B2536" s="106"/>
      <c r="C2536" s="106"/>
      <c r="D2536" s="106"/>
      <c r="E2536">
        <v>49796</v>
      </c>
      <c r="F2536" s="106"/>
      <c r="G2536" t="s">
        <v>102</v>
      </c>
      <c r="H2536" s="106"/>
    </row>
    <row r="2537" spans="1:8" x14ac:dyDescent="0.25">
      <c r="A2537" s="106"/>
      <c r="B2537" s="106"/>
      <c r="C2537" s="106"/>
      <c r="D2537" s="106"/>
      <c r="E2537">
        <v>49798</v>
      </c>
      <c r="F2537" s="106"/>
      <c r="G2537" t="s">
        <v>102</v>
      </c>
      <c r="H2537" s="106"/>
    </row>
    <row r="2538" spans="1:8" x14ac:dyDescent="0.25">
      <c r="A2538" s="106"/>
      <c r="B2538" s="106"/>
      <c r="C2538" s="106"/>
      <c r="D2538" s="106"/>
      <c r="E2538">
        <v>49802</v>
      </c>
      <c r="F2538" s="106"/>
      <c r="G2538" t="s">
        <v>102</v>
      </c>
      <c r="H2538" s="106"/>
    </row>
    <row r="2539" spans="1:8" x14ac:dyDescent="0.25">
      <c r="A2539" s="106"/>
      <c r="B2539" s="106"/>
      <c r="C2539" s="106"/>
      <c r="D2539" s="106"/>
      <c r="E2539">
        <v>49808</v>
      </c>
      <c r="F2539" s="106"/>
      <c r="G2539" t="s">
        <v>102</v>
      </c>
      <c r="H2539" s="106"/>
    </row>
    <row r="2540" spans="1:8" x14ac:dyDescent="0.25">
      <c r="A2540" s="106"/>
      <c r="B2540" s="106"/>
      <c r="C2540" s="106"/>
      <c r="D2540" s="106"/>
      <c r="E2540">
        <v>49810</v>
      </c>
      <c r="F2540" s="106"/>
      <c r="G2540" t="s">
        <v>102</v>
      </c>
      <c r="H2540" s="106"/>
    </row>
    <row r="2541" spans="1:8" x14ac:dyDescent="0.25">
      <c r="A2541" s="106"/>
      <c r="B2541" s="106"/>
      <c r="C2541" s="106"/>
      <c r="D2541" s="106"/>
      <c r="E2541">
        <v>49812</v>
      </c>
      <c r="F2541" s="106"/>
      <c r="G2541" t="s">
        <v>102</v>
      </c>
      <c r="H2541" s="106"/>
    </row>
    <row r="2542" spans="1:8" x14ac:dyDescent="0.25">
      <c r="A2542" s="106"/>
      <c r="B2542" s="106"/>
      <c r="C2542" s="106"/>
      <c r="D2542" s="106"/>
      <c r="E2542">
        <v>49814</v>
      </c>
      <c r="F2542" s="106"/>
      <c r="G2542" t="s">
        <v>102</v>
      </c>
      <c r="H2542" s="106"/>
    </row>
    <row r="2543" spans="1:8" x14ac:dyDescent="0.25">
      <c r="A2543" s="106"/>
      <c r="B2543" s="106"/>
      <c r="C2543" s="106"/>
      <c r="D2543" s="106"/>
      <c r="E2543">
        <v>49816</v>
      </c>
      <c r="F2543" s="106"/>
      <c r="G2543" t="s">
        <v>102</v>
      </c>
      <c r="H2543" s="106"/>
    </row>
    <row r="2544" spans="1:8" x14ac:dyDescent="0.25">
      <c r="A2544" s="106"/>
      <c r="B2544" s="106"/>
      <c r="C2544" s="106"/>
      <c r="D2544" s="106"/>
      <c r="E2544">
        <v>49818</v>
      </c>
      <c r="F2544" s="106"/>
      <c r="G2544" t="s">
        <v>102</v>
      </c>
      <c r="H2544" s="106"/>
    </row>
    <row r="2545" spans="1:8" x14ac:dyDescent="0.25">
      <c r="A2545" s="106"/>
      <c r="B2545" s="106"/>
      <c r="C2545" s="106"/>
      <c r="D2545" s="106"/>
      <c r="E2545">
        <v>49820</v>
      </c>
      <c r="F2545" s="106"/>
      <c r="G2545" t="s">
        <v>102</v>
      </c>
      <c r="H2545" s="106"/>
    </row>
    <row r="2546" spans="1:8" x14ac:dyDescent="0.25">
      <c r="A2546" s="106"/>
      <c r="B2546" s="106"/>
      <c r="C2546" s="106"/>
      <c r="D2546" s="106"/>
      <c r="E2546">
        <v>49826</v>
      </c>
      <c r="F2546" s="106"/>
      <c r="G2546" t="s">
        <v>102</v>
      </c>
      <c r="H2546" s="106"/>
    </row>
    <row r="2547" spans="1:8" x14ac:dyDescent="0.25">
      <c r="A2547" s="106"/>
      <c r="B2547" s="106"/>
      <c r="C2547" s="106"/>
      <c r="D2547" s="106"/>
      <c r="E2547">
        <v>49828</v>
      </c>
      <c r="F2547" s="106"/>
      <c r="G2547" t="s">
        <v>102</v>
      </c>
      <c r="H2547" s="106"/>
    </row>
    <row r="2548" spans="1:8" x14ac:dyDescent="0.25">
      <c r="A2548" s="106"/>
      <c r="B2548" s="106"/>
      <c r="C2548" s="106"/>
      <c r="D2548" s="106"/>
      <c r="E2548">
        <v>49833</v>
      </c>
      <c r="F2548" s="106"/>
      <c r="G2548" t="s">
        <v>102</v>
      </c>
      <c r="H2548" s="106"/>
    </row>
    <row r="2549" spans="1:8" x14ac:dyDescent="0.25">
      <c r="A2549" s="106"/>
      <c r="B2549" s="106"/>
      <c r="C2549" s="106"/>
      <c r="D2549" s="106"/>
      <c r="E2549">
        <v>49835</v>
      </c>
      <c r="F2549" s="106"/>
      <c r="G2549" t="s">
        <v>102</v>
      </c>
      <c r="H2549" s="106"/>
    </row>
    <row r="2550" spans="1:8" x14ac:dyDescent="0.25">
      <c r="A2550" s="106"/>
      <c r="B2550" s="106"/>
      <c r="C2550" s="106"/>
      <c r="D2550" s="106"/>
      <c r="E2550">
        <v>49837</v>
      </c>
      <c r="F2550" s="106"/>
      <c r="G2550" t="s">
        <v>102</v>
      </c>
      <c r="H2550" s="106"/>
    </row>
    <row r="2551" spans="1:8" x14ac:dyDescent="0.25">
      <c r="A2551" s="106"/>
      <c r="B2551" s="106"/>
      <c r="C2551" s="106"/>
      <c r="D2551" s="106"/>
      <c r="E2551">
        <v>49845</v>
      </c>
      <c r="F2551" s="106"/>
      <c r="G2551" t="s">
        <v>102</v>
      </c>
      <c r="H2551" s="106"/>
    </row>
    <row r="2552" spans="1:8" x14ac:dyDescent="0.25">
      <c r="A2552" s="106"/>
      <c r="B2552" s="106"/>
      <c r="C2552" s="106"/>
      <c r="D2552" s="106"/>
      <c r="E2552">
        <v>45637</v>
      </c>
      <c r="F2552" s="106"/>
      <c r="G2552" t="s">
        <v>102</v>
      </c>
      <c r="H2552" s="106"/>
    </row>
    <row r="2553" spans="1:8" x14ac:dyDescent="0.25">
      <c r="A2553" s="106"/>
      <c r="B2553" s="106"/>
      <c r="C2553" s="106"/>
      <c r="D2553" s="106"/>
      <c r="E2553">
        <v>9999999</v>
      </c>
      <c r="F2553" s="106"/>
      <c r="G2553" t="s">
        <v>102</v>
      </c>
      <c r="H2553" s="106"/>
    </row>
    <row r="2554" spans="1:8" x14ac:dyDescent="0.25">
      <c r="A2554" s="106"/>
      <c r="B2554" s="106"/>
      <c r="C2554" s="106"/>
      <c r="D2554" s="106"/>
      <c r="E2554">
        <v>49847</v>
      </c>
      <c r="F2554" s="106"/>
      <c r="G2554" t="s">
        <v>102</v>
      </c>
      <c r="H2554" s="106"/>
    </row>
    <row r="2555" spans="1:8" x14ac:dyDescent="0.25">
      <c r="A2555" s="106"/>
      <c r="B2555" s="106"/>
      <c r="C2555" s="106"/>
      <c r="D2555" s="106"/>
      <c r="E2555">
        <v>49849</v>
      </c>
      <c r="F2555" s="106"/>
      <c r="G2555" t="s">
        <v>102</v>
      </c>
      <c r="H2555" s="106"/>
    </row>
    <row r="2556" spans="1:8" x14ac:dyDescent="0.25">
      <c r="A2556" s="106"/>
      <c r="B2556" s="106"/>
      <c r="C2556" s="106"/>
      <c r="D2556" s="106"/>
      <c r="E2556">
        <v>45325</v>
      </c>
      <c r="F2556" s="106"/>
      <c r="G2556" t="s">
        <v>102</v>
      </c>
      <c r="H2556" s="106"/>
    </row>
    <row r="2557" spans="1:8" x14ac:dyDescent="0.25">
      <c r="A2557" s="106"/>
      <c r="B2557" s="106"/>
      <c r="C2557" s="106"/>
      <c r="D2557" s="106"/>
      <c r="E2557">
        <v>45308</v>
      </c>
      <c r="F2557" s="106"/>
      <c r="G2557" t="s">
        <v>102</v>
      </c>
      <c r="H2557" s="106"/>
    </row>
    <row r="2558" spans="1:8" x14ac:dyDescent="0.25">
      <c r="A2558" s="106"/>
      <c r="B2558" s="106"/>
      <c r="C2558" s="106"/>
      <c r="D2558" s="106"/>
      <c r="E2558">
        <v>49916</v>
      </c>
      <c r="F2558" s="106"/>
      <c r="G2558" t="s">
        <v>105</v>
      </c>
      <c r="H2558" s="106"/>
    </row>
    <row r="2559" spans="1:8" x14ac:dyDescent="0.25">
      <c r="A2559" s="106"/>
      <c r="B2559" s="106"/>
      <c r="C2559" s="106"/>
      <c r="D2559" s="106"/>
      <c r="E2559">
        <v>49917</v>
      </c>
      <c r="F2559" s="106"/>
      <c r="G2559" t="s">
        <v>105</v>
      </c>
      <c r="H2559" s="106"/>
    </row>
    <row r="2560" spans="1:8" x14ac:dyDescent="0.25">
      <c r="A2560" s="106"/>
      <c r="B2560" s="106"/>
      <c r="C2560" s="106"/>
      <c r="D2560" s="106"/>
      <c r="E2560">
        <v>49918</v>
      </c>
      <c r="F2560" s="106"/>
      <c r="G2560" t="s">
        <v>105</v>
      </c>
      <c r="H2560" s="106"/>
    </row>
    <row r="2561" spans="1:8" x14ac:dyDescent="0.25">
      <c r="A2561" s="106"/>
      <c r="B2561" s="106"/>
      <c r="C2561" s="106"/>
      <c r="D2561" s="106"/>
      <c r="E2561">
        <v>49920</v>
      </c>
      <c r="F2561" s="106"/>
      <c r="G2561" t="s">
        <v>105</v>
      </c>
      <c r="H2561" s="106"/>
    </row>
    <row r="2562" spans="1:8" x14ac:dyDescent="0.25">
      <c r="A2562" s="106"/>
      <c r="B2562" s="106"/>
      <c r="C2562" s="106"/>
      <c r="D2562" s="106"/>
      <c r="E2562">
        <v>49851</v>
      </c>
      <c r="F2562" s="106"/>
      <c r="G2562" t="s">
        <v>102</v>
      </c>
      <c r="H2562" s="106"/>
    </row>
    <row r="2563" spans="1:8" x14ac:dyDescent="0.25">
      <c r="A2563" s="106"/>
      <c r="B2563" s="106"/>
      <c r="C2563" s="106"/>
      <c r="D2563" s="106"/>
      <c r="E2563">
        <v>49853</v>
      </c>
      <c r="F2563" s="106"/>
      <c r="G2563" t="s">
        <v>102</v>
      </c>
      <c r="H2563" s="106"/>
    </row>
    <row r="2564" spans="1:8" x14ac:dyDescent="0.25">
      <c r="A2564" s="106"/>
      <c r="B2564" s="106"/>
      <c r="C2564" s="106"/>
      <c r="D2564" s="106"/>
      <c r="E2564">
        <v>49854</v>
      </c>
      <c r="F2564" s="106"/>
      <c r="G2564" t="s">
        <v>102</v>
      </c>
      <c r="H2564" s="106"/>
    </row>
    <row r="2565" spans="1:8" x14ac:dyDescent="0.25">
      <c r="A2565" s="106"/>
      <c r="B2565" s="106"/>
      <c r="C2565" s="106"/>
      <c r="D2565" s="106"/>
      <c r="E2565">
        <v>49856</v>
      </c>
      <c r="F2565" s="106"/>
      <c r="G2565" t="s">
        <v>102</v>
      </c>
      <c r="H2565" s="106"/>
    </row>
    <row r="2566" spans="1:8" x14ac:dyDescent="0.25">
      <c r="A2566" s="106"/>
      <c r="B2566" s="106"/>
      <c r="C2566" s="106"/>
      <c r="D2566" s="106"/>
      <c r="E2566">
        <v>49858</v>
      </c>
      <c r="F2566" s="106"/>
      <c r="G2566" t="s">
        <v>102</v>
      </c>
      <c r="H2566" s="106"/>
    </row>
    <row r="2567" spans="1:8" x14ac:dyDescent="0.25">
      <c r="A2567" s="106"/>
      <c r="B2567" s="106"/>
      <c r="C2567" s="106"/>
      <c r="D2567" s="106"/>
      <c r="E2567">
        <v>49862</v>
      </c>
      <c r="F2567" s="106"/>
      <c r="G2567" t="s">
        <v>102</v>
      </c>
      <c r="H2567" s="106"/>
    </row>
    <row r="2568" spans="1:8" x14ac:dyDescent="0.25">
      <c r="A2568" s="106"/>
      <c r="B2568" s="106"/>
      <c r="C2568" s="106"/>
      <c r="D2568" s="106"/>
      <c r="E2568">
        <v>49864</v>
      </c>
      <c r="F2568" s="106"/>
      <c r="G2568" t="s">
        <v>102</v>
      </c>
      <c r="H2568" s="106"/>
    </row>
    <row r="2569" spans="1:8" x14ac:dyDescent="0.25">
      <c r="A2569" s="106"/>
      <c r="B2569" s="106"/>
      <c r="C2569" s="106"/>
      <c r="D2569" s="106"/>
      <c r="E2569">
        <v>49866</v>
      </c>
      <c r="F2569" s="106"/>
      <c r="G2569" t="s">
        <v>102</v>
      </c>
      <c r="H2569" s="106"/>
    </row>
    <row r="2570" spans="1:8" x14ac:dyDescent="0.25">
      <c r="A2570" s="106"/>
      <c r="B2570" s="106"/>
      <c r="C2570" s="106"/>
      <c r="D2570" s="106"/>
      <c r="E2570">
        <v>49874</v>
      </c>
      <c r="F2570" s="106"/>
      <c r="G2570" t="s">
        <v>102</v>
      </c>
      <c r="H2570" s="106"/>
    </row>
    <row r="2571" spans="1:8" x14ac:dyDescent="0.25">
      <c r="A2571" s="106"/>
      <c r="B2571" s="106"/>
      <c r="C2571" s="106"/>
      <c r="D2571" s="106"/>
      <c r="E2571">
        <v>49876</v>
      </c>
      <c r="F2571" s="106"/>
      <c r="G2571" t="s">
        <v>102</v>
      </c>
      <c r="H2571" s="106"/>
    </row>
    <row r="2572" spans="1:8" x14ac:dyDescent="0.25">
      <c r="A2572" s="106"/>
      <c r="B2572" s="106"/>
      <c r="C2572" s="106"/>
      <c r="D2572" s="106"/>
      <c r="E2572">
        <v>49878</v>
      </c>
      <c r="F2572" s="106"/>
      <c r="G2572" t="s">
        <v>102</v>
      </c>
      <c r="H2572" s="106"/>
    </row>
    <row r="2573" spans="1:8" x14ac:dyDescent="0.25">
      <c r="A2573" s="106"/>
      <c r="B2573" s="106"/>
      <c r="C2573" s="106"/>
      <c r="D2573" s="106"/>
      <c r="E2573">
        <v>49880</v>
      </c>
      <c r="F2573" s="106"/>
      <c r="G2573" t="s">
        <v>102</v>
      </c>
      <c r="H2573" s="106"/>
    </row>
    <row r="2574" spans="1:8" x14ac:dyDescent="0.25">
      <c r="A2574" s="106"/>
      <c r="B2574" s="106"/>
      <c r="C2574" s="106"/>
      <c r="D2574" s="106"/>
      <c r="E2574">
        <v>49882</v>
      </c>
      <c r="F2574" s="106"/>
      <c r="G2574" t="s">
        <v>102</v>
      </c>
      <c r="H2574" s="106"/>
    </row>
    <row r="2575" spans="1:8" x14ac:dyDescent="0.25">
      <c r="A2575" s="106"/>
      <c r="B2575" s="106"/>
      <c r="C2575" s="106"/>
      <c r="D2575" s="106"/>
      <c r="E2575">
        <v>49884</v>
      </c>
      <c r="F2575" s="106"/>
      <c r="G2575" t="s">
        <v>102</v>
      </c>
      <c r="H2575" s="106"/>
    </row>
    <row r="2576" spans="1:8" x14ac:dyDescent="0.25">
      <c r="A2576" s="106"/>
      <c r="B2576" s="106"/>
      <c r="C2576" s="106"/>
      <c r="D2576" s="106"/>
      <c r="E2576">
        <v>49891</v>
      </c>
      <c r="F2576" s="106"/>
      <c r="G2576" t="s">
        <v>102</v>
      </c>
      <c r="H2576" s="106"/>
    </row>
    <row r="2577" spans="1:8" x14ac:dyDescent="0.25">
      <c r="A2577" s="106"/>
      <c r="B2577" s="106"/>
      <c r="C2577" s="106"/>
      <c r="D2577" s="106"/>
      <c r="E2577">
        <v>49893</v>
      </c>
      <c r="F2577" s="106"/>
      <c r="G2577" t="s">
        <v>102</v>
      </c>
      <c r="H2577" s="106"/>
    </row>
    <row r="2578" spans="1:8" x14ac:dyDescent="0.25">
      <c r="A2578" s="106"/>
      <c r="B2578" s="106"/>
      <c r="C2578" s="106"/>
      <c r="D2578" s="106"/>
      <c r="E2578">
        <v>49895</v>
      </c>
      <c r="F2578" s="106"/>
      <c r="G2578" t="s">
        <v>102</v>
      </c>
      <c r="H2578" s="106"/>
    </row>
    <row r="2579" spans="1:8" x14ac:dyDescent="0.25">
      <c r="A2579" s="106"/>
      <c r="B2579" s="106"/>
      <c r="C2579" s="106"/>
      <c r="D2579" s="106"/>
      <c r="E2579">
        <v>49897</v>
      </c>
      <c r="F2579" s="106"/>
      <c r="G2579" t="s">
        <v>102</v>
      </c>
      <c r="H2579" s="106"/>
    </row>
    <row r="2580" spans="1:8" x14ac:dyDescent="0.25">
      <c r="A2580" s="106"/>
      <c r="B2580" s="106"/>
      <c r="C2580" s="106"/>
      <c r="D2580" s="106"/>
      <c r="E2580">
        <v>49899</v>
      </c>
      <c r="F2580" s="106"/>
      <c r="G2580" t="s">
        <v>105</v>
      </c>
      <c r="H2580" s="106"/>
    </row>
    <row r="2581" spans="1:8" x14ac:dyDescent="0.25">
      <c r="A2581" s="106"/>
      <c r="B2581" s="106"/>
      <c r="C2581" s="106"/>
      <c r="D2581" s="106"/>
      <c r="E2581">
        <v>49901</v>
      </c>
      <c r="F2581" s="106"/>
      <c r="G2581" t="s">
        <v>105</v>
      </c>
      <c r="H2581" s="106"/>
    </row>
    <row r="2582" spans="1:8" x14ac:dyDescent="0.25">
      <c r="A2582" s="106"/>
      <c r="B2582" s="106"/>
      <c r="C2582" s="106"/>
      <c r="D2582" s="106"/>
      <c r="E2582">
        <v>49903</v>
      </c>
      <c r="F2582" s="106"/>
      <c r="G2582" t="s">
        <v>105</v>
      </c>
      <c r="H2582" s="106"/>
    </row>
    <row r="2583" spans="1:8" x14ac:dyDescent="0.25">
      <c r="A2583" s="106"/>
      <c r="B2583" s="106"/>
      <c r="C2583" s="106"/>
      <c r="D2583" s="106"/>
      <c r="E2583">
        <v>49905</v>
      </c>
      <c r="F2583" s="106"/>
      <c r="G2583" t="s">
        <v>105</v>
      </c>
      <c r="H2583" s="106"/>
    </row>
    <row r="2584" spans="1:8" x14ac:dyDescent="0.25">
      <c r="A2584" s="106"/>
      <c r="B2584" s="106"/>
      <c r="C2584" s="106"/>
      <c r="D2584" s="106"/>
      <c r="E2584">
        <v>49907</v>
      </c>
      <c r="F2584" s="106"/>
      <c r="G2584" t="s">
        <v>105</v>
      </c>
      <c r="H2584" s="106"/>
    </row>
    <row r="2585" spans="1:8" x14ac:dyDescent="0.25">
      <c r="A2585" s="106"/>
      <c r="B2585" s="106"/>
      <c r="C2585" s="106"/>
      <c r="D2585" s="106"/>
      <c r="E2585">
        <v>49909</v>
      </c>
      <c r="F2585" s="106"/>
      <c r="G2585" t="s">
        <v>105</v>
      </c>
      <c r="H2585" s="106"/>
    </row>
    <row r="2586" spans="1:8" x14ac:dyDescent="0.25">
      <c r="A2586" s="106"/>
      <c r="B2586" s="106"/>
      <c r="C2586" s="106"/>
      <c r="D2586" s="106"/>
      <c r="E2586">
        <v>49911</v>
      </c>
      <c r="F2586" s="106"/>
      <c r="G2586" t="s">
        <v>105</v>
      </c>
      <c r="H2586" s="106"/>
    </row>
    <row r="2587" spans="1:8" x14ac:dyDescent="0.25">
      <c r="A2587" s="106"/>
      <c r="B2587" s="106"/>
      <c r="C2587" s="106"/>
      <c r="D2587" s="106"/>
      <c r="E2587">
        <v>49913</v>
      </c>
      <c r="F2587" s="106"/>
      <c r="G2587" t="s">
        <v>105</v>
      </c>
      <c r="H2587" s="106"/>
    </row>
    <row r="2588" spans="1:8" x14ac:dyDescent="0.25">
      <c r="A2588" s="106"/>
      <c r="B2588" s="106"/>
      <c r="C2588" s="106"/>
      <c r="D2588" s="106"/>
      <c r="E2588">
        <v>49915</v>
      </c>
      <c r="F2588" s="106"/>
      <c r="G2588" t="s">
        <v>105</v>
      </c>
      <c r="H2588" s="106"/>
    </row>
    <row r="2589" spans="1:8" x14ac:dyDescent="0.25">
      <c r="A2589" s="106"/>
      <c r="B2589" s="106"/>
      <c r="C2589" s="106"/>
      <c r="D2589" s="106"/>
      <c r="E2589" t="s">
        <v>146</v>
      </c>
      <c r="F2589" s="106"/>
      <c r="G2589" t="s">
        <v>102</v>
      </c>
      <c r="H2589" s="106"/>
    </row>
    <row r="2590" spans="1:8" x14ac:dyDescent="0.25">
      <c r="A2590" s="106"/>
      <c r="B2590" s="106"/>
      <c r="C2590" s="106"/>
      <c r="D2590" s="106"/>
      <c r="E2590">
        <v>45632</v>
      </c>
      <c r="F2590" s="106"/>
      <c r="G2590" t="s">
        <v>102</v>
      </c>
      <c r="H2590" s="106"/>
    </row>
    <row r="2591" spans="1:8" x14ac:dyDescent="0.25">
      <c r="A2591" s="106"/>
      <c r="B2591" s="106"/>
      <c r="C2591" s="106"/>
      <c r="D2591" s="106"/>
      <c r="E2591">
        <v>900019</v>
      </c>
      <c r="F2591" s="106"/>
      <c r="G2591" t="s">
        <v>102</v>
      </c>
      <c r="H2591" s="106"/>
    </row>
    <row r="2592" spans="1:8" x14ac:dyDescent="0.25">
      <c r="A2592" s="106"/>
      <c r="B2592" s="106"/>
      <c r="C2592" s="106"/>
      <c r="D2592" s="106"/>
      <c r="E2592">
        <v>46038</v>
      </c>
      <c r="F2592" s="106"/>
      <c r="G2592" t="s">
        <v>102</v>
      </c>
      <c r="H2592" s="106"/>
    </row>
    <row r="2593" spans="1:8" x14ac:dyDescent="0.25">
      <c r="A2593" s="106"/>
      <c r="B2593" s="106"/>
      <c r="C2593" s="106"/>
      <c r="D2593" s="106"/>
      <c r="E2593">
        <v>49747</v>
      </c>
      <c r="F2593" s="106"/>
      <c r="G2593" t="s">
        <v>102</v>
      </c>
      <c r="H2593" s="106"/>
    </row>
    <row r="2594" spans="1:8" x14ac:dyDescent="0.25">
      <c r="A2594" s="106"/>
      <c r="B2594" s="106"/>
      <c r="C2594" s="106"/>
      <c r="D2594" s="106"/>
      <c r="E2594">
        <v>49748</v>
      </c>
      <c r="F2594" s="106"/>
      <c r="G2594" t="s">
        <v>102</v>
      </c>
      <c r="H2594" s="106"/>
    </row>
    <row r="2595" spans="1:8" x14ac:dyDescent="0.25">
      <c r="A2595" s="106"/>
      <c r="B2595" s="106"/>
      <c r="C2595" s="106"/>
      <c r="D2595" s="106"/>
      <c r="E2595">
        <v>49749</v>
      </c>
      <c r="F2595" s="106"/>
      <c r="G2595" t="s">
        <v>102</v>
      </c>
      <c r="H2595" s="106"/>
    </row>
    <row r="2596" spans="1:8" x14ac:dyDescent="0.25">
      <c r="A2596" s="106"/>
      <c r="B2596" s="106"/>
      <c r="C2596" s="106"/>
      <c r="D2596" s="106"/>
      <c r="E2596">
        <v>49750</v>
      </c>
      <c r="F2596" s="106"/>
      <c r="G2596" t="s">
        <v>102</v>
      </c>
      <c r="H2596" s="106"/>
    </row>
    <row r="2597" spans="1:8" x14ac:dyDescent="0.25">
      <c r="A2597" s="106"/>
      <c r="B2597" s="106"/>
      <c r="C2597" s="106"/>
      <c r="D2597" s="106"/>
      <c r="E2597" t="s">
        <v>147</v>
      </c>
      <c r="F2597" s="106"/>
      <c r="G2597" t="s">
        <v>102</v>
      </c>
      <c r="H2597" s="106"/>
    </row>
    <row r="2598" spans="1:8" x14ac:dyDescent="0.25">
      <c r="A2598" s="106"/>
      <c r="B2598" s="106"/>
      <c r="C2598" s="106"/>
      <c r="D2598" s="106"/>
      <c r="E2598">
        <v>45431</v>
      </c>
      <c r="F2598" s="106"/>
      <c r="G2598" t="s">
        <v>102</v>
      </c>
      <c r="H2598" s="106"/>
    </row>
    <row r="2599" spans="1:8" x14ac:dyDescent="0.25">
      <c r="A2599" s="106"/>
      <c r="B2599" s="106"/>
      <c r="C2599" s="106"/>
      <c r="D2599" s="106"/>
      <c r="E2599">
        <v>45243</v>
      </c>
      <c r="F2599" s="106"/>
      <c r="G2599" t="s">
        <v>102</v>
      </c>
      <c r="H2599" s="106"/>
    </row>
    <row r="2600" spans="1:8" x14ac:dyDescent="0.25">
      <c r="A2600" s="106"/>
      <c r="B2600" s="106"/>
      <c r="C2600" s="106"/>
      <c r="D2600" s="106"/>
      <c r="E2600">
        <v>45707</v>
      </c>
      <c r="F2600" s="106"/>
      <c r="G2600" t="s">
        <v>102</v>
      </c>
      <c r="H2600" s="106"/>
    </row>
    <row r="2601" spans="1:8" x14ac:dyDescent="0.25">
      <c r="A2601" s="106"/>
      <c r="B2601" s="106"/>
      <c r="C2601" s="106"/>
      <c r="D2601" s="106"/>
      <c r="E2601">
        <v>49746</v>
      </c>
      <c r="F2601" s="106"/>
      <c r="G2601" t="s">
        <v>102</v>
      </c>
      <c r="H2601" s="106"/>
    </row>
    <row r="2602" spans="1:8" x14ac:dyDescent="0.25">
      <c r="A2602" s="106"/>
      <c r="B2602" s="106"/>
      <c r="C2602" s="106"/>
      <c r="D2602" s="106"/>
      <c r="E2602">
        <v>45990</v>
      </c>
      <c r="F2602" s="106"/>
      <c r="G2602" t="s">
        <v>102</v>
      </c>
      <c r="H2602" s="106"/>
    </row>
    <row r="2603" spans="1:8" x14ac:dyDescent="0.25">
      <c r="A2603" s="106"/>
      <c r="B2603" s="106"/>
      <c r="C2603" s="106"/>
      <c r="D2603" s="106"/>
      <c r="E2603">
        <v>45642</v>
      </c>
      <c r="F2603" s="106"/>
      <c r="G2603" t="s">
        <v>102</v>
      </c>
      <c r="H2603" s="106"/>
    </row>
    <row r="2604" spans="1:8" x14ac:dyDescent="0.25">
      <c r="A2604" s="106"/>
      <c r="B2604" s="106"/>
      <c r="C2604" s="106"/>
      <c r="D2604" s="106"/>
      <c r="E2604">
        <v>42354</v>
      </c>
      <c r="F2604" s="106"/>
      <c r="G2604" t="s">
        <v>103</v>
      </c>
      <c r="H2604" s="106"/>
    </row>
    <row r="2605" spans="1:8" x14ac:dyDescent="0.25">
      <c r="A2605" s="106"/>
      <c r="B2605" s="106"/>
      <c r="C2605" s="106"/>
      <c r="D2605" s="106"/>
      <c r="E2605">
        <v>43213</v>
      </c>
      <c r="F2605" s="106"/>
      <c r="G2605" t="s">
        <v>104</v>
      </c>
      <c r="H2605" s="106"/>
    </row>
    <row r="2606" spans="1:8" x14ac:dyDescent="0.25">
      <c r="A2606" s="106"/>
      <c r="B2606" s="106"/>
      <c r="C2606" s="106"/>
      <c r="D2606" s="106"/>
      <c r="E2606">
        <v>45320</v>
      </c>
      <c r="F2606" s="106"/>
      <c r="G2606" t="s">
        <v>102</v>
      </c>
      <c r="H2606" s="106"/>
    </row>
    <row r="2607" spans="1:8" x14ac:dyDescent="0.25">
      <c r="A2607" s="106"/>
      <c r="B2607" s="106"/>
      <c r="C2607" s="106"/>
      <c r="D2607" s="106"/>
      <c r="E2607">
        <v>45665</v>
      </c>
      <c r="F2607" s="106"/>
      <c r="G2607" t="s">
        <v>102</v>
      </c>
      <c r="H2607" s="106"/>
    </row>
    <row r="2608" spans="1:8" x14ac:dyDescent="0.25">
      <c r="A2608" s="106"/>
      <c r="B2608" s="106"/>
      <c r="C2608" s="106"/>
      <c r="D2608" s="106"/>
      <c r="E2608">
        <v>45910</v>
      </c>
      <c r="F2608" s="106"/>
      <c r="G2608" t="s">
        <v>102</v>
      </c>
      <c r="H2608" s="106"/>
    </row>
    <row r="2609" spans="1:8" x14ac:dyDescent="0.25">
      <c r="A2609" s="106"/>
      <c r="B2609" s="106"/>
      <c r="C2609" s="106"/>
      <c r="D2609" s="106"/>
      <c r="E2609">
        <v>43212</v>
      </c>
      <c r="F2609" s="106"/>
      <c r="G2609" t="s">
        <v>104</v>
      </c>
      <c r="H2609" s="106"/>
    </row>
    <row r="2610" spans="1:8" x14ac:dyDescent="0.25">
      <c r="A2610" s="106"/>
      <c r="B2610" s="106"/>
      <c r="C2610" s="106"/>
      <c r="D2610" s="106"/>
      <c r="E2610">
        <v>45168</v>
      </c>
      <c r="F2610" s="106"/>
      <c r="G2610" t="s">
        <v>102</v>
      </c>
      <c r="H2610" s="106"/>
    </row>
    <row r="2611" spans="1:8" x14ac:dyDescent="0.25">
      <c r="A2611" s="106"/>
      <c r="B2611" s="106"/>
      <c r="C2611" s="106"/>
      <c r="D2611" s="106"/>
      <c r="E2611">
        <v>45660</v>
      </c>
      <c r="F2611" s="106"/>
      <c r="G2611" t="s">
        <v>102</v>
      </c>
      <c r="H2611" s="106"/>
    </row>
    <row r="2612" spans="1:8" x14ac:dyDescent="0.25">
      <c r="A2612" s="106"/>
      <c r="B2612" s="106"/>
      <c r="C2612" s="106"/>
      <c r="D2612" s="106"/>
      <c r="E2612">
        <v>45524</v>
      </c>
      <c r="F2612" s="106"/>
      <c r="G2612" t="s">
        <v>102</v>
      </c>
      <c r="H2612" s="106"/>
    </row>
    <row r="2613" spans="1:8" x14ac:dyDescent="0.25">
      <c r="A2613" s="106"/>
      <c r="B2613" s="106"/>
      <c r="C2613" s="106"/>
      <c r="D2613" s="106"/>
      <c r="E2613">
        <v>45376</v>
      </c>
      <c r="F2613" s="106"/>
      <c r="G2613" t="s">
        <v>102</v>
      </c>
      <c r="H2613" s="106"/>
    </row>
    <row r="2614" spans="1:8" x14ac:dyDescent="0.25">
      <c r="A2614" s="106"/>
      <c r="B2614" s="106"/>
      <c r="C2614" s="106"/>
      <c r="D2614" s="106"/>
      <c r="E2614">
        <v>45531</v>
      </c>
      <c r="F2614" s="106"/>
      <c r="G2614" t="s">
        <v>102</v>
      </c>
      <c r="H2614" s="106"/>
    </row>
    <row r="2615" spans="1:8" x14ac:dyDescent="0.25">
      <c r="A2615" s="106"/>
      <c r="B2615" s="106"/>
      <c r="C2615" s="106"/>
      <c r="D2615" s="106"/>
      <c r="E2615">
        <v>45460</v>
      </c>
      <c r="F2615" s="106"/>
      <c r="G2615" t="s">
        <v>102</v>
      </c>
      <c r="H2615" s="106"/>
    </row>
    <row r="2616" spans="1:8" x14ac:dyDescent="0.25">
      <c r="A2616" s="106"/>
      <c r="B2616" s="106"/>
      <c r="C2616" s="106"/>
      <c r="D2616" s="106"/>
      <c r="E2616">
        <v>45748</v>
      </c>
      <c r="F2616" s="106"/>
      <c r="G2616" t="s">
        <v>102</v>
      </c>
      <c r="H2616" s="106"/>
    </row>
    <row r="2617" spans="1:8" x14ac:dyDescent="0.25">
      <c r="A2617" s="106"/>
      <c r="B2617" s="106"/>
      <c r="C2617" s="106"/>
      <c r="D2617" s="106"/>
      <c r="E2617">
        <v>45339</v>
      </c>
      <c r="F2617" s="106"/>
      <c r="G2617" t="s">
        <v>102</v>
      </c>
      <c r="H2617" s="106"/>
    </row>
    <row r="2618" spans="1:8" x14ac:dyDescent="0.25">
      <c r="A2618" s="106"/>
      <c r="B2618" s="106"/>
      <c r="C2618" s="106"/>
      <c r="D2618" s="106"/>
      <c r="E2618">
        <v>45704</v>
      </c>
      <c r="F2618" s="106"/>
      <c r="G2618" t="s">
        <v>102</v>
      </c>
      <c r="H2618" s="106"/>
    </row>
    <row r="2619" spans="1:8" x14ac:dyDescent="0.25">
      <c r="A2619" s="106"/>
      <c r="B2619" s="106"/>
      <c r="C2619" s="106"/>
      <c r="D2619" s="106"/>
      <c r="E2619">
        <v>44783</v>
      </c>
      <c r="F2619" s="106"/>
      <c r="G2619" t="s">
        <v>102</v>
      </c>
      <c r="H2619" s="106"/>
    </row>
    <row r="2620" spans="1:8" x14ac:dyDescent="0.25">
      <c r="A2620" s="106"/>
      <c r="B2620" s="106"/>
      <c r="C2620" s="106"/>
      <c r="D2620" s="106"/>
      <c r="E2620">
        <v>45864</v>
      </c>
      <c r="F2620" s="106"/>
      <c r="G2620" t="s">
        <v>102</v>
      </c>
      <c r="H2620" s="106"/>
    </row>
    <row r="2621" spans="1:8" x14ac:dyDescent="0.25">
      <c r="A2621" s="106"/>
      <c r="B2621" s="106"/>
      <c r="C2621" s="106"/>
      <c r="D2621" s="106"/>
      <c r="E2621">
        <v>900007</v>
      </c>
      <c r="F2621" s="106"/>
      <c r="G2621" t="s">
        <v>102</v>
      </c>
      <c r="H2621" s="106"/>
    </row>
    <row r="2622" spans="1:8" x14ac:dyDescent="0.25">
      <c r="A2622" s="106"/>
      <c r="B2622" s="106"/>
      <c r="C2622" s="106"/>
      <c r="D2622" s="106"/>
      <c r="E2622">
        <v>45817</v>
      </c>
      <c r="F2622" s="106"/>
      <c r="G2622" t="s">
        <v>102</v>
      </c>
      <c r="H2622" s="106"/>
    </row>
    <row r="2623" spans="1:8" x14ac:dyDescent="0.25">
      <c r="A2623" s="106"/>
      <c r="B2623" s="106"/>
      <c r="C2623" s="106"/>
      <c r="D2623" s="106"/>
      <c r="E2623">
        <v>45515</v>
      </c>
      <c r="F2623" s="106"/>
      <c r="G2623" t="s">
        <v>102</v>
      </c>
      <c r="H2623" s="106"/>
    </row>
    <row r="2624" spans="1:8" x14ac:dyDescent="0.25">
      <c r="A2624" s="106"/>
      <c r="B2624" s="106"/>
      <c r="C2624" s="106"/>
      <c r="D2624" s="106"/>
      <c r="E2624">
        <v>45841</v>
      </c>
      <c r="F2624" s="106"/>
      <c r="G2624" t="s">
        <v>102</v>
      </c>
      <c r="H2624" s="106"/>
    </row>
    <row r="2625" spans="1:8" x14ac:dyDescent="0.25">
      <c r="A2625" s="106"/>
      <c r="B2625" s="106"/>
      <c r="C2625" s="106"/>
      <c r="D2625" s="106"/>
      <c r="E2625">
        <v>45617</v>
      </c>
      <c r="F2625" s="106"/>
      <c r="G2625" t="s">
        <v>102</v>
      </c>
      <c r="H2625" s="106"/>
    </row>
    <row r="2626" spans="1:8" x14ac:dyDescent="0.25">
      <c r="A2626" s="106"/>
      <c r="B2626" s="106"/>
      <c r="C2626" s="106"/>
      <c r="D2626" s="106"/>
      <c r="E2626">
        <v>45917</v>
      </c>
      <c r="F2626" s="106"/>
      <c r="G2626" t="s">
        <v>102</v>
      </c>
      <c r="H2626" s="106"/>
    </row>
    <row r="2627" spans="1:8" x14ac:dyDescent="0.25">
      <c r="A2627" s="106"/>
      <c r="B2627" s="106"/>
      <c r="C2627" s="106"/>
      <c r="D2627" s="106"/>
      <c r="E2627">
        <v>45749</v>
      </c>
      <c r="F2627" s="106"/>
      <c r="G2627" t="s">
        <v>102</v>
      </c>
      <c r="H2627" s="106"/>
    </row>
    <row r="2628" spans="1:8" x14ac:dyDescent="0.25">
      <c r="A2628" s="106"/>
      <c r="B2628" s="106"/>
      <c r="C2628" s="106"/>
      <c r="D2628" s="106"/>
      <c r="E2628">
        <v>45422</v>
      </c>
      <c r="F2628" s="106"/>
      <c r="G2628" t="s">
        <v>102</v>
      </c>
      <c r="H2628" s="106"/>
    </row>
    <row r="2629" spans="1:8" x14ac:dyDescent="0.25">
      <c r="A2629" s="106"/>
      <c r="B2629" s="106"/>
      <c r="C2629" s="106"/>
      <c r="D2629" s="106"/>
      <c r="E2629">
        <v>45312</v>
      </c>
      <c r="F2629" s="106"/>
      <c r="G2629" t="s">
        <v>102</v>
      </c>
      <c r="H2629" s="106"/>
    </row>
    <row r="2630" spans="1:8" x14ac:dyDescent="0.25">
      <c r="A2630" s="106"/>
      <c r="B2630" s="106"/>
      <c r="C2630" s="106"/>
      <c r="D2630" s="106"/>
      <c r="E2630">
        <v>45449</v>
      </c>
      <c r="F2630" s="106"/>
      <c r="G2630" t="s">
        <v>102</v>
      </c>
      <c r="H2630" s="106"/>
    </row>
    <row r="2631" spans="1:8" x14ac:dyDescent="0.25">
      <c r="A2631" s="106"/>
      <c r="B2631" s="106"/>
      <c r="C2631" s="106"/>
      <c r="D2631" s="106"/>
      <c r="E2631">
        <v>45509</v>
      </c>
      <c r="F2631" s="106"/>
      <c r="G2631" t="s">
        <v>102</v>
      </c>
      <c r="H2631" s="106"/>
    </row>
    <row r="2632" spans="1:8" x14ac:dyDescent="0.25">
      <c r="A2632" s="106"/>
      <c r="B2632" s="106"/>
      <c r="C2632" s="106"/>
      <c r="D2632" s="106"/>
      <c r="E2632">
        <v>45169</v>
      </c>
      <c r="F2632" s="106"/>
      <c r="G2632" t="s">
        <v>102</v>
      </c>
      <c r="H2632" s="106"/>
    </row>
    <row r="2633" spans="1:8" x14ac:dyDescent="0.25">
      <c r="A2633" s="106"/>
      <c r="B2633" s="106"/>
      <c r="C2633" s="106"/>
      <c r="D2633" s="106"/>
      <c r="E2633">
        <v>45808</v>
      </c>
      <c r="F2633" s="106"/>
      <c r="G2633" t="s">
        <v>102</v>
      </c>
      <c r="H2633" s="106"/>
    </row>
    <row r="2634" spans="1:8" x14ac:dyDescent="0.25">
      <c r="A2634" s="106"/>
      <c r="B2634" s="106"/>
      <c r="C2634" s="106"/>
      <c r="D2634" s="106"/>
      <c r="E2634">
        <v>45305</v>
      </c>
      <c r="F2634" s="106"/>
      <c r="G2634" t="s">
        <v>102</v>
      </c>
      <c r="H2634" s="106"/>
    </row>
    <row r="2635" spans="1:8" x14ac:dyDescent="0.25">
      <c r="A2635" s="106"/>
      <c r="B2635" s="106"/>
      <c r="C2635" s="106"/>
      <c r="D2635" s="106"/>
      <c r="E2635">
        <v>44928</v>
      </c>
      <c r="F2635" s="106"/>
      <c r="G2635" t="s">
        <v>102</v>
      </c>
      <c r="H2635" s="106"/>
    </row>
    <row r="2636" spans="1:8" x14ac:dyDescent="0.25">
      <c r="A2636" s="106"/>
      <c r="B2636" s="106"/>
      <c r="C2636" s="106"/>
      <c r="D2636" s="106"/>
      <c r="E2636">
        <v>45814</v>
      </c>
      <c r="F2636" s="106"/>
      <c r="G2636" t="s">
        <v>102</v>
      </c>
      <c r="H2636" s="106"/>
    </row>
    <row r="2637" spans="1:8" x14ac:dyDescent="0.25">
      <c r="A2637" s="106"/>
      <c r="B2637" s="106"/>
      <c r="C2637" s="106"/>
      <c r="D2637" s="106"/>
      <c r="E2637">
        <v>45240</v>
      </c>
      <c r="F2637" s="106"/>
      <c r="G2637" t="s">
        <v>102</v>
      </c>
      <c r="H2637" s="106"/>
    </row>
    <row r="2638" spans="1:8" x14ac:dyDescent="0.25">
      <c r="A2638" s="106"/>
      <c r="B2638" s="106"/>
      <c r="C2638" s="106"/>
      <c r="D2638" s="106"/>
      <c r="E2638">
        <v>45763</v>
      </c>
      <c r="F2638" s="106"/>
      <c r="G2638" t="s">
        <v>102</v>
      </c>
      <c r="H2638" s="106"/>
    </row>
    <row r="2639" spans="1:8" x14ac:dyDescent="0.25">
      <c r="A2639" s="106"/>
      <c r="B2639" s="106"/>
      <c r="C2639" s="106"/>
      <c r="D2639" s="106"/>
      <c r="E2639">
        <v>45746</v>
      </c>
      <c r="F2639" s="106"/>
      <c r="G2639" t="s">
        <v>102</v>
      </c>
      <c r="H2639" s="106"/>
    </row>
    <row r="2640" spans="1:8" x14ac:dyDescent="0.25">
      <c r="A2640" s="106"/>
      <c r="B2640" s="106"/>
      <c r="C2640" s="106"/>
      <c r="D2640" s="106"/>
      <c r="E2640">
        <v>45108</v>
      </c>
      <c r="F2640" s="106"/>
      <c r="G2640" t="s">
        <v>102</v>
      </c>
      <c r="H2640" s="106"/>
    </row>
    <row r="2641" spans="1:8" x14ac:dyDescent="0.25">
      <c r="A2641" s="106"/>
      <c r="B2641" s="106"/>
      <c r="C2641" s="106"/>
      <c r="D2641" s="106"/>
      <c r="E2641">
        <v>45960</v>
      </c>
      <c r="F2641" s="106"/>
      <c r="G2641" t="s">
        <v>102</v>
      </c>
      <c r="H2641" s="106"/>
    </row>
    <row r="2642" spans="1:8" x14ac:dyDescent="0.25">
      <c r="A2642" s="106"/>
      <c r="B2642" s="106"/>
      <c r="C2642" s="106"/>
      <c r="D2642" s="106"/>
      <c r="E2642">
        <v>45255</v>
      </c>
      <c r="F2642" s="106"/>
      <c r="G2642" t="s">
        <v>102</v>
      </c>
      <c r="H2642" s="106"/>
    </row>
    <row r="2643" spans="1:8" x14ac:dyDescent="0.25">
      <c r="A2643" s="106"/>
      <c r="B2643" s="106"/>
      <c r="C2643" s="106"/>
      <c r="D2643" s="106"/>
      <c r="E2643">
        <v>43444</v>
      </c>
      <c r="F2643" s="106"/>
      <c r="G2643" t="s">
        <v>104</v>
      </c>
      <c r="H2643" s="106"/>
    </row>
    <row r="2644" spans="1:8" x14ac:dyDescent="0.25">
      <c r="A2644" s="106"/>
      <c r="B2644" s="106"/>
      <c r="C2644" s="106"/>
      <c r="D2644" s="106"/>
      <c r="E2644">
        <v>45596</v>
      </c>
      <c r="F2644" s="106"/>
      <c r="G2644" t="s">
        <v>102</v>
      </c>
      <c r="H2644" s="106"/>
    </row>
    <row r="2645" spans="1:8" x14ac:dyDescent="0.25">
      <c r="A2645" s="106"/>
      <c r="B2645" s="106"/>
      <c r="C2645" s="106"/>
      <c r="D2645" s="106"/>
      <c r="E2645">
        <v>45545</v>
      </c>
      <c r="F2645" s="106"/>
      <c r="G2645" t="s">
        <v>102</v>
      </c>
      <c r="H2645" s="106"/>
    </row>
    <row r="2646" spans="1:8" x14ac:dyDescent="0.25">
      <c r="A2646" s="106"/>
      <c r="B2646" s="106"/>
      <c r="C2646" s="106"/>
      <c r="D2646" s="106"/>
      <c r="E2646">
        <v>46062</v>
      </c>
      <c r="F2646" s="106"/>
      <c r="G2646" t="s">
        <v>102</v>
      </c>
      <c r="H2646" s="106"/>
    </row>
    <row r="2647" spans="1:8" x14ac:dyDescent="0.25">
      <c r="A2647" s="106"/>
      <c r="B2647" s="106"/>
      <c r="C2647" s="106"/>
      <c r="D2647" s="106"/>
      <c r="E2647">
        <v>45448</v>
      </c>
      <c r="F2647" s="106"/>
      <c r="G2647" t="s">
        <v>102</v>
      </c>
      <c r="H2647" s="106"/>
    </row>
    <row r="2648" spans="1:8" x14ac:dyDescent="0.25">
      <c r="A2648" s="106"/>
      <c r="B2648" s="106"/>
      <c r="C2648" s="106"/>
      <c r="D2648" s="106"/>
      <c r="E2648">
        <v>46047</v>
      </c>
      <c r="F2648" s="106"/>
      <c r="G2648" t="s">
        <v>102</v>
      </c>
      <c r="H2648" s="106"/>
    </row>
    <row r="2649" spans="1:8" x14ac:dyDescent="0.25">
      <c r="A2649" s="106"/>
      <c r="B2649" s="106"/>
      <c r="C2649" s="106"/>
      <c r="D2649" s="106"/>
      <c r="E2649">
        <v>45426</v>
      </c>
      <c r="F2649" s="106"/>
      <c r="G2649" t="s">
        <v>102</v>
      </c>
      <c r="H2649" s="106"/>
    </row>
    <row r="2650" spans="1:8" x14ac:dyDescent="0.25">
      <c r="A2650" s="106"/>
      <c r="B2650" s="106"/>
      <c r="C2650" s="106"/>
      <c r="D2650" s="106"/>
      <c r="E2650">
        <v>45834</v>
      </c>
      <c r="F2650" s="106"/>
      <c r="G2650" t="s">
        <v>102</v>
      </c>
      <c r="H2650" s="106"/>
    </row>
    <row r="2651" spans="1:8" x14ac:dyDescent="0.25">
      <c r="A2651" s="106"/>
      <c r="B2651" s="106"/>
      <c r="C2651" s="106"/>
      <c r="D2651" s="106"/>
      <c r="E2651">
        <v>45053</v>
      </c>
      <c r="F2651" s="106"/>
      <c r="G2651" t="s">
        <v>102</v>
      </c>
      <c r="H2651" s="106"/>
    </row>
    <row r="2652" spans="1:8" x14ac:dyDescent="0.25">
      <c r="A2652" s="106"/>
      <c r="B2652" s="106"/>
      <c r="C2652" s="106"/>
      <c r="D2652" s="106"/>
      <c r="E2652">
        <v>45469</v>
      </c>
      <c r="F2652" s="106"/>
      <c r="G2652" t="s">
        <v>102</v>
      </c>
      <c r="H2652" s="106"/>
    </row>
    <row r="2653" spans="1:8" x14ac:dyDescent="0.25">
      <c r="A2653" s="106"/>
      <c r="B2653" s="106"/>
      <c r="C2653" s="106"/>
      <c r="D2653" s="106"/>
      <c r="E2653">
        <v>45314</v>
      </c>
      <c r="F2653" s="106"/>
      <c r="G2653" t="s">
        <v>102</v>
      </c>
      <c r="H2653" s="106"/>
    </row>
    <row r="2654" spans="1:8" x14ac:dyDescent="0.25">
      <c r="A2654" s="106"/>
      <c r="B2654" s="106"/>
      <c r="C2654" s="106"/>
      <c r="D2654" s="106"/>
      <c r="E2654">
        <v>45319</v>
      </c>
      <c r="F2654" s="106"/>
      <c r="G2654" t="s">
        <v>102</v>
      </c>
      <c r="H2654" s="106"/>
    </row>
    <row r="2655" spans="1:8" x14ac:dyDescent="0.25">
      <c r="A2655" s="106"/>
      <c r="B2655" s="106"/>
      <c r="C2655" s="106"/>
      <c r="D2655" s="106"/>
      <c r="E2655">
        <v>45645</v>
      </c>
      <c r="F2655" s="106"/>
      <c r="G2655" t="s">
        <v>102</v>
      </c>
      <c r="H2655" s="106"/>
    </row>
    <row r="2656" spans="1:8" x14ac:dyDescent="0.25">
      <c r="A2656" s="106"/>
      <c r="B2656" s="106"/>
      <c r="C2656" s="106"/>
      <c r="D2656" s="106"/>
      <c r="E2656">
        <v>39280</v>
      </c>
      <c r="F2656" s="106"/>
      <c r="G2656" t="s">
        <v>109</v>
      </c>
      <c r="H2656" s="106"/>
    </row>
    <row r="2657" spans="1:8" x14ac:dyDescent="0.25">
      <c r="A2657" s="106"/>
      <c r="B2657" s="106"/>
      <c r="C2657" s="106"/>
      <c r="D2657" s="106"/>
      <c r="E2657">
        <v>45804</v>
      </c>
      <c r="F2657" s="106"/>
      <c r="G2657" t="s">
        <v>102</v>
      </c>
      <c r="H2657" s="106"/>
    </row>
    <row r="2658" spans="1:8" x14ac:dyDescent="0.25">
      <c r="A2658" s="106"/>
      <c r="B2658" s="106"/>
      <c r="C2658" s="106"/>
      <c r="D2658" s="106"/>
      <c r="E2658">
        <v>43429</v>
      </c>
      <c r="F2658" s="106"/>
      <c r="G2658" t="s">
        <v>105</v>
      </c>
      <c r="H2658" s="106"/>
    </row>
    <row r="2659" spans="1:8" x14ac:dyDescent="0.25">
      <c r="A2659" s="106"/>
      <c r="B2659" s="106"/>
      <c r="C2659" s="106"/>
      <c r="D2659" s="106"/>
      <c r="E2659">
        <v>45952</v>
      </c>
      <c r="F2659" s="106"/>
      <c r="G2659" t="s">
        <v>102</v>
      </c>
      <c r="H2659" s="106"/>
    </row>
    <row r="2660" spans="1:8" x14ac:dyDescent="0.25">
      <c r="A2660" s="106"/>
      <c r="B2660" s="106"/>
      <c r="C2660" s="106"/>
      <c r="D2660" s="106"/>
      <c r="E2660">
        <v>43204</v>
      </c>
      <c r="F2660" s="106"/>
      <c r="G2660" t="s">
        <v>103</v>
      </c>
      <c r="H2660" s="106"/>
    </row>
    <row r="2661" spans="1:8" x14ac:dyDescent="0.25">
      <c r="A2661" s="106"/>
      <c r="B2661" s="106"/>
      <c r="C2661" s="106"/>
      <c r="D2661" s="106"/>
      <c r="E2661">
        <v>45577</v>
      </c>
      <c r="F2661" s="106"/>
      <c r="G2661" t="s">
        <v>102</v>
      </c>
      <c r="H2661" s="106"/>
    </row>
    <row r="2662" spans="1:8" x14ac:dyDescent="0.25">
      <c r="A2662" s="106"/>
      <c r="B2662" s="106"/>
      <c r="C2662" s="106"/>
      <c r="D2662" s="106"/>
      <c r="E2662">
        <v>45556</v>
      </c>
      <c r="F2662" s="106"/>
      <c r="G2662" t="s">
        <v>102</v>
      </c>
      <c r="H2662" s="106"/>
    </row>
    <row r="2663" spans="1:8" x14ac:dyDescent="0.25">
      <c r="A2663" s="106"/>
      <c r="B2663" s="106"/>
      <c r="C2663" s="106"/>
      <c r="D2663" s="106"/>
      <c r="E2663">
        <v>45745</v>
      </c>
      <c r="F2663" s="106"/>
      <c r="G2663" t="s">
        <v>102</v>
      </c>
      <c r="H2663" s="106"/>
    </row>
    <row r="2664" spans="1:8" x14ac:dyDescent="0.25">
      <c r="A2664" s="106"/>
      <c r="B2664" s="106"/>
      <c r="C2664" s="106"/>
      <c r="D2664" s="106"/>
      <c r="E2664">
        <v>45828</v>
      </c>
      <c r="F2664" s="106"/>
      <c r="G2664" t="s">
        <v>102</v>
      </c>
      <c r="H2664" s="106"/>
    </row>
    <row r="2665" spans="1:8" x14ac:dyDescent="0.25">
      <c r="A2665" s="106"/>
      <c r="B2665" s="106"/>
      <c r="C2665" s="106"/>
      <c r="D2665" s="106"/>
      <c r="E2665">
        <v>45909</v>
      </c>
      <c r="F2665" s="106"/>
      <c r="G2665" t="s">
        <v>102</v>
      </c>
      <c r="H2665" s="106"/>
    </row>
    <row r="2666" spans="1:8" x14ac:dyDescent="0.25">
      <c r="A2666" s="106"/>
      <c r="B2666" s="106"/>
      <c r="C2666" s="106"/>
      <c r="D2666" s="106"/>
      <c r="E2666">
        <v>45248</v>
      </c>
      <c r="F2666" s="106"/>
      <c r="G2666" t="s">
        <v>102</v>
      </c>
      <c r="H2666" s="106"/>
    </row>
    <row r="2667" spans="1:8" x14ac:dyDescent="0.25">
      <c r="A2667" s="106"/>
      <c r="B2667" s="106"/>
      <c r="C2667" s="106"/>
      <c r="D2667" s="106"/>
      <c r="E2667">
        <v>45284</v>
      </c>
      <c r="F2667" s="106"/>
      <c r="G2667" t="s">
        <v>102</v>
      </c>
      <c r="H2667" s="106"/>
    </row>
    <row r="2668" spans="1:8" x14ac:dyDescent="0.25">
      <c r="A2668" s="106"/>
      <c r="B2668" s="106"/>
      <c r="C2668" s="106"/>
      <c r="D2668" s="106"/>
      <c r="E2668">
        <v>45671</v>
      </c>
      <c r="F2668" s="106"/>
      <c r="G2668" t="s">
        <v>102</v>
      </c>
      <c r="H2668" s="106"/>
    </row>
    <row r="2669" spans="1:8" x14ac:dyDescent="0.25">
      <c r="A2669" s="106"/>
      <c r="B2669" s="106"/>
      <c r="C2669" s="106"/>
      <c r="D2669" s="106"/>
      <c r="E2669">
        <v>45921</v>
      </c>
      <c r="F2669" s="106"/>
      <c r="G2669" t="s">
        <v>102</v>
      </c>
      <c r="H2669" s="106"/>
    </row>
    <row r="2670" spans="1:8" x14ac:dyDescent="0.25">
      <c r="A2670" s="106"/>
      <c r="B2670" s="106"/>
      <c r="C2670" s="106"/>
      <c r="D2670" s="106"/>
      <c r="E2670">
        <v>45472</v>
      </c>
      <c r="F2670" s="106"/>
      <c r="G2670" t="s">
        <v>102</v>
      </c>
      <c r="H2670" s="106"/>
    </row>
    <row r="2671" spans="1:8" x14ac:dyDescent="0.25">
      <c r="A2671" s="106"/>
      <c r="B2671" s="106"/>
      <c r="C2671" s="106"/>
      <c r="D2671" s="106"/>
      <c r="E2671">
        <v>45377</v>
      </c>
      <c r="F2671" s="106"/>
      <c r="G2671" t="s">
        <v>102</v>
      </c>
      <c r="H2671" s="106"/>
    </row>
    <row r="2672" spans="1:8" x14ac:dyDescent="0.25">
      <c r="A2672" s="106"/>
      <c r="B2672" s="106"/>
      <c r="C2672" s="106"/>
      <c r="D2672" s="106"/>
      <c r="E2672">
        <v>45858</v>
      </c>
      <c r="F2672" s="106"/>
      <c r="G2672" t="s">
        <v>102</v>
      </c>
      <c r="H2672" s="106"/>
    </row>
    <row r="2673" spans="1:8" x14ac:dyDescent="0.25">
      <c r="A2673" s="106"/>
      <c r="B2673" s="106"/>
      <c r="C2673" s="106"/>
      <c r="D2673" s="106"/>
      <c r="E2673">
        <v>45902</v>
      </c>
      <c r="F2673" s="106"/>
      <c r="G2673" t="s">
        <v>102</v>
      </c>
      <c r="H2673" s="106"/>
    </row>
    <row r="2674" spans="1:8" x14ac:dyDescent="0.25">
      <c r="A2674" s="106"/>
      <c r="B2674" s="106"/>
      <c r="C2674" s="106"/>
      <c r="D2674" s="106"/>
      <c r="E2674">
        <v>46046</v>
      </c>
      <c r="F2674" s="106"/>
      <c r="G2674" t="s">
        <v>102</v>
      </c>
      <c r="H2674" s="106"/>
    </row>
    <row r="2675" spans="1:8" x14ac:dyDescent="0.25">
      <c r="A2675" s="106"/>
      <c r="B2675" s="106"/>
      <c r="C2675" s="106"/>
      <c r="D2675" s="106"/>
      <c r="E2675">
        <v>45982</v>
      </c>
      <c r="F2675" s="106"/>
      <c r="G2675" t="s">
        <v>102</v>
      </c>
      <c r="H2675" s="106"/>
    </row>
    <row r="2676" spans="1:8" x14ac:dyDescent="0.25">
      <c r="A2676" s="106"/>
      <c r="B2676" s="106"/>
      <c r="C2676" s="106"/>
      <c r="D2676" s="106"/>
      <c r="E2676">
        <v>900055</v>
      </c>
      <c r="F2676" s="106"/>
      <c r="G2676" t="s">
        <v>102</v>
      </c>
      <c r="H2676" s="106"/>
    </row>
    <row r="2677" spans="1:8" x14ac:dyDescent="0.25">
      <c r="A2677" s="106"/>
      <c r="B2677" s="106"/>
      <c r="C2677" s="106"/>
      <c r="D2677" s="106"/>
      <c r="E2677">
        <v>43880</v>
      </c>
      <c r="F2677" s="106"/>
      <c r="G2677" t="s">
        <v>112</v>
      </c>
      <c r="H2677" s="106"/>
    </row>
    <row r="2678" spans="1:8" x14ac:dyDescent="0.25">
      <c r="A2678" s="106"/>
      <c r="B2678" s="106"/>
      <c r="C2678" s="106"/>
      <c r="D2678" s="106"/>
      <c r="E2678">
        <v>43071</v>
      </c>
      <c r="F2678" s="106"/>
      <c r="G2678" t="s">
        <v>102</v>
      </c>
      <c r="H2678" s="106"/>
    </row>
    <row r="2679" spans="1:8" x14ac:dyDescent="0.25">
      <c r="A2679" s="106"/>
      <c r="B2679" s="106"/>
      <c r="C2679" s="106"/>
      <c r="D2679" s="106"/>
      <c r="E2679">
        <v>45743</v>
      </c>
      <c r="F2679" s="106"/>
      <c r="G2679" t="s">
        <v>102</v>
      </c>
      <c r="H2679" s="106"/>
    </row>
    <row r="2680" spans="1:8" x14ac:dyDescent="0.25">
      <c r="A2680" s="106"/>
      <c r="B2680" s="106"/>
      <c r="C2680" s="106"/>
      <c r="D2680" s="106"/>
      <c r="E2680">
        <v>45253</v>
      </c>
      <c r="F2680" s="106"/>
      <c r="G2680" t="s">
        <v>102</v>
      </c>
      <c r="H2680" s="106"/>
    </row>
    <row r="2681" spans="1:8" x14ac:dyDescent="0.25">
      <c r="A2681" s="106"/>
      <c r="B2681" s="106"/>
      <c r="C2681" s="106"/>
      <c r="D2681" s="106"/>
      <c r="E2681">
        <v>45291</v>
      </c>
      <c r="F2681" s="106"/>
      <c r="G2681" t="s">
        <v>102</v>
      </c>
      <c r="H2681" s="106"/>
    </row>
    <row r="2682" spans="1:8" x14ac:dyDescent="0.25">
      <c r="A2682" s="106"/>
      <c r="B2682" s="106"/>
      <c r="C2682" s="106"/>
      <c r="D2682" s="106"/>
      <c r="E2682">
        <v>45779</v>
      </c>
      <c r="F2682" s="106"/>
      <c r="G2682" t="s">
        <v>102</v>
      </c>
      <c r="H2682" s="106"/>
    </row>
    <row r="2683" spans="1:8" x14ac:dyDescent="0.25">
      <c r="A2683" s="106"/>
      <c r="B2683" s="106"/>
      <c r="C2683" s="106"/>
      <c r="D2683" s="106"/>
      <c r="E2683">
        <v>45854</v>
      </c>
      <c r="F2683" s="106"/>
      <c r="G2683" t="s">
        <v>102</v>
      </c>
      <c r="H2683" s="106"/>
    </row>
    <row r="2684" spans="1:8" x14ac:dyDescent="0.25">
      <c r="A2684" s="106"/>
      <c r="B2684" s="106"/>
      <c r="C2684" s="106"/>
      <c r="D2684" s="106"/>
      <c r="E2684">
        <v>46035</v>
      </c>
      <c r="F2684" s="106"/>
      <c r="G2684" t="s">
        <v>102</v>
      </c>
      <c r="H2684" s="106"/>
    </row>
    <row r="2685" spans="1:8" x14ac:dyDescent="0.25">
      <c r="A2685" s="106"/>
      <c r="B2685" s="106"/>
      <c r="C2685" s="106"/>
      <c r="D2685" s="106"/>
      <c r="E2685">
        <v>46003</v>
      </c>
      <c r="F2685" s="106"/>
      <c r="G2685" t="s">
        <v>102</v>
      </c>
      <c r="H2685" s="106"/>
    </row>
    <row r="2686" spans="1:8" x14ac:dyDescent="0.25">
      <c r="A2686" s="106"/>
      <c r="B2686" s="106"/>
      <c r="C2686" s="106"/>
      <c r="D2686" s="106"/>
      <c r="E2686">
        <v>900060</v>
      </c>
      <c r="F2686" s="106"/>
      <c r="G2686" t="s">
        <v>102</v>
      </c>
      <c r="H2686" s="106"/>
    </row>
    <row r="2687" spans="1:8" x14ac:dyDescent="0.25">
      <c r="A2687" s="106"/>
      <c r="B2687" s="106"/>
      <c r="C2687" s="106"/>
      <c r="D2687" s="106"/>
      <c r="E2687">
        <v>45383</v>
      </c>
      <c r="F2687" s="106"/>
      <c r="G2687" t="s">
        <v>102</v>
      </c>
      <c r="H2687" s="106"/>
    </row>
    <row r="2688" spans="1:8" x14ac:dyDescent="0.25">
      <c r="A2688" s="106"/>
      <c r="B2688" s="106"/>
      <c r="C2688" s="106"/>
      <c r="D2688" s="106"/>
      <c r="E2688">
        <v>45792</v>
      </c>
      <c r="F2688" s="106"/>
      <c r="G2688" t="s">
        <v>102</v>
      </c>
      <c r="H2688" s="106"/>
    </row>
    <row r="2689" spans="1:8" x14ac:dyDescent="0.25">
      <c r="A2689" s="106"/>
      <c r="B2689" s="106"/>
      <c r="C2689" s="106"/>
      <c r="D2689" s="106"/>
      <c r="E2689">
        <v>45641</v>
      </c>
      <c r="F2689" s="106"/>
      <c r="G2689" t="s">
        <v>102</v>
      </c>
      <c r="H2689" s="106"/>
    </row>
    <row r="2690" spans="1:8" x14ac:dyDescent="0.25">
      <c r="A2690" s="106"/>
      <c r="B2690" s="106"/>
      <c r="C2690" s="106"/>
      <c r="D2690" s="106"/>
      <c r="E2690" t="s">
        <v>148</v>
      </c>
      <c r="F2690" s="106"/>
      <c r="G2690" t="s">
        <v>102</v>
      </c>
      <c r="H2690" s="106"/>
    </row>
    <row r="2691" spans="1:8" x14ac:dyDescent="0.25">
      <c r="A2691" s="106"/>
      <c r="B2691" s="106"/>
      <c r="C2691" s="106"/>
      <c r="D2691" s="106"/>
      <c r="E2691">
        <v>45899</v>
      </c>
      <c r="F2691" s="106"/>
      <c r="G2691" t="s">
        <v>102</v>
      </c>
      <c r="H2691" s="106"/>
    </row>
    <row r="2692" spans="1:8" x14ac:dyDescent="0.25">
      <c r="A2692" s="106"/>
      <c r="B2692" s="106"/>
      <c r="C2692" s="106"/>
      <c r="D2692" s="106"/>
      <c r="E2692">
        <v>45233</v>
      </c>
      <c r="F2692" s="106"/>
      <c r="G2692" t="s">
        <v>102</v>
      </c>
      <c r="H2692" s="106"/>
    </row>
    <row r="2693" spans="1:8" x14ac:dyDescent="0.25">
      <c r="A2693" s="106"/>
      <c r="B2693" s="106"/>
      <c r="C2693" s="106"/>
      <c r="D2693" s="106"/>
      <c r="E2693">
        <v>45286</v>
      </c>
      <c r="F2693" s="106"/>
      <c r="G2693" t="s">
        <v>102</v>
      </c>
      <c r="H2693" s="106"/>
    </row>
    <row r="2694" spans="1:8" x14ac:dyDescent="0.25">
      <c r="A2694" s="106"/>
      <c r="B2694" s="106"/>
      <c r="C2694" s="106"/>
      <c r="D2694" s="106"/>
      <c r="E2694">
        <v>45898</v>
      </c>
      <c r="F2694" s="106"/>
      <c r="G2694" t="s">
        <v>102</v>
      </c>
      <c r="H2694" s="106"/>
    </row>
    <row r="2695" spans="1:8" x14ac:dyDescent="0.25">
      <c r="A2695" s="106"/>
      <c r="B2695" s="106"/>
      <c r="C2695" s="106"/>
      <c r="D2695" s="106"/>
      <c r="E2695">
        <v>46178</v>
      </c>
      <c r="F2695" s="106"/>
      <c r="G2695" t="s">
        <v>105</v>
      </c>
      <c r="H2695" s="106"/>
    </row>
    <row r="2696" spans="1:8" x14ac:dyDescent="0.25">
      <c r="A2696" s="106"/>
      <c r="B2696" s="106"/>
      <c r="C2696" s="106"/>
      <c r="D2696" s="106"/>
      <c r="E2696">
        <v>45483</v>
      </c>
      <c r="F2696" s="106"/>
      <c r="G2696" t="s">
        <v>102</v>
      </c>
      <c r="H2696" s="106"/>
    </row>
    <row r="2697" spans="1:8" x14ac:dyDescent="0.25">
      <c r="A2697" s="106"/>
      <c r="B2697" s="106"/>
      <c r="C2697" s="106"/>
      <c r="D2697" s="106"/>
      <c r="E2697">
        <v>45668</v>
      </c>
      <c r="F2697" s="106"/>
      <c r="G2697" t="s">
        <v>102</v>
      </c>
      <c r="H2697" s="106"/>
    </row>
    <row r="2698" spans="1:8" x14ac:dyDescent="0.25">
      <c r="A2698" s="106"/>
      <c r="B2698" s="106"/>
      <c r="C2698" s="106"/>
      <c r="D2698" s="106"/>
      <c r="E2698">
        <v>45249</v>
      </c>
      <c r="F2698" s="106"/>
      <c r="G2698" t="s">
        <v>102</v>
      </c>
      <c r="H2698" s="106"/>
    </row>
    <row r="2699" spans="1:8" x14ac:dyDescent="0.25">
      <c r="A2699" s="106"/>
      <c r="B2699" s="106"/>
      <c r="C2699" s="106"/>
      <c r="D2699" s="106"/>
      <c r="E2699">
        <v>45810</v>
      </c>
      <c r="F2699" s="106"/>
      <c r="G2699" t="s">
        <v>102</v>
      </c>
      <c r="H2699" s="106"/>
    </row>
    <row r="2700" spans="1:8" x14ac:dyDescent="0.25">
      <c r="A2700" s="106"/>
      <c r="B2700" s="106"/>
      <c r="C2700" s="106"/>
      <c r="D2700" s="106"/>
      <c r="E2700">
        <v>43124</v>
      </c>
      <c r="F2700" s="106"/>
      <c r="G2700" t="s">
        <v>102</v>
      </c>
      <c r="H2700" s="106"/>
    </row>
    <row r="2701" spans="1:8" x14ac:dyDescent="0.25">
      <c r="A2701" s="106"/>
      <c r="B2701" s="106"/>
      <c r="C2701" s="106"/>
      <c r="D2701" s="106"/>
      <c r="E2701">
        <v>46021</v>
      </c>
      <c r="F2701" s="106"/>
      <c r="G2701" t="s">
        <v>102</v>
      </c>
      <c r="H2701" s="106"/>
    </row>
    <row r="2702" spans="1:8" x14ac:dyDescent="0.25">
      <c r="A2702" s="106"/>
      <c r="B2702" s="106"/>
      <c r="C2702" s="106"/>
      <c r="D2702" s="106"/>
      <c r="E2702">
        <v>45916</v>
      </c>
      <c r="F2702" s="106"/>
      <c r="G2702" t="s">
        <v>102</v>
      </c>
      <c r="H2702" s="106"/>
    </row>
    <row r="2703" spans="1:8" x14ac:dyDescent="0.25">
      <c r="A2703" s="106"/>
      <c r="B2703" s="106"/>
      <c r="C2703" s="106"/>
      <c r="D2703" s="106"/>
      <c r="E2703">
        <v>45187</v>
      </c>
      <c r="F2703" s="106"/>
      <c r="G2703" t="s">
        <v>102</v>
      </c>
      <c r="H2703" s="106"/>
    </row>
    <row r="2704" spans="1:8" x14ac:dyDescent="0.25">
      <c r="A2704" s="106"/>
      <c r="B2704" s="106"/>
      <c r="C2704" s="106"/>
      <c r="D2704" s="106"/>
      <c r="E2704">
        <v>900032</v>
      </c>
      <c r="F2704" s="106"/>
      <c r="G2704" t="s">
        <v>102</v>
      </c>
      <c r="H2704" s="106"/>
    </row>
    <row r="2705" spans="1:8" x14ac:dyDescent="0.25">
      <c r="A2705" s="106"/>
      <c r="B2705" s="106"/>
      <c r="C2705" s="106"/>
      <c r="D2705" s="106"/>
      <c r="E2705">
        <v>45659</v>
      </c>
      <c r="F2705" s="106"/>
      <c r="G2705" t="s">
        <v>102</v>
      </c>
      <c r="H2705" s="106"/>
    </row>
    <row r="2706" spans="1:8" x14ac:dyDescent="0.25">
      <c r="A2706" s="106"/>
      <c r="B2706" s="106"/>
      <c r="C2706" s="106"/>
      <c r="D2706" s="106"/>
      <c r="E2706">
        <v>45965</v>
      </c>
      <c r="F2706" s="106"/>
      <c r="G2706" t="s">
        <v>102</v>
      </c>
      <c r="H2706" s="106"/>
    </row>
    <row r="2707" spans="1:8" x14ac:dyDescent="0.25">
      <c r="A2707" s="106"/>
      <c r="B2707" s="106"/>
      <c r="C2707" s="106"/>
      <c r="D2707" s="106"/>
      <c r="E2707">
        <v>45697</v>
      </c>
      <c r="F2707" s="106"/>
      <c r="G2707" t="s">
        <v>102</v>
      </c>
      <c r="H2707" s="106"/>
    </row>
    <row r="2708" spans="1:8" x14ac:dyDescent="0.25">
      <c r="A2708" s="106"/>
      <c r="B2708" s="106"/>
      <c r="C2708" s="106"/>
      <c r="D2708" s="106"/>
      <c r="E2708">
        <v>45590</v>
      </c>
      <c r="F2708" s="106"/>
      <c r="G2708" t="s">
        <v>102</v>
      </c>
      <c r="H2708" s="106"/>
    </row>
    <row r="2709" spans="1:8" x14ac:dyDescent="0.25">
      <c r="A2709" s="106"/>
      <c r="B2709" s="106"/>
      <c r="C2709" s="106"/>
      <c r="D2709" s="106"/>
      <c r="E2709">
        <v>45229</v>
      </c>
      <c r="F2709" s="106"/>
      <c r="G2709" t="s">
        <v>102</v>
      </c>
      <c r="H2709" s="106"/>
    </row>
    <row r="2710" spans="1:8" x14ac:dyDescent="0.25">
      <c r="A2710" s="106"/>
      <c r="B2710" s="106"/>
      <c r="C2710" s="106"/>
      <c r="D2710" s="106"/>
      <c r="E2710">
        <v>45732</v>
      </c>
      <c r="F2710" s="106"/>
      <c r="G2710" t="s">
        <v>102</v>
      </c>
      <c r="H2710" s="106"/>
    </row>
    <row r="2711" spans="1:8" x14ac:dyDescent="0.25">
      <c r="A2711" s="106"/>
      <c r="B2711" s="106"/>
      <c r="C2711" s="106"/>
      <c r="D2711" s="106"/>
      <c r="E2711">
        <v>45245</v>
      </c>
      <c r="F2711" s="106"/>
      <c r="G2711" t="s">
        <v>102</v>
      </c>
      <c r="H2711" s="106"/>
    </row>
    <row r="2712" spans="1:8" x14ac:dyDescent="0.25">
      <c r="A2712" s="106"/>
      <c r="B2712" s="106"/>
      <c r="C2712" s="106"/>
      <c r="D2712" s="106"/>
      <c r="E2712">
        <v>45894</v>
      </c>
      <c r="F2712" s="106"/>
      <c r="G2712" t="s">
        <v>102</v>
      </c>
      <c r="H2712" s="106"/>
    </row>
    <row r="2713" spans="1:8" x14ac:dyDescent="0.25">
      <c r="A2713" s="106"/>
      <c r="B2713" s="106"/>
      <c r="C2713" s="106"/>
      <c r="D2713" s="106"/>
      <c r="E2713">
        <v>45980</v>
      </c>
      <c r="F2713" s="106"/>
      <c r="G2713" t="s">
        <v>102</v>
      </c>
      <c r="H2713" s="106"/>
    </row>
    <row r="2714" spans="1:8" x14ac:dyDescent="0.25">
      <c r="A2714" s="106"/>
      <c r="B2714" s="106"/>
      <c r="C2714" s="106"/>
      <c r="D2714" s="106"/>
      <c r="E2714">
        <v>46075</v>
      </c>
      <c r="F2714" s="106"/>
      <c r="G2714" t="s">
        <v>102</v>
      </c>
      <c r="H2714" s="106"/>
    </row>
    <row r="2715" spans="1:8" x14ac:dyDescent="0.25">
      <c r="A2715" s="106"/>
      <c r="B2715" s="106"/>
      <c r="C2715" s="106"/>
      <c r="D2715" s="106"/>
      <c r="E2715">
        <v>43232</v>
      </c>
      <c r="F2715" s="106"/>
      <c r="G2715" t="s">
        <v>102</v>
      </c>
      <c r="H2715" s="106"/>
    </row>
    <row r="2716" spans="1:8" x14ac:dyDescent="0.25">
      <c r="A2716" s="106"/>
      <c r="B2716" s="106"/>
      <c r="C2716" s="106"/>
      <c r="D2716" s="106"/>
      <c r="E2716">
        <v>45795</v>
      </c>
      <c r="F2716" s="106"/>
      <c r="G2716" t="s">
        <v>102</v>
      </c>
      <c r="H2716" s="106"/>
    </row>
    <row r="2717" spans="1:8" x14ac:dyDescent="0.25">
      <c r="A2717" s="106"/>
      <c r="B2717" s="106"/>
      <c r="C2717" s="106"/>
      <c r="D2717" s="106"/>
      <c r="E2717">
        <v>45785</v>
      </c>
      <c r="F2717" s="106"/>
      <c r="G2717" t="s">
        <v>102</v>
      </c>
      <c r="H2717" s="106"/>
    </row>
    <row r="2718" spans="1:8" x14ac:dyDescent="0.25">
      <c r="A2718" s="106"/>
      <c r="B2718" s="106"/>
      <c r="C2718" s="106"/>
      <c r="D2718" s="106"/>
      <c r="E2718">
        <v>45568</v>
      </c>
      <c r="F2718" s="106"/>
      <c r="G2718" t="s">
        <v>102</v>
      </c>
      <c r="H2718" s="106"/>
    </row>
    <row r="2719" spans="1:8" x14ac:dyDescent="0.25">
      <c r="A2719" s="106"/>
      <c r="B2719" s="106"/>
      <c r="C2719" s="106"/>
      <c r="D2719" s="106"/>
      <c r="E2719">
        <v>45316</v>
      </c>
      <c r="F2719" s="106"/>
      <c r="G2719" t="s">
        <v>102</v>
      </c>
      <c r="H2719" s="106"/>
    </row>
    <row r="2720" spans="1:8" x14ac:dyDescent="0.25">
      <c r="A2720" s="106"/>
      <c r="B2720" s="106"/>
      <c r="C2720" s="106"/>
      <c r="D2720" s="106"/>
      <c r="E2720">
        <v>45737</v>
      </c>
      <c r="F2720" s="106"/>
      <c r="G2720" t="s">
        <v>102</v>
      </c>
      <c r="H2720" s="106"/>
    </row>
    <row r="2721" spans="1:8" x14ac:dyDescent="0.25">
      <c r="A2721" s="106"/>
      <c r="B2721" s="106"/>
      <c r="C2721" s="106"/>
      <c r="D2721" s="106"/>
      <c r="E2721">
        <v>45580</v>
      </c>
      <c r="F2721" s="106"/>
      <c r="G2721" t="s">
        <v>102</v>
      </c>
      <c r="H2721" s="106"/>
    </row>
    <row r="2722" spans="1:8" x14ac:dyDescent="0.25">
      <c r="A2722" s="106"/>
      <c r="B2722" s="106"/>
      <c r="C2722" s="106"/>
      <c r="D2722" s="106"/>
      <c r="E2722">
        <v>37490</v>
      </c>
      <c r="F2722" s="106"/>
      <c r="G2722" t="s">
        <v>149</v>
      </c>
      <c r="H2722" s="106"/>
    </row>
    <row r="2723" spans="1:8" x14ac:dyDescent="0.25">
      <c r="A2723" s="106"/>
      <c r="B2723" s="106"/>
      <c r="C2723" s="106"/>
      <c r="D2723" s="106"/>
      <c r="E2723">
        <v>46930</v>
      </c>
      <c r="F2723" s="106"/>
      <c r="G2723" t="s">
        <v>102</v>
      </c>
      <c r="H2723" s="106"/>
    </row>
    <row r="2724" spans="1:8" x14ac:dyDescent="0.25">
      <c r="A2724" s="106"/>
      <c r="B2724" s="106"/>
      <c r="C2724" s="106"/>
      <c r="D2724" s="106"/>
      <c r="E2724">
        <v>46932</v>
      </c>
      <c r="F2724" s="106"/>
      <c r="G2724" t="s">
        <v>102</v>
      </c>
      <c r="H2724" s="106"/>
    </row>
    <row r="2725" spans="1:8" x14ac:dyDescent="0.25">
      <c r="A2725" s="106"/>
      <c r="B2725" s="106"/>
      <c r="C2725" s="106"/>
      <c r="D2725" s="106"/>
      <c r="E2725">
        <v>46935</v>
      </c>
      <c r="F2725" s="106"/>
      <c r="G2725" t="s">
        <v>102</v>
      </c>
      <c r="H2725" s="106"/>
    </row>
    <row r="2726" spans="1:8" x14ac:dyDescent="0.25">
      <c r="A2726" s="106"/>
      <c r="B2726" s="106"/>
      <c r="C2726" s="106"/>
      <c r="D2726" s="106"/>
      <c r="E2726">
        <v>46937</v>
      </c>
      <c r="F2726" s="106"/>
      <c r="G2726" t="s">
        <v>102</v>
      </c>
      <c r="H2726" s="106"/>
    </row>
    <row r="2727" spans="1:8" x14ac:dyDescent="0.25">
      <c r="A2727" s="106"/>
      <c r="B2727" s="106"/>
      <c r="C2727" s="106"/>
      <c r="D2727" s="106"/>
      <c r="E2727">
        <v>46939</v>
      </c>
      <c r="F2727" s="106"/>
      <c r="G2727" t="s">
        <v>102</v>
      </c>
      <c r="H2727" s="106"/>
    </row>
    <row r="2728" spans="1:8" x14ac:dyDescent="0.25">
      <c r="A2728" s="106"/>
      <c r="B2728" s="106"/>
      <c r="C2728" s="106"/>
      <c r="D2728" s="106"/>
      <c r="E2728">
        <v>46941</v>
      </c>
      <c r="F2728" s="106"/>
      <c r="G2728" t="s">
        <v>102</v>
      </c>
      <c r="H2728" s="106"/>
    </row>
    <row r="2729" spans="1:8" x14ac:dyDescent="0.25">
      <c r="A2729" s="106"/>
      <c r="B2729" s="106"/>
      <c r="C2729" s="106"/>
      <c r="D2729" s="106"/>
      <c r="E2729">
        <v>46943</v>
      </c>
      <c r="F2729" s="106"/>
      <c r="G2729" t="s">
        <v>102</v>
      </c>
      <c r="H2729" s="106"/>
    </row>
    <row r="2730" spans="1:8" x14ac:dyDescent="0.25">
      <c r="A2730" s="106"/>
      <c r="B2730" s="106"/>
      <c r="C2730" s="106"/>
      <c r="D2730" s="106"/>
      <c r="E2730">
        <v>46945</v>
      </c>
      <c r="F2730" s="106"/>
      <c r="G2730" t="s">
        <v>102</v>
      </c>
      <c r="H2730" s="106"/>
    </row>
    <row r="2731" spans="1:8" x14ac:dyDescent="0.25">
      <c r="A2731" s="106"/>
      <c r="B2731" s="106"/>
      <c r="C2731" s="106"/>
      <c r="D2731" s="106"/>
      <c r="E2731">
        <v>46947</v>
      </c>
      <c r="F2731" s="106"/>
      <c r="G2731" t="s">
        <v>102</v>
      </c>
      <c r="H2731" s="106"/>
    </row>
    <row r="2732" spans="1:8" x14ac:dyDescent="0.25">
      <c r="A2732" s="106"/>
      <c r="B2732" s="106"/>
      <c r="C2732" s="106"/>
      <c r="D2732" s="106"/>
      <c r="E2732">
        <v>46949</v>
      </c>
      <c r="F2732" s="106"/>
      <c r="G2732" t="s">
        <v>102</v>
      </c>
      <c r="H2732" s="106"/>
    </row>
    <row r="2733" spans="1:8" x14ac:dyDescent="0.25">
      <c r="A2733" s="106"/>
      <c r="B2733" s="106"/>
      <c r="C2733" s="106"/>
      <c r="D2733" s="106"/>
      <c r="E2733">
        <v>46951</v>
      </c>
      <c r="F2733" s="106"/>
      <c r="G2733" t="s">
        <v>102</v>
      </c>
      <c r="H2733" s="106"/>
    </row>
    <row r="2734" spans="1:8" x14ac:dyDescent="0.25">
      <c r="A2734" s="106"/>
      <c r="B2734" s="106"/>
      <c r="C2734" s="106"/>
      <c r="D2734" s="106"/>
      <c r="E2734">
        <v>46953</v>
      </c>
      <c r="F2734" s="106"/>
      <c r="G2734" t="s">
        <v>102</v>
      </c>
      <c r="H2734" s="106"/>
    </row>
    <row r="2735" spans="1:8" x14ac:dyDescent="0.25">
      <c r="A2735" s="106"/>
      <c r="B2735" s="106"/>
      <c r="C2735" s="106"/>
      <c r="D2735" s="106"/>
      <c r="E2735">
        <v>46955</v>
      </c>
      <c r="F2735" s="106"/>
      <c r="G2735" t="s">
        <v>102</v>
      </c>
      <c r="H2735" s="106"/>
    </row>
    <row r="2736" spans="1:8" x14ac:dyDescent="0.25">
      <c r="A2736" s="106"/>
      <c r="B2736" s="106"/>
      <c r="C2736" s="106"/>
      <c r="D2736" s="106"/>
      <c r="E2736">
        <v>46957</v>
      </c>
      <c r="F2736" s="106"/>
      <c r="G2736" t="s">
        <v>102</v>
      </c>
      <c r="H2736" s="106"/>
    </row>
    <row r="2737" spans="1:8" x14ac:dyDescent="0.25">
      <c r="A2737" s="106"/>
      <c r="B2737" s="106"/>
      <c r="C2737" s="106"/>
      <c r="D2737" s="106"/>
      <c r="E2737">
        <v>46959</v>
      </c>
      <c r="F2737" s="106"/>
      <c r="G2737" t="s">
        <v>102</v>
      </c>
      <c r="H2737" s="106"/>
    </row>
    <row r="2738" spans="1:8" x14ac:dyDescent="0.25">
      <c r="A2738" s="106"/>
      <c r="B2738" s="106"/>
      <c r="C2738" s="106"/>
      <c r="D2738" s="106"/>
      <c r="E2738">
        <v>46961</v>
      </c>
      <c r="F2738" s="106"/>
      <c r="G2738" t="s">
        <v>102</v>
      </c>
      <c r="H2738" s="106"/>
    </row>
    <row r="2739" spans="1:8" x14ac:dyDescent="0.25">
      <c r="A2739" s="106"/>
      <c r="B2739" s="106"/>
      <c r="C2739" s="106"/>
      <c r="D2739" s="106"/>
      <c r="E2739">
        <v>46963</v>
      </c>
      <c r="F2739" s="106"/>
      <c r="G2739" t="s">
        <v>102</v>
      </c>
      <c r="H2739" s="106"/>
    </row>
    <row r="2740" spans="1:8" x14ac:dyDescent="0.25">
      <c r="A2740" s="106"/>
      <c r="B2740" s="106"/>
      <c r="C2740" s="106"/>
      <c r="D2740" s="106"/>
      <c r="E2740">
        <v>46965</v>
      </c>
      <c r="F2740" s="106"/>
      <c r="G2740" t="s">
        <v>102</v>
      </c>
      <c r="H2740" s="106"/>
    </row>
    <row r="2741" spans="1:8" x14ac:dyDescent="0.25">
      <c r="A2741" s="106"/>
      <c r="B2741" s="106"/>
      <c r="C2741" s="106"/>
      <c r="D2741" s="106"/>
      <c r="E2741">
        <v>46967</v>
      </c>
      <c r="F2741" s="106"/>
      <c r="G2741" t="s">
        <v>102</v>
      </c>
      <c r="H2741" s="106"/>
    </row>
    <row r="2742" spans="1:8" x14ac:dyDescent="0.25">
      <c r="A2742" s="106"/>
      <c r="B2742" s="106"/>
      <c r="C2742" s="106"/>
      <c r="D2742" s="106"/>
      <c r="E2742">
        <v>46986</v>
      </c>
      <c r="F2742" s="106"/>
      <c r="G2742" t="s">
        <v>102</v>
      </c>
      <c r="H2742" s="106"/>
    </row>
    <row r="2743" spans="1:8" x14ac:dyDescent="0.25">
      <c r="A2743" s="106"/>
      <c r="B2743" s="106"/>
      <c r="C2743" s="106"/>
      <c r="D2743" s="106"/>
      <c r="E2743">
        <v>46988</v>
      </c>
      <c r="F2743" s="106"/>
      <c r="G2743" t="s">
        <v>102</v>
      </c>
      <c r="H2743" s="106"/>
    </row>
    <row r="2744" spans="1:8" x14ac:dyDescent="0.25">
      <c r="A2744" s="106"/>
      <c r="B2744" s="106"/>
      <c r="C2744" s="106"/>
      <c r="D2744" s="106"/>
      <c r="E2744">
        <v>46990</v>
      </c>
      <c r="F2744" s="106"/>
      <c r="G2744" t="s">
        <v>102</v>
      </c>
      <c r="H2744" s="106"/>
    </row>
    <row r="2745" spans="1:8" x14ac:dyDescent="0.25">
      <c r="A2745" s="106"/>
      <c r="B2745" s="106"/>
      <c r="C2745" s="106"/>
      <c r="D2745" s="106"/>
      <c r="E2745">
        <v>46992</v>
      </c>
      <c r="F2745" s="106"/>
      <c r="G2745" t="s">
        <v>102</v>
      </c>
      <c r="H2745" s="106"/>
    </row>
    <row r="2746" spans="1:8" x14ac:dyDescent="0.25">
      <c r="A2746" s="106"/>
      <c r="B2746" s="106"/>
      <c r="C2746" s="106"/>
      <c r="D2746" s="106"/>
      <c r="E2746">
        <v>46994</v>
      </c>
      <c r="F2746" s="106"/>
      <c r="G2746" t="s">
        <v>102</v>
      </c>
      <c r="H2746" s="106"/>
    </row>
    <row r="2747" spans="1:8" x14ac:dyDescent="0.25">
      <c r="A2747" s="106"/>
      <c r="B2747" s="106"/>
      <c r="C2747" s="106"/>
      <c r="D2747" s="106"/>
      <c r="E2747">
        <v>46996</v>
      </c>
      <c r="F2747" s="106"/>
      <c r="G2747" t="s">
        <v>102</v>
      </c>
      <c r="H2747" s="106"/>
    </row>
    <row r="2748" spans="1:8" x14ac:dyDescent="0.25">
      <c r="A2748" s="106"/>
      <c r="B2748" s="106"/>
      <c r="C2748" s="106"/>
      <c r="D2748" s="106"/>
      <c r="E2748">
        <v>46998</v>
      </c>
      <c r="F2748" s="106"/>
      <c r="G2748" t="s">
        <v>102</v>
      </c>
      <c r="H2748" s="106"/>
    </row>
    <row r="2749" spans="1:8" x14ac:dyDescent="0.25">
      <c r="A2749" s="106"/>
      <c r="B2749" s="106"/>
      <c r="C2749" s="106"/>
      <c r="D2749" s="106"/>
      <c r="E2749">
        <v>47000</v>
      </c>
      <c r="F2749" s="106"/>
      <c r="G2749" t="s">
        <v>102</v>
      </c>
      <c r="H2749" s="106"/>
    </row>
    <row r="2750" spans="1:8" x14ac:dyDescent="0.25">
      <c r="A2750" s="106"/>
      <c r="B2750" s="106"/>
      <c r="C2750" s="106"/>
      <c r="D2750" s="106"/>
      <c r="E2750">
        <v>47002</v>
      </c>
      <c r="F2750" s="106"/>
      <c r="G2750" t="s">
        <v>102</v>
      </c>
      <c r="H2750" s="106"/>
    </row>
    <row r="2751" spans="1:8" x14ac:dyDescent="0.25">
      <c r="A2751" s="106"/>
      <c r="B2751" s="106"/>
      <c r="C2751" s="106"/>
      <c r="D2751" s="106"/>
      <c r="E2751">
        <v>47008</v>
      </c>
      <c r="F2751" s="106"/>
      <c r="G2751" t="s">
        <v>102</v>
      </c>
      <c r="H2751" s="106"/>
    </row>
    <row r="2752" spans="1:8" x14ac:dyDescent="0.25">
      <c r="A2752" s="106"/>
      <c r="B2752" s="106"/>
      <c r="C2752" s="106"/>
      <c r="D2752" s="106"/>
      <c r="E2752">
        <v>47011</v>
      </c>
      <c r="F2752" s="106"/>
      <c r="G2752" t="s">
        <v>102</v>
      </c>
      <c r="H2752" s="106"/>
    </row>
    <row r="2753" spans="1:8" x14ac:dyDescent="0.25">
      <c r="A2753" s="106"/>
      <c r="B2753" s="106"/>
      <c r="C2753" s="106"/>
      <c r="D2753" s="106"/>
      <c r="E2753">
        <v>47013</v>
      </c>
      <c r="F2753" s="106"/>
      <c r="G2753" t="s">
        <v>102</v>
      </c>
      <c r="H2753" s="106"/>
    </row>
    <row r="2754" spans="1:8" x14ac:dyDescent="0.25">
      <c r="A2754" s="106"/>
      <c r="B2754" s="106"/>
      <c r="C2754" s="106"/>
      <c r="D2754" s="106"/>
      <c r="E2754">
        <v>47015</v>
      </c>
      <c r="F2754" s="106"/>
      <c r="G2754" t="s">
        <v>102</v>
      </c>
      <c r="H2754" s="106"/>
    </row>
    <row r="2755" spans="1:8" x14ac:dyDescent="0.25">
      <c r="A2755" s="106"/>
      <c r="B2755" s="106"/>
      <c r="C2755" s="106"/>
      <c r="D2755" s="106"/>
      <c r="E2755">
        <v>47017</v>
      </c>
      <c r="F2755" s="106"/>
      <c r="G2755" t="s">
        <v>102</v>
      </c>
      <c r="H2755" s="106"/>
    </row>
    <row r="2756" spans="1:8" x14ac:dyDescent="0.25">
      <c r="A2756" s="106"/>
      <c r="B2756" s="106"/>
      <c r="C2756" s="106"/>
      <c r="D2756" s="106"/>
      <c r="E2756">
        <v>47019</v>
      </c>
      <c r="F2756" s="106"/>
      <c r="G2756" t="s">
        <v>102</v>
      </c>
      <c r="H2756" s="106"/>
    </row>
    <row r="2757" spans="1:8" x14ac:dyDescent="0.25">
      <c r="A2757" s="106"/>
      <c r="B2757" s="106"/>
      <c r="C2757" s="106"/>
      <c r="D2757" s="106"/>
      <c r="E2757">
        <v>47021</v>
      </c>
      <c r="F2757" s="106"/>
      <c r="G2757" t="s">
        <v>102</v>
      </c>
      <c r="H2757" s="106"/>
    </row>
    <row r="2758" spans="1:8" x14ac:dyDescent="0.25">
      <c r="A2758" s="106"/>
      <c r="B2758" s="106"/>
      <c r="C2758" s="106"/>
      <c r="D2758" s="106"/>
      <c r="E2758">
        <v>47023</v>
      </c>
      <c r="F2758" s="106"/>
      <c r="G2758" t="s">
        <v>102</v>
      </c>
      <c r="H2758" s="106"/>
    </row>
    <row r="2759" spans="1:8" x14ac:dyDescent="0.25">
      <c r="A2759" s="106"/>
      <c r="B2759" s="106"/>
      <c r="C2759" s="106"/>
      <c r="D2759" s="106"/>
      <c r="E2759">
        <v>47027</v>
      </c>
      <c r="F2759" s="106"/>
      <c r="G2759" t="s">
        <v>102</v>
      </c>
      <c r="H2759" s="106"/>
    </row>
    <row r="2760" spans="1:8" x14ac:dyDescent="0.25">
      <c r="A2760" s="106"/>
      <c r="B2760" s="106"/>
      <c r="C2760" s="106"/>
      <c r="D2760" s="106"/>
      <c r="E2760">
        <v>47029</v>
      </c>
      <c r="F2760" s="106"/>
      <c r="G2760" t="s">
        <v>102</v>
      </c>
      <c r="H2760" s="106"/>
    </row>
    <row r="2761" spans="1:8" x14ac:dyDescent="0.25">
      <c r="A2761" s="106"/>
      <c r="B2761" s="106"/>
      <c r="C2761" s="106"/>
      <c r="D2761" s="106"/>
      <c r="E2761">
        <v>47033</v>
      </c>
      <c r="F2761" s="106"/>
      <c r="G2761" t="s">
        <v>102</v>
      </c>
      <c r="H2761" s="106"/>
    </row>
    <row r="2762" spans="1:8" x14ac:dyDescent="0.25">
      <c r="A2762" s="106"/>
      <c r="B2762" s="106"/>
      <c r="C2762" s="106"/>
      <c r="D2762" s="106"/>
      <c r="E2762">
        <v>43026</v>
      </c>
      <c r="F2762" s="106"/>
      <c r="G2762" t="s">
        <v>104</v>
      </c>
      <c r="H2762" s="106"/>
    </row>
    <row r="2763" spans="1:8" x14ac:dyDescent="0.25">
      <c r="A2763" s="106"/>
      <c r="B2763" s="106"/>
      <c r="C2763" s="106"/>
      <c r="D2763" s="106"/>
      <c r="E2763">
        <v>6675</v>
      </c>
      <c r="F2763" s="106"/>
      <c r="G2763" t="s">
        <v>121</v>
      </c>
      <c r="H2763" s="106"/>
    </row>
    <row r="2764" spans="1:8" x14ac:dyDescent="0.25">
      <c r="A2764" s="106"/>
      <c r="B2764" s="106"/>
      <c r="C2764" s="106"/>
      <c r="D2764" s="106"/>
      <c r="E2764">
        <v>6700</v>
      </c>
      <c r="F2764" s="106"/>
      <c r="G2764" t="s">
        <v>121</v>
      </c>
      <c r="H2764" s="106"/>
    </row>
    <row r="2765" spans="1:8" x14ac:dyDescent="0.25">
      <c r="A2765" s="106"/>
      <c r="B2765" s="106"/>
      <c r="C2765" s="106"/>
      <c r="D2765" s="106"/>
      <c r="E2765">
        <v>6703</v>
      </c>
      <c r="F2765" s="106"/>
      <c r="G2765" t="s">
        <v>121</v>
      </c>
      <c r="H2765" s="106"/>
    </row>
    <row r="2766" spans="1:8" x14ac:dyDescent="0.25">
      <c r="A2766" s="106"/>
      <c r="B2766" s="106"/>
      <c r="C2766" s="106"/>
      <c r="D2766" s="106"/>
      <c r="E2766">
        <v>7343</v>
      </c>
      <c r="F2766" s="106"/>
      <c r="G2766" t="s">
        <v>104</v>
      </c>
      <c r="H2766" s="106"/>
    </row>
    <row r="2767" spans="1:8" x14ac:dyDescent="0.25">
      <c r="A2767" s="106"/>
      <c r="B2767" s="106"/>
      <c r="C2767" s="106"/>
      <c r="D2767" s="106"/>
      <c r="E2767">
        <v>7208</v>
      </c>
      <c r="F2767" s="106"/>
      <c r="G2767" t="s">
        <v>121</v>
      </c>
      <c r="H2767" s="106"/>
    </row>
    <row r="2768" spans="1:8" x14ac:dyDescent="0.25">
      <c r="A2768" s="106"/>
      <c r="B2768" s="106"/>
      <c r="C2768" s="106"/>
      <c r="D2768" s="106"/>
      <c r="E2768">
        <v>7212</v>
      </c>
      <c r="F2768" s="106"/>
      <c r="G2768" t="s">
        <v>121</v>
      </c>
      <c r="H2768" s="106"/>
    </row>
    <row r="2769" spans="1:8" x14ac:dyDescent="0.25">
      <c r="A2769" s="106"/>
      <c r="B2769" s="106"/>
      <c r="C2769" s="106"/>
      <c r="D2769" s="106"/>
      <c r="E2769">
        <v>7214</v>
      </c>
      <c r="F2769" s="106"/>
      <c r="G2769" t="s">
        <v>121</v>
      </c>
      <c r="H2769" s="106"/>
    </row>
    <row r="2770" spans="1:8" x14ac:dyDescent="0.25">
      <c r="A2770" s="106"/>
      <c r="B2770" s="106"/>
      <c r="C2770" s="106"/>
      <c r="D2770" s="106"/>
      <c r="E2770">
        <v>7218</v>
      </c>
      <c r="F2770" s="106"/>
      <c r="G2770" t="s">
        <v>121</v>
      </c>
      <c r="H2770" s="106"/>
    </row>
    <row r="2771" spans="1:8" x14ac:dyDescent="0.25">
      <c r="A2771" s="106"/>
      <c r="B2771" s="106"/>
      <c r="C2771" s="106"/>
      <c r="D2771" s="106"/>
      <c r="E2771">
        <v>7220</v>
      </c>
      <c r="F2771" s="106"/>
      <c r="G2771" t="s">
        <v>121</v>
      </c>
      <c r="H2771" s="106"/>
    </row>
    <row r="2772" spans="1:8" x14ac:dyDescent="0.25">
      <c r="A2772" s="106"/>
      <c r="B2772" s="106"/>
      <c r="C2772" s="106"/>
      <c r="D2772" s="106"/>
      <c r="E2772">
        <v>7222</v>
      </c>
      <c r="F2772" s="106"/>
      <c r="G2772" t="s">
        <v>121</v>
      </c>
      <c r="H2772" s="106"/>
    </row>
    <row r="2773" spans="1:8" x14ac:dyDescent="0.25">
      <c r="A2773" s="106"/>
      <c r="B2773" s="106"/>
      <c r="C2773" s="106"/>
      <c r="D2773" s="106"/>
      <c r="E2773">
        <v>7224</v>
      </c>
      <c r="F2773" s="106"/>
      <c r="G2773" t="s">
        <v>121</v>
      </c>
      <c r="H2773" s="106"/>
    </row>
    <row r="2774" spans="1:8" x14ac:dyDescent="0.25">
      <c r="A2774" s="106"/>
      <c r="B2774" s="106"/>
      <c r="C2774" s="106"/>
      <c r="D2774" s="106"/>
      <c r="E2774">
        <v>7226</v>
      </c>
      <c r="F2774" s="106"/>
      <c r="G2774" t="s">
        <v>121</v>
      </c>
      <c r="H2774" s="106"/>
    </row>
    <row r="2775" spans="1:8" x14ac:dyDescent="0.25">
      <c r="A2775" s="106"/>
      <c r="B2775" s="106"/>
      <c r="C2775" s="106"/>
      <c r="D2775" s="106"/>
      <c r="E2775">
        <v>7235</v>
      </c>
      <c r="F2775" s="106"/>
      <c r="G2775" t="s">
        <v>121</v>
      </c>
      <c r="H2775" s="106"/>
    </row>
    <row r="2776" spans="1:8" x14ac:dyDescent="0.25">
      <c r="A2776" s="106"/>
      <c r="B2776" s="106"/>
      <c r="C2776" s="106"/>
      <c r="D2776" s="106"/>
      <c r="E2776">
        <v>7239</v>
      </c>
      <c r="F2776" s="106"/>
      <c r="G2776" t="s">
        <v>121</v>
      </c>
      <c r="H2776" s="106"/>
    </row>
    <row r="2777" spans="1:8" x14ac:dyDescent="0.25">
      <c r="A2777" s="106"/>
      <c r="B2777" s="106"/>
      <c r="C2777" s="106"/>
      <c r="D2777" s="106"/>
      <c r="E2777">
        <v>7243</v>
      </c>
      <c r="F2777" s="106"/>
      <c r="G2777" t="s">
        <v>121</v>
      </c>
      <c r="H2777" s="106"/>
    </row>
    <row r="2778" spans="1:8" x14ac:dyDescent="0.25">
      <c r="A2778" s="106"/>
      <c r="B2778" s="106"/>
      <c r="C2778" s="106"/>
      <c r="D2778" s="106"/>
      <c r="E2778">
        <v>7245</v>
      </c>
      <c r="F2778" s="106"/>
      <c r="G2778" t="s">
        <v>121</v>
      </c>
      <c r="H2778" s="106"/>
    </row>
    <row r="2779" spans="1:8" x14ac:dyDescent="0.25">
      <c r="A2779" s="106"/>
      <c r="B2779" s="106"/>
      <c r="C2779" s="106"/>
      <c r="D2779" s="106"/>
      <c r="E2779">
        <v>7247</v>
      </c>
      <c r="F2779" s="106"/>
      <c r="G2779" t="s">
        <v>121</v>
      </c>
      <c r="H2779" s="106"/>
    </row>
    <row r="2780" spans="1:8" x14ac:dyDescent="0.25">
      <c r="A2780" s="106"/>
      <c r="B2780" s="106"/>
      <c r="C2780" s="106"/>
      <c r="D2780" s="106"/>
      <c r="E2780">
        <v>7251</v>
      </c>
      <c r="F2780" s="106"/>
      <c r="G2780" t="s">
        <v>121</v>
      </c>
      <c r="H2780" s="106"/>
    </row>
    <row r="2781" spans="1:8" x14ac:dyDescent="0.25">
      <c r="A2781" s="106"/>
      <c r="B2781" s="106"/>
      <c r="C2781" s="106"/>
      <c r="D2781" s="106"/>
      <c r="E2781">
        <v>7255</v>
      </c>
      <c r="F2781" s="106"/>
      <c r="G2781" t="s">
        <v>121</v>
      </c>
      <c r="H2781" s="106"/>
    </row>
    <row r="2782" spans="1:8" x14ac:dyDescent="0.25">
      <c r="A2782" s="106"/>
      <c r="B2782" s="106"/>
      <c r="C2782" s="106"/>
      <c r="D2782" s="106"/>
      <c r="E2782">
        <v>7261</v>
      </c>
      <c r="F2782" s="106"/>
      <c r="G2782" t="s">
        <v>121</v>
      </c>
      <c r="H2782" s="106"/>
    </row>
    <row r="2783" spans="1:8" x14ac:dyDescent="0.25">
      <c r="A2783" s="106"/>
      <c r="B2783" s="106"/>
      <c r="C2783" s="106"/>
      <c r="D2783" s="106"/>
      <c r="E2783">
        <v>7268</v>
      </c>
      <c r="F2783" s="106"/>
      <c r="G2783" t="s">
        <v>121</v>
      </c>
      <c r="H2783" s="106"/>
    </row>
    <row r="2784" spans="1:8" x14ac:dyDescent="0.25">
      <c r="A2784" s="106"/>
      <c r="B2784" s="106"/>
      <c r="C2784" s="106"/>
      <c r="D2784" s="106"/>
      <c r="E2784">
        <v>7272</v>
      </c>
      <c r="F2784" s="106"/>
      <c r="G2784" t="s">
        <v>121</v>
      </c>
      <c r="H2784" s="106"/>
    </row>
    <row r="2785" spans="1:8" x14ac:dyDescent="0.25">
      <c r="A2785" s="106"/>
      <c r="B2785" s="106"/>
      <c r="C2785" s="106"/>
      <c r="D2785" s="106"/>
      <c r="E2785">
        <v>7274</v>
      </c>
      <c r="F2785" s="106"/>
      <c r="G2785" t="s">
        <v>121</v>
      </c>
      <c r="H2785" s="106"/>
    </row>
    <row r="2786" spans="1:8" x14ac:dyDescent="0.25">
      <c r="A2786" s="106"/>
      <c r="B2786" s="106"/>
      <c r="C2786" s="106"/>
      <c r="D2786" s="106"/>
      <c r="E2786">
        <v>7276</v>
      </c>
      <c r="F2786" s="106"/>
      <c r="G2786" t="s">
        <v>121</v>
      </c>
      <c r="H2786" s="106"/>
    </row>
    <row r="2787" spans="1:8" x14ac:dyDescent="0.25">
      <c r="A2787" s="106"/>
      <c r="B2787" s="106"/>
      <c r="C2787" s="106"/>
      <c r="D2787" s="106"/>
      <c r="E2787">
        <v>7282</v>
      </c>
      <c r="F2787" s="106"/>
      <c r="G2787" t="s">
        <v>121</v>
      </c>
      <c r="H2787" s="106"/>
    </row>
    <row r="2788" spans="1:8" x14ac:dyDescent="0.25">
      <c r="A2788" s="106"/>
      <c r="B2788" s="106"/>
      <c r="C2788" s="106"/>
      <c r="D2788" s="106"/>
      <c r="E2788">
        <v>7284</v>
      </c>
      <c r="F2788" s="106"/>
      <c r="G2788" t="s">
        <v>121</v>
      </c>
      <c r="H2788" s="106"/>
    </row>
    <row r="2789" spans="1:8" x14ac:dyDescent="0.25">
      <c r="A2789" s="106"/>
      <c r="B2789" s="106"/>
      <c r="C2789" s="106"/>
      <c r="D2789" s="106"/>
      <c r="E2789">
        <v>7286</v>
      </c>
      <c r="F2789" s="106"/>
      <c r="G2789" t="s">
        <v>121</v>
      </c>
      <c r="H2789" s="106"/>
    </row>
    <row r="2790" spans="1:8" x14ac:dyDescent="0.25">
      <c r="A2790" s="106"/>
      <c r="B2790" s="106"/>
      <c r="C2790" s="106"/>
      <c r="D2790" s="106"/>
      <c r="E2790">
        <v>7292</v>
      </c>
      <c r="F2790" s="106"/>
      <c r="G2790" t="s">
        <v>121</v>
      </c>
      <c r="H2790" s="106"/>
    </row>
    <row r="2791" spans="1:8" x14ac:dyDescent="0.25">
      <c r="A2791" s="106"/>
      <c r="B2791" s="106"/>
      <c r="C2791" s="106"/>
      <c r="D2791" s="106"/>
      <c r="E2791">
        <v>7294</v>
      </c>
      <c r="F2791" s="106"/>
      <c r="G2791" t="s">
        <v>121</v>
      </c>
      <c r="H2791" s="106"/>
    </row>
    <row r="2792" spans="1:8" x14ac:dyDescent="0.25">
      <c r="A2792" s="106"/>
      <c r="B2792" s="106"/>
      <c r="C2792" s="106"/>
      <c r="D2792" s="106"/>
      <c r="E2792">
        <v>7298</v>
      </c>
      <c r="F2792" s="106"/>
      <c r="G2792" t="s">
        <v>121</v>
      </c>
      <c r="H2792" s="106"/>
    </row>
    <row r="2793" spans="1:8" x14ac:dyDescent="0.25">
      <c r="A2793" s="106"/>
      <c r="B2793" s="106"/>
      <c r="C2793" s="106"/>
      <c r="D2793" s="106"/>
      <c r="E2793">
        <v>43442</v>
      </c>
      <c r="F2793" s="106"/>
      <c r="G2793" t="s">
        <v>104</v>
      </c>
      <c r="H2793" s="106"/>
    </row>
    <row r="2794" spans="1:8" x14ac:dyDescent="0.25">
      <c r="A2794" s="106"/>
      <c r="B2794" s="106"/>
      <c r="C2794" s="106"/>
      <c r="D2794" s="106"/>
      <c r="E2794">
        <v>43027</v>
      </c>
      <c r="F2794" s="106"/>
      <c r="G2794" t="s">
        <v>104</v>
      </c>
      <c r="H2794" s="106"/>
    </row>
    <row r="2795" spans="1:8" x14ac:dyDescent="0.25">
      <c r="A2795" s="106"/>
      <c r="B2795" s="106"/>
      <c r="C2795" s="106"/>
      <c r="D2795" s="106"/>
      <c r="E2795">
        <v>47334</v>
      </c>
      <c r="F2795" s="106"/>
      <c r="G2795" t="s">
        <v>102</v>
      </c>
      <c r="H2795" s="106"/>
    </row>
    <row r="2796" spans="1:8" x14ac:dyDescent="0.25">
      <c r="A2796" s="106"/>
      <c r="B2796" s="106"/>
      <c r="C2796" s="106"/>
      <c r="D2796" s="106"/>
      <c r="E2796">
        <v>47336</v>
      </c>
      <c r="F2796" s="106"/>
      <c r="G2796" t="s">
        <v>102</v>
      </c>
      <c r="H2796" s="106"/>
    </row>
    <row r="2797" spans="1:8" x14ac:dyDescent="0.25">
      <c r="A2797" s="106"/>
      <c r="B2797" s="106"/>
      <c r="C2797" s="106"/>
      <c r="D2797" s="106"/>
      <c r="E2797">
        <v>47338</v>
      </c>
      <c r="F2797" s="106"/>
      <c r="G2797" t="s">
        <v>102</v>
      </c>
      <c r="H2797" s="106"/>
    </row>
    <row r="2798" spans="1:8" x14ac:dyDescent="0.25">
      <c r="A2798" s="106"/>
      <c r="B2798" s="106"/>
      <c r="C2798" s="106"/>
      <c r="D2798" s="106"/>
      <c r="E2798">
        <v>47340</v>
      </c>
      <c r="F2798" s="106"/>
      <c r="G2798" t="s">
        <v>102</v>
      </c>
      <c r="H2798" s="106"/>
    </row>
    <row r="2799" spans="1:8" x14ac:dyDescent="0.25">
      <c r="A2799" s="106"/>
      <c r="B2799" s="106"/>
      <c r="C2799" s="106"/>
      <c r="D2799" s="106"/>
      <c r="E2799">
        <v>47342</v>
      </c>
      <c r="F2799" s="106"/>
      <c r="G2799" t="s">
        <v>102</v>
      </c>
      <c r="H2799" s="106"/>
    </row>
    <row r="2800" spans="1:8" x14ac:dyDescent="0.25">
      <c r="A2800" s="106"/>
      <c r="B2800" s="106"/>
      <c r="C2800" s="106"/>
      <c r="D2800" s="106"/>
      <c r="E2800">
        <v>47344</v>
      </c>
      <c r="F2800" s="106"/>
      <c r="G2800" t="s">
        <v>102</v>
      </c>
      <c r="H2800" s="106"/>
    </row>
    <row r="2801" spans="1:8" x14ac:dyDescent="0.25">
      <c r="A2801" s="106"/>
      <c r="B2801" s="106"/>
      <c r="C2801" s="106"/>
      <c r="D2801" s="106"/>
      <c r="E2801">
        <v>47346</v>
      </c>
      <c r="F2801" s="106"/>
      <c r="G2801" t="s">
        <v>102</v>
      </c>
      <c r="H2801" s="106"/>
    </row>
    <row r="2802" spans="1:8" x14ac:dyDescent="0.25">
      <c r="A2802" s="106"/>
      <c r="B2802" s="106"/>
      <c r="C2802" s="106"/>
      <c r="D2802" s="106"/>
      <c r="E2802">
        <v>47348</v>
      </c>
      <c r="F2802" s="106"/>
      <c r="G2802" t="s">
        <v>102</v>
      </c>
      <c r="H2802" s="106"/>
    </row>
    <row r="2803" spans="1:8" x14ac:dyDescent="0.25">
      <c r="A2803" s="106"/>
      <c r="B2803" s="106"/>
      <c r="C2803" s="106"/>
      <c r="D2803" s="106"/>
      <c r="E2803">
        <v>47350</v>
      </c>
      <c r="F2803" s="106"/>
      <c r="G2803" t="s">
        <v>102</v>
      </c>
      <c r="H2803" s="106"/>
    </row>
    <row r="2804" spans="1:8" x14ac:dyDescent="0.25">
      <c r="A2804" s="106"/>
      <c r="B2804" s="106"/>
      <c r="C2804" s="106"/>
      <c r="D2804" s="106"/>
      <c r="E2804">
        <v>47352</v>
      </c>
      <c r="F2804" s="106"/>
      <c r="G2804" t="s">
        <v>102</v>
      </c>
      <c r="H2804" s="106"/>
    </row>
    <row r="2805" spans="1:8" x14ac:dyDescent="0.25">
      <c r="A2805" s="106"/>
      <c r="B2805" s="106"/>
      <c r="C2805" s="106"/>
      <c r="D2805" s="106"/>
      <c r="E2805">
        <v>47354</v>
      </c>
      <c r="F2805" s="106"/>
      <c r="G2805" t="s">
        <v>102</v>
      </c>
      <c r="H2805" s="106"/>
    </row>
    <row r="2806" spans="1:8" x14ac:dyDescent="0.25">
      <c r="A2806" s="106"/>
      <c r="B2806" s="106"/>
      <c r="C2806" s="106"/>
      <c r="D2806" s="106"/>
      <c r="E2806">
        <v>47356</v>
      </c>
      <c r="F2806" s="106"/>
      <c r="G2806" t="s">
        <v>102</v>
      </c>
      <c r="H2806" s="106"/>
    </row>
    <row r="2807" spans="1:8" x14ac:dyDescent="0.25">
      <c r="A2807" s="106"/>
      <c r="B2807" s="106"/>
      <c r="C2807" s="106"/>
      <c r="D2807" s="106"/>
      <c r="E2807">
        <v>47358</v>
      </c>
      <c r="F2807" s="106"/>
      <c r="G2807" t="s">
        <v>102</v>
      </c>
      <c r="H2807" s="106"/>
    </row>
    <row r="2808" spans="1:8" x14ac:dyDescent="0.25">
      <c r="A2808" s="106"/>
      <c r="B2808" s="106"/>
      <c r="C2808" s="106"/>
      <c r="D2808" s="106"/>
      <c r="E2808">
        <v>47360</v>
      </c>
      <c r="F2808" s="106"/>
      <c r="G2808" t="s">
        <v>102</v>
      </c>
      <c r="H2808" s="106"/>
    </row>
    <row r="2809" spans="1:8" x14ac:dyDescent="0.25">
      <c r="A2809" s="106"/>
      <c r="B2809" s="106"/>
      <c r="C2809" s="106"/>
      <c r="D2809" s="106"/>
      <c r="E2809">
        <v>47363</v>
      </c>
      <c r="F2809" s="106"/>
      <c r="G2809" t="s">
        <v>102</v>
      </c>
      <c r="H2809" s="106"/>
    </row>
    <row r="2810" spans="1:8" x14ac:dyDescent="0.25">
      <c r="A2810" s="106"/>
      <c r="B2810" s="106"/>
      <c r="C2810" s="106"/>
      <c r="D2810" s="106"/>
      <c r="E2810">
        <v>47139</v>
      </c>
      <c r="F2810" s="106"/>
      <c r="G2810" t="s">
        <v>102</v>
      </c>
      <c r="H2810" s="106"/>
    </row>
    <row r="2811" spans="1:8" x14ac:dyDescent="0.25">
      <c r="A2811" s="106"/>
      <c r="B2811" s="106"/>
      <c r="C2811" s="106"/>
      <c r="D2811" s="106"/>
      <c r="E2811">
        <v>47141</v>
      </c>
      <c r="F2811" s="106"/>
      <c r="G2811" t="s">
        <v>102</v>
      </c>
      <c r="H2811" s="106"/>
    </row>
    <row r="2812" spans="1:8" x14ac:dyDescent="0.25">
      <c r="A2812" s="106"/>
      <c r="B2812" s="106"/>
      <c r="C2812" s="106"/>
      <c r="D2812" s="106"/>
      <c r="E2812">
        <v>47143</v>
      </c>
      <c r="F2812" s="106"/>
      <c r="G2812" t="s">
        <v>102</v>
      </c>
      <c r="H2812" s="106"/>
    </row>
    <row r="2813" spans="1:8" x14ac:dyDescent="0.25">
      <c r="A2813" s="106"/>
      <c r="B2813" s="106"/>
      <c r="C2813" s="106"/>
      <c r="D2813" s="106"/>
      <c r="E2813">
        <v>47145</v>
      </c>
      <c r="F2813" s="106"/>
      <c r="G2813" t="s">
        <v>102</v>
      </c>
      <c r="H2813" s="106"/>
    </row>
    <row r="2814" spans="1:8" x14ac:dyDescent="0.25">
      <c r="A2814" s="106"/>
      <c r="B2814" s="106"/>
      <c r="C2814" s="106"/>
      <c r="D2814" s="106"/>
      <c r="E2814">
        <v>47147</v>
      </c>
      <c r="F2814" s="106"/>
      <c r="G2814" t="s">
        <v>102</v>
      </c>
      <c r="H2814" s="106"/>
    </row>
    <row r="2815" spans="1:8" x14ac:dyDescent="0.25">
      <c r="A2815" s="106"/>
      <c r="B2815" s="106"/>
      <c r="C2815" s="106"/>
      <c r="D2815" s="106"/>
      <c r="E2815">
        <v>47149</v>
      </c>
      <c r="F2815" s="106"/>
      <c r="G2815" t="s">
        <v>102</v>
      </c>
      <c r="H2815" s="106"/>
    </row>
    <row r="2816" spans="1:8" x14ac:dyDescent="0.25">
      <c r="A2816" s="106"/>
      <c r="B2816" s="106"/>
      <c r="C2816" s="106"/>
      <c r="D2816" s="106"/>
      <c r="E2816">
        <v>47151</v>
      </c>
      <c r="F2816" s="106"/>
      <c r="G2816" t="s">
        <v>102</v>
      </c>
      <c r="H2816" s="106"/>
    </row>
    <row r="2817" spans="1:8" x14ac:dyDescent="0.25">
      <c r="A2817" s="106"/>
      <c r="B2817" s="106"/>
      <c r="C2817" s="106"/>
      <c r="D2817" s="106"/>
      <c r="E2817">
        <v>47153</v>
      </c>
      <c r="F2817" s="106"/>
      <c r="G2817" t="s">
        <v>102</v>
      </c>
      <c r="H2817" s="106"/>
    </row>
    <row r="2818" spans="1:8" x14ac:dyDescent="0.25">
      <c r="A2818" s="106"/>
      <c r="B2818" s="106"/>
      <c r="C2818" s="106"/>
      <c r="D2818" s="106"/>
      <c r="E2818">
        <v>47155</v>
      </c>
      <c r="F2818" s="106"/>
      <c r="G2818" t="s">
        <v>102</v>
      </c>
      <c r="H2818" s="106"/>
    </row>
    <row r="2819" spans="1:8" x14ac:dyDescent="0.25">
      <c r="A2819" s="106"/>
      <c r="B2819" s="106"/>
      <c r="C2819" s="106"/>
      <c r="D2819" s="106"/>
      <c r="E2819">
        <v>47157</v>
      </c>
      <c r="F2819" s="106"/>
      <c r="G2819" t="s">
        <v>102</v>
      </c>
      <c r="H2819" s="106"/>
    </row>
    <row r="2820" spans="1:8" x14ac:dyDescent="0.25">
      <c r="A2820" s="106"/>
      <c r="B2820" s="106"/>
      <c r="C2820" s="106"/>
      <c r="D2820" s="106"/>
      <c r="E2820">
        <v>47159</v>
      </c>
      <c r="F2820" s="106"/>
      <c r="G2820" t="s">
        <v>102</v>
      </c>
      <c r="H2820" s="106"/>
    </row>
    <row r="2821" spans="1:8" x14ac:dyDescent="0.25">
      <c r="A2821" s="106"/>
      <c r="B2821" s="106"/>
      <c r="C2821" s="106"/>
      <c r="D2821" s="106"/>
      <c r="E2821">
        <v>47161</v>
      </c>
      <c r="F2821" s="106"/>
      <c r="G2821" t="s">
        <v>102</v>
      </c>
      <c r="H2821" s="106"/>
    </row>
    <row r="2822" spans="1:8" x14ac:dyDescent="0.25">
      <c r="A2822" s="106"/>
      <c r="B2822" s="106"/>
      <c r="C2822" s="106"/>
      <c r="D2822" s="106"/>
      <c r="E2822">
        <v>47163</v>
      </c>
      <c r="F2822" s="106"/>
      <c r="G2822" t="s">
        <v>102</v>
      </c>
      <c r="H2822" s="106"/>
    </row>
    <row r="2823" spans="1:8" x14ac:dyDescent="0.25">
      <c r="A2823" s="106"/>
      <c r="B2823" s="106"/>
      <c r="C2823" s="106"/>
      <c r="D2823" s="106"/>
      <c r="E2823">
        <v>47165</v>
      </c>
      <c r="F2823" s="106"/>
      <c r="G2823" t="s">
        <v>102</v>
      </c>
      <c r="H2823" s="106"/>
    </row>
    <row r="2824" spans="1:8" x14ac:dyDescent="0.25">
      <c r="A2824" s="106"/>
      <c r="B2824" s="106"/>
      <c r="C2824" s="106"/>
      <c r="D2824" s="106"/>
      <c r="E2824">
        <v>47037</v>
      </c>
      <c r="F2824" s="106"/>
      <c r="G2824" t="s">
        <v>102</v>
      </c>
      <c r="H2824" s="106"/>
    </row>
    <row r="2825" spans="1:8" x14ac:dyDescent="0.25">
      <c r="A2825" s="106"/>
      <c r="B2825" s="106"/>
      <c r="C2825" s="106"/>
      <c r="D2825" s="106"/>
      <c r="E2825">
        <v>47039</v>
      </c>
      <c r="F2825" s="106"/>
      <c r="G2825" t="s">
        <v>102</v>
      </c>
      <c r="H2825" s="106"/>
    </row>
    <row r="2826" spans="1:8" x14ac:dyDescent="0.25">
      <c r="A2826" s="106"/>
      <c r="B2826" s="106"/>
      <c r="C2826" s="106"/>
      <c r="D2826" s="106"/>
      <c r="E2826">
        <v>47041</v>
      </c>
      <c r="F2826" s="106"/>
      <c r="G2826" t="s">
        <v>102</v>
      </c>
      <c r="H2826" s="106"/>
    </row>
    <row r="2827" spans="1:8" x14ac:dyDescent="0.25">
      <c r="A2827" s="106"/>
      <c r="B2827" s="106"/>
      <c r="C2827" s="106"/>
      <c r="D2827" s="106"/>
      <c r="E2827">
        <v>47044</v>
      </c>
      <c r="F2827" s="106"/>
      <c r="G2827" t="s">
        <v>102</v>
      </c>
      <c r="H2827" s="106"/>
    </row>
    <row r="2828" spans="1:8" x14ac:dyDescent="0.25">
      <c r="A2828" s="106"/>
      <c r="B2828" s="106"/>
      <c r="C2828" s="106"/>
      <c r="D2828" s="106"/>
      <c r="E2828">
        <v>47046</v>
      </c>
      <c r="F2828" s="106"/>
      <c r="G2828" t="s">
        <v>102</v>
      </c>
      <c r="H2828" s="106"/>
    </row>
    <row r="2829" spans="1:8" x14ac:dyDescent="0.25">
      <c r="A2829" s="106"/>
      <c r="B2829" s="106"/>
      <c r="C2829" s="106"/>
      <c r="D2829" s="106"/>
      <c r="E2829">
        <v>47048</v>
      </c>
      <c r="F2829" s="106"/>
      <c r="G2829" t="s">
        <v>102</v>
      </c>
      <c r="H2829" s="106"/>
    </row>
    <row r="2830" spans="1:8" x14ac:dyDescent="0.25">
      <c r="A2830" s="106"/>
      <c r="B2830" s="106"/>
      <c r="C2830" s="106"/>
      <c r="D2830" s="106"/>
      <c r="E2830">
        <v>47050</v>
      </c>
      <c r="F2830" s="106"/>
      <c r="G2830" t="s">
        <v>102</v>
      </c>
      <c r="H2830" s="106"/>
    </row>
    <row r="2831" spans="1:8" x14ac:dyDescent="0.25">
      <c r="A2831" s="106"/>
      <c r="B2831" s="106"/>
      <c r="C2831" s="106"/>
      <c r="D2831" s="106"/>
      <c r="E2831">
        <v>47052</v>
      </c>
      <c r="F2831" s="106"/>
      <c r="G2831" t="s">
        <v>102</v>
      </c>
      <c r="H2831" s="106"/>
    </row>
    <row r="2832" spans="1:8" x14ac:dyDescent="0.25">
      <c r="A2832" s="106"/>
      <c r="B2832" s="106"/>
      <c r="C2832" s="106"/>
      <c r="D2832" s="106"/>
      <c r="E2832">
        <v>47054</v>
      </c>
      <c r="F2832" s="106"/>
      <c r="G2832" t="s">
        <v>102</v>
      </c>
      <c r="H2832" s="106"/>
    </row>
    <row r="2833" spans="1:8" x14ac:dyDescent="0.25">
      <c r="A2833" s="106"/>
      <c r="B2833" s="106"/>
      <c r="C2833" s="106"/>
      <c r="D2833" s="106"/>
      <c r="E2833">
        <v>47056</v>
      </c>
      <c r="F2833" s="106"/>
      <c r="G2833" t="s">
        <v>102</v>
      </c>
      <c r="H2833" s="106"/>
    </row>
    <row r="2834" spans="1:8" x14ac:dyDescent="0.25">
      <c r="A2834" s="106"/>
      <c r="B2834" s="106"/>
      <c r="C2834" s="106"/>
      <c r="D2834" s="106"/>
      <c r="E2834">
        <v>47058</v>
      </c>
      <c r="F2834" s="106"/>
      <c r="G2834" t="s">
        <v>102</v>
      </c>
      <c r="H2834" s="106"/>
    </row>
    <row r="2835" spans="1:8" x14ac:dyDescent="0.25">
      <c r="A2835" s="106"/>
      <c r="B2835" s="106"/>
      <c r="C2835" s="106"/>
      <c r="D2835" s="106"/>
      <c r="E2835">
        <v>47060</v>
      </c>
      <c r="F2835" s="106"/>
      <c r="G2835" t="s">
        <v>102</v>
      </c>
      <c r="H2835" s="106"/>
    </row>
    <row r="2836" spans="1:8" x14ac:dyDescent="0.25">
      <c r="A2836" s="106"/>
      <c r="B2836" s="106"/>
      <c r="C2836" s="106"/>
      <c r="D2836" s="106"/>
      <c r="E2836">
        <v>47062</v>
      </c>
      <c r="F2836" s="106"/>
      <c r="G2836" t="s">
        <v>102</v>
      </c>
      <c r="H2836" s="106"/>
    </row>
    <row r="2837" spans="1:8" x14ac:dyDescent="0.25">
      <c r="A2837" s="106"/>
      <c r="B2837" s="106"/>
      <c r="C2837" s="106"/>
      <c r="D2837" s="106"/>
      <c r="E2837">
        <v>47064</v>
      </c>
      <c r="F2837" s="106"/>
      <c r="G2837" t="s">
        <v>102</v>
      </c>
      <c r="H2837" s="106"/>
    </row>
    <row r="2838" spans="1:8" x14ac:dyDescent="0.25">
      <c r="A2838" s="106"/>
      <c r="B2838" s="106"/>
      <c r="C2838" s="106"/>
      <c r="D2838" s="106"/>
      <c r="E2838">
        <v>47066</v>
      </c>
      <c r="F2838" s="106"/>
      <c r="G2838" t="s">
        <v>102</v>
      </c>
      <c r="H2838" s="106"/>
    </row>
    <row r="2839" spans="1:8" x14ac:dyDescent="0.25">
      <c r="A2839" s="106"/>
      <c r="B2839" s="106"/>
      <c r="C2839" s="106"/>
      <c r="D2839" s="106"/>
      <c r="E2839">
        <v>47070</v>
      </c>
      <c r="F2839" s="106"/>
      <c r="G2839" t="s">
        <v>102</v>
      </c>
      <c r="H2839" s="106"/>
    </row>
    <row r="2840" spans="1:8" x14ac:dyDescent="0.25">
      <c r="A2840" s="106"/>
      <c r="B2840" s="106"/>
      <c r="C2840" s="106"/>
      <c r="D2840" s="106"/>
      <c r="E2840">
        <v>47072</v>
      </c>
      <c r="F2840" s="106"/>
      <c r="G2840" t="s">
        <v>102</v>
      </c>
      <c r="H2840" s="106"/>
    </row>
    <row r="2841" spans="1:8" x14ac:dyDescent="0.25">
      <c r="A2841" s="106"/>
      <c r="B2841" s="106"/>
      <c r="C2841" s="106"/>
      <c r="D2841" s="106"/>
      <c r="E2841">
        <v>47074</v>
      </c>
      <c r="F2841" s="106"/>
      <c r="G2841" t="s">
        <v>102</v>
      </c>
      <c r="H2841" s="106"/>
    </row>
    <row r="2842" spans="1:8" x14ac:dyDescent="0.25">
      <c r="A2842" s="106"/>
      <c r="B2842" s="106"/>
      <c r="C2842" s="106"/>
      <c r="D2842" s="106"/>
      <c r="E2842">
        <v>47076</v>
      </c>
      <c r="F2842" s="106"/>
      <c r="G2842" t="s">
        <v>102</v>
      </c>
      <c r="H2842" s="106"/>
    </row>
    <row r="2843" spans="1:8" x14ac:dyDescent="0.25">
      <c r="A2843" s="106"/>
      <c r="B2843" s="106"/>
      <c r="C2843" s="106"/>
      <c r="D2843" s="106"/>
      <c r="E2843">
        <v>47095</v>
      </c>
      <c r="F2843" s="106"/>
      <c r="G2843" t="s">
        <v>102</v>
      </c>
      <c r="H2843" s="106"/>
    </row>
    <row r="2844" spans="1:8" x14ac:dyDescent="0.25">
      <c r="A2844" s="106"/>
      <c r="B2844" s="106"/>
      <c r="C2844" s="106"/>
      <c r="D2844" s="106"/>
      <c r="E2844">
        <v>47097</v>
      </c>
      <c r="F2844" s="106"/>
      <c r="G2844" t="s">
        <v>102</v>
      </c>
      <c r="H2844" s="106"/>
    </row>
    <row r="2845" spans="1:8" x14ac:dyDescent="0.25">
      <c r="A2845" s="106"/>
      <c r="B2845" s="106"/>
      <c r="C2845" s="106"/>
      <c r="D2845" s="106"/>
      <c r="E2845">
        <v>47099</v>
      </c>
      <c r="F2845" s="106"/>
      <c r="G2845" t="s">
        <v>102</v>
      </c>
      <c r="H2845" s="106"/>
    </row>
    <row r="2846" spans="1:8" x14ac:dyDescent="0.25">
      <c r="A2846" s="106"/>
      <c r="B2846" s="106"/>
      <c r="C2846" s="106"/>
      <c r="D2846" s="106"/>
      <c r="E2846">
        <v>47101</v>
      </c>
      <c r="F2846" s="106"/>
      <c r="G2846" t="s">
        <v>102</v>
      </c>
      <c r="H2846" s="106"/>
    </row>
    <row r="2847" spans="1:8" x14ac:dyDescent="0.25">
      <c r="A2847" s="106"/>
      <c r="B2847" s="106"/>
      <c r="C2847" s="106"/>
      <c r="D2847" s="106"/>
      <c r="E2847">
        <v>47103</v>
      </c>
      <c r="F2847" s="106"/>
      <c r="G2847" t="s">
        <v>102</v>
      </c>
      <c r="H2847" s="106"/>
    </row>
    <row r="2848" spans="1:8" x14ac:dyDescent="0.25">
      <c r="A2848" s="106"/>
      <c r="B2848" s="106"/>
      <c r="C2848" s="106"/>
      <c r="D2848" s="106"/>
      <c r="E2848">
        <v>47105</v>
      </c>
      <c r="F2848" s="106"/>
      <c r="G2848" t="s">
        <v>102</v>
      </c>
      <c r="H2848" s="106"/>
    </row>
    <row r="2849" spans="1:8" x14ac:dyDescent="0.25">
      <c r="A2849" s="106"/>
      <c r="B2849" s="106"/>
      <c r="C2849" s="106"/>
      <c r="D2849" s="106"/>
      <c r="E2849">
        <v>47107</v>
      </c>
      <c r="F2849" s="106"/>
      <c r="G2849" t="s">
        <v>102</v>
      </c>
      <c r="H2849" s="106"/>
    </row>
    <row r="2850" spans="1:8" x14ac:dyDescent="0.25">
      <c r="A2850" s="106"/>
      <c r="B2850" s="106"/>
      <c r="C2850" s="106"/>
      <c r="D2850" s="106"/>
      <c r="E2850">
        <v>47109</v>
      </c>
      <c r="F2850" s="106"/>
      <c r="G2850" t="s">
        <v>102</v>
      </c>
      <c r="H2850" s="106"/>
    </row>
    <row r="2851" spans="1:8" x14ac:dyDescent="0.25">
      <c r="A2851" s="106"/>
      <c r="B2851" s="106"/>
      <c r="C2851" s="106"/>
      <c r="D2851" s="106"/>
      <c r="E2851">
        <v>47111</v>
      </c>
      <c r="F2851" s="106"/>
      <c r="G2851" t="s">
        <v>102</v>
      </c>
      <c r="H2851" s="106"/>
    </row>
    <row r="2852" spans="1:8" x14ac:dyDescent="0.25">
      <c r="A2852" s="106"/>
      <c r="B2852" s="106"/>
      <c r="C2852" s="106"/>
      <c r="D2852" s="106"/>
      <c r="E2852">
        <v>47113</v>
      </c>
      <c r="F2852" s="106"/>
      <c r="G2852" t="s">
        <v>102</v>
      </c>
      <c r="H2852" s="106"/>
    </row>
    <row r="2853" spans="1:8" x14ac:dyDescent="0.25">
      <c r="A2853" s="106"/>
      <c r="B2853" s="106"/>
      <c r="C2853" s="106"/>
      <c r="D2853" s="106"/>
      <c r="E2853">
        <v>47115</v>
      </c>
      <c r="F2853" s="106"/>
      <c r="G2853" t="s">
        <v>102</v>
      </c>
      <c r="H2853" s="106"/>
    </row>
    <row r="2854" spans="1:8" x14ac:dyDescent="0.25">
      <c r="A2854" s="106"/>
      <c r="B2854" s="106"/>
      <c r="C2854" s="106"/>
      <c r="D2854" s="106"/>
      <c r="E2854">
        <v>47117</v>
      </c>
      <c r="F2854" s="106"/>
      <c r="G2854" t="s">
        <v>102</v>
      </c>
      <c r="H2854" s="106"/>
    </row>
    <row r="2855" spans="1:8" x14ac:dyDescent="0.25">
      <c r="A2855" s="106"/>
      <c r="B2855" s="106"/>
      <c r="C2855" s="106"/>
      <c r="D2855" s="106"/>
      <c r="E2855">
        <v>47120</v>
      </c>
      <c r="F2855" s="106"/>
      <c r="G2855" t="s">
        <v>102</v>
      </c>
      <c r="H2855" s="106"/>
    </row>
    <row r="2856" spans="1:8" x14ac:dyDescent="0.25">
      <c r="A2856" s="106"/>
      <c r="B2856" s="106"/>
      <c r="C2856" s="106"/>
      <c r="D2856" s="106"/>
      <c r="E2856">
        <v>47122</v>
      </c>
      <c r="F2856" s="106"/>
      <c r="G2856" t="s">
        <v>102</v>
      </c>
      <c r="H2856" s="106"/>
    </row>
    <row r="2857" spans="1:8" x14ac:dyDescent="0.25">
      <c r="A2857" s="106"/>
      <c r="B2857" s="106"/>
      <c r="C2857" s="106"/>
      <c r="D2857" s="106"/>
      <c r="E2857">
        <v>47124</v>
      </c>
      <c r="F2857" s="106"/>
      <c r="G2857" t="s">
        <v>102</v>
      </c>
      <c r="H2857" s="106"/>
    </row>
    <row r="2858" spans="1:8" x14ac:dyDescent="0.25">
      <c r="A2858" s="106"/>
      <c r="B2858" s="106"/>
      <c r="C2858" s="106"/>
      <c r="D2858" s="106"/>
      <c r="E2858">
        <v>47126</v>
      </c>
      <c r="F2858" s="106"/>
      <c r="G2858" t="s">
        <v>102</v>
      </c>
      <c r="H2858" s="106"/>
    </row>
    <row r="2859" spans="1:8" x14ac:dyDescent="0.25">
      <c r="A2859" s="106"/>
      <c r="B2859" s="106"/>
      <c r="C2859" s="106"/>
      <c r="D2859" s="106"/>
      <c r="E2859">
        <v>47128</v>
      </c>
      <c r="F2859" s="106"/>
      <c r="G2859" t="s">
        <v>102</v>
      </c>
      <c r="H2859" s="106"/>
    </row>
    <row r="2860" spans="1:8" x14ac:dyDescent="0.25">
      <c r="A2860" s="106"/>
      <c r="B2860" s="106"/>
      <c r="C2860" s="106"/>
      <c r="D2860" s="106"/>
      <c r="E2860" t="s">
        <v>150</v>
      </c>
      <c r="F2860" s="106"/>
      <c r="G2860" t="s">
        <v>102</v>
      </c>
      <c r="H2860" s="106"/>
    </row>
    <row r="2861" spans="1:8" x14ac:dyDescent="0.25">
      <c r="A2861" s="106"/>
      <c r="B2861" s="106"/>
      <c r="C2861" s="106"/>
      <c r="D2861" s="106"/>
      <c r="E2861">
        <v>47169</v>
      </c>
      <c r="F2861" s="106"/>
      <c r="G2861" t="s">
        <v>102</v>
      </c>
      <c r="H2861" s="106"/>
    </row>
    <row r="2862" spans="1:8" x14ac:dyDescent="0.25">
      <c r="A2862" s="106"/>
      <c r="B2862" s="106"/>
      <c r="C2862" s="106"/>
      <c r="D2862" s="106"/>
      <c r="E2862">
        <v>47171</v>
      </c>
      <c r="F2862" s="106"/>
      <c r="G2862" t="s">
        <v>102</v>
      </c>
      <c r="H2862" s="106"/>
    </row>
    <row r="2863" spans="1:8" x14ac:dyDescent="0.25">
      <c r="A2863" s="106"/>
      <c r="B2863" s="106"/>
      <c r="C2863" s="106"/>
      <c r="D2863" s="106"/>
      <c r="E2863">
        <v>47173</v>
      </c>
      <c r="F2863" s="106"/>
      <c r="G2863" t="s">
        <v>102</v>
      </c>
      <c r="H2863" s="106"/>
    </row>
    <row r="2864" spans="1:8" x14ac:dyDescent="0.25">
      <c r="A2864" s="106"/>
      <c r="B2864" s="106"/>
      <c r="C2864" s="106"/>
      <c r="D2864" s="106"/>
      <c r="E2864">
        <v>47175</v>
      </c>
      <c r="F2864" s="106"/>
      <c r="G2864" t="s">
        <v>102</v>
      </c>
      <c r="H2864" s="106"/>
    </row>
    <row r="2865" spans="1:8" x14ac:dyDescent="0.25">
      <c r="A2865" s="106"/>
      <c r="B2865" s="106"/>
      <c r="C2865" s="106"/>
      <c r="D2865" s="106"/>
      <c r="E2865">
        <v>47177</v>
      </c>
      <c r="F2865" s="106"/>
      <c r="G2865" t="s">
        <v>102</v>
      </c>
      <c r="H2865" s="106"/>
    </row>
    <row r="2866" spans="1:8" x14ac:dyDescent="0.25">
      <c r="A2866" s="106"/>
      <c r="B2866" s="106"/>
      <c r="C2866" s="106"/>
      <c r="D2866" s="106"/>
      <c r="E2866">
        <v>47179</v>
      </c>
      <c r="F2866" s="106"/>
      <c r="G2866" t="s">
        <v>102</v>
      </c>
      <c r="H2866" s="106"/>
    </row>
    <row r="2867" spans="1:8" x14ac:dyDescent="0.25">
      <c r="A2867" s="106"/>
      <c r="B2867" s="106"/>
      <c r="C2867" s="106"/>
      <c r="D2867" s="106"/>
      <c r="E2867">
        <v>47181</v>
      </c>
      <c r="F2867" s="106"/>
      <c r="G2867" t="s">
        <v>102</v>
      </c>
      <c r="H2867" s="106"/>
    </row>
    <row r="2868" spans="1:8" x14ac:dyDescent="0.25">
      <c r="A2868" s="106"/>
      <c r="B2868" s="106"/>
      <c r="C2868" s="106"/>
      <c r="D2868" s="106"/>
      <c r="E2868">
        <v>47183</v>
      </c>
      <c r="F2868" s="106"/>
      <c r="G2868" t="s">
        <v>102</v>
      </c>
      <c r="H2868" s="106"/>
    </row>
    <row r="2869" spans="1:8" x14ac:dyDescent="0.25">
      <c r="A2869" s="106"/>
      <c r="B2869" s="106"/>
      <c r="C2869" s="106"/>
      <c r="D2869" s="106"/>
      <c r="E2869">
        <v>47185</v>
      </c>
      <c r="F2869" s="106"/>
      <c r="G2869" t="s">
        <v>102</v>
      </c>
      <c r="H2869" s="106"/>
    </row>
    <row r="2870" spans="1:8" x14ac:dyDescent="0.25">
      <c r="A2870" s="106"/>
      <c r="B2870" s="106"/>
      <c r="C2870" s="106"/>
      <c r="D2870" s="106"/>
      <c r="E2870">
        <v>47187</v>
      </c>
      <c r="F2870" s="106"/>
      <c r="G2870" t="s">
        <v>102</v>
      </c>
      <c r="H2870" s="106"/>
    </row>
    <row r="2871" spans="1:8" x14ac:dyDescent="0.25">
      <c r="A2871" s="106"/>
      <c r="B2871" s="106"/>
      <c r="C2871" s="106"/>
      <c r="D2871" s="106"/>
      <c r="E2871">
        <v>47189</v>
      </c>
      <c r="F2871" s="106"/>
      <c r="G2871" t="s">
        <v>102</v>
      </c>
      <c r="H2871" s="106"/>
    </row>
    <row r="2872" spans="1:8" x14ac:dyDescent="0.25">
      <c r="A2872" s="106"/>
      <c r="B2872" s="106"/>
      <c r="C2872" s="106"/>
      <c r="D2872" s="106"/>
      <c r="E2872">
        <v>47191</v>
      </c>
      <c r="F2872" s="106"/>
      <c r="G2872" t="s">
        <v>102</v>
      </c>
      <c r="H2872" s="106"/>
    </row>
    <row r="2873" spans="1:8" x14ac:dyDescent="0.25">
      <c r="A2873" s="106"/>
      <c r="B2873" s="106"/>
      <c r="C2873" s="106"/>
      <c r="D2873" s="106"/>
      <c r="E2873">
        <v>47209</v>
      </c>
      <c r="F2873" s="106"/>
      <c r="G2873" t="s">
        <v>102</v>
      </c>
      <c r="H2873" s="106"/>
    </row>
    <row r="2874" spans="1:8" x14ac:dyDescent="0.25">
      <c r="A2874" s="106"/>
      <c r="B2874" s="106"/>
      <c r="C2874" s="106"/>
      <c r="D2874" s="106"/>
      <c r="E2874">
        <v>47211</v>
      </c>
      <c r="F2874" s="106"/>
      <c r="G2874" t="s">
        <v>102</v>
      </c>
      <c r="H2874" s="106"/>
    </row>
    <row r="2875" spans="1:8" x14ac:dyDescent="0.25">
      <c r="A2875" s="106"/>
      <c r="B2875" s="106"/>
      <c r="C2875" s="106"/>
      <c r="D2875" s="106"/>
      <c r="E2875">
        <v>47215</v>
      </c>
      <c r="F2875" s="106"/>
      <c r="G2875" t="s">
        <v>102</v>
      </c>
      <c r="H2875" s="106"/>
    </row>
    <row r="2876" spans="1:8" x14ac:dyDescent="0.25">
      <c r="A2876" s="106"/>
      <c r="B2876" s="106"/>
      <c r="C2876" s="106"/>
      <c r="D2876" s="106"/>
      <c r="E2876">
        <v>47217</v>
      </c>
      <c r="F2876" s="106"/>
      <c r="G2876" t="s">
        <v>102</v>
      </c>
      <c r="H2876" s="106"/>
    </row>
    <row r="2877" spans="1:8" x14ac:dyDescent="0.25">
      <c r="A2877" s="106"/>
      <c r="B2877" s="106"/>
      <c r="C2877" s="106"/>
      <c r="D2877" s="106"/>
      <c r="E2877">
        <v>47219</v>
      </c>
      <c r="F2877" s="106"/>
      <c r="G2877" t="s">
        <v>102</v>
      </c>
      <c r="H2877" s="106"/>
    </row>
    <row r="2878" spans="1:8" x14ac:dyDescent="0.25">
      <c r="A2878" s="106"/>
      <c r="B2878" s="106"/>
      <c r="C2878" s="106"/>
      <c r="D2878" s="106"/>
      <c r="E2878">
        <v>47221</v>
      </c>
      <c r="F2878" s="106"/>
      <c r="G2878" t="s">
        <v>102</v>
      </c>
      <c r="H2878" s="106"/>
    </row>
    <row r="2879" spans="1:8" x14ac:dyDescent="0.25">
      <c r="A2879" s="106"/>
      <c r="B2879" s="106"/>
      <c r="C2879" s="106"/>
      <c r="D2879" s="106"/>
      <c r="E2879">
        <v>47223</v>
      </c>
      <c r="F2879" s="106"/>
      <c r="G2879" t="s">
        <v>102</v>
      </c>
      <c r="H2879" s="106"/>
    </row>
    <row r="2880" spans="1:8" x14ac:dyDescent="0.25">
      <c r="A2880" s="106"/>
      <c r="B2880" s="106"/>
      <c r="C2880" s="106"/>
      <c r="D2880" s="106"/>
      <c r="E2880">
        <v>47225</v>
      </c>
      <c r="F2880" s="106"/>
      <c r="G2880" t="s">
        <v>102</v>
      </c>
      <c r="H2880" s="106"/>
    </row>
    <row r="2881" spans="1:8" x14ac:dyDescent="0.25">
      <c r="A2881" s="106"/>
      <c r="B2881" s="106"/>
      <c r="C2881" s="106"/>
      <c r="D2881" s="106"/>
      <c r="E2881">
        <v>47227</v>
      </c>
      <c r="F2881" s="106"/>
      <c r="G2881" t="s">
        <v>102</v>
      </c>
      <c r="H2881" s="106"/>
    </row>
    <row r="2882" spans="1:8" x14ac:dyDescent="0.25">
      <c r="A2882" s="106"/>
      <c r="B2882" s="106"/>
      <c r="C2882" s="106"/>
      <c r="D2882" s="106"/>
      <c r="E2882">
        <v>47231</v>
      </c>
      <c r="F2882" s="106"/>
      <c r="G2882" t="s">
        <v>102</v>
      </c>
      <c r="H2882" s="106"/>
    </row>
    <row r="2883" spans="1:8" x14ac:dyDescent="0.25">
      <c r="A2883" s="106"/>
      <c r="B2883" s="106"/>
      <c r="C2883" s="106"/>
      <c r="D2883" s="106"/>
      <c r="E2883">
        <v>47234</v>
      </c>
      <c r="F2883" s="106"/>
      <c r="G2883" t="s">
        <v>102</v>
      </c>
      <c r="H2883" s="106"/>
    </row>
    <row r="2884" spans="1:8" x14ac:dyDescent="0.25">
      <c r="A2884" s="106"/>
      <c r="B2884" s="106"/>
      <c r="C2884" s="106"/>
      <c r="D2884" s="106"/>
      <c r="E2884">
        <v>47236</v>
      </c>
      <c r="F2884" s="106"/>
      <c r="G2884" t="s">
        <v>102</v>
      </c>
      <c r="H2884" s="106"/>
    </row>
    <row r="2885" spans="1:8" x14ac:dyDescent="0.25">
      <c r="A2885" s="106"/>
      <c r="B2885" s="106"/>
      <c r="C2885" s="106"/>
      <c r="D2885" s="106"/>
      <c r="E2885">
        <v>47238</v>
      </c>
      <c r="F2885" s="106"/>
      <c r="G2885" t="s">
        <v>102</v>
      </c>
      <c r="H2885" s="106"/>
    </row>
    <row r="2886" spans="1:8" x14ac:dyDescent="0.25">
      <c r="A2886" s="106"/>
      <c r="B2886" s="106"/>
      <c r="C2886" s="106"/>
      <c r="D2886" s="106"/>
      <c r="E2886">
        <v>47240</v>
      </c>
      <c r="F2886" s="106"/>
      <c r="G2886" t="s">
        <v>102</v>
      </c>
      <c r="H2886" s="106"/>
    </row>
    <row r="2887" spans="1:8" x14ac:dyDescent="0.25">
      <c r="A2887" s="106"/>
      <c r="B2887" s="106"/>
      <c r="C2887" s="106"/>
      <c r="D2887" s="106"/>
      <c r="E2887">
        <v>47242</v>
      </c>
      <c r="F2887" s="106"/>
      <c r="G2887" t="s">
        <v>102</v>
      </c>
      <c r="H2887" s="106"/>
    </row>
    <row r="2888" spans="1:8" x14ac:dyDescent="0.25">
      <c r="A2888" s="106"/>
      <c r="B2888" s="106"/>
      <c r="C2888" s="106"/>
      <c r="D2888" s="106"/>
      <c r="E2888">
        <v>47244</v>
      </c>
      <c r="F2888" s="106"/>
      <c r="G2888" t="s">
        <v>102</v>
      </c>
      <c r="H2888" s="106"/>
    </row>
    <row r="2889" spans="1:8" x14ac:dyDescent="0.25">
      <c r="A2889" s="106"/>
      <c r="B2889" s="106"/>
      <c r="C2889" s="106"/>
      <c r="D2889" s="106"/>
      <c r="E2889">
        <v>47246</v>
      </c>
      <c r="F2889" s="106"/>
      <c r="G2889" t="s">
        <v>102</v>
      </c>
      <c r="H2889" s="106"/>
    </row>
    <row r="2890" spans="1:8" x14ac:dyDescent="0.25">
      <c r="A2890" s="106"/>
      <c r="B2890" s="106"/>
      <c r="C2890" s="106"/>
      <c r="D2890" s="106"/>
      <c r="E2890">
        <v>47248</v>
      </c>
      <c r="F2890" s="106"/>
      <c r="G2890" t="s">
        <v>102</v>
      </c>
      <c r="H2890" s="106"/>
    </row>
    <row r="2891" spans="1:8" x14ac:dyDescent="0.25">
      <c r="A2891" s="106"/>
      <c r="B2891" s="106"/>
      <c r="C2891" s="106"/>
      <c r="D2891" s="106"/>
      <c r="E2891">
        <v>47252</v>
      </c>
      <c r="F2891" s="106"/>
      <c r="G2891" t="s">
        <v>102</v>
      </c>
      <c r="H2891" s="106"/>
    </row>
    <row r="2892" spans="1:8" x14ac:dyDescent="0.25">
      <c r="A2892" s="106"/>
      <c r="B2892" s="106"/>
      <c r="C2892" s="106"/>
      <c r="D2892" s="106"/>
      <c r="E2892">
        <v>47254</v>
      </c>
      <c r="F2892" s="106"/>
      <c r="G2892" t="s">
        <v>102</v>
      </c>
      <c r="H2892" s="106"/>
    </row>
    <row r="2893" spans="1:8" x14ac:dyDescent="0.25">
      <c r="A2893" s="106"/>
      <c r="B2893" s="106"/>
      <c r="C2893" s="106"/>
      <c r="D2893" s="106"/>
      <c r="E2893">
        <v>47256</v>
      </c>
      <c r="F2893" s="106"/>
      <c r="G2893" t="s">
        <v>102</v>
      </c>
      <c r="H2893" s="106"/>
    </row>
    <row r="2894" spans="1:8" x14ac:dyDescent="0.25">
      <c r="A2894" s="106"/>
      <c r="B2894" s="106"/>
      <c r="C2894" s="106"/>
      <c r="D2894" s="106"/>
      <c r="E2894">
        <v>47365</v>
      </c>
      <c r="F2894" s="106"/>
      <c r="G2894" t="s">
        <v>102</v>
      </c>
      <c r="H2894" s="106"/>
    </row>
    <row r="2895" spans="1:8" x14ac:dyDescent="0.25">
      <c r="A2895" s="106"/>
      <c r="B2895" s="106"/>
      <c r="C2895" s="106"/>
      <c r="D2895" s="106"/>
      <c r="E2895">
        <v>47367</v>
      </c>
      <c r="F2895" s="106"/>
      <c r="G2895" t="s">
        <v>102</v>
      </c>
      <c r="H2895" s="106"/>
    </row>
    <row r="2896" spans="1:8" x14ac:dyDescent="0.25">
      <c r="A2896" s="106"/>
      <c r="B2896" s="106"/>
      <c r="C2896" s="106"/>
      <c r="D2896" s="106"/>
      <c r="E2896">
        <v>47369</v>
      </c>
      <c r="F2896" s="106"/>
      <c r="G2896" t="s">
        <v>102</v>
      </c>
      <c r="H2896" s="106"/>
    </row>
    <row r="2897" spans="1:8" x14ac:dyDescent="0.25">
      <c r="A2897" s="106"/>
      <c r="B2897" s="106"/>
      <c r="C2897" s="106"/>
      <c r="D2897" s="106"/>
      <c r="E2897">
        <v>47371</v>
      </c>
      <c r="F2897" s="106"/>
      <c r="G2897" t="s">
        <v>102</v>
      </c>
      <c r="H2897" s="106"/>
    </row>
    <row r="2898" spans="1:8" x14ac:dyDescent="0.25">
      <c r="A2898" s="106"/>
      <c r="B2898" s="106"/>
      <c r="C2898" s="106"/>
      <c r="D2898" s="106"/>
      <c r="E2898">
        <v>47373</v>
      </c>
      <c r="F2898" s="106"/>
      <c r="G2898" t="s">
        <v>102</v>
      </c>
      <c r="H2898" s="106"/>
    </row>
    <row r="2899" spans="1:8" x14ac:dyDescent="0.25">
      <c r="A2899" s="106"/>
      <c r="B2899" s="106"/>
      <c r="C2899" s="106"/>
      <c r="D2899" s="106"/>
      <c r="E2899">
        <v>47376</v>
      </c>
      <c r="F2899" s="106"/>
      <c r="G2899" t="s">
        <v>102</v>
      </c>
      <c r="H2899" s="106"/>
    </row>
    <row r="2900" spans="1:8" x14ac:dyDescent="0.25">
      <c r="A2900" s="106"/>
      <c r="B2900" s="106"/>
      <c r="C2900" s="106"/>
      <c r="D2900" s="106"/>
      <c r="E2900">
        <v>47380</v>
      </c>
      <c r="F2900" s="106"/>
      <c r="G2900" t="s">
        <v>102</v>
      </c>
      <c r="H2900" s="106"/>
    </row>
    <row r="2901" spans="1:8" x14ac:dyDescent="0.25">
      <c r="A2901" s="106"/>
      <c r="B2901" s="106"/>
      <c r="C2901" s="106"/>
      <c r="D2901" s="106"/>
      <c r="E2901">
        <v>47382</v>
      </c>
      <c r="F2901" s="106"/>
      <c r="G2901" t="s">
        <v>102</v>
      </c>
      <c r="H2901" s="106"/>
    </row>
    <row r="2902" spans="1:8" x14ac:dyDescent="0.25">
      <c r="A2902" s="106"/>
      <c r="B2902" s="106"/>
      <c r="C2902" s="106"/>
      <c r="D2902" s="106"/>
      <c r="E2902">
        <v>47384</v>
      </c>
      <c r="F2902" s="106"/>
      <c r="G2902" t="s">
        <v>102</v>
      </c>
      <c r="H2902" s="106"/>
    </row>
    <row r="2903" spans="1:8" x14ac:dyDescent="0.25">
      <c r="A2903" s="106"/>
      <c r="B2903" s="106"/>
      <c r="C2903" s="106"/>
      <c r="D2903" s="106"/>
      <c r="E2903">
        <v>47386</v>
      </c>
      <c r="F2903" s="106"/>
      <c r="G2903" t="s">
        <v>102</v>
      </c>
      <c r="H2903" s="106"/>
    </row>
    <row r="2904" spans="1:8" x14ac:dyDescent="0.25">
      <c r="A2904" s="106"/>
      <c r="B2904" s="106"/>
      <c r="C2904" s="106"/>
      <c r="D2904" s="106"/>
      <c r="E2904">
        <v>47388</v>
      </c>
      <c r="F2904" s="106"/>
      <c r="G2904" t="s">
        <v>102</v>
      </c>
      <c r="H2904" s="106"/>
    </row>
    <row r="2905" spans="1:8" x14ac:dyDescent="0.25">
      <c r="A2905" s="106"/>
      <c r="B2905" s="106"/>
      <c r="C2905" s="106"/>
      <c r="D2905" s="106"/>
      <c r="E2905">
        <v>47390</v>
      </c>
      <c r="F2905" s="106"/>
      <c r="G2905" t="s">
        <v>102</v>
      </c>
      <c r="H2905" s="106"/>
    </row>
    <row r="2906" spans="1:8" x14ac:dyDescent="0.25">
      <c r="A2906" s="106"/>
      <c r="B2906" s="106"/>
      <c r="C2906" s="106"/>
      <c r="D2906" s="106"/>
      <c r="E2906">
        <v>47392</v>
      </c>
      <c r="F2906" s="106"/>
      <c r="G2906" t="s">
        <v>102</v>
      </c>
      <c r="H2906" s="106"/>
    </row>
    <row r="2907" spans="1:8" x14ac:dyDescent="0.25">
      <c r="A2907" s="106"/>
      <c r="B2907" s="106"/>
      <c r="C2907" s="106"/>
      <c r="D2907" s="106"/>
      <c r="E2907">
        <v>47394</v>
      </c>
      <c r="F2907" s="106"/>
      <c r="G2907" t="s">
        <v>102</v>
      </c>
      <c r="H2907" s="106"/>
    </row>
    <row r="2908" spans="1:8" x14ac:dyDescent="0.25">
      <c r="A2908" s="106"/>
      <c r="B2908" s="106"/>
      <c r="C2908" s="106"/>
      <c r="D2908" s="106"/>
      <c r="E2908">
        <v>47396</v>
      </c>
      <c r="F2908" s="106"/>
      <c r="G2908" t="s">
        <v>102</v>
      </c>
      <c r="H2908" s="106"/>
    </row>
    <row r="2909" spans="1:8" x14ac:dyDescent="0.25">
      <c r="A2909" s="106"/>
      <c r="B2909" s="106"/>
      <c r="C2909" s="106"/>
      <c r="D2909" s="106"/>
      <c r="E2909">
        <v>47398</v>
      </c>
      <c r="F2909" s="106"/>
      <c r="G2909" t="s">
        <v>102</v>
      </c>
      <c r="H2909" s="106"/>
    </row>
    <row r="2910" spans="1:8" x14ac:dyDescent="0.25">
      <c r="A2910" s="106"/>
      <c r="B2910" s="106"/>
      <c r="C2910" s="106"/>
      <c r="D2910" s="106"/>
      <c r="E2910">
        <v>47400</v>
      </c>
      <c r="F2910" s="106"/>
      <c r="G2910" t="s">
        <v>102</v>
      </c>
      <c r="H2910" s="106"/>
    </row>
    <row r="2911" spans="1:8" x14ac:dyDescent="0.25">
      <c r="A2911" s="106"/>
      <c r="B2911" s="106"/>
      <c r="C2911" s="106"/>
      <c r="D2911" s="106"/>
      <c r="E2911">
        <v>47402</v>
      </c>
      <c r="F2911" s="106"/>
      <c r="G2911" t="s">
        <v>102</v>
      </c>
      <c r="H2911" s="106"/>
    </row>
    <row r="2912" spans="1:8" x14ac:dyDescent="0.25">
      <c r="A2912" s="106"/>
      <c r="B2912" s="106"/>
      <c r="C2912" s="106"/>
      <c r="D2912" s="106"/>
      <c r="E2912">
        <v>47404</v>
      </c>
      <c r="F2912" s="106"/>
      <c r="G2912" t="s">
        <v>102</v>
      </c>
      <c r="H2912" s="106"/>
    </row>
    <row r="2913" spans="1:8" x14ac:dyDescent="0.25">
      <c r="A2913" s="106"/>
      <c r="B2913" s="106"/>
      <c r="C2913" s="106"/>
      <c r="D2913" s="106"/>
      <c r="E2913">
        <v>47408</v>
      </c>
      <c r="F2913" s="106"/>
      <c r="G2913" t="s">
        <v>102</v>
      </c>
      <c r="H2913" s="106"/>
    </row>
    <row r="2914" spans="1:8" x14ac:dyDescent="0.25">
      <c r="A2914" s="106"/>
      <c r="B2914" s="106"/>
      <c r="C2914" s="106"/>
      <c r="D2914" s="106"/>
      <c r="E2914">
        <v>47411</v>
      </c>
      <c r="F2914" s="106"/>
      <c r="G2914" t="s">
        <v>102</v>
      </c>
      <c r="H2914" s="106"/>
    </row>
    <row r="2915" spans="1:8" x14ac:dyDescent="0.25">
      <c r="A2915" s="106"/>
      <c r="B2915" s="106"/>
      <c r="C2915" s="106"/>
      <c r="D2915" s="106"/>
      <c r="E2915">
        <v>47413</v>
      </c>
      <c r="F2915" s="106"/>
      <c r="G2915" t="s">
        <v>102</v>
      </c>
      <c r="H2915" s="106"/>
    </row>
    <row r="2916" spans="1:8" x14ac:dyDescent="0.25">
      <c r="A2916" s="106"/>
      <c r="B2916" s="106"/>
      <c r="C2916" s="106"/>
      <c r="D2916" s="106"/>
      <c r="E2916">
        <v>47415</v>
      </c>
      <c r="F2916" s="106"/>
      <c r="G2916" t="s">
        <v>102</v>
      </c>
      <c r="H2916" s="106"/>
    </row>
    <row r="2917" spans="1:8" x14ac:dyDescent="0.25">
      <c r="A2917" s="106"/>
      <c r="B2917" s="106"/>
      <c r="C2917" s="106"/>
      <c r="D2917" s="106"/>
      <c r="E2917">
        <v>47417</v>
      </c>
      <c r="F2917" s="106"/>
      <c r="G2917" t="s">
        <v>102</v>
      </c>
      <c r="H2917" s="106"/>
    </row>
    <row r="2918" spans="1:8" x14ac:dyDescent="0.25">
      <c r="A2918" s="106"/>
      <c r="B2918" s="106"/>
      <c r="C2918" s="106"/>
      <c r="D2918" s="106"/>
      <c r="E2918">
        <v>47419</v>
      </c>
      <c r="F2918" s="106"/>
      <c r="G2918" t="s">
        <v>102</v>
      </c>
      <c r="H2918" s="106"/>
    </row>
    <row r="2919" spans="1:8" x14ac:dyDescent="0.25">
      <c r="A2919" s="106"/>
      <c r="B2919" s="106"/>
      <c r="C2919" s="106"/>
      <c r="D2919" s="106"/>
      <c r="E2919">
        <v>47421</v>
      </c>
      <c r="F2919" s="106"/>
      <c r="G2919" t="s">
        <v>102</v>
      </c>
      <c r="H2919" s="106"/>
    </row>
    <row r="2920" spans="1:8" x14ac:dyDescent="0.25">
      <c r="A2920" s="106"/>
      <c r="B2920" s="106"/>
      <c r="C2920" s="106"/>
      <c r="D2920" s="106"/>
      <c r="E2920">
        <v>47423</v>
      </c>
      <c r="F2920" s="106"/>
      <c r="G2920" t="s">
        <v>102</v>
      </c>
      <c r="H2920" s="106"/>
    </row>
    <row r="2921" spans="1:8" x14ac:dyDescent="0.25">
      <c r="A2921" s="106"/>
      <c r="B2921" s="106"/>
      <c r="C2921" s="106"/>
      <c r="D2921" s="106"/>
      <c r="E2921">
        <v>47425</v>
      </c>
      <c r="F2921" s="106"/>
      <c r="G2921" t="s">
        <v>102</v>
      </c>
      <c r="H2921" s="106"/>
    </row>
    <row r="2922" spans="1:8" x14ac:dyDescent="0.25">
      <c r="A2922" s="106"/>
      <c r="B2922" s="106"/>
      <c r="C2922" s="106"/>
      <c r="D2922" s="106"/>
      <c r="E2922">
        <v>47427</v>
      </c>
      <c r="F2922" s="106"/>
      <c r="G2922" t="s">
        <v>102</v>
      </c>
      <c r="H2922" s="106"/>
    </row>
    <row r="2923" spans="1:8" x14ac:dyDescent="0.25">
      <c r="A2923" s="106"/>
      <c r="B2923" s="106"/>
      <c r="C2923" s="106"/>
      <c r="D2923" s="106"/>
      <c r="E2923">
        <v>47429</v>
      </c>
      <c r="F2923" s="106"/>
      <c r="G2923" t="s">
        <v>102</v>
      </c>
      <c r="H2923" s="106"/>
    </row>
    <row r="2924" spans="1:8" x14ac:dyDescent="0.25">
      <c r="A2924" s="106"/>
      <c r="B2924" s="106"/>
      <c r="C2924" s="106"/>
      <c r="D2924" s="106"/>
      <c r="E2924">
        <v>47431</v>
      </c>
      <c r="F2924" s="106"/>
      <c r="G2924" t="s">
        <v>102</v>
      </c>
      <c r="H2924" s="106"/>
    </row>
    <row r="2925" spans="1:8" x14ac:dyDescent="0.25">
      <c r="A2925" s="106"/>
      <c r="B2925" s="106"/>
      <c r="C2925" s="106"/>
      <c r="D2925" s="106"/>
      <c r="E2925">
        <v>47433</v>
      </c>
      <c r="F2925" s="106"/>
      <c r="G2925" t="s">
        <v>102</v>
      </c>
      <c r="H2925" s="106"/>
    </row>
    <row r="2926" spans="1:8" x14ac:dyDescent="0.25">
      <c r="A2926" s="106"/>
      <c r="B2926" s="106"/>
      <c r="C2926" s="106"/>
      <c r="D2926" s="106"/>
      <c r="E2926">
        <v>47439</v>
      </c>
      <c r="F2926" s="106"/>
      <c r="G2926" t="s">
        <v>102</v>
      </c>
      <c r="H2926" s="106"/>
    </row>
    <row r="2927" spans="1:8" x14ac:dyDescent="0.25">
      <c r="A2927" s="106"/>
      <c r="B2927" s="106"/>
      <c r="C2927" s="106"/>
      <c r="D2927" s="106"/>
      <c r="E2927">
        <v>47441</v>
      </c>
      <c r="F2927" s="106"/>
      <c r="G2927" t="s">
        <v>102</v>
      </c>
      <c r="H2927" s="106"/>
    </row>
    <row r="2928" spans="1:8" x14ac:dyDescent="0.25">
      <c r="A2928" s="106"/>
      <c r="B2928" s="106"/>
      <c r="C2928" s="106"/>
      <c r="D2928" s="106"/>
      <c r="E2928">
        <v>47462</v>
      </c>
      <c r="F2928" s="106"/>
      <c r="G2928" t="s">
        <v>102</v>
      </c>
      <c r="H2928" s="106"/>
    </row>
    <row r="2929" spans="1:8" x14ac:dyDescent="0.25">
      <c r="A2929" s="106"/>
      <c r="B2929" s="106"/>
      <c r="C2929" s="106"/>
      <c r="D2929" s="106"/>
      <c r="E2929">
        <v>47464</v>
      </c>
      <c r="F2929" s="106"/>
      <c r="G2929" t="s">
        <v>102</v>
      </c>
      <c r="H2929" s="106"/>
    </row>
    <row r="2930" spans="1:8" x14ac:dyDescent="0.25">
      <c r="A2930" s="106"/>
      <c r="B2930" s="106"/>
      <c r="C2930" s="106"/>
      <c r="D2930" s="106"/>
      <c r="E2930">
        <v>47466</v>
      </c>
      <c r="F2930" s="106"/>
      <c r="G2930" t="s">
        <v>102</v>
      </c>
      <c r="H2930" s="106"/>
    </row>
    <row r="2931" spans="1:8" x14ac:dyDescent="0.25">
      <c r="A2931" s="106"/>
      <c r="B2931" s="106"/>
      <c r="C2931" s="106"/>
      <c r="D2931" s="106"/>
      <c r="E2931">
        <v>47468</v>
      </c>
      <c r="F2931" s="106"/>
      <c r="G2931" t="s">
        <v>102</v>
      </c>
      <c r="H2931" s="106"/>
    </row>
    <row r="2932" spans="1:8" x14ac:dyDescent="0.25">
      <c r="A2932" s="106"/>
      <c r="B2932" s="106"/>
      <c r="C2932" s="106"/>
      <c r="D2932" s="106"/>
      <c r="E2932">
        <v>47470</v>
      </c>
      <c r="F2932" s="106"/>
      <c r="G2932" t="s">
        <v>102</v>
      </c>
      <c r="H2932" s="106"/>
    </row>
    <row r="2933" spans="1:8" x14ac:dyDescent="0.25">
      <c r="A2933" s="106"/>
      <c r="B2933" s="106"/>
      <c r="C2933" s="106"/>
      <c r="D2933" s="106"/>
      <c r="E2933">
        <v>47474</v>
      </c>
      <c r="F2933" s="106"/>
      <c r="G2933" t="s">
        <v>102</v>
      </c>
      <c r="H2933" s="106"/>
    </row>
    <row r="2934" spans="1:8" x14ac:dyDescent="0.25">
      <c r="A2934" s="106"/>
      <c r="B2934" s="106"/>
      <c r="C2934" s="106"/>
      <c r="D2934" s="106"/>
      <c r="E2934">
        <v>6719</v>
      </c>
      <c r="F2934" s="106"/>
      <c r="G2934" t="s">
        <v>121</v>
      </c>
      <c r="H2934" s="106"/>
    </row>
    <row r="2935" spans="1:8" x14ac:dyDescent="0.25">
      <c r="A2935" s="106"/>
      <c r="B2935" s="106"/>
      <c r="C2935" s="106"/>
      <c r="D2935" s="106"/>
      <c r="E2935">
        <v>43025</v>
      </c>
      <c r="F2935" s="106"/>
      <c r="G2935" t="s">
        <v>104</v>
      </c>
      <c r="H2935" s="106"/>
    </row>
    <row r="2936" spans="1:8" x14ac:dyDescent="0.25">
      <c r="A2936" s="106"/>
      <c r="B2936" s="106"/>
      <c r="C2936" s="106"/>
      <c r="D2936" s="106"/>
      <c r="E2936">
        <v>6662</v>
      </c>
      <c r="F2936" s="106"/>
      <c r="G2936" t="s">
        <v>121</v>
      </c>
      <c r="H2936" s="106"/>
    </row>
    <row r="2937" spans="1:8" x14ac:dyDescent="0.25">
      <c r="A2937" s="106"/>
      <c r="B2937" s="106"/>
      <c r="C2937" s="106"/>
      <c r="D2937" s="106"/>
      <c r="E2937">
        <v>6667</v>
      </c>
      <c r="F2937" s="106"/>
      <c r="G2937" t="s">
        <v>121</v>
      </c>
      <c r="H2937" s="106"/>
    </row>
    <row r="2938" spans="1:8" x14ac:dyDescent="0.25">
      <c r="A2938" s="106"/>
      <c r="B2938" s="106"/>
      <c r="C2938" s="106"/>
      <c r="D2938" s="106"/>
      <c r="E2938">
        <v>6689</v>
      </c>
      <c r="F2938" s="106"/>
      <c r="G2938" t="s">
        <v>121</v>
      </c>
      <c r="H2938" s="106"/>
    </row>
    <row r="2939" spans="1:8" x14ac:dyDescent="0.25">
      <c r="A2939" s="106"/>
      <c r="B2939" s="106"/>
      <c r="C2939" s="106"/>
      <c r="D2939" s="106"/>
      <c r="E2939">
        <v>6691</v>
      </c>
      <c r="F2939" s="106"/>
      <c r="G2939" t="s">
        <v>121</v>
      </c>
      <c r="H2939" s="106"/>
    </row>
    <row r="2940" spans="1:8" x14ac:dyDescent="0.25">
      <c r="A2940" s="106"/>
      <c r="B2940" s="106"/>
      <c r="C2940" s="106"/>
      <c r="D2940" s="106"/>
      <c r="E2940">
        <v>6710</v>
      </c>
      <c r="F2940" s="106"/>
      <c r="G2940" t="s">
        <v>121</v>
      </c>
      <c r="H2940" s="106"/>
    </row>
    <row r="2941" spans="1:8" x14ac:dyDescent="0.25">
      <c r="A2941" s="106"/>
      <c r="B2941" s="106"/>
      <c r="C2941" s="106"/>
      <c r="D2941" s="106"/>
      <c r="E2941">
        <v>6750</v>
      </c>
      <c r="F2941" s="106"/>
      <c r="G2941" t="s">
        <v>121</v>
      </c>
      <c r="H2941" s="106"/>
    </row>
    <row r="2942" spans="1:8" x14ac:dyDescent="0.25">
      <c r="A2942" s="106"/>
      <c r="B2942" s="106"/>
      <c r="C2942" s="106"/>
      <c r="D2942" s="106"/>
      <c r="E2942">
        <v>6753</v>
      </c>
      <c r="F2942" s="106"/>
      <c r="G2942" t="s">
        <v>121</v>
      </c>
      <c r="H2942" s="106"/>
    </row>
    <row r="2943" spans="1:8" x14ac:dyDescent="0.25">
      <c r="A2943" s="106"/>
      <c r="B2943" s="106"/>
      <c r="C2943" s="106"/>
      <c r="D2943" s="106"/>
      <c r="E2943">
        <v>7026</v>
      </c>
      <c r="F2943" s="106"/>
      <c r="G2943" t="s">
        <v>121</v>
      </c>
      <c r="H2943" s="106"/>
    </row>
    <row r="2944" spans="1:8" x14ac:dyDescent="0.25">
      <c r="A2944" s="106"/>
      <c r="B2944" s="106"/>
      <c r="C2944" s="106"/>
      <c r="D2944" s="106"/>
      <c r="E2944">
        <v>7028</v>
      </c>
      <c r="F2944" s="106"/>
      <c r="G2944" t="s">
        <v>121</v>
      </c>
      <c r="H2944" s="106"/>
    </row>
    <row r="2945" spans="1:8" x14ac:dyDescent="0.25">
      <c r="A2945" s="106"/>
      <c r="B2945" s="106"/>
      <c r="C2945" s="106"/>
      <c r="D2945" s="106"/>
      <c r="E2945">
        <v>7030</v>
      </c>
      <c r="F2945" s="106"/>
      <c r="G2945" t="s">
        <v>121</v>
      </c>
      <c r="H2945" s="106"/>
    </row>
    <row r="2946" spans="1:8" x14ac:dyDescent="0.25">
      <c r="A2946" s="106"/>
      <c r="B2946" s="106"/>
      <c r="C2946" s="106"/>
      <c r="D2946" s="106"/>
      <c r="E2946">
        <v>7032</v>
      </c>
      <c r="F2946" s="106"/>
      <c r="G2946" t="s">
        <v>121</v>
      </c>
      <c r="H2946" s="106"/>
    </row>
    <row r="2947" spans="1:8" x14ac:dyDescent="0.25">
      <c r="A2947" s="106"/>
      <c r="B2947" s="106"/>
      <c r="C2947" s="106"/>
      <c r="D2947" s="106"/>
      <c r="E2947">
        <v>7034</v>
      </c>
      <c r="F2947" s="106"/>
      <c r="G2947" t="s">
        <v>121</v>
      </c>
      <c r="H2947" s="106"/>
    </row>
    <row r="2948" spans="1:8" x14ac:dyDescent="0.25">
      <c r="A2948" s="106"/>
      <c r="B2948" s="106"/>
      <c r="C2948" s="106"/>
      <c r="D2948" s="106"/>
      <c r="E2948">
        <v>7036</v>
      </c>
      <c r="F2948" s="106"/>
      <c r="G2948" t="s">
        <v>121</v>
      </c>
      <c r="H2948" s="106"/>
    </row>
    <row r="2949" spans="1:8" x14ac:dyDescent="0.25">
      <c r="A2949" s="106"/>
      <c r="B2949" s="106"/>
      <c r="C2949" s="106"/>
      <c r="D2949" s="106"/>
      <c r="E2949">
        <v>7040</v>
      </c>
      <c r="F2949" s="106"/>
      <c r="G2949" t="s">
        <v>121</v>
      </c>
      <c r="H2949" s="106"/>
    </row>
    <row r="2950" spans="1:8" x14ac:dyDescent="0.25">
      <c r="A2950" s="106"/>
      <c r="B2950" s="106"/>
      <c r="C2950" s="106"/>
      <c r="D2950" s="106"/>
      <c r="E2950">
        <v>7044</v>
      </c>
      <c r="F2950" s="106"/>
      <c r="G2950" t="s">
        <v>121</v>
      </c>
      <c r="H2950" s="106"/>
    </row>
    <row r="2951" spans="1:8" x14ac:dyDescent="0.25">
      <c r="A2951" s="106"/>
      <c r="B2951" s="106"/>
      <c r="C2951" s="106"/>
      <c r="D2951" s="106"/>
      <c r="E2951">
        <v>7046</v>
      </c>
      <c r="F2951" s="106"/>
      <c r="G2951" t="s">
        <v>121</v>
      </c>
      <c r="H2951" s="106"/>
    </row>
    <row r="2952" spans="1:8" x14ac:dyDescent="0.25">
      <c r="A2952" s="106"/>
      <c r="B2952" s="106"/>
      <c r="C2952" s="106"/>
      <c r="D2952" s="106"/>
      <c r="E2952">
        <v>7050</v>
      </c>
      <c r="F2952" s="106"/>
      <c r="G2952" t="s">
        <v>121</v>
      </c>
      <c r="H2952" s="106"/>
    </row>
    <row r="2953" spans="1:8" x14ac:dyDescent="0.25">
      <c r="A2953" s="106"/>
      <c r="B2953" s="106"/>
      <c r="C2953" s="106"/>
      <c r="D2953" s="106"/>
      <c r="E2953">
        <v>47656</v>
      </c>
      <c r="F2953" s="106"/>
      <c r="G2953" t="s">
        <v>102</v>
      </c>
      <c r="H2953" s="106"/>
    </row>
    <row r="2954" spans="1:8" x14ac:dyDescent="0.25">
      <c r="A2954" s="106"/>
      <c r="B2954" s="106"/>
      <c r="C2954" s="106"/>
      <c r="D2954" s="106"/>
      <c r="E2954">
        <v>47917</v>
      </c>
      <c r="F2954" s="106"/>
      <c r="G2954" t="s">
        <v>102</v>
      </c>
      <c r="H2954" s="106"/>
    </row>
    <row r="2955" spans="1:8" x14ac:dyDescent="0.25">
      <c r="A2955" s="106"/>
      <c r="B2955" s="106"/>
      <c r="C2955" s="106"/>
      <c r="D2955" s="106"/>
      <c r="E2955">
        <v>48321</v>
      </c>
      <c r="F2955" s="106"/>
      <c r="G2955" t="s">
        <v>102</v>
      </c>
      <c r="H2955" s="106"/>
    </row>
    <row r="2956" spans="1:8" x14ac:dyDescent="0.25">
      <c r="A2956" s="106"/>
      <c r="B2956" s="106"/>
      <c r="C2956" s="106"/>
      <c r="D2956" s="106"/>
      <c r="E2956">
        <v>48325</v>
      </c>
      <c r="F2956" s="106"/>
      <c r="G2956" t="s">
        <v>102</v>
      </c>
      <c r="H2956" s="106"/>
    </row>
    <row r="2957" spans="1:8" x14ac:dyDescent="0.25">
      <c r="A2957" s="106"/>
      <c r="B2957" s="106"/>
      <c r="C2957" s="106"/>
      <c r="D2957" s="106"/>
      <c r="E2957">
        <v>48327</v>
      </c>
      <c r="F2957" s="106"/>
      <c r="G2957" t="s">
        <v>102</v>
      </c>
      <c r="H2957" s="106"/>
    </row>
    <row r="2958" spans="1:8" x14ac:dyDescent="0.25">
      <c r="A2958" s="106"/>
      <c r="B2958" s="106"/>
      <c r="C2958" s="106"/>
      <c r="D2958" s="106"/>
      <c r="E2958">
        <v>48329</v>
      </c>
      <c r="F2958" s="106"/>
      <c r="G2958" t="s">
        <v>102</v>
      </c>
      <c r="H2958" s="106"/>
    </row>
    <row r="2959" spans="1:8" x14ac:dyDescent="0.25">
      <c r="A2959" s="106"/>
      <c r="B2959" s="106"/>
      <c r="C2959" s="106"/>
      <c r="D2959" s="106"/>
      <c r="E2959">
        <v>48331</v>
      </c>
      <c r="F2959" s="106"/>
      <c r="G2959" t="s">
        <v>102</v>
      </c>
      <c r="H2959" s="106"/>
    </row>
    <row r="2960" spans="1:8" x14ac:dyDescent="0.25">
      <c r="A2960" s="106"/>
      <c r="B2960" s="106"/>
      <c r="C2960" s="106"/>
      <c r="D2960" s="106"/>
      <c r="E2960">
        <v>48333</v>
      </c>
      <c r="F2960" s="106"/>
      <c r="G2960" t="s">
        <v>102</v>
      </c>
      <c r="H2960" s="106"/>
    </row>
    <row r="2961" spans="1:8" x14ac:dyDescent="0.25">
      <c r="A2961" s="106"/>
      <c r="B2961" s="106"/>
      <c r="C2961" s="106"/>
      <c r="D2961" s="106"/>
      <c r="E2961">
        <v>48335</v>
      </c>
      <c r="F2961" s="106"/>
      <c r="G2961" t="s">
        <v>102</v>
      </c>
      <c r="H2961" s="106"/>
    </row>
    <row r="2962" spans="1:8" x14ac:dyDescent="0.25">
      <c r="A2962" s="106"/>
      <c r="B2962" s="106"/>
      <c r="C2962" s="106"/>
      <c r="D2962" s="106"/>
      <c r="E2962">
        <v>48337</v>
      </c>
      <c r="F2962" s="106"/>
      <c r="G2962" t="s">
        <v>102</v>
      </c>
      <c r="H2962" s="106"/>
    </row>
    <row r="2963" spans="1:8" x14ac:dyDescent="0.25">
      <c r="A2963" s="106"/>
      <c r="B2963" s="106"/>
      <c r="C2963" s="106"/>
      <c r="D2963" s="106"/>
      <c r="E2963">
        <v>48340</v>
      </c>
      <c r="F2963" s="106"/>
      <c r="G2963" t="s">
        <v>102</v>
      </c>
      <c r="H2963" s="106"/>
    </row>
    <row r="2964" spans="1:8" x14ac:dyDescent="0.25">
      <c r="A2964" s="106"/>
      <c r="B2964" s="106"/>
      <c r="C2964" s="106"/>
      <c r="D2964" s="106"/>
      <c r="E2964">
        <v>48342</v>
      </c>
      <c r="F2964" s="106"/>
      <c r="G2964" t="s">
        <v>102</v>
      </c>
      <c r="H2964" s="106"/>
    </row>
    <row r="2965" spans="1:8" x14ac:dyDescent="0.25">
      <c r="A2965" s="106"/>
      <c r="B2965" s="106"/>
      <c r="C2965" s="106"/>
      <c r="D2965" s="106"/>
      <c r="E2965">
        <v>48344</v>
      </c>
      <c r="F2965" s="106"/>
      <c r="G2965" t="s">
        <v>102</v>
      </c>
      <c r="H2965" s="106"/>
    </row>
    <row r="2966" spans="1:8" x14ac:dyDescent="0.25">
      <c r="A2966" s="106"/>
      <c r="B2966" s="106"/>
      <c r="C2966" s="106"/>
      <c r="D2966" s="106"/>
      <c r="E2966">
        <v>48346</v>
      </c>
      <c r="F2966" s="106"/>
      <c r="G2966" t="s">
        <v>102</v>
      </c>
      <c r="H2966" s="106"/>
    </row>
    <row r="2967" spans="1:8" x14ac:dyDescent="0.25">
      <c r="A2967" s="106"/>
      <c r="B2967" s="106"/>
      <c r="C2967" s="106"/>
      <c r="D2967" s="106"/>
      <c r="E2967">
        <v>48348</v>
      </c>
      <c r="F2967" s="106"/>
      <c r="G2967" t="s">
        <v>102</v>
      </c>
      <c r="H2967" s="106"/>
    </row>
    <row r="2968" spans="1:8" x14ac:dyDescent="0.25">
      <c r="A2968" s="106"/>
      <c r="B2968" s="106"/>
      <c r="C2968" s="106"/>
      <c r="D2968" s="106"/>
      <c r="E2968">
        <v>48352</v>
      </c>
      <c r="F2968" s="106"/>
      <c r="G2968" t="s">
        <v>102</v>
      </c>
      <c r="H2968" s="106"/>
    </row>
    <row r="2969" spans="1:8" x14ac:dyDescent="0.25">
      <c r="A2969" s="106"/>
      <c r="B2969" s="106"/>
      <c r="C2969" s="106"/>
      <c r="D2969" s="106"/>
      <c r="E2969">
        <v>48356</v>
      </c>
      <c r="F2969" s="106"/>
      <c r="G2969" t="s">
        <v>102</v>
      </c>
      <c r="H2969" s="106"/>
    </row>
    <row r="2970" spans="1:8" x14ac:dyDescent="0.25">
      <c r="A2970" s="106"/>
      <c r="B2970" s="106"/>
      <c r="C2970" s="106"/>
      <c r="D2970" s="106"/>
      <c r="E2970">
        <v>48358</v>
      </c>
      <c r="F2970" s="106"/>
      <c r="G2970" t="s">
        <v>102</v>
      </c>
      <c r="H2970" s="106"/>
    </row>
    <row r="2971" spans="1:8" x14ac:dyDescent="0.25">
      <c r="A2971" s="106"/>
      <c r="B2971" s="106"/>
      <c r="C2971" s="106"/>
      <c r="D2971" s="106"/>
      <c r="E2971">
        <v>48360</v>
      </c>
      <c r="F2971" s="106"/>
      <c r="G2971" t="s">
        <v>102</v>
      </c>
      <c r="H2971" s="106"/>
    </row>
    <row r="2972" spans="1:8" x14ac:dyDescent="0.25">
      <c r="A2972" s="106"/>
      <c r="B2972" s="106"/>
      <c r="C2972" s="106"/>
      <c r="D2972" s="106"/>
      <c r="E2972">
        <v>48362</v>
      </c>
      <c r="F2972" s="106"/>
      <c r="G2972" t="s">
        <v>102</v>
      </c>
      <c r="H2972" s="106"/>
    </row>
    <row r="2973" spans="1:8" x14ac:dyDescent="0.25">
      <c r="A2973" s="106"/>
      <c r="B2973" s="106"/>
      <c r="C2973" s="106"/>
      <c r="D2973" s="106"/>
      <c r="E2973">
        <v>48364</v>
      </c>
      <c r="F2973" s="106"/>
      <c r="G2973" t="s">
        <v>102</v>
      </c>
      <c r="H2973" s="106"/>
    </row>
    <row r="2974" spans="1:8" x14ac:dyDescent="0.25">
      <c r="A2974" s="106"/>
      <c r="B2974" s="106"/>
      <c r="C2974" s="106"/>
      <c r="D2974" s="106"/>
      <c r="E2974">
        <v>48366</v>
      </c>
      <c r="F2974" s="106"/>
      <c r="G2974" t="s">
        <v>102</v>
      </c>
      <c r="H2974" s="106"/>
    </row>
    <row r="2975" spans="1:8" x14ac:dyDescent="0.25">
      <c r="A2975" s="106"/>
      <c r="B2975" s="106"/>
      <c r="C2975" s="106"/>
      <c r="D2975" s="106"/>
      <c r="E2975">
        <v>48368</v>
      </c>
      <c r="F2975" s="106"/>
      <c r="G2975" t="s">
        <v>102</v>
      </c>
      <c r="H2975" s="106"/>
    </row>
    <row r="2976" spans="1:8" x14ac:dyDescent="0.25">
      <c r="A2976" s="106"/>
      <c r="B2976" s="106"/>
      <c r="C2976" s="106"/>
      <c r="D2976" s="106"/>
      <c r="E2976" t="s">
        <v>151</v>
      </c>
      <c r="F2976" s="106"/>
      <c r="G2976" t="s">
        <v>102</v>
      </c>
      <c r="H2976" s="106"/>
    </row>
    <row r="2977" spans="1:8" x14ac:dyDescent="0.25">
      <c r="A2977" s="106"/>
      <c r="B2977" s="106"/>
      <c r="C2977" s="106"/>
      <c r="D2977" s="106"/>
      <c r="E2977">
        <v>47259</v>
      </c>
      <c r="F2977" s="106"/>
      <c r="G2977" t="s">
        <v>102</v>
      </c>
      <c r="H2977" s="106"/>
    </row>
    <row r="2978" spans="1:8" x14ac:dyDescent="0.25">
      <c r="A2978" s="106"/>
      <c r="B2978" s="106"/>
      <c r="C2978" s="106"/>
      <c r="D2978" s="106"/>
      <c r="E2978">
        <v>47262</v>
      </c>
      <c r="F2978" s="106"/>
      <c r="G2978" t="s">
        <v>102</v>
      </c>
      <c r="H2978" s="106"/>
    </row>
    <row r="2979" spans="1:8" x14ac:dyDescent="0.25">
      <c r="A2979" s="106"/>
      <c r="B2979" s="106"/>
      <c r="C2979" s="106"/>
      <c r="D2979" s="106"/>
      <c r="E2979">
        <v>47266</v>
      </c>
      <c r="F2979" s="106"/>
      <c r="G2979" t="s">
        <v>102</v>
      </c>
      <c r="H2979" s="106"/>
    </row>
    <row r="2980" spans="1:8" x14ac:dyDescent="0.25">
      <c r="A2980" s="106"/>
      <c r="B2980" s="106"/>
      <c r="C2980" s="106"/>
      <c r="D2980" s="106"/>
      <c r="E2980">
        <v>47268</v>
      </c>
      <c r="F2980" s="106"/>
      <c r="G2980" t="s">
        <v>102</v>
      </c>
      <c r="H2980" s="106"/>
    </row>
    <row r="2981" spans="1:8" x14ac:dyDescent="0.25">
      <c r="A2981" s="106"/>
      <c r="B2981" s="106"/>
      <c r="C2981" s="106"/>
      <c r="D2981" s="106"/>
      <c r="E2981">
        <v>47270</v>
      </c>
      <c r="F2981" s="106"/>
      <c r="G2981" t="s">
        <v>102</v>
      </c>
      <c r="H2981" s="106"/>
    </row>
    <row r="2982" spans="1:8" x14ac:dyDescent="0.25">
      <c r="A2982" s="106"/>
      <c r="B2982" s="106"/>
      <c r="C2982" s="106"/>
      <c r="D2982" s="106"/>
      <c r="E2982">
        <v>7055</v>
      </c>
      <c r="F2982" s="106"/>
      <c r="G2982" t="s">
        <v>121</v>
      </c>
      <c r="H2982" s="106"/>
    </row>
    <row r="2983" spans="1:8" x14ac:dyDescent="0.25">
      <c r="A2983" s="106"/>
      <c r="B2983" s="106"/>
      <c r="C2983" s="106"/>
      <c r="D2983" s="106"/>
      <c r="E2983">
        <v>7057</v>
      </c>
      <c r="F2983" s="106"/>
      <c r="G2983" t="s">
        <v>121</v>
      </c>
      <c r="H2983" s="106"/>
    </row>
    <row r="2984" spans="1:8" x14ac:dyDescent="0.25">
      <c r="A2984" s="106"/>
      <c r="B2984" s="106"/>
      <c r="C2984" s="106"/>
      <c r="D2984" s="106"/>
      <c r="E2984">
        <v>7059</v>
      </c>
      <c r="F2984" s="106"/>
      <c r="G2984" t="s">
        <v>121</v>
      </c>
      <c r="H2984" s="106"/>
    </row>
    <row r="2985" spans="1:8" x14ac:dyDescent="0.25">
      <c r="A2985" s="106"/>
      <c r="B2985" s="106"/>
      <c r="C2985" s="106"/>
      <c r="D2985" s="106"/>
      <c r="E2985">
        <v>7061</v>
      </c>
      <c r="F2985" s="106"/>
      <c r="G2985" t="s">
        <v>121</v>
      </c>
      <c r="H2985" s="106"/>
    </row>
    <row r="2986" spans="1:8" x14ac:dyDescent="0.25">
      <c r="A2986" s="106"/>
      <c r="B2986" s="106"/>
      <c r="C2986" s="106"/>
      <c r="D2986" s="106"/>
      <c r="E2986">
        <v>7065</v>
      </c>
      <c r="F2986" s="106"/>
      <c r="G2986" t="s">
        <v>121</v>
      </c>
      <c r="H2986" s="106"/>
    </row>
    <row r="2987" spans="1:8" x14ac:dyDescent="0.25">
      <c r="A2987" s="106"/>
      <c r="B2987" s="106"/>
      <c r="C2987" s="106"/>
      <c r="D2987" s="106"/>
      <c r="E2987">
        <v>7069</v>
      </c>
      <c r="F2987" s="106"/>
      <c r="G2987" t="s">
        <v>121</v>
      </c>
      <c r="H2987" s="106"/>
    </row>
    <row r="2988" spans="1:8" x14ac:dyDescent="0.25">
      <c r="A2988" s="106"/>
      <c r="B2988" s="106"/>
      <c r="C2988" s="106"/>
      <c r="D2988" s="106"/>
      <c r="E2988">
        <v>7071</v>
      </c>
      <c r="F2988" s="106"/>
      <c r="G2988" t="s">
        <v>121</v>
      </c>
      <c r="H2988" s="106"/>
    </row>
    <row r="2989" spans="1:8" x14ac:dyDescent="0.25">
      <c r="A2989" s="106"/>
      <c r="B2989" s="106"/>
      <c r="C2989" s="106"/>
      <c r="D2989" s="106"/>
      <c r="E2989">
        <v>7073</v>
      </c>
      <c r="F2989" s="106"/>
      <c r="G2989" t="s">
        <v>121</v>
      </c>
      <c r="H2989" s="106"/>
    </row>
    <row r="2990" spans="1:8" x14ac:dyDescent="0.25">
      <c r="A2990" s="106"/>
      <c r="B2990" s="106"/>
      <c r="C2990" s="106"/>
      <c r="D2990" s="106"/>
      <c r="E2990">
        <v>7075</v>
      </c>
      <c r="F2990" s="106"/>
      <c r="G2990" t="s">
        <v>121</v>
      </c>
      <c r="H2990" s="106"/>
    </row>
    <row r="2991" spans="1:8" x14ac:dyDescent="0.25">
      <c r="A2991" s="106"/>
      <c r="B2991" s="106"/>
      <c r="C2991" s="106"/>
      <c r="D2991" s="106"/>
      <c r="E2991">
        <v>7077</v>
      </c>
      <c r="F2991" s="106"/>
      <c r="G2991" t="s">
        <v>121</v>
      </c>
      <c r="H2991" s="106"/>
    </row>
    <row r="2992" spans="1:8" x14ac:dyDescent="0.25">
      <c r="A2992" s="106"/>
      <c r="B2992" s="106"/>
      <c r="C2992" s="106"/>
      <c r="D2992" s="106"/>
      <c r="E2992">
        <v>7079</v>
      </c>
      <c r="F2992" s="106"/>
      <c r="G2992" t="s">
        <v>121</v>
      </c>
      <c r="H2992" s="106"/>
    </row>
    <row r="2993" spans="1:8" x14ac:dyDescent="0.25">
      <c r="A2993" s="106"/>
      <c r="B2993" s="106"/>
      <c r="C2993" s="106"/>
      <c r="D2993" s="106"/>
      <c r="E2993">
        <v>7083</v>
      </c>
      <c r="F2993" s="106"/>
      <c r="G2993" t="s">
        <v>121</v>
      </c>
      <c r="H2993" s="106"/>
    </row>
    <row r="2994" spans="1:8" x14ac:dyDescent="0.25">
      <c r="A2994" s="106"/>
      <c r="B2994" s="106"/>
      <c r="C2994" s="106"/>
      <c r="D2994" s="106"/>
      <c r="E2994">
        <v>7306</v>
      </c>
      <c r="F2994" s="106"/>
      <c r="G2994" t="s">
        <v>121</v>
      </c>
      <c r="H2994" s="106"/>
    </row>
    <row r="2995" spans="1:8" x14ac:dyDescent="0.25">
      <c r="A2995" s="106"/>
      <c r="B2995" s="106"/>
      <c r="C2995" s="106"/>
      <c r="D2995" s="106"/>
      <c r="E2995">
        <v>6905</v>
      </c>
      <c r="F2995" s="106"/>
      <c r="G2995" t="s">
        <v>121</v>
      </c>
      <c r="H2995" s="106"/>
    </row>
    <row r="2996" spans="1:8" x14ac:dyDescent="0.25">
      <c r="A2996" s="106"/>
      <c r="B2996" s="106"/>
      <c r="C2996" s="106"/>
      <c r="D2996" s="106"/>
      <c r="E2996">
        <v>6907</v>
      </c>
      <c r="F2996" s="106"/>
      <c r="G2996" t="s">
        <v>121</v>
      </c>
      <c r="H2996" s="106"/>
    </row>
    <row r="2997" spans="1:8" x14ac:dyDescent="0.25">
      <c r="A2997" s="106"/>
      <c r="B2997" s="106"/>
      <c r="C2997" s="106"/>
      <c r="D2997" s="106"/>
      <c r="E2997">
        <v>6909</v>
      </c>
      <c r="F2997" s="106"/>
      <c r="G2997" t="s">
        <v>121</v>
      </c>
      <c r="H2997" s="106"/>
    </row>
    <row r="2998" spans="1:8" x14ac:dyDescent="0.25">
      <c r="A2998" s="106"/>
      <c r="B2998" s="106"/>
      <c r="C2998" s="106"/>
      <c r="D2998" s="106"/>
      <c r="E2998">
        <v>6911</v>
      </c>
      <c r="F2998" s="106"/>
      <c r="G2998" t="s">
        <v>121</v>
      </c>
      <c r="H2998" s="106"/>
    </row>
    <row r="2999" spans="1:8" x14ac:dyDescent="0.25">
      <c r="A2999" s="106"/>
      <c r="B2999" s="106"/>
      <c r="C2999" s="106"/>
      <c r="D2999" s="106"/>
      <c r="E2999">
        <v>6917</v>
      </c>
      <c r="F2999" s="106"/>
      <c r="G2999" t="s">
        <v>121</v>
      </c>
      <c r="H2999" s="106"/>
    </row>
    <row r="3000" spans="1:8" x14ac:dyDescent="0.25">
      <c r="A3000" s="106"/>
      <c r="B3000" s="106"/>
      <c r="C3000" s="106"/>
      <c r="D3000" s="106"/>
      <c r="E3000">
        <v>6932</v>
      </c>
      <c r="F3000" s="106"/>
      <c r="G3000" t="s">
        <v>121</v>
      </c>
      <c r="H3000" s="106"/>
    </row>
    <row r="3001" spans="1:8" x14ac:dyDescent="0.25">
      <c r="A3001" s="106"/>
      <c r="B3001" s="106"/>
      <c r="C3001" s="106"/>
      <c r="D3001" s="106"/>
      <c r="E3001">
        <v>6934</v>
      </c>
      <c r="F3001" s="106"/>
      <c r="G3001" t="s">
        <v>121</v>
      </c>
      <c r="H3001" s="106"/>
    </row>
    <row r="3002" spans="1:8" x14ac:dyDescent="0.25">
      <c r="A3002" s="106"/>
      <c r="B3002" s="106"/>
      <c r="C3002" s="106"/>
      <c r="D3002" s="106"/>
      <c r="E3002">
        <v>6946</v>
      </c>
      <c r="F3002" s="106"/>
      <c r="G3002" t="s">
        <v>121</v>
      </c>
      <c r="H3002" s="106"/>
    </row>
    <row r="3003" spans="1:8" x14ac:dyDescent="0.25">
      <c r="A3003" s="106"/>
      <c r="B3003" s="106"/>
      <c r="C3003" s="106"/>
      <c r="D3003" s="106"/>
      <c r="E3003">
        <v>6948</v>
      </c>
      <c r="F3003" s="106"/>
      <c r="G3003" t="s">
        <v>121</v>
      </c>
      <c r="H3003" s="106"/>
    </row>
    <row r="3004" spans="1:8" x14ac:dyDescent="0.25">
      <c r="A3004" s="106"/>
      <c r="B3004" s="106"/>
      <c r="C3004" s="106"/>
      <c r="D3004" s="106"/>
      <c r="E3004">
        <v>6950</v>
      </c>
      <c r="F3004" s="106"/>
      <c r="G3004" t="s">
        <v>121</v>
      </c>
      <c r="H3004" s="106"/>
    </row>
    <row r="3005" spans="1:8" x14ac:dyDescent="0.25">
      <c r="A3005" s="106"/>
      <c r="B3005" s="106"/>
      <c r="C3005" s="106"/>
      <c r="D3005" s="106"/>
      <c r="E3005">
        <v>6952</v>
      </c>
      <c r="F3005" s="106"/>
      <c r="G3005" t="s">
        <v>121</v>
      </c>
      <c r="H3005" s="106"/>
    </row>
    <row r="3006" spans="1:8" x14ac:dyDescent="0.25">
      <c r="A3006" s="106"/>
      <c r="B3006" s="106"/>
      <c r="C3006" s="106"/>
      <c r="D3006" s="106"/>
      <c r="E3006">
        <v>6957</v>
      </c>
      <c r="F3006" s="106"/>
      <c r="G3006" t="s">
        <v>121</v>
      </c>
      <c r="H3006" s="106"/>
    </row>
    <row r="3007" spans="1:8" x14ac:dyDescent="0.25">
      <c r="A3007" s="106"/>
      <c r="B3007" s="106"/>
      <c r="C3007" s="106"/>
      <c r="D3007" s="106"/>
      <c r="E3007">
        <v>6959</v>
      </c>
      <c r="F3007" s="106"/>
      <c r="G3007" t="s">
        <v>121</v>
      </c>
      <c r="H3007" s="106"/>
    </row>
    <row r="3008" spans="1:8" x14ac:dyDescent="0.25">
      <c r="A3008" s="106"/>
      <c r="B3008" s="106"/>
      <c r="C3008" s="106"/>
      <c r="D3008" s="106"/>
      <c r="E3008">
        <v>47272</v>
      </c>
      <c r="F3008" s="106"/>
      <c r="G3008" t="s">
        <v>102</v>
      </c>
      <c r="H3008" s="106"/>
    </row>
    <row r="3009" spans="1:8" x14ac:dyDescent="0.25">
      <c r="A3009" s="106"/>
      <c r="B3009" s="106"/>
      <c r="C3009" s="106"/>
      <c r="D3009" s="106"/>
      <c r="E3009">
        <v>47274</v>
      </c>
      <c r="F3009" s="106"/>
      <c r="G3009" t="s">
        <v>102</v>
      </c>
      <c r="H3009" s="106"/>
    </row>
    <row r="3010" spans="1:8" x14ac:dyDescent="0.25">
      <c r="A3010" s="106"/>
      <c r="B3010" s="106"/>
      <c r="C3010" s="106"/>
      <c r="D3010" s="106"/>
      <c r="E3010">
        <v>47276</v>
      </c>
      <c r="F3010" s="106"/>
      <c r="G3010" t="s">
        <v>102</v>
      </c>
      <c r="H3010" s="106"/>
    </row>
    <row r="3011" spans="1:8" x14ac:dyDescent="0.25">
      <c r="A3011" s="106"/>
      <c r="B3011" s="106"/>
      <c r="C3011" s="106"/>
      <c r="D3011" s="106"/>
      <c r="E3011">
        <v>47278</v>
      </c>
      <c r="F3011" s="106"/>
      <c r="G3011" t="s">
        <v>102</v>
      </c>
      <c r="H3011" s="106"/>
    </row>
    <row r="3012" spans="1:8" x14ac:dyDescent="0.25">
      <c r="A3012" s="106"/>
      <c r="B3012" s="106"/>
      <c r="C3012" s="106"/>
      <c r="D3012" s="106"/>
      <c r="E3012">
        <v>47280</v>
      </c>
      <c r="F3012" s="106"/>
      <c r="G3012" t="s">
        <v>102</v>
      </c>
      <c r="H3012" s="106"/>
    </row>
    <row r="3013" spans="1:8" x14ac:dyDescent="0.25">
      <c r="A3013" s="106"/>
      <c r="B3013" s="106"/>
      <c r="C3013" s="106"/>
      <c r="D3013" s="106"/>
      <c r="E3013">
        <v>47282</v>
      </c>
      <c r="F3013" s="106"/>
      <c r="G3013" t="s">
        <v>102</v>
      </c>
      <c r="H3013" s="106"/>
    </row>
    <row r="3014" spans="1:8" x14ac:dyDescent="0.25">
      <c r="A3014" s="106"/>
      <c r="B3014" s="106"/>
      <c r="C3014" s="106"/>
      <c r="D3014" s="106"/>
      <c r="E3014">
        <v>47284</v>
      </c>
      <c r="F3014" s="106"/>
      <c r="G3014" t="s">
        <v>102</v>
      </c>
      <c r="H3014" s="106"/>
    </row>
    <row r="3015" spans="1:8" x14ac:dyDescent="0.25">
      <c r="A3015" s="106"/>
      <c r="B3015" s="106"/>
      <c r="C3015" s="106"/>
      <c r="D3015" s="106"/>
      <c r="E3015">
        <v>47286</v>
      </c>
      <c r="F3015" s="106"/>
      <c r="G3015" t="s">
        <v>102</v>
      </c>
      <c r="H3015" s="106"/>
    </row>
    <row r="3016" spans="1:8" x14ac:dyDescent="0.25">
      <c r="A3016" s="106"/>
      <c r="B3016" s="106"/>
      <c r="C3016" s="106"/>
      <c r="D3016" s="106"/>
      <c r="E3016">
        <v>47288</v>
      </c>
      <c r="F3016" s="106"/>
      <c r="G3016" t="s">
        <v>102</v>
      </c>
      <c r="H3016" s="106"/>
    </row>
    <row r="3017" spans="1:8" x14ac:dyDescent="0.25">
      <c r="A3017" s="106"/>
      <c r="B3017" s="106"/>
      <c r="C3017" s="106"/>
      <c r="D3017" s="106"/>
      <c r="E3017">
        <v>47290</v>
      </c>
      <c r="F3017" s="106"/>
      <c r="G3017" t="s">
        <v>102</v>
      </c>
      <c r="H3017" s="106"/>
    </row>
    <row r="3018" spans="1:8" x14ac:dyDescent="0.25">
      <c r="A3018" s="106"/>
      <c r="B3018" s="106"/>
      <c r="C3018" s="106"/>
      <c r="D3018" s="106"/>
      <c r="E3018">
        <v>47292</v>
      </c>
      <c r="F3018" s="106"/>
      <c r="G3018" t="s">
        <v>102</v>
      </c>
      <c r="H3018" s="106"/>
    </row>
    <row r="3019" spans="1:8" x14ac:dyDescent="0.25">
      <c r="A3019" s="106"/>
      <c r="B3019" s="106"/>
      <c r="C3019" s="106"/>
      <c r="D3019" s="106"/>
      <c r="E3019">
        <v>47294</v>
      </c>
      <c r="F3019" s="106"/>
      <c r="G3019" t="s">
        <v>102</v>
      </c>
      <c r="H3019" s="106"/>
    </row>
    <row r="3020" spans="1:8" x14ac:dyDescent="0.25">
      <c r="A3020" s="106"/>
      <c r="B3020" s="106"/>
      <c r="C3020" s="106"/>
      <c r="D3020" s="106"/>
      <c r="E3020">
        <v>47315</v>
      </c>
      <c r="F3020" s="106"/>
      <c r="G3020" t="s">
        <v>102</v>
      </c>
      <c r="H3020" s="106"/>
    </row>
    <row r="3021" spans="1:8" x14ac:dyDescent="0.25">
      <c r="A3021" s="106"/>
      <c r="B3021" s="106"/>
      <c r="C3021" s="106"/>
      <c r="D3021" s="106"/>
      <c r="E3021">
        <v>47317</v>
      </c>
      <c r="F3021" s="106"/>
      <c r="G3021" t="s">
        <v>102</v>
      </c>
      <c r="H3021" s="106"/>
    </row>
    <row r="3022" spans="1:8" x14ac:dyDescent="0.25">
      <c r="A3022" s="106"/>
      <c r="B3022" s="106"/>
      <c r="C3022" s="106"/>
      <c r="D3022" s="106"/>
      <c r="E3022">
        <v>47319</v>
      </c>
      <c r="F3022" s="106"/>
      <c r="G3022" t="s">
        <v>102</v>
      </c>
      <c r="H3022" s="106"/>
    </row>
    <row r="3023" spans="1:8" x14ac:dyDescent="0.25">
      <c r="A3023" s="106"/>
      <c r="B3023" s="106"/>
      <c r="C3023" s="106"/>
      <c r="D3023" s="106"/>
      <c r="E3023">
        <v>47321</v>
      </c>
      <c r="F3023" s="106"/>
      <c r="G3023" t="s">
        <v>102</v>
      </c>
      <c r="H3023" s="106"/>
    </row>
    <row r="3024" spans="1:8" x14ac:dyDescent="0.25">
      <c r="A3024" s="106"/>
      <c r="B3024" s="106"/>
      <c r="C3024" s="106"/>
      <c r="D3024" s="106"/>
      <c r="E3024">
        <v>6969</v>
      </c>
      <c r="F3024" s="106"/>
      <c r="G3024" t="s">
        <v>121</v>
      </c>
      <c r="H3024" s="106"/>
    </row>
    <row r="3025" spans="1:8" x14ac:dyDescent="0.25">
      <c r="A3025" s="106"/>
      <c r="B3025" s="106"/>
      <c r="C3025" s="106"/>
      <c r="D3025" s="106"/>
      <c r="E3025">
        <v>6973</v>
      </c>
      <c r="F3025" s="106"/>
      <c r="G3025" t="s">
        <v>121</v>
      </c>
      <c r="H3025" s="106"/>
    </row>
    <row r="3026" spans="1:8" x14ac:dyDescent="0.25">
      <c r="A3026" s="106"/>
      <c r="B3026" s="106"/>
      <c r="C3026" s="106"/>
      <c r="D3026" s="106"/>
      <c r="E3026">
        <v>6975</v>
      </c>
      <c r="F3026" s="106"/>
      <c r="G3026" t="s">
        <v>121</v>
      </c>
      <c r="H3026" s="106"/>
    </row>
    <row r="3027" spans="1:8" x14ac:dyDescent="0.25">
      <c r="A3027" s="106"/>
      <c r="B3027" s="106"/>
      <c r="C3027" s="106"/>
      <c r="D3027" s="106"/>
      <c r="E3027">
        <v>6977</v>
      </c>
      <c r="F3027" s="106"/>
      <c r="G3027" t="s">
        <v>121</v>
      </c>
      <c r="H3027" s="106"/>
    </row>
    <row r="3028" spans="1:8" x14ac:dyDescent="0.25">
      <c r="A3028" s="106"/>
      <c r="B3028" s="106"/>
      <c r="C3028" s="106"/>
      <c r="D3028" s="106"/>
      <c r="E3028">
        <v>6981</v>
      </c>
      <c r="F3028" s="106"/>
      <c r="G3028" t="s">
        <v>121</v>
      </c>
      <c r="H3028" s="106"/>
    </row>
    <row r="3029" spans="1:8" x14ac:dyDescent="0.25">
      <c r="A3029" s="106"/>
      <c r="B3029" s="106"/>
      <c r="C3029" s="106"/>
      <c r="D3029" s="106"/>
      <c r="E3029">
        <v>6985</v>
      </c>
      <c r="F3029" s="106"/>
      <c r="G3029" t="s">
        <v>121</v>
      </c>
      <c r="H3029" s="106"/>
    </row>
    <row r="3030" spans="1:8" x14ac:dyDescent="0.25">
      <c r="A3030" s="106"/>
      <c r="B3030" s="106"/>
      <c r="C3030" s="106"/>
      <c r="D3030" s="106"/>
      <c r="E3030">
        <v>7308</v>
      </c>
      <c r="F3030" s="106"/>
      <c r="G3030" t="s">
        <v>121</v>
      </c>
      <c r="H3030" s="106"/>
    </row>
    <row r="3031" spans="1:8" x14ac:dyDescent="0.25">
      <c r="A3031" s="106"/>
      <c r="B3031" s="106"/>
      <c r="C3031" s="106"/>
      <c r="D3031" s="106"/>
      <c r="E3031">
        <v>7310</v>
      </c>
      <c r="F3031" s="106"/>
      <c r="G3031" t="s">
        <v>121</v>
      </c>
      <c r="H3031" s="106"/>
    </row>
    <row r="3032" spans="1:8" x14ac:dyDescent="0.25">
      <c r="A3032" s="106"/>
      <c r="B3032" s="106"/>
      <c r="C3032" s="106"/>
      <c r="D3032" s="106"/>
      <c r="E3032">
        <v>7312</v>
      </c>
      <c r="F3032" s="106"/>
      <c r="G3032" t="s">
        <v>121</v>
      </c>
      <c r="H3032" s="106"/>
    </row>
    <row r="3033" spans="1:8" x14ac:dyDescent="0.25">
      <c r="A3033" s="106"/>
      <c r="B3033" s="106"/>
      <c r="C3033" s="106"/>
      <c r="D3033" s="106"/>
      <c r="E3033">
        <v>7316</v>
      </c>
      <c r="F3033" s="106"/>
      <c r="G3033" t="s">
        <v>121</v>
      </c>
      <c r="H3033" s="106"/>
    </row>
    <row r="3034" spans="1:8" x14ac:dyDescent="0.25">
      <c r="A3034" s="106"/>
      <c r="B3034" s="106"/>
      <c r="C3034" s="106"/>
      <c r="D3034" s="106"/>
      <c r="E3034">
        <v>7318</v>
      </c>
      <c r="F3034" s="106"/>
      <c r="G3034" t="s">
        <v>121</v>
      </c>
      <c r="H3034" s="106"/>
    </row>
    <row r="3035" spans="1:8" x14ac:dyDescent="0.25">
      <c r="A3035" s="106"/>
      <c r="B3035" s="106"/>
      <c r="C3035" s="106"/>
      <c r="D3035" s="106"/>
      <c r="E3035">
        <v>7327</v>
      </c>
      <c r="F3035" s="106"/>
      <c r="G3035" t="s">
        <v>121</v>
      </c>
      <c r="H3035" s="106"/>
    </row>
    <row r="3036" spans="1:8" x14ac:dyDescent="0.25">
      <c r="A3036" s="106"/>
      <c r="B3036" s="106"/>
      <c r="C3036" s="106"/>
      <c r="D3036" s="106"/>
      <c r="E3036">
        <v>7329</v>
      </c>
      <c r="F3036" s="106"/>
      <c r="G3036" t="s">
        <v>121</v>
      </c>
      <c r="H3036" s="106"/>
    </row>
    <row r="3037" spans="1:8" x14ac:dyDescent="0.25">
      <c r="A3037" s="106"/>
      <c r="B3037" s="106"/>
      <c r="C3037" s="106"/>
      <c r="D3037" s="106"/>
      <c r="E3037">
        <v>6760</v>
      </c>
      <c r="F3037" s="106"/>
      <c r="G3037" t="s">
        <v>121</v>
      </c>
      <c r="H3037" s="106"/>
    </row>
    <row r="3038" spans="1:8" x14ac:dyDescent="0.25">
      <c r="A3038" s="106"/>
      <c r="B3038" s="106"/>
      <c r="C3038" s="106"/>
      <c r="D3038" s="106"/>
      <c r="E3038">
        <v>6767</v>
      </c>
      <c r="F3038" s="106"/>
      <c r="G3038" t="s">
        <v>121</v>
      </c>
      <c r="H3038" s="106"/>
    </row>
    <row r="3039" spans="1:8" x14ac:dyDescent="0.25">
      <c r="A3039" s="106"/>
      <c r="B3039" s="106"/>
      <c r="C3039" s="106"/>
      <c r="D3039" s="106"/>
      <c r="E3039">
        <v>6842</v>
      </c>
      <c r="F3039" s="106"/>
      <c r="G3039" t="s">
        <v>121</v>
      </c>
      <c r="H3039" s="106"/>
    </row>
    <row r="3040" spans="1:8" x14ac:dyDescent="0.25">
      <c r="A3040" s="106"/>
      <c r="B3040" s="106"/>
      <c r="C3040" s="106"/>
      <c r="D3040" s="106"/>
      <c r="E3040">
        <v>6844</v>
      </c>
      <c r="F3040" s="106"/>
      <c r="G3040" t="s">
        <v>121</v>
      </c>
      <c r="H3040" s="106"/>
    </row>
    <row r="3041" spans="1:8" x14ac:dyDescent="0.25">
      <c r="A3041" s="106"/>
      <c r="B3041" s="106"/>
      <c r="C3041" s="106"/>
      <c r="D3041" s="106"/>
      <c r="E3041">
        <v>6846</v>
      </c>
      <c r="F3041" s="106"/>
      <c r="G3041" t="s">
        <v>121</v>
      </c>
      <c r="H3041" s="106"/>
    </row>
    <row r="3042" spans="1:8" x14ac:dyDescent="0.25">
      <c r="A3042" s="106"/>
      <c r="B3042" s="106"/>
      <c r="C3042" s="106"/>
      <c r="D3042" s="106"/>
      <c r="E3042">
        <v>6856</v>
      </c>
      <c r="F3042" s="106"/>
      <c r="G3042" t="s">
        <v>121</v>
      </c>
      <c r="H3042" s="106"/>
    </row>
    <row r="3043" spans="1:8" x14ac:dyDescent="0.25">
      <c r="A3043" s="106"/>
      <c r="B3043" s="106"/>
      <c r="C3043" s="106"/>
      <c r="D3043" s="106"/>
      <c r="E3043">
        <v>6858</v>
      </c>
      <c r="F3043" s="106"/>
      <c r="G3043" t="s">
        <v>121</v>
      </c>
      <c r="H3043" s="106"/>
    </row>
    <row r="3044" spans="1:8" x14ac:dyDescent="0.25">
      <c r="A3044" s="106"/>
      <c r="B3044" s="106"/>
      <c r="C3044" s="106"/>
      <c r="D3044" s="106"/>
      <c r="E3044">
        <v>6860</v>
      </c>
      <c r="F3044" s="106"/>
      <c r="G3044" t="s">
        <v>121</v>
      </c>
      <c r="H3044" s="106"/>
    </row>
    <row r="3045" spans="1:8" x14ac:dyDescent="0.25">
      <c r="A3045" s="106"/>
      <c r="B3045" s="106"/>
      <c r="C3045" s="106"/>
      <c r="D3045" s="106"/>
      <c r="E3045">
        <v>6881</v>
      </c>
      <c r="F3045" s="106"/>
      <c r="G3045" t="s">
        <v>121</v>
      </c>
      <c r="H3045" s="106"/>
    </row>
    <row r="3046" spans="1:8" x14ac:dyDescent="0.25">
      <c r="A3046" s="106"/>
      <c r="B3046" s="106"/>
      <c r="C3046" s="106"/>
      <c r="D3046" s="106"/>
      <c r="E3046">
        <v>6693</v>
      </c>
      <c r="F3046" s="106"/>
      <c r="G3046" t="s">
        <v>121</v>
      </c>
      <c r="H3046" s="106"/>
    </row>
    <row r="3047" spans="1:8" x14ac:dyDescent="0.25">
      <c r="A3047" s="106"/>
      <c r="B3047" s="106"/>
      <c r="C3047" s="106"/>
      <c r="D3047" s="106"/>
      <c r="E3047">
        <v>6716</v>
      </c>
      <c r="F3047" s="106"/>
      <c r="G3047" t="s">
        <v>121</v>
      </c>
      <c r="H3047" s="106"/>
    </row>
    <row r="3048" spans="1:8" x14ac:dyDescent="0.25">
      <c r="A3048" s="106"/>
      <c r="B3048" s="106"/>
      <c r="C3048" s="106"/>
      <c r="D3048" s="106"/>
      <c r="E3048">
        <v>6772</v>
      </c>
      <c r="F3048" s="106"/>
      <c r="G3048" t="s">
        <v>121</v>
      </c>
      <c r="H3048" s="106"/>
    </row>
    <row r="3049" spans="1:8" x14ac:dyDescent="0.25">
      <c r="A3049" s="106"/>
      <c r="B3049" s="106"/>
      <c r="C3049" s="106"/>
      <c r="D3049" s="106"/>
      <c r="E3049">
        <v>6774</v>
      </c>
      <c r="F3049" s="106"/>
      <c r="G3049" t="s">
        <v>121</v>
      </c>
      <c r="H3049" s="106"/>
    </row>
    <row r="3050" spans="1:8" x14ac:dyDescent="0.25">
      <c r="A3050" s="106"/>
      <c r="B3050" s="106"/>
      <c r="C3050" s="106"/>
      <c r="D3050" s="106"/>
      <c r="E3050">
        <v>6777</v>
      </c>
      <c r="F3050" s="106"/>
      <c r="G3050" t="s">
        <v>121</v>
      </c>
      <c r="H3050" s="106"/>
    </row>
    <row r="3051" spans="1:8" x14ac:dyDescent="0.25">
      <c r="A3051" s="106"/>
      <c r="B3051" s="106"/>
      <c r="C3051" s="106"/>
      <c r="D3051" s="106"/>
      <c r="E3051">
        <v>6779</v>
      </c>
      <c r="F3051" s="106"/>
      <c r="G3051" t="s">
        <v>121</v>
      </c>
      <c r="H3051" s="106"/>
    </row>
    <row r="3052" spans="1:8" x14ac:dyDescent="0.25">
      <c r="A3052" s="106"/>
      <c r="B3052" s="106"/>
      <c r="C3052" s="106"/>
      <c r="D3052" s="106"/>
      <c r="E3052">
        <v>6781</v>
      </c>
      <c r="F3052" s="106"/>
      <c r="G3052" t="s">
        <v>121</v>
      </c>
      <c r="H3052" s="106"/>
    </row>
    <row r="3053" spans="1:8" x14ac:dyDescent="0.25">
      <c r="A3053" s="106"/>
      <c r="B3053" s="106"/>
      <c r="C3053" s="106"/>
      <c r="D3053" s="106"/>
      <c r="E3053">
        <v>6783</v>
      </c>
      <c r="F3053" s="106"/>
      <c r="G3053" t="s">
        <v>121</v>
      </c>
      <c r="H3053" s="106"/>
    </row>
    <row r="3054" spans="1:8" x14ac:dyDescent="0.25">
      <c r="A3054" s="106"/>
      <c r="B3054" s="106"/>
      <c r="C3054" s="106"/>
      <c r="D3054" s="106"/>
      <c r="E3054">
        <v>6785</v>
      </c>
      <c r="F3054" s="106"/>
      <c r="G3054" t="s">
        <v>121</v>
      </c>
      <c r="H3054" s="106"/>
    </row>
    <row r="3055" spans="1:8" x14ac:dyDescent="0.25">
      <c r="A3055" s="106"/>
      <c r="B3055" s="106"/>
      <c r="C3055" s="106"/>
      <c r="D3055" s="106"/>
      <c r="E3055">
        <v>6787</v>
      </c>
      <c r="F3055" s="106"/>
      <c r="G3055" t="s">
        <v>121</v>
      </c>
      <c r="H3055" s="106"/>
    </row>
    <row r="3056" spans="1:8" x14ac:dyDescent="0.25">
      <c r="A3056" s="106"/>
      <c r="B3056" s="106"/>
      <c r="C3056" s="106"/>
      <c r="D3056" s="106"/>
      <c r="E3056" t="s">
        <v>152</v>
      </c>
      <c r="F3056" s="106"/>
      <c r="G3056" t="s">
        <v>121</v>
      </c>
      <c r="H3056" s="106"/>
    </row>
    <row r="3057" spans="1:8" x14ac:dyDescent="0.25">
      <c r="A3057" s="106"/>
      <c r="B3057" s="106"/>
      <c r="C3057" s="106"/>
      <c r="D3057" s="106"/>
      <c r="E3057">
        <v>6797</v>
      </c>
      <c r="F3057" s="106"/>
      <c r="G3057" t="s">
        <v>121</v>
      </c>
      <c r="H3057" s="106"/>
    </row>
    <row r="3058" spans="1:8" x14ac:dyDescent="0.25">
      <c r="A3058" s="106"/>
      <c r="B3058" s="106"/>
      <c r="C3058" s="106"/>
      <c r="D3058" s="106"/>
      <c r="E3058">
        <v>6799</v>
      </c>
      <c r="F3058" s="106"/>
      <c r="G3058" t="s">
        <v>121</v>
      </c>
      <c r="H3058" s="106"/>
    </row>
    <row r="3059" spans="1:8" x14ac:dyDescent="0.25">
      <c r="A3059" s="106"/>
      <c r="B3059" s="106"/>
      <c r="C3059" s="106"/>
      <c r="D3059" s="106"/>
      <c r="E3059">
        <v>6801</v>
      </c>
      <c r="F3059" s="106"/>
      <c r="G3059" t="s">
        <v>121</v>
      </c>
      <c r="H3059" s="106"/>
    </row>
    <row r="3060" spans="1:8" x14ac:dyDescent="0.25">
      <c r="A3060" s="106"/>
      <c r="B3060" s="106"/>
      <c r="C3060" s="106"/>
      <c r="D3060" s="106"/>
      <c r="E3060">
        <v>6803</v>
      </c>
      <c r="F3060" s="106"/>
      <c r="G3060" t="s">
        <v>121</v>
      </c>
      <c r="H3060" s="106"/>
    </row>
    <row r="3061" spans="1:8" x14ac:dyDescent="0.25">
      <c r="A3061" s="106"/>
      <c r="B3061" s="106"/>
      <c r="C3061" s="106"/>
      <c r="D3061" s="106"/>
      <c r="E3061">
        <v>6810</v>
      </c>
      <c r="F3061" s="106"/>
      <c r="G3061" t="s">
        <v>121</v>
      </c>
      <c r="H3061" s="106"/>
    </row>
    <row r="3062" spans="1:8" x14ac:dyDescent="0.25">
      <c r="A3062" s="106"/>
      <c r="B3062" s="106"/>
      <c r="C3062" s="106"/>
      <c r="D3062" s="106"/>
      <c r="E3062">
        <v>6812</v>
      </c>
      <c r="F3062" s="106"/>
      <c r="G3062" t="s">
        <v>121</v>
      </c>
      <c r="H3062" s="106"/>
    </row>
    <row r="3063" spans="1:8" x14ac:dyDescent="0.25">
      <c r="A3063" s="106"/>
      <c r="B3063" s="106"/>
      <c r="C3063" s="106"/>
      <c r="D3063" s="106"/>
      <c r="E3063">
        <v>6814</v>
      </c>
      <c r="F3063" s="106"/>
      <c r="G3063" t="s">
        <v>121</v>
      </c>
      <c r="H3063" s="106"/>
    </row>
    <row r="3064" spans="1:8" x14ac:dyDescent="0.25">
      <c r="A3064" s="106"/>
      <c r="B3064" s="106"/>
      <c r="C3064" s="106"/>
      <c r="D3064" s="106"/>
      <c r="E3064">
        <v>6822</v>
      </c>
      <c r="F3064" s="106"/>
      <c r="G3064" t="s">
        <v>121</v>
      </c>
      <c r="H3064" s="106"/>
    </row>
    <row r="3065" spans="1:8" x14ac:dyDescent="0.25">
      <c r="A3065" s="106"/>
      <c r="B3065" s="106"/>
      <c r="C3065" s="106"/>
      <c r="D3065" s="106"/>
      <c r="E3065">
        <v>6828</v>
      </c>
      <c r="F3065" s="106"/>
      <c r="G3065" t="s">
        <v>121</v>
      </c>
      <c r="H3065" s="106"/>
    </row>
    <row r="3066" spans="1:8" x14ac:dyDescent="0.25">
      <c r="A3066" s="106"/>
      <c r="B3066" s="106"/>
      <c r="C3066" s="106"/>
      <c r="D3066" s="106"/>
      <c r="E3066">
        <v>6832</v>
      </c>
      <c r="F3066" s="106"/>
      <c r="G3066" t="s">
        <v>121</v>
      </c>
      <c r="H3066" s="106"/>
    </row>
    <row r="3067" spans="1:8" x14ac:dyDescent="0.25">
      <c r="A3067" s="106"/>
      <c r="B3067" s="106"/>
      <c r="C3067" s="106"/>
      <c r="D3067" s="106"/>
      <c r="E3067">
        <v>6834</v>
      </c>
      <c r="F3067" s="106"/>
      <c r="G3067" t="s">
        <v>121</v>
      </c>
      <c r="H3067" s="106"/>
    </row>
    <row r="3068" spans="1:8" x14ac:dyDescent="0.25">
      <c r="A3068" s="106"/>
      <c r="B3068" s="106"/>
      <c r="C3068" s="106"/>
      <c r="D3068" s="106"/>
      <c r="E3068">
        <v>6896</v>
      </c>
      <c r="F3068" s="106"/>
      <c r="G3068" t="s">
        <v>121</v>
      </c>
      <c r="H3068" s="106"/>
    </row>
    <row r="3069" spans="1:8" x14ac:dyDescent="0.25">
      <c r="A3069" s="106"/>
      <c r="B3069" s="106"/>
      <c r="C3069" s="106"/>
      <c r="D3069" s="106"/>
      <c r="E3069">
        <v>6898</v>
      </c>
      <c r="F3069" s="106"/>
      <c r="G3069" t="s">
        <v>121</v>
      </c>
      <c r="H3069" s="106"/>
    </row>
    <row r="3070" spans="1:8" x14ac:dyDescent="0.25">
      <c r="A3070" s="106"/>
      <c r="B3070" s="106"/>
      <c r="C3070" s="106"/>
      <c r="D3070" s="106"/>
      <c r="E3070">
        <v>7001</v>
      </c>
      <c r="F3070" s="106"/>
      <c r="G3070" t="s">
        <v>121</v>
      </c>
      <c r="H3070" s="106"/>
    </row>
    <row r="3071" spans="1:8" x14ac:dyDescent="0.25">
      <c r="A3071" s="106"/>
      <c r="B3071" s="106"/>
      <c r="C3071" s="106"/>
      <c r="D3071" s="106"/>
      <c r="E3071" t="s">
        <v>153</v>
      </c>
      <c r="F3071" s="106"/>
      <c r="G3071" t="s">
        <v>121</v>
      </c>
      <c r="H3071" s="106"/>
    </row>
    <row r="3072" spans="1:8" x14ac:dyDescent="0.25">
      <c r="A3072" s="106"/>
      <c r="B3072" s="106"/>
      <c r="C3072" s="106"/>
      <c r="D3072" s="106"/>
      <c r="E3072">
        <v>7005</v>
      </c>
      <c r="F3072" s="106"/>
      <c r="G3072" t="s">
        <v>121</v>
      </c>
      <c r="H3072" s="106"/>
    </row>
    <row r="3073" spans="1:8" x14ac:dyDescent="0.25">
      <c r="A3073" s="106"/>
      <c r="B3073" s="106"/>
      <c r="C3073" s="106"/>
      <c r="D3073" s="106"/>
      <c r="E3073">
        <v>7007</v>
      </c>
      <c r="F3073" s="106"/>
      <c r="G3073" t="s">
        <v>121</v>
      </c>
      <c r="H3073" s="106"/>
    </row>
    <row r="3074" spans="1:8" x14ac:dyDescent="0.25">
      <c r="A3074" s="106"/>
      <c r="B3074" s="106"/>
      <c r="C3074" s="106"/>
      <c r="D3074" s="106"/>
      <c r="E3074">
        <v>7009</v>
      </c>
      <c r="F3074" s="106"/>
      <c r="G3074" t="s">
        <v>121</v>
      </c>
      <c r="H3074" s="106"/>
    </row>
    <row r="3075" spans="1:8" x14ac:dyDescent="0.25">
      <c r="A3075" s="106"/>
      <c r="B3075" s="106"/>
      <c r="C3075" s="106"/>
      <c r="D3075" s="106"/>
      <c r="E3075">
        <v>7011</v>
      </c>
      <c r="F3075" s="106"/>
      <c r="G3075" t="s">
        <v>121</v>
      </c>
      <c r="H3075" s="106"/>
    </row>
    <row r="3076" spans="1:8" x14ac:dyDescent="0.25">
      <c r="A3076" s="106"/>
      <c r="B3076" s="106"/>
      <c r="C3076" s="106"/>
      <c r="D3076" s="106"/>
      <c r="E3076">
        <v>7013</v>
      </c>
      <c r="F3076" s="106"/>
      <c r="G3076" t="s">
        <v>121</v>
      </c>
      <c r="H3076" s="106"/>
    </row>
    <row r="3077" spans="1:8" x14ac:dyDescent="0.25">
      <c r="A3077" s="106"/>
      <c r="B3077" s="106"/>
      <c r="C3077" s="106"/>
      <c r="D3077" s="106"/>
      <c r="E3077">
        <v>7015</v>
      </c>
      <c r="F3077" s="106"/>
      <c r="G3077" t="s">
        <v>121</v>
      </c>
      <c r="H3077" s="106"/>
    </row>
    <row r="3078" spans="1:8" x14ac:dyDescent="0.25">
      <c r="A3078" s="106"/>
      <c r="B3078" s="106"/>
      <c r="C3078" s="106"/>
      <c r="D3078" s="106"/>
      <c r="E3078">
        <v>7017</v>
      </c>
      <c r="F3078" s="106"/>
      <c r="G3078" t="s">
        <v>121</v>
      </c>
      <c r="H3078" s="106"/>
    </row>
    <row r="3079" spans="1:8" x14ac:dyDescent="0.25">
      <c r="A3079" s="106"/>
      <c r="B3079" s="106"/>
      <c r="C3079" s="106"/>
      <c r="D3079" s="106"/>
      <c r="E3079">
        <v>7020</v>
      </c>
      <c r="F3079" s="106"/>
      <c r="G3079" t="s">
        <v>121</v>
      </c>
      <c r="H3079" s="106"/>
    </row>
    <row r="3080" spans="1:8" x14ac:dyDescent="0.25">
      <c r="A3080" s="106"/>
      <c r="B3080" s="106"/>
      <c r="C3080" s="106"/>
      <c r="D3080" s="106"/>
      <c r="E3080">
        <v>7022</v>
      </c>
      <c r="F3080" s="106"/>
      <c r="G3080" t="s">
        <v>121</v>
      </c>
      <c r="H3080" s="106"/>
    </row>
    <row r="3081" spans="1:8" x14ac:dyDescent="0.25">
      <c r="A3081" s="106"/>
      <c r="B3081" s="106"/>
      <c r="C3081" s="106"/>
      <c r="D3081" s="106"/>
      <c r="E3081">
        <v>7024</v>
      </c>
      <c r="F3081" s="106"/>
      <c r="G3081" t="s">
        <v>121</v>
      </c>
      <c r="H3081" s="106"/>
    </row>
    <row r="3082" spans="1:8" x14ac:dyDescent="0.25">
      <c r="A3082" s="106"/>
      <c r="B3082" s="106"/>
      <c r="C3082" s="106"/>
      <c r="D3082" s="106"/>
      <c r="E3082">
        <v>6726</v>
      </c>
      <c r="F3082" s="106"/>
      <c r="G3082" t="s">
        <v>121</v>
      </c>
      <c r="H3082" s="106"/>
    </row>
    <row r="3083" spans="1:8" x14ac:dyDescent="0.25">
      <c r="A3083" s="106"/>
      <c r="B3083" s="106"/>
      <c r="C3083" s="106"/>
      <c r="D3083" s="106"/>
      <c r="E3083">
        <v>6657</v>
      </c>
      <c r="F3083" s="106"/>
      <c r="G3083" t="s">
        <v>121</v>
      </c>
      <c r="H3083" s="106"/>
    </row>
    <row r="3084" spans="1:8" x14ac:dyDescent="0.25">
      <c r="A3084" s="106"/>
      <c r="B3084" s="106"/>
      <c r="C3084" s="106"/>
      <c r="D3084" s="106"/>
      <c r="E3084">
        <v>6683</v>
      </c>
      <c r="F3084" s="106"/>
      <c r="G3084" t="s">
        <v>121</v>
      </c>
      <c r="H3084" s="106"/>
    </row>
    <row r="3085" spans="1:8" x14ac:dyDescent="0.25">
      <c r="A3085" s="106"/>
      <c r="B3085" s="106"/>
      <c r="C3085" s="106"/>
      <c r="D3085" s="106"/>
      <c r="E3085">
        <v>6694</v>
      </c>
      <c r="F3085" s="106"/>
      <c r="G3085" t="s">
        <v>121</v>
      </c>
      <c r="H3085" s="106"/>
    </row>
    <row r="3086" spans="1:8" x14ac:dyDescent="0.25">
      <c r="A3086" s="106"/>
      <c r="B3086" s="106"/>
      <c r="C3086" s="106"/>
      <c r="D3086" s="106"/>
      <c r="E3086">
        <v>6723</v>
      </c>
      <c r="F3086" s="106"/>
      <c r="G3086" t="s">
        <v>121</v>
      </c>
      <c r="H3086" s="106"/>
    </row>
    <row r="3087" spans="1:8" x14ac:dyDescent="0.25">
      <c r="A3087" s="106"/>
      <c r="B3087" s="106"/>
      <c r="C3087" s="106"/>
      <c r="D3087" s="106"/>
      <c r="E3087">
        <v>6999</v>
      </c>
      <c r="F3087" s="106"/>
      <c r="G3087" t="s">
        <v>121</v>
      </c>
      <c r="H3087" s="106"/>
    </row>
    <row r="3088" spans="1:8" x14ac:dyDescent="0.25">
      <c r="A3088" s="106"/>
      <c r="B3088" s="106"/>
      <c r="C3088" s="106"/>
      <c r="D3088" s="106"/>
      <c r="E3088">
        <v>6761</v>
      </c>
      <c r="F3088" s="106"/>
      <c r="G3088" t="s">
        <v>121</v>
      </c>
      <c r="H3088" s="106"/>
    </row>
    <row r="3089" spans="1:8" x14ac:dyDescent="0.25">
      <c r="A3089" s="106"/>
      <c r="B3089" s="106"/>
      <c r="C3089" s="106"/>
      <c r="D3089" s="106"/>
      <c r="E3089">
        <v>7350</v>
      </c>
      <c r="F3089" s="106"/>
      <c r="G3089" t="s">
        <v>105</v>
      </c>
      <c r="H3089" s="106"/>
    </row>
    <row r="3090" spans="1:8" x14ac:dyDescent="0.25">
      <c r="A3090" s="106"/>
      <c r="B3090" s="106"/>
      <c r="C3090" s="106"/>
      <c r="D3090" s="106"/>
      <c r="E3090">
        <v>47129</v>
      </c>
      <c r="F3090" s="106"/>
      <c r="G3090" t="s">
        <v>102</v>
      </c>
      <c r="H3090" s="106"/>
    </row>
    <row r="3091" spans="1:8" x14ac:dyDescent="0.25">
      <c r="A3091" s="106"/>
      <c r="B3091" s="106"/>
      <c r="C3091" s="106"/>
      <c r="D3091" s="106"/>
      <c r="E3091">
        <v>6673</v>
      </c>
      <c r="F3091" s="106"/>
      <c r="G3091" t="s">
        <v>121</v>
      </c>
      <c r="H3091" s="106"/>
    </row>
    <row r="3092" spans="1:8" x14ac:dyDescent="0.25">
      <c r="A3092" s="106"/>
      <c r="B3092" s="106"/>
      <c r="C3092" s="106"/>
      <c r="D3092" s="106"/>
      <c r="E3092">
        <v>6705</v>
      </c>
      <c r="F3092" s="106"/>
      <c r="G3092" t="s">
        <v>121</v>
      </c>
      <c r="H3092" s="106"/>
    </row>
    <row r="3093" spans="1:8" x14ac:dyDescent="0.25">
      <c r="A3093" s="106"/>
      <c r="B3093" s="106"/>
      <c r="C3093" s="106"/>
      <c r="D3093" s="106"/>
      <c r="E3093">
        <v>6730</v>
      </c>
      <c r="F3093" s="106"/>
      <c r="G3093" t="s">
        <v>121</v>
      </c>
      <c r="H3093" s="106"/>
    </row>
    <row r="3094" spans="1:8" x14ac:dyDescent="0.25">
      <c r="A3094" s="106"/>
      <c r="B3094" s="106"/>
      <c r="C3094" s="106"/>
      <c r="D3094" s="106"/>
      <c r="E3094">
        <v>7337</v>
      </c>
      <c r="F3094" s="106"/>
      <c r="G3094" t="s">
        <v>103</v>
      </c>
      <c r="H3094" s="106"/>
    </row>
    <row r="3095" spans="1:8" x14ac:dyDescent="0.25">
      <c r="A3095" s="106"/>
      <c r="B3095" s="106"/>
      <c r="C3095" s="106"/>
      <c r="D3095" s="106"/>
      <c r="E3095">
        <v>7100</v>
      </c>
      <c r="F3095" s="106"/>
      <c r="G3095" t="s">
        <v>121</v>
      </c>
      <c r="H3095" s="106"/>
    </row>
    <row r="3096" spans="1:8" x14ac:dyDescent="0.25">
      <c r="A3096" s="106"/>
      <c r="B3096" s="106"/>
      <c r="C3096" s="106"/>
      <c r="D3096" s="106"/>
      <c r="E3096">
        <v>7104</v>
      </c>
      <c r="F3096" s="106"/>
      <c r="G3096" t="s">
        <v>121</v>
      </c>
      <c r="H3096" s="106"/>
    </row>
    <row r="3097" spans="1:8" x14ac:dyDescent="0.25">
      <c r="A3097" s="106"/>
      <c r="B3097" s="106"/>
      <c r="C3097" s="106"/>
      <c r="D3097" s="106"/>
      <c r="E3097">
        <v>7106</v>
      </c>
      <c r="F3097" s="106"/>
      <c r="G3097" t="s">
        <v>121</v>
      </c>
      <c r="H3097" s="106"/>
    </row>
    <row r="3098" spans="1:8" x14ac:dyDescent="0.25">
      <c r="A3098" s="106"/>
      <c r="B3098" s="106"/>
      <c r="C3098" s="106"/>
      <c r="D3098" s="106"/>
      <c r="E3098">
        <v>7108</v>
      </c>
      <c r="F3098" s="106"/>
      <c r="G3098" t="s">
        <v>121</v>
      </c>
      <c r="H3098" s="106"/>
    </row>
    <row r="3099" spans="1:8" x14ac:dyDescent="0.25">
      <c r="A3099" s="106"/>
      <c r="B3099" s="106"/>
      <c r="C3099" s="106"/>
      <c r="D3099" s="106"/>
      <c r="E3099">
        <v>7110</v>
      </c>
      <c r="F3099" s="106"/>
      <c r="G3099" t="s">
        <v>121</v>
      </c>
      <c r="H3099" s="106"/>
    </row>
    <row r="3100" spans="1:8" x14ac:dyDescent="0.25">
      <c r="A3100" s="106"/>
      <c r="B3100" s="106"/>
      <c r="C3100" s="106"/>
      <c r="D3100" s="106"/>
      <c r="E3100">
        <v>7112</v>
      </c>
      <c r="F3100" s="106"/>
      <c r="G3100" t="s">
        <v>121</v>
      </c>
      <c r="H3100" s="106"/>
    </row>
    <row r="3101" spans="1:8" x14ac:dyDescent="0.25">
      <c r="A3101" s="106"/>
      <c r="B3101" s="106"/>
      <c r="C3101" s="106"/>
      <c r="D3101" s="106"/>
      <c r="E3101">
        <v>7116</v>
      </c>
      <c r="F3101" s="106"/>
      <c r="G3101" t="s">
        <v>121</v>
      </c>
      <c r="H3101" s="106"/>
    </row>
    <row r="3102" spans="1:8" x14ac:dyDescent="0.25">
      <c r="A3102" s="106"/>
      <c r="B3102" s="106"/>
      <c r="C3102" s="106"/>
      <c r="D3102" s="106"/>
      <c r="E3102">
        <v>7125</v>
      </c>
      <c r="F3102" s="106"/>
      <c r="G3102" t="s">
        <v>121</v>
      </c>
      <c r="H3102" s="106"/>
    </row>
    <row r="3103" spans="1:8" x14ac:dyDescent="0.25">
      <c r="A3103" s="106"/>
      <c r="B3103" s="106"/>
      <c r="C3103" s="106"/>
      <c r="D3103" s="106"/>
      <c r="E3103">
        <v>7129</v>
      </c>
      <c r="F3103" s="106"/>
      <c r="G3103" t="s">
        <v>121</v>
      </c>
      <c r="H3103" s="106"/>
    </row>
    <row r="3104" spans="1:8" x14ac:dyDescent="0.25">
      <c r="A3104" s="106"/>
      <c r="B3104" s="106"/>
      <c r="C3104" s="106"/>
      <c r="D3104" s="106"/>
      <c r="E3104">
        <v>7131</v>
      </c>
      <c r="F3104" s="106"/>
      <c r="G3104" t="s">
        <v>121</v>
      </c>
      <c r="H3104" s="106"/>
    </row>
    <row r="3105" spans="1:8" x14ac:dyDescent="0.25">
      <c r="A3105" s="106"/>
      <c r="B3105" s="106"/>
      <c r="C3105" s="106"/>
      <c r="D3105" s="106"/>
      <c r="E3105">
        <v>7133</v>
      </c>
      <c r="F3105" s="106"/>
      <c r="G3105" t="s">
        <v>121</v>
      </c>
      <c r="H3105" s="106"/>
    </row>
    <row r="3106" spans="1:8" x14ac:dyDescent="0.25">
      <c r="A3106" s="106"/>
      <c r="B3106" s="106"/>
      <c r="C3106" s="106"/>
      <c r="D3106" s="106"/>
      <c r="E3106">
        <v>7135</v>
      </c>
      <c r="F3106" s="106"/>
      <c r="G3106" t="s">
        <v>121</v>
      </c>
      <c r="H3106" s="106"/>
    </row>
    <row r="3107" spans="1:8" x14ac:dyDescent="0.25">
      <c r="A3107" s="106"/>
      <c r="B3107" s="106"/>
      <c r="C3107" s="106"/>
      <c r="D3107" s="106"/>
      <c r="E3107">
        <v>7139</v>
      </c>
      <c r="F3107" s="106"/>
      <c r="G3107" t="s">
        <v>121</v>
      </c>
      <c r="H3107" s="106"/>
    </row>
    <row r="3108" spans="1:8" x14ac:dyDescent="0.25">
      <c r="A3108" s="106"/>
      <c r="B3108" s="106"/>
      <c r="C3108" s="106"/>
      <c r="D3108" s="106"/>
      <c r="E3108">
        <v>7143</v>
      </c>
      <c r="F3108" s="106"/>
      <c r="G3108" t="s">
        <v>121</v>
      </c>
      <c r="H3108" s="106"/>
    </row>
    <row r="3109" spans="1:8" x14ac:dyDescent="0.25">
      <c r="A3109" s="106"/>
      <c r="B3109" s="106"/>
      <c r="C3109" s="106"/>
      <c r="D3109" s="106"/>
      <c r="E3109">
        <v>7145</v>
      </c>
      <c r="F3109" s="106"/>
      <c r="G3109" t="s">
        <v>121</v>
      </c>
      <c r="H3109" s="106"/>
    </row>
    <row r="3110" spans="1:8" x14ac:dyDescent="0.25">
      <c r="A3110" s="106"/>
      <c r="B3110" s="106"/>
      <c r="C3110" s="106"/>
      <c r="D3110" s="106"/>
      <c r="E3110">
        <v>7147</v>
      </c>
      <c r="F3110" s="106"/>
      <c r="G3110" t="s">
        <v>121</v>
      </c>
      <c r="H3110" s="106"/>
    </row>
    <row r="3111" spans="1:8" x14ac:dyDescent="0.25">
      <c r="A3111" s="106"/>
      <c r="B3111" s="106"/>
      <c r="C3111" s="106"/>
      <c r="D3111" s="106"/>
      <c r="E3111">
        <v>7149</v>
      </c>
      <c r="F3111" s="106"/>
      <c r="G3111" t="s">
        <v>121</v>
      </c>
      <c r="H3111" s="106"/>
    </row>
    <row r="3112" spans="1:8" x14ac:dyDescent="0.25">
      <c r="A3112" s="106"/>
      <c r="B3112" s="106"/>
      <c r="C3112" s="106"/>
      <c r="D3112" s="106"/>
      <c r="E3112">
        <v>7151</v>
      </c>
      <c r="F3112" s="106"/>
      <c r="G3112" t="s">
        <v>121</v>
      </c>
      <c r="H3112" s="106"/>
    </row>
    <row r="3113" spans="1:8" x14ac:dyDescent="0.25">
      <c r="A3113" s="106"/>
      <c r="B3113" s="106"/>
      <c r="C3113" s="106"/>
      <c r="D3113" s="106"/>
      <c r="E3113">
        <v>7153</v>
      </c>
      <c r="F3113" s="106"/>
      <c r="G3113" t="s">
        <v>121</v>
      </c>
      <c r="H3113" s="106"/>
    </row>
    <row r="3114" spans="1:8" x14ac:dyDescent="0.25">
      <c r="A3114" s="106"/>
      <c r="B3114" s="106"/>
      <c r="C3114" s="106"/>
      <c r="D3114" s="106"/>
      <c r="E3114">
        <v>47131</v>
      </c>
      <c r="F3114" s="106"/>
      <c r="G3114" t="s">
        <v>102</v>
      </c>
      <c r="H3114" s="106"/>
    </row>
    <row r="3115" spans="1:8" x14ac:dyDescent="0.25">
      <c r="A3115" s="106"/>
      <c r="B3115" s="106"/>
      <c r="C3115" s="106"/>
      <c r="D3115" s="106"/>
      <c r="E3115">
        <v>47133</v>
      </c>
      <c r="F3115" s="106"/>
      <c r="G3115" t="s">
        <v>102</v>
      </c>
      <c r="H3115" s="106"/>
    </row>
    <row r="3116" spans="1:8" x14ac:dyDescent="0.25">
      <c r="A3116" s="106"/>
      <c r="B3116" s="106"/>
      <c r="C3116" s="106"/>
      <c r="D3116" s="106"/>
      <c r="E3116">
        <v>47135</v>
      </c>
      <c r="F3116" s="106"/>
      <c r="G3116" t="s">
        <v>102</v>
      </c>
      <c r="H3116" s="106"/>
    </row>
    <row r="3117" spans="1:8" x14ac:dyDescent="0.25">
      <c r="A3117" s="106"/>
      <c r="B3117" s="106"/>
      <c r="C3117" s="106"/>
      <c r="D3117" s="106"/>
      <c r="E3117">
        <v>47137</v>
      </c>
      <c r="F3117" s="106"/>
      <c r="G3117" t="s">
        <v>102</v>
      </c>
      <c r="H3117" s="106"/>
    </row>
    <row r="3118" spans="1:8" x14ac:dyDescent="0.25">
      <c r="A3118" s="106"/>
      <c r="B3118" s="106"/>
      <c r="C3118" s="106"/>
      <c r="D3118" s="106"/>
      <c r="E3118">
        <v>6736</v>
      </c>
      <c r="F3118" s="106"/>
      <c r="G3118" t="s">
        <v>121</v>
      </c>
      <c r="H3118" s="106"/>
    </row>
    <row r="3119" spans="1:8" x14ac:dyDescent="0.25">
      <c r="A3119" s="106"/>
      <c r="B3119" s="106"/>
      <c r="C3119" s="106"/>
      <c r="D3119" s="106"/>
      <c r="E3119">
        <v>7164</v>
      </c>
      <c r="F3119" s="106"/>
      <c r="G3119" t="s">
        <v>121</v>
      </c>
      <c r="H3119" s="106"/>
    </row>
    <row r="3120" spans="1:8" x14ac:dyDescent="0.25">
      <c r="A3120" s="106"/>
      <c r="B3120" s="106"/>
      <c r="C3120" s="106"/>
      <c r="D3120" s="106"/>
      <c r="E3120">
        <v>7168</v>
      </c>
      <c r="F3120" s="106"/>
      <c r="G3120" t="s">
        <v>121</v>
      </c>
      <c r="H3120" s="106"/>
    </row>
    <row r="3121" spans="1:8" x14ac:dyDescent="0.25">
      <c r="A3121" s="106"/>
      <c r="B3121" s="106"/>
      <c r="C3121" s="106"/>
      <c r="D3121" s="106"/>
      <c r="E3121">
        <v>7170</v>
      </c>
      <c r="F3121" s="106"/>
      <c r="G3121" t="s">
        <v>121</v>
      </c>
      <c r="H3121" s="106"/>
    </row>
    <row r="3122" spans="1:8" x14ac:dyDescent="0.25">
      <c r="A3122" s="106"/>
      <c r="B3122" s="106"/>
      <c r="C3122" s="106"/>
      <c r="D3122" s="106"/>
      <c r="E3122">
        <v>7174</v>
      </c>
      <c r="F3122" s="106"/>
      <c r="G3122" t="s">
        <v>121</v>
      </c>
      <c r="H3122" s="106"/>
    </row>
    <row r="3123" spans="1:8" x14ac:dyDescent="0.25">
      <c r="A3123" s="106"/>
      <c r="B3123" s="106"/>
      <c r="C3123" s="106"/>
      <c r="D3123" s="106"/>
      <c r="E3123">
        <v>7190</v>
      </c>
      <c r="F3123" s="106"/>
      <c r="G3123" t="s">
        <v>121</v>
      </c>
      <c r="H3123" s="106"/>
    </row>
    <row r="3124" spans="1:8" x14ac:dyDescent="0.25">
      <c r="A3124" s="106"/>
      <c r="B3124" s="106"/>
      <c r="C3124" s="106"/>
      <c r="D3124" s="106"/>
      <c r="E3124">
        <v>7192</v>
      </c>
      <c r="F3124" s="106"/>
      <c r="G3124" t="s">
        <v>121</v>
      </c>
      <c r="H3124" s="106"/>
    </row>
    <row r="3125" spans="1:8" x14ac:dyDescent="0.25">
      <c r="A3125" s="106"/>
      <c r="B3125" s="106"/>
      <c r="C3125" s="106"/>
      <c r="D3125" s="106"/>
      <c r="E3125">
        <v>7194</v>
      </c>
      <c r="F3125" s="106"/>
      <c r="G3125" t="s">
        <v>121</v>
      </c>
      <c r="H3125" s="106"/>
    </row>
    <row r="3126" spans="1:8" x14ac:dyDescent="0.25">
      <c r="A3126" s="106"/>
      <c r="B3126" s="106"/>
      <c r="C3126" s="106"/>
      <c r="D3126" s="106"/>
      <c r="E3126">
        <v>7196</v>
      </c>
      <c r="F3126" s="106"/>
      <c r="G3126" t="s">
        <v>121</v>
      </c>
      <c r="H3126" s="106"/>
    </row>
    <row r="3127" spans="1:8" x14ac:dyDescent="0.25">
      <c r="A3127" s="106"/>
      <c r="B3127" s="106"/>
      <c r="C3127" s="106"/>
      <c r="D3127" s="106"/>
      <c r="E3127">
        <v>7198</v>
      </c>
      <c r="F3127" s="106"/>
      <c r="G3127" t="s">
        <v>121</v>
      </c>
      <c r="H3127" s="106"/>
    </row>
    <row r="3128" spans="1:8" x14ac:dyDescent="0.25">
      <c r="A3128" s="106"/>
      <c r="B3128" s="106"/>
      <c r="C3128" s="106"/>
      <c r="D3128" s="106"/>
      <c r="E3128">
        <v>46892</v>
      </c>
      <c r="F3128" s="106"/>
      <c r="G3128" t="s">
        <v>102</v>
      </c>
      <c r="H3128" s="106"/>
    </row>
    <row r="3129" spans="1:8" x14ac:dyDescent="0.25">
      <c r="A3129" s="106"/>
      <c r="B3129" s="106"/>
      <c r="C3129" s="106"/>
      <c r="D3129" s="106"/>
      <c r="E3129">
        <v>46794</v>
      </c>
      <c r="F3129" s="106"/>
      <c r="G3129" t="s">
        <v>102</v>
      </c>
      <c r="H3129" s="106"/>
    </row>
    <row r="3130" spans="1:8" x14ac:dyDescent="0.25">
      <c r="A3130" s="106"/>
      <c r="B3130" s="106"/>
      <c r="C3130" s="106"/>
      <c r="D3130" s="106"/>
      <c r="E3130">
        <v>46797</v>
      </c>
      <c r="F3130" s="106"/>
      <c r="G3130" t="s">
        <v>102</v>
      </c>
      <c r="H3130" s="106"/>
    </row>
    <row r="3131" spans="1:8" x14ac:dyDescent="0.25">
      <c r="A3131" s="106"/>
      <c r="B3131" s="106"/>
      <c r="C3131" s="106"/>
      <c r="D3131" s="106"/>
      <c r="E3131">
        <v>46799</v>
      </c>
      <c r="F3131" s="106"/>
      <c r="G3131" t="s">
        <v>102</v>
      </c>
      <c r="H3131" s="106"/>
    </row>
    <row r="3132" spans="1:8" x14ac:dyDescent="0.25">
      <c r="A3132" s="106"/>
      <c r="B3132" s="106"/>
      <c r="C3132" s="106"/>
      <c r="D3132" s="106"/>
      <c r="E3132">
        <v>46801</v>
      </c>
      <c r="F3132" s="106"/>
      <c r="G3132" t="s">
        <v>102</v>
      </c>
      <c r="H3132" s="106"/>
    </row>
    <row r="3133" spans="1:8" x14ac:dyDescent="0.25">
      <c r="A3133" s="106"/>
      <c r="B3133" s="106"/>
      <c r="C3133" s="106"/>
      <c r="D3133" s="106"/>
      <c r="E3133">
        <v>46807</v>
      </c>
      <c r="F3133" s="106"/>
      <c r="G3133" t="s">
        <v>102</v>
      </c>
      <c r="H3133" s="106"/>
    </row>
    <row r="3134" spans="1:8" x14ac:dyDescent="0.25">
      <c r="A3134" s="106"/>
      <c r="B3134" s="106"/>
      <c r="C3134" s="106"/>
      <c r="D3134" s="106"/>
      <c r="E3134">
        <v>46812</v>
      </c>
      <c r="F3134" s="106"/>
      <c r="G3134" t="s">
        <v>102</v>
      </c>
      <c r="H3134" s="106"/>
    </row>
    <row r="3135" spans="1:8" x14ac:dyDescent="0.25">
      <c r="A3135" s="106"/>
      <c r="B3135" s="106"/>
      <c r="C3135" s="106"/>
      <c r="D3135" s="106"/>
      <c r="E3135">
        <v>46814</v>
      </c>
      <c r="F3135" s="106"/>
      <c r="G3135" t="s">
        <v>102</v>
      </c>
      <c r="H3135" s="106"/>
    </row>
    <row r="3136" spans="1:8" x14ac:dyDescent="0.25">
      <c r="A3136" s="106"/>
      <c r="B3136" s="106"/>
      <c r="C3136" s="106"/>
      <c r="D3136" s="106"/>
      <c r="E3136">
        <v>46816</v>
      </c>
      <c r="F3136" s="106"/>
      <c r="G3136" t="s">
        <v>102</v>
      </c>
      <c r="H3136" s="106"/>
    </row>
    <row r="3137" spans="1:8" x14ac:dyDescent="0.25">
      <c r="A3137" s="106"/>
      <c r="B3137" s="106"/>
      <c r="C3137" s="106"/>
      <c r="D3137" s="106"/>
      <c r="E3137">
        <v>46818</v>
      </c>
      <c r="F3137" s="106"/>
      <c r="G3137" t="s">
        <v>102</v>
      </c>
      <c r="H3137" s="106"/>
    </row>
    <row r="3138" spans="1:8" x14ac:dyDescent="0.25">
      <c r="A3138" s="106"/>
      <c r="B3138" s="106"/>
      <c r="C3138" s="106"/>
      <c r="D3138" s="106"/>
      <c r="E3138">
        <v>46820</v>
      </c>
      <c r="F3138" s="106"/>
      <c r="G3138" t="s">
        <v>102</v>
      </c>
      <c r="H3138" s="106"/>
    </row>
    <row r="3139" spans="1:8" x14ac:dyDescent="0.25">
      <c r="A3139" s="106"/>
      <c r="B3139" s="106"/>
      <c r="C3139" s="106"/>
      <c r="D3139" s="106"/>
      <c r="E3139">
        <v>46822</v>
      </c>
      <c r="F3139" s="106"/>
      <c r="G3139" t="s">
        <v>102</v>
      </c>
      <c r="H3139" s="106"/>
    </row>
    <row r="3140" spans="1:8" x14ac:dyDescent="0.25">
      <c r="A3140" s="106"/>
      <c r="B3140" s="106"/>
      <c r="C3140" s="106"/>
      <c r="D3140" s="106"/>
      <c r="E3140">
        <v>46824</v>
      </c>
      <c r="F3140" s="106"/>
      <c r="G3140" t="s">
        <v>102</v>
      </c>
      <c r="H3140" s="106"/>
    </row>
    <row r="3141" spans="1:8" x14ac:dyDescent="0.25">
      <c r="A3141" s="106"/>
      <c r="B3141" s="106"/>
      <c r="C3141" s="106"/>
      <c r="D3141" s="106"/>
      <c r="E3141">
        <v>46826</v>
      </c>
      <c r="F3141" s="106"/>
      <c r="G3141" t="s">
        <v>102</v>
      </c>
      <c r="H3141" s="106"/>
    </row>
    <row r="3142" spans="1:8" x14ac:dyDescent="0.25">
      <c r="A3142" s="106"/>
      <c r="B3142" s="106"/>
      <c r="C3142" s="106"/>
      <c r="D3142" s="106"/>
      <c r="E3142">
        <v>46828</v>
      </c>
      <c r="F3142" s="106"/>
      <c r="G3142" t="s">
        <v>102</v>
      </c>
      <c r="H3142" s="106"/>
    </row>
    <row r="3143" spans="1:8" x14ac:dyDescent="0.25">
      <c r="A3143" s="106"/>
      <c r="B3143" s="106"/>
      <c r="C3143" s="106"/>
      <c r="D3143" s="106"/>
      <c r="E3143">
        <v>46833</v>
      </c>
      <c r="F3143" s="106"/>
      <c r="G3143" t="s">
        <v>102</v>
      </c>
      <c r="H3143" s="106"/>
    </row>
    <row r="3144" spans="1:8" x14ac:dyDescent="0.25">
      <c r="A3144" s="106"/>
      <c r="B3144" s="106"/>
      <c r="C3144" s="106"/>
      <c r="D3144" s="106"/>
      <c r="E3144">
        <v>46837</v>
      </c>
      <c r="F3144" s="106"/>
      <c r="G3144" t="s">
        <v>102</v>
      </c>
      <c r="H3144" s="106"/>
    </row>
    <row r="3145" spans="1:8" x14ac:dyDescent="0.25">
      <c r="A3145" s="106"/>
      <c r="B3145" s="106"/>
      <c r="C3145" s="106"/>
      <c r="D3145" s="106"/>
      <c r="E3145">
        <v>46841</v>
      </c>
      <c r="F3145" s="106"/>
      <c r="G3145" t="s">
        <v>102</v>
      </c>
      <c r="H3145" s="106"/>
    </row>
    <row r="3146" spans="1:8" x14ac:dyDescent="0.25">
      <c r="A3146" s="106"/>
      <c r="B3146" s="106"/>
      <c r="C3146" s="106"/>
      <c r="D3146" s="106"/>
      <c r="E3146">
        <v>46843</v>
      </c>
      <c r="F3146" s="106"/>
      <c r="G3146" t="s">
        <v>102</v>
      </c>
      <c r="H3146" s="106"/>
    </row>
    <row r="3147" spans="1:8" x14ac:dyDescent="0.25">
      <c r="A3147" s="106"/>
      <c r="B3147" s="106"/>
      <c r="C3147" s="106"/>
      <c r="D3147" s="106"/>
      <c r="E3147">
        <v>46221</v>
      </c>
      <c r="F3147" s="106"/>
      <c r="G3147" t="s">
        <v>102</v>
      </c>
      <c r="H3147" s="106"/>
    </row>
    <row r="3148" spans="1:8" x14ac:dyDescent="0.25">
      <c r="A3148" s="106"/>
      <c r="B3148" s="106"/>
      <c r="C3148" s="106"/>
      <c r="D3148" s="106"/>
      <c r="E3148">
        <v>46660</v>
      </c>
      <c r="F3148" s="106"/>
      <c r="G3148" t="s">
        <v>102</v>
      </c>
      <c r="H3148" s="106"/>
    </row>
    <row r="3149" spans="1:8" x14ac:dyDescent="0.25">
      <c r="A3149" s="106"/>
      <c r="B3149" s="106"/>
      <c r="C3149" s="106"/>
      <c r="D3149" s="106"/>
      <c r="E3149">
        <v>46662</v>
      </c>
      <c r="F3149" s="106"/>
      <c r="G3149" t="s">
        <v>102</v>
      </c>
      <c r="H3149" s="106"/>
    </row>
    <row r="3150" spans="1:8" x14ac:dyDescent="0.25">
      <c r="A3150" s="106"/>
      <c r="B3150" s="106"/>
      <c r="C3150" s="106"/>
      <c r="D3150" s="106"/>
      <c r="E3150">
        <v>46664</v>
      </c>
      <c r="F3150" s="106"/>
      <c r="G3150" t="s">
        <v>102</v>
      </c>
      <c r="H3150" s="106"/>
    </row>
    <row r="3151" spans="1:8" x14ac:dyDescent="0.25">
      <c r="A3151" s="106"/>
      <c r="B3151" s="106"/>
      <c r="C3151" s="106"/>
      <c r="D3151" s="106"/>
      <c r="E3151">
        <v>46666</v>
      </c>
      <c r="F3151" s="106"/>
      <c r="G3151" t="s">
        <v>102</v>
      </c>
      <c r="H3151" s="106"/>
    </row>
    <row r="3152" spans="1:8" x14ac:dyDescent="0.25">
      <c r="A3152" s="106"/>
      <c r="B3152" s="106"/>
      <c r="C3152" s="106"/>
      <c r="D3152" s="106"/>
      <c r="E3152">
        <v>46672</v>
      </c>
      <c r="F3152" s="106"/>
      <c r="G3152" t="s">
        <v>102</v>
      </c>
      <c r="H3152" s="106"/>
    </row>
    <row r="3153" spans="1:8" x14ac:dyDescent="0.25">
      <c r="A3153" s="106"/>
      <c r="B3153" s="106"/>
      <c r="C3153" s="106"/>
      <c r="D3153" s="106"/>
      <c r="E3153">
        <v>46674</v>
      </c>
      <c r="F3153" s="106"/>
      <c r="G3153" t="s">
        <v>102</v>
      </c>
      <c r="H3153" s="106"/>
    </row>
    <row r="3154" spans="1:8" x14ac:dyDescent="0.25">
      <c r="A3154" s="106"/>
      <c r="B3154" s="106"/>
      <c r="C3154" s="106"/>
      <c r="D3154" s="106"/>
      <c r="E3154">
        <v>46676</v>
      </c>
      <c r="F3154" s="106"/>
      <c r="G3154" t="s">
        <v>102</v>
      </c>
      <c r="H3154" s="106"/>
    </row>
    <row r="3155" spans="1:8" x14ac:dyDescent="0.25">
      <c r="A3155" s="106"/>
      <c r="B3155" s="106"/>
      <c r="C3155" s="106"/>
      <c r="D3155" s="106"/>
      <c r="E3155">
        <v>46571</v>
      </c>
      <c r="F3155" s="106"/>
      <c r="G3155" t="s">
        <v>102</v>
      </c>
      <c r="H3155" s="106"/>
    </row>
    <row r="3156" spans="1:8" x14ac:dyDescent="0.25">
      <c r="A3156" s="106"/>
      <c r="B3156" s="106"/>
      <c r="C3156" s="106"/>
      <c r="D3156" s="106"/>
      <c r="E3156">
        <v>46574</v>
      </c>
      <c r="F3156" s="106"/>
      <c r="G3156" t="s">
        <v>102</v>
      </c>
      <c r="H3156" s="106"/>
    </row>
    <row r="3157" spans="1:8" x14ac:dyDescent="0.25">
      <c r="A3157" s="106"/>
      <c r="B3157" s="106"/>
      <c r="C3157" s="106"/>
      <c r="D3157" s="106"/>
      <c r="E3157">
        <v>46576</v>
      </c>
      <c r="F3157" s="106"/>
      <c r="G3157" t="s">
        <v>102</v>
      </c>
      <c r="H3157" s="106"/>
    </row>
    <row r="3158" spans="1:8" x14ac:dyDescent="0.25">
      <c r="A3158" s="106"/>
      <c r="B3158" s="106"/>
      <c r="C3158" s="106"/>
      <c r="D3158" s="106"/>
      <c r="E3158">
        <v>46578</v>
      </c>
      <c r="F3158" s="106"/>
      <c r="G3158" t="s">
        <v>102</v>
      </c>
      <c r="H3158" s="106"/>
    </row>
    <row r="3159" spans="1:8" x14ac:dyDescent="0.25">
      <c r="A3159" s="106"/>
      <c r="B3159" s="106"/>
      <c r="C3159" s="106"/>
      <c r="D3159" s="106"/>
      <c r="E3159">
        <v>46580</v>
      </c>
      <c r="F3159" s="106"/>
      <c r="G3159" t="s">
        <v>102</v>
      </c>
      <c r="H3159" s="106"/>
    </row>
    <row r="3160" spans="1:8" x14ac:dyDescent="0.25">
      <c r="A3160" s="106"/>
      <c r="B3160" s="106"/>
      <c r="C3160" s="106"/>
      <c r="D3160" s="106"/>
      <c r="E3160">
        <v>46585</v>
      </c>
      <c r="F3160" s="106"/>
      <c r="G3160" t="s">
        <v>102</v>
      </c>
      <c r="H3160" s="106"/>
    </row>
    <row r="3161" spans="1:8" x14ac:dyDescent="0.25">
      <c r="A3161" s="106"/>
      <c r="B3161" s="106"/>
      <c r="C3161" s="106"/>
      <c r="D3161" s="106"/>
      <c r="E3161">
        <v>46587</v>
      </c>
      <c r="F3161" s="106"/>
      <c r="G3161" t="s">
        <v>102</v>
      </c>
      <c r="H3161" s="106"/>
    </row>
    <row r="3162" spans="1:8" x14ac:dyDescent="0.25">
      <c r="A3162" s="106"/>
      <c r="B3162" s="106"/>
      <c r="C3162" s="106"/>
      <c r="D3162" s="106"/>
      <c r="E3162">
        <v>46589</v>
      </c>
      <c r="F3162" s="106"/>
      <c r="G3162" t="s">
        <v>102</v>
      </c>
      <c r="H3162" s="106"/>
    </row>
    <row r="3163" spans="1:8" x14ac:dyDescent="0.25">
      <c r="A3163" s="106"/>
      <c r="B3163" s="106"/>
      <c r="C3163" s="106"/>
      <c r="D3163" s="106"/>
      <c r="E3163">
        <v>46591</v>
      </c>
      <c r="F3163" s="106"/>
      <c r="G3163" t="s">
        <v>102</v>
      </c>
      <c r="H3163" s="106"/>
    </row>
    <row r="3164" spans="1:8" x14ac:dyDescent="0.25">
      <c r="A3164" s="106"/>
      <c r="B3164" s="106"/>
      <c r="C3164" s="106"/>
      <c r="D3164" s="106"/>
      <c r="E3164">
        <v>46593</v>
      </c>
      <c r="F3164" s="106"/>
      <c r="G3164" t="s">
        <v>102</v>
      </c>
      <c r="H3164" s="106"/>
    </row>
    <row r="3165" spans="1:8" x14ac:dyDescent="0.25">
      <c r="A3165" s="106"/>
      <c r="B3165" s="106"/>
      <c r="C3165" s="106"/>
      <c r="D3165" s="106"/>
      <c r="E3165">
        <v>46595</v>
      </c>
      <c r="F3165" s="106"/>
      <c r="G3165" t="s">
        <v>102</v>
      </c>
      <c r="H3165" s="106"/>
    </row>
    <row r="3166" spans="1:8" x14ac:dyDescent="0.25">
      <c r="A3166" s="106"/>
      <c r="B3166" s="106"/>
      <c r="C3166" s="106"/>
      <c r="D3166" s="106"/>
      <c r="E3166">
        <v>46601</v>
      </c>
      <c r="F3166" s="106"/>
      <c r="G3166" t="s">
        <v>102</v>
      </c>
      <c r="H3166" s="106"/>
    </row>
    <row r="3167" spans="1:8" x14ac:dyDescent="0.25">
      <c r="A3167" s="106"/>
      <c r="B3167" s="106"/>
      <c r="C3167" s="106"/>
      <c r="D3167" s="106"/>
      <c r="E3167">
        <v>46291</v>
      </c>
      <c r="F3167" s="106"/>
      <c r="G3167" t="s">
        <v>103</v>
      </c>
      <c r="H3167" s="106"/>
    </row>
    <row r="3168" spans="1:8" x14ac:dyDescent="0.25">
      <c r="A3168" s="106"/>
      <c r="B3168" s="106"/>
      <c r="C3168" s="106"/>
      <c r="D3168" s="106"/>
      <c r="E3168">
        <v>46293</v>
      </c>
      <c r="F3168" s="106"/>
      <c r="G3168" t="s">
        <v>103</v>
      </c>
      <c r="H3168" s="106"/>
    </row>
    <row r="3169" spans="1:8" x14ac:dyDescent="0.25">
      <c r="A3169" s="106"/>
      <c r="B3169" s="106"/>
      <c r="C3169" s="106"/>
      <c r="D3169" s="106"/>
      <c r="E3169">
        <v>46678</v>
      </c>
      <c r="F3169" s="106"/>
      <c r="G3169" t="s">
        <v>102</v>
      </c>
      <c r="H3169" s="106"/>
    </row>
    <row r="3170" spans="1:8" x14ac:dyDescent="0.25">
      <c r="A3170" s="106"/>
      <c r="B3170" s="106"/>
      <c r="C3170" s="106"/>
      <c r="D3170" s="106"/>
      <c r="E3170">
        <v>46680</v>
      </c>
      <c r="F3170" s="106"/>
      <c r="G3170" t="s">
        <v>102</v>
      </c>
      <c r="H3170" s="106"/>
    </row>
    <row r="3171" spans="1:8" x14ac:dyDescent="0.25">
      <c r="A3171" s="106"/>
      <c r="B3171" s="106"/>
      <c r="C3171" s="106"/>
      <c r="D3171" s="106"/>
      <c r="E3171">
        <v>46682</v>
      </c>
      <c r="F3171" s="106"/>
      <c r="G3171" t="s">
        <v>102</v>
      </c>
      <c r="H3171" s="106"/>
    </row>
    <row r="3172" spans="1:8" x14ac:dyDescent="0.25">
      <c r="A3172" s="106"/>
      <c r="B3172" s="106"/>
      <c r="C3172" s="106"/>
      <c r="D3172" s="106"/>
      <c r="E3172">
        <v>46684</v>
      </c>
      <c r="F3172" s="106"/>
      <c r="G3172" t="s">
        <v>102</v>
      </c>
      <c r="H3172" s="106"/>
    </row>
    <row r="3173" spans="1:8" x14ac:dyDescent="0.25">
      <c r="A3173" s="106"/>
      <c r="B3173" s="106"/>
      <c r="C3173" s="106"/>
      <c r="D3173" s="106"/>
      <c r="E3173">
        <v>46686</v>
      </c>
      <c r="F3173" s="106"/>
      <c r="G3173" t="s">
        <v>102</v>
      </c>
      <c r="H3173" s="106"/>
    </row>
    <row r="3174" spans="1:8" x14ac:dyDescent="0.25">
      <c r="A3174" s="106"/>
      <c r="B3174" s="106"/>
      <c r="C3174" s="106"/>
      <c r="D3174" s="106"/>
      <c r="E3174">
        <v>46688</v>
      </c>
      <c r="F3174" s="106"/>
      <c r="G3174" t="s">
        <v>102</v>
      </c>
      <c r="H3174" s="106"/>
    </row>
    <row r="3175" spans="1:8" x14ac:dyDescent="0.25">
      <c r="A3175" s="106"/>
      <c r="B3175" s="106"/>
      <c r="C3175" s="106"/>
      <c r="D3175" s="106"/>
      <c r="E3175">
        <v>46690</v>
      </c>
      <c r="F3175" s="106"/>
      <c r="G3175" t="s">
        <v>102</v>
      </c>
      <c r="H3175" s="106"/>
    </row>
    <row r="3176" spans="1:8" x14ac:dyDescent="0.25">
      <c r="A3176" s="106"/>
      <c r="B3176" s="106"/>
      <c r="C3176" s="106"/>
      <c r="D3176" s="106"/>
      <c r="E3176">
        <v>46692</v>
      </c>
      <c r="F3176" s="106"/>
      <c r="G3176" t="s">
        <v>102</v>
      </c>
      <c r="H3176" s="106"/>
    </row>
    <row r="3177" spans="1:8" x14ac:dyDescent="0.25">
      <c r="A3177" s="106"/>
      <c r="B3177" s="106"/>
      <c r="C3177" s="106"/>
      <c r="D3177" s="106"/>
      <c r="E3177">
        <v>46697</v>
      </c>
      <c r="F3177" s="106"/>
      <c r="G3177" t="s">
        <v>102</v>
      </c>
      <c r="H3177" s="106"/>
    </row>
    <row r="3178" spans="1:8" x14ac:dyDescent="0.25">
      <c r="A3178" s="106"/>
      <c r="B3178" s="106"/>
      <c r="C3178" s="106"/>
      <c r="D3178" s="106"/>
      <c r="E3178">
        <v>46699</v>
      </c>
      <c r="F3178" s="106"/>
      <c r="G3178" t="s">
        <v>102</v>
      </c>
      <c r="H3178" s="106"/>
    </row>
    <row r="3179" spans="1:8" x14ac:dyDescent="0.25">
      <c r="A3179" s="106"/>
      <c r="B3179" s="106"/>
      <c r="C3179" s="106"/>
      <c r="D3179" s="106"/>
      <c r="E3179">
        <v>46702</v>
      </c>
      <c r="F3179" s="106"/>
      <c r="G3179" t="s">
        <v>102</v>
      </c>
      <c r="H3179" s="106"/>
    </row>
    <row r="3180" spans="1:8" x14ac:dyDescent="0.25">
      <c r="A3180" s="106"/>
      <c r="B3180" s="106"/>
      <c r="C3180" s="106"/>
      <c r="D3180" s="106"/>
      <c r="E3180">
        <v>46706</v>
      </c>
      <c r="F3180" s="106"/>
      <c r="G3180" t="s">
        <v>102</v>
      </c>
      <c r="H3180" s="106"/>
    </row>
    <row r="3181" spans="1:8" x14ac:dyDescent="0.25">
      <c r="A3181" s="106"/>
      <c r="B3181" s="106"/>
      <c r="C3181" s="106"/>
      <c r="D3181" s="106"/>
      <c r="E3181">
        <v>46708</v>
      </c>
      <c r="F3181" s="106"/>
      <c r="G3181" t="s">
        <v>102</v>
      </c>
      <c r="H3181" s="106"/>
    </row>
    <row r="3182" spans="1:8" x14ac:dyDescent="0.25">
      <c r="A3182" s="106"/>
      <c r="B3182" s="106"/>
      <c r="C3182" s="106"/>
      <c r="D3182" s="106"/>
      <c r="E3182">
        <v>46710</v>
      </c>
      <c r="F3182" s="106"/>
      <c r="G3182" t="s">
        <v>102</v>
      </c>
      <c r="H3182" s="106"/>
    </row>
    <row r="3183" spans="1:8" x14ac:dyDescent="0.25">
      <c r="A3183" s="106"/>
      <c r="B3183" s="106"/>
      <c r="C3183" s="106"/>
      <c r="D3183" s="106"/>
      <c r="E3183">
        <v>46712</v>
      </c>
      <c r="F3183" s="106"/>
      <c r="G3183" t="s">
        <v>102</v>
      </c>
      <c r="H3183" s="106"/>
    </row>
    <row r="3184" spans="1:8" x14ac:dyDescent="0.25">
      <c r="A3184" s="106"/>
      <c r="B3184" s="106"/>
      <c r="C3184" s="106"/>
      <c r="D3184" s="106"/>
      <c r="E3184">
        <v>46714</v>
      </c>
      <c r="F3184" s="106"/>
      <c r="G3184" t="s">
        <v>102</v>
      </c>
      <c r="H3184" s="106"/>
    </row>
    <row r="3185" spans="1:8" x14ac:dyDescent="0.25">
      <c r="A3185" s="106"/>
      <c r="B3185" s="106"/>
      <c r="C3185" s="106"/>
      <c r="D3185" s="106"/>
      <c r="E3185">
        <v>46716</v>
      </c>
      <c r="F3185" s="106"/>
      <c r="G3185" t="s">
        <v>102</v>
      </c>
      <c r="H3185" s="106"/>
    </row>
    <row r="3186" spans="1:8" x14ac:dyDescent="0.25">
      <c r="A3186" s="106"/>
      <c r="B3186" s="106"/>
      <c r="C3186" s="106"/>
      <c r="D3186" s="106"/>
      <c r="E3186">
        <v>46720</v>
      </c>
      <c r="F3186" s="106"/>
      <c r="G3186" t="s">
        <v>102</v>
      </c>
      <c r="H3186" s="106"/>
    </row>
    <row r="3187" spans="1:8" x14ac:dyDescent="0.25">
      <c r="A3187" s="106"/>
      <c r="B3187" s="106"/>
      <c r="C3187" s="106"/>
      <c r="D3187" s="106"/>
      <c r="E3187">
        <v>46722</v>
      </c>
      <c r="F3187" s="106"/>
      <c r="G3187" t="s">
        <v>102</v>
      </c>
      <c r="H3187" s="106"/>
    </row>
    <row r="3188" spans="1:8" x14ac:dyDescent="0.25">
      <c r="A3188" s="106"/>
      <c r="B3188" s="106"/>
      <c r="C3188" s="106"/>
      <c r="D3188" s="106"/>
      <c r="E3188">
        <v>46724</v>
      </c>
      <c r="F3188" s="106"/>
      <c r="G3188" t="s">
        <v>102</v>
      </c>
      <c r="H3188" s="106"/>
    </row>
    <row r="3189" spans="1:8" x14ac:dyDescent="0.25">
      <c r="A3189" s="106"/>
      <c r="B3189" s="106"/>
      <c r="C3189" s="106"/>
      <c r="D3189" s="106"/>
      <c r="E3189">
        <v>46727</v>
      </c>
      <c r="F3189" s="106"/>
      <c r="G3189" t="s">
        <v>102</v>
      </c>
      <c r="H3189" s="106"/>
    </row>
    <row r="3190" spans="1:8" x14ac:dyDescent="0.25">
      <c r="A3190" s="106"/>
      <c r="B3190" s="106"/>
      <c r="C3190" s="106"/>
      <c r="D3190" s="106"/>
      <c r="E3190">
        <v>46729</v>
      </c>
      <c r="F3190" s="106"/>
      <c r="G3190" t="s">
        <v>102</v>
      </c>
      <c r="H3190" s="106"/>
    </row>
    <row r="3191" spans="1:8" x14ac:dyDescent="0.25">
      <c r="A3191" s="106"/>
      <c r="B3191" s="106"/>
      <c r="C3191" s="106"/>
      <c r="D3191" s="106"/>
      <c r="E3191">
        <v>46731</v>
      </c>
      <c r="F3191" s="106"/>
      <c r="G3191" t="s">
        <v>102</v>
      </c>
      <c r="H3191" s="106"/>
    </row>
    <row r="3192" spans="1:8" x14ac:dyDescent="0.25">
      <c r="A3192" s="106"/>
      <c r="B3192" s="106"/>
      <c r="C3192" s="106"/>
      <c r="D3192" s="106"/>
      <c r="E3192">
        <v>46733</v>
      </c>
      <c r="F3192" s="106"/>
      <c r="G3192" t="s">
        <v>102</v>
      </c>
      <c r="H3192" s="106"/>
    </row>
    <row r="3193" spans="1:8" x14ac:dyDescent="0.25">
      <c r="A3193" s="106"/>
      <c r="B3193" s="106"/>
      <c r="C3193" s="106"/>
      <c r="D3193" s="106"/>
      <c r="E3193">
        <v>46735</v>
      </c>
      <c r="F3193" s="106"/>
      <c r="G3193" t="s">
        <v>102</v>
      </c>
      <c r="H3193" s="106"/>
    </row>
    <row r="3194" spans="1:8" x14ac:dyDescent="0.25">
      <c r="A3194" s="106"/>
      <c r="B3194" s="106"/>
      <c r="C3194" s="106"/>
      <c r="D3194" s="106"/>
      <c r="E3194">
        <v>46741</v>
      </c>
      <c r="F3194" s="106"/>
      <c r="G3194" t="s">
        <v>102</v>
      </c>
      <c r="H3194" s="106"/>
    </row>
    <row r="3195" spans="1:8" x14ac:dyDescent="0.25">
      <c r="A3195" s="106"/>
      <c r="B3195" s="106"/>
      <c r="C3195" s="106"/>
      <c r="D3195" s="106"/>
      <c r="E3195">
        <v>46745</v>
      </c>
      <c r="F3195" s="106"/>
      <c r="G3195" t="s">
        <v>102</v>
      </c>
      <c r="H3195" s="106"/>
    </row>
    <row r="3196" spans="1:8" x14ac:dyDescent="0.25">
      <c r="A3196" s="106"/>
      <c r="B3196" s="106"/>
      <c r="C3196" s="106"/>
      <c r="D3196" s="106"/>
      <c r="E3196">
        <v>46747</v>
      </c>
      <c r="F3196" s="106"/>
      <c r="G3196" t="s">
        <v>102</v>
      </c>
      <c r="H3196" s="106"/>
    </row>
    <row r="3197" spans="1:8" x14ac:dyDescent="0.25">
      <c r="A3197" s="106"/>
      <c r="B3197" s="106"/>
      <c r="C3197" s="106"/>
      <c r="D3197" s="106"/>
      <c r="E3197">
        <v>46749</v>
      </c>
      <c r="F3197" s="106"/>
      <c r="G3197" t="s">
        <v>102</v>
      </c>
      <c r="H3197" s="106"/>
    </row>
    <row r="3198" spans="1:8" x14ac:dyDescent="0.25">
      <c r="A3198" s="106"/>
      <c r="B3198" s="106"/>
      <c r="C3198" s="106"/>
      <c r="D3198" s="106"/>
      <c r="E3198">
        <v>46751</v>
      </c>
      <c r="F3198" s="106"/>
      <c r="G3198" t="s">
        <v>102</v>
      </c>
      <c r="H3198" s="106"/>
    </row>
    <row r="3199" spans="1:8" x14ac:dyDescent="0.25">
      <c r="A3199" s="106"/>
      <c r="B3199" s="106"/>
      <c r="C3199" s="106"/>
      <c r="D3199" s="106"/>
      <c r="E3199">
        <v>46753</v>
      </c>
      <c r="F3199" s="106"/>
      <c r="G3199" t="s">
        <v>102</v>
      </c>
      <c r="H3199" s="106"/>
    </row>
    <row r="3200" spans="1:8" x14ac:dyDescent="0.25">
      <c r="A3200" s="106"/>
      <c r="B3200" s="106"/>
      <c r="C3200" s="106"/>
      <c r="D3200" s="106"/>
      <c r="E3200">
        <v>46755</v>
      </c>
      <c r="F3200" s="106"/>
      <c r="G3200" t="s">
        <v>102</v>
      </c>
      <c r="H3200" s="106"/>
    </row>
    <row r="3201" spans="1:8" x14ac:dyDescent="0.25">
      <c r="A3201" s="106"/>
      <c r="B3201" s="106"/>
      <c r="C3201" s="106"/>
      <c r="D3201" s="106"/>
      <c r="E3201">
        <v>46757</v>
      </c>
      <c r="F3201" s="106"/>
      <c r="G3201" t="s">
        <v>102</v>
      </c>
      <c r="H3201" s="106"/>
    </row>
    <row r="3202" spans="1:8" x14ac:dyDescent="0.25">
      <c r="A3202" s="106"/>
      <c r="B3202" s="106"/>
      <c r="C3202" s="106"/>
      <c r="D3202" s="106"/>
      <c r="E3202">
        <v>46605</v>
      </c>
      <c r="F3202" s="106"/>
      <c r="G3202" t="s">
        <v>102</v>
      </c>
      <c r="H3202" s="106"/>
    </row>
    <row r="3203" spans="1:8" x14ac:dyDescent="0.25">
      <c r="A3203" s="106"/>
      <c r="B3203" s="106"/>
      <c r="C3203" s="106"/>
      <c r="D3203" s="106"/>
      <c r="E3203">
        <v>46607</v>
      </c>
      <c r="F3203" s="106"/>
      <c r="G3203" t="s">
        <v>102</v>
      </c>
      <c r="H3203" s="106"/>
    </row>
    <row r="3204" spans="1:8" x14ac:dyDescent="0.25">
      <c r="A3204" s="106"/>
      <c r="B3204" s="106"/>
      <c r="C3204" s="106"/>
      <c r="D3204" s="106"/>
      <c r="E3204">
        <v>46609</v>
      </c>
      <c r="F3204" s="106"/>
      <c r="G3204" t="s">
        <v>102</v>
      </c>
      <c r="H3204" s="106"/>
    </row>
    <row r="3205" spans="1:8" x14ac:dyDescent="0.25">
      <c r="A3205" s="106"/>
      <c r="B3205" s="106"/>
      <c r="C3205" s="106"/>
      <c r="D3205" s="106"/>
      <c r="E3205">
        <v>46613</v>
      </c>
      <c r="F3205" s="106"/>
      <c r="G3205" t="s">
        <v>102</v>
      </c>
      <c r="H3205" s="106"/>
    </row>
    <row r="3206" spans="1:8" x14ac:dyDescent="0.25">
      <c r="A3206" s="106"/>
      <c r="B3206" s="106"/>
      <c r="C3206" s="106"/>
      <c r="D3206" s="106"/>
      <c r="E3206">
        <v>46615</v>
      </c>
      <c r="F3206" s="106"/>
      <c r="G3206" t="s">
        <v>102</v>
      </c>
      <c r="H3206" s="106"/>
    </row>
    <row r="3207" spans="1:8" x14ac:dyDescent="0.25">
      <c r="A3207" s="106"/>
      <c r="B3207" s="106"/>
      <c r="C3207" s="106"/>
      <c r="D3207" s="106"/>
      <c r="E3207">
        <v>46621</v>
      </c>
      <c r="F3207" s="106"/>
      <c r="G3207" t="s">
        <v>102</v>
      </c>
      <c r="H3207" s="106"/>
    </row>
    <row r="3208" spans="1:8" x14ac:dyDescent="0.25">
      <c r="A3208" s="106"/>
      <c r="B3208" s="106"/>
      <c r="C3208" s="106"/>
      <c r="D3208" s="106"/>
      <c r="E3208">
        <v>46623</v>
      </c>
      <c r="F3208" s="106"/>
      <c r="G3208" t="s">
        <v>102</v>
      </c>
      <c r="H3208" s="106"/>
    </row>
    <row r="3209" spans="1:8" x14ac:dyDescent="0.25">
      <c r="A3209" s="106"/>
      <c r="B3209" s="106"/>
      <c r="C3209" s="106"/>
      <c r="D3209" s="106"/>
      <c r="E3209">
        <v>46625</v>
      </c>
      <c r="F3209" s="106"/>
      <c r="G3209" t="s">
        <v>102</v>
      </c>
      <c r="H3209" s="106"/>
    </row>
    <row r="3210" spans="1:8" x14ac:dyDescent="0.25">
      <c r="A3210" s="106"/>
      <c r="B3210" s="106"/>
      <c r="C3210" s="106"/>
      <c r="D3210" s="106"/>
      <c r="E3210">
        <v>46629</v>
      </c>
      <c r="F3210" s="106"/>
      <c r="G3210" t="s">
        <v>102</v>
      </c>
      <c r="H3210" s="106"/>
    </row>
    <row r="3211" spans="1:8" x14ac:dyDescent="0.25">
      <c r="A3211" s="106"/>
      <c r="B3211" s="106"/>
      <c r="C3211" s="106"/>
      <c r="D3211" s="106"/>
      <c r="E3211">
        <v>46631</v>
      </c>
      <c r="F3211" s="106"/>
      <c r="G3211" t="s">
        <v>102</v>
      </c>
      <c r="H3211" s="106"/>
    </row>
    <row r="3212" spans="1:8" x14ac:dyDescent="0.25">
      <c r="A3212" s="106"/>
      <c r="B3212" s="106"/>
      <c r="C3212" s="106"/>
      <c r="D3212" s="106"/>
      <c r="E3212">
        <v>46636</v>
      </c>
      <c r="F3212" s="106"/>
      <c r="G3212" t="s">
        <v>102</v>
      </c>
      <c r="H3212" s="106"/>
    </row>
    <row r="3213" spans="1:8" x14ac:dyDescent="0.25">
      <c r="A3213" s="106"/>
      <c r="B3213" s="106"/>
      <c r="C3213" s="106"/>
      <c r="D3213" s="106"/>
      <c r="E3213">
        <v>46638</v>
      </c>
      <c r="F3213" s="106"/>
      <c r="G3213" t="s">
        <v>102</v>
      </c>
      <c r="H3213" s="106"/>
    </row>
    <row r="3214" spans="1:8" x14ac:dyDescent="0.25">
      <c r="A3214" s="106"/>
      <c r="B3214" s="106"/>
      <c r="C3214" s="106"/>
      <c r="D3214" s="106"/>
      <c r="E3214">
        <v>46640</v>
      </c>
      <c r="F3214" s="106"/>
      <c r="G3214" t="s">
        <v>102</v>
      </c>
      <c r="H3214" s="106"/>
    </row>
    <row r="3215" spans="1:8" x14ac:dyDescent="0.25">
      <c r="A3215" s="106"/>
      <c r="B3215" s="106"/>
      <c r="C3215" s="106"/>
      <c r="D3215" s="106"/>
      <c r="E3215">
        <v>46642</v>
      </c>
      <c r="F3215" s="106"/>
      <c r="G3215" t="s">
        <v>102</v>
      </c>
      <c r="H3215" s="106"/>
    </row>
    <row r="3216" spans="1:8" x14ac:dyDescent="0.25">
      <c r="A3216" s="106"/>
      <c r="B3216" s="106"/>
      <c r="C3216" s="106"/>
      <c r="D3216" s="106"/>
      <c r="E3216">
        <v>46646</v>
      </c>
      <c r="F3216" s="106"/>
      <c r="G3216" t="s">
        <v>102</v>
      </c>
      <c r="H3216" s="106"/>
    </row>
    <row r="3217" spans="1:8" x14ac:dyDescent="0.25">
      <c r="A3217" s="106"/>
      <c r="B3217" s="106"/>
      <c r="C3217" s="106"/>
      <c r="D3217" s="106"/>
      <c r="E3217">
        <v>46648</v>
      </c>
      <c r="F3217" s="106"/>
      <c r="G3217" t="s">
        <v>102</v>
      </c>
      <c r="H3217" s="106"/>
    </row>
    <row r="3218" spans="1:8" x14ac:dyDescent="0.25">
      <c r="A3218" s="106"/>
      <c r="B3218" s="106"/>
      <c r="C3218" s="106"/>
      <c r="D3218" s="106"/>
      <c r="E3218">
        <v>46650</v>
      </c>
      <c r="F3218" s="106"/>
      <c r="G3218" t="s">
        <v>102</v>
      </c>
      <c r="H3218" s="106"/>
    </row>
    <row r="3219" spans="1:8" x14ac:dyDescent="0.25">
      <c r="A3219" s="106"/>
      <c r="B3219" s="106"/>
      <c r="C3219" s="106"/>
      <c r="D3219" s="106"/>
      <c r="E3219">
        <v>46652</v>
      </c>
      <c r="F3219" s="106"/>
      <c r="G3219" t="s">
        <v>102</v>
      </c>
      <c r="H3219" s="106"/>
    </row>
    <row r="3220" spans="1:8" x14ac:dyDescent="0.25">
      <c r="A3220" s="106"/>
      <c r="B3220" s="106"/>
      <c r="C3220" s="106"/>
      <c r="D3220" s="106"/>
      <c r="E3220">
        <v>46654</v>
      </c>
      <c r="F3220" s="106"/>
      <c r="G3220" t="s">
        <v>102</v>
      </c>
      <c r="H3220" s="106"/>
    </row>
    <row r="3221" spans="1:8" x14ac:dyDescent="0.25">
      <c r="A3221" s="106"/>
      <c r="B3221" s="106"/>
      <c r="C3221" s="106"/>
      <c r="D3221" s="106"/>
      <c r="E3221">
        <v>46656</v>
      </c>
      <c r="F3221" s="106"/>
      <c r="G3221" t="s">
        <v>102</v>
      </c>
      <c r="H3221" s="106"/>
    </row>
    <row r="3222" spans="1:8" x14ac:dyDescent="0.25">
      <c r="A3222" s="106"/>
      <c r="B3222" s="106"/>
      <c r="C3222" s="106"/>
      <c r="D3222" s="106"/>
      <c r="E3222">
        <v>46718</v>
      </c>
      <c r="F3222" s="106"/>
      <c r="G3222" t="s">
        <v>102</v>
      </c>
      <c r="H3222" s="106"/>
    </row>
    <row r="3223" spans="1:8" x14ac:dyDescent="0.25">
      <c r="A3223" s="106"/>
      <c r="B3223" s="106"/>
      <c r="C3223" s="106"/>
      <c r="D3223" s="106"/>
      <c r="E3223">
        <v>46760</v>
      </c>
      <c r="F3223" s="106"/>
      <c r="G3223" t="s">
        <v>102</v>
      </c>
      <c r="H3223" s="106"/>
    </row>
    <row r="3224" spans="1:8" x14ac:dyDescent="0.25">
      <c r="A3224" s="106"/>
      <c r="B3224" s="106"/>
      <c r="C3224" s="106"/>
      <c r="D3224" s="106"/>
      <c r="E3224">
        <v>46763</v>
      </c>
      <c r="F3224" s="106"/>
      <c r="G3224" t="s">
        <v>102</v>
      </c>
      <c r="H3224" s="106"/>
    </row>
    <row r="3225" spans="1:8" x14ac:dyDescent="0.25">
      <c r="A3225" s="106"/>
      <c r="B3225" s="106"/>
      <c r="C3225" s="106"/>
      <c r="D3225" s="106"/>
      <c r="E3225">
        <v>46633</v>
      </c>
      <c r="F3225" s="106"/>
      <c r="G3225" t="s">
        <v>102</v>
      </c>
      <c r="H3225" s="106"/>
    </row>
    <row r="3226" spans="1:8" x14ac:dyDescent="0.25">
      <c r="A3226" s="106"/>
      <c r="B3226" s="106"/>
      <c r="C3226" s="106"/>
      <c r="D3226" s="106"/>
      <c r="E3226">
        <v>46897</v>
      </c>
      <c r="F3226" s="106"/>
      <c r="G3226" t="s">
        <v>102</v>
      </c>
      <c r="H3226" s="106"/>
    </row>
    <row r="3227" spans="1:8" x14ac:dyDescent="0.25">
      <c r="A3227" s="106"/>
      <c r="B3227" s="106"/>
      <c r="C3227" s="106"/>
      <c r="D3227" s="106"/>
      <c r="E3227">
        <v>46899</v>
      </c>
      <c r="F3227" s="106"/>
      <c r="G3227" t="s">
        <v>102</v>
      </c>
      <c r="H3227" s="106"/>
    </row>
    <row r="3228" spans="1:8" x14ac:dyDescent="0.25">
      <c r="A3228" s="106"/>
      <c r="B3228" s="106"/>
      <c r="C3228" s="106"/>
      <c r="D3228" s="106"/>
      <c r="E3228">
        <v>46903</v>
      </c>
      <c r="F3228" s="106"/>
      <c r="G3228" t="s">
        <v>102</v>
      </c>
      <c r="H3228" s="106"/>
    </row>
    <row r="3229" spans="1:8" x14ac:dyDescent="0.25">
      <c r="A3229" s="106"/>
      <c r="B3229" s="106"/>
      <c r="C3229" s="106"/>
      <c r="D3229" s="106"/>
      <c r="E3229">
        <v>46905</v>
      </c>
      <c r="F3229" s="106"/>
      <c r="G3229" t="s">
        <v>102</v>
      </c>
      <c r="H3229" s="106"/>
    </row>
    <row r="3230" spans="1:8" x14ac:dyDescent="0.25">
      <c r="A3230" s="106"/>
      <c r="B3230" s="106"/>
      <c r="C3230" s="106"/>
      <c r="D3230" s="106"/>
      <c r="E3230">
        <v>46909</v>
      </c>
      <c r="F3230" s="106"/>
      <c r="G3230" t="s">
        <v>102</v>
      </c>
      <c r="H3230" s="106"/>
    </row>
    <row r="3231" spans="1:8" x14ac:dyDescent="0.25">
      <c r="A3231" s="106"/>
      <c r="B3231" s="106"/>
      <c r="C3231" s="106"/>
      <c r="D3231" s="106"/>
      <c r="E3231">
        <v>46911</v>
      </c>
      <c r="F3231" s="106"/>
      <c r="G3231" t="s">
        <v>102</v>
      </c>
      <c r="H3231" s="106"/>
    </row>
    <row r="3232" spans="1:8" x14ac:dyDescent="0.25">
      <c r="A3232" s="106"/>
      <c r="B3232" s="106"/>
      <c r="C3232" s="106"/>
      <c r="D3232" s="106"/>
      <c r="E3232">
        <v>46913</v>
      </c>
      <c r="F3232" s="106"/>
      <c r="G3232" t="s">
        <v>102</v>
      </c>
      <c r="H3232" s="106"/>
    </row>
    <row r="3233" spans="1:8" x14ac:dyDescent="0.25">
      <c r="A3233" s="106"/>
      <c r="B3233" s="106"/>
      <c r="C3233" s="106"/>
      <c r="D3233" s="106"/>
      <c r="E3233">
        <v>46915</v>
      </c>
      <c r="F3233" s="106"/>
      <c r="G3233" t="s">
        <v>102</v>
      </c>
      <c r="H3233" s="106"/>
    </row>
    <row r="3234" spans="1:8" x14ac:dyDescent="0.25">
      <c r="A3234" s="106"/>
      <c r="B3234" s="106"/>
      <c r="C3234" s="106"/>
      <c r="D3234" s="106"/>
      <c r="E3234">
        <v>46427</v>
      </c>
      <c r="F3234" s="106"/>
      <c r="G3234" t="s">
        <v>102</v>
      </c>
      <c r="H3234" s="106"/>
    </row>
    <row r="3235" spans="1:8" x14ac:dyDescent="0.25">
      <c r="A3235" s="106"/>
      <c r="B3235" s="106"/>
      <c r="C3235" s="106"/>
      <c r="D3235" s="106"/>
      <c r="E3235">
        <v>46429</v>
      </c>
      <c r="F3235" s="106"/>
      <c r="G3235" t="s">
        <v>102</v>
      </c>
      <c r="H3235" s="106"/>
    </row>
    <row r="3236" spans="1:8" x14ac:dyDescent="0.25">
      <c r="A3236" s="106"/>
      <c r="B3236" s="106"/>
      <c r="C3236" s="106"/>
      <c r="D3236" s="106"/>
      <c r="E3236">
        <v>46431</v>
      </c>
      <c r="F3236" s="106"/>
      <c r="G3236" t="s">
        <v>102</v>
      </c>
      <c r="H3236" s="106"/>
    </row>
    <row r="3237" spans="1:8" x14ac:dyDescent="0.25">
      <c r="A3237" s="106"/>
      <c r="B3237" s="106"/>
      <c r="C3237" s="106"/>
      <c r="D3237" s="106"/>
      <c r="E3237">
        <v>46433</v>
      </c>
      <c r="F3237" s="106"/>
      <c r="G3237" t="s">
        <v>102</v>
      </c>
      <c r="H3237" s="106"/>
    </row>
    <row r="3238" spans="1:8" x14ac:dyDescent="0.25">
      <c r="A3238" s="106"/>
      <c r="B3238" s="106"/>
      <c r="C3238" s="106"/>
      <c r="D3238" s="106"/>
      <c r="E3238">
        <v>46437</v>
      </c>
      <c r="F3238" s="106"/>
      <c r="G3238" t="s">
        <v>102</v>
      </c>
      <c r="H3238" s="106"/>
    </row>
    <row r="3239" spans="1:8" x14ac:dyDescent="0.25">
      <c r="A3239" s="106"/>
      <c r="B3239" s="106"/>
      <c r="C3239" s="106"/>
      <c r="D3239" s="106"/>
      <c r="E3239">
        <v>46439</v>
      </c>
      <c r="F3239" s="106"/>
      <c r="G3239" t="s">
        <v>102</v>
      </c>
      <c r="H3239" s="106"/>
    </row>
    <row r="3240" spans="1:8" x14ac:dyDescent="0.25">
      <c r="A3240" s="106"/>
      <c r="B3240" s="106"/>
      <c r="C3240" s="106"/>
      <c r="D3240" s="106"/>
      <c r="E3240">
        <v>47476</v>
      </c>
      <c r="F3240" s="106"/>
      <c r="G3240" t="s">
        <v>102</v>
      </c>
      <c r="H3240" s="106"/>
    </row>
    <row r="3241" spans="1:8" x14ac:dyDescent="0.25">
      <c r="A3241" s="106"/>
      <c r="B3241" s="106"/>
      <c r="C3241" s="106"/>
      <c r="D3241" s="106"/>
      <c r="E3241">
        <v>47478</v>
      </c>
      <c r="F3241" s="106"/>
      <c r="G3241" t="s">
        <v>102</v>
      </c>
      <c r="H3241" s="106"/>
    </row>
    <row r="3242" spans="1:8" x14ac:dyDescent="0.25">
      <c r="A3242" s="106"/>
      <c r="B3242" s="106"/>
      <c r="C3242" s="106"/>
      <c r="D3242" s="106"/>
      <c r="E3242">
        <v>47497</v>
      </c>
      <c r="F3242" s="106"/>
      <c r="G3242" t="s">
        <v>102</v>
      </c>
      <c r="H3242" s="106"/>
    </row>
    <row r="3243" spans="1:8" x14ac:dyDescent="0.25">
      <c r="A3243" s="106"/>
      <c r="B3243" s="106"/>
      <c r="C3243" s="106"/>
      <c r="D3243" s="106"/>
      <c r="E3243">
        <v>47501</v>
      </c>
      <c r="F3243" s="106"/>
      <c r="G3243" t="s">
        <v>102</v>
      </c>
      <c r="H3243" s="106"/>
    </row>
    <row r="3244" spans="1:8" x14ac:dyDescent="0.25">
      <c r="A3244" s="106"/>
      <c r="B3244" s="106"/>
      <c r="C3244" s="106"/>
      <c r="D3244" s="106"/>
      <c r="E3244">
        <v>47503</v>
      </c>
      <c r="F3244" s="106"/>
      <c r="G3244" t="s">
        <v>102</v>
      </c>
      <c r="H3244" s="106"/>
    </row>
    <row r="3245" spans="1:8" x14ac:dyDescent="0.25">
      <c r="A3245" s="106"/>
      <c r="B3245" s="106"/>
      <c r="C3245" s="106"/>
      <c r="D3245" s="106"/>
      <c r="E3245">
        <v>47507</v>
      </c>
      <c r="F3245" s="106"/>
      <c r="G3245" t="s">
        <v>102</v>
      </c>
      <c r="H3245" s="106"/>
    </row>
    <row r="3246" spans="1:8" x14ac:dyDescent="0.25">
      <c r="A3246" s="106"/>
      <c r="B3246" s="106"/>
      <c r="C3246" s="106"/>
      <c r="D3246" s="106"/>
      <c r="E3246">
        <v>47511</v>
      </c>
      <c r="F3246" s="106"/>
      <c r="G3246" t="s">
        <v>102</v>
      </c>
      <c r="H3246" s="106"/>
    </row>
    <row r="3247" spans="1:8" x14ac:dyDescent="0.25">
      <c r="A3247" s="106"/>
      <c r="B3247" s="106"/>
      <c r="C3247" s="106"/>
      <c r="D3247" s="106"/>
      <c r="E3247">
        <v>47513</v>
      </c>
      <c r="F3247" s="106"/>
      <c r="G3247" t="s">
        <v>102</v>
      </c>
      <c r="H3247" s="106"/>
    </row>
    <row r="3248" spans="1:8" x14ac:dyDescent="0.25">
      <c r="A3248" s="106"/>
      <c r="B3248" s="106"/>
      <c r="C3248" s="106"/>
      <c r="D3248" s="106"/>
      <c r="E3248">
        <v>47515</v>
      </c>
      <c r="F3248" s="106"/>
      <c r="G3248" t="s">
        <v>102</v>
      </c>
      <c r="H3248" s="106"/>
    </row>
    <row r="3249" spans="1:8" x14ac:dyDescent="0.25">
      <c r="A3249" s="106"/>
      <c r="B3249" s="106"/>
      <c r="C3249" s="106"/>
      <c r="D3249" s="106"/>
      <c r="E3249">
        <v>47519</v>
      </c>
      <c r="F3249" s="106"/>
      <c r="G3249" t="s">
        <v>102</v>
      </c>
      <c r="H3249" s="106"/>
    </row>
    <row r="3250" spans="1:8" x14ac:dyDescent="0.25">
      <c r="A3250" s="106"/>
      <c r="B3250" s="106"/>
      <c r="C3250" s="106"/>
      <c r="D3250" s="106"/>
      <c r="E3250">
        <v>47522</v>
      </c>
      <c r="F3250" s="106"/>
      <c r="G3250" t="s">
        <v>102</v>
      </c>
      <c r="H3250" s="106"/>
    </row>
    <row r="3251" spans="1:8" x14ac:dyDescent="0.25">
      <c r="A3251" s="106"/>
      <c r="B3251" s="106"/>
      <c r="C3251" s="106"/>
      <c r="D3251" s="106"/>
      <c r="E3251">
        <v>47524</v>
      </c>
      <c r="F3251" s="106"/>
      <c r="G3251" t="s">
        <v>102</v>
      </c>
      <c r="H3251" s="106"/>
    </row>
    <row r="3252" spans="1:8" x14ac:dyDescent="0.25">
      <c r="A3252" s="106"/>
      <c r="B3252" s="106"/>
      <c r="C3252" s="106"/>
      <c r="D3252" s="106"/>
      <c r="E3252">
        <v>47526</v>
      </c>
      <c r="F3252" s="106"/>
      <c r="G3252" t="s">
        <v>102</v>
      </c>
      <c r="H3252" s="106"/>
    </row>
    <row r="3253" spans="1:8" x14ac:dyDescent="0.25">
      <c r="A3253" s="106"/>
      <c r="B3253" s="106"/>
      <c r="C3253" s="106"/>
      <c r="D3253" s="106"/>
      <c r="E3253">
        <v>47528</v>
      </c>
      <c r="F3253" s="106"/>
      <c r="G3253" t="s">
        <v>102</v>
      </c>
      <c r="H3253" s="106"/>
    </row>
    <row r="3254" spans="1:8" x14ac:dyDescent="0.25">
      <c r="A3254" s="106"/>
      <c r="B3254" s="106"/>
      <c r="C3254" s="106"/>
      <c r="D3254" s="106"/>
      <c r="E3254">
        <v>43445</v>
      </c>
      <c r="F3254" s="106"/>
      <c r="G3254" t="s">
        <v>104</v>
      </c>
      <c r="H3254" s="106"/>
    </row>
    <row r="3255" spans="1:8" x14ac:dyDescent="0.25">
      <c r="A3255" s="106"/>
      <c r="B3255" s="106"/>
      <c r="C3255" s="106"/>
      <c r="D3255" s="106"/>
      <c r="E3255">
        <v>47529</v>
      </c>
      <c r="F3255" s="106"/>
      <c r="G3255" t="s">
        <v>112</v>
      </c>
      <c r="H3255" s="106"/>
    </row>
    <row r="3256" spans="1:8" x14ac:dyDescent="0.25">
      <c r="A3256" s="106"/>
      <c r="B3256" s="106"/>
      <c r="C3256" s="106"/>
      <c r="D3256" s="106"/>
      <c r="E3256">
        <v>46297</v>
      </c>
      <c r="F3256" s="106"/>
      <c r="G3256" t="s">
        <v>104</v>
      </c>
      <c r="H3256" s="106"/>
    </row>
    <row r="3257" spans="1:8" x14ac:dyDescent="0.25">
      <c r="A3257" s="106"/>
      <c r="B3257" s="106"/>
      <c r="C3257" s="106"/>
      <c r="D3257" s="106"/>
      <c r="E3257">
        <v>46299</v>
      </c>
      <c r="F3257" s="106"/>
      <c r="G3257" t="s">
        <v>104</v>
      </c>
      <c r="H3257" s="106"/>
    </row>
    <row r="3258" spans="1:8" x14ac:dyDescent="0.25">
      <c r="A3258" s="106"/>
      <c r="B3258" s="106"/>
      <c r="C3258" s="106"/>
      <c r="D3258" s="106"/>
      <c r="E3258">
        <v>46397</v>
      </c>
      <c r="F3258" s="106"/>
      <c r="G3258" t="s">
        <v>102</v>
      </c>
      <c r="H3258" s="106"/>
    </row>
    <row r="3259" spans="1:8" x14ac:dyDescent="0.25">
      <c r="A3259" s="106"/>
      <c r="B3259" s="106"/>
      <c r="C3259" s="106"/>
      <c r="D3259" s="106"/>
      <c r="E3259">
        <v>46766</v>
      </c>
      <c r="F3259" s="106"/>
      <c r="G3259" t="s">
        <v>102</v>
      </c>
      <c r="H3259" s="106"/>
    </row>
    <row r="3260" spans="1:8" x14ac:dyDescent="0.25">
      <c r="A3260" s="106"/>
      <c r="B3260" s="106"/>
      <c r="C3260" s="106"/>
      <c r="D3260" s="106"/>
      <c r="E3260">
        <v>46768</v>
      </c>
      <c r="F3260" s="106"/>
      <c r="G3260" t="s">
        <v>102</v>
      </c>
      <c r="H3260" s="106"/>
    </row>
    <row r="3261" spans="1:8" x14ac:dyDescent="0.25">
      <c r="A3261" s="106"/>
      <c r="B3261" s="106"/>
      <c r="C3261" s="106"/>
      <c r="D3261" s="106"/>
      <c r="E3261">
        <v>46770</v>
      </c>
      <c r="F3261" s="106"/>
      <c r="G3261" t="s">
        <v>102</v>
      </c>
      <c r="H3261" s="106"/>
    </row>
    <row r="3262" spans="1:8" x14ac:dyDescent="0.25">
      <c r="A3262" s="106"/>
      <c r="B3262" s="106"/>
      <c r="C3262" s="106"/>
      <c r="D3262" s="106"/>
      <c r="E3262">
        <v>46772</v>
      </c>
      <c r="F3262" s="106"/>
      <c r="G3262" t="s">
        <v>102</v>
      </c>
      <c r="H3262" s="106"/>
    </row>
    <row r="3263" spans="1:8" x14ac:dyDescent="0.25">
      <c r="A3263" s="106"/>
      <c r="B3263" s="106"/>
      <c r="C3263" s="106"/>
      <c r="D3263" s="106"/>
      <c r="E3263">
        <v>46312</v>
      </c>
      <c r="F3263" s="106"/>
      <c r="G3263" t="s">
        <v>102</v>
      </c>
      <c r="H3263" s="106"/>
    </row>
    <row r="3264" spans="1:8" x14ac:dyDescent="0.25">
      <c r="A3264" s="106"/>
      <c r="B3264" s="106"/>
      <c r="C3264" s="106"/>
      <c r="D3264" s="106"/>
      <c r="E3264">
        <v>46917</v>
      </c>
      <c r="F3264" s="106"/>
      <c r="G3264" t="s">
        <v>105</v>
      </c>
      <c r="H3264" s="106"/>
    </row>
    <row r="3265" spans="1:8" x14ac:dyDescent="0.25">
      <c r="A3265" s="106"/>
      <c r="B3265" s="106"/>
      <c r="C3265" s="106"/>
      <c r="D3265" s="106"/>
      <c r="E3265">
        <v>46928</v>
      </c>
      <c r="F3265" s="106"/>
      <c r="G3265" t="s">
        <v>105</v>
      </c>
      <c r="H3265" s="106"/>
    </row>
    <row r="3266" spans="1:8" x14ac:dyDescent="0.25">
      <c r="A3266" s="106"/>
      <c r="B3266" s="106"/>
      <c r="C3266" s="106"/>
      <c r="D3266" s="106"/>
      <c r="E3266">
        <v>46357</v>
      </c>
      <c r="F3266" s="106"/>
      <c r="G3266" t="s">
        <v>102</v>
      </c>
      <c r="H3266" s="106"/>
    </row>
    <row r="3267" spans="1:8" x14ac:dyDescent="0.25">
      <c r="A3267" s="106"/>
      <c r="B3267" s="106"/>
      <c r="C3267" s="106"/>
      <c r="D3267" s="106"/>
      <c r="E3267">
        <v>46359</v>
      </c>
      <c r="F3267" s="106"/>
      <c r="G3267" t="s">
        <v>102</v>
      </c>
      <c r="H3267" s="106"/>
    </row>
    <row r="3268" spans="1:8" x14ac:dyDescent="0.25">
      <c r="A3268" s="106"/>
      <c r="B3268" s="106"/>
      <c r="C3268" s="106"/>
      <c r="D3268" s="106"/>
      <c r="E3268">
        <v>46362</v>
      </c>
      <c r="F3268" s="106"/>
      <c r="G3268" t="s">
        <v>102</v>
      </c>
      <c r="H3268" s="106"/>
    </row>
    <row r="3269" spans="1:8" x14ac:dyDescent="0.25">
      <c r="A3269" s="106"/>
      <c r="B3269" s="106"/>
      <c r="C3269" s="106"/>
      <c r="D3269" s="106"/>
      <c r="E3269">
        <v>46364</v>
      </c>
      <c r="F3269" s="106"/>
      <c r="G3269" t="s">
        <v>102</v>
      </c>
      <c r="H3269" s="106"/>
    </row>
    <row r="3270" spans="1:8" x14ac:dyDescent="0.25">
      <c r="A3270" s="106"/>
      <c r="B3270" s="106"/>
      <c r="C3270" s="106"/>
      <c r="D3270" s="106"/>
      <c r="E3270">
        <v>46366</v>
      </c>
      <c r="F3270" s="106"/>
      <c r="G3270" t="s">
        <v>102</v>
      </c>
      <c r="H3270" s="106"/>
    </row>
    <row r="3271" spans="1:8" x14ac:dyDescent="0.25">
      <c r="A3271" s="106"/>
      <c r="B3271" s="106"/>
      <c r="C3271" s="106"/>
      <c r="D3271" s="106"/>
      <c r="E3271">
        <v>46368</v>
      </c>
      <c r="F3271" s="106"/>
      <c r="G3271" t="s">
        <v>102</v>
      </c>
      <c r="H3271" s="106"/>
    </row>
    <row r="3272" spans="1:8" x14ac:dyDescent="0.25">
      <c r="A3272" s="106"/>
      <c r="B3272" s="106"/>
      <c r="C3272" s="106"/>
      <c r="D3272" s="106"/>
      <c r="E3272">
        <v>46374</v>
      </c>
      <c r="F3272" s="106"/>
      <c r="G3272" t="s">
        <v>102</v>
      </c>
      <c r="H3272" s="106"/>
    </row>
    <row r="3273" spans="1:8" x14ac:dyDescent="0.25">
      <c r="A3273" s="106"/>
      <c r="B3273" s="106"/>
      <c r="C3273" s="106"/>
      <c r="D3273" s="106"/>
      <c r="E3273">
        <v>46376</v>
      </c>
      <c r="F3273" s="106"/>
      <c r="G3273" t="s">
        <v>102</v>
      </c>
      <c r="H3273" s="106"/>
    </row>
    <row r="3274" spans="1:8" x14ac:dyDescent="0.25">
      <c r="A3274" s="106"/>
      <c r="B3274" s="106"/>
      <c r="C3274" s="106"/>
      <c r="D3274" s="106"/>
      <c r="E3274">
        <v>46378</v>
      </c>
      <c r="F3274" s="106"/>
      <c r="G3274" t="s">
        <v>102</v>
      </c>
      <c r="H3274" s="106"/>
    </row>
    <row r="3275" spans="1:8" x14ac:dyDescent="0.25">
      <c r="A3275" s="106"/>
      <c r="B3275" s="106"/>
      <c r="C3275" s="106"/>
      <c r="D3275" s="106"/>
      <c r="E3275">
        <v>46380</v>
      </c>
      <c r="F3275" s="106"/>
      <c r="G3275" t="s">
        <v>102</v>
      </c>
      <c r="H3275" s="106"/>
    </row>
    <row r="3276" spans="1:8" x14ac:dyDescent="0.25">
      <c r="A3276" s="106"/>
      <c r="B3276" s="106"/>
      <c r="C3276" s="106"/>
      <c r="D3276" s="106"/>
      <c r="E3276">
        <v>46382</v>
      </c>
      <c r="F3276" s="106"/>
      <c r="G3276" t="s">
        <v>102</v>
      </c>
      <c r="H3276" s="106"/>
    </row>
    <row r="3277" spans="1:8" x14ac:dyDescent="0.25">
      <c r="A3277" s="106"/>
      <c r="B3277" s="106"/>
      <c r="C3277" s="106"/>
      <c r="D3277" s="106"/>
      <c r="E3277">
        <v>46384</v>
      </c>
      <c r="F3277" s="106"/>
      <c r="G3277" t="s">
        <v>102</v>
      </c>
      <c r="H3277" s="106"/>
    </row>
    <row r="3278" spans="1:8" x14ac:dyDescent="0.25">
      <c r="A3278" s="106"/>
      <c r="B3278" s="106"/>
      <c r="C3278" s="106"/>
      <c r="D3278" s="106"/>
      <c r="E3278">
        <v>46386</v>
      </c>
      <c r="F3278" s="106"/>
      <c r="G3278" t="s">
        <v>102</v>
      </c>
      <c r="H3278" s="106"/>
    </row>
    <row r="3279" spans="1:8" x14ac:dyDescent="0.25">
      <c r="A3279" s="106"/>
      <c r="B3279" s="106"/>
      <c r="C3279" s="106"/>
      <c r="D3279" s="106"/>
      <c r="E3279">
        <v>46388</v>
      </c>
      <c r="F3279" s="106"/>
      <c r="G3279" t="s">
        <v>102</v>
      </c>
      <c r="H3279" s="106"/>
    </row>
    <row r="3280" spans="1:8" x14ac:dyDescent="0.25">
      <c r="A3280" s="106"/>
      <c r="B3280" s="106"/>
      <c r="C3280" s="106"/>
      <c r="D3280" s="106"/>
      <c r="E3280">
        <v>46390</v>
      </c>
      <c r="F3280" s="106"/>
      <c r="G3280" t="s">
        <v>102</v>
      </c>
      <c r="H3280" s="106"/>
    </row>
    <row r="3281" spans="1:8" x14ac:dyDescent="0.25">
      <c r="A3281" s="106"/>
      <c r="B3281" s="106"/>
      <c r="C3281" s="106"/>
      <c r="D3281" s="106"/>
      <c r="E3281">
        <v>46392</v>
      </c>
      <c r="F3281" s="106"/>
      <c r="G3281" t="s">
        <v>102</v>
      </c>
      <c r="H3281" s="106"/>
    </row>
    <row r="3282" spans="1:8" x14ac:dyDescent="0.25">
      <c r="A3282" s="106"/>
      <c r="B3282" s="106"/>
      <c r="C3282" s="106"/>
      <c r="D3282" s="106"/>
      <c r="E3282">
        <v>46314</v>
      </c>
      <c r="F3282" s="106"/>
      <c r="G3282" t="s">
        <v>102</v>
      </c>
      <c r="H3282" s="106"/>
    </row>
    <row r="3283" spans="1:8" x14ac:dyDescent="0.25">
      <c r="A3283" s="106"/>
      <c r="B3283" s="106"/>
      <c r="C3283" s="106"/>
      <c r="D3283" s="106"/>
      <c r="E3283">
        <v>46316</v>
      </c>
      <c r="F3283" s="106"/>
      <c r="G3283" t="s">
        <v>102</v>
      </c>
      <c r="H3283" s="106"/>
    </row>
    <row r="3284" spans="1:8" x14ac:dyDescent="0.25">
      <c r="A3284" s="106"/>
      <c r="B3284" s="106"/>
      <c r="C3284" s="106"/>
      <c r="D3284" s="106"/>
      <c r="E3284">
        <v>46320</v>
      </c>
      <c r="F3284" s="106"/>
      <c r="G3284" t="s">
        <v>102</v>
      </c>
      <c r="H3284" s="106"/>
    </row>
    <row r="3285" spans="1:8" x14ac:dyDescent="0.25">
      <c r="A3285" s="106"/>
      <c r="B3285" s="106"/>
      <c r="C3285" s="106"/>
      <c r="D3285" s="106"/>
      <c r="E3285">
        <v>46322</v>
      </c>
      <c r="F3285" s="106"/>
      <c r="G3285" t="s">
        <v>102</v>
      </c>
      <c r="H3285" s="106"/>
    </row>
    <row r="3286" spans="1:8" x14ac:dyDescent="0.25">
      <c r="A3286" s="106"/>
      <c r="B3286" s="106"/>
      <c r="C3286" s="106"/>
      <c r="D3286" s="106"/>
      <c r="E3286">
        <v>46324</v>
      </c>
      <c r="F3286" s="106"/>
      <c r="G3286" t="s">
        <v>102</v>
      </c>
      <c r="H3286" s="106"/>
    </row>
    <row r="3287" spans="1:8" x14ac:dyDescent="0.25">
      <c r="A3287" s="106"/>
      <c r="B3287" s="106"/>
      <c r="C3287" s="106"/>
      <c r="D3287" s="106"/>
      <c r="E3287">
        <v>46326</v>
      </c>
      <c r="F3287" s="106"/>
      <c r="G3287" t="s">
        <v>102</v>
      </c>
      <c r="H3287" s="106"/>
    </row>
    <row r="3288" spans="1:8" x14ac:dyDescent="0.25">
      <c r="A3288" s="106"/>
      <c r="B3288" s="106"/>
      <c r="C3288" s="106"/>
      <c r="D3288" s="106"/>
      <c r="E3288">
        <v>46328</v>
      </c>
      <c r="F3288" s="106"/>
      <c r="G3288" t="s">
        <v>102</v>
      </c>
      <c r="H3288" s="106"/>
    </row>
    <row r="3289" spans="1:8" x14ac:dyDescent="0.25">
      <c r="A3289" s="106"/>
      <c r="B3289" s="106"/>
      <c r="C3289" s="106"/>
      <c r="D3289" s="106"/>
      <c r="E3289">
        <v>46330</v>
      </c>
      <c r="F3289" s="106"/>
      <c r="G3289" t="s">
        <v>102</v>
      </c>
      <c r="H3289" s="106"/>
    </row>
    <row r="3290" spans="1:8" x14ac:dyDescent="0.25">
      <c r="A3290" s="106"/>
      <c r="B3290" s="106"/>
      <c r="C3290" s="106"/>
      <c r="D3290" s="106"/>
      <c r="E3290">
        <v>46332</v>
      </c>
      <c r="F3290" s="106"/>
      <c r="G3290" t="s">
        <v>102</v>
      </c>
      <c r="H3290" s="106"/>
    </row>
    <row r="3291" spans="1:8" x14ac:dyDescent="0.25">
      <c r="A3291" s="106"/>
      <c r="B3291" s="106"/>
      <c r="C3291" s="106"/>
      <c r="D3291" s="106"/>
      <c r="E3291">
        <v>46334</v>
      </c>
      <c r="F3291" s="106"/>
      <c r="G3291" t="s">
        <v>102</v>
      </c>
      <c r="H3291" s="106"/>
    </row>
    <row r="3292" spans="1:8" x14ac:dyDescent="0.25">
      <c r="A3292" s="106"/>
      <c r="B3292" s="106"/>
      <c r="C3292" s="106"/>
      <c r="D3292" s="106"/>
      <c r="E3292">
        <v>46337</v>
      </c>
      <c r="F3292" s="106"/>
      <c r="G3292" t="s">
        <v>102</v>
      </c>
      <c r="H3292" s="106"/>
    </row>
    <row r="3293" spans="1:8" x14ac:dyDescent="0.25">
      <c r="A3293" s="106"/>
      <c r="B3293" s="106"/>
      <c r="C3293" s="106"/>
      <c r="D3293" s="106"/>
      <c r="E3293">
        <v>46339</v>
      </c>
      <c r="F3293" s="106"/>
      <c r="G3293" t="s">
        <v>102</v>
      </c>
      <c r="H3293" s="106"/>
    </row>
    <row r="3294" spans="1:8" x14ac:dyDescent="0.25">
      <c r="A3294" s="106"/>
      <c r="B3294" s="106"/>
      <c r="C3294" s="106"/>
      <c r="D3294" s="106"/>
      <c r="E3294">
        <v>46341</v>
      </c>
      <c r="F3294" s="106"/>
      <c r="G3294" t="s">
        <v>102</v>
      </c>
      <c r="H3294" s="106"/>
    </row>
    <row r="3295" spans="1:8" x14ac:dyDescent="0.25">
      <c r="A3295" s="106"/>
      <c r="B3295" s="106"/>
      <c r="C3295" s="106"/>
      <c r="D3295" s="106"/>
      <c r="E3295">
        <v>46343</v>
      </c>
      <c r="F3295" s="106"/>
      <c r="G3295" t="s">
        <v>102</v>
      </c>
      <c r="H3295" s="106"/>
    </row>
    <row r="3296" spans="1:8" x14ac:dyDescent="0.25">
      <c r="A3296" s="106"/>
      <c r="B3296" s="106"/>
      <c r="C3296" s="106"/>
      <c r="D3296" s="106"/>
      <c r="E3296">
        <v>46345</v>
      </c>
      <c r="F3296" s="106"/>
      <c r="G3296" t="s">
        <v>102</v>
      </c>
      <c r="H3296" s="106"/>
    </row>
    <row r="3297" spans="1:8" x14ac:dyDescent="0.25">
      <c r="A3297" s="106"/>
      <c r="B3297" s="106"/>
      <c r="C3297" s="106"/>
      <c r="D3297" s="106"/>
      <c r="E3297">
        <v>46347</v>
      </c>
      <c r="F3297" s="106"/>
      <c r="G3297" t="s">
        <v>102</v>
      </c>
      <c r="H3297" s="106"/>
    </row>
    <row r="3298" spans="1:8" x14ac:dyDescent="0.25">
      <c r="A3298" s="106"/>
      <c r="B3298" s="106"/>
      <c r="C3298" s="106"/>
      <c r="D3298" s="106"/>
      <c r="E3298">
        <v>46351</v>
      </c>
      <c r="F3298" s="106"/>
      <c r="G3298" t="s">
        <v>102</v>
      </c>
      <c r="H3298" s="106"/>
    </row>
    <row r="3299" spans="1:8" x14ac:dyDescent="0.25">
      <c r="A3299" s="106"/>
      <c r="B3299" s="106"/>
      <c r="C3299" s="106"/>
      <c r="D3299" s="106"/>
      <c r="E3299">
        <v>46353</v>
      </c>
      <c r="F3299" s="106"/>
      <c r="G3299" t="s">
        <v>102</v>
      </c>
      <c r="H3299" s="106"/>
    </row>
    <row r="3300" spans="1:8" x14ac:dyDescent="0.25">
      <c r="A3300" s="106"/>
      <c r="B3300" s="106"/>
      <c r="C3300" s="106"/>
      <c r="D3300" s="106"/>
      <c r="E3300">
        <v>46442</v>
      </c>
      <c r="F3300" s="106"/>
      <c r="G3300" t="s">
        <v>102</v>
      </c>
      <c r="H3300" s="106"/>
    </row>
    <row r="3301" spans="1:8" x14ac:dyDescent="0.25">
      <c r="A3301" s="106"/>
      <c r="B3301" s="106"/>
      <c r="C3301" s="106"/>
      <c r="D3301" s="106"/>
      <c r="E3301">
        <v>46444</v>
      </c>
      <c r="F3301" s="106"/>
      <c r="G3301" t="s">
        <v>102</v>
      </c>
      <c r="H3301" s="106"/>
    </row>
    <row r="3302" spans="1:8" x14ac:dyDescent="0.25">
      <c r="A3302" s="106"/>
      <c r="B3302" s="106"/>
      <c r="C3302" s="106"/>
      <c r="D3302" s="106"/>
      <c r="E3302">
        <v>46448</v>
      </c>
      <c r="F3302" s="106"/>
      <c r="G3302" t="s">
        <v>102</v>
      </c>
      <c r="H3302" s="106"/>
    </row>
    <row r="3303" spans="1:8" x14ac:dyDescent="0.25">
      <c r="A3303" s="106"/>
      <c r="B3303" s="106"/>
      <c r="C3303" s="106"/>
      <c r="D3303" s="106"/>
      <c r="E3303">
        <v>46395</v>
      </c>
      <c r="F3303" s="106"/>
      <c r="G3303" t="s">
        <v>102</v>
      </c>
      <c r="H3303" s="106"/>
    </row>
    <row r="3304" spans="1:8" x14ac:dyDescent="0.25">
      <c r="A3304" s="106"/>
      <c r="B3304" s="106"/>
      <c r="C3304" s="106"/>
      <c r="D3304" s="106"/>
      <c r="E3304">
        <v>46879</v>
      </c>
      <c r="F3304" s="106"/>
      <c r="G3304" t="s">
        <v>102</v>
      </c>
      <c r="H3304" s="106"/>
    </row>
    <row r="3305" spans="1:8" x14ac:dyDescent="0.25">
      <c r="A3305" s="106"/>
      <c r="B3305" s="106"/>
      <c r="C3305" s="106"/>
      <c r="D3305" s="106"/>
      <c r="E3305">
        <v>46883</v>
      </c>
      <c r="F3305" s="106"/>
      <c r="G3305" t="s">
        <v>102</v>
      </c>
      <c r="H3305" s="106"/>
    </row>
    <row r="3306" spans="1:8" x14ac:dyDescent="0.25">
      <c r="A3306" s="106"/>
      <c r="B3306" s="106"/>
      <c r="C3306" s="106"/>
      <c r="D3306" s="106"/>
      <c r="E3306">
        <v>46885</v>
      </c>
      <c r="F3306" s="106"/>
      <c r="G3306" t="s">
        <v>102</v>
      </c>
      <c r="H3306" s="106"/>
    </row>
    <row r="3307" spans="1:8" x14ac:dyDescent="0.25">
      <c r="A3307" s="106"/>
      <c r="B3307" s="106"/>
      <c r="C3307" s="106"/>
      <c r="D3307" s="106"/>
      <c r="E3307">
        <v>46887</v>
      </c>
      <c r="F3307" s="106"/>
      <c r="G3307" t="s">
        <v>102</v>
      </c>
      <c r="H3307" s="106"/>
    </row>
    <row r="3308" spans="1:8" x14ac:dyDescent="0.25">
      <c r="A3308" s="106"/>
      <c r="B3308" s="106"/>
      <c r="C3308" s="106"/>
      <c r="D3308" s="106"/>
      <c r="E3308">
        <v>46889</v>
      </c>
      <c r="F3308" s="106"/>
      <c r="G3308" t="s">
        <v>102</v>
      </c>
      <c r="H3308" s="106"/>
    </row>
    <row r="3309" spans="1:8" x14ac:dyDescent="0.25">
      <c r="A3309" s="106"/>
      <c r="B3309" s="106"/>
      <c r="C3309" s="106"/>
      <c r="D3309" s="106"/>
      <c r="E3309">
        <v>46891</v>
      </c>
      <c r="F3309" s="106"/>
      <c r="G3309" t="s">
        <v>102</v>
      </c>
      <c r="H3309" s="106"/>
    </row>
    <row r="3310" spans="1:8" x14ac:dyDescent="0.25">
      <c r="A3310" s="106"/>
      <c r="B3310" s="106"/>
      <c r="C3310" s="106"/>
      <c r="D3310" s="106"/>
      <c r="E3310">
        <v>46400</v>
      </c>
      <c r="F3310" s="106"/>
      <c r="G3310" t="s">
        <v>102</v>
      </c>
      <c r="H3310" s="106"/>
    </row>
    <row r="3311" spans="1:8" x14ac:dyDescent="0.25">
      <c r="A3311" s="106"/>
      <c r="B3311" s="106"/>
      <c r="C3311" s="106"/>
      <c r="D3311" s="106"/>
      <c r="E3311">
        <v>46401</v>
      </c>
      <c r="F3311" s="106"/>
      <c r="G3311" t="s">
        <v>102</v>
      </c>
      <c r="H3311" s="106"/>
    </row>
    <row r="3312" spans="1:8" x14ac:dyDescent="0.25">
      <c r="A3312" s="106"/>
      <c r="B3312" s="106"/>
      <c r="C3312" s="106"/>
      <c r="D3312" s="106"/>
      <c r="E3312">
        <v>46405</v>
      </c>
      <c r="F3312" s="106"/>
      <c r="G3312" t="s">
        <v>102</v>
      </c>
      <c r="H3312" s="106"/>
    </row>
    <row r="3313" spans="1:8" x14ac:dyDescent="0.25">
      <c r="A3313" s="106"/>
      <c r="B3313" s="106"/>
      <c r="C3313" s="106"/>
      <c r="D3313" s="106"/>
      <c r="E3313">
        <v>46407</v>
      </c>
      <c r="F3313" s="106"/>
      <c r="G3313" t="s">
        <v>102</v>
      </c>
      <c r="H3313" s="106"/>
    </row>
    <row r="3314" spans="1:8" x14ac:dyDescent="0.25">
      <c r="A3314" s="106"/>
      <c r="B3314" s="106"/>
      <c r="C3314" s="106"/>
      <c r="D3314" s="106"/>
      <c r="E3314">
        <v>46409</v>
      </c>
      <c r="F3314" s="106"/>
      <c r="G3314" t="s">
        <v>102</v>
      </c>
      <c r="H3314" s="106"/>
    </row>
    <row r="3315" spans="1:8" x14ac:dyDescent="0.25">
      <c r="A3315" s="106"/>
      <c r="B3315" s="106"/>
      <c r="C3315" s="106"/>
      <c r="D3315" s="106"/>
      <c r="E3315">
        <v>46501</v>
      </c>
      <c r="F3315" s="106"/>
      <c r="G3315" t="s">
        <v>102</v>
      </c>
      <c r="H3315" s="106"/>
    </row>
    <row r="3316" spans="1:8" x14ac:dyDescent="0.25">
      <c r="A3316" s="106"/>
      <c r="B3316" s="106"/>
      <c r="C3316" s="106"/>
      <c r="D3316" s="106"/>
      <c r="E3316">
        <v>46503</v>
      </c>
      <c r="F3316" s="106"/>
      <c r="G3316" t="s">
        <v>102</v>
      </c>
      <c r="H3316" s="106"/>
    </row>
    <row r="3317" spans="1:8" x14ac:dyDescent="0.25">
      <c r="A3317" s="106"/>
      <c r="B3317" s="106"/>
      <c r="C3317" s="106"/>
      <c r="D3317" s="106"/>
      <c r="E3317">
        <v>46505</v>
      </c>
      <c r="F3317" s="106"/>
      <c r="G3317" t="s">
        <v>102</v>
      </c>
      <c r="H3317" s="106"/>
    </row>
    <row r="3318" spans="1:8" x14ac:dyDescent="0.25">
      <c r="A3318" s="106"/>
      <c r="B3318" s="106"/>
      <c r="C3318" s="106"/>
      <c r="D3318" s="106"/>
      <c r="E3318">
        <v>46507</v>
      </c>
      <c r="F3318" s="106"/>
      <c r="G3318" t="s">
        <v>102</v>
      </c>
      <c r="H3318" s="106"/>
    </row>
    <row r="3319" spans="1:8" x14ac:dyDescent="0.25">
      <c r="A3319" s="106"/>
      <c r="B3319" s="106"/>
      <c r="C3319" s="106"/>
      <c r="D3319" s="106"/>
      <c r="E3319">
        <v>46511</v>
      </c>
      <c r="F3319" s="106"/>
      <c r="G3319" t="s">
        <v>102</v>
      </c>
      <c r="H3319" s="106"/>
    </row>
    <row r="3320" spans="1:8" x14ac:dyDescent="0.25">
      <c r="A3320" s="106"/>
      <c r="B3320" s="106"/>
      <c r="C3320" s="106"/>
      <c r="D3320" s="106"/>
      <c r="E3320">
        <v>46513</v>
      </c>
      <c r="F3320" s="106"/>
      <c r="G3320" t="s">
        <v>102</v>
      </c>
      <c r="H3320" s="106"/>
    </row>
    <row r="3321" spans="1:8" x14ac:dyDescent="0.25">
      <c r="A3321" s="106"/>
      <c r="B3321" s="106"/>
      <c r="C3321" s="106"/>
      <c r="D3321" s="106"/>
      <c r="E3321">
        <v>46515</v>
      </c>
      <c r="F3321" s="106"/>
      <c r="G3321" t="s">
        <v>102</v>
      </c>
      <c r="H3321" s="106"/>
    </row>
    <row r="3322" spans="1:8" x14ac:dyDescent="0.25">
      <c r="A3322" s="106"/>
      <c r="B3322" s="106"/>
      <c r="C3322" s="106"/>
      <c r="D3322" s="106"/>
      <c r="E3322">
        <v>46517</v>
      </c>
      <c r="F3322" s="106"/>
      <c r="G3322" t="s">
        <v>102</v>
      </c>
      <c r="H3322" s="106"/>
    </row>
    <row r="3323" spans="1:8" x14ac:dyDescent="0.25">
      <c r="A3323" s="106"/>
      <c r="B3323" s="106"/>
      <c r="C3323" s="106"/>
      <c r="D3323" s="106"/>
      <c r="E3323">
        <v>46519</v>
      </c>
      <c r="F3323" s="106"/>
      <c r="G3323" t="s">
        <v>102</v>
      </c>
      <c r="H3323" s="106"/>
    </row>
    <row r="3324" spans="1:8" x14ac:dyDescent="0.25">
      <c r="A3324" s="106"/>
      <c r="B3324" s="106"/>
      <c r="C3324" s="106"/>
      <c r="D3324" s="106"/>
      <c r="E3324">
        <v>46521</v>
      </c>
      <c r="F3324" s="106"/>
      <c r="G3324" t="s">
        <v>102</v>
      </c>
      <c r="H3324" s="106"/>
    </row>
    <row r="3325" spans="1:8" x14ac:dyDescent="0.25">
      <c r="A3325" s="106"/>
      <c r="B3325" s="106"/>
      <c r="C3325" s="106"/>
      <c r="D3325" s="106"/>
      <c r="E3325">
        <v>46523</v>
      </c>
      <c r="F3325" s="106"/>
      <c r="G3325" t="s">
        <v>102</v>
      </c>
      <c r="H3325" s="106"/>
    </row>
    <row r="3326" spans="1:8" x14ac:dyDescent="0.25">
      <c r="A3326" s="106"/>
      <c r="B3326" s="106"/>
      <c r="C3326" s="106"/>
      <c r="D3326" s="106"/>
      <c r="E3326">
        <v>46526</v>
      </c>
      <c r="F3326" s="106"/>
      <c r="G3326" t="s">
        <v>102</v>
      </c>
      <c r="H3326" s="106"/>
    </row>
    <row r="3327" spans="1:8" x14ac:dyDescent="0.25">
      <c r="A3327" s="106"/>
      <c r="B3327" s="106"/>
      <c r="C3327" s="106"/>
      <c r="D3327" s="106"/>
      <c r="E3327">
        <v>46530</v>
      </c>
      <c r="F3327" s="106"/>
      <c r="G3327" t="s">
        <v>102</v>
      </c>
      <c r="H3327" s="106"/>
    </row>
    <row r="3328" spans="1:8" x14ac:dyDescent="0.25">
      <c r="A3328" s="106"/>
      <c r="B3328" s="106"/>
      <c r="C3328" s="106"/>
      <c r="D3328" s="106"/>
      <c r="E3328" t="s">
        <v>154</v>
      </c>
      <c r="F3328" s="106"/>
      <c r="G3328" t="s">
        <v>102</v>
      </c>
      <c r="H3328" s="106"/>
    </row>
    <row r="3329" spans="1:8" x14ac:dyDescent="0.25">
      <c r="A3329" s="106"/>
      <c r="B3329" s="106"/>
      <c r="C3329" s="106"/>
      <c r="D3329" s="106"/>
      <c r="E3329">
        <v>46538</v>
      </c>
      <c r="F3329" s="106"/>
      <c r="G3329" t="s">
        <v>102</v>
      </c>
      <c r="H3329" s="106"/>
    </row>
    <row r="3330" spans="1:8" x14ac:dyDescent="0.25">
      <c r="A3330" s="106"/>
      <c r="B3330" s="106"/>
      <c r="C3330" s="106"/>
      <c r="D3330" s="106"/>
      <c r="E3330">
        <v>46540</v>
      </c>
      <c r="F3330" s="106"/>
      <c r="G3330" t="s">
        <v>102</v>
      </c>
      <c r="H3330" s="106"/>
    </row>
    <row r="3331" spans="1:8" x14ac:dyDescent="0.25">
      <c r="A3331" s="106"/>
      <c r="B3331" s="106"/>
      <c r="C3331" s="106"/>
      <c r="D3331" s="106"/>
      <c r="E3331">
        <v>46450</v>
      </c>
      <c r="F3331" s="106"/>
      <c r="G3331" t="s">
        <v>102</v>
      </c>
      <c r="H3331" s="106"/>
    </row>
    <row r="3332" spans="1:8" x14ac:dyDescent="0.25">
      <c r="A3332" s="106"/>
      <c r="B3332" s="106"/>
      <c r="C3332" s="106"/>
      <c r="D3332" s="106"/>
      <c r="E3332">
        <v>46452</v>
      </c>
      <c r="F3332" s="106"/>
      <c r="G3332" t="s">
        <v>102</v>
      </c>
      <c r="H3332" s="106"/>
    </row>
    <row r="3333" spans="1:8" x14ac:dyDescent="0.25">
      <c r="A3333" s="106"/>
      <c r="B3333" s="106"/>
      <c r="C3333" s="106"/>
      <c r="D3333" s="106"/>
      <c r="E3333">
        <v>46454</v>
      </c>
      <c r="F3333" s="106"/>
      <c r="G3333" t="s">
        <v>102</v>
      </c>
      <c r="H3333" s="106"/>
    </row>
    <row r="3334" spans="1:8" x14ac:dyDescent="0.25">
      <c r="A3334" s="106"/>
      <c r="B3334" s="106"/>
      <c r="C3334" s="106"/>
      <c r="D3334" s="106"/>
      <c r="E3334">
        <v>46456</v>
      </c>
      <c r="F3334" s="106"/>
      <c r="G3334" t="s">
        <v>102</v>
      </c>
      <c r="H3334" s="106"/>
    </row>
    <row r="3335" spans="1:8" x14ac:dyDescent="0.25">
      <c r="A3335" s="106"/>
      <c r="B3335" s="106"/>
      <c r="C3335" s="106"/>
      <c r="D3335" s="106"/>
      <c r="E3335">
        <v>46460</v>
      </c>
      <c r="F3335" s="106"/>
      <c r="G3335" t="s">
        <v>102</v>
      </c>
      <c r="H3335" s="106"/>
    </row>
    <row r="3336" spans="1:8" x14ac:dyDescent="0.25">
      <c r="A3336" s="106"/>
      <c r="B3336" s="106"/>
      <c r="C3336" s="106"/>
      <c r="D3336" s="106"/>
      <c r="E3336">
        <v>46462</v>
      </c>
      <c r="F3336" s="106"/>
      <c r="G3336" t="s">
        <v>102</v>
      </c>
      <c r="H3336" s="106"/>
    </row>
    <row r="3337" spans="1:8" x14ac:dyDescent="0.25">
      <c r="A3337" s="106"/>
      <c r="B3337" s="106"/>
      <c r="C3337" s="106"/>
      <c r="D3337" s="106"/>
      <c r="E3337">
        <v>46467</v>
      </c>
      <c r="F3337" s="106"/>
      <c r="G3337" t="s">
        <v>102</v>
      </c>
      <c r="H3337" s="106"/>
    </row>
    <row r="3338" spans="1:8" x14ac:dyDescent="0.25">
      <c r="A3338" s="106"/>
      <c r="B3338" s="106"/>
      <c r="C3338" s="106"/>
      <c r="D3338" s="106"/>
      <c r="E3338">
        <v>46469</v>
      </c>
      <c r="F3338" s="106"/>
      <c r="G3338" t="s">
        <v>102</v>
      </c>
      <c r="H3338" s="106"/>
    </row>
    <row r="3339" spans="1:8" x14ac:dyDescent="0.25">
      <c r="A3339" s="106"/>
      <c r="B3339" s="106"/>
      <c r="C3339" s="106"/>
      <c r="D3339" s="106"/>
      <c r="E3339">
        <v>46471</v>
      </c>
      <c r="F3339" s="106"/>
      <c r="G3339" t="s">
        <v>102</v>
      </c>
      <c r="H3339" s="106"/>
    </row>
    <row r="3340" spans="1:8" x14ac:dyDescent="0.25">
      <c r="A3340" s="106"/>
      <c r="B3340" s="106"/>
      <c r="C3340" s="106"/>
      <c r="D3340" s="106"/>
      <c r="E3340">
        <v>46473</v>
      </c>
      <c r="F3340" s="106"/>
      <c r="G3340" t="s">
        <v>102</v>
      </c>
      <c r="H3340" s="106"/>
    </row>
    <row r="3341" spans="1:8" x14ac:dyDescent="0.25">
      <c r="A3341" s="106"/>
      <c r="B3341" s="106"/>
      <c r="C3341" s="106"/>
      <c r="D3341" s="106"/>
      <c r="E3341">
        <v>46475</v>
      </c>
      <c r="F3341" s="106"/>
      <c r="G3341" t="s">
        <v>102</v>
      </c>
      <c r="H3341" s="106"/>
    </row>
    <row r="3342" spans="1:8" x14ac:dyDescent="0.25">
      <c r="A3342" s="106"/>
      <c r="B3342" s="106"/>
      <c r="C3342" s="106"/>
      <c r="D3342" s="106"/>
      <c r="E3342">
        <v>46477</v>
      </c>
      <c r="F3342" s="106"/>
      <c r="G3342" t="s">
        <v>102</v>
      </c>
      <c r="H3342" s="106"/>
    </row>
    <row r="3343" spans="1:8" x14ac:dyDescent="0.25">
      <c r="A3343" s="106"/>
      <c r="B3343" s="106"/>
      <c r="C3343" s="106"/>
      <c r="D3343" s="106"/>
      <c r="E3343">
        <v>46479</v>
      </c>
      <c r="F3343" s="106"/>
      <c r="G3343" t="s">
        <v>102</v>
      </c>
      <c r="H3343" s="106"/>
    </row>
    <row r="3344" spans="1:8" x14ac:dyDescent="0.25">
      <c r="A3344" s="106"/>
      <c r="B3344" s="106"/>
      <c r="C3344" s="106"/>
      <c r="D3344" s="106"/>
      <c r="E3344">
        <v>46481</v>
      </c>
      <c r="F3344" s="106"/>
      <c r="G3344" t="s">
        <v>102</v>
      </c>
      <c r="H3344" s="106"/>
    </row>
    <row r="3345" spans="1:8" x14ac:dyDescent="0.25">
      <c r="A3345" s="106"/>
      <c r="B3345" s="106"/>
      <c r="C3345" s="106"/>
      <c r="D3345" s="106"/>
      <c r="E3345">
        <v>46485</v>
      </c>
      <c r="F3345" s="106"/>
      <c r="G3345" t="s">
        <v>102</v>
      </c>
      <c r="H3345" s="106"/>
    </row>
    <row r="3346" spans="1:8" x14ac:dyDescent="0.25">
      <c r="A3346" s="106"/>
      <c r="B3346" s="106"/>
      <c r="C3346" s="106"/>
      <c r="D3346" s="106"/>
      <c r="E3346">
        <v>46487</v>
      </c>
      <c r="F3346" s="106"/>
      <c r="G3346" t="s">
        <v>102</v>
      </c>
      <c r="H3346" s="106"/>
    </row>
    <row r="3347" spans="1:8" x14ac:dyDescent="0.25">
      <c r="A3347" s="106"/>
      <c r="B3347" s="106"/>
      <c r="C3347" s="106"/>
      <c r="D3347" s="106"/>
      <c r="E3347">
        <v>46489</v>
      </c>
      <c r="F3347" s="106"/>
      <c r="G3347" t="s">
        <v>102</v>
      </c>
      <c r="H3347" s="106"/>
    </row>
    <row r="3348" spans="1:8" x14ac:dyDescent="0.25">
      <c r="A3348" s="106"/>
      <c r="B3348" s="106"/>
      <c r="C3348" s="106"/>
      <c r="D3348" s="106"/>
      <c r="E3348">
        <v>46491</v>
      </c>
      <c r="F3348" s="106"/>
      <c r="G3348" t="s">
        <v>102</v>
      </c>
      <c r="H3348" s="106"/>
    </row>
    <row r="3349" spans="1:8" x14ac:dyDescent="0.25">
      <c r="A3349" s="106"/>
      <c r="B3349" s="106"/>
      <c r="C3349" s="106"/>
      <c r="D3349" s="106"/>
      <c r="E3349">
        <v>46493</v>
      </c>
      <c r="F3349" s="106"/>
      <c r="G3349" t="s">
        <v>102</v>
      </c>
      <c r="H3349" s="106"/>
    </row>
    <row r="3350" spans="1:8" x14ac:dyDescent="0.25">
      <c r="A3350" s="106"/>
      <c r="B3350" s="106"/>
      <c r="C3350" s="106"/>
      <c r="D3350" s="106"/>
      <c r="E3350">
        <v>46495</v>
      </c>
      <c r="F3350" s="106"/>
      <c r="G3350" t="s">
        <v>102</v>
      </c>
      <c r="H3350" s="106"/>
    </row>
    <row r="3351" spans="1:8" x14ac:dyDescent="0.25">
      <c r="A3351" s="106"/>
      <c r="B3351" s="106"/>
      <c r="C3351" s="106"/>
      <c r="D3351" s="106"/>
      <c r="E3351">
        <v>46497</v>
      </c>
      <c r="F3351" s="106"/>
      <c r="G3351" t="s">
        <v>102</v>
      </c>
      <c r="H3351" s="106"/>
    </row>
    <row r="3352" spans="1:8" x14ac:dyDescent="0.25">
      <c r="A3352" s="106"/>
      <c r="B3352" s="106"/>
      <c r="C3352" s="106"/>
      <c r="D3352" s="106"/>
      <c r="E3352">
        <v>46499</v>
      </c>
      <c r="F3352" s="106"/>
      <c r="G3352" t="s">
        <v>102</v>
      </c>
      <c r="H3352" s="106"/>
    </row>
    <row r="3353" spans="1:8" x14ac:dyDescent="0.25">
      <c r="A3353" s="106"/>
      <c r="B3353" s="106"/>
      <c r="C3353" s="106"/>
      <c r="D3353" s="106"/>
      <c r="E3353">
        <v>46547</v>
      </c>
      <c r="F3353" s="106"/>
      <c r="G3353" t="s">
        <v>102</v>
      </c>
      <c r="H3353" s="106"/>
    </row>
    <row r="3354" spans="1:8" x14ac:dyDescent="0.25">
      <c r="A3354" s="106"/>
      <c r="B3354" s="106"/>
      <c r="C3354" s="106"/>
      <c r="D3354" s="106"/>
      <c r="E3354">
        <v>46549</v>
      </c>
      <c r="F3354" s="106"/>
      <c r="G3354" t="s">
        <v>102</v>
      </c>
      <c r="H3354" s="106"/>
    </row>
    <row r="3355" spans="1:8" x14ac:dyDescent="0.25">
      <c r="A3355" s="106"/>
      <c r="B3355" s="106"/>
      <c r="C3355" s="106"/>
      <c r="D3355" s="106"/>
      <c r="E3355">
        <v>46553</v>
      </c>
      <c r="F3355" s="106"/>
      <c r="G3355" t="s">
        <v>102</v>
      </c>
      <c r="H3355" s="106"/>
    </row>
    <row r="3356" spans="1:8" x14ac:dyDescent="0.25">
      <c r="A3356" s="106"/>
      <c r="B3356" s="106"/>
      <c r="C3356" s="106"/>
      <c r="D3356" s="106"/>
      <c r="E3356">
        <v>46557</v>
      </c>
      <c r="F3356" s="106"/>
      <c r="G3356" t="s">
        <v>102</v>
      </c>
      <c r="H3356" s="106"/>
    </row>
    <row r="3357" spans="1:8" x14ac:dyDescent="0.25">
      <c r="A3357" s="106"/>
      <c r="B3357" s="106"/>
      <c r="C3357" s="106"/>
      <c r="D3357" s="106"/>
      <c r="E3357">
        <v>46565</v>
      </c>
      <c r="F3357" s="106"/>
      <c r="G3357" t="s">
        <v>102</v>
      </c>
      <c r="H3357" s="106"/>
    </row>
    <row r="3358" spans="1:8" x14ac:dyDescent="0.25">
      <c r="A3358" s="106"/>
      <c r="B3358" s="106"/>
      <c r="C3358" s="106"/>
      <c r="D3358" s="106"/>
      <c r="E3358">
        <v>46567</v>
      </c>
      <c r="F3358" s="106"/>
      <c r="G3358" t="s">
        <v>102</v>
      </c>
      <c r="H3358" s="106"/>
    </row>
    <row r="3359" spans="1:8" x14ac:dyDescent="0.25">
      <c r="A3359" s="106"/>
      <c r="B3359" s="106"/>
      <c r="C3359" s="106"/>
      <c r="D3359" s="106"/>
      <c r="E3359">
        <v>46542</v>
      </c>
      <c r="F3359" s="106"/>
      <c r="G3359" t="s">
        <v>102</v>
      </c>
      <c r="H3359" s="106"/>
    </row>
    <row r="3360" spans="1:8" x14ac:dyDescent="0.25">
      <c r="A3360" s="106"/>
      <c r="B3360" s="106"/>
      <c r="C3360" s="106"/>
      <c r="D3360" s="106"/>
      <c r="E3360">
        <v>46658</v>
      </c>
      <c r="F3360" s="106"/>
      <c r="G3360" t="s">
        <v>102</v>
      </c>
      <c r="H3360" s="106"/>
    </row>
    <row r="3361" spans="1:8" x14ac:dyDescent="0.25">
      <c r="A3361" s="106"/>
      <c r="B3361" s="106"/>
      <c r="C3361" s="106"/>
      <c r="D3361" s="106"/>
      <c r="E3361">
        <v>46700</v>
      </c>
      <c r="F3361" s="106"/>
      <c r="G3361" t="s">
        <v>102</v>
      </c>
      <c r="H3361" s="106"/>
    </row>
    <row r="3362" spans="1:8" x14ac:dyDescent="0.25">
      <c r="A3362" s="106"/>
      <c r="B3362" s="106"/>
      <c r="C3362" s="106"/>
      <c r="D3362" s="106"/>
      <c r="E3362">
        <v>46847</v>
      </c>
      <c r="F3362" s="106"/>
      <c r="G3362" t="s">
        <v>102</v>
      </c>
      <c r="H3362" s="106"/>
    </row>
    <row r="3363" spans="1:8" x14ac:dyDescent="0.25">
      <c r="A3363" s="106"/>
      <c r="B3363" s="106"/>
      <c r="C3363" s="106"/>
      <c r="D3363" s="106"/>
      <c r="E3363">
        <v>46849</v>
      </c>
      <c r="F3363" s="106"/>
      <c r="G3363" t="s">
        <v>102</v>
      </c>
      <c r="H3363" s="106"/>
    </row>
    <row r="3364" spans="1:8" x14ac:dyDescent="0.25">
      <c r="A3364" s="106"/>
      <c r="B3364" s="106"/>
      <c r="C3364" s="106"/>
      <c r="D3364" s="106"/>
      <c r="E3364">
        <v>46851</v>
      </c>
      <c r="F3364" s="106"/>
      <c r="G3364" t="s">
        <v>102</v>
      </c>
      <c r="H3364" s="106"/>
    </row>
    <row r="3365" spans="1:8" x14ac:dyDescent="0.25">
      <c r="A3365" s="106"/>
      <c r="B3365" s="106"/>
      <c r="C3365" s="106"/>
      <c r="D3365" s="106"/>
      <c r="E3365">
        <v>46853</v>
      </c>
      <c r="F3365" s="106"/>
      <c r="G3365" t="s">
        <v>102</v>
      </c>
      <c r="H3365" s="106"/>
    </row>
    <row r="3366" spans="1:8" x14ac:dyDescent="0.25">
      <c r="A3366" s="106"/>
      <c r="B3366" s="106"/>
      <c r="C3366" s="106"/>
      <c r="D3366" s="106"/>
      <c r="E3366">
        <v>46857</v>
      </c>
      <c r="F3366" s="106"/>
      <c r="G3366" t="s">
        <v>102</v>
      </c>
      <c r="H3366" s="106"/>
    </row>
    <row r="3367" spans="1:8" x14ac:dyDescent="0.25">
      <c r="A3367" s="106"/>
      <c r="B3367" s="106"/>
      <c r="C3367" s="106"/>
      <c r="D3367" s="106"/>
      <c r="E3367">
        <v>46859</v>
      </c>
      <c r="F3367" s="106"/>
      <c r="G3367" t="s">
        <v>102</v>
      </c>
      <c r="H3367" s="106"/>
    </row>
    <row r="3368" spans="1:8" x14ac:dyDescent="0.25">
      <c r="A3368" s="106"/>
      <c r="B3368" s="106"/>
      <c r="C3368" s="106"/>
      <c r="D3368" s="106"/>
      <c r="E3368">
        <v>46861</v>
      </c>
      <c r="F3368" s="106"/>
      <c r="G3368" t="s">
        <v>102</v>
      </c>
      <c r="H3368" s="106"/>
    </row>
    <row r="3369" spans="1:8" x14ac:dyDescent="0.25">
      <c r="A3369" s="106"/>
      <c r="B3369" s="106"/>
      <c r="C3369" s="106"/>
      <c r="D3369" s="106"/>
      <c r="E3369">
        <v>46863</v>
      </c>
      <c r="F3369" s="106"/>
      <c r="G3369" t="s">
        <v>102</v>
      </c>
      <c r="H3369" s="106"/>
    </row>
    <row r="3370" spans="1:8" x14ac:dyDescent="0.25">
      <c r="A3370" s="106"/>
      <c r="B3370" s="106"/>
      <c r="C3370" s="106"/>
      <c r="D3370" s="106"/>
      <c r="E3370">
        <v>46865</v>
      </c>
      <c r="F3370" s="106"/>
      <c r="G3370" t="s">
        <v>102</v>
      </c>
      <c r="H3370" s="106"/>
    </row>
    <row r="3371" spans="1:8" x14ac:dyDescent="0.25">
      <c r="A3371" s="106"/>
      <c r="B3371" s="106"/>
      <c r="C3371" s="106"/>
      <c r="D3371" s="106"/>
      <c r="E3371">
        <v>46867</v>
      </c>
      <c r="F3371" s="106"/>
      <c r="G3371" t="s">
        <v>102</v>
      </c>
      <c r="H3371" s="106"/>
    </row>
    <row r="3372" spans="1:8" x14ac:dyDescent="0.25">
      <c r="A3372" s="106"/>
      <c r="B3372" s="106"/>
      <c r="C3372" s="106"/>
      <c r="D3372" s="106"/>
      <c r="E3372">
        <v>46869</v>
      </c>
      <c r="F3372" s="106"/>
      <c r="G3372" t="s">
        <v>102</v>
      </c>
      <c r="H3372" s="106"/>
    </row>
    <row r="3373" spans="1:8" x14ac:dyDescent="0.25">
      <c r="A3373" s="106"/>
      <c r="B3373" s="106"/>
      <c r="C3373" s="106"/>
      <c r="D3373" s="106"/>
      <c r="E3373">
        <v>45329</v>
      </c>
      <c r="F3373" s="106"/>
      <c r="G3373" t="s">
        <v>102</v>
      </c>
      <c r="H3373" s="106"/>
    </row>
    <row r="3374" spans="1:8" x14ac:dyDescent="0.25">
      <c r="A3374" s="106"/>
      <c r="B3374" s="106"/>
      <c r="C3374" s="106"/>
      <c r="D3374" s="106"/>
      <c r="E3374">
        <v>45773</v>
      </c>
      <c r="F3374" s="106"/>
      <c r="G3374" t="s">
        <v>102</v>
      </c>
      <c r="H3374" s="106"/>
    </row>
    <row r="3375" spans="1:8" x14ac:dyDescent="0.25">
      <c r="A3375" s="106"/>
      <c r="B3375" s="106"/>
      <c r="C3375" s="106"/>
      <c r="D3375" s="106"/>
      <c r="E3375">
        <v>43096</v>
      </c>
      <c r="F3375" s="106"/>
      <c r="G3375" t="s">
        <v>102</v>
      </c>
      <c r="H3375" s="106"/>
    </row>
    <row r="3376" spans="1:8" x14ac:dyDescent="0.25">
      <c r="A3376" s="106"/>
      <c r="B3376" s="106"/>
      <c r="C3376" s="106"/>
      <c r="D3376" s="106"/>
      <c r="E3376">
        <v>46059</v>
      </c>
      <c r="F3376" s="106"/>
      <c r="G3376" t="s">
        <v>102</v>
      </c>
      <c r="H3376" s="106"/>
    </row>
    <row r="3377" spans="1:8" x14ac:dyDescent="0.25">
      <c r="A3377" s="106"/>
      <c r="B3377" s="106"/>
      <c r="C3377" s="106"/>
      <c r="D3377" s="106"/>
      <c r="E3377">
        <v>46063</v>
      </c>
      <c r="F3377" s="106"/>
      <c r="G3377" t="s">
        <v>102</v>
      </c>
      <c r="H3377" s="106"/>
    </row>
    <row r="3378" spans="1:8" x14ac:dyDescent="0.25">
      <c r="A3378" s="106"/>
      <c r="B3378" s="106"/>
      <c r="C3378" s="106"/>
      <c r="D3378" s="106"/>
      <c r="E3378">
        <v>45908</v>
      </c>
      <c r="F3378" s="106"/>
      <c r="G3378" t="s">
        <v>102</v>
      </c>
      <c r="H3378" s="106"/>
    </row>
    <row r="3379" spans="1:8" x14ac:dyDescent="0.25">
      <c r="A3379" s="106"/>
      <c r="B3379" s="106"/>
      <c r="C3379" s="106"/>
      <c r="D3379" s="106"/>
      <c r="E3379">
        <v>45288</v>
      </c>
      <c r="F3379" s="106"/>
      <c r="G3379" t="s">
        <v>102</v>
      </c>
      <c r="H3379" s="106"/>
    </row>
    <row r="3380" spans="1:8" x14ac:dyDescent="0.25">
      <c r="A3380" s="106"/>
      <c r="B3380" s="106"/>
      <c r="C3380" s="106"/>
      <c r="D3380" s="106"/>
      <c r="E3380">
        <v>46065</v>
      </c>
      <c r="F3380" s="106"/>
      <c r="G3380" t="s">
        <v>102</v>
      </c>
      <c r="H3380" s="106"/>
    </row>
    <row r="3381" spans="1:8" x14ac:dyDescent="0.25">
      <c r="A3381" s="106"/>
      <c r="B3381" s="106"/>
      <c r="C3381" s="106"/>
      <c r="D3381" s="106"/>
      <c r="E3381">
        <v>45440</v>
      </c>
      <c r="F3381" s="106"/>
      <c r="G3381" t="s">
        <v>102</v>
      </c>
      <c r="H3381" s="106"/>
    </row>
    <row r="3382" spans="1:8" x14ac:dyDescent="0.25">
      <c r="A3382" s="106"/>
      <c r="B3382" s="106"/>
      <c r="C3382" s="106"/>
      <c r="D3382" s="106"/>
      <c r="E3382">
        <v>46054</v>
      </c>
      <c r="F3382" s="106"/>
      <c r="G3382" t="s">
        <v>102</v>
      </c>
      <c r="H3382" s="106"/>
    </row>
    <row r="3383" spans="1:8" x14ac:dyDescent="0.25">
      <c r="A3383" s="106"/>
      <c r="B3383" s="106"/>
      <c r="C3383" s="106"/>
      <c r="D3383" s="106"/>
      <c r="E3383">
        <v>45400</v>
      </c>
      <c r="F3383" s="106"/>
      <c r="G3383" t="s">
        <v>102</v>
      </c>
      <c r="H3383" s="106"/>
    </row>
    <row r="3384" spans="1:8" x14ac:dyDescent="0.25">
      <c r="A3384" s="106"/>
      <c r="B3384" s="106"/>
      <c r="C3384" s="106"/>
      <c r="D3384" s="106"/>
      <c r="E3384">
        <v>45686</v>
      </c>
      <c r="F3384" s="106"/>
      <c r="G3384" t="s">
        <v>102</v>
      </c>
      <c r="H3384" s="106"/>
    </row>
    <row r="3385" spans="1:8" x14ac:dyDescent="0.25">
      <c r="A3385" s="106"/>
      <c r="B3385" s="106"/>
      <c r="C3385" s="106"/>
      <c r="D3385" s="106"/>
      <c r="E3385">
        <v>45782</v>
      </c>
      <c r="F3385" s="106"/>
      <c r="G3385" t="s">
        <v>102</v>
      </c>
      <c r="H3385" s="106"/>
    </row>
    <row r="3386" spans="1:8" x14ac:dyDescent="0.25">
      <c r="A3386" s="106"/>
      <c r="B3386" s="106"/>
      <c r="C3386" s="106"/>
      <c r="D3386" s="106"/>
      <c r="E3386">
        <v>45775</v>
      </c>
      <c r="F3386" s="106"/>
      <c r="G3386" t="s">
        <v>102</v>
      </c>
      <c r="H3386" s="106"/>
    </row>
    <row r="3387" spans="1:8" x14ac:dyDescent="0.25">
      <c r="A3387" s="106"/>
      <c r="B3387" s="106"/>
      <c r="C3387" s="106"/>
      <c r="D3387" s="106"/>
      <c r="E3387">
        <v>45829</v>
      </c>
      <c r="F3387" s="106"/>
      <c r="G3387" t="s">
        <v>102</v>
      </c>
      <c r="H3387" s="106"/>
    </row>
    <row r="3388" spans="1:8" x14ac:dyDescent="0.25">
      <c r="A3388" s="106"/>
      <c r="B3388" s="106"/>
      <c r="C3388" s="106"/>
      <c r="D3388" s="106"/>
      <c r="E3388">
        <v>46017</v>
      </c>
      <c r="F3388" s="106"/>
      <c r="G3388" t="s">
        <v>102</v>
      </c>
      <c r="H3388" s="106"/>
    </row>
    <row r="3389" spans="1:8" x14ac:dyDescent="0.25">
      <c r="A3389" s="106"/>
      <c r="B3389" s="106"/>
      <c r="C3389" s="106"/>
      <c r="D3389" s="106"/>
      <c r="E3389">
        <v>45523</v>
      </c>
      <c r="F3389" s="106"/>
      <c r="G3389" t="s">
        <v>102</v>
      </c>
      <c r="H3389" s="106"/>
    </row>
    <row r="3390" spans="1:8" x14ac:dyDescent="0.25">
      <c r="A3390" s="106"/>
      <c r="B3390" s="106"/>
      <c r="C3390" s="106"/>
      <c r="D3390" s="106"/>
      <c r="E3390">
        <v>45241</v>
      </c>
      <c r="F3390" s="106"/>
      <c r="G3390" t="s">
        <v>102</v>
      </c>
      <c r="H3390" s="106"/>
    </row>
    <row r="3391" spans="1:8" x14ac:dyDescent="0.25">
      <c r="A3391" s="106"/>
      <c r="B3391" s="106"/>
      <c r="C3391" s="106"/>
      <c r="D3391" s="106"/>
      <c r="E3391">
        <v>45946</v>
      </c>
      <c r="F3391" s="106"/>
      <c r="G3391" t="s">
        <v>102</v>
      </c>
      <c r="H3391" s="106"/>
    </row>
    <row r="3392" spans="1:8" x14ac:dyDescent="0.25">
      <c r="A3392" s="106"/>
      <c r="B3392" s="106"/>
      <c r="C3392" s="106"/>
      <c r="D3392" s="106"/>
      <c r="E3392">
        <v>45677</v>
      </c>
      <c r="F3392" s="106"/>
      <c r="G3392" t="s">
        <v>102</v>
      </c>
      <c r="H3392" s="106"/>
    </row>
    <row r="3393" spans="1:8" x14ac:dyDescent="0.25">
      <c r="A3393" s="106"/>
      <c r="B3393" s="106"/>
      <c r="C3393" s="106"/>
      <c r="D3393" s="106"/>
      <c r="E3393">
        <v>46024</v>
      </c>
      <c r="F3393" s="106"/>
      <c r="G3393" t="s">
        <v>102</v>
      </c>
      <c r="H3393" s="106"/>
    </row>
    <row r="3394" spans="1:8" x14ac:dyDescent="0.25">
      <c r="A3394" s="106"/>
      <c r="B3394" s="106"/>
      <c r="C3394" s="106"/>
      <c r="D3394" s="106"/>
      <c r="E3394">
        <v>45651</v>
      </c>
      <c r="F3394" s="106"/>
      <c r="G3394" t="s">
        <v>102</v>
      </c>
      <c r="H3394" s="106"/>
    </row>
    <row r="3395" spans="1:8" x14ac:dyDescent="0.25">
      <c r="A3395" s="106"/>
      <c r="B3395" s="106"/>
      <c r="C3395" s="106"/>
      <c r="D3395" s="106"/>
      <c r="E3395">
        <v>45439</v>
      </c>
      <c r="F3395" s="106"/>
      <c r="G3395" t="s">
        <v>102</v>
      </c>
      <c r="H3395" s="106"/>
    </row>
    <row r="3396" spans="1:8" x14ac:dyDescent="0.25">
      <c r="A3396" s="106"/>
      <c r="B3396" s="106"/>
      <c r="C3396" s="106"/>
      <c r="D3396" s="106"/>
      <c r="E3396">
        <v>45664</v>
      </c>
      <c r="F3396" s="106"/>
      <c r="G3396" t="s">
        <v>102</v>
      </c>
      <c r="H3396" s="106"/>
    </row>
    <row r="3397" spans="1:8" x14ac:dyDescent="0.25">
      <c r="A3397" s="106"/>
      <c r="B3397" s="106"/>
      <c r="C3397" s="106"/>
      <c r="D3397" s="106"/>
      <c r="E3397">
        <v>45525</v>
      </c>
      <c r="F3397" s="106"/>
      <c r="G3397" t="s">
        <v>102</v>
      </c>
      <c r="H3397" s="106"/>
    </row>
    <row r="3398" spans="1:8" x14ac:dyDescent="0.25">
      <c r="A3398" s="106"/>
      <c r="B3398" s="106"/>
      <c r="C3398" s="106"/>
      <c r="D3398" s="106"/>
      <c r="E3398">
        <v>45302</v>
      </c>
      <c r="F3398" s="106"/>
      <c r="G3398" t="s">
        <v>102</v>
      </c>
      <c r="H3398" s="106"/>
    </row>
    <row r="3399" spans="1:8" x14ac:dyDescent="0.25">
      <c r="A3399" s="106"/>
      <c r="B3399" s="106"/>
      <c r="C3399" s="106"/>
      <c r="D3399" s="106"/>
      <c r="E3399">
        <v>45727</v>
      </c>
      <c r="F3399" s="106"/>
      <c r="G3399" t="s">
        <v>102</v>
      </c>
      <c r="H3399" s="106"/>
    </row>
    <row r="3400" spans="1:8" x14ac:dyDescent="0.25">
      <c r="A3400" s="106"/>
      <c r="B3400" s="106"/>
      <c r="C3400" s="106"/>
      <c r="D3400" s="106"/>
      <c r="E3400">
        <v>45754</v>
      </c>
      <c r="F3400" s="106"/>
      <c r="G3400" t="s">
        <v>102</v>
      </c>
      <c r="H3400" s="106"/>
    </row>
    <row r="3401" spans="1:8" x14ac:dyDescent="0.25">
      <c r="A3401" s="106"/>
      <c r="B3401" s="106"/>
      <c r="C3401" s="106"/>
      <c r="D3401" s="106"/>
      <c r="E3401">
        <v>45358</v>
      </c>
      <c r="F3401" s="106"/>
      <c r="G3401" t="s">
        <v>102</v>
      </c>
      <c r="H3401" s="106"/>
    </row>
    <row r="3402" spans="1:8" x14ac:dyDescent="0.25">
      <c r="A3402" s="106"/>
      <c r="B3402" s="106"/>
      <c r="C3402" s="106"/>
      <c r="D3402" s="106"/>
      <c r="E3402">
        <v>45802</v>
      </c>
      <c r="F3402" s="106"/>
      <c r="G3402" t="s">
        <v>102</v>
      </c>
      <c r="H3402" s="106"/>
    </row>
    <row r="3403" spans="1:8" x14ac:dyDescent="0.25">
      <c r="A3403" s="106"/>
      <c r="B3403" s="106"/>
      <c r="C3403" s="106"/>
      <c r="D3403" s="106"/>
      <c r="E3403">
        <v>45541</v>
      </c>
      <c r="F3403" s="106"/>
      <c r="G3403" t="s">
        <v>102</v>
      </c>
      <c r="H3403" s="106"/>
    </row>
    <row r="3404" spans="1:8" x14ac:dyDescent="0.25">
      <c r="A3404" s="106"/>
      <c r="B3404" s="106"/>
      <c r="C3404" s="106"/>
      <c r="D3404" s="106"/>
      <c r="E3404">
        <v>45251</v>
      </c>
      <c r="F3404" s="106"/>
      <c r="G3404" t="s">
        <v>102</v>
      </c>
      <c r="H3404" s="106"/>
    </row>
    <row r="3405" spans="1:8" x14ac:dyDescent="0.25">
      <c r="A3405" s="106"/>
      <c r="B3405" s="106"/>
      <c r="C3405" s="106"/>
      <c r="D3405" s="106"/>
      <c r="E3405">
        <v>900015</v>
      </c>
      <c r="F3405" s="106"/>
      <c r="G3405" t="s">
        <v>102</v>
      </c>
      <c r="H3405" s="106"/>
    </row>
    <row r="3406" spans="1:8" x14ac:dyDescent="0.25">
      <c r="A3406" s="106"/>
      <c r="B3406" s="106"/>
      <c r="C3406" s="106"/>
      <c r="D3406" s="106"/>
      <c r="E3406">
        <v>45571</v>
      </c>
      <c r="F3406" s="106"/>
      <c r="G3406" t="s">
        <v>102</v>
      </c>
      <c r="H3406" s="106"/>
    </row>
    <row r="3407" spans="1:8" x14ac:dyDescent="0.25">
      <c r="A3407" s="106"/>
      <c r="B3407" s="106"/>
      <c r="C3407" s="106"/>
      <c r="D3407" s="106"/>
      <c r="E3407">
        <v>45629</v>
      </c>
      <c r="F3407" s="106"/>
      <c r="G3407" t="s">
        <v>102</v>
      </c>
      <c r="H3407" s="106"/>
    </row>
    <row r="3408" spans="1:8" x14ac:dyDescent="0.25">
      <c r="A3408" s="106"/>
      <c r="B3408" s="106"/>
      <c r="C3408" s="106"/>
      <c r="D3408" s="106"/>
      <c r="E3408">
        <v>44718</v>
      </c>
      <c r="F3408" s="106"/>
      <c r="G3408" t="s">
        <v>105</v>
      </c>
      <c r="H3408" s="106"/>
    </row>
    <row r="3409" spans="1:8" x14ac:dyDescent="0.25">
      <c r="A3409" s="106"/>
      <c r="B3409" s="106"/>
      <c r="C3409" s="106"/>
      <c r="D3409" s="106"/>
      <c r="E3409">
        <v>45327</v>
      </c>
      <c r="F3409" s="106"/>
      <c r="G3409" t="s">
        <v>102</v>
      </c>
      <c r="H3409" s="106"/>
    </row>
    <row r="3410" spans="1:8" x14ac:dyDescent="0.25">
      <c r="A3410" s="106"/>
      <c r="B3410" s="106"/>
      <c r="C3410" s="106"/>
      <c r="D3410" s="106"/>
      <c r="E3410">
        <v>45369</v>
      </c>
      <c r="F3410" s="106"/>
      <c r="G3410" t="s">
        <v>102</v>
      </c>
      <c r="H3410" s="106"/>
    </row>
    <row r="3411" spans="1:8" x14ac:dyDescent="0.25">
      <c r="A3411" s="106"/>
      <c r="B3411" s="106"/>
      <c r="C3411" s="106"/>
      <c r="D3411" s="106"/>
      <c r="E3411">
        <v>45758</v>
      </c>
      <c r="F3411" s="106"/>
      <c r="G3411" t="s">
        <v>102</v>
      </c>
      <c r="H3411" s="106"/>
    </row>
    <row r="3412" spans="1:8" x14ac:dyDescent="0.25">
      <c r="A3412" s="106"/>
      <c r="B3412" s="106"/>
      <c r="C3412" s="106"/>
      <c r="D3412" s="106"/>
      <c r="E3412">
        <v>45269</v>
      </c>
      <c r="F3412" s="106"/>
      <c r="G3412" t="s">
        <v>102</v>
      </c>
      <c r="H3412" s="106"/>
    </row>
    <row r="3413" spans="1:8" x14ac:dyDescent="0.25">
      <c r="A3413" s="106"/>
      <c r="B3413" s="106"/>
      <c r="C3413" s="106"/>
      <c r="D3413" s="106"/>
      <c r="E3413">
        <v>45718</v>
      </c>
      <c r="F3413" s="106"/>
      <c r="G3413" t="s">
        <v>102</v>
      </c>
      <c r="H3413" s="106"/>
    </row>
    <row r="3414" spans="1:8" x14ac:dyDescent="0.25">
      <c r="A3414" s="106"/>
      <c r="B3414" s="106"/>
      <c r="C3414" s="106"/>
      <c r="D3414" s="106"/>
      <c r="E3414">
        <v>45566</v>
      </c>
      <c r="F3414" s="106"/>
      <c r="G3414" t="s">
        <v>102</v>
      </c>
      <c r="H3414" s="106"/>
    </row>
    <row r="3415" spans="1:8" x14ac:dyDescent="0.25">
      <c r="A3415" s="106"/>
      <c r="B3415" s="106"/>
      <c r="C3415" s="106"/>
      <c r="D3415" s="106"/>
      <c r="E3415">
        <v>45790</v>
      </c>
      <c r="F3415" s="106"/>
      <c r="G3415" t="s">
        <v>102</v>
      </c>
      <c r="H3415" s="106"/>
    </row>
    <row r="3416" spans="1:8" x14ac:dyDescent="0.25">
      <c r="A3416" s="106"/>
      <c r="B3416" s="106"/>
      <c r="C3416" s="106"/>
      <c r="D3416" s="106"/>
      <c r="E3416">
        <v>45272</v>
      </c>
      <c r="F3416" s="106"/>
      <c r="G3416" t="s">
        <v>102</v>
      </c>
      <c r="H3416" s="106"/>
    </row>
    <row r="3417" spans="1:8" x14ac:dyDescent="0.25">
      <c r="A3417" s="106"/>
      <c r="B3417" s="106"/>
      <c r="C3417" s="106"/>
      <c r="D3417" s="106"/>
      <c r="E3417">
        <v>45599</v>
      </c>
      <c r="F3417" s="106"/>
      <c r="G3417" t="s">
        <v>102</v>
      </c>
      <c r="H3417" s="106"/>
    </row>
    <row r="3418" spans="1:8" x14ac:dyDescent="0.25">
      <c r="A3418" s="106"/>
      <c r="B3418" s="106"/>
      <c r="C3418" s="106"/>
      <c r="D3418" s="106"/>
      <c r="E3418">
        <v>45947</v>
      </c>
      <c r="F3418" s="106"/>
      <c r="G3418" t="s">
        <v>102</v>
      </c>
      <c r="H3418" s="106"/>
    </row>
    <row r="3419" spans="1:8" x14ac:dyDescent="0.25">
      <c r="A3419" s="106"/>
      <c r="B3419" s="106"/>
      <c r="C3419" s="106"/>
      <c r="D3419" s="106"/>
      <c r="E3419">
        <v>45812</v>
      </c>
      <c r="F3419" s="106"/>
      <c r="G3419" t="s">
        <v>102</v>
      </c>
      <c r="H3419" s="106"/>
    </row>
    <row r="3420" spans="1:8" x14ac:dyDescent="0.25">
      <c r="A3420" s="106"/>
      <c r="B3420" s="106"/>
      <c r="C3420" s="106"/>
      <c r="D3420" s="106"/>
      <c r="E3420">
        <v>45570</v>
      </c>
      <c r="F3420" s="106"/>
      <c r="G3420" t="s">
        <v>102</v>
      </c>
      <c r="H3420" s="106"/>
    </row>
    <row r="3421" spans="1:8" x14ac:dyDescent="0.25">
      <c r="A3421" s="106"/>
      <c r="B3421" s="106"/>
      <c r="C3421" s="106"/>
      <c r="D3421" s="106"/>
      <c r="E3421">
        <v>45640</v>
      </c>
      <c r="F3421" s="106"/>
      <c r="G3421" t="s">
        <v>102</v>
      </c>
      <c r="H3421" s="106"/>
    </row>
    <row r="3422" spans="1:8" x14ac:dyDescent="0.25">
      <c r="A3422" s="106"/>
      <c r="B3422" s="106"/>
      <c r="C3422" s="106"/>
      <c r="D3422" s="106"/>
      <c r="E3422">
        <v>43019</v>
      </c>
      <c r="F3422" s="106"/>
      <c r="G3422" t="s">
        <v>103</v>
      </c>
      <c r="H3422" s="106"/>
    </row>
    <row r="3423" spans="1:8" x14ac:dyDescent="0.25">
      <c r="A3423" s="106"/>
      <c r="B3423" s="106"/>
      <c r="C3423" s="106"/>
      <c r="D3423" s="106"/>
      <c r="E3423">
        <v>45263</v>
      </c>
      <c r="F3423" s="106"/>
      <c r="G3423" t="s">
        <v>102</v>
      </c>
      <c r="H3423" s="106"/>
    </row>
    <row r="3424" spans="1:8" x14ac:dyDescent="0.25">
      <c r="A3424" s="106"/>
      <c r="B3424" s="106"/>
      <c r="C3424" s="106"/>
      <c r="D3424" s="106"/>
      <c r="E3424">
        <v>45944</v>
      </c>
      <c r="F3424" s="106"/>
      <c r="G3424" t="s">
        <v>102</v>
      </c>
      <c r="H3424" s="106"/>
    </row>
    <row r="3425" spans="1:8" x14ac:dyDescent="0.25">
      <c r="A3425" s="106"/>
      <c r="B3425" s="106"/>
      <c r="C3425" s="106"/>
      <c r="D3425" s="106"/>
      <c r="E3425">
        <v>45722</v>
      </c>
      <c r="F3425" s="106"/>
      <c r="G3425" t="s">
        <v>102</v>
      </c>
      <c r="H3425" s="106"/>
    </row>
    <row r="3426" spans="1:8" x14ac:dyDescent="0.25">
      <c r="A3426" s="106"/>
      <c r="B3426" s="106"/>
      <c r="C3426" s="106"/>
      <c r="D3426" s="106"/>
      <c r="E3426">
        <v>45606</v>
      </c>
      <c r="F3426" s="106"/>
      <c r="G3426" t="s">
        <v>102</v>
      </c>
      <c r="H3426" s="106"/>
    </row>
    <row r="3427" spans="1:8" x14ac:dyDescent="0.25">
      <c r="A3427" s="106"/>
      <c r="B3427" s="106"/>
      <c r="C3427" s="106"/>
      <c r="D3427" s="106"/>
      <c r="E3427">
        <v>46005</v>
      </c>
      <c r="F3427" s="106"/>
      <c r="G3427" t="s">
        <v>102</v>
      </c>
      <c r="H3427" s="106"/>
    </row>
    <row r="3428" spans="1:8" x14ac:dyDescent="0.25">
      <c r="A3428" s="106"/>
      <c r="B3428" s="106"/>
      <c r="C3428" s="106"/>
      <c r="D3428" s="106"/>
      <c r="E3428">
        <v>45636</v>
      </c>
      <c r="F3428" s="106"/>
      <c r="G3428" t="s">
        <v>102</v>
      </c>
      <c r="H3428" s="106"/>
    </row>
    <row r="3429" spans="1:8" x14ac:dyDescent="0.25">
      <c r="A3429" s="106"/>
      <c r="B3429" s="106"/>
      <c r="C3429" s="106"/>
      <c r="D3429" s="106"/>
      <c r="E3429">
        <v>45770</v>
      </c>
      <c r="F3429" s="106"/>
      <c r="G3429" t="s">
        <v>102</v>
      </c>
      <c r="H3429" s="106"/>
    </row>
    <row r="3430" spans="1:8" x14ac:dyDescent="0.25">
      <c r="A3430" s="106"/>
      <c r="B3430" s="106"/>
      <c r="C3430" s="106"/>
      <c r="D3430" s="106"/>
      <c r="E3430">
        <v>45619</v>
      </c>
      <c r="F3430" s="106"/>
      <c r="G3430" t="s">
        <v>102</v>
      </c>
      <c r="H3430" s="106"/>
    </row>
    <row r="3431" spans="1:8" x14ac:dyDescent="0.25">
      <c r="A3431" s="106"/>
      <c r="B3431" s="106"/>
      <c r="C3431" s="106"/>
      <c r="D3431" s="106"/>
      <c r="E3431">
        <v>900028</v>
      </c>
      <c r="F3431" s="106"/>
      <c r="G3431" t="s">
        <v>102</v>
      </c>
      <c r="H3431" s="106"/>
    </row>
    <row r="3432" spans="1:8" x14ac:dyDescent="0.25">
      <c r="A3432" s="106"/>
      <c r="B3432" s="106"/>
      <c r="C3432" s="106"/>
      <c r="D3432" s="106"/>
      <c r="E3432">
        <v>45170</v>
      </c>
      <c r="F3432" s="106"/>
      <c r="G3432" t="s">
        <v>102</v>
      </c>
      <c r="H3432" s="106"/>
    </row>
    <row r="3433" spans="1:8" x14ac:dyDescent="0.25">
      <c r="A3433" s="106"/>
      <c r="B3433" s="106"/>
      <c r="C3433" s="106"/>
      <c r="D3433" s="106"/>
      <c r="E3433">
        <v>45364</v>
      </c>
      <c r="F3433" s="106"/>
      <c r="G3433" t="s">
        <v>102</v>
      </c>
      <c r="H3433" s="106"/>
    </row>
    <row r="3434" spans="1:8" x14ac:dyDescent="0.25">
      <c r="A3434" s="106"/>
      <c r="B3434" s="106"/>
      <c r="C3434" s="106"/>
      <c r="D3434" s="106"/>
      <c r="E3434">
        <v>45736</v>
      </c>
      <c r="F3434" s="106"/>
      <c r="G3434" t="s">
        <v>102</v>
      </c>
      <c r="H3434" s="106"/>
    </row>
    <row r="3435" spans="1:8" x14ac:dyDescent="0.25">
      <c r="A3435" s="106"/>
      <c r="B3435" s="106"/>
      <c r="C3435" s="106"/>
      <c r="D3435" s="106"/>
      <c r="E3435">
        <v>45951</v>
      </c>
      <c r="F3435" s="106"/>
      <c r="G3435" t="s">
        <v>102</v>
      </c>
      <c r="H3435" s="106"/>
    </row>
    <row r="3436" spans="1:8" x14ac:dyDescent="0.25">
      <c r="A3436" s="106"/>
      <c r="B3436" s="106"/>
      <c r="C3436" s="106"/>
      <c r="D3436" s="106"/>
      <c r="E3436">
        <v>45592</v>
      </c>
      <c r="F3436" s="106"/>
      <c r="G3436" t="s">
        <v>102</v>
      </c>
      <c r="H3436" s="106"/>
    </row>
    <row r="3437" spans="1:8" x14ac:dyDescent="0.25">
      <c r="A3437" s="106"/>
      <c r="B3437" s="106"/>
      <c r="C3437" s="106"/>
      <c r="D3437" s="106"/>
      <c r="E3437">
        <v>45984</v>
      </c>
      <c r="F3437" s="106"/>
      <c r="G3437" t="s">
        <v>102</v>
      </c>
      <c r="H3437" s="106"/>
    </row>
    <row r="3438" spans="1:8" x14ac:dyDescent="0.25">
      <c r="A3438" s="106"/>
      <c r="B3438" s="106"/>
      <c r="C3438" s="106"/>
      <c r="D3438" s="106"/>
      <c r="E3438">
        <v>45759</v>
      </c>
      <c r="F3438" s="106"/>
      <c r="G3438" t="s">
        <v>102</v>
      </c>
      <c r="H3438" s="106"/>
    </row>
    <row r="3439" spans="1:8" x14ac:dyDescent="0.25">
      <c r="A3439" s="106"/>
      <c r="B3439" s="106"/>
      <c r="C3439" s="106"/>
      <c r="D3439" s="106"/>
      <c r="E3439">
        <v>45868</v>
      </c>
      <c r="F3439" s="106"/>
      <c r="G3439" t="s">
        <v>102</v>
      </c>
      <c r="H3439" s="106"/>
    </row>
    <row r="3440" spans="1:8" x14ac:dyDescent="0.25">
      <c r="A3440" s="106"/>
      <c r="B3440" s="106"/>
      <c r="C3440" s="106"/>
      <c r="D3440" s="106"/>
      <c r="E3440">
        <v>45296</v>
      </c>
      <c r="F3440" s="106"/>
      <c r="G3440" t="s">
        <v>102</v>
      </c>
      <c r="H3440" s="106"/>
    </row>
    <row r="3441" spans="1:8" x14ac:dyDescent="0.25">
      <c r="A3441" s="106"/>
      <c r="B3441" s="106"/>
      <c r="C3441" s="106"/>
      <c r="D3441" s="106"/>
      <c r="E3441">
        <v>45433</v>
      </c>
      <c r="F3441" s="106"/>
      <c r="G3441" t="s">
        <v>102</v>
      </c>
      <c r="H3441" s="106"/>
    </row>
    <row r="3442" spans="1:8" x14ac:dyDescent="0.25">
      <c r="A3442" s="106"/>
      <c r="B3442" s="106"/>
      <c r="C3442" s="106"/>
      <c r="D3442" s="106"/>
      <c r="E3442">
        <v>43367</v>
      </c>
      <c r="F3442" s="106"/>
      <c r="G3442" t="s">
        <v>102</v>
      </c>
      <c r="H3442" s="106"/>
    </row>
    <row r="3443" spans="1:8" x14ac:dyDescent="0.25">
      <c r="A3443" s="106"/>
      <c r="B3443" s="106"/>
      <c r="C3443" s="106"/>
      <c r="D3443" s="106"/>
      <c r="E3443">
        <v>45366</v>
      </c>
      <c r="F3443" s="106"/>
      <c r="G3443" t="s">
        <v>102</v>
      </c>
      <c r="H3443" s="106"/>
    </row>
    <row r="3444" spans="1:8" x14ac:dyDescent="0.25">
      <c r="A3444" s="106"/>
      <c r="B3444" s="106"/>
      <c r="C3444" s="106"/>
      <c r="D3444" s="106"/>
      <c r="E3444">
        <v>45388</v>
      </c>
      <c r="F3444" s="106"/>
      <c r="G3444" t="s">
        <v>102</v>
      </c>
      <c r="H3444" s="106"/>
    </row>
    <row r="3445" spans="1:8" x14ac:dyDescent="0.25">
      <c r="A3445" s="106"/>
      <c r="B3445" s="106"/>
      <c r="C3445" s="106"/>
      <c r="D3445" s="106"/>
      <c r="E3445">
        <v>45270</v>
      </c>
      <c r="F3445" s="106"/>
      <c r="G3445" t="s">
        <v>102</v>
      </c>
      <c r="H3445" s="106"/>
    </row>
    <row r="3446" spans="1:8" x14ac:dyDescent="0.25">
      <c r="A3446" s="106"/>
      <c r="B3446" s="106"/>
      <c r="C3446" s="106"/>
      <c r="D3446" s="106"/>
      <c r="E3446">
        <v>45709</v>
      </c>
      <c r="F3446" s="106"/>
      <c r="G3446" t="s">
        <v>102</v>
      </c>
      <c r="H3446" s="106"/>
    </row>
    <row r="3447" spans="1:8" x14ac:dyDescent="0.25">
      <c r="A3447" s="106"/>
      <c r="B3447" s="106"/>
      <c r="C3447" s="106"/>
      <c r="D3447" s="106"/>
      <c r="E3447">
        <v>45924</v>
      </c>
      <c r="F3447" s="106"/>
      <c r="G3447" t="s">
        <v>102</v>
      </c>
      <c r="H3447" s="106"/>
    </row>
    <row r="3448" spans="1:8" x14ac:dyDescent="0.25">
      <c r="A3448" s="106"/>
      <c r="B3448" s="106"/>
      <c r="C3448" s="106"/>
      <c r="D3448" s="106"/>
      <c r="E3448">
        <v>45290</v>
      </c>
      <c r="F3448" s="106"/>
      <c r="G3448" t="s">
        <v>102</v>
      </c>
      <c r="H3448" s="106"/>
    </row>
    <row r="3449" spans="1:8" x14ac:dyDescent="0.25">
      <c r="A3449" s="106"/>
      <c r="B3449" s="106"/>
      <c r="C3449" s="106"/>
      <c r="D3449" s="106"/>
      <c r="E3449">
        <v>44503</v>
      </c>
      <c r="F3449" s="106"/>
      <c r="G3449" t="s">
        <v>104</v>
      </c>
      <c r="H3449" s="106"/>
    </row>
    <row r="3450" spans="1:8" x14ac:dyDescent="0.25">
      <c r="A3450" s="106"/>
      <c r="B3450" s="106"/>
      <c r="C3450" s="106"/>
      <c r="D3450" s="106"/>
      <c r="E3450">
        <v>46049</v>
      </c>
      <c r="F3450" s="106"/>
      <c r="G3450" t="s">
        <v>102</v>
      </c>
      <c r="H3450" s="106"/>
    </row>
    <row r="3451" spans="1:8" x14ac:dyDescent="0.25">
      <c r="A3451" s="106"/>
      <c r="B3451" s="106"/>
      <c r="C3451" s="106"/>
      <c r="D3451" s="106"/>
      <c r="E3451">
        <v>45500</v>
      </c>
      <c r="F3451" s="106"/>
      <c r="G3451" t="s">
        <v>102</v>
      </c>
      <c r="H3451" s="106"/>
    </row>
    <row r="3452" spans="1:8" x14ac:dyDescent="0.25">
      <c r="A3452" s="106"/>
      <c r="B3452" s="106"/>
      <c r="C3452" s="106"/>
      <c r="D3452" s="106"/>
      <c r="E3452">
        <v>43443</v>
      </c>
      <c r="F3452" s="106"/>
      <c r="G3452" t="s">
        <v>104</v>
      </c>
      <c r="H3452" s="106"/>
    </row>
    <row r="3453" spans="1:8" x14ac:dyDescent="0.25">
      <c r="A3453" s="106"/>
      <c r="B3453" s="106"/>
      <c r="C3453" s="106"/>
      <c r="D3453" s="106"/>
      <c r="E3453">
        <v>45239</v>
      </c>
      <c r="F3453" s="106"/>
      <c r="G3453" t="s">
        <v>102</v>
      </c>
      <c r="H3453" s="106"/>
    </row>
    <row r="3454" spans="1:8" x14ac:dyDescent="0.25">
      <c r="A3454" s="106"/>
      <c r="B3454" s="106"/>
      <c r="C3454" s="106"/>
      <c r="D3454" s="106"/>
      <c r="E3454">
        <v>45434</v>
      </c>
      <c r="F3454" s="106"/>
      <c r="G3454" t="s">
        <v>102</v>
      </c>
      <c r="H3454" s="106"/>
    </row>
    <row r="3455" spans="1:8" x14ac:dyDescent="0.25">
      <c r="A3455" s="106"/>
      <c r="B3455" s="106"/>
      <c r="C3455" s="106"/>
      <c r="D3455" s="106"/>
      <c r="E3455">
        <v>45482</v>
      </c>
      <c r="F3455" s="106"/>
      <c r="G3455" t="s">
        <v>102</v>
      </c>
      <c r="H3455" s="106"/>
    </row>
    <row r="3456" spans="1:8" x14ac:dyDescent="0.25">
      <c r="A3456" s="106"/>
      <c r="B3456" s="106"/>
      <c r="C3456" s="106"/>
      <c r="D3456" s="106"/>
      <c r="E3456">
        <v>45700</v>
      </c>
      <c r="F3456" s="106"/>
      <c r="G3456" t="s">
        <v>102</v>
      </c>
      <c r="H3456" s="106"/>
    </row>
    <row r="3457" spans="1:8" x14ac:dyDescent="0.25">
      <c r="A3457" s="106"/>
      <c r="B3457" s="106"/>
      <c r="C3457" s="106"/>
      <c r="D3457" s="106"/>
      <c r="E3457">
        <v>46018</v>
      </c>
      <c r="F3457" s="106"/>
      <c r="G3457" t="s">
        <v>102</v>
      </c>
      <c r="H3457" s="106"/>
    </row>
    <row r="3458" spans="1:8" x14ac:dyDescent="0.25">
      <c r="A3458" s="106"/>
      <c r="B3458" s="106"/>
      <c r="C3458" s="106"/>
      <c r="D3458" s="106"/>
      <c r="E3458">
        <v>45826</v>
      </c>
      <c r="F3458" s="106"/>
      <c r="G3458" t="s">
        <v>102</v>
      </c>
      <c r="H3458" s="106"/>
    </row>
    <row r="3459" spans="1:8" x14ac:dyDescent="0.25">
      <c r="A3459" s="106"/>
      <c r="B3459" s="106"/>
      <c r="C3459" s="106"/>
      <c r="D3459" s="106"/>
      <c r="E3459">
        <v>46918</v>
      </c>
      <c r="F3459" s="106"/>
      <c r="G3459" t="s">
        <v>105</v>
      </c>
      <c r="H3459" s="106"/>
    </row>
    <row r="3460" spans="1:8" x14ac:dyDescent="0.25">
      <c r="A3460" s="106"/>
      <c r="B3460" s="106"/>
      <c r="C3460" s="106"/>
      <c r="D3460" s="106"/>
      <c r="E3460">
        <v>46920</v>
      </c>
      <c r="F3460" s="106"/>
      <c r="G3460" t="s">
        <v>105</v>
      </c>
      <c r="H3460" s="106"/>
    </row>
    <row r="3461" spans="1:8" x14ac:dyDescent="0.25">
      <c r="A3461" s="106"/>
      <c r="B3461" s="106"/>
      <c r="C3461" s="106"/>
      <c r="D3461" s="106"/>
      <c r="E3461">
        <v>46252</v>
      </c>
      <c r="F3461" s="106"/>
      <c r="G3461" t="s">
        <v>102</v>
      </c>
      <c r="H3461" s="106"/>
    </row>
    <row r="3462" spans="1:8" x14ac:dyDescent="0.25">
      <c r="A3462" s="106"/>
      <c r="B3462" s="106"/>
      <c r="C3462" s="106"/>
      <c r="D3462" s="106"/>
      <c r="E3462">
        <v>46182</v>
      </c>
      <c r="F3462" s="106"/>
      <c r="G3462" t="s">
        <v>104</v>
      </c>
      <c r="H3462" s="106"/>
    </row>
    <row r="3463" spans="1:8" x14ac:dyDescent="0.25">
      <c r="A3463" s="106"/>
      <c r="B3463" s="106"/>
      <c r="C3463" s="106"/>
      <c r="D3463" s="106"/>
      <c r="E3463">
        <v>46175</v>
      </c>
      <c r="F3463" s="106"/>
      <c r="G3463" t="s">
        <v>102</v>
      </c>
      <c r="H3463" s="106"/>
    </row>
    <row r="3464" spans="1:8" x14ac:dyDescent="0.25">
      <c r="A3464" s="106"/>
      <c r="B3464" s="106"/>
      <c r="C3464" s="106"/>
      <c r="D3464" s="106"/>
      <c r="E3464">
        <v>46078</v>
      </c>
      <c r="F3464" s="106"/>
      <c r="G3464" t="s">
        <v>102</v>
      </c>
      <c r="H3464" s="106"/>
    </row>
    <row r="3465" spans="1:8" x14ac:dyDescent="0.25">
      <c r="A3465" s="106"/>
      <c r="B3465" s="106"/>
      <c r="C3465" s="106"/>
      <c r="D3465" s="106"/>
      <c r="E3465">
        <v>46080</v>
      </c>
      <c r="F3465" s="106"/>
      <c r="G3465" t="s">
        <v>102</v>
      </c>
      <c r="H3465" s="106"/>
    </row>
    <row r="3466" spans="1:8" x14ac:dyDescent="0.25">
      <c r="A3466" s="106"/>
      <c r="B3466" s="106"/>
      <c r="C3466" s="106"/>
      <c r="D3466" s="106"/>
      <c r="E3466">
        <v>46084</v>
      </c>
      <c r="F3466" s="106"/>
      <c r="G3466" t="s">
        <v>102</v>
      </c>
      <c r="H3466" s="106"/>
    </row>
    <row r="3467" spans="1:8" x14ac:dyDescent="0.25">
      <c r="A3467" s="106"/>
      <c r="B3467" s="106"/>
      <c r="C3467" s="106"/>
      <c r="D3467" s="106"/>
      <c r="E3467">
        <v>46087</v>
      </c>
      <c r="F3467" s="106"/>
      <c r="G3467" t="s">
        <v>102</v>
      </c>
      <c r="H3467" s="106"/>
    </row>
    <row r="3468" spans="1:8" x14ac:dyDescent="0.25">
      <c r="A3468" s="106"/>
      <c r="B3468" s="106"/>
      <c r="C3468" s="106"/>
      <c r="D3468" s="106"/>
      <c r="E3468">
        <v>46089</v>
      </c>
      <c r="F3468" s="106"/>
      <c r="G3468" t="s">
        <v>102</v>
      </c>
      <c r="H3468" s="106"/>
    </row>
    <row r="3469" spans="1:8" x14ac:dyDescent="0.25">
      <c r="A3469" s="106"/>
      <c r="B3469" s="106"/>
      <c r="C3469" s="106"/>
      <c r="D3469" s="106"/>
      <c r="E3469">
        <v>46093</v>
      </c>
      <c r="F3469" s="106"/>
      <c r="G3469" t="s">
        <v>102</v>
      </c>
      <c r="H3469" s="106"/>
    </row>
    <row r="3470" spans="1:8" x14ac:dyDescent="0.25">
      <c r="A3470" s="106"/>
      <c r="B3470" s="106"/>
      <c r="C3470" s="106"/>
      <c r="D3470" s="106"/>
      <c r="E3470">
        <v>46099</v>
      </c>
      <c r="F3470" s="106"/>
      <c r="G3470" t="s">
        <v>102</v>
      </c>
      <c r="H3470" s="106"/>
    </row>
    <row r="3471" spans="1:8" x14ac:dyDescent="0.25">
      <c r="A3471" s="106"/>
      <c r="B3471" s="106"/>
      <c r="C3471" s="106"/>
      <c r="D3471" s="106"/>
      <c r="E3471">
        <v>46101</v>
      </c>
      <c r="F3471" s="106"/>
      <c r="G3471" t="s">
        <v>102</v>
      </c>
      <c r="H3471" s="106"/>
    </row>
    <row r="3472" spans="1:8" x14ac:dyDescent="0.25">
      <c r="A3472" s="106"/>
      <c r="B3472" s="106"/>
      <c r="C3472" s="106"/>
      <c r="D3472" s="106"/>
      <c r="E3472">
        <v>46104</v>
      </c>
      <c r="F3472" s="106"/>
      <c r="G3472" t="s">
        <v>102</v>
      </c>
      <c r="H3472" s="106"/>
    </row>
    <row r="3473" spans="1:8" x14ac:dyDescent="0.25">
      <c r="A3473" s="106"/>
      <c r="B3473" s="106"/>
      <c r="C3473" s="106"/>
      <c r="D3473" s="106"/>
      <c r="E3473">
        <v>46106</v>
      </c>
      <c r="F3473" s="106"/>
      <c r="G3473" t="s">
        <v>102</v>
      </c>
      <c r="H3473" s="106"/>
    </row>
    <row r="3474" spans="1:8" x14ac:dyDescent="0.25">
      <c r="A3474" s="106"/>
      <c r="B3474" s="106"/>
      <c r="C3474" s="106"/>
      <c r="D3474" s="106"/>
      <c r="E3474">
        <v>46108</v>
      </c>
      <c r="F3474" s="106"/>
      <c r="G3474" t="s">
        <v>102</v>
      </c>
      <c r="H3474" s="106"/>
    </row>
    <row r="3475" spans="1:8" x14ac:dyDescent="0.25">
      <c r="A3475" s="106"/>
      <c r="B3475" s="106"/>
      <c r="C3475" s="106"/>
      <c r="D3475" s="106"/>
      <c r="E3475">
        <v>46111</v>
      </c>
      <c r="F3475" s="106"/>
      <c r="G3475" t="s">
        <v>102</v>
      </c>
      <c r="H3475" s="106"/>
    </row>
    <row r="3476" spans="1:8" x14ac:dyDescent="0.25">
      <c r="A3476" s="106"/>
      <c r="B3476" s="106"/>
      <c r="C3476" s="106"/>
      <c r="D3476" s="106"/>
      <c r="E3476">
        <v>46113</v>
      </c>
      <c r="F3476" s="106"/>
      <c r="G3476" t="s">
        <v>102</v>
      </c>
      <c r="H3476" s="106"/>
    </row>
    <row r="3477" spans="1:8" x14ac:dyDescent="0.25">
      <c r="A3477" s="106"/>
      <c r="B3477" s="106"/>
      <c r="C3477" s="106"/>
      <c r="D3477" s="106"/>
      <c r="E3477">
        <v>46115</v>
      </c>
      <c r="F3477" s="106"/>
      <c r="G3477" t="s">
        <v>102</v>
      </c>
      <c r="H3477" s="106"/>
    </row>
    <row r="3478" spans="1:8" x14ac:dyDescent="0.25">
      <c r="A3478" s="106"/>
      <c r="B3478" s="106"/>
      <c r="C3478" s="106"/>
      <c r="D3478" s="106"/>
      <c r="E3478">
        <v>46117</v>
      </c>
      <c r="F3478" s="106"/>
      <c r="G3478" t="s">
        <v>102</v>
      </c>
      <c r="H3478" s="106"/>
    </row>
    <row r="3479" spans="1:8" x14ac:dyDescent="0.25">
      <c r="A3479" s="106"/>
      <c r="B3479" s="106"/>
      <c r="C3479" s="106"/>
      <c r="D3479" s="106"/>
      <c r="E3479">
        <v>46121</v>
      </c>
      <c r="F3479" s="106"/>
      <c r="G3479" t="s">
        <v>102</v>
      </c>
      <c r="H3479" s="106"/>
    </row>
    <row r="3480" spans="1:8" x14ac:dyDescent="0.25">
      <c r="A3480" s="106"/>
      <c r="B3480" s="106"/>
      <c r="C3480" s="106"/>
      <c r="D3480" s="106"/>
      <c r="E3480">
        <v>46123</v>
      </c>
      <c r="F3480" s="106"/>
      <c r="G3480" t="s">
        <v>102</v>
      </c>
      <c r="H3480" s="106"/>
    </row>
    <row r="3481" spans="1:8" x14ac:dyDescent="0.25">
      <c r="A3481" s="106"/>
      <c r="B3481" s="106"/>
      <c r="C3481" s="106"/>
      <c r="D3481" s="106"/>
      <c r="E3481">
        <v>46125</v>
      </c>
      <c r="F3481" s="106"/>
      <c r="G3481" t="s">
        <v>102</v>
      </c>
      <c r="H3481" s="106"/>
    </row>
    <row r="3482" spans="1:8" x14ac:dyDescent="0.25">
      <c r="A3482" s="106"/>
      <c r="B3482" s="106"/>
      <c r="C3482" s="106"/>
      <c r="D3482" s="106"/>
      <c r="E3482">
        <v>46127</v>
      </c>
      <c r="F3482" s="106"/>
      <c r="G3482" t="s">
        <v>102</v>
      </c>
      <c r="H3482" s="106"/>
    </row>
    <row r="3483" spans="1:8" x14ac:dyDescent="0.25">
      <c r="A3483" s="106"/>
      <c r="B3483" s="106"/>
      <c r="C3483" s="106"/>
      <c r="D3483" s="106"/>
      <c r="E3483">
        <v>46133</v>
      </c>
      <c r="F3483" s="106"/>
      <c r="G3483" t="s">
        <v>102</v>
      </c>
      <c r="H3483" s="106"/>
    </row>
    <row r="3484" spans="1:8" x14ac:dyDescent="0.25">
      <c r="A3484" s="106"/>
      <c r="B3484" s="106"/>
      <c r="C3484" s="106"/>
      <c r="D3484" s="106"/>
      <c r="E3484">
        <v>46135</v>
      </c>
      <c r="F3484" s="106"/>
      <c r="G3484" t="s">
        <v>102</v>
      </c>
      <c r="H3484" s="106"/>
    </row>
    <row r="3485" spans="1:8" x14ac:dyDescent="0.25">
      <c r="A3485" s="106"/>
      <c r="B3485" s="106"/>
      <c r="C3485" s="106"/>
      <c r="D3485" s="106"/>
      <c r="E3485">
        <v>46137</v>
      </c>
      <c r="F3485" s="106"/>
      <c r="G3485" t="s">
        <v>102</v>
      </c>
      <c r="H3485" s="106"/>
    </row>
    <row r="3486" spans="1:8" x14ac:dyDescent="0.25">
      <c r="A3486" s="106"/>
      <c r="B3486" s="106"/>
      <c r="C3486" s="106"/>
      <c r="D3486" s="106"/>
      <c r="E3486">
        <v>46157</v>
      </c>
      <c r="F3486" s="106"/>
      <c r="G3486" t="s">
        <v>102</v>
      </c>
      <c r="H3486" s="106"/>
    </row>
    <row r="3487" spans="1:8" x14ac:dyDescent="0.25">
      <c r="A3487" s="106"/>
      <c r="B3487" s="106"/>
      <c r="C3487" s="106"/>
      <c r="D3487" s="106"/>
      <c r="E3487">
        <v>46159</v>
      </c>
      <c r="F3487" s="106"/>
      <c r="G3487" t="s">
        <v>102</v>
      </c>
      <c r="H3487" s="106"/>
    </row>
    <row r="3488" spans="1:8" x14ac:dyDescent="0.25">
      <c r="A3488" s="106"/>
      <c r="B3488" s="106"/>
      <c r="C3488" s="106"/>
      <c r="D3488" s="106"/>
      <c r="E3488">
        <v>43018</v>
      </c>
      <c r="F3488" s="106"/>
      <c r="G3488" t="s">
        <v>103</v>
      </c>
      <c r="H3488" s="106"/>
    </row>
    <row r="3489" spans="1:8" x14ac:dyDescent="0.25">
      <c r="A3489" s="106"/>
      <c r="B3489" s="106"/>
      <c r="C3489" s="106"/>
      <c r="D3489" s="106"/>
      <c r="E3489">
        <v>46246</v>
      </c>
      <c r="F3489" s="106"/>
      <c r="G3489" t="s">
        <v>102</v>
      </c>
      <c r="H3489" s="106"/>
    </row>
    <row r="3490" spans="1:8" x14ac:dyDescent="0.25">
      <c r="A3490" s="106"/>
      <c r="B3490" s="106"/>
      <c r="C3490" s="106"/>
      <c r="D3490" s="106"/>
      <c r="E3490">
        <v>46248</v>
      </c>
      <c r="F3490" s="106"/>
      <c r="G3490" t="s">
        <v>102</v>
      </c>
      <c r="H3490" s="106"/>
    </row>
    <row r="3491" spans="1:8" x14ac:dyDescent="0.25">
      <c r="A3491" s="106"/>
      <c r="B3491" s="106"/>
      <c r="C3491" s="106"/>
      <c r="D3491" s="106"/>
      <c r="E3491">
        <v>46250</v>
      </c>
      <c r="F3491" s="106"/>
      <c r="G3491" t="s">
        <v>102</v>
      </c>
      <c r="H3491" s="106"/>
    </row>
    <row r="3492" spans="1:8" x14ac:dyDescent="0.25">
      <c r="A3492" s="106"/>
      <c r="B3492" s="106"/>
      <c r="C3492" s="106"/>
      <c r="D3492" s="106"/>
      <c r="E3492">
        <v>46254</v>
      </c>
      <c r="F3492" s="106"/>
      <c r="G3492" t="s">
        <v>102</v>
      </c>
      <c r="H3492" s="106"/>
    </row>
    <row r="3493" spans="1:8" x14ac:dyDescent="0.25">
      <c r="A3493" s="106"/>
      <c r="B3493" s="106"/>
      <c r="C3493" s="106"/>
      <c r="D3493" s="106"/>
      <c r="E3493">
        <v>46256</v>
      </c>
      <c r="F3493" s="106"/>
      <c r="G3493" t="s">
        <v>102</v>
      </c>
      <c r="H3493" s="106"/>
    </row>
    <row r="3494" spans="1:8" x14ac:dyDescent="0.25">
      <c r="A3494" s="106"/>
      <c r="B3494" s="106"/>
      <c r="C3494" s="106"/>
      <c r="D3494" s="106"/>
      <c r="E3494">
        <v>46258</v>
      </c>
      <c r="F3494" s="106"/>
      <c r="G3494" t="s">
        <v>102</v>
      </c>
      <c r="H3494" s="106"/>
    </row>
    <row r="3495" spans="1:8" x14ac:dyDescent="0.25">
      <c r="A3495" s="106"/>
      <c r="B3495" s="106"/>
      <c r="C3495" s="106"/>
      <c r="D3495" s="106"/>
      <c r="E3495">
        <v>46260</v>
      </c>
      <c r="F3495" s="106"/>
      <c r="G3495" t="s">
        <v>102</v>
      </c>
      <c r="H3495" s="106"/>
    </row>
    <row r="3496" spans="1:8" x14ac:dyDescent="0.25">
      <c r="A3496" s="106"/>
      <c r="B3496" s="106"/>
      <c r="C3496" s="106"/>
      <c r="D3496" s="106"/>
      <c r="E3496">
        <v>46262</v>
      </c>
      <c r="F3496" s="106"/>
      <c r="G3496" t="s">
        <v>102</v>
      </c>
      <c r="H3496" s="106"/>
    </row>
    <row r="3497" spans="1:8" x14ac:dyDescent="0.25">
      <c r="A3497" s="106"/>
      <c r="B3497" s="106"/>
      <c r="C3497" s="106"/>
      <c r="D3497" s="106"/>
      <c r="E3497">
        <v>46269</v>
      </c>
      <c r="F3497" s="106"/>
      <c r="G3497" t="s">
        <v>102</v>
      </c>
      <c r="H3497" s="106"/>
    </row>
    <row r="3498" spans="1:8" x14ac:dyDescent="0.25">
      <c r="A3498" s="106"/>
      <c r="B3498" s="106"/>
      <c r="C3498" s="106"/>
      <c r="D3498" s="106"/>
      <c r="E3498">
        <v>45816</v>
      </c>
      <c r="F3498" s="106"/>
      <c r="G3498" t="s">
        <v>102</v>
      </c>
      <c r="H3498" s="106"/>
    </row>
    <row r="3499" spans="1:8" x14ac:dyDescent="0.25">
      <c r="A3499" s="106"/>
      <c r="B3499" s="106"/>
      <c r="C3499" s="106"/>
      <c r="D3499" s="106"/>
      <c r="E3499">
        <v>45923</v>
      </c>
      <c r="F3499" s="106"/>
      <c r="G3499" t="s">
        <v>102</v>
      </c>
      <c r="H3499" s="106"/>
    </row>
    <row r="3500" spans="1:8" x14ac:dyDescent="0.25">
      <c r="A3500" s="106"/>
      <c r="B3500" s="106"/>
      <c r="C3500" s="106"/>
      <c r="D3500" s="106"/>
      <c r="E3500">
        <v>45969</v>
      </c>
      <c r="F3500" s="106"/>
      <c r="G3500" t="s">
        <v>102</v>
      </c>
      <c r="H3500" s="106"/>
    </row>
    <row r="3501" spans="1:8" x14ac:dyDescent="0.25">
      <c r="A3501" s="106"/>
      <c r="B3501" s="106"/>
      <c r="C3501" s="106"/>
      <c r="D3501" s="106"/>
      <c r="E3501">
        <v>45518</v>
      </c>
      <c r="F3501" s="106"/>
      <c r="G3501" t="s">
        <v>102</v>
      </c>
      <c r="H3501" s="106"/>
    </row>
    <row r="3502" spans="1:8" x14ac:dyDescent="0.25">
      <c r="A3502" s="106"/>
      <c r="B3502" s="106"/>
      <c r="C3502" s="106"/>
      <c r="D3502" s="106"/>
      <c r="E3502">
        <v>99999999</v>
      </c>
      <c r="F3502" s="106"/>
      <c r="G3502" t="s">
        <v>102</v>
      </c>
      <c r="H3502" s="106"/>
    </row>
    <row r="3503" spans="1:8" x14ac:dyDescent="0.25">
      <c r="A3503" s="106"/>
      <c r="B3503" s="106"/>
      <c r="C3503" s="106"/>
      <c r="D3503" s="106"/>
      <c r="E3503">
        <v>45742</v>
      </c>
      <c r="F3503" s="106"/>
      <c r="G3503" t="s">
        <v>102</v>
      </c>
      <c r="H3503" s="106"/>
    </row>
    <row r="3504" spans="1:8" x14ac:dyDescent="0.25">
      <c r="A3504" s="106"/>
      <c r="B3504" s="106"/>
      <c r="C3504" s="106"/>
      <c r="D3504" s="106"/>
      <c r="E3504">
        <v>45850</v>
      </c>
      <c r="F3504" s="106"/>
      <c r="G3504" t="s">
        <v>102</v>
      </c>
      <c r="H3504" s="106"/>
    </row>
    <row r="3505" spans="1:8" x14ac:dyDescent="0.25">
      <c r="A3505" s="106"/>
      <c r="B3505" s="106"/>
      <c r="C3505" s="106"/>
      <c r="D3505" s="106"/>
      <c r="E3505">
        <v>45605</v>
      </c>
      <c r="F3505" s="106"/>
      <c r="G3505" t="s">
        <v>102</v>
      </c>
      <c r="H3505" s="106"/>
    </row>
    <row r="3506" spans="1:8" x14ac:dyDescent="0.25">
      <c r="A3506" s="106"/>
      <c r="B3506" s="106"/>
      <c r="C3506" s="106"/>
      <c r="D3506" s="106"/>
      <c r="E3506">
        <v>44725</v>
      </c>
      <c r="F3506" s="106"/>
      <c r="G3506" t="s">
        <v>105</v>
      </c>
      <c r="H3506" s="106"/>
    </row>
    <row r="3507" spans="1:8" x14ac:dyDescent="0.25">
      <c r="A3507" s="106"/>
      <c r="B3507" s="106"/>
      <c r="C3507" s="106"/>
      <c r="D3507" s="106"/>
      <c r="E3507">
        <v>46068</v>
      </c>
      <c r="F3507" s="106"/>
      <c r="G3507" t="s">
        <v>102</v>
      </c>
      <c r="H3507" s="106"/>
    </row>
    <row r="3508" spans="1:8" x14ac:dyDescent="0.25">
      <c r="A3508" s="106"/>
      <c r="B3508" s="106"/>
      <c r="C3508" s="106"/>
      <c r="D3508" s="106"/>
      <c r="E3508">
        <v>46070</v>
      </c>
      <c r="F3508" s="106"/>
      <c r="G3508" t="s">
        <v>102</v>
      </c>
      <c r="H3508" s="106"/>
    </row>
    <row r="3509" spans="1:8" x14ac:dyDescent="0.25">
      <c r="A3509" s="106"/>
      <c r="B3509" s="106"/>
      <c r="C3509" s="106"/>
      <c r="D3509" s="106"/>
      <c r="E3509">
        <v>46187</v>
      </c>
      <c r="F3509" s="106"/>
      <c r="G3509" t="s">
        <v>102</v>
      </c>
      <c r="H3509" s="106"/>
    </row>
    <row r="3510" spans="1:8" x14ac:dyDescent="0.25">
      <c r="A3510" s="106"/>
      <c r="B3510" s="106"/>
      <c r="C3510" s="106"/>
      <c r="D3510" s="106"/>
      <c r="E3510">
        <v>46189</v>
      </c>
      <c r="F3510" s="106"/>
      <c r="G3510" t="s">
        <v>102</v>
      </c>
      <c r="H3510" s="106"/>
    </row>
    <row r="3511" spans="1:8" x14ac:dyDescent="0.25">
      <c r="A3511" s="106"/>
      <c r="B3511" s="106"/>
      <c r="C3511" s="106"/>
      <c r="D3511" s="106"/>
      <c r="E3511">
        <v>46191</v>
      </c>
      <c r="F3511" s="106"/>
      <c r="G3511" t="s">
        <v>102</v>
      </c>
      <c r="H3511" s="106"/>
    </row>
    <row r="3512" spans="1:8" x14ac:dyDescent="0.25">
      <c r="A3512" s="106"/>
      <c r="B3512" s="106"/>
      <c r="C3512" s="106"/>
      <c r="D3512" s="106"/>
      <c r="E3512">
        <v>46193</v>
      </c>
      <c r="F3512" s="106"/>
      <c r="G3512" t="s">
        <v>102</v>
      </c>
      <c r="H3512" s="106"/>
    </row>
    <row r="3513" spans="1:8" x14ac:dyDescent="0.25">
      <c r="A3513" s="106"/>
      <c r="B3513" s="106"/>
      <c r="C3513" s="106"/>
      <c r="D3513" s="106"/>
      <c r="E3513">
        <v>46197</v>
      </c>
      <c r="F3513" s="106"/>
      <c r="G3513" t="s">
        <v>102</v>
      </c>
      <c r="H3513" s="106"/>
    </row>
    <row r="3514" spans="1:8" x14ac:dyDescent="0.25">
      <c r="A3514" s="106"/>
      <c r="B3514" s="106"/>
      <c r="C3514" s="106"/>
      <c r="D3514" s="106"/>
      <c r="E3514">
        <v>46201</v>
      </c>
      <c r="F3514" s="106"/>
      <c r="G3514" t="s">
        <v>102</v>
      </c>
      <c r="H3514" s="106"/>
    </row>
    <row r="3515" spans="1:8" x14ac:dyDescent="0.25">
      <c r="A3515" s="106"/>
      <c r="B3515" s="106"/>
      <c r="C3515" s="106"/>
      <c r="D3515" s="106"/>
      <c r="E3515">
        <v>46203</v>
      </c>
      <c r="F3515" s="106"/>
      <c r="G3515" t="s">
        <v>102</v>
      </c>
      <c r="H3515" s="106"/>
    </row>
    <row r="3516" spans="1:8" x14ac:dyDescent="0.25">
      <c r="A3516" s="106"/>
      <c r="B3516" s="106"/>
      <c r="C3516" s="106"/>
      <c r="D3516" s="106"/>
      <c r="E3516">
        <v>46205</v>
      </c>
      <c r="F3516" s="106"/>
      <c r="G3516" t="s">
        <v>102</v>
      </c>
      <c r="H3516" s="106"/>
    </row>
    <row r="3517" spans="1:8" x14ac:dyDescent="0.25">
      <c r="A3517" s="106"/>
      <c r="B3517" s="106"/>
      <c r="C3517" s="106"/>
      <c r="D3517" s="106"/>
      <c r="E3517">
        <v>46207</v>
      </c>
      <c r="F3517" s="106"/>
      <c r="G3517" t="s">
        <v>102</v>
      </c>
      <c r="H3517" s="106"/>
    </row>
    <row r="3518" spans="1:8" x14ac:dyDescent="0.25">
      <c r="A3518" s="106"/>
      <c r="B3518" s="106"/>
      <c r="C3518" s="106"/>
      <c r="D3518" s="106"/>
      <c r="E3518">
        <v>46209</v>
      </c>
      <c r="F3518" s="106"/>
      <c r="G3518" t="s">
        <v>102</v>
      </c>
      <c r="H3518" s="106"/>
    </row>
    <row r="3519" spans="1:8" x14ac:dyDescent="0.25">
      <c r="A3519" s="106"/>
      <c r="B3519" s="106"/>
      <c r="C3519" s="106"/>
      <c r="D3519" s="106"/>
      <c r="E3519">
        <v>46211</v>
      </c>
      <c r="F3519" s="106"/>
      <c r="G3519" t="s">
        <v>102</v>
      </c>
      <c r="H3519" s="106"/>
    </row>
    <row r="3520" spans="1:8" x14ac:dyDescent="0.25">
      <c r="A3520" s="106"/>
      <c r="B3520" s="106"/>
      <c r="C3520" s="106"/>
      <c r="D3520" s="106"/>
      <c r="E3520">
        <v>46213</v>
      </c>
      <c r="F3520" s="106"/>
      <c r="G3520" t="s">
        <v>102</v>
      </c>
      <c r="H3520" s="106"/>
    </row>
    <row r="3521" spans="1:8" x14ac:dyDescent="0.25">
      <c r="A3521" s="106"/>
      <c r="B3521" s="106"/>
      <c r="C3521" s="106"/>
      <c r="D3521" s="106"/>
      <c r="E3521">
        <v>46219</v>
      </c>
      <c r="F3521" s="106"/>
      <c r="G3521" t="s">
        <v>102</v>
      </c>
      <c r="H3521" s="106"/>
    </row>
    <row r="3522" spans="1:8" x14ac:dyDescent="0.25">
      <c r="A3522" s="106"/>
      <c r="B3522" s="106"/>
      <c r="C3522" s="106"/>
      <c r="D3522" s="106"/>
      <c r="E3522">
        <v>46225</v>
      </c>
      <c r="F3522" s="106"/>
      <c r="G3522" t="s">
        <v>102</v>
      </c>
      <c r="H3522" s="106"/>
    </row>
    <row r="3523" spans="1:8" x14ac:dyDescent="0.25">
      <c r="A3523" s="106"/>
      <c r="B3523" s="106"/>
      <c r="C3523" s="106"/>
      <c r="D3523" s="106"/>
      <c r="E3523">
        <v>46229</v>
      </c>
      <c r="F3523" s="106"/>
      <c r="G3523" t="s">
        <v>102</v>
      </c>
      <c r="H3523" s="106"/>
    </row>
    <row r="3524" spans="1:8" x14ac:dyDescent="0.25">
      <c r="A3524" s="106"/>
      <c r="B3524" s="106"/>
      <c r="C3524" s="106"/>
      <c r="D3524" s="106"/>
      <c r="E3524">
        <v>46231</v>
      </c>
      <c r="F3524" s="106"/>
      <c r="G3524" t="s">
        <v>102</v>
      </c>
      <c r="H3524" s="106"/>
    </row>
    <row r="3525" spans="1:8" x14ac:dyDescent="0.25">
      <c r="A3525" s="106"/>
      <c r="B3525" s="106"/>
      <c r="C3525" s="106"/>
      <c r="D3525" s="106"/>
      <c r="E3525">
        <v>46233</v>
      </c>
      <c r="F3525" s="106"/>
      <c r="G3525" t="s">
        <v>102</v>
      </c>
      <c r="H3525" s="106"/>
    </row>
    <row r="3526" spans="1:8" x14ac:dyDescent="0.25">
      <c r="A3526" s="106"/>
      <c r="B3526" s="106"/>
      <c r="C3526" s="106"/>
      <c r="D3526" s="106"/>
      <c r="E3526">
        <v>46237</v>
      </c>
      <c r="F3526" s="106"/>
      <c r="G3526" t="s">
        <v>102</v>
      </c>
      <c r="H3526" s="106"/>
    </row>
    <row r="3527" spans="1:8" x14ac:dyDescent="0.25">
      <c r="A3527" s="106"/>
      <c r="B3527" s="106"/>
      <c r="C3527" s="106"/>
      <c r="D3527" s="106"/>
      <c r="E3527">
        <v>46239</v>
      </c>
      <c r="F3527" s="106"/>
      <c r="G3527" t="s">
        <v>102</v>
      </c>
      <c r="H3527" s="106"/>
    </row>
    <row r="3528" spans="1:8" x14ac:dyDescent="0.25">
      <c r="A3528" s="106"/>
      <c r="B3528" s="106"/>
      <c r="C3528" s="106"/>
      <c r="D3528" s="106"/>
      <c r="E3528">
        <v>46241</v>
      </c>
      <c r="F3528" s="106"/>
      <c r="G3528" t="s">
        <v>102</v>
      </c>
      <c r="H3528" s="106"/>
    </row>
    <row r="3529" spans="1:8" x14ac:dyDescent="0.25">
      <c r="A3529" s="106"/>
      <c r="B3529" s="106"/>
      <c r="C3529" s="106"/>
      <c r="D3529" s="106"/>
      <c r="E3529">
        <v>43260</v>
      </c>
      <c r="F3529" s="106"/>
      <c r="G3529" t="s">
        <v>102</v>
      </c>
      <c r="H3529" s="106"/>
    </row>
    <row r="3530" spans="1:8" x14ac:dyDescent="0.25">
      <c r="A3530" s="106"/>
      <c r="B3530" s="106"/>
      <c r="C3530" s="106"/>
      <c r="D3530" s="106"/>
      <c r="E3530">
        <v>45878</v>
      </c>
      <c r="F3530" s="106"/>
      <c r="G3530" t="s">
        <v>102</v>
      </c>
      <c r="H3530" s="106"/>
    </row>
    <row r="3531" spans="1:8" x14ac:dyDescent="0.25">
      <c r="A3531" s="106"/>
      <c r="B3531" s="106"/>
      <c r="C3531" s="106"/>
      <c r="D3531" s="106"/>
      <c r="E3531">
        <v>45300</v>
      </c>
      <c r="F3531" s="106"/>
      <c r="G3531" t="s">
        <v>102</v>
      </c>
      <c r="H3531" s="106"/>
    </row>
    <row r="3532" spans="1:8" x14ac:dyDescent="0.25">
      <c r="A3532" s="106"/>
      <c r="B3532" s="106"/>
      <c r="C3532" s="106"/>
      <c r="D3532" s="106"/>
      <c r="E3532">
        <v>46243</v>
      </c>
      <c r="F3532" s="106"/>
      <c r="G3532" t="s">
        <v>102</v>
      </c>
      <c r="H3532" s="106"/>
    </row>
    <row r="3533" spans="1:8" x14ac:dyDescent="0.25">
      <c r="A3533" s="106"/>
      <c r="B3533" s="106"/>
      <c r="C3533" s="106"/>
      <c r="D3533" s="106"/>
      <c r="E3533">
        <v>45680</v>
      </c>
      <c r="F3533" s="106"/>
      <c r="G3533" t="s">
        <v>102</v>
      </c>
      <c r="H3533" s="106"/>
    </row>
    <row r="3534" spans="1:8" x14ac:dyDescent="0.25">
      <c r="A3534" s="106"/>
      <c r="B3534" s="106"/>
      <c r="C3534" s="106"/>
      <c r="D3534" s="106"/>
      <c r="E3534">
        <v>46041</v>
      </c>
      <c r="F3534" s="106"/>
      <c r="G3534" t="s">
        <v>102</v>
      </c>
      <c r="H3534" s="106"/>
    </row>
    <row r="3535" spans="1:8" x14ac:dyDescent="0.25">
      <c r="A3535" s="106"/>
      <c r="B3535" s="106"/>
      <c r="C3535" s="106"/>
      <c r="D3535" s="106"/>
      <c r="E3535">
        <v>45764</v>
      </c>
      <c r="F3535" s="106"/>
      <c r="G3535" t="s">
        <v>102</v>
      </c>
      <c r="H3535" s="106"/>
    </row>
    <row r="3536" spans="1:8" x14ac:dyDescent="0.25">
      <c r="A3536" s="106"/>
      <c r="B3536" s="106"/>
      <c r="C3536" s="106"/>
      <c r="D3536" s="106"/>
      <c r="E3536">
        <v>46160</v>
      </c>
      <c r="F3536" s="106"/>
      <c r="G3536" t="s">
        <v>102</v>
      </c>
      <c r="H3536" s="106"/>
    </row>
    <row r="3537" spans="1:8" x14ac:dyDescent="0.25">
      <c r="A3537" s="106"/>
      <c r="B3537" s="106"/>
      <c r="C3537" s="106"/>
      <c r="D3537" s="106"/>
      <c r="E3537">
        <v>46162</v>
      </c>
      <c r="F3537" s="106"/>
      <c r="G3537" t="s">
        <v>102</v>
      </c>
      <c r="H3537" s="106"/>
    </row>
    <row r="3538" spans="1:8" x14ac:dyDescent="0.25">
      <c r="A3538" s="106"/>
      <c r="B3538" s="106"/>
      <c r="C3538" s="106"/>
      <c r="D3538" s="106"/>
      <c r="E3538">
        <v>46164</v>
      </c>
      <c r="F3538" s="106"/>
      <c r="G3538" t="s">
        <v>102</v>
      </c>
      <c r="H3538" s="106"/>
    </row>
    <row r="3539" spans="1:8" x14ac:dyDescent="0.25">
      <c r="A3539" s="106"/>
      <c r="B3539" s="106"/>
      <c r="C3539" s="106"/>
      <c r="D3539" s="106"/>
      <c r="E3539">
        <v>45326</v>
      </c>
      <c r="F3539" s="106"/>
      <c r="G3539" t="s">
        <v>102</v>
      </c>
      <c r="H3539" s="106"/>
    </row>
    <row r="3540" spans="1:8" x14ac:dyDescent="0.25">
      <c r="A3540" s="106"/>
      <c r="B3540" s="106"/>
      <c r="C3540" s="106"/>
      <c r="D3540" s="106"/>
      <c r="E3540">
        <v>45867</v>
      </c>
      <c r="F3540" s="106"/>
      <c r="G3540" t="s">
        <v>102</v>
      </c>
      <c r="H3540" s="106"/>
    </row>
    <row r="3541" spans="1:8" x14ac:dyDescent="0.25">
      <c r="A3541" s="106"/>
      <c r="B3541" s="106"/>
      <c r="C3541" s="106"/>
      <c r="D3541" s="106"/>
      <c r="E3541">
        <v>45370</v>
      </c>
      <c r="F3541" s="106"/>
      <c r="G3541" t="s">
        <v>102</v>
      </c>
      <c r="H3541" s="106"/>
    </row>
    <row r="3542" spans="1:8" x14ac:dyDescent="0.25">
      <c r="A3542" s="106"/>
      <c r="B3542" s="106"/>
      <c r="C3542" s="106"/>
      <c r="D3542" s="106"/>
      <c r="E3542">
        <v>45484</v>
      </c>
      <c r="F3542" s="106"/>
      <c r="G3542" t="s">
        <v>102</v>
      </c>
      <c r="H3542" s="106"/>
    </row>
    <row r="3543" spans="1:8" x14ac:dyDescent="0.25">
      <c r="A3543" s="106"/>
      <c r="B3543" s="106"/>
      <c r="C3543" s="106"/>
      <c r="D3543" s="106"/>
      <c r="E3543">
        <v>45766</v>
      </c>
      <c r="F3543" s="106"/>
      <c r="G3543" t="s">
        <v>102</v>
      </c>
      <c r="H3543" s="106"/>
    </row>
    <row r="3544" spans="1:8" x14ac:dyDescent="0.25">
      <c r="A3544" s="106"/>
      <c r="B3544" s="106"/>
      <c r="C3544" s="106"/>
      <c r="D3544" s="106"/>
      <c r="E3544">
        <v>45451</v>
      </c>
      <c r="F3544" s="106"/>
      <c r="G3544" t="s">
        <v>102</v>
      </c>
      <c r="H3544" s="106"/>
    </row>
    <row r="3545" spans="1:8" x14ac:dyDescent="0.25">
      <c r="A3545" s="106"/>
      <c r="B3545" s="106"/>
      <c r="C3545" s="106"/>
      <c r="D3545" s="106"/>
      <c r="E3545">
        <v>45348</v>
      </c>
      <c r="F3545" s="106"/>
      <c r="G3545" t="s">
        <v>103</v>
      </c>
      <c r="H3545" s="106"/>
    </row>
    <row r="3546" spans="1:8" x14ac:dyDescent="0.25">
      <c r="A3546" s="106"/>
      <c r="B3546" s="106"/>
      <c r="C3546" s="106"/>
      <c r="D3546" s="106"/>
      <c r="E3546">
        <v>900023</v>
      </c>
      <c r="F3546" s="106"/>
      <c r="G3546" t="s">
        <v>102</v>
      </c>
      <c r="H3546" s="106"/>
    </row>
    <row r="3547" spans="1:8" x14ac:dyDescent="0.25">
      <c r="A3547" s="106"/>
      <c r="B3547" s="106"/>
      <c r="C3547" s="106"/>
      <c r="D3547" s="106"/>
      <c r="E3547">
        <v>45993</v>
      </c>
      <c r="F3547" s="106"/>
      <c r="G3547" t="s">
        <v>102</v>
      </c>
      <c r="H3547" s="106"/>
    </row>
    <row r="3548" spans="1:8" x14ac:dyDescent="0.25">
      <c r="A3548" s="106"/>
      <c r="B3548" s="106"/>
      <c r="C3548" s="106"/>
      <c r="D3548" s="106"/>
      <c r="E3548">
        <v>43229</v>
      </c>
      <c r="F3548" s="106"/>
      <c r="G3548" t="s">
        <v>102</v>
      </c>
      <c r="H3548" s="106"/>
    </row>
    <row r="3549" spans="1:8" x14ac:dyDescent="0.25">
      <c r="A3549" s="106"/>
      <c r="B3549" s="106"/>
      <c r="C3549" s="106"/>
      <c r="D3549" s="106"/>
      <c r="E3549">
        <v>45715</v>
      </c>
      <c r="F3549" s="106"/>
      <c r="G3549" t="s">
        <v>102</v>
      </c>
      <c r="H3549" s="106"/>
    </row>
    <row r="3550" spans="1:8" x14ac:dyDescent="0.25">
      <c r="A3550" s="106"/>
      <c r="B3550" s="106"/>
      <c r="C3550" s="106"/>
      <c r="D3550" s="106"/>
      <c r="E3550">
        <v>45689</v>
      </c>
      <c r="F3550" s="106"/>
      <c r="G3550" t="s">
        <v>102</v>
      </c>
      <c r="H3550" s="106"/>
    </row>
    <row r="3551" spans="1:8" x14ac:dyDescent="0.25">
      <c r="A3551" s="106"/>
      <c r="B3551" s="106"/>
      <c r="C3551" s="106"/>
      <c r="D3551" s="106"/>
      <c r="E3551">
        <v>45646</v>
      </c>
      <c r="F3551" s="106"/>
      <c r="G3551" t="s">
        <v>102</v>
      </c>
      <c r="H3551" s="106"/>
    </row>
    <row r="3552" spans="1:8" x14ac:dyDescent="0.25">
      <c r="A3552" s="106"/>
      <c r="B3552" s="106"/>
      <c r="C3552" s="106"/>
      <c r="D3552" s="106"/>
      <c r="E3552">
        <v>900004</v>
      </c>
      <c r="F3552" s="106"/>
      <c r="G3552" t="s">
        <v>102</v>
      </c>
      <c r="H3552" s="106"/>
    </row>
    <row r="3553" spans="1:8" x14ac:dyDescent="0.25">
      <c r="A3553" s="106"/>
      <c r="B3553" s="106"/>
      <c r="C3553" s="106"/>
      <c r="D3553" s="106"/>
      <c r="E3553">
        <v>45778</v>
      </c>
      <c r="F3553" s="106"/>
      <c r="G3553" t="s">
        <v>102</v>
      </c>
      <c r="H3553" s="106"/>
    </row>
    <row r="3554" spans="1:8" x14ac:dyDescent="0.25">
      <c r="A3554" s="106"/>
      <c r="B3554" s="106"/>
      <c r="C3554" s="106"/>
      <c r="D3554" s="106"/>
      <c r="E3554">
        <v>45703</v>
      </c>
      <c r="F3554" s="106"/>
      <c r="G3554" t="s">
        <v>102</v>
      </c>
      <c r="H3554" s="106"/>
    </row>
    <row r="3555" spans="1:8" x14ac:dyDescent="0.25">
      <c r="A3555" s="106"/>
      <c r="B3555" s="106"/>
      <c r="C3555" s="106"/>
      <c r="D3555" s="106"/>
      <c r="E3555">
        <v>46073</v>
      </c>
      <c r="F3555" s="106"/>
      <c r="G3555" t="s">
        <v>102</v>
      </c>
      <c r="H3555" s="106"/>
    </row>
    <row r="3556" spans="1:8" x14ac:dyDescent="0.25">
      <c r="A3556" s="106"/>
      <c r="B3556" s="106"/>
      <c r="C3556" s="106"/>
      <c r="D3556" s="106"/>
      <c r="E3556">
        <v>45416</v>
      </c>
      <c r="F3556" s="106"/>
      <c r="G3556" t="s">
        <v>102</v>
      </c>
      <c r="H3556" s="106"/>
    </row>
    <row r="3557" spans="1:8" x14ac:dyDescent="0.25">
      <c r="A3557" s="106"/>
      <c r="B3557" s="106"/>
      <c r="C3557" s="106"/>
      <c r="D3557" s="106"/>
      <c r="E3557">
        <v>45396</v>
      </c>
      <c r="F3557" s="106"/>
      <c r="G3557" t="s">
        <v>102</v>
      </c>
      <c r="H3557" s="106"/>
    </row>
    <row r="3558" spans="1:8" x14ac:dyDescent="0.25">
      <c r="A3558" s="106"/>
      <c r="B3558" s="106"/>
      <c r="C3558" s="106"/>
      <c r="D3558" s="106"/>
      <c r="E3558">
        <v>45684</v>
      </c>
      <c r="F3558" s="106"/>
      <c r="G3558" t="s">
        <v>102</v>
      </c>
      <c r="H3558" s="106"/>
    </row>
    <row r="3559" spans="1:8" x14ac:dyDescent="0.25">
      <c r="A3559" s="106"/>
      <c r="B3559" s="106"/>
      <c r="C3559" s="106"/>
      <c r="D3559" s="106"/>
      <c r="E3559">
        <v>45739</v>
      </c>
      <c r="F3559" s="106"/>
      <c r="G3559" t="s">
        <v>102</v>
      </c>
      <c r="H3559" s="106"/>
    </row>
    <row r="3560" spans="1:8" x14ac:dyDescent="0.25">
      <c r="A3560" s="106"/>
      <c r="B3560" s="106"/>
      <c r="C3560" s="106"/>
      <c r="D3560" s="106"/>
      <c r="E3560">
        <v>45824</v>
      </c>
      <c r="F3560" s="106"/>
      <c r="G3560" t="s">
        <v>102</v>
      </c>
      <c r="H3560" s="106"/>
    </row>
    <row r="3561" spans="1:8" x14ac:dyDescent="0.25">
      <c r="A3561" s="106"/>
      <c r="B3561" s="106"/>
      <c r="C3561" s="106"/>
      <c r="D3561" s="106"/>
      <c r="E3561">
        <v>45306</v>
      </c>
      <c r="F3561" s="106"/>
      <c r="G3561" t="s">
        <v>102</v>
      </c>
      <c r="H3561" s="106"/>
    </row>
    <row r="3562" spans="1:8" x14ac:dyDescent="0.25">
      <c r="A3562" s="106"/>
      <c r="B3562" s="106"/>
      <c r="C3562" s="106"/>
      <c r="D3562" s="106"/>
      <c r="E3562">
        <v>45441</v>
      </c>
      <c r="F3562" s="106"/>
      <c r="G3562" t="s">
        <v>102</v>
      </c>
      <c r="H3562" s="106"/>
    </row>
    <row r="3563" spans="1:8" x14ac:dyDescent="0.25">
      <c r="A3563" s="106"/>
      <c r="B3563" s="106"/>
      <c r="C3563" s="106"/>
      <c r="D3563" s="106"/>
      <c r="E3563">
        <v>45373</v>
      </c>
      <c r="F3563" s="106"/>
      <c r="G3563" t="s">
        <v>102</v>
      </c>
      <c r="H3563" s="106"/>
    </row>
    <row r="3564" spans="1:8" x14ac:dyDescent="0.25">
      <c r="A3564" s="106"/>
      <c r="B3564" s="106"/>
      <c r="C3564" s="106"/>
      <c r="D3564" s="106"/>
      <c r="E3564">
        <v>900058</v>
      </c>
      <c r="F3564" s="106"/>
      <c r="G3564" t="s">
        <v>102</v>
      </c>
      <c r="H3564" s="106"/>
    </row>
    <row r="3565" spans="1:8" x14ac:dyDescent="0.25">
      <c r="A3565" s="106"/>
      <c r="B3565" s="106"/>
      <c r="C3565" s="106"/>
      <c r="D3565" s="106"/>
      <c r="E3565">
        <v>45884</v>
      </c>
      <c r="F3565" s="106"/>
      <c r="G3565" t="s">
        <v>102</v>
      </c>
      <c r="H3565" s="106"/>
    </row>
    <row r="3566" spans="1:8" x14ac:dyDescent="0.25">
      <c r="A3566" s="106"/>
      <c r="B3566" s="106"/>
      <c r="C3566" s="106"/>
      <c r="D3566" s="106"/>
      <c r="E3566">
        <v>45922</v>
      </c>
      <c r="F3566" s="106"/>
      <c r="G3566" t="s">
        <v>102</v>
      </c>
      <c r="H3566" s="106"/>
    </row>
    <row r="3567" spans="1:8" x14ac:dyDescent="0.25">
      <c r="A3567" s="106"/>
      <c r="B3567" s="106"/>
      <c r="C3567" s="106"/>
      <c r="D3567" s="106"/>
      <c r="E3567">
        <v>45614</v>
      </c>
      <c r="F3567" s="106"/>
      <c r="G3567" t="s">
        <v>102</v>
      </c>
      <c r="H3567" s="106"/>
    </row>
    <row r="3568" spans="1:8" x14ac:dyDescent="0.25">
      <c r="A3568" s="106"/>
      <c r="B3568" s="106"/>
      <c r="C3568" s="106"/>
      <c r="D3568" s="106"/>
      <c r="E3568">
        <v>44481</v>
      </c>
      <c r="F3568" s="106"/>
      <c r="G3568" t="s">
        <v>102</v>
      </c>
      <c r="H3568" s="106"/>
    </row>
    <row r="3569" spans="1:8" x14ac:dyDescent="0.25">
      <c r="A3569" s="106"/>
      <c r="B3569" s="106"/>
      <c r="C3569" s="106"/>
      <c r="D3569" s="106"/>
      <c r="E3569">
        <v>43425</v>
      </c>
      <c r="F3569" s="106"/>
      <c r="G3569" t="s">
        <v>103</v>
      </c>
      <c r="H3569" s="106"/>
    </row>
    <row r="3570" spans="1:8" x14ac:dyDescent="0.25">
      <c r="A3570" s="106"/>
      <c r="B3570" s="106"/>
      <c r="C3570" s="106"/>
      <c r="D3570" s="106"/>
      <c r="E3570">
        <v>45738</v>
      </c>
      <c r="F3570" s="106"/>
      <c r="G3570" t="s">
        <v>102</v>
      </c>
      <c r="H3570" s="106"/>
    </row>
    <row r="3571" spans="1:8" x14ac:dyDescent="0.25">
      <c r="A3571" s="106"/>
      <c r="B3571" s="106"/>
      <c r="C3571" s="106"/>
      <c r="D3571" s="106"/>
      <c r="E3571">
        <v>45503</v>
      </c>
      <c r="F3571" s="106"/>
      <c r="G3571" t="s">
        <v>102</v>
      </c>
      <c r="H3571" s="106"/>
    </row>
    <row r="3572" spans="1:8" x14ac:dyDescent="0.25">
      <c r="A3572" s="106"/>
      <c r="B3572" s="106"/>
      <c r="C3572" s="106"/>
      <c r="D3572" s="106"/>
      <c r="E3572">
        <v>45564</v>
      </c>
      <c r="F3572" s="106"/>
      <c r="G3572" t="s">
        <v>102</v>
      </c>
      <c r="H3572" s="106"/>
    </row>
    <row r="3573" spans="1:8" x14ac:dyDescent="0.25">
      <c r="A3573" s="106"/>
      <c r="B3573" s="106"/>
      <c r="C3573" s="106"/>
      <c r="D3573" s="106"/>
      <c r="E3573">
        <v>45799</v>
      </c>
      <c r="F3573" s="106"/>
      <c r="G3573" t="s">
        <v>102</v>
      </c>
      <c r="H3573" s="106"/>
    </row>
    <row r="3574" spans="1:8" x14ac:dyDescent="0.25">
      <c r="A3574" s="106"/>
      <c r="B3574" s="106"/>
      <c r="C3574" s="106"/>
      <c r="D3574" s="106"/>
      <c r="E3574">
        <v>45856</v>
      </c>
      <c r="F3574" s="106"/>
      <c r="G3574" t="s">
        <v>102</v>
      </c>
      <c r="H3574" s="106"/>
    </row>
    <row r="3575" spans="1:8" x14ac:dyDescent="0.25">
      <c r="A3575" s="106"/>
      <c r="B3575" s="106"/>
      <c r="C3575" s="106"/>
      <c r="D3575" s="106"/>
      <c r="E3575">
        <v>45406</v>
      </c>
      <c r="F3575" s="106"/>
      <c r="G3575" t="s">
        <v>102</v>
      </c>
      <c r="H3575" s="106"/>
    </row>
    <row r="3576" spans="1:8" x14ac:dyDescent="0.25">
      <c r="A3576" s="106"/>
      <c r="B3576" s="106"/>
      <c r="C3576" s="106"/>
      <c r="D3576" s="106"/>
      <c r="E3576">
        <v>45966</v>
      </c>
      <c r="F3576" s="106"/>
      <c r="G3576" t="s">
        <v>102</v>
      </c>
      <c r="H3576" s="106"/>
    </row>
    <row r="3577" spans="1:8" x14ac:dyDescent="0.25">
      <c r="A3577" s="106"/>
      <c r="B3577" s="106"/>
      <c r="C3577" s="106"/>
      <c r="D3577" s="106"/>
      <c r="E3577">
        <v>37972</v>
      </c>
      <c r="F3577" s="106"/>
      <c r="G3577" t="s">
        <v>104</v>
      </c>
      <c r="H3577" s="106"/>
    </row>
    <row r="3578" spans="1:8" x14ac:dyDescent="0.25">
      <c r="A3578" s="106"/>
      <c r="B3578" s="106"/>
      <c r="C3578" s="106"/>
      <c r="D3578" s="106"/>
      <c r="E3578">
        <v>45762</v>
      </c>
      <c r="F3578" s="106"/>
      <c r="G3578" t="s">
        <v>102</v>
      </c>
      <c r="H3578" s="106"/>
    </row>
    <row r="3579" spans="1:8" x14ac:dyDescent="0.25">
      <c r="A3579" s="106"/>
      <c r="B3579" s="106"/>
      <c r="C3579" s="106"/>
      <c r="D3579" s="106"/>
      <c r="E3579">
        <v>37973</v>
      </c>
      <c r="F3579" s="106"/>
      <c r="G3579" t="s">
        <v>104</v>
      </c>
      <c r="H3579" s="106"/>
    </row>
    <row r="3580" spans="1:8" x14ac:dyDescent="0.25">
      <c r="A3580" s="106"/>
      <c r="B3580" s="106"/>
      <c r="C3580" s="106"/>
      <c r="D3580" s="106"/>
      <c r="E3580" t="s">
        <v>155</v>
      </c>
      <c r="F3580" s="106"/>
      <c r="G3580" t="s">
        <v>102</v>
      </c>
      <c r="H3580" s="106"/>
    </row>
    <row r="3581" spans="1:8" x14ac:dyDescent="0.25">
      <c r="A3581" s="106"/>
      <c r="B3581" s="106"/>
      <c r="C3581" s="106"/>
      <c r="D3581" s="106"/>
      <c r="E3581">
        <v>45612</v>
      </c>
      <c r="F3581" s="106"/>
      <c r="G3581" t="s">
        <v>102</v>
      </c>
      <c r="H3581" s="106"/>
    </row>
    <row r="3582" spans="1:8" x14ac:dyDescent="0.25">
      <c r="A3582" s="106"/>
      <c r="B3582" s="106"/>
      <c r="C3582" s="106"/>
      <c r="D3582" s="106"/>
      <c r="E3582">
        <v>45534</v>
      </c>
      <c r="F3582" s="106"/>
      <c r="G3582" t="s">
        <v>102</v>
      </c>
      <c r="H3582" s="106"/>
    </row>
    <row r="3583" spans="1:8" x14ac:dyDescent="0.25">
      <c r="A3583" s="106"/>
      <c r="B3583" s="106"/>
      <c r="C3583" s="106"/>
      <c r="D3583" s="106"/>
      <c r="E3583">
        <v>46061</v>
      </c>
      <c r="F3583" s="106"/>
      <c r="G3583" t="s">
        <v>102</v>
      </c>
      <c r="H3583" s="106"/>
    </row>
    <row r="3584" spans="1:8" x14ac:dyDescent="0.25">
      <c r="A3584" s="106"/>
      <c r="B3584" s="106"/>
      <c r="C3584" s="106"/>
      <c r="D3584" s="106"/>
      <c r="E3584">
        <v>45256</v>
      </c>
      <c r="F3584" s="106"/>
      <c r="G3584" t="s">
        <v>102</v>
      </c>
      <c r="H3584" s="106"/>
    </row>
    <row r="3585" spans="1:8" x14ac:dyDescent="0.25">
      <c r="A3585" s="106"/>
      <c r="B3585" s="106"/>
      <c r="C3585" s="106"/>
      <c r="D3585" s="106"/>
      <c r="E3585">
        <v>45930</v>
      </c>
      <c r="F3585" s="106"/>
      <c r="G3585" t="s">
        <v>102</v>
      </c>
      <c r="H3585" s="106"/>
    </row>
    <row r="3586" spans="1:8" x14ac:dyDescent="0.25">
      <c r="A3586" s="106"/>
      <c r="B3586" s="106"/>
      <c r="C3586" s="106"/>
      <c r="D3586" s="106"/>
      <c r="E3586" t="s">
        <v>156</v>
      </c>
      <c r="F3586" s="106"/>
      <c r="G3586" t="s">
        <v>102</v>
      </c>
      <c r="H3586" s="106"/>
    </row>
    <row r="3587" spans="1:8" x14ac:dyDescent="0.25">
      <c r="A3587" s="106"/>
      <c r="B3587" s="106"/>
      <c r="C3587" s="106"/>
      <c r="D3587" s="106"/>
      <c r="E3587">
        <v>45604</v>
      </c>
      <c r="F3587" s="106"/>
      <c r="G3587" t="s">
        <v>102</v>
      </c>
      <c r="H3587" s="106"/>
    </row>
    <row r="3588" spans="1:8" x14ac:dyDescent="0.25">
      <c r="A3588" s="106"/>
      <c r="B3588" s="106"/>
      <c r="C3588" s="106"/>
      <c r="D3588" s="106"/>
      <c r="E3588">
        <v>45631</v>
      </c>
      <c r="F3588" s="106"/>
      <c r="G3588" t="s">
        <v>102</v>
      </c>
      <c r="H3588" s="106"/>
    </row>
    <row r="3589" spans="1:8" x14ac:dyDescent="0.25">
      <c r="A3589" s="106"/>
      <c r="B3589" s="106"/>
      <c r="C3589" s="106"/>
      <c r="D3589" s="106"/>
      <c r="E3589">
        <v>45401</v>
      </c>
      <c r="F3589" s="106"/>
      <c r="G3589" t="s">
        <v>102</v>
      </c>
      <c r="H3589" s="106"/>
    </row>
    <row r="3590" spans="1:8" x14ac:dyDescent="0.25">
      <c r="A3590" s="106"/>
      <c r="B3590" s="106"/>
      <c r="C3590" s="106"/>
      <c r="D3590" s="106"/>
      <c r="E3590">
        <v>45393</v>
      </c>
      <c r="F3590" s="106"/>
      <c r="G3590" t="s">
        <v>102</v>
      </c>
      <c r="H3590" s="106"/>
    </row>
    <row r="3591" spans="1:8" x14ac:dyDescent="0.25">
      <c r="A3591" s="106"/>
      <c r="B3591" s="106"/>
      <c r="C3591" s="106"/>
      <c r="D3591" s="106"/>
      <c r="E3591">
        <v>45468</v>
      </c>
      <c r="F3591" s="106"/>
      <c r="G3591" t="s">
        <v>102</v>
      </c>
      <c r="H3591" s="106"/>
    </row>
    <row r="3592" spans="1:8" x14ac:dyDescent="0.25">
      <c r="A3592" s="106"/>
      <c r="B3592" s="106"/>
      <c r="C3592" s="106"/>
      <c r="D3592" s="106"/>
      <c r="E3592">
        <v>45788</v>
      </c>
      <c r="F3592" s="106"/>
      <c r="G3592" t="s">
        <v>102</v>
      </c>
      <c r="H3592" s="106"/>
    </row>
    <row r="3593" spans="1:8" x14ac:dyDescent="0.25">
      <c r="A3593" s="106"/>
      <c r="B3593" s="106"/>
      <c r="C3593" s="106"/>
      <c r="D3593" s="106"/>
      <c r="E3593">
        <v>45380</v>
      </c>
      <c r="F3593" s="106"/>
      <c r="G3593" t="s">
        <v>102</v>
      </c>
      <c r="H3593" s="106"/>
    </row>
    <row r="3594" spans="1:8" x14ac:dyDescent="0.25">
      <c r="A3594" s="106"/>
      <c r="B3594" s="106"/>
      <c r="C3594" s="106"/>
      <c r="D3594" s="106"/>
      <c r="E3594">
        <v>43389</v>
      </c>
      <c r="F3594" s="106"/>
      <c r="G3594" t="s">
        <v>149</v>
      </c>
      <c r="H3594" s="106"/>
    </row>
    <row r="3595" spans="1:8" x14ac:dyDescent="0.25">
      <c r="A3595" s="106"/>
      <c r="B3595" s="106"/>
      <c r="C3595" s="106"/>
      <c r="D3595" s="106"/>
      <c r="E3595">
        <v>45673</v>
      </c>
      <c r="F3595" s="106"/>
      <c r="G3595" t="s">
        <v>102</v>
      </c>
      <c r="H3595" s="106"/>
    </row>
    <row r="3596" spans="1:8" x14ac:dyDescent="0.25">
      <c r="A3596" s="106"/>
      <c r="B3596" s="106"/>
      <c r="C3596" s="106"/>
      <c r="D3596" s="106"/>
      <c r="E3596">
        <v>45681</v>
      </c>
      <c r="F3596" s="106"/>
      <c r="G3596" t="s">
        <v>102</v>
      </c>
      <c r="H3596" s="106"/>
    </row>
    <row r="3597" spans="1:8" x14ac:dyDescent="0.25">
      <c r="A3597" s="106"/>
      <c r="B3597" s="106"/>
      <c r="C3597" s="106"/>
      <c r="D3597" s="106"/>
      <c r="E3597">
        <v>46057</v>
      </c>
      <c r="F3597" s="106"/>
      <c r="G3597" t="s">
        <v>102</v>
      </c>
      <c r="H3597" s="106"/>
    </row>
    <row r="3598" spans="1:8" x14ac:dyDescent="0.25">
      <c r="A3598" s="106"/>
      <c r="B3598" s="106"/>
      <c r="C3598" s="106"/>
      <c r="D3598" s="106"/>
      <c r="E3598">
        <v>43523</v>
      </c>
      <c r="F3598" s="106"/>
      <c r="G3598" t="s">
        <v>102</v>
      </c>
      <c r="H3598" s="106"/>
    </row>
    <row r="3599" spans="1:8" x14ac:dyDescent="0.25">
      <c r="A3599" s="106"/>
      <c r="B3599" s="106"/>
      <c r="C3599" s="106"/>
      <c r="D3599" s="106"/>
      <c r="E3599">
        <v>45538</v>
      </c>
      <c r="F3599" s="106"/>
      <c r="G3599" t="s">
        <v>102</v>
      </c>
      <c r="H3599" s="106"/>
    </row>
    <row r="3600" spans="1:8" x14ac:dyDescent="0.25">
      <c r="A3600" s="106"/>
      <c r="B3600" s="106"/>
      <c r="C3600" s="106"/>
      <c r="D3600" s="106"/>
      <c r="E3600">
        <v>45177</v>
      </c>
      <c r="F3600" s="106"/>
      <c r="G3600" t="s">
        <v>102</v>
      </c>
      <c r="H3600" s="106"/>
    </row>
    <row r="3601" spans="1:8" x14ac:dyDescent="0.25">
      <c r="A3601" s="106"/>
      <c r="B3601" s="106"/>
      <c r="C3601" s="106"/>
      <c r="D3601" s="106"/>
      <c r="E3601">
        <v>45988</v>
      </c>
      <c r="F3601" s="106"/>
      <c r="G3601" t="s">
        <v>102</v>
      </c>
      <c r="H3601" s="106"/>
    </row>
    <row r="3602" spans="1:8" x14ac:dyDescent="0.25">
      <c r="A3602" s="106"/>
      <c r="B3602" s="106"/>
      <c r="C3602" s="106"/>
      <c r="D3602" s="106"/>
      <c r="E3602">
        <v>45757</v>
      </c>
      <c r="F3602" s="106"/>
      <c r="G3602" t="s">
        <v>102</v>
      </c>
      <c r="H3602" s="106"/>
    </row>
    <row r="3603" spans="1:8" x14ac:dyDescent="0.25">
      <c r="A3603" s="106"/>
      <c r="B3603" s="106"/>
      <c r="C3603" s="106"/>
      <c r="D3603" s="106"/>
      <c r="E3603">
        <v>46004</v>
      </c>
      <c r="F3603" s="106"/>
      <c r="G3603" t="s">
        <v>102</v>
      </c>
      <c r="H3603" s="106"/>
    </row>
    <row r="3604" spans="1:8" x14ac:dyDescent="0.25">
      <c r="A3604" s="106"/>
      <c r="B3604" s="106"/>
      <c r="C3604" s="106"/>
      <c r="D3604" s="106"/>
      <c r="E3604">
        <v>45594</v>
      </c>
      <c r="F3604" s="106"/>
      <c r="G3604" t="s">
        <v>102</v>
      </c>
      <c r="H3604" s="106"/>
    </row>
    <row r="3605" spans="1:8" x14ac:dyDescent="0.25">
      <c r="A3605" s="106"/>
      <c r="B3605" s="106"/>
      <c r="C3605" s="106"/>
      <c r="D3605" s="106"/>
      <c r="E3605">
        <v>45247</v>
      </c>
      <c r="F3605" s="106"/>
      <c r="G3605" t="s">
        <v>102</v>
      </c>
      <c r="H3605" s="106"/>
    </row>
    <row r="3606" spans="1:8" x14ac:dyDescent="0.25">
      <c r="A3606" s="106"/>
      <c r="B3606" s="106"/>
      <c r="C3606" s="106"/>
      <c r="D3606" s="106"/>
      <c r="E3606">
        <v>45581</v>
      </c>
      <c r="F3606" s="106"/>
      <c r="G3606" t="s">
        <v>102</v>
      </c>
      <c r="H3606" s="106"/>
    </row>
    <row r="3607" spans="1:8" x14ac:dyDescent="0.25">
      <c r="A3607" s="106"/>
      <c r="B3607" s="106"/>
      <c r="C3607" s="106"/>
      <c r="D3607" s="106"/>
      <c r="E3607">
        <v>45724</v>
      </c>
      <c r="F3607" s="106"/>
      <c r="G3607" t="s">
        <v>102</v>
      </c>
      <c r="H3607" s="106"/>
    </row>
    <row r="3608" spans="1:8" x14ac:dyDescent="0.25">
      <c r="A3608" s="106"/>
      <c r="B3608" s="106"/>
      <c r="C3608" s="106"/>
      <c r="D3608" s="106"/>
      <c r="E3608">
        <v>45679</v>
      </c>
      <c r="F3608" s="106"/>
      <c r="G3608" t="s">
        <v>102</v>
      </c>
      <c r="H3608" s="106"/>
    </row>
    <row r="3609" spans="1:8" x14ac:dyDescent="0.25">
      <c r="A3609" s="106"/>
      <c r="B3609" s="106"/>
      <c r="C3609" s="106"/>
      <c r="D3609" s="106"/>
      <c r="E3609">
        <v>46040</v>
      </c>
      <c r="F3609" s="106"/>
      <c r="G3609" t="s">
        <v>102</v>
      </c>
      <c r="H3609" s="106"/>
    </row>
    <row r="3610" spans="1:8" x14ac:dyDescent="0.25">
      <c r="A3610" s="106"/>
      <c r="B3610" s="106"/>
      <c r="C3610" s="106"/>
      <c r="D3610" s="106"/>
      <c r="E3610">
        <v>45454</v>
      </c>
      <c r="F3610" s="106"/>
      <c r="G3610" t="s">
        <v>102</v>
      </c>
      <c r="H3610" s="106"/>
    </row>
    <row r="3611" spans="1:8" x14ac:dyDescent="0.25">
      <c r="A3611" s="106"/>
      <c r="B3611" s="106"/>
      <c r="C3611" s="106"/>
      <c r="D3611" s="106"/>
      <c r="E3611">
        <v>45498</v>
      </c>
      <c r="F3611" s="106"/>
      <c r="G3611" t="s">
        <v>102</v>
      </c>
      <c r="H3611" s="106"/>
    </row>
    <row r="3612" spans="1:8" x14ac:dyDescent="0.25">
      <c r="A3612" s="106"/>
      <c r="B3612" s="106"/>
      <c r="C3612" s="106"/>
      <c r="D3612" s="106"/>
      <c r="E3612">
        <v>45726</v>
      </c>
      <c r="F3612" s="106"/>
      <c r="G3612" t="s">
        <v>102</v>
      </c>
      <c r="H3612" s="106"/>
    </row>
    <row r="3613" spans="1:8" x14ac:dyDescent="0.25">
      <c r="A3613" s="106"/>
      <c r="B3613" s="106"/>
      <c r="C3613" s="106"/>
      <c r="D3613" s="106"/>
      <c r="E3613">
        <v>45649</v>
      </c>
      <c r="F3613" s="106"/>
      <c r="G3613" t="s">
        <v>102</v>
      </c>
      <c r="H3613" s="106"/>
    </row>
    <row r="3614" spans="1:8" x14ac:dyDescent="0.25">
      <c r="A3614" s="106"/>
      <c r="B3614" s="106"/>
      <c r="C3614" s="106"/>
      <c r="D3614" s="106"/>
      <c r="E3614">
        <v>45432</v>
      </c>
      <c r="F3614" s="106"/>
      <c r="G3614" t="s">
        <v>102</v>
      </c>
      <c r="H3614" s="106"/>
    </row>
    <row r="3615" spans="1:8" x14ac:dyDescent="0.25">
      <c r="A3615" s="106"/>
      <c r="B3615" s="106"/>
      <c r="C3615" s="106"/>
      <c r="D3615" s="106"/>
      <c r="E3615">
        <v>45901</v>
      </c>
      <c r="F3615" s="106"/>
      <c r="G3615" t="s">
        <v>102</v>
      </c>
      <c r="H3615" s="106"/>
    </row>
    <row r="3616" spans="1:8" x14ac:dyDescent="0.25">
      <c r="A3616" s="106"/>
      <c r="B3616" s="106"/>
      <c r="C3616" s="106"/>
      <c r="D3616" s="106"/>
      <c r="E3616">
        <v>45409</v>
      </c>
      <c r="F3616" s="106"/>
      <c r="G3616" t="s">
        <v>104</v>
      </c>
      <c r="H3616" s="106"/>
    </row>
    <row r="3617" spans="1:8" x14ac:dyDescent="0.25">
      <c r="A3617" s="106"/>
      <c r="B3617" s="106"/>
      <c r="C3617" s="106"/>
      <c r="D3617" s="106"/>
      <c r="E3617">
        <v>45683</v>
      </c>
      <c r="F3617" s="106"/>
      <c r="G3617" t="s">
        <v>102</v>
      </c>
      <c r="H3617" s="106"/>
    </row>
    <row r="3618" spans="1:8" x14ac:dyDescent="0.25">
      <c r="A3618" s="106"/>
      <c r="B3618" s="106"/>
      <c r="C3618" s="106"/>
      <c r="D3618" s="106"/>
      <c r="E3618">
        <v>45674</v>
      </c>
      <c r="F3618" s="106"/>
      <c r="G3618" t="s">
        <v>102</v>
      </c>
      <c r="H3618" s="106"/>
    </row>
    <row r="3619" spans="1:8" x14ac:dyDescent="0.25">
      <c r="A3619" s="106"/>
      <c r="B3619" s="106"/>
      <c r="C3619" s="106"/>
      <c r="D3619" s="106"/>
      <c r="E3619">
        <v>45352</v>
      </c>
      <c r="F3619" s="106"/>
      <c r="G3619" t="s">
        <v>103</v>
      </c>
      <c r="H3619" s="106"/>
    </row>
    <row r="3620" spans="1:8" x14ac:dyDescent="0.25">
      <c r="A3620" s="106"/>
      <c r="B3620" s="106"/>
      <c r="C3620" s="106"/>
      <c r="D3620" s="106"/>
      <c r="E3620">
        <v>45542</v>
      </c>
      <c r="F3620" s="106"/>
      <c r="G3620" t="s">
        <v>102</v>
      </c>
      <c r="H3620" s="106"/>
    </row>
    <row r="3621" spans="1:8" x14ac:dyDescent="0.25">
      <c r="A3621" s="106"/>
      <c r="B3621" s="106"/>
      <c r="C3621" s="106"/>
      <c r="D3621" s="106"/>
      <c r="E3621">
        <v>45436</v>
      </c>
      <c r="F3621" s="106"/>
      <c r="G3621" t="s">
        <v>102</v>
      </c>
      <c r="H3621" s="106"/>
    </row>
    <row r="3622" spans="1:8" x14ac:dyDescent="0.25">
      <c r="A3622" s="106"/>
      <c r="B3622" s="106"/>
      <c r="C3622" s="106"/>
      <c r="D3622" s="106"/>
      <c r="E3622">
        <v>45411</v>
      </c>
      <c r="F3622" s="106"/>
      <c r="G3622" t="s">
        <v>104</v>
      </c>
      <c r="H3622" s="106"/>
    </row>
    <row r="3623" spans="1:8" x14ac:dyDescent="0.25">
      <c r="A3623" s="106"/>
      <c r="B3623" s="106"/>
      <c r="C3623" s="106"/>
      <c r="D3623" s="106"/>
      <c r="E3623">
        <v>45268</v>
      </c>
      <c r="F3623" s="106"/>
      <c r="G3623" t="s">
        <v>102</v>
      </c>
      <c r="H3623" s="106"/>
    </row>
    <row r="3624" spans="1:8" x14ac:dyDescent="0.25">
      <c r="A3624" s="106"/>
      <c r="B3624" s="106"/>
      <c r="C3624" s="106"/>
      <c r="D3624" s="106"/>
      <c r="E3624">
        <v>45166</v>
      </c>
      <c r="F3624" s="106"/>
      <c r="G3624" t="s">
        <v>102</v>
      </c>
      <c r="H3624" s="106"/>
    </row>
    <row r="3625" spans="1:8" x14ac:dyDescent="0.25">
      <c r="A3625" s="106"/>
      <c r="B3625" s="106"/>
      <c r="C3625" s="106"/>
      <c r="D3625" s="106"/>
      <c r="E3625">
        <v>45351</v>
      </c>
      <c r="F3625" s="106"/>
      <c r="G3625" t="s">
        <v>103</v>
      </c>
      <c r="H3625" s="106"/>
    </row>
    <row r="3626" spans="1:8" x14ac:dyDescent="0.25">
      <c r="A3626" s="106"/>
      <c r="B3626" s="106"/>
      <c r="C3626" s="106"/>
      <c r="D3626" s="106"/>
      <c r="E3626">
        <v>45818</v>
      </c>
      <c r="F3626" s="106"/>
      <c r="G3626" t="s">
        <v>102</v>
      </c>
      <c r="H3626" s="106"/>
    </row>
    <row r="3627" spans="1:8" x14ac:dyDescent="0.25">
      <c r="A3627" s="106"/>
      <c r="B3627" s="106"/>
      <c r="C3627" s="106"/>
      <c r="D3627" s="106"/>
      <c r="E3627">
        <v>45701</v>
      </c>
      <c r="F3627" s="106"/>
      <c r="G3627" t="s">
        <v>102</v>
      </c>
      <c r="H3627" s="106"/>
    </row>
    <row r="3628" spans="1:8" x14ac:dyDescent="0.25">
      <c r="A3628" s="106"/>
      <c r="B3628" s="106"/>
      <c r="C3628" s="106"/>
      <c r="D3628" s="106"/>
      <c r="E3628">
        <v>46033</v>
      </c>
      <c r="F3628" s="106"/>
      <c r="G3628" t="s">
        <v>102</v>
      </c>
      <c r="H3628" s="106"/>
    </row>
    <row r="3629" spans="1:8" x14ac:dyDescent="0.25">
      <c r="A3629" s="106"/>
      <c r="B3629" s="106"/>
      <c r="C3629" s="106"/>
      <c r="D3629" s="106"/>
      <c r="E3629">
        <v>43660</v>
      </c>
      <c r="F3629" s="106"/>
      <c r="G3629" t="s">
        <v>104</v>
      </c>
      <c r="H3629" s="106"/>
    </row>
    <row r="3630" spans="1:8" x14ac:dyDescent="0.25">
      <c r="A3630" s="106"/>
      <c r="B3630" s="106"/>
      <c r="C3630" s="106"/>
      <c r="D3630" s="106"/>
      <c r="E3630">
        <v>900054</v>
      </c>
      <c r="F3630" s="106"/>
      <c r="G3630" t="s">
        <v>102</v>
      </c>
      <c r="H3630" s="106"/>
    </row>
    <row r="3631" spans="1:8" x14ac:dyDescent="0.25">
      <c r="A3631" s="106"/>
      <c r="B3631" s="106"/>
      <c r="C3631" s="106"/>
      <c r="D3631" s="106"/>
      <c r="E3631">
        <v>42800</v>
      </c>
      <c r="F3631" s="106"/>
      <c r="G3631" t="s">
        <v>103</v>
      </c>
      <c r="H3631" s="106"/>
    </row>
    <row r="3632" spans="1:8" x14ac:dyDescent="0.25">
      <c r="A3632" s="106"/>
      <c r="B3632" s="106"/>
      <c r="C3632" s="106"/>
      <c r="D3632" s="106"/>
      <c r="E3632">
        <v>45254</v>
      </c>
      <c r="F3632" s="106"/>
      <c r="G3632" t="s">
        <v>102</v>
      </c>
      <c r="H3632" s="106"/>
    </row>
    <row r="3633" spans="1:8" x14ac:dyDescent="0.25">
      <c r="A3633" s="106"/>
      <c r="B3633" s="106"/>
      <c r="C3633" s="106"/>
      <c r="D3633" s="106"/>
      <c r="E3633">
        <v>45765</v>
      </c>
      <c r="F3633" s="106"/>
      <c r="G3633" t="s">
        <v>102</v>
      </c>
      <c r="H3633" s="106"/>
    </row>
    <row r="3634" spans="1:8" x14ac:dyDescent="0.25">
      <c r="A3634" s="106"/>
      <c r="B3634" s="106"/>
      <c r="C3634" s="106"/>
      <c r="D3634" s="106"/>
      <c r="E3634">
        <v>43436</v>
      </c>
      <c r="F3634" s="106"/>
      <c r="G3634" t="s">
        <v>104</v>
      </c>
      <c r="H3634" s="106"/>
    </row>
    <row r="3635" spans="1:8" x14ac:dyDescent="0.25">
      <c r="A3635" s="106"/>
      <c r="B3635" s="106"/>
      <c r="C3635" s="106"/>
      <c r="D3635" s="106"/>
      <c r="E3635">
        <v>900022</v>
      </c>
      <c r="F3635" s="106"/>
      <c r="G3635" t="s">
        <v>102</v>
      </c>
      <c r="H3635" s="106"/>
    </row>
    <row r="3636" spans="1:8" x14ac:dyDescent="0.25">
      <c r="A3636" s="106"/>
      <c r="B3636" s="106"/>
      <c r="C3636" s="106"/>
      <c r="D3636" s="106"/>
      <c r="E3636">
        <v>43207</v>
      </c>
      <c r="F3636" s="106"/>
      <c r="G3636" t="s">
        <v>104</v>
      </c>
      <c r="H3636" s="106"/>
    </row>
    <row r="3637" spans="1:8" x14ac:dyDescent="0.25">
      <c r="A3637" s="106"/>
      <c r="B3637" s="106"/>
      <c r="C3637" s="106"/>
      <c r="D3637" s="106"/>
      <c r="E3637">
        <v>45968</v>
      </c>
      <c r="F3637" s="106"/>
      <c r="G3637" t="s">
        <v>102</v>
      </c>
      <c r="H3637" s="106"/>
    </row>
    <row r="3638" spans="1:8" x14ac:dyDescent="0.25">
      <c r="A3638" s="106"/>
      <c r="B3638" s="106"/>
      <c r="C3638" s="106"/>
      <c r="D3638" s="106"/>
      <c r="E3638">
        <v>46030</v>
      </c>
      <c r="F3638" s="106"/>
      <c r="G3638" t="s">
        <v>102</v>
      </c>
      <c r="H3638" s="106"/>
    </row>
    <row r="3639" spans="1:8" x14ac:dyDescent="0.25">
      <c r="A3639" s="106"/>
      <c r="B3639" s="106"/>
      <c r="C3639" s="106"/>
      <c r="D3639" s="106"/>
      <c r="E3639">
        <v>45974</v>
      </c>
      <c r="F3639" s="106"/>
      <c r="G3639" t="s">
        <v>102</v>
      </c>
      <c r="H3639" s="106"/>
    </row>
    <row r="3640" spans="1:8" x14ac:dyDescent="0.25">
      <c r="A3640" s="106"/>
      <c r="B3640" s="106"/>
      <c r="C3640" s="106"/>
      <c r="D3640" s="106"/>
      <c r="E3640">
        <v>45477</v>
      </c>
      <c r="F3640" s="106"/>
      <c r="G3640" t="s">
        <v>102</v>
      </c>
      <c r="H3640" s="106"/>
    </row>
    <row r="3641" spans="1:8" x14ac:dyDescent="0.25">
      <c r="A3641" s="106"/>
      <c r="B3641" s="106"/>
      <c r="C3641" s="106"/>
      <c r="D3641" s="106"/>
      <c r="E3641">
        <v>45750</v>
      </c>
      <c r="F3641" s="106"/>
      <c r="G3641" t="s">
        <v>102</v>
      </c>
      <c r="H3641" s="106"/>
    </row>
    <row r="3642" spans="1:8" x14ac:dyDescent="0.25">
      <c r="A3642" s="106"/>
      <c r="B3642" s="106"/>
      <c r="C3642" s="106"/>
      <c r="D3642" s="106"/>
      <c r="E3642">
        <v>45888</v>
      </c>
      <c r="F3642" s="106"/>
      <c r="G3642" t="s">
        <v>102</v>
      </c>
      <c r="H3642" s="106"/>
    </row>
    <row r="3643" spans="1:8" x14ac:dyDescent="0.25">
      <c r="A3643" s="106"/>
      <c r="B3643" s="106"/>
      <c r="C3643" s="106"/>
      <c r="D3643" s="106"/>
      <c r="E3643">
        <v>45335</v>
      </c>
      <c r="F3643" s="106"/>
      <c r="G3643" t="s">
        <v>102</v>
      </c>
      <c r="H3643" s="106"/>
    </row>
    <row r="3644" spans="1:8" x14ac:dyDescent="0.25">
      <c r="A3644" s="106"/>
      <c r="B3644" s="106"/>
      <c r="C3644" s="106"/>
      <c r="D3644" s="106"/>
      <c r="E3644">
        <v>45719</v>
      </c>
      <c r="F3644" s="106"/>
      <c r="G3644" t="s">
        <v>102</v>
      </c>
      <c r="H3644" s="106"/>
    </row>
    <row r="3645" spans="1:8" x14ac:dyDescent="0.25">
      <c r="A3645" s="106"/>
      <c r="B3645" s="106"/>
      <c r="C3645" s="106"/>
      <c r="D3645" s="106"/>
      <c r="E3645">
        <v>45844</v>
      </c>
      <c r="F3645" s="106"/>
      <c r="G3645" t="s">
        <v>102</v>
      </c>
      <c r="H3645" s="106"/>
    </row>
    <row r="3646" spans="1:8" x14ac:dyDescent="0.25">
      <c r="A3646" s="106"/>
      <c r="B3646" s="106"/>
      <c r="C3646" s="106"/>
      <c r="D3646" s="106"/>
      <c r="E3646">
        <v>45682</v>
      </c>
      <c r="F3646" s="106"/>
      <c r="G3646" t="s">
        <v>102</v>
      </c>
      <c r="H3646" s="106"/>
    </row>
    <row r="3647" spans="1:8" x14ac:dyDescent="0.25">
      <c r="A3647" s="106"/>
      <c r="B3647" s="106"/>
      <c r="C3647" s="106"/>
      <c r="D3647" s="106"/>
      <c r="E3647">
        <v>45805</v>
      </c>
      <c r="F3647" s="106"/>
      <c r="G3647" t="s">
        <v>102</v>
      </c>
      <c r="H3647" s="106"/>
    </row>
    <row r="3648" spans="1:8" x14ac:dyDescent="0.25">
      <c r="A3648" s="106"/>
      <c r="B3648" s="106"/>
      <c r="C3648" s="106"/>
      <c r="D3648" s="106"/>
      <c r="E3648">
        <v>46066</v>
      </c>
      <c r="F3648" s="106"/>
      <c r="G3648" t="s">
        <v>102</v>
      </c>
      <c r="H3648" s="106"/>
    </row>
    <row r="3649" spans="1:8" x14ac:dyDescent="0.25">
      <c r="A3649" s="106"/>
      <c r="B3649" s="106"/>
      <c r="C3649" s="106"/>
      <c r="D3649" s="106"/>
      <c r="E3649">
        <v>51112</v>
      </c>
      <c r="F3649" s="106"/>
      <c r="G3649" t="s">
        <v>102</v>
      </c>
      <c r="H3649" s="106"/>
    </row>
    <row r="3650" spans="1:8" x14ac:dyDescent="0.25">
      <c r="A3650" s="106"/>
      <c r="B3650" s="106"/>
      <c r="C3650" s="106"/>
      <c r="D3650" s="106"/>
      <c r="E3650">
        <v>51113</v>
      </c>
      <c r="F3650" s="106"/>
      <c r="G3650" t="s">
        <v>102</v>
      </c>
      <c r="H3650" s="106"/>
    </row>
    <row r="3651" spans="1:8" x14ac:dyDescent="0.25">
      <c r="A3651" s="106"/>
      <c r="B3651" s="106"/>
      <c r="C3651" s="106"/>
      <c r="D3651" s="106"/>
      <c r="E3651">
        <v>51114</v>
      </c>
      <c r="F3651" s="106"/>
      <c r="G3651" t="s">
        <v>102</v>
      </c>
      <c r="H3651" s="106"/>
    </row>
    <row r="3652" spans="1:8" x14ac:dyDescent="0.25">
      <c r="A3652" s="106"/>
      <c r="B3652" s="106"/>
      <c r="C3652" s="106"/>
      <c r="D3652" s="106"/>
      <c r="E3652">
        <v>51115</v>
      </c>
      <c r="F3652" s="106"/>
      <c r="G3652" t="s">
        <v>102</v>
      </c>
      <c r="H3652" s="106"/>
    </row>
    <row r="3653" spans="1:8" x14ac:dyDescent="0.25">
      <c r="A3653" s="106"/>
      <c r="B3653" s="106"/>
      <c r="C3653" s="106"/>
      <c r="D3653" s="106"/>
      <c r="E3653">
        <v>51116</v>
      </c>
      <c r="F3653" s="106"/>
      <c r="G3653" t="s">
        <v>102</v>
      </c>
      <c r="H3653" s="106"/>
    </row>
    <row r="3654" spans="1:8" x14ac:dyDescent="0.25">
      <c r="A3654" s="106"/>
      <c r="B3654" s="106"/>
      <c r="C3654" s="106"/>
      <c r="D3654" s="106"/>
      <c r="E3654">
        <v>51119</v>
      </c>
      <c r="F3654" s="106"/>
      <c r="G3654" t="s">
        <v>102</v>
      </c>
      <c r="H3654" s="106"/>
    </row>
    <row r="3655" spans="1:8" x14ac:dyDescent="0.25">
      <c r="A3655" s="106"/>
      <c r="B3655" s="106"/>
      <c r="C3655" s="106"/>
      <c r="D3655" s="106"/>
      <c r="E3655">
        <v>51120</v>
      </c>
      <c r="F3655" s="106"/>
      <c r="G3655" t="s">
        <v>102</v>
      </c>
      <c r="H3655" s="106"/>
    </row>
    <row r="3656" spans="1:8" x14ac:dyDescent="0.25">
      <c r="A3656" s="106"/>
      <c r="B3656" s="106"/>
      <c r="C3656" s="106"/>
      <c r="D3656" s="106"/>
      <c r="E3656">
        <v>51121</v>
      </c>
      <c r="F3656" s="106"/>
      <c r="G3656" t="s">
        <v>102</v>
      </c>
      <c r="H3656" s="106"/>
    </row>
    <row r="3657" spans="1:8" x14ac:dyDescent="0.25">
      <c r="A3657" s="106"/>
      <c r="B3657" s="106"/>
      <c r="C3657" s="106"/>
      <c r="D3657" s="106"/>
      <c r="E3657">
        <v>51122</v>
      </c>
      <c r="F3657" s="106"/>
      <c r="G3657" t="s">
        <v>102</v>
      </c>
      <c r="H3657" s="106"/>
    </row>
    <row r="3658" spans="1:8" x14ac:dyDescent="0.25">
      <c r="A3658" s="106"/>
      <c r="B3658" s="106"/>
      <c r="C3658" s="106"/>
      <c r="D3658" s="106"/>
      <c r="E3658">
        <v>51123</v>
      </c>
      <c r="F3658" s="106"/>
      <c r="G3658" t="s">
        <v>102</v>
      </c>
      <c r="H3658" s="106"/>
    </row>
    <row r="3659" spans="1:8" x14ac:dyDescent="0.25">
      <c r="A3659" s="106"/>
      <c r="B3659" s="106"/>
      <c r="C3659" s="106"/>
      <c r="D3659" s="106"/>
      <c r="E3659">
        <v>51124</v>
      </c>
      <c r="F3659" s="106"/>
      <c r="G3659" t="s">
        <v>102</v>
      </c>
      <c r="H3659" s="106"/>
    </row>
    <row r="3660" spans="1:8" x14ac:dyDescent="0.25">
      <c r="A3660" s="106"/>
      <c r="B3660" s="106"/>
      <c r="C3660" s="106"/>
      <c r="D3660" s="106"/>
      <c r="E3660">
        <v>51125</v>
      </c>
      <c r="F3660" s="106"/>
      <c r="G3660" t="s">
        <v>102</v>
      </c>
      <c r="H3660" s="106"/>
    </row>
    <row r="3661" spans="1:8" x14ac:dyDescent="0.25">
      <c r="A3661" s="106"/>
      <c r="B3661" s="106"/>
      <c r="C3661" s="106"/>
      <c r="D3661" s="106"/>
      <c r="E3661">
        <v>51126</v>
      </c>
      <c r="F3661" s="106"/>
      <c r="G3661" t="s">
        <v>102</v>
      </c>
      <c r="H3661" s="106"/>
    </row>
    <row r="3662" spans="1:8" x14ac:dyDescent="0.25">
      <c r="A3662" s="106"/>
      <c r="B3662" s="106"/>
      <c r="C3662" s="106"/>
      <c r="D3662" s="106"/>
      <c r="E3662">
        <v>51127</v>
      </c>
      <c r="F3662" s="106"/>
      <c r="G3662" t="s">
        <v>102</v>
      </c>
      <c r="H3662" s="106"/>
    </row>
    <row r="3663" spans="1:8" x14ac:dyDescent="0.25">
      <c r="A3663" s="106"/>
      <c r="B3663" s="106"/>
      <c r="C3663" s="106"/>
      <c r="D3663" s="106"/>
      <c r="E3663">
        <v>51128</v>
      </c>
      <c r="F3663" s="106"/>
      <c r="G3663" t="s">
        <v>102</v>
      </c>
      <c r="H3663" s="106"/>
    </row>
    <row r="3664" spans="1:8" x14ac:dyDescent="0.25">
      <c r="A3664" s="106"/>
      <c r="B3664" s="106"/>
      <c r="C3664" s="106"/>
      <c r="D3664" s="106"/>
      <c r="E3664">
        <v>51129</v>
      </c>
      <c r="F3664" s="106"/>
      <c r="G3664" t="s">
        <v>102</v>
      </c>
      <c r="H3664" s="106"/>
    </row>
    <row r="3665" spans="1:8" x14ac:dyDescent="0.25">
      <c r="A3665" s="106"/>
      <c r="B3665" s="106"/>
      <c r="C3665" s="106"/>
      <c r="D3665" s="106"/>
      <c r="E3665">
        <v>51132</v>
      </c>
      <c r="F3665" s="106"/>
      <c r="G3665" t="s">
        <v>102</v>
      </c>
      <c r="H3665" s="106"/>
    </row>
    <row r="3666" spans="1:8" x14ac:dyDescent="0.25">
      <c r="A3666" s="106"/>
      <c r="B3666" s="106"/>
      <c r="C3666" s="106"/>
      <c r="D3666" s="106"/>
      <c r="E3666">
        <v>51133</v>
      </c>
      <c r="F3666" s="106"/>
      <c r="G3666" t="s">
        <v>102</v>
      </c>
      <c r="H3666" s="106"/>
    </row>
    <row r="3667" spans="1:8" x14ac:dyDescent="0.25">
      <c r="A3667" s="106"/>
      <c r="B3667" s="106"/>
      <c r="C3667" s="106"/>
      <c r="D3667" s="106"/>
      <c r="E3667">
        <v>51134</v>
      </c>
      <c r="F3667" s="106"/>
      <c r="G3667" t="s">
        <v>102</v>
      </c>
      <c r="H3667" s="106"/>
    </row>
    <row r="3668" spans="1:8" x14ac:dyDescent="0.25">
      <c r="A3668" s="106"/>
      <c r="B3668" s="106"/>
      <c r="C3668" s="106"/>
      <c r="D3668" s="106"/>
      <c r="E3668">
        <v>51135</v>
      </c>
      <c r="F3668" s="106"/>
      <c r="G3668" t="s">
        <v>102</v>
      </c>
      <c r="H3668" s="106"/>
    </row>
    <row r="3669" spans="1:8" x14ac:dyDescent="0.25">
      <c r="A3669" s="106"/>
      <c r="B3669" s="106"/>
      <c r="C3669" s="106"/>
      <c r="D3669" s="106"/>
      <c r="E3669">
        <v>51136</v>
      </c>
      <c r="F3669" s="106"/>
      <c r="G3669" t="s">
        <v>102</v>
      </c>
      <c r="H3669" s="106"/>
    </row>
    <row r="3670" spans="1:8" x14ac:dyDescent="0.25">
      <c r="A3670" s="106"/>
      <c r="B3670" s="106"/>
      <c r="C3670" s="106"/>
      <c r="D3670" s="106"/>
      <c r="E3670">
        <v>51137</v>
      </c>
      <c r="F3670" s="106"/>
      <c r="G3670" t="s">
        <v>102</v>
      </c>
      <c r="H3670" s="106"/>
    </row>
    <row r="3671" spans="1:8" x14ac:dyDescent="0.25">
      <c r="A3671" s="106"/>
      <c r="B3671" s="106"/>
      <c r="C3671" s="106"/>
      <c r="D3671" s="106"/>
      <c r="E3671">
        <v>51139</v>
      </c>
      <c r="F3671" s="106"/>
      <c r="G3671" t="s">
        <v>102</v>
      </c>
      <c r="H3671" s="106"/>
    </row>
    <row r="3672" spans="1:8" x14ac:dyDescent="0.25">
      <c r="A3672" s="106"/>
      <c r="B3672" s="106"/>
      <c r="C3672" s="106"/>
      <c r="D3672" s="106"/>
      <c r="E3672">
        <v>51143</v>
      </c>
      <c r="F3672" s="106"/>
      <c r="G3672" t="s">
        <v>102</v>
      </c>
      <c r="H3672" s="106"/>
    </row>
    <row r="3673" spans="1:8" x14ac:dyDescent="0.25">
      <c r="A3673" s="106"/>
      <c r="B3673" s="106"/>
      <c r="C3673" s="106"/>
      <c r="D3673" s="106"/>
      <c r="E3673">
        <v>51144</v>
      </c>
      <c r="F3673" s="106"/>
      <c r="G3673" t="s">
        <v>102</v>
      </c>
      <c r="H3673" s="106"/>
    </row>
    <row r="3674" spans="1:8" x14ac:dyDescent="0.25">
      <c r="A3674" s="106"/>
      <c r="B3674" s="106"/>
      <c r="C3674" s="106"/>
      <c r="D3674" s="106"/>
      <c r="E3674">
        <v>51145</v>
      </c>
      <c r="F3674" s="106"/>
      <c r="G3674" t="s">
        <v>102</v>
      </c>
      <c r="H3674" s="106"/>
    </row>
    <row r="3675" spans="1:8" x14ac:dyDescent="0.25">
      <c r="A3675" s="106"/>
      <c r="B3675" s="106"/>
      <c r="C3675" s="106"/>
      <c r="D3675" s="106"/>
      <c r="E3675">
        <v>51146</v>
      </c>
      <c r="F3675" s="106"/>
      <c r="G3675" t="s">
        <v>102</v>
      </c>
      <c r="H3675" s="106"/>
    </row>
    <row r="3676" spans="1:8" x14ac:dyDescent="0.25">
      <c r="A3676" s="106"/>
      <c r="B3676" s="106"/>
      <c r="C3676" s="106"/>
      <c r="D3676" s="106"/>
      <c r="E3676">
        <v>51147</v>
      </c>
      <c r="F3676" s="106"/>
      <c r="G3676" t="s">
        <v>102</v>
      </c>
      <c r="H3676" s="106"/>
    </row>
    <row r="3677" spans="1:8" x14ac:dyDescent="0.25">
      <c r="A3677" s="106"/>
      <c r="B3677" s="106"/>
      <c r="C3677" s="106"/>
      <c r="D3677" s="106"/>
      <c r="E3677">
        <v>51149</v>
      </c>
      <c r="F3677" s="106"/>
      <c r="G3677" t="s">
        <v>102</v>
      </c>
      <c r="H3677" s="106"/>
    </row>
    <row r="3678" spans="1:8" x14ac:dyDescent="0.25">
      <c r="A3678" s="106"/>
      <c r="B3678" s="106"/>
      <c r="C3678" s="106"/>
      <c r="D3678" s="106"/>
      <c r="E3678">
        <v>51150</v>
      </c>
      <c r="F3678" s="106"/>
      <c r="G3678" t="s">
        <v>102</v>
      </c>
      <c r="H3678" s="106"/>
    </row>
    <row r="3679" spans="1:8" x14ac:dyDescent="0.25">
      <c r="A3679" s="106"/>
      <c r="B3679" s="106"/>
      <c r="C3679" s="106"/>
      <c r="D3679" s="106"/>
      <c r="E3679">
        <v>51151</v>
      </c>
      <c r="F3679" s="106"/>
      <c r="G3679" t="s">
        <v>102</v>
      </c>
      <c r="H3679" s="106"/>
    </row>
    <row r="3680" spans="1:8" x14ac:dyDescent="0.25">
      <c r="A3680" s="106"/>
      <c r="B3680" s="106"/>
      <c r="C3680" s="106"/>
      <c r="D3680" s="106"/>
      <c r="E3680">
        <v>50967</v>
      </c>
      <c r="F3680" s="106"/>
      <c r="G3680" t="s">
        <v>121</v>
      </c>
      <c r="H3680" s="106"/>
    </row>
    <row r="3681" spans="1:8" x14ac:dyDescent="0.25">
      <c r="A3681" s="106"/>
      <c r="B3681" s="106"/>
      <c r="C3681" s="106"/>
      <c r="D3681" s="106"/>
      <c r="E3681">
        <v>51054</v>
      </c>
      <c r="F3681" s="106"/>
      <c r="G3681" t="s">
        <v>102</v>
      </c>
      <c r="H3681" s="106"/>
    </row>
    <row r="3682" spans="1:8" x14ac:dyDescent="0.25">
      <c r="A3682" s="106"/>
      <c r="B3682" s="106"/>
      <c r="C3682" s="106"/>
      <c r="D3682" s="106"/>
      <c r="E3682">
        <v>51055</v>
      </c>
      <c r="F3682" s="106"/>
      <c r="G3682" t="s">
        <v>102</v>
      </c>
      <c r="H3682" s="106"/>
    </row>
    <row r="3683" spans="1:8" x14ac:dyDescent="0.25">
      <c r="A3683" s="106"/>
      <c r="B3683" s="106"/>
      <c r="C3683" s="106"/>
      <c r="D3683" s="106"/>
      <c r="E3683">
        <v>51056</v>
      </c>
      <c r="F3683" s="106"/>
      <c r="G3683" t="s">
        <v>102</v>
      </c>
      <c r="H3683" s="106"/>
    </row>
    <row r="3684" spans="1:8" x14ac:dyDescent="0.25">
      <c r="A3684" s="106"/>
      <c r="B3684" s="106"/>
      <c r="C3684" s="106"/>
      <c r="D3684" s="106"/>
      <c r="E3684">
        <v>51057</v>
      </c>
      <c r="F3684" s="106"/>
      <c r="G3684" t="s">
        <v>102</v>
      </c>
      <c r="H3684" s="106"/>
    </row>
    <row r="3685" spans="1:8" x14ac:dyDescent="0.25">
      <c r="A3685" s="106"/>
      <c r="B3685" s="106"/>
      <c r="C3685" s="106"/>
      <c r="D3685" s="106"/>
      <c r="E3685">
        <v>51058</v>
      </c>
      <c r="F3685" s="106"/>
      <c r="G3685" t="s">
        <v>102</v>
      </c>
      <c r="H3685" s="106"/>
    </row>
    <row r="3686" spans="1:8" x14ac:dyDescent="0.25">
      <c r="A3686" s="106"/>
      <c r="B3686" s="106"/>
      <c r="C3686" s="106"/>
      <c r="D3686" s="106"/>
      <c r="E3686">
        <v>51059</v>
      </c>
      <c r="F3686" s="106"/>
      <c r="G3686" t="s">
        <v>102</v>
      </c>
      <c r="H3686" s="106"/>
    </row>
    <row r="3687" spans="1:8" x14ac:dyDescent="0.25">
      <c r="A3687" s="106"/>
      <c r="B3687" s="106"/>
      <c r="C3687" s="106"/>
      <c r="D3687" s="106"/>
      <c r="E3687">
        <v>51060</v>
      </c>
      <c r="F3687" s="106"/>
      <c r="G3687" t="s">
        <v>102</v>
      </c>
      <c r="H3687" s="106"/>
    </row>
    <row r="3688" spans="1:8" x14ac:dyDescent="0.25">
      <c r="A3688" s="106"/>
      <c r="B3688" s="106"/>
      <c r="C3688" s="106"/>
      <c r="D3688" s="106"/>
      <c r="E3688">
        <v>51061</v>
      </c>
      <c r="F3688" s="106"/>
      <c r="G3688" t="s">
        <v>102</v>
      </c>
      <c r="H3688" s="106"/>
    </row>
    <row r="3689" spans="1:8" x14ac:dyDescent="0.25">
      <c r="A3689" s="106"/>
      <c r="B3689" s="106"/>
      <c r="C3689" s="106"/>
      <c r="D3689" s="106"/>
      <c r="E3689">
        <v>51062</v>
      </c>
      <c r="F3689" s="106"/>
      <c r="G3689" t="s">
        <v>102</v>
      </c>
      <c r="H3689" s="106"/>
    </row>
    <row r="3690" spans="1:8" x14ac:dyDescent="0.25">
      <c r="A3690" s="106"/>
      <c r="B3690" s="106"/>
      <c r="C3690" s="106"/>
      <c r="D3690" s="106"/>
      <c r="E3690">
        <v>51063</v>
      </c>
      <c r="F3690" s="106"/>
      <c r="G3690" t="s">
        <v>102</v>
      </c>
      <c r="H3690" s="106"/>
    </row>
    <row r="3691" spans="1:8" x14ac:dyDescent="0.25">
      <c r="A3691" s="106"/>
      <c r="B3691" s="106"/>
      <c r="C3691" s="106"/>
      <c r="D3691" s="106"/>
      <c r="E3691">
        <v>51064</v>
      </c>
      <c r="F3691" s="106"/>
      <c r="G3691" t="s">
        <v>102</v>
      </c>
      <c r="H3691" s="106"/>
    </row>
    <row r="3692" spans="1:8" x14ac:dyDescent="0.25">
      <c r="A3692" s="106"/>
      <c r="B3692" s="106"/>
      <c r="C3692" s="106"/>
      <c r="D3692" s="106"/>
      <c r="E3692">
        <v>51066</v>
      </c>
      <c r="F3692" s="106"/>
      <c r="G3692" t="s">
        <v>102</v>
      </c>
      <c r="H3692" s="106"/>
    </row>
    <row r="3693" spans="1:8" x14ac:dyDescent="0.25">
      <c r="A3693" s="106"/>
      <c r="B3693" s="106"/>
      <c r="C3693" s="106"/>
      <c r="D3693" s="106"/>
      <c r="E3693">
        <v>51067</v>
      </c>
      <c r="F3693" s="106"/>
      <c r="G3693" t="s">
        <v>102</v>
      </c>
      <c r="H3693" s="106"/>
    </row>
    <row r="3694" spans="1:8" x14ac:dyDescent="0.25">
      <c r="A3694" s="106"/>
      <c r="B3694" s="106"/>
      <c r="C3694" s="106"/>
      <c r="D3694" s="106"/>
      <c r="E3694">
        <v>51068</v>
      </c>
      <c r="F3694" s="106"/>
      <c r="G3694" t="s">
        <v>102</v>
      </c>
      <c r="H3694" s="106"/>
    </row>
    <row r="3695" spans="1:8" x14ac:dyDescent="0.25">
      <c r="A3695" s="106"/>
      <c r="B3695" s="106"/>
      <c r="C3695" s="106"/>
      <c r="D3695" s="106"/>
      <c r="E3695">
        <v>51069</v>
      </c>
      <c r="F3695" s="106"/>
      <c r="G3695" t="s">
        <v>102</v>
      </c>
      <c r="H3695" s="106"/>
    </row>
    <row r="3696" spans="1:8" x14ac:dyDescent="0.25">
      <c r="A3696" s="106"/>
      <c r="B3696" s="106"/>
      <c r="C3696" s="106"/>
      <c r="D3696" s="106"/>
      <c r="E3696">
        <v>51070</v>
      </c>
      <c r="F3696" s="106"/>
      <c r="G3696" t="s">
        <v>102</v>
      </c>
      <c r="H3696" s="106"/>
    </row>
    <row r="3697" spans="1:8" x14ac:dyDescent="0.25">
      <c r="A3697" s="106"/>
      <c r="B3697" s="106"/>
      <c r="C3697" s="106"/>
      <c r="D3697" s="106"/>
      <c r="E3697">
        <v>51071</v>
      </c>
      <c r="F3697" s="106"/>
      <c r="G3697" t="s">
        <v>102</v>
      </c>
      <c r="H3697" s="106"/>
    </row>
    <row r="3698" spans="1:8" x14ac:dyDescent="0.25">
      <c r="A3698" s="106"/>
      <c r="B3698" s="106"/>
      <c r="C3698" s="106"/>
      <c r="D3698" s="106"/>
      <c r="E3698">
        <v>51072</v>
      </c>
      <c r="F3698" s="106"/>
      <c r="G3698" t="s">
        <v>102</v>
      </c>
      <c r="H3698" s="106"/>
    </row>
    <row r="3699" spans="1:8" x14ac:dyDescent="0.25">
      <c r="A3699" s="106"/>
      <c r="B3699" s="106"/>
      <c r="C3699" s="106"/>
      <c r="D3699" s="106"/>
      <c r="E3699">
        <v>51073</v>
      </c>
      <c r="F3699" s="106"/>
      <c r="G3699" t="s">
        <v>102</v>
      </c>
      <c r="H3699" s="106"/>
    </row>
    <row r="3700" spans="1:8" x14ac:dyDescent="0.25">
      <c r="A3700" s="106"/>
      <c r="B3700" s="106"/>
      <c r="C3700" s="106"/>
      <c r="D3700" s="106"/>
      <c r="E3700">
        <v>51074</v>
      </c>
      <c r="F3700" s="106"/>
      <c r="G3700" t="s">
        <v>102</v>
      </c>
      <c r="H3700" s="106"/>
    </row>
    <row r="3701" spans="1:8" x14ac:dyDescent="0.25">
      <c r="A3701" s="106"/>
      <c r="B3701" s="106"/>
      <c r="C3701" s="106"/>
      <c r="D3701" s="106"/>
      <c r="E3701">
        <v>51077</v>
      </c>
      <c r="F3701" s="106"/>
      <c r="G3701" t="s">
        <v>102</v>
      </c>
      <c r="H3701" s="106"/>
    </row>
    <row r="3702" spans="1:8" x14ac:dyDescent="0.25">
      <c r="A3702" s="106"/>
      <c r="B3702" s="106"/>
      <c r="C3702" s="106"/>
      <c r="D3702" s="106"/>
      <c r="E3702">
        <v>51078</v>
      </c>
      <c r="F3702" s="106"/>
      <c r="G3702" t="s">
        <v>102</v>
      </c>
      <c r="H3702" s="106"/>
    </row>
    <row r="3703" spans="1:8" x14ac:dyDescent="0.25">
      <c r="A3703" s="106"/>
      <c r="B3703" s="106"/>
      <c r="C3703" s="106"/>
      <c r="D3703" s="106"/>
      <c r="E3703">
        <v>51079</v>
      </c>
      <c r="F3703" s="106"/>
      <c r="G3703" t="s">
        <v>102</v>
      </c>
      <c r="H3703" s="106"/>
    </row>
    <row r="3704" spans="1:8" x14ac:dyDescent="0.25">
      <c r="A3704" s="106"/>
      <c r="B3704" s="106"/>
      <c r="C3704" s="106"/>
      <c r="D3704" s="106"/>
      <c r="E3704">
        <v>51080</v>
      </c>
      <c r="F3704" s="106"/>
      <c r="G3704" t="s">
        <v>102</v>
      </c>
      <c r="H3704" s="106"/>
    </row>
    <row r="3705" spans="1:8" x14ac:dyDescent="0.25">
      <c r="A3705" s="106"/>
      <c r="B3705" s="106"/>
      <c r="C3705" s="106"/>
      <c r="D3705" s="106"/>
      <c r="E3705">
        <v>51081</v>
      </c>
      <c r="F3705" s="106"/>
      <c r="G3705" t="s">
        <v>102</v>
      </c>
      <c r="H3705" s="106"/>
    </row>
    <row r="3706" spans="1:8" x14ac:dyDescent="0.25">
      <c r="A3706" s="106"/>
      <c r="B3706" s="106"/>
      <c r="C3706" s="106"/>
      <c r="D3706" s="106"/>
      <c r="E3706">
        <v>51083</v>
      </c>
      <c r="F3706" s="106"/>
      <c r="G3706" t="s">
        <v>102</v>
      </c>
      <c r="H3706" s="106"/>
    </row>
    <row r="3707" spans="1:8" x14ac:dyDescent="0.25">
      <c r="A3707" s="106"/>
      <c r="B3707" s="106"/>
      <c r="C3707" s="106"/>
      <c r="D3707" s="106"/>
      <c r="E3707">
        <v>51085</v>
      </c>
      <c r="F3707" s="106"/>
      <c r="G3707" t="s">
        <v>102</v>
      </c>
      <c r="H3707" s="106"/>
    </row>
    <row r="3708" spans="1:8" x14ac:dyDescent="0.25">
      <c r="A3708" s="106"/>
      <c r="B3708" s="106"/>
      <c r="C3708" s="106"/>
      <c r="D3708" s="106"/>
      <c r="E3708">
        <v>51086</v>
      </c>
      <c r="F3708" s="106"/>
      <c r="G3708" t="s">
        <v>102</v>
      </c>
      <c r="H3708" s="106"/>
    </row>
    <row r="3709" spans="1:8" x14ac:dyDescent="0.25">
      <c r="A3709" s="106"/>
      <c r="B3709" s="106"/>
      <c r="C3709" s="106"/>
      <c r="D3709" s="106"/>
      <c r="E3709">
        <v>51087</v>
      </c>
      <c r="F3709" s="106"/>
      <c r="G3709" t="s">
        <v>102</v>
      </c>
      <c r="H3709" s="106"/>
    </row>
    <row r="3710" spans="1:8" x14ac:dyDescent="0.25">
      <c r="A3710" s="106"/>
      <c r="B3710" s="106"/>
      <c r="C3710" s="106"/>
      <c r="D3710" s="106"/>
      <c r="E3710">
        <v>51088</v>
      </c>
      <c r="F3710" s="106"/>
      <c r="G3710" t="s">
        <v>102</v>
      </c>
      <c r="H3710" s="106"/>
    </row>
    <row r="3711" spans="1:8" x14ac:dyDescent="0.25">
      <c r="A3711" s="106"/>
      <c r="B3711" s="106"/>
      <c r="C3711" s="106"/>
      <c r="D3711" s="106"/>
      <c r="E3711">
        <v>51089</v>
      </c>
      <c r="F3711" s="106"/>
      <c r="G3711" t="s">
        <v>102</v>
      </c>
      <c r="H3711" s="106"/>
    </row>
    <row r="3712" spans="1:8" x14ac:dyDescent="0.25">
      <c r="A3712" s="106"/>
      <c r="B3712" s="106"/>
      <c r="C3712" s="106"/>
      <c r="D3712" s="106"/>
      <c r="E3712">
        <v>51090</v>
      </c>
      <c r="F3712" s="106"/>
      <c r="G3712" t="s">
        <v>102</v>
      </c>
      <c r="H3712" s="106"/>
    </row>
    <row r="3713" spans="1:8" x14ac:dyDescent="0.25">
      <c r="A3713" s="106"/>
      <c r="B3713" s="106"/>
      <c r="C3713" s="106"/>
      <c r="D3713" s="106"/>
      <c r="E3713">
        <v>51091</v>
      </c>
      <c r="F3713" s="106"/>
      <c r="G3713" t="s">
        <v>102</v>
      </c>
      <c r="H3713" s="106"/>
    </row>
    <row r="3714" spans="1:8" x14ac:dyDescent="0.25">
      <c r="A3714" s="106"/>
      <c r="B3714" s="106"/>
      <c r="C3714" s="106"/>
      <c r="D3714" s="106"/>
      <c r="E3714">
        <v>51092</v>
      </c>
      <c r="F3714" s="106"/>
      <c r="G3714" t="s">
        <v>102</v>
      </c>
      <c r="H3714" s="106"/>
    </row>
    <row r="3715" spans="1:8" x14ac:dyDescent="0.25">
      <c r="A3715" s="106"/>
      <c r="B3715" s="106"/>
      <c r="C3715" s="106"/>
      <c r="D3715" s="106"/>
      <c r="E3715">
        <v>51095</v>
      </c>
      <c r="F3715" s="106"/>
      <c r="G3715" t="s">
        <v>102</v>
      </c>
      <c r="H3715" s="106"/>
    </row>
    <row r="3716" spans="1:8" x14ac:dyDescent="0.25">
      <c r="A3716" s="106"/>
      <c r="B3716" s="106"/>
      <c r="C3716" s="106"/>
      <c r="D3716" s="106"/>
      <c r="E3716">
        <v>51096</v>
      </c>
      <c r="F3716" s="106"/>
      <c r="G3716" t="s">
        <v>102</v>
      </c>
      <c r="H3716" s="106"/>
    </row>
    <row r="3717" spans="1:8" x14ac:dyDescent="0.25">
      <c r="A3717" s="106"/>
      <c r="B3717" s="106"/>
      <c r="C3717" s="106"/>
      <c r="D3717" s="106"/>
      <c r="E3717">
        <v>51097</v>
      </c>
      <c r="F3717" s="106"/>
      <c r="G3717" t="s">
        <v>102</v>
      </c>
      <c r="H3717" s="106"/>
    </row>
    <row r="3718" spans="1:8" x14ac:dyDescent="0.25">
      <c r="A3718" s="106"/>
      <c r="B3718" s="106"/>
      <c r="C3718" s="106"/>
      <c r="D3718" s="106"/>
      <c r="E3718">
        <v>51098</v>
      </c>
      <c r="F3718" s="106"/>
      <c r="G3718" t="s">
        <v>102</v>
      </c>
      <c r="H3718" s="106"/>
    </row>
    <row r="3719" spans="1:8" x14ac:dyDescent="0.25">
      <c r="A3719" s="106"/>
      <c r="B3719" s="106"/>
      <c r="C3719" s="106"/>
      <c r="D3719" s="106"/>
      <c r="E3719">
        <v>51099</v>
      </c>
      <c r="F3719" s="106"/>
      <c r="G3719" t="s">
        <v>102</v>
      </c>
      <c r="H3719" s="106"/>
    </row>
    <row r="3720" spans="1:8" x14ac:dyDescent="0.25">
      <c r="A3720" s="106"/>
      <c r="B3720" s="106"/>
      <c r="C3720" s="106"/>
      <c r="D3720" s="106"/>
      <c r="E3720">
        <v>51100</v>
      </c>
      <c r="F3720" s="106"/>
      <c r="G3720" t="s">
        <v>102</v>
      </c>
      <c r="H3720" s="106"/>
    </row>
    <row r="3721" spans="1:8" x14ac:dyDescent="0.25">
      <c r="A3721" s="106"/>
      <c r="B3721" s="106"/>
      <c r="C3721" s="106"/>
      <c r="D3721" s="106"/>
      <c r="E3721">
        <v>51101</v>
      </c>
      <c r="F3721" s="106"/>
      <c r="G3721" t="s">
        <v>102</v>
      </c>
      <c r="H3721" s="106"/>
    </row>
    <row r="3722" spans="1:8" x14ac:dyDescent="0.25">
      <c r="A3722" s="106"/>
      <c r="B3722" s="106"/>
      <c r="C3722" s="106"/>
      <c r="D3722" s="106"/>
      <c r="E3722">
        <v>51102</v>
      </c>
      <c r="F3722" s="106"/>
      <c r="G3722" t="s">
        <v>102</v>
      </c>
      <c r="H3722" s="106"/>
    </row>
    <row r="3723" spans="1:8" x14ac:dyDescent="0.25">
      <c r="A3723" s="106"/>
      <c r="B3723" s="106"/>
      <c r="C3723" s="106"/>
      <c r="D3723" s="106"/>
      <c r="E3723">
        <v>51103</v>
      </c>
      <c r="F3723" s="106"/>
      <c r="G3723" t="s">
        <v>102</v>
      </c>
      <c r="H3723" s="106"/>
    </row>
    <row r="3724" spans="1:8" x14ac:dyDescent="0.25">
      <c r="A3724" s="106"/>
      <c r="B3724" s="106"/>
      <c r="C3724" s="106"/>
      <c r="D3724" s="106"/>
      <c r="E3724">
        <v>51104</v>
      </c>
      <c r="F3724" s="106"/>
      <c r="G3724" t="s">
        <v>102</v>
      </c>
      <c r="H3724" s="106"/>
    </row>
    <row r="3725" spans="1:8" x14ac:dyDescent="0.25">
      <c r="A3725" s="106"/>
      <c r="B3725" s="106"/>
      <c r="C3725" s="106"/>
      <c r="D3725" s="106"/>
      <c r="E3725">
        <v>51105</v>
      </c>
      <c r="F3725" s="106"/>
      <c r="G3725" t="s">
        <v>102</v>
      </c>
      <c r="H3725" s="106"/>
    </row>
    <row r="3726" spans="1:8" x14ac:dyDescent="0.25">
      <c r="A3726" s="106"/>
      <c r="B3726" s="106"/>
      <c r="C3726" s="106"/>
      <c r="D3726" s="106"/>
      <c r="E3726">
        <v>51106</v>
      </c>
      <c r="F3726" s="106"/>
      <c r="G3726" t="s">
        <v>102</v>
      </c>
      <c r="H3726" s="106"/>
    </row>
    <row r="3727" spans="1:8" x14ac:dyDescent="0.25">
      <c r="A3727" s="106"/>
      <c r="B3727" s="106"/>
      <c r="C3727" s="106"/>
      <c r="D3727" s="106"/>
      <c r="E3727">
        <v>51107</v>
      </c>
      <c r="F3727" s="106"/>
      <c r="G3727" t="s">
        <v>102</v>
      </c>
      <c r="H3727" s="106"/>
    </row>
    <row r="3728" spans="1:8" x14ac:dyDescent="0.25">
      <c r="A3728" s="106"/>
      <c r="B3728" s="106"/>
      <c r="C3728" s="106"/>
      <c r="D3728" s="106"/>
      <c r="E3728">
        <v>51108</v>
      </c>
      <c r="F3728" s="106"/>
      <c r="G3728" t="s">
        <v>102</v>
      </c>
      <c r="H3728" s="106"/>
    </row>
    <row r="3729" spans="1:8" x14ac:dyDescent="0.25">
      <c r="A3729" s="106"/>
      <c r="B3729" s="106"/>
      <c r="C3729" s="106"/>
      <c r="D3729" s="106"/>
      <c r="E3729">
        <v>51109</v>
      </c>
      <c r="F3729" s="106"/>
      <c r="G3729" t="s">
        <v>102</v>
      </c>
      <c r="H3729" s="106"/>
    </row>
    <row r="3730" spans="1:8" x14ac:dyDescent="0.25">
      <c r="A3730" s="106"/>
      <c r="B3730" s="106"/>
      <c r="C3730" s="106"/>
      <c r="D3730" s="106"/>
      <c r="E3730">
        <v>51110</v>
      </c>
      <c r="F3730" s="106"/>
      <c r="G3730" t="s">
        <v>102</v>
      </c>
      <c r="H3730" s="106"/>
    </row>
    <row r="3731" spans="1:8" x14ac:dyDescent="0.25">
      <c r="A3731" s="106"/>
      <c r="B3731" s="106"/>
      <c r="C3731" s="106"/>
      <c r="D3731" s="106"/>
      <c r="E3731">
        <v>51111</v>
      </c>
      <c r="F3731" s="106"/>
      <c r="G3731" t="s">
        <v>102</v>
      </c>
      <c r="H3731" s="106"/>
    </row>
    <row r="3732" spans="1:8" x14ac:dyDescent="0.25">
      <c r="A3732" s="106"/>
      <c r="B3732" s="106"/>
      <c r="C3732" s="106"/>
      <c r="D3732" s="106"/>
      <c r="E3732">
        <v>50390</v>
      </c>
      <c r="F3732" s="106"/>
      <c r="G3732" t="s">
        <v>102</v>
      </c>
      <c r="H3732" s="106"/>
    </row>
    <row r="3733" spans="1:8" x14ac:dyDescent="0.25">
      <c r="A3733" s="106"/>
      <c r="B3733" s="106"/>
      <c r="C3733" s="106"/>
      <c r="D3733" s="106"/>
      <c r="E3733">
        <v>50391</v>
      </c>
      <c r="F3733" s="106"/>
      <c r="G3733" t="s">
        <v>102</v>
      </c>
      <c r="H3733" s="106"/>
    </row>
    <row r="3734" spans="1:8" x14ac:dyDescent="0.25">
      <c r="A3734" s="106"/>
      <c r="B3734" s="106"/>
      <c r="C3734" s="106"/>
      <c r="D3734" s="106"/>
      <c r="E3734">
        <v>50393</v>
      </c>
      <c r="F3734" s="106"/>
      <c r="G3734" t="s">
        <v>102</v>
      </c>
      <c r="H3734" s="106"/>
    </row>
    <row r="3735" spans="1:8" x14ac:dyDescent="0.25">
      <c r="A3735" s="106"/>
      <c r="B3735" s="106"/>
      <c r="C3735" s="106"/>
      <c r="D3735" s="106"/>
      <c r="E3735">
        <v>50394</v>
      </c>
      <c r="F3735" s="106"/>
      <c r="G3735" t="s">
        <v>102</v>
      </c>
      <c r="H3735" s="106"/>
    </row>
    <row r="3736" spans="1:8" x14ac:dyDescent="0.25">
      <c r="A3736" s="106"/>
      <c r="B3736" s="106"/>
      <c r="C3736" s="106"/>
      <c r="D3736" s="106"/>
      <c r="E3736">
        <v>50395</v>
      </c>
      <c r="F3736" s="106"/>
      <c r="G3736" t="s">
        <v>102</v>
      </c>
      <c r="H3736" s="106"/>
    </row>
    <row r="3737" spans="1:8" x14ac:dyDescent="0.25">
      <c r="A3737" s="106"/>
      <c r="B3737" s="106"/>
      <c r="C3737" s="106"/>
      <c r="D3737" s="106"/>
      <c r="E3737">
        <v>50396</v>
      </c>
      <c r="F3737" s="106"/>
      <c r="G3737" t="s">
        <v>102</v>
      </c>
      <c r="H3737" s="106"/>
    </row>
    <row r="3738" spans="1:8" x14ac:dyDescent="0.25">
      <c r="A3738" s="106"/>
      <c r="B3738" s="106"/>
      <c r="C3738" s="106"/>
      <c r="D3738" s="106"/>
      <c r="E3738">
        <v>50397</v>
      </c>
      <c r="F3738" s="106"/>
      <c r="G3738" t="s">
        <v>102</v>
      </c>
      <c r="H3738" s="106"/>
    </row>
    <row r="3739" spans="1:8" x14ac:dyDescent="0.25">
      <c r="A3739" s="106"/>
      <c r="B3739" s="106"/>
      <c r="C3739" s="106"/>
      <c r="D3739" s="106"/>
      <c r="E3739" t="s">
        <v>157</v>
      </c>
      <c r="F3739" s="106"/>
      <c r="G3739" t="s">
        <v>102</v>
      </c>
      <c r="H3739" s="106"/>
    </row>
    <row r="3740" spans="1:8" x14ac:dyDescent="0.25">
      <c r="A3740" s="106"/>
      <c r="B3740" s="106"/>
      <c r="C3740" s="106"/>
      <c r="D3740" s="106"/>
      <c r="E3740">
        <v>51152</v>
      </c>
      <c r="F3740" s="106"/>
      <c r="G3740" t="s">
        <v>102</v>
      </c>
      <c r="H3740" s="106"/>
    </row>
    <row r="3741" spans="1:8" x14ac:dyDescent="0.25">
      <c r="A3741" s="106"/>
      <c r="B3741" s="106"/>
      <c r="C3741" s="106"/>
      <c r="D3741" s="106"/>
      <c r="E3741">
        <v>51153</v>
      </c>
      <c r="F3741" s="106"/>
      <c r="G3741" t="s">
        <v>102</v>
      </c>
      <c r="H3741" s="106"/>
    </row>
    <row r="3742" spans="1:8" x14ac:dyDescent="0.25">
      <c r="A3742" s="106"/>
      <c r="B3742" s="106"/>
      <c r="C3742" s="106"/>
      <c r="D3742" s="106"/>
      <c r="E3742">
        <v>51154</v>
      </c>
      <c r="F3742" s="106"/>
      <c r="G3742" t="s">
        <v>102</v>
      </c>
      <c r="H3742" s="106"/>
    </row>
    <row r="3743" spans="1:8" x14ac:dyDescent="0.25">
      <c r="A3743" s="106"/>
      <c r="B3743" s="106"/>
      <c r="C3743" s="106"/>
      <c r="D3743" s="106"/>
      <c r="E3743">
        <v>51155</v>
      </c>
      <c r="F3743" s="106"/>
      <c r="G3743" t="s">
        <v>105</v>
      </c>
      <c r="H3743" s="106"/>
    </row>
    <row r="3744" spans="1:8" x14ac:dyDescent="0.25">
      <c r="A3744" s="106"/>
      <c r="B3744" s="106"/>
      <c r="C3744" s="106"/>
      <c r="D3744" s="106"/>
      <c r="E3744">
        <v>51156</v>
      </c>
      <c r="F3744" s="106"/>
      <c r="G3744" t="s">
        <v>102</v>
      </c>
      <c r="H3744" s="106"/>
    </row>
    <row r="3745" spans="1:8" x14ac:dyDescent="0.25">
      <c r="A3745" s="106"/>
      <c r="B3745" s="106"/>
      <c r="C3745" s="106"/>
      <c r="D3745" s="106"/>
      <c r="E3745">
        <v>51157</v>
      </c>
      <c r="F3745" s="106"/>
      <c r="G3745" t="s">
        <v>102</v>
      </c>
      <c r="H3745" s="106"/>
    </row>
    <row r="3746" spans="1:8" x14ac:dyDescent="0.25">
      <c r="A3746" s="106"/>
      <c r="B3746" s="106"/>
      <c r="C3746" s="106"/>
      <c r="D3746" s="106"/>
      <c r="E3746">
        <v>51158</v>
      </c>
      <c r="F3746" s="106"/>
      <c r="G3746" t="s">
        <v>104</v>
      </c>
      <c r="H3746" s="106"/>
    </row>
    <row r="3747" spans="1:8" x14ac:dyDescent="0.25">
      <c r="A3747" s="106"/>
      <c r="B3747" s="106"/>
      <c r="C3747" s="106"/>
      <c r="D3747" s="106"/>
      <c r="E3747">
        <v>7411</v>
      </c>
      <c r="F3747" s="106"/>
      <c r="G3747" t="s">
        <v>121</v>
      </c>
      <c r="H3747" s="106"/>
    </row>
    <row r="3748" spans="1:8" x14ac:dyDescent="0.25">
      <c r="A3748" s="106"/>
      <c r="B3748" s="106"/>
      <c r="C3748" s="106"/>
      <c r="D3748" s="106"/>
      <c r="E3748">
        <v>7420</v>
      </c>
      <c r="F3748" s="106"/>
      <c r="G3748" t="s">
        <v>121</v>
      </c>
      <c r="H3748" s="106"/>
    </row>
    <row r="3749" spans="1:8" x14ac:dyDescent="0.25">
      <c r="A3749" s="106"/>
      <c r="B3749" s="106"/>
      <c r="C3749" s="106"/>
      <c r="D3749" s="106"/>
      <c r="E3749">
        <v>7435</v>
      </c>
      <c r="F3749" s="106"/>
      <c r="G3749" t="s">
        <v>121</v>
      </c>
      <c r="H3749" s="106"/>
    </row>
    <row r="3750" spans="1:8" x14ac:dyDescent="0.25">
      <c r="A3750" s="106"/>
      <c r="B3750" s="106"/>
      <c r="C3750" s="106"/>
      <c r="D3750" s="106"/>
      <c r="E3750">
        <v>7436</v>
      </c>
      <c r="F3750" s="106"/>
      <c r="G3750" t="s">
        <v>121</v>
      </c>
      <c r="H3750" s="106"/>
    </row>
    <row r="3751" spans="1:8" x14ac:dyDescent="0.25">
      <c r="A3751" s="106"/>
      <c r="B3751" s="106"/>
      <c r="C3751" s="106"/>
      <c r="D3751" s="106"/>
      <c r="E3751">
        <v>7437</v>
      </c>
      <c r="F3751" s="106"/>
      <c r="G3751" t="s">
        <v>121</v>
      </c>
      <c r="H3751" s="106"/>
    </row>
    <row r="3752" spans="1:8" x14ac:dyDescent="0.25">
      <c r="A3752" s="106"/>
      <c r="B3752" s="106"/>
      <c r="C3752" s="106"/>
      <c r="D3752" s="106"/>
      <c r="E3752">
        <v>7438</v>
      </c>
      <c r="F3752" s="106"/>
      <c r="G3752" t="s">
        <v>121</v>
      </c>
      <c r="H3752" s="106"/>
    </row>
    <row r="3753" spans="1:8" x14ac:dyDescent="0.25">
      <c r="A3753" s="106"/>
      <c r="B3753" s="106"/>
      <c r="C3753" s="106"/>
      <c r="D3753" s="106"/>
      <c r="E3753">
        <v>7439</v>
      </c>
      <c r="F3753" s="106"/>
      <c r="G3753" t="s">
        <v>121</v>
      </c>
      <c r="H3753" s="106"/>
    </row>
    <row r="3754" spans="1:8" x14ac:dyDescent="0.25">
      <c r="A3754" s="106"/>
      <c r="B3754" s="106"/>
      <c r="C3754" s="106"/>
      <c r="D3754" s="106"/>
      <c r="E3754">
        <v>7440</v>
      </c>
      <c r="F3754" s="106"/>
      <c r="G3754" t="s">
        <v>121</v>
      </c>
      <c r="H3754" s="106"/>
    </row>
    <row r="3755" spans="1:8" x14ac:dyDescent="0.25">
      <c r="A3755" s="106"/>
      <c r="B3755" s="106"/>
      <c r="C3755" s="106"/>
      <c r="D3755" s="106"/>
      <c r="E3755">
        <v>51337</v>
      </c>
      <c r="F3755" s="106"/>
      <c r="G3755" t="s">
        <v>102</v>
      </c>
      <c r="H3755" s="106"/>
    </row>
    <row r="3756" spans="1:8" x14ac:dyDescent="0.25">
      <c r="A3756" s="106"/>
      <c r="B3756" s="106"/>
      <c r="C3756" s="106"/>
      <c r="D3756" s="106"/>
      <c r="E3756">
        <v>51279</v>
      </c>
      <c r="F3756" s="106"/>
      <c r="G3756" t="s">
        <v>102</v>
      </c>
      <c r="H3756" s="106"/>
    </row>
    <row r="3757" spans="1:8" x14ac:dyDescent="0.25">
      <c r="A3757" s="106"/>
      <c r="B3757" s="106"/>
      <c r="C3757" s="106"/>
      <c r="D3757" s="106"/>
      <c r="E3757">
        <v>51282</v>
      </c>
      <c r="F3757" s="106"/>
      <c r="G3757" t="s">
        <v>102</v>
      </c>
      <c r="H3757" s="106"/>
    </row>
    <row r="3758" spans="1:8" x14ac:dyDescent="0.25">
      <c r="A3758" s="106"/>
      <c r="B3758" s="106"/>
      <c r="C3758" s="106"/>
      <c r="D3758" s="106"/>
      <c r="E3758">
        <v>51283</v>
      </c>
      <c r="F3758" s="106"/>
      <c r="G3758" t="s">
        <v>102</v>
      </c>
      <c r="H3758" s="106"/>
    </row>
    <row r="3759" spans="1:8" x14ac:dyDescent="0.25">
      <c r="A3759" s="106"/>
      <c r="B3759" s="106"/>
      <c r="C3759" s="106"/>
      <c r="D3759" s="106"/>
      <c r="E3759">
        <v>51284</v>
      </c>
      <c r="F3759" s="106"/>
      <c r="G3759" t="s">
        <v>102</v>
      </c>
      <c r="H3759" s="106"/>
    </row>
    <row r="3760" spans="1:8" x14ac:dyDescent="0.25">
      <c r="A3760" s="106"/>
      <c r="B3760" s="106"/>
      <c r="C3760" s="106"/>
      <c r="D3760" s="106"/>
      <c r="E3760">
        <v>51285</v>
      </c>
      <c r="F3760" s="106"/>
      <c r="G3760" t="s">
        <v>102</v>
      </c>
      <c r="H3760" s="106"/>
    </row>
    <row r="3761" spans="1:8" x14ac:dyDescent="0.25">
      <c r="A3761" s="106"/>
      <c r="B3761" s="106"/>
      <c r="C3761" s="106"/>
      <c r="D3761" s="106"/>
      <c r="E3761">
        <v>51286</v>
      </c>
      <c r="F3761" s="106"/>
      <c r="G3761" t="s">
        <v>102</v>
      </c>
      <c r="H3761" s="106"/>
    </row>
    <row r="3762" spans="1:8" x14ac:dyDescent="0.25">
      <c r="A3762" s="106"/>
      <c r="B3762" s="106"/>
      <c r="C3762" s="106"/>
      <c r="D3762" s="106"/>
      <c r="E3762">
        <v>51287</v>
      </c>
      <c r="F3762" s="106"/>
      <c r="G3762" t="s">
        <v>102</v>
      </c>
      <c r="H3762" s="106"/>
    </row>
    <row r="3763" spans="1:8" x14ac:dyDescent="0.25">
      <c r="A3763" s="106"/>
      <c r="B3763" s="106"/>
      <c r="C3763" s="106"/>
      <c r="D3763" s="106"/>
      <c r="E3763">
        <v>51288</v>
      </c>
      <c r="F3763" s="106"/>
      <c r="G3763" t="s">
        <v>102</v>
      </c>
      <c r="H3763" s="106"/>
    </row>
    <row r="3764" spans="1:8" x14ac:dyDescent="0.25">
      <c r="A3764" s="106"/>
      <c r="B3764" s="106"/>
      <c r="C3764" s="106"/>
      <c r="D3764" s="106"/>
      <c r="E3764">
        <v>51338</v>
      </c>
      <c r="F3764" s="106"/>
      <c r="G3764" t="s">
        <v>102</v>
      </c>
      <c r="H3764" s="106"/>
    </row>
    <row r="3765" spans="1:8" x14ac:dyDescent="0.25">
      <c r="A3765" s="106"/>
      <c r="B3765" s="106"/>
      <c r="C3765" s="106"/>
      <c r="D3765" s="106"/>
      <c r="E3765">
        <v>51339</v>
      </c>
      <c r="F3765" s="106"/>
      <c r="G3765" t="s">
        <v>102</v>
      </c>
      <c r="H3765" s="106"/>
    </row>
    <row r="3766" spans="1:8" x14ac:dyDescent="0.25">
      <c r="A3766" s="106"/>
      <c r="B3766" s="106"/>
      <c r="C3766" s="106"/>
      <c r="D3766" s="106"/>
      <c r="E3766">
        <v>51340</v>
      </c>
      <c r="F3766" s="106"/>
      <c r="G3766" t="s">
        <v>102</v>
      </c>
      <c r="H3766" s="106"/>
    </row>
    <row r="3767" spans="1:8" x14ac:dyDescent="0.25">
      <c r="A3767" s="106"/>
      <c r="B3767" s="106"/>
      <c r="C3767" s="106"/>
      <c r="D3767" s="106"/>
      <c r="E3767">
        <v>51341</v>
      </c>
      <c r="F3767" s="106"/>
      <c r="G3767" t="s">
        <v>102</v>
      </c>
      <c r="H3767" s="106"/>
    </row>
    <row r="3768" spans="1:8" x14ac:dyDescent="0.25">
      <c r="A3768" s="106"/>
      <c r="B3768" s="106"/>
      <c r="C3768" s="106"/>
      <c r="D3768" s="106"/>
      <c r="E3768">
        <v>51342</v>
      </c>
      <c r="F3768" s="106"/>
      <c r="G3768" t="s">
        <v>102</v>
      </c>
      <c r="H3768" s="106"/>
    </row>
    <row r="3769" spans="1:8" x14ac:dyDescent="0.25">
      <c r="A3769" s="106"/>
      <c r="B3769" s="106"/>
      <c r="C3769" s="106"/>
      <c r="D3769" s="106"/>
      <c r="E3769">
        <v>51343</v>
      </c>
      <c r="F3769" s="106"/>
      <c r="G3769" t="s">
        <v>102</v>
      </c>
      <c r="H3769" s="106"/>
    </row>
    <row r="3770" spans="1:8" x14ac:dyDescent="0.25">
      <c r="A3770" s="106"/>
      <c r="B3770" s="106"/>
      <c r="C3770" s="106"/>
      <c r="D3770" s="106"/>
      <c r="E3770">
        <v>51344</v>
      </c>
      <c r="F3770" s="106"/>
      <c r="G3770" t="s">
        <v>102</v>
      </c>
      <c r="H3770" s="106"/>
    </row>
    <row r="3771" spans="1:8" x14ac:dyDescent="0.25">
      <c r="A3771" s="106"/>
      <c r="B3771" s="106"/>
      <c r="C3771" s="106"/>
      <c r="D3771" s="106"/>
      <c r="E3771">
        <v>51346</v>
      </c>
      <c r="F3771" s="106"/>
      <c r="G3771" t="s">
        <v>102</v>
      </c>
      <c r="H3771" s="106"/>
    </row>
    <row r="3772" spans="1:8" x14ac:dyDescent="0.25">
      <c r="A3772" s="106"/>
      <c r="B3772" s="106"/>
      <c r="C3772" s="106"/>
      <c r="D3772" s="106"/>
      <c r="E3772">
        <v>51347</v>
      </c>
      <c r="F3772" s="106"/>
      <c r="G3772" t="s">
        <v>102</v>
      </c>
      <c r="H3772" s="106"/>
    </row>
    <row r="3773" spans="1:8" x14ac:dyDescent="0.25">
      <c r="A3773" s="106"/>
      <c r="B3773" s="106"/>
      <c r="C3773" s="106"/>
      <c r="D3773" s="106"/>
      <c r="E3773">
        <v>51348</v>
      </c>
      <c r="F3773" s="106"/>
      <c r="G3773" t="s">
        <v>102</v>
      </c>
      <c r="H3773" s="106"/>
    </row>
    <row r="3774" spans="1:8" x14ac:dyDescent="0.25">
      <c r="A3774" s="106"/>
      <c r="B3774" s="106"/>
      <c r="C3774" s="106"/>
      <c r="D3774" s="106"/>
      <c r="E3774">
        <v>51349</v>
      </c>
      <c r="F3774" s="106"/>
      <c r="G3774" t="s">
        <v>102</v>
      </c>
      <c r="H3774" s="106"/>
    </row>
    <row r="3775" spans="1:8" x14ac:dyDescent="0.25">
      <c r="A3775" s="106"/>
      <c r="B3775" s="106"/>
      <c r="C3775" s="106"/>
      <c r="D3775" s="106"/>
      <c r="E3775">
        <v>51350</v>
      </c>
      <c r="F3775" s="106"/>
      <c r="G3775" t="s">
        <v>102</v>
      </c>
      <c r="H3775" s="106"/>
    </row>
    <row r="3776" spans="1:8" x14ac:dyDescent="0.25">
      <c r="A3776" s="106"/>
      <c r="B3776" s="106"/>
      <c r="C3776" s="106"/>
      <c r="D3776" s="106"/>
      <c r="E3776">
        <v>51352</v>
      </c>
      <c r="F3776" s="106"/>
      <c r="G3776" t="s">
        <v>102</v>
      </c>
      <c r="H3776" s="106"/>
    </row>
    <row r="3777" spans="1:8" x14ac:dyDescent="0.25">
      <c r="A3777" s="106"/>
      <c r="B3777" s="106"/>
      <c r="C3777" s="106"/>
      <c r="D3777" s="106"/>
      <c r="E3777">
        <v>51353</v>
      </c>
      <c r="F3777" s="106"/>
      <c r="G3777" t="s">
        <v>102</v>
      </c>
      <c r="H3777" s="106"/>
    </row>
    <row r="3778" spans="1:8" x14ac:dyDescent="0.25">
      <c r="A3778" s="106"/>
      <c r="B3778" s="106"/>
      <c r="C3778" s="106"/>
      <c r="D3778" s="106"/>
      <c r="E3778">
        <v>51354</v>
      </c>
      <c r="F3778" s="106"/>
      <c r="G3778" t="s">
        <v>102</v>
      </c>
      <c r="H3778" s="106"/>
    </row>
    <row r="3779" spans="1:8" x14ac:dyDescent="0.25">
      <c r="A3779" s="106"/>
      <c r="B3779" s="106"/>
      <c r="C3779" s="106"/>
      <c r="D3779" s="106"/>
      <c r="E3779">
        <v>51358</v>
      </c>
      <c r="F3779" s="106"/>
      <c r="G3779" t="s">
        <v>102</v>
      </c>
      <c r="H3779" s="106"/>
    </row>
    <row r="3780" spans="1:8" x14ac:dyDescent="0.25">
      <c r="A3780" s="106"/>
      <c r="B3780" s="106"/>
      <c r="C3780" s="106"/>
      <c r="D3780" s="106"/>
      <c r="E3780">
        <v>51359</v>
      </c>
      <c r="F3780" s="106"/>
      <c r="G3780" t="s">
        <v>102</v>
      </c>
      <c r="H3780" s="106"/>
    </row>
    <row r="3781" spans="1:8" x14ac:dyDescent="0.25">
      <c r="A3781" s="106"/>
      <c r="B3781" s="106"/>
      <c r="C3781" s="106"/>
      <c r="D3781" s="106"/>
      <c r="E3781">
        <v>51360</v>
      </c>
      <c r="F3781" s="106"/>
      <c r="G3781" t="s">
        <v>102</v>
      </c>
      <c r="H3781" s="106"/>
    </row>
    <row r="3782" spans="1:8" x14ac:dyDescent="0.25">
      <c r="A3782" s="106"/>
      <c r="B3782" s="106"/>
      <c r="C3782" s="106"/>
      <c r="D3782" s="106"/>
      <c r="E3782">
        <v>51361</v>
      </c>
      <c r="F3782" s="106"/>
      <c r="G3782" t="s">
        <v>102</v>
      </c>
      <c r="H3782" s="106"/>
    </row>
    <row r="3783" spans="1:8" x14ac:dyDescent="0.25">
      <c r="A3783" s="106"/>
      <c r="B3783" s="106"/>
      <c r="C3783" s="106"/>
      <c r="D3783" s="106"/>
      <c r="E3783">
        <v>51362</v>
      </c>
      <c r="F3783" s="106"/>
      <c r="G3783" t="s">
        <v>102</v>
      </c>
      <c r="H3783" s="106"/>
    </row>
    <row r="3784" spans="1:8" x14ac:dyDescent="0.25">
      <c r="A3784" s="106"/>
      <c r="B3784" s="106"/>
      <c r="C3784" s="106"/>
      <c r="D3784" s="106"/>
      <c r="E3784">
        <v>51364</v>
      </c>
      <c r="F3784" s="106"/>
      <c r="G3784" t="s">
        <v>102</v>
      </c>
      <c r="H3784" s="106"/>
    </row>
    <row r="3785" spans="1:8" x14ac:dyDescent="0.25">
      <c r="A3785" s="106"/>
      <c r="B3785" s="106"/>
      <c r="C3785" s="106"/>
      <c r="D3785" s="106"/>
      <c r="E3785">
        <v>51365</v>
      </c>
      <c r="F3785" s="106"/>
      <c r="G3785" t="s">
        <v>102</v>
      </c>
      <c r="H3785" s="106"/>
    </row>
    <row r="3786" spans="1:8" x14ac:dyDescent="0.25">
      <c r="A3786" s="106"/>
      <c r="B3786" s="106"/>
      <c r="C3786" s="106"/>
      <c r="D3786" s="106"/>
      <c r="E3786">
        <v>51366</v>
      </c>
      <c r="F3786" s="106"/>
      <c r="G3786" t="s">
        <v>102</v>
      </c>
      <c r="H3786" s="106"/>
    </row>
    <row r="3787" spans="1:8" x14ac:dyDescent="0.25">
      <c r="A3787" s="106"/>
      <c r="B3787" s="106"/>
      <c r="C3787" s="106"/>
      <c r="D3787" s="106"/>
      <c r="E3787">
        <v>51367</v>
      </c>
      <c r="F3787" s="106"/>
      <c r="G3787" t="s">
        <v>102</v>
      </c>
      <c r="H3787" s="106"/>
    </row>
    <row r="3788" spans="1:8" x14ac:dyDescent="0.25">
      <c r="A3788" s="106"/>
      <c r="B3788" s="106"/>
      <c r="C3788" s="106"/>
      <c r="D3788" s="106"/>
      <c r="E3788">
        <v>51368</v>
      </c>
      <c r="F3788" s="106"/>
      <c r="G3788" t="s">
        <v>102</v>
      </c>
      <c r="H3788" s="106"/>
    </row>
    <row r="3789" spans="1:8" x14ac:dyDescent="0.25">
      <c r="A3789" s="106"/>
      <c r="B3789" s="106"/>
      <c r="C3789" s="106"/>
      <c r="D3789" s="106"/>
      <c r="E3789">
        <v>51369</v>
      </c>
      <c r="F3789" s="106"/>
      <c r="G3789" t="s">
        <v>102</v>
      </c>
      <c r="H3789" s="106"/>
    </row>
    <row r="3790" spans="1:8" x14ac:dyDescent="0.25">
      <c r="A3790" s="106"/>
      <c r="B3790" s="106"/>
      <c r="C3790" s="106"/>
      <c r="D3790" s="106"/>
      <c r="E3790">
        <v>51370</v>
      </c>
      <c r="F3790" s="106"/>
      <c r="G3790" t="s">
        <v>102</v>
      </c>
      <c r="H3790" s="106"/>
    </row>
    <row r="3791" spans="1:8" x14ac:dyDescent="0.25">
      <c r="A3791" s="106"/>
      <c r="B3791" s="106"/>
      <c r="C3791" s="106"/>
      <c r="D3791" s="106"/>
      <c r="E3791">
        <v>51371</v>
      </c>
      <c r="F3791" s="106"/>
      <c r="G3791" t="s">
        <v>102</v>
      </c>
      <c r="H3791" s="106"/>
    </row>
    <row r="3792" spans="1:8" x14ac:dyDescent="0.25">
      <c r="A3792" s="106"/>
      <c r="B3792" s="106"/>
      <c r="C3792" s="106"/>
      <c r="D3792" s="106"/>
      <c r="E3792">
        <v>51373</v>
      </c>
      <c r="F3792" s="106"/>
      <c r="G3792" t="s">
        <v>102</v>
      </c>
      <c r="H3792" s="106"/>
    </row>
    <row r="3793" spans="1:8" x14ac:dyDescent="0.25">
      <c r="A3793" s="106"/>
      <c r="B3793" s="106"/>
      <c r="C3793" s="106"/>
      <c r="D3793" s="106"/>
      <c r="E3793">
        <v>51374</v>
      </c>
      <c r="F3793" s="106"/>
      <c r="G3793" t="s">
        <v>102</v>
      </c>
      <c r="H3793" s="106"/>
    </row>
    <row r="3794" spans="1:8" x14ac:dyDescent="0.25">
      <c r="A3794" s="106"/>
      <c r="B3794" s="106"/>
      <c r="C3794" s="106"/>
      <c r="D3794" s="106"/>
      <c r="E3794">
        <v>51375</v>
      </c>
      <c r="F3794" s="106"/>
      <c r="G3794" t="s">
        <v>102</v>
      </c>
      <c r="H3794" s="106"/>
    </row>
    <row r="3795" spans="1:8" x14ac:dyDescent="0.25">
      <c r="A3795" s="106"/>
      <c r="B3795" s="106"/>
      <c r="C3795" s="106"/>
      <c r="D3795" s="106"/>
      <c r="E3795">
        <v>51377</v>
      </c>
      <c r="F3795" s="106"/>
      <c r="G3795" t="s">
        <v>102</v>
      </c>
      <c r="H3795" s="106"/>
    </row>
    <row r="3796" spans="1:8" x14ac:dyDescent="0.25">
      <c r="A3796" s="106"/>
      <c r="B3796" s="106"/>
      <c r="C3796" s="106"/>
      <c r="D3796" s="106"/>
      <c r="E3796">
        <v>51378</v>
      </c>
      <c r="F3796" s="106"/>
      <c r="G3796" t="s">
        <v>102</v>
      </c>
      <c r="H3796" s="106"/>
    </row>
    <row r="3797" spans="1:8" x14ac:dyDescent="0.25">
      <c r="A3797" s="106"/>
      <c r="B3797" s="106"/>
      <c r="C3797" s="106"/>
      <c r="D3797" s="106"/>
      <c r="E3797">
        <v>51379</v>
      </c>
      <c r="F3797" s="106"/>
      <c r="G3797" t="s">
        <v>102</v>
      </c>
      <c r="H3797" s="106"/>
    </row>
    <row r="3798" spans="1:8" x14ac:dyDescent="0.25">
      <c r="A3798" s="106"/>
      <c r="B3798" s="106"/>
      <c r="C3798" s="106"/>
      <c r="D3798" s="106"/>
      <c r="E3798">
        <v>51380</v>
      </c>
      <c r="F3798" s="106"/>
      <c r="G3798" t="s">
        <v>102</v>
      </c>
      <c r="H3798" s="106"/>
    </row>
    <row r="3799" spans="1:8" x14ac:dyDescent="0.25">
      <c r="A3799" s="106"/>
      <c r="B3799" s="106"/>
      <c r="C3799" s="106"/>
      <c r="D3799" s="106"/>
      <c r="E3799">
        <v>51381</v>
      </c>
      <c r="F3799" s="106"/>
      <c r="G3799" t="s">
        <v>102</v>
      </c>
      <c r="H3799" s="106"/>
    </row>
    <row r="3800" spans="1:8" x14ac:dyDescent="0.25">
      <c r="A3800" s="106"/>
      <c r="B3800" s="106"/>
      <c r="C3800" s="106"/>
      <c r="D3800" s="106"/>
      <c r="E3800">
        <v>51382</v>
      </c>
      <c r="F3800" s="106"/>
      <c r="G3800" t="s">
        <v>102</v>
      </c>
      <c r="H3800" s="106"/>
    </row>
    <row r="3801" spans="1:8" x14ac:dyDescent="0.25">
      <c r="A3801" s="106"/>
      <c r="B3801" s="106"/>
      <c r="C3801" s="106"/>
      <c r="D3801" s="106"/>
      <c r="E3801">
        <v>51383</v>
      </c>
      <c r="F3801" s="106"/>
      <c r="G3801" t="s">
        <v>102</v>
      </c>
      <c r="H3801" s="106"/>
    </row>
    <row r="3802" spans="1:8" x14ac:dyDescent="0.25">
      <c r="A3802" s="106"/>
      <c r="B3802" s="106"/>
      <c r="C3802" s="106"/>
      <c r="D3802" s="106"/>
      <c r="E3802">
        <v>51385</v>
      </c>
      <c r="F3802" s="106"/>
      <c r="G3802" t="s">
        <v>102</v>
      </c>
      <c r="H3802" s="106"/>
    </row>
    <row r="3803" spans="1:8" x14ac:dyDescent="0.25">
      <c r="A3803" s="106"/>
      <c r="B3803" s="106"/>
      <c r="C3803" s="106"/>
      <c r="D3803" s="106"/>
      <c r="E3803">
        <v>50610</v>
      </c>
      <c r="F3803" s="106"/>
      <c r="G3803" t="s">
        <v>102</v>
      </c>
      <c r="H3803" s="106"/>
    </row>
    <row r="3804" spans="1:8" x14ac:dyDescent="0.25">
      <c r="A3804" s="106"/>
      <c r="B3804" s="106"/>
      <c r="C3804" s="106"/>
      <c r="D3804" s="106"/>
      <c r="E3804">
        <v>50611</v>
      </c>
      <c r="F3804" s="106"/>
      <c r="G3804" t="s">
        <v>102</v>
      </c>
      <c r="H3804" s="106"/>
    </row>
    <row r="3805" spans="1:8" x14ac:dyDescent="0.25">
      <c r="A3805" s="106"/>
      <c r="B3805" s="106"/>
      <c r="C3805" s="106"/>
      <c r="D3805" s="106"/>
      <c r="E3805">
        <v>50612</v>
      </c>
      <c r="F3805" s="106"/>
      <c r="G3805" t="s">
        <v>102</v>
      </c>
      <c r="H3805" s="106"/>
    </row>
    <row r="3806" spans="1:8" x14ac:dyDescent="0.25">
      <c r="A3806" s="106"/>
      <c r="B3806" s="106"/>
      <c r="C3806" s="106"/>
      <c r="D3806" s="106"/>
      <c r="E3806">
        <v>50613</v>
      </c>
      <c r="F3806" s="106"/>
      <c r="G3806" t="s">
        <v>102</v>
      </c>
      <c r="H3806" s="106"/>
    </row>
    <row r="3807" spans="1:8" x14ac:dyDescent="0.25">
      <c r="A3807" s="106"/>
      <c r="B3807" s="106"/>
      <c r="C3807" s="106"/>
      <c r="D3807" s="106"/>
      <c r="E3807">
        <v>50614</v>
      </c>
      <c r="F3807" s="106"/>
      <c r="G3807" t="s">
        <v>102</v>
      </c>
      <c r="H3807" s="106"/>
    </row>
    <row r="3808" spans="1:8" x14ac:dyDescent="0.25">
      <c r="A3808" s="106"/>
      <c r="B3808" s="106"/>
      <c r="C3808" s="106"/>
      <c r="D3808" s="106"/>
      <c r="E3808">
        <v>50615</v>
      </c>
      <c r="F3808" s="106"/>
      <c r="G3808" t="s">
        <v>102</v>
      </c>
      <c r="H3808" s="106"/>
    </row>
    <row r="3809" spans="1:8" x14ac:dyDescent="0.25">
      <c r="A3809" s="106"/>
      <c r="B3809" s="106"/>
      <c r="C3809" s="106"/>
      <c r="D3809" s="106"/>
      <c r="E3809">
        <v>50616</v>
      </c>
      <c r="F3809" s="106"/>
      <c r="G3809" t="s">
        <v>102</v>
      </c>
      <c r="H3809" s="106"/>
    </row>
    <row r="3810" spans="1:8" x14ac:dyDescent="0.25">
      <c r="A3810" s="106"/>
      <c r="B3810" s="106"/>
      <c r="C3810" s="106"/>
      <c r="D3810" s="106"/>
      <c r="E3810">
        <v>50617</v>
      </c>
      <c r="F3810" s="106"/>
      <c r="G3810" t="s">
        <v>102</v>
      </c>
      <c r="H3810" s="106"/>
    </row>
    <row r="3811" spans="1:8" x14ac:dyDescent="0.25">
      <c r="A3811" s="106"/>
      <c r="B3811" s="106"/>
      <c r="C3811" s="106"/>
      <c r="D3811" s="106"/>
      <c r="E3811">
        <v>50618</v>
      </c>
      <c r="F3811" s="106"/>
      <c r="G3811" t="s">
        <v>102</v>
      </c>
      <c r="H3811" s="106"/>
    </row>
    <row r="3812" spans="1:8" x14ac:dyDescent="0.25">
      <c r="A3812" s="106"/>
      <c r="B3812" s="106"/>
      <c r="C3812" s="106"/>
      <c r="D3812" s="106"/>
      <c r="E3812">
        <v>50619</v>
      </c>
      <c r="F3812" s="106"/>
      <c r="G3812" t="s">
        <v>102</v>
      </c>
      <c r="H3812" s="106"/>
    </row>
    <row r="3813" spans="1:8" x14ac:dyDescent="0.25">
      <c r="A3813" s="106"/>
      <c r="B3813" s="106"/>
      <c r="C3813" s="106"/>
      <c r="D3813" s="106"/>
      <c r="E3813">
        <v>50620</v>
      </c>
      <c r="F3813" s="106"/>
      <c r="G3813" t="s">
        <v>102</v>
      </c>
      <c r="H3813" s="106"/>
    </row>
    <row r="3814" spans="1:8" x14ac:dyDescent="0.25">
      <c r="A3814" s="106"/>
      <c r="B3814" s="106"/>
      <c r="C3814" s="106"/>
      <c r="D3814" s="106"/>
      <c r="E3814">
        <v>50621</v>
      </c>
      <c r="F3814" s="106"/>
      <c r="G3814" t="s">
        <v>102</v>
      </c>
      <c r="H3814" s="106"/>
    </row>
    <row r="3815" spans="1:8" x14ac:dyDescent="0.25">
      <c r="A3815" s="106"/>
      <c r="B3815" s="106"/>
      <c r="C3815" s="106"/>
      <c r="D3815" s="106"/>
      <c r="E3815">
        <v>50622</v>
      </c>
      <c r="F3815" s="106"/>
      <c r="G3815" t="s">
        <v>102</v>
      </c>
      <c r="H3815" s="106"/>
    </row>
    <row r="3816" spans="1:8" x14ac:dyDescent="0.25">
      <c r="A3816" s="106"/>
      <c r="B3816" s="106"/>
      <c r="C3816" s="106"/>
      <c r="D3816" s="106"/>
      <c r="E3816">
        <v>50624</v>
      </c>
      <c r="F3816" s="106"/>
      <c r="G3816" t="s">
        <v>102</v>
      </c>
      <c r="H3816" s="106"/>
    </row>
    <row r="3817" spans="1:8" x14ac:dyDescent="0.25">
      <c r="A3817" s="106"/>
      <c r="B3817" s="106"/>
      <c r="C3817" s="106"/>
      <c r="D3817" s="106"/>
      <c r="E3817">
        <v>51386</v>
      </c>
      <c r="F3817" s="106"/>
      <c r="G3817" t="s">
        <v>102</v>
      </c>
      <c r="H3817" s="106"/>
    </row>
    <row r="3818" spans="1:8" x14ac:dyDescent="0.25">
      <c r="A3818" s="106"/>
      <c r="B3818" s="106"/>
      <c r="C3818" s="106"/>
      <c r="D3818" s="106"/>
      <c r="E3818">
        <v>51387</v>
      </c>
      <c r="F3818" s="106"/>
      <c r="G3818" t="s">
        <v>102</v>
      </c>
      <c r="H3818" s="106"/>
    </row>
    <row r="3819" spans="1:8" x14ac:dyDescent="0.25">
      <c r="A3819" s="106"/>
      <c r="B3819" s="106"/>
      <c r="C3819" s="106"/>
      <c r="D3819" s="106"/>
      <c r="E3819">
        <v>51388</v>
      </c>
      <c r="F3819" s="106"/>
      <c r="G3819" t="s">
        <v>102</v>
      </c>
      <c r="H3819" s="106"/>
    </row>
    <row r="3820" spans="1:8" x14ac:dyDescent="0.25">
      <c r="A3820" s="106"/>
      <c r="B3820" s="106"/>
      <c r="C3820" s="106"/>
      <c r="D3820" s="106"/>
      <c r="E3820">
        <v>51389</v>
      </c>
      <c r="F3820" s="106"/>
      <c r="G3820" t="s">
        <v>102</v>
      </c>
      <c r="H3820" s="106"/>
    </row>
    <row r="3821" spans="1:8" x14ac:dyDescent="0.25">
      <c r="A3821" s="106"/>
      <c r="B3821" s="106"/>
      <c r="C3821" s="106"/>
      <c r="D3821" s="106"/>
      <c r="E3821">
        <v>51390</v>
      </c>
      <c r="F3821" s="106"/>
      <c r="G3821" t="s">
        <v>102</v>
      </c>
      <c r="H3821" s="106"/>
    </row>
    <row r="3822" spans="1:8" x14ac:dyDescent="0.25">
      <c r="A3822" s="106"/>
      <c r="B3822" s="106"/>
      <c r="C3822" s="106"/>
      <c r="D3822" s="106"/>
      <c r="E3822">
        <v>51391</v>
      </c>
      <c r="F3822" s="106"/>
      <c r="G3822" t="s">
        <v>102</v>
      </c>
      <c r="H3822" s="106"/>
    </row>
    <row r="3823" spans="1:8" x14ac:dyDescent="0.25">
      <c r="A3823" s="106"/>
      <c r="B3823" s="106"/>
      <c r="C3823" s="106"/>
      <c r="D3823" s="106"/>
      <c r="E3823">
        <v>51392</v>
      </c>
      <c r="F3823" s="106"/>
      <c r="G3823" t="s">
        <v>102</v>
      </c>
      <c r="H3823" s="106"/>
    </row>
    <row r="3824" spans="1:8" x14ac:dyDescent="0.25">
      <c r="A3824" s="106"/>
      <c r="B3824" s="106"/>
      <c r="C3824" s="106"/>
      <c r="D3824" s="106"/>
      <c r="E3824">
        <v>51393</v>
      </c>
      <c r="F3824" s="106"/>
      <c r="G3824" t="s">
        <v>102</v>
      </c>
      <c r="H3824" s="106"/>
    </row>
    <row r="3825" spans="1:8" x14ac:dyDescent="0.25">
      <c r="A3825" s="106"/>
      <c r="B3825" s="106"/>
      <c r="C3825" s="106"/>
      <c r="D3825" s="106"/>
      <c r="E3825">
        <v>51394</v>
      </c>
      <c r="F3825" s="106"/>
      <c r="G3825" t="s">
        <v>102</v>
      </c>
      <c r="H3825" s="106"/>
    </row>
    <row r="3826" spans="1:8" x14ac:dyDescent="0.25">
      <c r="A3826" s="106"/>
      <c r="B3826" s="106"/>
      <c r="C3826" s="106"/>
      <c r="D3826" s="106"/>
      <c r="E3826">
        <v>50562</v>
      </c>
      <c r="F3826" s="106"/>
      <c r="G3826" t="s">
        <v>102</v>
      </c>
      <c r="H3826" s="106"/>
    </row>
    <row r="3827" spans="1:8" x14ac:dyDescent="0.25">
      <c r="A3827" s="106"/>
      <c r="B3827" s="106"/>
      <c r="C3827" s="106"/>
      <c r="D3827" s="106"/>
      <c r="E3827">
        <v>50563</v>
      </c>
      <c r="F3827" s="106"/>
      <c r="G3827" t="s">
        <v>102</v>
      </c>
      <c r="H3827" s="106"/>
    </row>
    <row r="3828" spans="1:8" x14ac:dyDescent="0.25">
      <c r="A3828" s="106"/>
      <c r="B3828" s="106"/>
      <c r="C3828" s="106"/>
      <c r="D3828" s="106"/>
      <c r="E3828">
        <v>50564</v>
      </c>
      <c r="F3828" s="106"/>
      <c r="G3828" t="s">
        <v>102</v>
      </c>
      <c r="H3828" s="106"/>
    </row>
    <row r="3829" spans="1:8" x14ac:dyDescent="0.25">
      <c r="A3829" s="106"/>
      <c r="B3829" s="106"/>
      <c r="C3829" s="106"/>
      <c r="D3829" s="106"/>
      <c r="E3829">
        <v>50565</v>
      </c>
      <c r="F3829" s="106"/>
      <c r="G3829" t="s">
        <v>102</v>
      </c>
      <c r="H3829" s="106"/>
    </row>
    <row r="3830" spans="1:8" x14ac:dyDescent="0.25">
      <c r="A3830" s="106"/>
      <c r="B3830" s="106"/>
      <c r="C3830" s="106"/>
      <c r="D3830" s="106"/>
      <c r="E3830">
        <v>50566</v>
      </c>
      <c r="F3830" s="106"/>
      <c r="G3830" t="s">
        <v>102</v>
      </c>
      <c r="H3830" s="106"/>
    </row>
    <row r="3831" spans="1:8" x14ac:dyDescent="0.25">
      <c r="A3831" s="106"/>
      <c r="B3831" s="106"/>
      <c r="C3831" s="106"/>
      <c r="D3831" s="106"/>
      <c r="E3831">
        <v>50567</v>
      </c>
      <c r="F3831" s="106"/>
      <c r="G3831" t="s">
        <v>102</v>
      </c>
      <c r="H3831" s="106"/>
    </row>
    <row r="3832" spans="1:8" x14ac:dyDescent="0.25">
      <c r="A3832" s="106"/>
      <c r="B3832" s="106"/>
      <c r="C3832" s="106"/>
      <c r="D3832" s="106"/>
      <c r="E3832">
        <v>50568</v>
      </c>
      <c r="F3832" s="106"/>
      <c r="G3832" t="s">
        <v>102</v>
      </c>
      <c r="H3832" s="106"/>
    </row>
    <row r="3833" spans="1:8" x14ac:dyDescent="0.25">
      <c r="A3833" s="106"/>
      <c r="B3833" s="106"/>
      <c r="C3833" s="106"/>
      <c r="D3833" s="106"/>
      <c r="E3833">
        <v>50569</v>
      </c>
      <c r="F3833" s="106"/>
      <c r="G3833" t="s">
        <v>102</v>
      </c>
      <c r="H3833" s="106"/>
    </row>
    <row r="3834" spans="1:8" x14ac:dyDescent="0.25">
      <c r="A3834" s="106"/>
      <c r="B3834" s="106"/>
      <c r="C3834" s="106"/>
      <c r="D3834" s="106"/>
      <c r="E3834">
        <v>50570</v>
      </c>
      <c r="F3834" s="106"/>
      <c r="G3834" t="s">
        <v>102</v>
      </c>
      <c r="H3834" s="106"/>
    </row>
    <row r="3835" spans="1:8" x14ac:dyDescent="0.25">
      <c r="A3835" s="106"/>
      <c r="B3835" s="106"/>
      <c r="C3835" s="106"/>
      <c r="D3835" s="106"/>
      <c r="E3835">
        <v>50571</v>
      </c>
      <c r="F3835" s="106"/>
      <c r="G3835" t="s">
        <v>102</v>
      </c>
      <c r="H3835" s="106"/>
    </row>
    <row r="3836" spans="1:8" x14ac:dyDescent="0.25">
      <c r="A3836" s="106"/>
      <c r="B3836" s="106"/>
      <c r="C3836" s="106"/>
      <c r="D3836" s="106"/>
      <c r="E3836">
        <v>50572</v>
      </c>
      <c r="F3836" s="106"/>
      <c r="G3836" t="s">
        <v>102</v>
      </c>
      <c r="H3836" s="106"/>
    </row>
    <row r="3837" spans="1:8" x14ac:dyDescent="0.25">
      <c r="A3837" s="106"/>
      <c r="B3837" s="106"/>
      <c r="C3837" s="106"/>
      <c r="D3837" s="106"/>
      <c r="E3837">
        <v>50573</v>
      </c>
      <c r="F3837" s="106"/>
      <c r="G3837" t="s">
        <v>102</v>
      </c>
      <c r="H3837" s="106"/>
    </row>
    <row r="3838" spans="1:8" x14ac:dyDescent="0.25">
      <c r="A3838" s="106"/>
      <c r="B3838" s="106"/>
      <c r="C3838" s="106"/>
      <c r="D3838" s="106"/>
      <c r="E3838">
        <v>50574</v>
      </c>
      <c r="F3838" s="106"/>
      <c r="G3838" t="s">
        <v>102</v>
      </c>
      <c r="H3838" s="106"/>
    </row>
    <row r="3839" spans="1:8" x14ac:dyDescent="0.25">
      <c r="A3839" s="106"/>
      <c r="B3839" s="106"/>
      <c r="C3839" s="106"/>
      <c r="D3839" s="106"/>
      <c r="E3839">
        <v>50575</v>
      </c>
      <c r="F3839" s="106"/>
      <c r="G3839" t="s">
        <v>102</v>
      </c>
      <c r="H3839" s="106"/>
    </row>
    <row r="3840" spans="1:8" x14ac:dyDescent="0.25">
      <c r="A3840" s="106"/>
      <c r="B3840" s="106"/>
      <c r="C3840" s="106"/>
      <c r="D3840" s="106"/>
      <c r="E3840">
        <v>50576</v>
      </c>
      <c r="F3840" s="106"/>
      <c r="G3840" t="s">
        <v>102</v>
      </c>
      <c r="H3840" s="106"/>
    </row>
    <row r="3841" spans="1:8" x14ac:dyDescent="0.25">
      <c r="A3841" s="106"/>
      <c r="B3841" s="106"/>
      <c r="C3841" s="106"/>
      <c r="D3841" s="106"/>
      <c r="E3841">
        <v>50577</v>
      </c>
      <c r="F3841" s="106"/>
      <c r="G3841" t="s">
        <v>102</v>
      </c>
      <c r="H3841" s="106"/>
    </row>
    <row r="3842" spans="1:8" x14ac:dyDescent="0.25">
      <c r="A3842" s="106"/>
      <c r="B3842" s="106"/>
      <c r="C3842" s="106"/>
      <c r="D3842" s="106"/>
      <c r="E3842">
        <v>50578</v>
      </c>
      <c r="F3842" s="106"/>
      <c r="G3842" t="s">
        <v>102</v>
      </c>
      <c r="H3842" s="106"/>
    </row>
    <row r="3843" spans="1:8" x14ac:dyDescent="0.25">
      <c r="A3843" s="106"/>
      <c r="B3843" s="106"/>
      <c r="C3843" s="106"/>
      <c r="D3843" s="106"/>
      <c r="E3843">
        <v>50579</v>
      </c>
      <c r="F3843" s="106"/>
      <c r="G3843" t="s">
        <v>102</v>
      </c>
      <c r="H3843" s="106"/>
    </row>
    <row r="3844" spans="1:8" x14ac:dyDescent="0.25">
      <c r="A3844" s="106"/>
      <c r="B3844" s="106"/>
      <c r="C3844" s="106"/>
      <c r="D3844" s="106"/>
      <c r="E3844">
        <v>50580</v>
      </c>
      <c r="F3844" s="106"/>
      <c r="G3844" t="s">
        <v>102</v>
      </c>
      <c r="H3844" s="106"/>
    </row>
    <row r="3845" spans="1:8" x14ac:dyDescent="0.25">
      <c r="A3845" s="106"/>
      <c r="B3845" s="106"/>
      <c r="C3845" s="106"/>
      <c r="D3845" s="106"/>
      <c r="E3845">
        <v>50581</v>
      </c>
      <c r="F3845" s="106"/>
      <c r="G3845" t="s">
        <v>102</v>
      </c>
      <c r="H3845" s="106"/>
    </row>
    <row r="3846" spans="1:8" x14ac:dyDescent="0.25">
      <c r="A3846" s="106"/>
      <c r="B3846" s="106"/>
      <c r="C3846" s="106"/>
      <c r="D3846" s="106"/>
      <c r="E3846">
        <v>50582</v>
      </c>
      <c r="F3846" s="106"/>
      <c r="G3846" t="s">
        <v>102</v>
      </c>
      <c r="H3846" s="106"/>
    </row>
    <row r="3847" spans="1:8" x14ac:dyDescent="0.25">
      <c r="A3847" s="106"/>
      <c r="B3847" s="106"/>
      <c r="C3847" s="106"/>
      <c r="D3847" s="106"/>
      <c r="E3847">
        <v>50583</v>
      </c>
      <c r="F3847" s="106"/>
      <c r="G3847" t="s">
        <v>102</v>
      </c>
      <c r="H3847" s="106"/>
    </row>
    <row r="3848" spans="1:8" x14ac:dyDescent="0.25">
      <c r="A3848" s="106"/>
      <c r="B3848" s="106"/>
      <c r="C3848" s="106"/>
      <c r="D3848" s="106"/>
      <c r="E3848">
        <v>50584</v>
      </c>
      <c r="F3848" s="106"/>
      <c r="G3848" t="s">
        <v>102</v>
      </c>
      <c r="H3848" s="106"/>
    </row>
    <row r="3849" spans="1:8" x14ac:dyDescent="0.25">
      <c r="A3849" s="106"/>
      <c r="B3849" s="106"/>
      <c r="C3849" s="106"/>
      <c r="D3849" s="106"/>
      <c r="E3849">
        <v>50585</v>
      </c>
      <c r="F3849" s="106"/>
      <c r="G3849" t="s">
        <v>102</v>
      </c>
      <c r="H3849" s="106"/>
    </row>
    <row r="3850" spans="1:8" x14ac:dyDescent="0.25">
      <c r="A3850" s="106"/>
      <c r="B3850" s="106"/>
      <c r="C3850" s="106"/>
      <c r="D3850" s="106"/>
      <c r="E3850">
        <v>50586</v>
      </c>
      <c r="F3850" s="106"/>
      <c r="G3850" t="s">
        <v>102</v>
      </c>
      <c r="H3850" s="106"/>
    </row>
    <row r="3851" spans="1:8" x14ac:dyDescent="0.25">
      <c r="A3851" s="106"/>
      <c r="B3851" s="106"/>
      <c r="C3851" s="106"/>
      <c r="D3851" s="106"/>
      <c r="E3851">
        <v>50587</v>
      </c>
      <c r="F3851" s="106"/>
      <c r="G3851" t="s">
        <v>102</v>
      </c>
      <c r="H3851" s="106"/>
    </row>
    <row r="3852" spans="1:8" x14ac:dyDescent="0.25">
      <c r="A3852" s="106"/>
      <c r="B3852" s="106"/>
      <c r="C3852" s="106"/>
      <c r="D3852" s="106"/>
      <c r="E3852">
        <v>50588</v>
      </c>
      <c r="F3852" s="106"/>
      <c r="G3852" t="s">
        <v>102</v>
      </c>
      <c r="H3852" s="106"/>
    </row>
    <row r="3853" spans="1:8" x14ac:dyDescent="0.25">
      <c r="A3853" s="106"/>
      <c r="B3853" s="106"/>
      <c r="C3853" s="106"/>
      <c r="D3853" s="106"/>
      <c r="E3853">
        <v>50589</v>
      </c>
      <c r="F3853" s="106"/>
      <c r="G3853" t="s">
        <v>102</v>
      </c>
      <c r="H3853" s="106"/>
    </row>
    <row r="3854" spans="1:8" x14ac:dyDescent="0.25">
      <c r="A3854" s="106"/>
      <c r="B3854" s="106"/>
      <c r="C3854" s="106"/>
      <c r="D3854" s="106"/>
      <c r="E3854">
        <v>50590</v>
      </c>
      <c r="F3854" s="106"/>
      <c r="G3854" t="s">
        <v>102</v>
      </c>
      <c r="H3854" s="106"/>
    </row>
    <row r="3855" spans="1:8" x14ac:dyDescent="0.25">
      <c r="A3855" s="106"/>
      <c r="B3855" s="106"/>
      <c r="C3855" s="106"/>
      <c r="D3855" s="106"/>
      <c r="E3855">
        <v>50591</v>
      </c>
      <c r="F3855" s="106"/>
      <c r="G3855" t="s">
        <v>102</v>
      </c>
      <c r="H3855" s="106"/>
    </row>
    <row r="3856" spans="1:8" x14ac:dyDescent="0.25">
      <c r="A3856" s="106"/>
      <c r="B3856" s="106"/>
      <c r="C3856" s="106"/>
      <c r="D3856" s="106"/>
      <c r="E3856">
        <v>50592</v>
      </c>
      <c r="F3856" s="106"/>
      <c r="G3856" t="s">
        <v>102</v>
      </c>
      <c r="H3856" s="106"/>
    </row>
    <row r="3857" spans="1:8" x14ac:dyDescent="0.25">
      <c r="A3857" s="106"/>
      <c r="B3857" s="106"/>
      <c r="C3857" s="106"/>
      <c r="D3857" s="106"/>
      <c r="E3857">
        <v>50593</v>
      </c>
      <c r="F3857" s="106"/>
      <c r="G3857" t="s">
        <v>102</v>
      </c>
      <c r="H3857" s="106"/>
    </row>
    <row r="3858" spans="1:8" x14ac:dyDescent="0.25">
      <c r="A3858" s="106"/>
      <c r="B3858" s="106"/>
      <c r="C3858" s="106"/>
      <c r="D3858" s="106"/>
      <c r="E3858">
        <v>50594</v>
      </c>
      <c r="F3858" s="106"/>
      <c r="G3858" t="s">
        <v>102</v>
      </c>
      <c r="H3858" s="106"/>
    </row>
    <row r="3859" spans="1:8" x14ac:dyDescent="0.25">
      <c r="A3859" s="106"/>
      <c r="B3859" s="106"/>
      <c r="C3859" s="106"/>
      <c r="D3859" s="106"/>
      <c r="E3859">
        <v>50595</v>
      </c>
      <c r="F3859" s="106"/>
      <c r="G3859" t="s">
        <v>102</v>
      </c>
      <c r="H3859" s="106"/>
    </row>
    <row r="3860" spans="1:8" x14ac:dyDescent="0.25">
      <c r="A3860" s="106"/>
      <c r="B3860" s="106"/>
      <c r="C3860" s="106"/>
      <c r="D3860" s="106"/>
      <c r="E3860">
        <v>50596</v>
      </c>
      <c r="F3860" s="106"/>
      <c r="G3860" t="s">
        <v>102</v>
      </c>
      <c r="H3860" s="106"/>
    </row>
    <row r="3861" spans="1:8" x14ac:dyDescent="0.25">
      <c r="A3861" s="106"/>
      <c r="B3861" s="106"/>
      <c r="C3861" s="106"/>
      <c r="D3861" s="106"/>
      <c r="E3861">
        <v>50597</v>
      </c>
      <c r="F3861" s="106"/>
      <c r="G3861" t="s">
        <v>102</v>
      </c>
      <c r="H3861" s="106"/>
    </row>
    <row r="3862" spans="1:8" x14ac:dyDescent="0.25">
      <c r="A3862" s="106"/>
      <c r="B3862" s="106"/>
      <c r="C3862" s="106"/>
      <c r="D3862" s="106"/>
      <c r="E3862">
        <v>50598</v>
      </c>
      <c r="F3862" s="106"/>
      <c r="G3862" t="s">
        <v>102</v>
      </c>
      <c r="H3862" s="106"/>
    </row>
    <row r="3863" spans="1:8" x14ac:dyDescent="0.25">
      <c r="A3863" s="106"/>
      <c r="B3863" s="106"/>
      <c r="C3863" s="106"/>
      <c r="D3863" s="106"/>
      <c r="E3863">
        <v>50600</v>
      </c>
      <c r="F3863" s="106"/>
      <c r="G3863" t="s">
        <v>102</v>
      </c>
      <c r="H3863" s="106"/>
    </row>
    <row r="3864" spans="1:8" x14ac:dyDescent="0.25">
      <c r="A3864" s="106"/>
      <c r="B3864" s="106"/>
      <c r="C3864" s="106"/>
      <c r="D3864" s="106"/>
      <c r="E3864">
        <v>50601</v>
      </c>
      <c r="F3864" s="106"/>
      <c r="G3864" t="s">
        <v>102</v>
      </c>
      <c r="H3864" s="106"/>
    </row>
    <row r="3865" spans="1:8" x14ac:dyDescent="0.25">
      <c r="A3865" s="106"/>
      <c r="B3865" s="106"/>
      <c r="C3865" s="106"/>
      <c r="D3865" s="106"/>
      <c r="E3865">
        <v>50602</v>
      </c>
      <c r="F3865" s="106"/>
      <c r="G3865" t="s">
        <v>102</v>
      </c>
      <c r="H3865" s="106"/>
    </row>
    <row r="3866" spans="1:8" x14ac:dyDescent="0.25">
      <c r="A3866" s="106"/>
      <c r="B3866" s="106"/>
      <c r="C3866" s="106"/>
      <c r="D3866" s="106"/>
      <c r="E3866">
        <v>50603</v>
      </c>
      <c r="F3866" s="106"/>
      <c r="G3866" t="s">
        <v>102</v>
      </c>
      <c r="H3866" s="106"/>
    </row>
    <row r="3867" spans="1:8" x14ac:dyDescent="0.25">
      <c r="A3867" s="106"/>
      <c r="B3867" s="106"/>
      <c r="C3867" s="106"/>
      <c r="D3867" s="106"/>
      <c r="E3867">
        <v>50604</v>
      </c>
      <c r="F3867" s="106"/>
      <c r="G3867" t="s">
        <v>102</v>
      </c>
      <c r="H3867" s="106"/>
    </row>
    <row r="3868" spans="1:8" x14ac:dyDescent="0.25">
      <c r="A3868" s="106"/>
      <c r="B3868" s="106"/>
      <c r="C3868" s="106"/>
      <c r="D3868" s="106"/>
      <c r="E3868">
        <v>50605</v>
      </c>
      <c r="F3868" s="106"/>
      <c r="G3868" t="s">
        <v>102</v>
      </c>
      <c r="H3868" s="106"/>
    </row>
    <row r="3869" spans="1:8" x14ac:dyDescent="0.25">
      <c r="A3869" s="106"/>
      <c r="B3869" s="106"/>
      <c r="C3869" s="106"/>
      <c r="D3869" s="106"/>
      <c r="E3869">
        <v>50606</v>
      </c>
      <c r="F3869" s="106"/>
      <c r="G3869" t="s">
        <v>102</v>
      </c>
      <c r="H3869" s="106"/>
    </row>
    <row r="3870" spans="1:8" x14ac:dyDescent="0.25">
      <c r="A3870" s="106"/>
      <c r="B3870" s="106"/>
      <c r="C3870" s="106"/>
      <c r="D3870" s="106"/>
      <c r="E3870">
        <v>50607</v>
      </c>
      <c r="F3870" s="106"/>
      <c r="G3870" t="s">
        <v>102</v>
      </c>
      <c r="H3870" s="106"/>
    </row>
    <row r="3871" spans="1:8" x14ac:dyDescent="0.25">
      <c r="A3871" s="106"/>
      <c r="B3871" s="106"/>
      <c r="C3871" s="106"/>
      <c r="D3871" s="106"/>
      <c r="E3871">
        <v>50608</v>
      </c>
      <c r="F3871" s="106"/>
      <c r="G3871" t="s">
        <v>102</v>
      </c>
      <c r="H3871" s="106"/>
    </row>
    <row r="3872" spans="1:8" x14ac:dyDescent="0.25">
      <c r="A3872" s="106"/>
      <c r="B3872" s="106"/>
      <c r="C3872" s="106"/>
      <c r="D3872" s="106"/>
      <c r="E3872">
        <v>51225</v>
      </c>
      <c r="F3872" s="106"/>
      <c r="G3872" t="s">
        <v>102</v>
      </c>
      <c r="H3872" s="106"/>
    </row>
    <row r="3873" spans="1:8" x14ac:dyDescent="0.25">
      <c r="A3873" s="106"/>
      <c r="B3873" s="106"/>
      <c r="C3873" s="106"/>
      <c r="D3873" s="106"/>
      <c r="E3873">
        <v>51226</v>
      </c>
      <c r="F3873" s="106"/>
      <c r="G3873" t="s">
        <v>102</v>
      </c>
      <c r="H3873" s="106"/>
    </row>
    <row r="3874" spans="1:8" x14ac:dyDescent="0.25">
      <c r="A3874" s="106"/>
      <c r="B3874" s="106"/>
      <c r="C3874" s="106"/>
      <c r="D3874" s="106"/>
      <c r="E3874">
        <v>51227</v>
      </c>
      <c r="F3874" s="106"/>
      <c r="G3874" t="s">
        <v>102</v>
      </c>
      <c r="H3874" s="106"/>
    </row>
    <row r="3875" spans="1:8" x14ac:dyDescent="0.25">
      <c r="A3875" s="106"/>
      <c r="B3875" s="106"/>
      <c r="C3875" s="106"/>
      <c r="D3875" s="106"/>
      <c r="E3875">
        <v>51228</v>
      </c>
      <c r="F3875" s="106"/>
      <c r="G3875" t="s">
        <v>102</v>
      </c>
      <c r="H3875" s="106"/>
    </row>
    <row r="3876" spans="1:8" x14ac:dyDescent="0.25">
      <c r="A3876" s="106"/>
      <c r="B3876" s="106"/>
      <c r="C3876" s="106"/>
      <c r="D3876" s="106"/>
      <c r="E3876">
        <v>51229</v>
      </c>
      <c r="F3876" s="106"/>
      <c r="G3876" t="s">
        <v>102</v>
      </c>
      <c r="H3876" s="106"/>
    </row>
    <row r="3877" spans="1:8" x14ac:dyDescent="0.25">
      <c r="A3877" s="106"/>
      <c r="B3877" s="106"/>
      <c r="C3877" s="106"/>
      <c r="D3877" s="106"/>
      <c r="E3877">
        <v>51230</v>
      </c>
      <c r="F3877" s="106"/>
      <c r="G3877" t="s">
        <v>102</v>
      </c>
      <c r="H3877" s="106"/>
    </row>
    <row r="3878" spans="1:8" x14ac:dyDescent="0.25">
      <c r="A3878" s="106"/>
      <c r="B3878" s="106"/>
      <c r="C3878" s="106"/>
      <c r="D3878" s="106"/>
      <c r="E3878">
        <v>51231</v>
      </c>
      <c r="F3878" s="106"/>
      <c r="G3878" t="s">
        <v>102</v>
      </c>
      <c r="H3878" s="106"/>
    </row>
    <row r="3879" spans="1:8" x14ac:dyDescent="0.25">
      <c r="A3879" s="106"/>
      <c r="B3879" s="106"/>
      <c r="C3879" s="106"/>
      <c r="D3879" s="106"/>
      <c r="E3879">
        <v>51232</v>
      </c>
      <c r="F3879" s="106"/>
      <c r="G3879" t="s">
        <v>102</v>
      </c>
      <c r="H3879" s="106"/>
    </row>
    <row r="3880" spans="1:8" x14ac:dyDescent="0.25">
      <c r="A3880" s="106"/>
      <c r="B3880" s="106"/>
      <c r="C3880" s="106"/>
      <c r="D3880" s="106"/>
      <c r="E3880">
        <v>51233</v>
      </c>
      <c r="F3880" s="106"/>
      <c r="G3880" t="s">
        <v>102</v>
      </c>
      <c r="H3880" s="106"/>
    </row>
    <row r="3881" spans="1:8" x14ac:dyDescent="0.25">
      <c r="A3881" s="106"/>
      <c r="B3881" s="106"/>
      <c r="C3881" s="106"/>
      <c r="D3881" s="106"/>
      <c r="E3881">
        <v>51234</v>
      </c>
      <c r="F3881" s="106"/>
      <c r="G3881" t="s">
        <v>102</v>
      </c>
      <c r="H3881" s="106"/>
    </row>
    <row r="3882" spans="1:8" x14ac:dyDescent="0.25">
      <c r="A3882" s="106"/>
      <c r="B3882" s="106"/>
      <c r="C3882" s="106"/>
      <c r="D3882" s="106"/>
      <c r="E3882">
        <v>51235</v>
      </c>
      <c r="F3882" s="106"/>
      <c r="G3882" t="s">
        <v>102</v>
      </c>
      <c r="H3882" s="106"/>
    </row>
    <row r="3883" spans="1:8" x14ac:dyDescent="0.25">
      <c r="A3883" s="106"/>
      <c r="B3883" s="106"/>
      <c r="C3883" s="106"/>
      <c r="D3883" s="106"/>
      <c r="E3883">
        <v>51236</v>
      </c>
      <c r="F3883" s="106"/>
      <c r="G3883" t="s">
        <v>102</v>
      </c>
      <c r="H3883" s="106"/>
    </row>
    <row r="3884" spans="1:8" x14ac:dyDescent="0.25">
      <c r="A3884" s="106"/>
      <c r="B3884" s="106"/>
      <c r="C3884" s="106"/>
      <c r="D3884" s="106"/>
      <c r="E3884">
        <v>51237</v>
      </c>
      <c r="F3884" s="106"/>
      <c r="G3884" t="s">
        <v>102</v>
      </c>
      <c r="H3884" s="106"/>
    </row>
    <row r="3885" spans="1:8" x14ac:dyDescent="0.25">
      <c r="A3885" s="106"/>
      <c r="B3885" s="106"/>
      <c r="C3885" s="106"/>
      <c r="D3885" s="106"/>
      <c r="E3885">
        <v>51238</v>
      </c>
      <c r="F3885" s="106"/>
      <c r="G3885" t="s">
        <v>102</v>
      </c>
      <c r="H3885" s="106"/>
    </row>
    <row r="3886" spans="1:8" x14ac:dyDescent="0.25">
      <c r="A3886" s="106"/>
      <c r="B3886" s="106"/>
      <c r="C3886" s="106"/>
      <c r="D3886" s="106"/>
      <c r="E3886">
        <v>51240</v>
      </c>
      <c r="F3886" s="106"/>
      <c r="G3886" t="s">
        <v>102</v>
      </c>
      <c r="H3886" s="106"/>
    </row>
    <row r="3887" spans="1:8" x14ac:dyDescent="0.25">
      <c r="A3887" s="106"/>
      <c r="B3887" s="106"/>
      <c r="C3887" s="106"/>
      <c r="D3887" s="106"/>
      <c r="E3887">
        <v>51241</v>
      </c>
      <c r="F3887" s="106"/>
      <c r="G3887" t="s">
        <v>102</v>
      </c>
      <c r="H3887" s="106"/>
    </row>
    <row r="3888" spans="1:8" x14ac:dyDescent="0.25">
      <c r="A3888" s="106"/>
      <c r="B3888" s="106"/>
      <c r="C3888" s="106"/>
      <c r="D3888" s="106"/>
      <c r="E3888">
        <v>51242</v>
      </c>
      <c r="F3888" s="106"/>
      <c r="G3888" t="s">
        <v>102</v>
      </c>
      <c r="H3888" s="106"/>
    </row>
    <row r="3889" spans="1:8" x14ac:dyDescent="0.25">
      <c r="A3889" s="106"/>
      <c r="B3889" s="106"/>
      <c r="C3889" s="106"/>
      <c r="D3889" s="106"/>
      <c r="E3889">
        <v>51244</v>
      </c>
      <c r="F3889" s="106"/>
      <c r="G3889" t="s">
        <v>102</v>
      </c>
      <c r="H3889" s="106"/>
    </row>
    <row r="3890" spans="1:8" x14ac:dyDescent="0.25">
      <c r="A3890" s="106"/>
      <c r="B3890" s="106"/>
      <c r="C3890" s="106"/>
      <c r="D3890" s="106"/>
      <c r="E3890">
        <v>51245</v>
      </c>
      <c r="F3890" s="106"/>
      <c r="G3890" t="s">
        <v>102</v>
      </c>
      <c r="H3890" s="106"/>
    </row>
    <row r="3891" spans="1:8" x14ac:dyDescent="0.25">
      <c r="A3891" s="106"/>
      <c r="B3891" s="106"/>
      <c r="C3891" s="106"/>
      <c r="D3891" s="106"/>
      <c r="E3891">
        <v>51246</v>
      </c>
      <c r="F3891" s="106"/>
      <c r="G3891" t="s">
        <v>102</v>
      </c>
      <c r="H3891" s="106"/>
    </row>
    <row r="3892" spans="1:8" x14ac:dyDescent="0.25">
      <c r="A3892" s="106"/>
      <c r="B3892" s="106"/>
      <c r="C3892" s="106"/>
      <c r="D3892" s="106"/>
      <c r="E3892">
        <v>51247</v>
      </c>
      <c r="F3892" s="106"/>
      <c r="G3892" t="s">
        <v>102</v>
      </c>
      <c r="H3892" s="106"/>
    </row>
    <row r="3893" spans="1:8" x14ac:dyDescent="0.25">
      <c r="A3893" s="106"/>
      <c r="B3893" s="106"/>
      <c r="C3893" s="106"/>
      <c r="D3893" s="106"/>
      <c r="E3893">
        <v>51248</v>
      </c>
      <c r="F3893" s="106"/>
      <c r="G3893" t="s">
        <v>102</v>
      </c>
      <c r="H3893" s="106"/>
    </row>
    <row r="3894" spans="1:8" x14ac:dyDescent="0.25">
      <c r="A3894" s="106"/>
      <c r="B3894" s="106"/>
      <c r="C3894" s="106"/>
      <c r="D3894" s="106"/>
      <c r="E3894">
        <v>51249</v>
      </c>
      <c r="F3894" s="106"/>
      <c r="G3894" t="s">
        <v>102</v>
      </c>
      <c r="H3894" s="106"/>
    </row>
    <row r="3895" spans="1:8" x14ac:dyDescent="0.25">
      <c r="A3895" s="106"/>
      <c r="B3895" s="106"/>
      <c r="C3895" s="106"/>
      <c r="D3895" s="106"/>
      <c r="E3895">
        <v>51250</v>
      </c>
      <c r="F3895" s="106"/>
      <c r="G3895" t="s">
        <v>102</v>
      </c>
      <c r="H3895" s="106"/>
    </row>
    <row r="3896" spans="1:8" x14ac:dyDescent="0.25">
      <c r="A3896" s="106"/>
      <c r="B3896" s="106"/>
      <c r="C3896" s="106"/>
      <c r="D3896" s="106"/>
      <c r="E3896">
        <v>51251</v>
      </c>
      <c r="F3896" s="106"/>
      <c r="G3896" t="s">
        <v>102</v>
      </c>
      <c r="H3896" s="106"/>
    </row>
    <row r="3897" spans="1:8" x14ac:dyDescent="0.25">
      <c r="A3897" s="106"/>
      <c r="B3897" s="106"/>
      <c r="C3897" s="106"/>
      <c r="D3897" s="106"/>
      <c r="E3897">
        <v>51253</v>
      </c>
      <c r="F3897" s="106"/>
      <c r="G3897" t="s">
        <v>102</v>
      </c>
      <c r="H3897" s="106"/>
    </row>
    <row r="3898" spans="1:8" x14ac:dyDescent="0.25">
      <c r="A3898" s="106"/>
      <c r="B3898" s="106"/>
      <c r="C3898" s="106"/>
      <c r="D3898" s="106"/>
      <c r="E3898">
        <v>51256</v>
      </c>
      <c r="F3898" s="106"/>
      <c r="G3898" t="s">
        <v>102</v>
      </c>
      <c r="H3898" s="106"/>
    </row>
    <row r="3899" spans="1:8" x14ac:dyDescent="0.25">
      <c r="A3899" s="106"/>
      <c r="B3899" s="106"/>
      <c r="C3899" s="106"/>
      <c r="D3899" s="106"/>
      <c r="E3899">
        <v>51257</v>
      </c>
      <c r="F3899" s="106"/>
      <c r="G3899" t="s">
        <v>102</v>
      </c>
      <c r="H3899" s="106"/>
    </row>
    <row r="3900" spans="1:8" x14ac:dyDescent="0.25">
      <c r="A3900" s="106"/>
      <c r="B3900" s="106"/>
      <c r="C3900" s="106"/>
      <c r="D3900" s="106"/>
      <c r="E3900">
        <v>51258</v>
      </c>
      <c r="F3900" s="106"/>
      <c r="G3900" t="s">
        <v>102</v>
      </c>
      <c r="H3900" s="106"/>
    </row>
    <row r="3901" spans="1:8" x14ac:dyDescent="0.25">
      <c r="A3901" s="106"/>
      <c r="B3901" s="106"/>
      <c r="C3901" s="106"/>
      <c r="D3901" s="106"/>
      <c r="E3901">
        <v>51259</v>
      </c>
      <c r="F3901" s="106"/>
      <c r="G3901" t="s">
        <v>102</v>
      </c>
      <c r="H3901" s="106"/>
    </row>
    <row r="3902" spans="1:8" x14ac:dyDescent="0.25">
      <c r="A3902" s="106"/>
      <c r="B3902" s="106"/>
      <c r="C3902" s="106"/>
      <c r="D3902" s="106"/>
      <c r="E3902">
        <v>51261</v>
      </c>
      <c r="F3902" s="106"/>
      <c r="G3902" t="s">
        <v>102</v>
      </c>
      <c r="H3902" s="106"/>
    </row>
    <row r="3903" spans="1:8" x14ac:dyDescent="0.25">
      <c r="A3903" s="106"/>
      <c r="B3903" s="106"/>
      <c r="C3903" s="106"/>
      <c r="D3903" s="106"/>
      <c r="E3903">
        <v>51262</v>
      </c>
      <c r="F3903" s="106"/>
      <c r="G3903" t="s">
        <v>102</v>
      </c>
      <c r="H3903" s="106"/>
    </row>
    <row r="3904" spans="1:8" x14ac:dyDescent="0.25">
      <c r="A3904" s="106"/>
      <c r="B3904" s="106"/>
      <c r="C3904" s="106"/>
      <c r="D3904" s="106"/>
      <c r="E3904">
        <v>51263</v>
      </c>
      <c r="F3904" s="106"/>
      <c r="G3904" t="s">
        <v>102</v>
      </c>
      <c r="H3904" s="106"/>
    </row>
    <row r="3905" spans="1:8" x14ac:dyDescent="0.25">
      <c r="A3905" s="106"/>
      <c r="B3905" s="106"/>
      <c r="C3905" s="106"/>
      <c r="D3905" s="106"/>
      <c r="E3905">
        <v>51264</v>
      </c>
      <c r="F3905" s="106"/>
      <c r="G3905" t="s">
        <v>102</v>
      </c>
      <c r="H3905" s="106"/>
    </row>
    <row r="3906" spans="1:8" x14ac:dyDescent="0.25">
      <c r="A3906" s="106"/>
      <c r="B3906" s="106"/>
      <c r="C3906" s="106"/>
      <c r="D3906" s="106"/>
      <c r="E3906">
        <v>51265</v>
      </c>
      <c r="F3906" s="106"/>
      <c r="G3906" t="s">
        <v>102</v>
      </c>
      <c r="H3906" s="106"/>
    </row>
    <row r="3907" spans="1:8" x14ac:dyDescent="0.25">
      <c r="A3907" s="106"/>
      <c r="B3907" s="106"/>
      <c r="C3907" s="106"/>
      <c r="D3907" s="106"/>
      <c r="E3907">
        <v>51266</v>
      </c>
      <c r="F3907" s="106"/>
      <c r="G3907" t="s">
        <v>102</v>
      </c>
      <c r="H3907" s="106"/>
    </row>
    <row r="3908" spans="1:8" x14ac:dyDescent="0.25">
      <c r="A3908" s="106"/>
      <c r="B3908" s="106"/>
      <c r="C3908" s="106"/>
      <c r="D3908" s="106"/>
      <c r="E3908">
        <v>51267</v>
      </c>
      <c r="F3908" s="106"/>
      <c r="G3908" t="s">
        <v>102</v>
      </c>
      <c r="H3908" s="106"/>
    </row>
    <row r="3909" spans="1:8" x14ac:dyDescent="0.25">
      <c r="A3909" s="106"/>
      <c r="B3909" s="106"/>
      <c r="C3909" s="106"/>
      <c r="D3909" s="106"/>
      <c r="E3909">
        <v>51268</v>
      </c>
      <c r="F3909" s="106"/>
      <c r="G3909" t="s">
        <v>102</v>
      </c>
      <c r="H3909" s="106"/>
    </row>
    <row r="3910" spans="1:8" x14ac:dyDescent="0.25">
      <c r="A3910" s="106"/>
      <c r="B3910" s="106"/>
      <c r="C3910" s="106"/>
      <c r="D3910" s="106"/>
      <c r="E3910">
        <v>51269</v>
      </c>
      <c r="F3910" s="106"/>
      <c r="G3910" t="s">
        <v>102</v>
      </c>
      <c r="H3910" s="106"/>
    </row>
    <row r="3911" spans="1:8" x14ac:dyDescent="0.25">
      <c r="A3911" s="106"/>
      <c r="B3911" s="106"/>
      <c r="C3911" s="106"/>
      <c r="D3911" s="106"/>
      <c r="E3911">
        <v>51270</v>
      </c>
      <c r="F3911" s="106"/>
      <c r="G3911" t="s">
        <v>102</v>
      </c>
      <c r="H3911" s="106"/>
    </row>
    <row r="3912" spans="1:8" x14ac:dyDescent="0.25">
      <c r="A3912" s="106"/>
      <c r="B3912" s="106"/>
      <c r="C3912" s="106"/>
      <c r="D3912" s="106"/>
      <c r="E3912">
        <v>51271</v>
      </c>
      <c r="F3912" s="106"/>
      <c r="G3912" t="s">
        <v>102</v>
      </c>
      <c r="H3912" s="106"/>
    </row>
    <row r="3913" spans="1:8" x14ac:dyDescent="0.25">
      <c r="A3913" s="106"/>
      <c r="B3913" s="106"/>
      <c r="C3913" s="106"/>
      <c r="D3913" s="106"/>
      <c r="E3913">
        <v>51272</v>
      </c>
      <c r="F3913" s="106"/>
      <c r="G3913" t="s">
        <v>102</v>
      </c>
      <c r="H3913" s="106"/>
    </row>
    <row r="3914" spans="1:8" x14ac:dyDescent="0.25">
      <c r="A3914" s="106"/>
      <c r="B3914" s="106"/>
      <c r="C3914" s="106"/>
      <c r="D3914" s="106"/>
      <c r="E3914">
        <v>51273</v>
      </c>
      <c r="F3914" s="106"/>
      <c r="G3914" t="s">
        <v>102</v>
      </c>
      <c r="H3914" s="106"/>
    </row>
    <row r="3915" spans="1:8" x14ac:dyDescent="0.25">
      <c r="A3915" s="106"/>
      <c r="B3915" s="106"/>
      <c r="C3915" s="106"/>
      <c r="D3915" s="106"/>
      <c r="E3915">
        <v>51274</v>
      </c>
      <c r="F3915" s="106"/>
      <c r="G3915" t="s">
        <v>102</v>
      </c>
      <c r="H3915" s="106"/>
    </row>
    <row r="3916" spans="1:8" x14ac:dyDescent="0.25">
      <c r="A3916" s="106"/>
      <c r="B3916" s="106"/>
      <c r="C3916" s="106"/>
      <c r="D3916" s="106"/>
      <c r="E3916">
        <v>51275</v>
      </c>
      <c r="F3916" s="106"/>
      <c r="G3916" t="s">
        <v>102</v>
      </c>
      <c r="H3916" s="106"/>
    </row>
    <row r="3917" spans="1:8" x14ac:dyDescent="0.25">
      <c r="A3917" s="106"/>
      <c r="B3917" s="106"/>
      <c r="C3917" s="106"/>
      <c r="D3917" s="106"/>
      <c r="E3917">
        <v>51276</v>
      </c>
      <c r="F3917" s="106"/>
      <c r="G3917" t="s">
        <v>102</v>
      </c>
      <c r="H3917" s="106"/>
    </row>
    <row r="3918" spans="1:8" x14ac:dyDescent="0.25">
      <c r="A3918" s="106"/>
      <c r="B3918" s="106"/>
      <c r="C3918" s="106"/>
      <c r="D3918" s="106"/>
      <c r="E3918">
        <v>51277</v>
      </c>
      <c r="F3918" s="106"/>
      <c r="G3918" t="s">
        <v>102</v>
      </c>
      <c r="H3918" s="106"/>
    </row>
    <row r="3919" spans="1:8" x14ac:dyDescent="0.25">
      <c r="A3919" s="106"/>
      <c r="B3919" s="106"/>
      <c r="C3919" s="106"/>
      <c r="D3919" s="106"/>
      <c r="E3919">
        <v>51278</v>
      </c>
      <c r="F3919" s="106"/>
      <c r="G3919" t="s">
        <v>102</v>
      </c>
      <c r="H3919" s="106"/>
    </row>
    <row r="3920" spans="1:8" x14ac:dyDescent="0.25">
      <c r="A3920" s="106"/>
      <c r="B3920" s="106"/>
      <c r="C3920" s="106"/>
      <c r="D3920" s="106"/>
      <c r="E3920">
        <v>51289</v>
      </c>
      <c r="F3920" s="106"/>
      <c r="G3920" t="s">
        <v>105</v>
      </c>
      <c r="H3920" s="106"/>
    </row>
    <row r="3921" spans="1:8" x14ac:dyDescent="0.25">
      <c r="A3921" s="106"/>
      <c r="B3921" s="106"/>
      <c r="C3921" s="106"/>
      <c r="D3921" s="106"/>
      <c r="E3921">
        <v>51290</v>
      </c>
      <c r="F3921" s="106"/>
      <c r="G3921" t="s">
        <v>105</v>
      </c>
      <c r="H3921" s="106"/>
    </row>
    <row r="3922" spans="1:8" x14ac:dyDescent="0.25">
      <c r="A3922" s="106"/>
      <c r="B3922" s="106"/>
      <c r="C3922" s="106"/>
      <c r="D3922" s="106"/>
      <c r="E3922">
        <v>51291</v>
      </c>
      <c r="F3922" s="106"/>
      <c r="G3922" t="s">
        <v>105</v>
      </c>
      <c r="H3922" s="106"/>
    </row>
    <row r="3923" spans="1:8" x14ac:dyDescent="0.25">
      <c r="A3923" s="106"/>
      <c r="B3923" s="106"/>
      <c r="C3923" s="106"/>
      <c r="D3923" s="106"/>
      <c r="E3923">
        <v>51292</v>
      </c>
      <c r="F3923" s="106"/>
      <c r="G3923" t="s">
        <v>105</v>
      </c>
      <c r="H3923" s="106"/>
    </row>
    <row r="3924" spans="1:8" x14ac:dyDescent="0.25">
      <c r="A3924" s="106"/>
      <c r="B3924" s="106"/>
      <c r="C3924" s="106"/>
      <c r="D3924" s="106"/>
      <c r="E3924">
        <v>51293</v>
      </c>
      <c r="F3924" s="106"/>
      <c r="G3924" t="s">
        <v>105</v>
      </c>
      <c r="H3924" s="106"/>
    </row>
    <row r="3925" spans="1:8" x14ac:dyDescent="0.25">
      <c r="A3925" s="106"/>
      <c r="B3925" s="106"/>
      <c r="C3925" s="106"/>
      <c r="D3925" s="106"/>
      <c r="E3925">
        <v>51294</v>
      </c>
      <c r="F3925" s="106"/>
      <c r="G3925" t="s">
        <v>105</v>
      </c>
      <c r="H3925" s="106"/>
    </row>
    <row r="3926" spans="1:8" x14ac:dyDescent="0.25">
      <c r="A3926" s="106"/>
      <c r="B3926" s="106"/>
      <c r="C3926" s="106"/>
      <c r="D3926" s="106"/>
      <c r="E3926">
        <v>51295</v>
      </c>
      <c r="F3926" s="106"/>
      <c r="G3926" t="s">
        <v>105</v>
      </c>
      <c r="H3926" s="106"/>
    </row>
    <row r="3927" spans="1:8" x14ac:dyDescent="0.25">
      <c r="A3927" s="106"/>
      <c r="B3927" s="106"/>
      <c r="C3927" s="106"/>
      <c r="D3927" s="106"/>
      <c r="E3927">
        <v>51296</v>
      </c>
      <c r="F3927" s="106"/>
      <c r="G3927" t="s">
        <v>105</v>
      </c>
      <c r="H3927" s="106"/>
    </row>
    <row r="3928" spans="1:8" x14ac:dyDescent="0.25">
      <c r="A3928" s="106"/>
      <c r="B3928" s="106"/>
      <c r="C3928" s="106"/>
      <c r="D3928" s="106"/>
      <c r="E3928">
        <v>51297</v>
      </c>
      <c r="F3928" s="106"/>
      <c r="G3928" t="s">
        <v>105</v>
      </c>
      <c r="H3928" s="106"/>
    </row>
    <row r="3929" spans="1:8" x14ac:dyDescent="0.25">
      <c r="A3929" s="106"/>
      <c r="B3929" s="106"/>
      <c r="C3929" s="106"/>
      <c r="D3929" s="106"/>
      <c r="E3929">
        <v>50625</v>
      </c>
      <c r="F3929" s="106"/>
      <c r="G3929" t="s">
        <v>102</v>
      </c>
      <c r="H3929" s="106"/>
    </row>
    <row r="3930" spans="1:8" x14ac:dyDescent="0.25">
      <c r="A3930" s="106"/>
      <c r="B3930" s="106"/>
      <c r="C3930" s="106"/>
      <c r="D3930" s="106"/>
      <c r="E3930">
        <v>50626</v>
      </c>
      <c r="F3930" s="106"/>
      <c r="G3930" t="s">
        <v>102</v>
      </c>
      <c r="H3930" s="106"/>
    </row>
    <row r="3931" spans="1:8" x14ac:dyDescent="0.25">
      <c r="A3931" s="106"/>
      <c r="B3931" s="106"/>
      <c r="C3931" s="106"/>
      <c r="D3931" s="106"/>
      <c r="E3931">
        <v>50627</v>
      </c>
      <c r="F3931" s="106"/>
      <c r="G3931" t="s">
        <v>102</v>
      </c>
      <c r="H3931" s="106"/>
    </row>
    <row r="3932" spans="1:8" x14ac:dyDescent="0.25">
      <c r="A3932" s="106"/>
      <c r="B3932" s="106"/>
      <c r="C3932" s="106"/>
      <c r="D3932" s="106"/>
      <c r="E3932">
        <v>50628</v>
      </c>
      <c r="F3932" s="106"/>
      <c r="G3932" t="s">
        <v>102</v>
      </c>
      <c r="H3932" s="106"/>
    </row>
    <row r="3933" spans="1:8" x14ac:dyDescent="0.25">
      <c r="A3933" s="106"/>
      <c r="B3933" s="106"/>
      <c r="C3933" s="106"/>
      <c r="D3933" s="106"/>
      <c r="E3933">
        <v>50629</v>
      </c>
      <c r="F3933" s="106"/>
      <c r="G3933" t="s">
        <v>102</v>
      </c>
      <c r="H3933" s="106"/>
    </row>
    <row r="3934" spans="1:8" x14ac:dyDescent="0.25">
      <c r="A3934" s="106"/>
      <c r="B3934" s="106"/>
      <c r="C3934" s="106"/>
      <c r="D3934" s="106"/>
      <c r="E3934">
        <v>50630</v>
      </c>
      <c r="F3934" s="106"/>
      <c r="G3934" t="s">
        <v>102</v>
      </c>
      <c r="H3934" s="106"/>
    </row>
    <row r="3935" spans="1:8" x14ac:dyDescent="0.25">
      <c r="A3935" s="106"/>
      <c r="B3935" s="106"/>
      <c r="C3935" s="106"/>
      <c r="D3935" s="106"/>
      <c r="E3935">
        <v>50631</v>
      </c>
      <c r="F3935" s="106"/>
      <c r="G3935" t="s">
        <v>102</v>
      </c>
      <c r="H3935" s="106"/>
    </row>
    <row r="3936" spans="1:8" x14ac:dyDescent="0.25">
      <c r="A3936" s="106"/>
      <c r="B3936" s="106"/>
      <c r="C3936" s="106"/>
      <c r="D3936" s="106"/>
      <c r="E3936">
        <v>50632</v>
      </c>
      <c r="F3936" s="106"/>
      <c r="G3936" t="s">
        <v>102</v>
      </c>
      <c r="H3936" s="106"/>
    </row>
    <row r="3937" spans="1:8" x14ac:dyDescent="0.25">
      <c r="A3937" s="106"/>
      <c r="B3937" s="106"/>
      <c r="C3937" s="106"/>
      <c r="D3937" s="106"/>
      <c r="E3937">
        <v>50633</v>
      </c>
      <c r="F3937" s="106"/>
      <c r="G3937" t="s">
        <v>102</v>
      </c>
      <c r="H3937" s="106"/>
    </row>
    <row r="3938" spans="1:8" x14ac:dyDescent="0.25">
      <c r="A3938" s="106"/>
      <c r="B3938" s="106"/>
      <c r="C3938" s="106"/>
      <c r="D3938" s="106"/>
      <c r="E3938">
        <v>50634</v>
      </c>
      <c r="F3938" s="106"/>
      <c r="G3938" t="s">
        <v>102</v>
      </c>
      <c r="H3938" s="106"/>
    </row>
    <row r="3939" spans="1:8" x14ac:dyDescent="0.25">
      <c r="A3939" s="106"/>
      <c r="B3939" s="106"/>
      <c r="C3939" s="106"/>
      <c r="D3939" s="106"/>
      <c r="E3939">
        <v>50635</v>
      </c>
      <c r="F3939" s="106"/>
      <c r="G3939" t="s">
        <v>102</v>
      </c>
      <c r="H3939" s="106"/>
    </row>
    <row r="3940" spans="1:8" x14ac:dyDescent="0.25">
      <c r="A3940" s="106"/>
      <c r="B3940" s="106"/>
      <c r="C3940" s="106"/>
      <c r="D3940" s="106"/>
      <c r="E3940">
        <v>50636</v>
      </c>
      <c r="F3940" s="106"/>
      <c r="G3940" t="s">
        <v>102</v>
      </c>
      <c r="H3940" s="106"/>
    </row>
    <row r="3941" spans="1:8" x14ac:dyDescent="0.25">
      <c r="A3941" s="106"/>
      <c r="B3941" s="106"/>
      <c r="C3941" s="106"/>
      <c r="D3941" s="106"/>
      <c r="E3941">
        <v>50637</v>
      </c>
      <c r="F3941" s="106"/>
      <c r="G3941" t="s">
        <v>102</v>
      </c>
      <c r="H3941" s="106"/>
    </row>
    <row r="3942" spans="1:8" x14ac:dyDescent="0.25">
      <c r="A3942" s="106"/>
      <c r="B3942" s="106"/>
      <c r="C3942" s="106"/>
      <c r="D3942" s="106"/>
      <c r="E3942">
        <v>50638</v>
      </c>
      <c r="F3942" s="106"/>
      <c r="G3942" t="s">
        <v>102</v>
      </c>
      <c r="H3942" s="106"/>
    </row>
    <row r="3943" spans="1:8" x14ac:dyDescent="0.25">
      <c r="A3943" s="106"/>
      <c r="B3943" s="106"/>
      <c r="C3943" s="106"/>
      <c r="D3943" s="106"/>
      <c r="E3943">
        <v>50639</v>
      </c>
      <c r="F3943" s="106"/>
      <c r="G3943" t="s">
        <v>102</v>
      </c>
      <c r="H3943" s="106"/>
    </row>
    <row r="3944" spans="1:8" x14ac:dyDescent="0.25">
      <c r="A3944" s="106"/>
      <c r="B3944" s="106"/>
      <c r="C3944" s="106"/>
      <c r="D3944" s="106"/>
      <c r="E3944">
        <v>50640</v>
      </c>
      <c r="F3944" s="106"/>
      <c r="G3944" t="s">
        <v>102</v>
      </c>
      <c r="H3944" s="106"/>
    </row>
    <row r="3945" spans="1:8" x14ac:dyDescent="0.25">
      <c r="A3945" s="106"/>
      <c r="B3945" s="106"/>
      <c r="C3945" s="106"/>
      <c r="D3945" s="106"/>
      <c r="E3945">
        <v>50641</v>
      </c>
      <c r="F3945" s="106"/>
      <c r="G3945" t="s">
        <v>102</v>
      </c>
      <c r="H3945" s="106"/>
    </row>
    <row r="3946" spans="1:8" x14ac:dyDescent="0.25">
      <c r="A3946" s="106"/>
      <c r="B3946" s="106"/>
      <c r="C3946" s="106"/>
      <c r="D3946" s="106"/>
      <c r="E3946">
        <v>50642</v>
      </c>
      <c r="F3946" s="106"/>
      <c r="G3946" t="s">
        <v>102</v>
      </c>
      <c r="H3946" s="106"/>
    </row>
    <row r="3947" spans="1:8" x14ac:dyDescent="0.25">
      <c r="A3947" s="106"/>
      <c r="B3947" s="106"/>
      <c r="C3947" s="106"/>
      <c r="D3947" s="106"/>
      <c r="E3947">
        <v>50643</v>
      </c>
      <c r="F3947" s="106"/>
      <c r="G3947" t="s">
        <v>102</v>
      </c>
      <c r="H3947" s="106"/>
    </row>
    <row r="3948" spans="1:8" x14ac:dyDescent="0.25">
      <c r="A3948" s="106"/>
      <c r="B3948" s="106"/>
      <c r="C3948" s="106"/>
      <c r="D3948" s="106"/>
      <c r="E3948">
        <v>50644</v>
      </c>
      <c r="F3948" s="106"/>
      <c r="G3948" t="s">
        <v>102</v>
      </c>
      <c r="H3948" s="106"/>
    </row>
    <row r="3949" spans="1:8" x14ac:dyDescent="0.25">
      <c r="A3949" s="106"/>
      <c r="B3949" s="106"/>
      <c r="C3949" s="106"/>
      <c r="D3949" s="106"/>
      <c r="E3949">
        <v>50645</v>
      </c>
      <c r="F3949" s="106"/>
      <c r="G3949" t="s">
        <v>102</v>
      </c>
      <c r="H3949" s="106"/>
    </row>
    <row r="3950" spans="1:8" x14ac:dyDescent="0.25">
      <c r="A3950" s="106"/>
      <c r="B3950" s="106"/>
      <c r="C3950" s="106"/>
      <c r="D3950" s="106"/>
      <c r="E3950">
        <v>50646</v>
      </c>
      <c r="F3950" s="106"/>
      <c r="G3950" t="s">
        <v>102</v>
      </c>
      <c r="H3950" s="106"/>
    </row>
    <row r="3951" spans="1:8" x14ac:dyDescent="0.25">
      <c r="A3951" s="106"/>
      <c r="B3951" s="106"/>
      <c r="C3951" s="106"/>
      <c r="D3951" s="106"/>
      <c r="E3951">
        <v>50647</v>
      </c>
      <c r="F3951" s="106"/>
      <c r="G3951" t="s">
        <v>102</v>
      </c>
      <c r="H3951" s="106"/>
    </row>
    <row r="3952" spans="1:8" x14ac:dyDescent="0.25">
      <c r="A3952" s="106"/>
      <c r="B3952" s="106"/>
      <c r="C3952" s="106"/>
      <c r="D3952" s="106"/>
      <c r="E3952" t="s">
        <v>158</v>
      </c>
      <c r="F3952" s="106"/>
      <c r="G3952" t="s">
        <v>102</v>
      </c>
      <c r="H3952" s="106"/>
    </row>
    <row r="3953" spans="1:8" x14ac:dyDescent="0.25">
      <c r="A3953" s="106"/>
      <c r="B3953" s="106"/>
      <c r="C3953" s="106"/>
      <c r="D3953" s="106"/>
      <c r="E3953">
        <v>50648</v>
      </c>
      <c r="F3953" s="106"/>
      <c r="G3953" t="s">
        <v>102</v>
      </c>
      <c r="H3953" s="106"/>
    </row>
    <row r="3954" spans="1:8" x14ac:dyDescent="0.25">
      <c r="A3954" s="106"/>
      <c r="B3954" s="106"/>
      <c r="C3954" s="106"/>
      <c r="D3954" s="106"/>
      <c r="E3954">
        <v>50649</v>
      </c>
      <c r="F3954" s="106"/>
      <c r="G3954" t="s">
        <v>102</v>
      </c>
      <c r="H3954" s="106"/>
    </row>
    <row r="3955" spans="1:8" x14ac:dyDescent="0.25">
      <c r="A3955" s="106"/>
      <c r="B3955" s="106"/>
      <c r="C3955" s="106"/>
      <c r="D3955" s="106"/>
      <c r="E3955">
        <v>50650</v>
      </c>
      <c r="F3955" s="106"/>
      <c r="G3955" t="s">
        <v>102</v>
      </c>
      <c r="H3955" s="106"/>
    </row>
    <row r="3956" spans="1:8" x14ac:dyDescent="0.25">
      <c r="A3956" s="106"/>
      <c r="B3956" s="106"/>
      <c r="C3956" s="106"/>
      <c r="D3956" s="106"/>
      <c r="E3956">
        <v>50651</v>
      </c>
      <c r="F3956" s="106"/>
      <c r="G3956" t="s">
        <v>102</v>
      </c>
      <c r="H3956" s="106"/>
    </row>
    <row r="3957" spans="1:8" x14ac:dyDescent="0.25">
      <c r="A3957" s="106"/>
      <c r="B3957" s="106"/>
      <c r="C3957" s="106"/>
      <c r="D3957" s="106"/>
      <c r="E3957">
        <v>50652</v>
      </c>
      <c r="F3957" s="106"/>
      <c r="G3957" t="s">
        <v>102</v>
      </c>
      <c r="H3957" s="106"/>
    </row>
    <row r="3958" spans="1:8" x14ac:dyDescent="0.25">
      <c r="A3958" s="106"/>
      <c r="B3958" s="106"/>
      <c r="C3958" s="106"/>
      <c r="D3958" s="106"/>
      <c r="E3958">
        <v>50653</v>
      </c>
      <c r="F3958" s="106"/>
      <c r="G3958" t="s">
        <v>102</v>
      </c>
      <c r="H3958" s="106"/>
    </row>
    <row r="3959" spans="1:8" x14ac:dyDescent="0.25">
      <c r="A3959" s="106"/>
      <c r="B3959" s="106"/>
      <c r="C3959" s="106"/>
      <c r="D3959" s="106"/>
      <c r="E3959">
        <v>50654</v>
      </c>
      <c r="F3959" s="106"/>
      <c r="G3959" t="s">
        <v>102</v>
      </c>
      <c r="H3959" s="106"/>
    </row>
    <row r="3960" spans="1:8" x14ac:dyDescent="0.25">
      <c r="A3960" s="106"/>
      <c r="B3960" s="106"/>
      <c r="C3960" s="106"/>
      <c r="D3960" s="106"/>
      <c r="E3960">
        <v>50655</v>
      </c>
      <c r="F3960" s="106"/>
      <c r="G3960" t="s">
        <v>102</v>
      </c>
      <c r="H3960" s="106"/>
    </row>
    <row r="3961" spans="1:8" x14ac:dyDescent="0.25">
      <c r="A3961" s="106"/>
      <c r="B3961" s="106"/>
      <c r="C3961" s="106"/>
      <c r="D3961" s="106"/>
      <c r="E3961">
        <v>50656</v>
      </c>
      <c r="F3961" s="106"/>
      <c r="G3961" t="s">
        <v>102</v>
      </c>
      <c r="H3961" s="106"/>
    </row>
    <row r="3962" spans="1:8" x14ac:dyDescent="0.25">
      <c r="A3962" s="106"/>
      <c r="B3962" s="106"/>
      <c r="C3962" s="106"/>
      <c r="D3962" s="106"/>
      <c r="E3962">
        <v>50657</v>
      </c>
      <c r="F3962" s="106"/>
      <c r="G3962" t="s">
        <v>102</v>
      </c>
      <c r="H3962" s="106"/>
    </row>
    <row r="3963" spans="1:8" x14ac:dyDescent="0.25">
      <c r="A3963" s="106"/>
      <c r="B3963" s="106"/>
      <c r="C3963" s="106"/>
      <c r="D3963" s="106"/>
      <c r="E3963">
        <v>50658</v>
      </c>
      <c r="F3963" s="106"/>
      <c r="G3963" t="s">
        <v>102</v>
      </c>
      <c r="H3963" s="106"/>
    </row>
    <row r="3964" spans="1:8" x14ac:dyDescent="0.25">
      <c r="A3964" s="106"/>
      <c r="B3964" s="106"/>
      <c r="C3964" s="106"/>
      <c r="D3964" s="106"/>
      <c r="E3964">
        <v>50659</v>
      </c>
      <c r="F3964" s="106"/>
      <c r="G3964" t="s">
        <v>102</v>
      </c>
      <c r="H3964" s="106"/>
    </row>
    <row r="3965" spans="1:8" x14ac:dyDescent="0.25">
      <c r="A3965" s="106"/>
      <c r="B3965" s="106"/>
      <c r="C3965" s="106"/>
      <c r="D3965" s="106"/>
      <c r="E3965">
        <v>50660</v>
      </c>
      <c r="F3965" s="106"/>
      <c r="G3965" t="s">
        <v>102</v>
      </c>
      <c r="H3965" s="106"/>
    </row>
    <row r="3966" spans="1:8" x14ac:dyDescent="0.25">
      <c r="A3966" s="106"/>
      <c r="B3966" s="106"/>
      <c r="C3966" s="106"/>
      <c r="D3966" s="106"/>
      <c r="E3966">
        <v>50661</v>
      </c>
      <c r="F3966" s="106"/>
      <c r="G3966" t="s">
        <v>102</v>
      </c>
      <c r="H3966" s="106"/>
    </row>
    <row r="3967" spans="1:8" x14ac:dyDescent="0.25">
      <c r="A3967" s="106"/>
      <c r="B3967" s="106"/>
      <c r="C3967" s="106"/>
      <c r="D3967" s="106"/>
      <c r="E3967">
        <v>50662</v>
      </c>
      <c r="F3967" s="106"/>
      <c r="G3967" t="s">
        <v>102</v>
      </c>
      <c r="H3967" s="106"/>
    </row>
    <row r="3968" spans="1:8" x14ac:dyDescent="0.25">
      <c r="A3968" s="106"/>
      <c r="B3968" s="106"/>
      <c r="C3968" s="106"/>
      <c r="D3968" s="106"/>
      <c r="E3968">
        <v>50663</v>
      </c>
      <c r="F3968" s="106"/>
      <c r="G3968" t="s">
        <v>102</v>
      </c>
      <c r="H3968" s="106"/>
    </row>
    <row r="3969" spans="1:8" x14ac:dyDescent="0.25">
      <c r="A3969" s="106"/>
      <c r="B3969" s="106"/>
      <c r="C3969" s="106"/>
      <c r="D3969" s="106"/>
      <c r="E3969">
        <v>50664</v>
      </c>
      <c r="F3969" s="106"/>
      <c r="G3969" t="s">
        <v>102</v>
      </c>
      <c r="H3969" s="106"/>
    </row>
    <row r="3970" spans="1:8" x14ac:dyDescent="0.25">
      <c r="A3970" s="106"/>
      <c r="B3970" s="106"/>
      <c r="C3970" s="106"/>
      <c r="D3970" s="106"/>
      <c r="E3970">
        <v>50665</v>
      </c>
      <c r="F3970" s="106"/>
      <c r="G3970" t="s">
        <v>102</v>
      </c>
      <c r="H3970" s="106"/>
    </row>
    <row r="3971" spans="1:8" x14ac:dyDescent="0.25">
      <c r="A3971" s="106"/>
      <c r="B3971" s="106"/>
      <c r="C3971" s="106"/>
      <c r="D3971" s="106"/>
      <c r="E3971">
        <v>50666</v>
      </c>
      <c r="F3971" s="106"/>
      <c r="G3971" t="s">
        <v>102</v>
      </c>
      <c r="H3971" s="106"/>
    </row>
    <row r="3972" spans="1:8" x14ac:dyDescent="0.25">
      <c r="A3972" s="106"/>
      <c r="B3972" s="106"/>
      <c r="C3972" s="106"/>
      <c r="D3972" s="106"/>
      <c r="E3972">
        <v>50667</v>
      </c>
      <c r="F3972" s="106"/>
      <c r="G3972" t="s">
        <v>102</v>
      </c>
      <c r="H3972" s="106"/>
    </row>
    <row r="3973" spans="1:8" x14ac:dyDescent="0.25">
      <c r="A3973" s="106"/>
      <c r="B3973" s="106"/>
      <c r="C3973" s="106"/>
      <c r="D3973" s="106"/>
      <c r="E3973">
        <v>50668</v>
      </c>
      <c r="F3973" s="106"/>
      <c r="G3973" t="s">
        <v>102</v>
      </c>
      <c r="H3973" s="106"/>
    </row>
    <row r="3974" spans="1:8" x14ac:dyDescent="0.25">
      <c r="A3974" s="106"/>
      <c r="B3974" s="106"/>
      <c r="C3974" s="106"/>
      <c r="D3974" s="106"/>
      <c r="E3974">
        <v>50669</v>
      </c>
      <c r="F3974" s="106"/>
      <c r="G3974" t="s">
        <v>102</v>
      </c>
      <c r="H3974" s="106"/>
    </row>
    <row r="3975" spans="1:8" x14ac:dyDescent="0.25">
      <c r="A3975" s="106"/>
      <c r="B3975" s="106"/>
      <c r="C3975" s="106"/>
      <c r="D3975" s="106"/>
      <c r="E3975">
        <v>50670</v>
      </c>
      <c r="F3975" s="106"/>
      <c r="G3975" t="s">
        <v>102</v>
      </c>
      <c r="H3975" s="106"/>
    </row>
    <row r="3976" spans="1:8" x14ac:dyDescent="0.25">
      <c r="A3976" s="106"/>
      <c r="B3976" s="106"/>
      <c r="C3976" s="106"/>
      <c r="D3976" s="106"/>
      <c r="E3976">
        <v>50671</v>
      </c>
      <c r="F3976" s="106"/>
      <c r="G3976" t="s">
        <v>102</v>
      </c>
      <c r="H3976" s="106"/>
    </row>
    <row r="3977" spans="1:8" x14ac:dyDescent="0.25">
      <c r="A3977" s="106"/>
      <c r="B3977" s="106"/>
      <c r="C3977" s="106"/>
      <c r="D3977" s="106"/>
      <c r="E3977">
        <v>50672</v>
      </c>
      <c r="F3977" s="106"/>
      <c r="G3977" t="s">
        <v>102</v>
      </c>
      <c r="H3977" s="106"/>
    </row>
    <row r="3978" spans="1:8" x14ac:dyDescent="0.25">
      <c r="A3978" s="106"/>
      <c r="B3978" s="106"/>
      <c r="C3978" s="106"/>
      <c r="D3978" s="106"/>
      <c r="E3978">
        <v>50673</v>
      </c>
      <c r="F3978" s="106"/>
      <c r="G3978" t="s">
        <v>102</v>
      </c>
      <c r="H3978" s="106"/>
    </row>
    <row r="3979" spans="1:8" x14ac:dyDescent="0.25">
      <c r="A3979" s="106"/>
      <c r="B3979" s="106"/>
      <c r="C3979" s="106"/>
      <c r="D3979" s="106"/>
      <c r="E3979">
        <v>50674</v>
      </c>
      <c r="F3979" s="106"/>
      <c r="G3979" t="s">
        <v>102</v>
      </c>
      <c r="H3979" s="106"/>
    </row>
    <row r="3980" spans="1:8" x14ac:dyDescent="0.25">
      <c r="A3980" s="106"/>
      <c r="B3980" s="106"/>
      <c r="C3980" s="106"/>
      <c r="D3980" s="106"/>
      <c r="E3980">
        <v>50675</v>
      </c>
      <c r="F3980" s="106"/>
      <c r="G3980" t="s">
        <v>102</v>
      </c>
      <c r="H3980" s="106"/>
    </row>
    <row r="3981" spans="1:8" x14ac:dyDescent="0.25">
      <c r="A3981" s="106"/>
      <c r="B3981" s="106"/>
      <c r="C3981" s="106"/>
      <c r="D3981" s="106"/>
      <c r="E3981">
        <v>50676</v>
      </c>
      <c r="F3981" s="106"/>
      <c r="G3981" t="s">
        <v>102</v>
      </c>
      <c r="H3981" s="106"/>
    </row>
    <row r="3982" spans="1:8" x14ac:dyDescent="0.25">
      <c r="A3982" s="106"/>
      <c r="B3982" s="106"/>
      <c r="C3982" s="106"/>
      <c r="D3982" s="106"/>
      <c r="E3982">
        <v>50677</v>
      </c>
      <c r="F3982" s="106"/>
      <c r="G3982" t="s">
        <v>102</v>
      </c>
      <c r="H3982" s="106"/>
    </row>
    <row r="3983" spans="1:8" x14ac:dyDescent="0.25">
      <c r="A3983" s="106"/>
      <c r="B3983" s="106"/>
      <c r="C3983" s="106"/>
      <c r="D3983" s="106"/>
      <c r="E3983">
        <v>50678</v>
      </c>
      <c r="F3983" s="106"/>
      <c r="G3983" t="s">
        <v>102</v>
      </c>
      <c r="H3983" s="106"/>
    </row>
    <row r="3984" spans="1:8" x14ac:dyDescent="0.25">
      <c r="A3984" s="106"/>
      <c r="B3984" s="106"/>
      <c r="C3984" s="106"/>
      <c r="D3984" s="106"/>
      <c r="E3984">
        <v>50679</v>
      </c>
      <c r="F3984" s="106"/>
      <c r="G3984" t="s">
        <v>102</v>
      </c>
      <c r="H3984" s="106"/>
    </row>
    <row r="3985" spans="1:8" x14ac:dyDescent="0.25">
      <c r="A3985" s="106"/>
      <c r="B3985" s="106"/>
      <c r="C3985" s="106"/>
      <c r="D3985" s="106"/>
      <c r="E3985">
        <v>50680</v>
      </c>
      <c r="F3985" s="106"/>
      <c r="G3985" t="s">
        <v>102</v>
      </c>
      <c r="H3985" s="106"/>
    </row>
    <row r="3986" spans="1:8" x14ac:dyDescent="0.25">
      <c r="A3986" s="106"/>
      <c r="B3986" s="106"/>
      <c r="C3986" s="106"/>
      <c r="D3986" s="106"/>
      <c r="E3986">
        <v>50681</v>
      </c>
      <c r="F3986" s="106"/>
      <c r="G3986" t="s">
        <v>102</v>
      </c>
      <c r="H3986" s="106"/>
    </row>
    <row r="3987" spans="1:8" x14ac:dyDescent="0.25">
      <c r="A3987" s="106"/>
      <c r="B3987" s="106"/>
      <c r="C3987" s="106"/>
      <c r="D3987" s="106"/>
      <c r="E3987">
        <v>50682</v>
      </c>
      <c r="F3987" s="106"/>
      <c r="G3987" t="s">
        <v>102</v>
      </c>
      <c r="H3987" s="106"/>
    </row>
    <row r="3988" spans="1:8" x14ac:dyDescent="0.25">
      <c r="A3988" s="106"/>
      <c r="B3988" s="106"/>
      <c r="C3988" s="106"/>
      <c r="D3988" s="106"/>
      <c r="E3988">
        <v>50683</v>
      </c>
      <c r="F3988" s="106"/>
      <c r="G3988" t="s">
        <v>102</v>
      </c>
      <c r="H3988" s="106"/>
    </row>
    <row r="3989" spans="1:8" x14ac:dyDescent="0.25">
      <c r="A3989" s="106"/>
      <c r="B3989" s="106"/>
      <c r="C3989" s="106"/>
      <c r="D3989" s="106"/>
      <c r="E3989">
        <v>50684</v>
      </c>
      <c r="F3989" s="106"/>
      <c r="G3989" t="s">
        <v>102</v>
      </c>
      <c r="H3989" s="106"/>
    </row>
    <row r="3990" spans="1:8" x14ac:dyDescent="0.25">
      <c r="A3990" s="106"/>
      <c r="B3990" s="106"/>
      <c r="C3990" s="106"/>
      <c r="D3990" s="106"/>
      <c r="E3990">
        <v>50685</v>
      </c>
      <c r="F3990" s="106"/>
      <c r="G3990" t="s">
        <v>102</v>
      </c>
      <c r="H3990" s="106"/>
    </row>
    <row r="3991" spans="1:8" x14ac:dyDescent="0.25">
      <c r="A3991" s="106"/>
      <c r="B3991" s="106"/>
      <c r="C3991" s="106"/>
      <c r="D3991" s="106"/>
      <c r="E3991">
        <v>50686</v>
      </c>
      <c r="F3991" s="106"/>
      <c r="G3991" t="s">
        <v>102</v>
      </c>
      <c r="H3991" s="106"/>
    </row>
    <row r="3992" spans="1:8" x14ac:dyDescent="0.25">
      <c r="A3992" s="106"/>
      <c r="B3992" s="106"/>
      <c r="C3992" s="106"/>
      <c r="D3992" s="106"/>
      <c r="E3992">
        <v>50687</v>
      </c>
      <c r="F3992" s="106"/>
      <c r="G3992" t="s">
        <v>102</v>
      </c>
      <c r="H3992" s="106"/>
    </row>
    <row r="3993" spans="1:8" x14ac:dyDescent="0.25">
      <c r="A3993" s="106"/>
      <c r="B3993" s="106"/>
      <c r="C3993" s="106"/>
      <c r="D3993" s="106"/>
      <c r="E3993">
        <v>50688</v>
      </c>
      <c r="F3993" s="106"/>
      <c r="G3993" t="s">
        <v>102</v>
      </c>
      <c r="H3993" s="106"/>
    </row>
    <row r="3994" spans="1:8" x14ac:dyDescent="0.25">
      <c r="A3994" s="106"/>
      <c r="B3994" s="106"/>
      <c r="C3994" s="106"/>
      <c r="D3994" s="106"/>
      <c r="E3994">
        <v>50689</v>
      </c>
      <c r="F3994" s="106"/>
      <c r="G3994" t="s">
        <v>102</v>
      </c>
      <c r="H3994" s="106"/>
    </row>
    <row r="3995" spans="1:8" x14ac:dyDescent="0.25">
      <c r="A3995" s="106"/>
      <c r="B3995" s="106"/>
      <c r="C3995" s="106"/>
      <c r="D3995" s="106"/>
      <c r="E3995">
        <v>50690</v>
      </c>
      <c r="F3995" s="106"/>
      <c r="G3995" t="s">
        <v>102</v>
      </c>
      <c r="H3995" s="106"/>
    </row>
    <row r="3996" spans="1:8" x14ac:dyDescent="0.25">
      <c r="A3996" s="106"/>
      <c r="B3996" s="106"/>
      <c r="C3996" s="106"/>
      <c r="D3996" s="106"/>
      <c r="E3996">
        <v>50691</v>
      </c>
      <c r="F3996" s="106"/>
      <c r="G3996" t="s">
        <v>102</v>
      </c>
      <c r="H3996" s="106"/>
    </row>
    <row r="3997" spans="1:8" x14ac:dyDescent="0.25">
      <c r="A3997" s="106"/>
      <c r="B3997" s="106"/>
      <c r="C3997" s="106"/>
      <c r="D3997" s="106"/>
      <c r="E3997">
        <v>50692</v>
      </c>
      <c r="F3997" s="106"/>
      <c r="G3997" t="s">
        <v>102</v>
      </c>
      <c r="H3997" s="106"/>
    </row>
    <row r="3998" spans="1:8" x14ac:dyDescent="0.25">
      <c r="A3998" s="106"/>
      <c r="B3998" s="106"/>
      <c r="C3998" s="106"/>
      <c r="D3998" s="106"/>
      <c r="E3998">
        <v>50693</v>
      </c>
      <c r="F3998" s="106"/>
      <c r="G3998" t="s">
        <v>102</v>
      </c>
      <c r="H3998" s="106"/>
    </row>
    <row r="3999" spans="1:8" x14ac:dyDescent="0.25">
      <c r="A3999" s="106"/>
      <c r="B3999" s="106"/>
      <c r="C3999" s="106"/>
      <c r="D3999" s="106"/>
      <c r="E3999">
        <v>50694</v>
      </c>
      <c r="F3999" s="106"/>
      <c r="G3999" t="s">
        <v>102</v>
      </c>
      <c r="H3999" s="106"/>
    </row>
    <row r="4000" spans="1:8" x14ac:dyDescent="0.25">
      <c r="A4000" s="106"/>
      <c r="B4000" s="106"/>
      <c r="C4000" s="106"/>
      <c r="D4000" s="106"/>
      <c r="E4000">
        <v>50695</v>
      </c>
      <c r="F4000" s="106"/>
      <c r="G4000" t="s">
        <v>102</v>
      </c>
      <c r="H4000" s="106"/>
    </row>
    <row r="4001" spans="1:8" x14ac:dyDescent="0.25">
      <c r="A4001" s="106"/>
      <c r="B4001" s="106"/>
      <c r="C4001" s="106"/>
      <c r="D4001" s="106"/>
      <c r="E4001">
        <v>50696</v>
      </c>
      <c r="F4001" s="106"/>
      <c r="G4001" t="s">
        <v>102</v>
      </c>
      <c r="H4001" s="106"/>
    </row>
    <row r="4002" spans="1:8" x14ac:dyDescent="0.25">
      <c r="A4002" s="106"/>
      <c r="B4002" s="106"/>
      <c r="C4002" s="106"/>
      <c r="D4002" s="106"/>
      <c r="E4002">
        <v>50697</v>
      </c>
      <c r="F4002" s="106"/>
      <c r="G4002" t="s">
        <v>102</v>
      </c>
      <c r="H4002" s="106"/>
    </row>
    <row r="4003" spans="1:8" x14ac:dyDescent="0.25">
      <c r="A4003" s="106"/>
      <c r="B4003" s="106"/>
      <c r="C4003" s="106"/>
      <c r="D4003" s="106"/>
      <c r="E4003">
        <v>50698</v>
      </c>
      <c r="F4003" s="106"/>
      <c r="G4003" t="s">
        <v>102</v>
      </c>
      <c r="H4003" s="106"/>
    </row>
    <row r="4004" spans="1:8" x14ac:dyDescent="0.25">
      <c r="A4004" s="106"/>
      <c r="B4004" s="106"/>
      <c r="C4004" s="106"/>
      <c r="D4004" s="106"/>
      <c r="E4004">
        <v>48052782</v>
      </c>
      <c r="F4004" s="106"/>
      <c r="G4004" t="s">
        <v>102</v>
      </c>
      <c r="H4004" s="106"/>
    </row>
    <row r="4005" spans="1:8" x14ac:dyDescent="0.25">
      <c r="A4005" s="106"/>
      <c r="B4005" s="106"/>
      <c r="C4005" s="106"/>
      <c r="D4005" s="106"/>
      <c r="E4005">
        <v>50700</v>
      </c>
      <c r="F4005" s="106"/>
      <c r="G4005" t="s">
        <v>102</v>
      </c>
      <c r="H4005" s="106"/>
    </row>
    <row r="4006" spans="1:8" x14ac:dyDescent="0.25">
      <c r="A4006" s="106"/>
      <c r="B4006" s="106"/>
      <c r="C4006" s="106"/>
      <c r="D4006" s="106"/>
      <c r="E4006">
        <v>50701</v>
      </c>
      <c r="F4006" s="106"/>
      <c r="G4006" t="s">
        <v>102</v>
      </c>
      <c r="H4006" s="106"/>
    </row>
    <row r="4007" spans="1:8" x14ac:dyDescent="0.25">
      <c r="A4007" s="106"/>
      <c r="B4007" s="106"/>
      <c r="C4007" s="106"/>
      <c r="D4007" s="106"/>
      <c r="E4007">
        <v>50702</v>
      </c>
      <c r="F4007" s="106"/>
      <c r="G4007" t="s">
        <v>102</v>
      </c>
      <c r="H4007" s="106"/>
    </row>
    <row r="4008" spans="1:8" x14ac:dyDescent="0.25">
      <c r="A4008" s="106"/>
      <c r="B4008" s="106"/>
      <c r="C4008" s="106"/>
      <c r="D4008" s="106"/>
      <c r="E4008">
        <v>50703</v>
      </c>
      <c r="F4008" s="106"/>
      <c r="G4008" t="s">
        <v>102</v>
      </c>
      <c r="H4008" s="106"/>
    </row>
    <row r="4009" spans="1:8" x14ac:dyDescent="0.25">
      <c r="A4009" s="106"/>
      <c r="B4009" s="106"/>
      <c r="C4009" s="106"/>
      <c r="D4009" s="106"/>
      <c r="E4009">
        <v>50704</v>
      </c>
      <c r="F4009" s="106"/>
      <c r="G4009" t="s">
        <v>102</v>
      </c>
      <c r="H4009" s="106"/>
    </row>
    <row r="4010" spans="1:8" x14ac:dyDescent="0.25">
      <c r="A4010" s="106"/>
      <c r="B4010" s="106"/>
      <c r="C4010" s="106"/>
      <c r="D4010" s="106"/>
      <c r="E4010">
        <v>50705</v>
      </c>
      <c r="F4010" s="106"/>
      <c r="G4010" t="s">
        <v>102</v>
      </c>
      <c r="H4010" s="106"/>
    </row>
    <row r="4011" spans="1:8" x14ac:dyDescent="0.25">
      <c r="A4011" s="106"/>
      <c r="B4011" s="106"/>
      <c r="C4011" s="106"/>
      <c r="D4011" s="106"/>
      <c r="E4011">
        <v>50706</v>
      </c>
      <c r="F4011" s="106"/>
      <c r="G4011" t="s">
        <v>102</v>
      </c>
      <c r="H4011" s="106"/>
    </row>
    <row r="4012" spans="1:8" x14ac:dyDescent="0.25">
      <c r="A4012" s="106"/>
      <c r="B4012" s="106"/>
      <c r="C4012" s="106"/>
      <c r="D4012" s="106"/>
      <c r="E4012">
        <v>50707</v>
      </c>
      <c r="F4012" s="106"/>
      <c r="G4012" t="s">
        <v>102</v>
      </c>
      <c r="H4012" s="106"/>
    </row>
    <row r="4013" spans="1:8" x14ac:dyDescent="0.25">
      <c r="A4013" s="106"/>
      <c r="B4013" s="106"/>
      <c r="C4013" s="106"/>
      <c r="D4013" s="106"/>
      <c r="E4013">
        <v>50708</v>
      </c>
      <c r="F4013" s="106"/>
      <c r="G4013" t="s">
        <v>102</v>
      </c>
      <c r="H4013" s="106"/>
    </row>
    <row r="4014" spans="1:8" x14ac:dyDescent="0.25">
      <c r="A4014" s="106"/>
      <c r="B4014" s="106"/>
      <c r="C4014" s="106"/>
      <c r="D4014" s="106"/>
      <c r="E4014">
        <v>50709</v>
      </c>
      <c r="F4014" s="106"/>
      <c r="G4014" t="s">
        <v>102</v>
      </c>
      <c r="H4014" s="106"/>
    </row>
    <row r="4015" spans="1:8" x14ac:dyDescent="0.25">
      <c r="A4015" s="106"/>
      <c r="B4015" s="106"/>
      <c r="C4015" s="106"/>
      <c r="D4015" s="106"/>
      <c r="E4015">
        <v>50710</v>
      </c>
      <c r="F4015" s="106"/>
      <c r="G4015" t="s">
        <v>102</v>
      </c>
      <c r="H4015" s="106"/>
    </row>
    <row r="4016" spans="1:8" x14ac:dyDescent="0.25">
      <c r="A4016" s="106"/>
      <c r="B4016" s="106"/>
      <c r="C4016" s="106"/>
      <c r="D4016" s="106"/>
      <c r="E4016">
        <v>50711</v>
      </c>
      <c r="F4016" s="106"/>
      <c r="G4016" t="s">
        <v>102</v>
      </c>
      <c r="H4016" s="106"/>
    </row>
    <row r="4017" spans="1:8" x14ac:dyDescent="0.25">
      <c r="A4017" s="106"/>
      <c r="B4017" s="106"/>
      <c r="C4017" s="106"/>
      <c r="D4017" s="106"/>
      <c r="E4017">
        <v>50712</v>
      </c>
      <c r="F4017" s="106"/>
      <c r="G4017" t="s">
        <v>102</v>
      </c>
      <c r="H4017" s="106"/>
    </row>
    <row r="4018" spans="1:8" x14ac:dyDescent="0.25">
      <c r="A4018" s="106"/>
      <c r="B4018" s="106"/>
      <c r="C4018" s="106"/>
      <c r="D4018" s="106"/>
      <c r="E4018">
        <v>50713</v>
      </c>
      <c r="F4018" s="106"/>
      <c r="G4018" t="s">
        <v>102</v>
      </c>
      <c r="H4018" s="106"/>
    </row>
    <row r="4019" spans="1:8" x14ac:dyDescent="0.25">
      <c r="A4019" s="106"/>
      <c r="B4019" s="106"/>
      <c r="C4019" s="106"/>
      <c r="D4019" s="106"/>
      <c r="E4019">
        <v>50714</v>
      </c>
      <c r="F4019" s="106"/>
      <c r="G4019" t="s">
        <v>102</v>
      </c>
      <c r="H4019" s="106"/>
    </row>
    <row r="4020" spans="1:8" x14ac:dyDescent="0.25">
      <c r="A4020" s="106"/>
      <c r="B4020" s="106"/>
      <c r="C4020" s="106"/>
      <c r="D4020" s="106"/>
      <c r="E4020">
        <v>50715</v>
      </c>
      <c r="F4020" s="106"/>
      <c r="G4020" t="s">
        <v>102</v>
      </c>
      <c r="H4020" s="106"/>
    </row>
    <row r="4021" spans="1:8" x14ac:dyDescent="0.25">
      <c r="A4021" s="106"/>
      <c r="B4021" s="106"/>
      <c r="C4021" s="106"/>
      <c r="D4021" s="106"/>
      <c r="E4021">
        <v>50716</v>
      </c>
      <c r="F4021" s="106"/>
      <c r="G4021" t="s">
        <v>102</v>
      </c>
      <c r="H4021" s="106"/>
    </row>
    <row r="4022" spans="1:8" x14ac:dyDescent="0.25">
      <c r="A4022" s="106"/>
      <c r="B4022" s="106"/>
      <c r="C4022" s="106"/>
      <c r="D4022" s="106"/>
      <c r="E4022">
        <v>50717</v>
      </c>
      <c r="F4022" s="106"/>
      <c r="G4022" t="s">
        <v>102</v>
      </c>
      <c r="H4022" s="106"/>
    </row>
    <row r="4023" spans="1:8" x14ac:dyDescent="0.25">
      <c r="A4023" s="106"/>
      <c r="B4023" s="106"/>
      <c r="C4023" s="106"/>
      <c r="D4023" s="106"/>
      <c r="E4023">
        <v>50718</v>
      </c>
      <c r="F4023" s="106"/>
      <c r="G4023" t="s">
        <v>102</v>
      </c>
      <c r="H4023" s="106"/>
    </row>
    <row r="4024" spans="1:8" x14ac:dyDescent="0.25">
      <c r="A4024" s="106"/>
      <c r="B4024" s="106"/>
      <c r="C4024" s="106"/>
      <c r="D4024" s="106"/>
      <c r="E4024">
        <v>50719</v>
      </c>
      <c r="F4024" s="106"/>
      <c r="G4024" t="s">
        <v>102</v>
      </c>
      <c r="H4024" s="106"/>
    </row>
    <row r="4025" spans="1:8" x14ac:dyDescent="0.25">
      <c r="A4025" s="106"/>
      <c r="B4025" s="106"/>
      <c r="C4025" s="106"/>
      <c r="D4025" s="106"/>
      <c r="E4025">
        <v>50720</v>
      </c>
      <c r="F4025" s="106"/>
      <c r="G4025" t="s">
        <v>102</v>
      </c>
      <c r="H4025" s="106"/>
    </row>
    <row r="4026" spans="1:8" x14ac:dyDescent="0.25">
      <c r="A4026" s="106"/>
      <c r="B4026" s="106"/>
      <c r="C4026" s="106"/>
      <c r="D4026" s="106"/>
      <c r="E4026">
        <v>50721</v>
      </c>
      <c r="F4026" s="106"/>
      <c r="G4026" t="s">
        <v>102</v>
      </c>
      <c r="H4026" s="106"/>
    </row>
    <row r="4027" spans="1:8" x14ac:dyDescent="0.25">
      <c r="A4027" s="106"/>
      <c r="B4027" s="106"/>
      <c r="C4027" s="106"/>
      <c r="D4027" s="106"/>
      <c r="E4027">
        <v>50722</v>
      </c>
      <c r="F4027" s="106"/>
      <c r="G4027" t="s">
        <v>102</v>
      </c>
      <c r="H4027" s="106"/>
    </row>
    <row r="4028" spans="1:8" x14ac:dyDescent="0.25">
      <c r="A4028" s="106"/>
      <c r="B4028" s="106"/>
      <c r="C4028" s="106"/>
      <c r="D4028" s="106"/>
      <c r="E4028">
        <v>50723</v>
      </c>
      <c r="F4028" s="106"/>
      <c r="G4028" t="s">
        <v>102</v>
      </c>
      <c r="H4028" s="106"/>
    </row>
    <row r="4029" spans="1:8" x14ac:dyDescent="0.25">
      <c r="A4029" s="106"/>
      <c r="B4029" s="106"/>
      <c r="C4029" s="106"/>
      <c r="D4029" s="106"/>
      <c r="E4029">
        <v>50724</v>
      </c>
      <c r="F4029" s="106"/>
      <c r="G4029" t="s">
        <v>102</v>
      </c>
      <c r="H4029" s="106"/>
    </row>
    <row r="4030" spans="1:8" x14ac:dyDescent="0.25">
      <c r="A4030" s="106"/>
      <c r="B4030" s="106"/>
      <c r="C4030" s="106"/>
      <c r="D4030" s="106"/>
      <c r="E4030">
        <v>7441</v>
      </c>
      <c r="F4030" s="106"/>
      <c r="G4030" t="s">
        <v>121</v>
      </c>
      <c r="H4030" s="106"/>
    </row>
    <row r="4031" spans="1:8" x14ac:dyDescent="0.25">
      <c r="A4031" s="106"/>
      <c r="B4031" s="106"/>
      <c r="C4031" s="106"/>
      <c r="D4031" s="106"/>
      <c r="E4031">
        <v>7442</v>
      </c>
      <c r="F4031" s="106"/>
      <c r="G4031" t="s">
        <v>121</v>
      </c>
      <c r="H4031" s="106"/>
    </row>
    <row r="4032" spans="1:8" x14ac:dyDescent="0.25">
      <c r="A4032" s="106"/>
      <c r="B4032" s="106"/>
      <c r="C4032" s="106"/>
      <c r="D4032" s="106"/>
      <c r="E4032">
        <v>7443</v>
      </c>
      <c r="F4032" s="106"/>
      <c r="G4032" t="s">
        <v>121</v>
      </c>
      <c r="H4032" s="106"/>
    </row>
    <row r="4033" spans="1:8" x14ac:dyDescent="0.25">
      <c r="A4033" s="106"/>
      <c r="B4033" s="106"/>
      <c r="C4033" s="106"/>
      <c r="D4033" s="106"/>
      <c r="E4033">
        <v>7445</v>
      </c>
      <c r="F4033" s="106"/>
      <c r="G4033" t="s">
        <v>121</v>
      </c>
      <c r="H4033" s="106"/>
    </row>
    <row r="4034" spans="1:8" x14ac:dyDescent="0.25">
      <c r="A4034" s="106"/>
      <c r="B4034" s="106"/>
      <c r="C4034" s="106"/>
      <c r="D4034" s="106"/>
      <c r="E4034">
        <v>7446</v>
      </c>
      <c r="F4034" s="106"/>
      <c r="G4034" t="s">
        <v>121</v>
      </c>
      <c r="H4034" s="106"/>
    </row>
    <row r="4035" spans="1:8" x14ac:dyDescent="0.25">
      <c r="A4035" s="106"/>
      <c r="B4035" s="106"/>
      <c r="C4035" s="106"/>
      <c r="D4035" s="106"/>
      <c r="E4035">
        <v>7447</v>
      </c>
      <c r="F4035" s="106"/>
      <c r="G4035" t="s">
        <v>121</v>
      </c>
      <c r="H4035" s="106"/>
    </row>
    <row r="4036" spans="1:8" x14ac:dyDescent="0.25">
      <c r="A4036" s="106"/>
      <c r="B4036" s="106"/>
      <c r="C4036" s="106"/>
      <c r="D4036" s="106"/>
      <c r="E4036">
        <v>7448</v>
      </c>
      <c r="F4036" s="106"/>
      <c r="G4036" t="s">
        <v>121</v>
      </c>
      <c r="H4036" s="106"/>
    </row>
    <row r="4037" spans="1:8" x14ac:dyDescent="0.25">
      <c r="A4037" s="106"/>
      <c r="B4037" s="106"/>
      <c r="C4037" s="106"/>
      <c r="D4037" s="106"/>
      <c r="E4037">
        <v>7449</v>
      </c>
      <c r="F4037" s="106"/>
      <c r="G4037" t="s">
        <v>121</v>
      </c>
      <c r="H4037" s="106"/>
    </row>
    <row r="4038" spans="1:8" x14ac:dyDescent="0.25">
      <c r="A4038" s="106"/>
      <c r="B4038" s="106"/>
      <c r="C4038" s="106"/>
      <c r="D4038" s="106"/>
      <c r="E4038">
        <v>7450</v>
      </c>
      <c r="F4038" s="106"/>
      <c r="G4038" t="s">
        <v>121</v>
      </c>
      <c r="H4038" s="106"/>
    </row>
    <row r="4039" spans="1:8" x14ac:dyDescent="0.25">
      <c r="A4039" s="106"/>
      <c r="B4039" s="106"/>
      <c r="C4039" s="106"/>
      <c r="D4039" s="106"/>
      <c r="E4039">
        <v>7451</v>
      </c>
      <c r="F4039" s="106"/>
      <c r="G4039" t="s">
        <v>121</v>
      </c>
      <c r="H4039" s="106"/>
    </row>
    <row r="4040" spans="1:8" x14ac:dyDescent="0.25">
      <c r="A4040" s="106"/>
      <c r="B4040" s="106"/>
      <c r="C4040" s="106"/>
      <c r="D4040" s="106"/>
      <c r="E4040">
        <v>7311</v>
      </c>
      <c r="F4040" s="106"/>
      <c r="G4040" t="s">
        <v>121</v>
      </c>
      <c r="H4040" s="106"/>
    </row>
    <row r="4041" spans="1:8" x14ac:dyDescent="0.25">
      <c r="A4041" s="106"/>
      <c r="B4041" s="106"/>
      <c r="C4041" s="106"/>
      <c r="D4041" s="106"/>
      <c r="E4041">
        <v>51299</v>
      </c>
      <c r="F4041" s="106"/>
      <c r="G4041" t="s">
        <v>102</v>
      </c>
      <c r="H4041" s="106"/>
    </row>
    <row r="4042" spans="1:8" x14ac:dyDescent="0.25">
      <c r="A4042" s="106"/>
      <c r="B4042" s="106"/>
      <c r="C4042" s="106"/>
      <c r="D4042" s="106"/>
      <c r="E4042">
        <v>51300</v>
      </c>
      <c r="F4042" s="106"/>
      <c r="G4042" t="s">
        <v>102</v>
      </c>
      <c r="H4042" s="106"/>
    </row>
    <row r="4043" spans="1:8" x14ac:dyDescent="0.25">
      <c r="A4043" s="106"/>
      <c r="B4043" s="106"/>
      <c r="C4043" s="106"/>
      <c r="D4043" s="106"/>
      <c r="E4043">
        <v>51301</v>
      </c>
      <c r="F4043" s="106"/>
      <c r="G4043" t="s">
        <v>102</v>
      </c>
      <c r="H4043" s="106"/>
    </row>
    <row r="4044" spans="1:8" x14ac:dyDescent="0.25">
      <c r="A4044" s="106"/>
      <c r="B4044" s="106"/>
      <c r="C4044" s="106"/>
      <c r="D4044" s="106"/>
      <c r="E4044">
        <v>51303</v>
      </c>
      <c r="F4044" s="106"/>
      <c r="G4044" t="s">
        <v>102</v>
      </c>
      <c r="H4044" s="106"/>
    </row>
    <row r="4045" spans="1:8" x14ac:dyDescent="0.25">
      <c r="A4045" s="106"/>
      <c r="B4045" s="106"/>
      <c r="C4045" s="106"/>
      <c r="D4045" s="106"/>
      <c r="E4045">
        <v>51304</v>
      </c>
      <c r="F4045" s="106"/>
      <c r="G4045" t="s">
        <v>102</v>
      </c>
      <c r="H4045" s="106"/>
    </row>
    <row r="4046" spans="1:8" x14ac:dyDescent="0.25">
      <c r="A4046" s="106"/>
      <c r="B4046" s="106"/>
      <c r="C4046" s="106"/>
      <c r="D4046" s="106"/>
      <c r="E4046">
        <v>51305</v>
      </c>
      <c r="F4046" s="106"/>
      <c r="G4046" t="s">
        <v>102</v>
      </c>
      <c r="H4046" s="106"/>
    </row>
    <row r="4047" spans="1:8" x14ac:dyDescent="0.25">
      <c r="A4047" s="106"/>
      <c r="B4047" s="106"/>
      <c r="C4047" s="106"/>
      <c r="D4047" s="106"/>
      <c r="E4047">
        <v>51306</v>
      </c>
      <c r="F4047" s="106"/>
      <c r="G4047" t="s">
        <v>102</v>
      </c>
      <c r="H4047" s="106"/>
    </row>
    <row r="4048" spans="1:8" x14ac:dyDescent="0.25">
      <c r="A4048" s="106"/>
      <c r="B4048" s="106"/>
      <c r="C4048" s="106"/>
      <c r="D4048" s="106"/>
      <c r="E4048">
        <v>51307</v>
      </c>
      <c r="F4048" s="106"/>
      <c r="G4048" t="s">
        <v>102</v>
      </c>
      <c r="H4048" s="106"/>
    </row>
    <row r="4049" spans="1:8" x14ac:dyDescent="0.25">
      <c r="A4049" s="106"/>
      <c r="B4049" s="106"/>
      <c r="C4049" s="106"/>
      <c r="D4049" s="106"/>
      <c r="E4049">
        <v>51309</v>
      </c>
      <c r="F4049" s="106"/>
      <c r="G4049" t="s">
        <v>102</v>
      </c>
      <c r="H4049" s="106"/>
    </row>
    <row r="4050" spans="1:8" x14ac:dyDescent="0.25">
      <c r="A4050" s="106"/>
      <c r="B4050" s="106"/>
      <c r="C4050" s="106"/>
      <c r="D4050" s="106"/>
      <c r="E4050">
        <v>51310</v>
      </c>
      <c r="F4050" s="106"/>
      <c r="G4050" t="s">
        <v>102</v>
      </c>
      <c r="H4050" s="106"/>
    </row>
    <row r="4051" spans="1:8" x14ac:dyDescent="0.25">
      <c r="A4051" s="106"/>
      <c r="B4051" s="106"/>
      <c r="C4051" s="106"/>
      <c r="D4051" s="106"/>
      <c r="E4051">
        <v>51311</v>
      </c>
      <c r="F4051" s="106"/>
      <c r="G4051" t="s">
        <v>102</v>
      </c>
      <c r="H4051" s="106"/>
    </row>
    <row r="4052" spans="1:8" x14ac:dyDescent="0.25">
      <c r="A4052" s="106"/>
      <c r="B4052" s="106"/>
      <c r="C4052" s="106"/>
      <c r="D4052" s="106"/>
      <c r="E4052">
        <v>51312</v>
      </c>
      <c r="F4052" s="106"/>
      <c r="G4052" t="s">
        <v>102</v>
      </c>
      <c r="H4052" s="106"/>
    </row>
    <row r="4053" spans="1:8" x14ac:dyDescent="0.25">
      <c r="A4053" s="106"/>
      <c r="B4053" s="106"/>
      <c r="C4053" s="106"/>
      <c r="D4053" s="106"/>
      <c r="E4053">
        <v>51313</v>
      </c>
      <c r="F4053" s="106"/>
      <c r="G4053" t="s">
        <v>102</v>
      </c>
      <c r="H4053" s="106"/>
    </row>
    <row r="4054" spans="1:8" x14ac:dyDescent="0.25">
      <c r="A4054" s="106"/>
      <c r="B4054" s="106"/>
      <c r="C4054" s="106"/>
      <c r="D4054" s="106"/>
      <c r="E4054">
        <v>51315</v>
      </c>
      <c r="F4054" s="106"/>
      <c r="G4054" t="s">
        <v>102</v>
      </c>
      <c r="H4054" s="106"/>
    </row>
    <row r="4055" spans="1:8" x14ac:dyDescent="0.25">
      <c r="A4055" s="106"/>
      <c r="B4055" s="106"/>
      <c r="C4055" s="106"/>
      <c r="D4055" s="106"/>
      <c r="E4055">
        <v>51316</v>
      </c>
      <c r="F4055" s="106"/>
      <c r="G4055" t="s">
        <v>102</v>
      </c>
      <c r="H4055" s="106"/>
    </row>
    <row r="4056" spans="1:8" x14ac:dyDescent="0.25">
      <c r="A4056" s="106"/>
      <c r="B4056" s="106"/>
      <c r="C4056" s="106"/>
      <c r="D4056" s="106"/>
      <c r="E4056">
        <v>51317</v>
      </c>
      <c r="F4056" s="106"/>
      <c r="G4056" t="s">
        <v>102</v>
      </c>
      <c r="H4056" s="106"/>
    </row>
    <row r="4057" spans="1:8" x14ac:dyDescent="0.25">
      <c r="A4057" s="106"/>
      <c r="B4057" s="106"/>
      <c r="C4057" s="106"/>
      <c r="D4057" s="106"/>
      <c r="E4057">
        <v>51318</v>
      </c>
      <c r="F4057" s="106"/>
      <c r="G4057" t="s">
        <v>102</v>
      </c>
      <c r="H4057" s="106"/>
    </row>
    <row r="4058" spans="1:8" x14ac:dyDescent="0.25">
      <c r="A4058" s="106"/>
      <c r="B4058" s="106"/>
      <c r="C4058" s="106"/>
      <c r="D4058" s="106"/>
      <c r="E4058">
        <v>51319</v>
      </c>
      <c r="F4058" s="106"/>
      <c r="G4058" t="s">
        <v>102</v>
      </c>
      <c r="H4058" s="106"/>
    </row>
    <row r="4059" spans="1:8" x14ac:dyDescent="0.25">
      <c r="A4059" s="106"/>
      <c r="B4059" s="106"/>
      <c r="C4059" s="106"/>
      <c r="D4059" s="106"/>
      <c r="E4059">
        <v>51320</v>
      </c>
      <c r="F4059" s="106"/>
      <c r="G4059" t="s">
        <v>102</v>
      </c>
      <c r="H4059" s="106"/>
    </row>
    <row r="4060" spans="1:8" x14ac:dyDescent="0.25">
      <c r="A4060" s="106"/>
      <c r="B4060" s="106"/>
      <c r="C4060" s="106"/>
      <c r="D4060" s="106"/>
      <c r="E4060">
        <v>51321</v>
      </c>
      <c r="F4060" s="106"/>
      <c r="G4060" t="s">
        <v>102</v>
      </c>
      <c r="H4060" s="106"/>
    </row>
    <row r="4061" spans="1:8" x14ac:dyDescent="0.25">
      <c r="A4061" s="106"/>
      <c r="B4061" s="106"/>
      <c r="C4061" s="106"/>
      <c r="D4061" s="106"/>
      <c r="E4061">
        <v>51322</v>
      </c>
      <c r="F4061" s="106"/>
      <c r="G4061" t="s">
        <v>102</v>
      </c>
      <c r="H4061" s="106"/>
    </row>
    <row r="4062" spans="1:8" x14ac:dyDescent="0.25">
      <c r="A4062" s="106"/>
      <c r="B4062" s="106"/>
      <c r="C4062" s="106"/>
      <c r="D4062" s="106"/>
      <c r="E4062">
        <v>51323</v>
      </c>
      <c r="F4062" s="106"/>
      <c r="G4062" t="s">
        <v>102</v>
      </c>
      <c r="H4062" s="106"/>
    </row>
    <row r="4063" spans="1:8" x14ac:dyDescent="0.25">
      <c r="A4063" s="106"/>
      <c r="B4063" s="106"/>
      <c r="C4063" s="106"/>
      <c r="D4063" s="106"/>
      <c r="E4063">
        <v>51324</v>
      </c>
      <c r="F4063" s="106"/>
      <c r="G4063" t="s">
        <v>102</v>
      </c>
      <c r="H4063" s="106"/>
    </row>
    <row r="4064" spans="1:8" x14ac:dyDescent="0.25">
      <c r="A4064" s="106"/>
      <c r="B4064" s="106"/>
      <c r="C4064" s="106"/>
      <c r="D4064" s="106"/>
      <c r="E4064">
        <v>51325</v>
      </c>
      <c r="F4064" s="106"/>
      <c r="G4064" t="s">
        <v>102</v>
      </c>
      <c r="H4064" s="106"/>
    </row>
    <row r="4065" spans="1:8" x14ac:dyDescent="0.25">
      <c r="A4065" s="106"/>
      <c r="B4065" s="106"/>
      <c r="C4065" s="106"/>
      <c r="D4065" s="106"/>
      <c r="E4065">
        <v>51326</v>
      </c>
      <c r="F4065" s="106"/>
      <c r="G4065" t="s">
        <v>102</v>
      </c>
      <c r="H4065" s="106"/>
    </row>
    <row r="4066" spans="1:8" x14ac:dyDescent="0.25">
      <c r="A4066" s="106"/>
      <c r="B4066" s="106"/>
      <c r="C4066" s="106"/>
      <c r="D4066" s="106"/>
      <c r="E4066">
        <v>51327</v>
      </c>
      <c r="F4066" s="106"/>
      <c r="G4066" t="s">
        <v>102</v>
      </c>
      <c r="H4066" s="106"/>
    </row>
    <row r="4067" spans="1:8" x14ac:dyDescent="0.25">
      <c r="A4067" s="106"/>
      <c r="B4067" s="106"/>
      <c r="C4067" s="106"/>
      <c r="D4067" s="106"/>
      <c r="E4067">
        <v>51328</v>
      </c>
      <c r="F4067" s="106"/>
      <c r="G4067" t="s">
        <v>105</v>
      </c>
      <c r="H4067" s="106"/>
    </row>
    <row r="4068" spans="1:8" x14ac:dyDescent="0.25">
      <c r="A4068" s="106"/>
      <c r="B4068" s="106"/>
      <c r="C4068" s="106"/>
      <c r="D4068" s="106"/>
      <c r="E4068">
        <v>51329</v>
      </c>
      <c r="F4068" s="106"/>
      <c r="G4068" t="s">
        <v>105</v>
      </c>
      <c r="H4068" s="106"/>
    </row>
    <row r="4069" spans="1:8" x14ac:dyDescent="0.25">
      <c r="A4069" s="106"/>
      <c r="B4069" s="106"/>
      <c r="C4069" s="106"/>
      <c r="D4069" s="106"/>
      <c r="E4069">
        <v>51330</v>
      </c>
      <c r="F4069" s="106"/>
      <c r="G4069" t="s">
        <v>105</v>
      </c>
      <c r="H4069" s="106"/>
    </row>
    <row r="4070" spans="1:8" x14ac:dyDescent="0.25">
      <c r="A4070" s="106"/>
      <c r="B4070" s="106"/>
      <c r="C4070" s="106"/>
      <c r="D4070" s="106"/>
      <c r="E4070">
        <v>51331</v>
      </c>
      <c r="F4070" s="106"/>
      <c r="G4070" t="s">
        <v>105</v>
      </c>
      <c r="H4070" s="106"/>
    </row>
    <row r="4071" spans="1:8" x14ac:dyDescent="0.25">
      <c r="A4071" s="106"/>
      <c r="B4071" s="106"/>
      <c r="C4071" s="106"/>
      <c r="D4071" s="106"/>
      <c r="E4071">
        <v>51332</v>
      </c>
      <c r="F4071" s="106"/>
      <c r="G4071" t="s">
        <v>105</v>
      </c>
      <c r="H4071" s="106"/>
    </row>
    <row r="4072" spans="1:8" x14ac:dyDescent="0.25">
      <c r="A4072" s="106"/>
      <c r="B4072" s="106"/>
      <c r="C4072" s="106"/>
      <c r="D4072" s="106"/>
      <c r="E4072">
        <v>51333</v>
      </c>
      <c r="F4072" s="106"/>
      <c r="G4072" t="s">
        <v>105</v>
      </c>
      <c r="H4072" s="106"/>
    </row>
    <row r="4073" spans="1:8" x14ac:dyDescent="0.25">
      <c r="A4073" s="106"/>
      <c r="B4073" s="106"/>
      <c r="C4073" s="106"/>
      <c r="D4073" s="106"/>
      <c r="E4073">
        <v>51334</v>
      </c>
      <c r="F4073" s="106"/>
      <c r="G4073" t="s">
        <v>105</v>
      </c>
      <c r="H4073" s="106"/>
    </row>
    <row r="4074" spans="1:8" x14ac:dyDescent="0.25">
      <c r="A4074" s="106"/>
      <c r="B4074" s="106"/>
      <c r="C4074" s="106"/>
      <c r="D4074" s="106"/>
      <c r="E4074">
        <v>51335</v>
      </c>
      <c r="F4074" s="106"/>
      <c r="G4074" t="s">
        <v>105</v>
      </c>
      <c r="H4074" s="106"/>
    </row>
    <row r="4075" spans="1:8" x14ac:dyDescent="0.25">
      <c r="A4075" s="106"/>
      <c r="B4075" s="106"/>
      <c r="C4075" s="106"/>
      <c r="D4075" s="106"/>
      <c r="E4075">
        <v>51336</v>
      </c>
      <c r="F4075" s="106"/>
      <c r="G4075" t="s">
        <v>105</v>
      </c>
      <c r="H4075" s="106"/>
    </row>
    <row r="4076" spans="1:8" x14ac:dyDescent="0.25">
      <c r="A4076" s="106"/>
      <c r="B4076" s="106"/>
      <c r="C4076" s="106"/>
      <c r="D4076" s="106"/>
      <c r="E4076">
        <v>48571</v>
      </c>
      <c r="F4076" s="106"/>
      <c r="G4076" t="s">
        <v>102</v>
      </c>
      <c r="H4076" s="106"/>
    </row>
    <row r="4077" spans="1:8" x14ac:dyDescent="0.25">
      <c r="A4077" s="106"/>
      <c r="B4077" s="106"/>
      <c r="C4077" s="106"/>
      <c r="D4077" s="106"/>
      <c r="E4077">
        <v>48573</v>
      </c>
      <c r="F4077" s="106"/>
      <c r="G4077" t="s">
        <v>102</v>
      </c>
      <c r="H4077" s="106"/>
    </row>
    <row r="4078" spans="1:8" x14ac:dyDescent="0.25">
      <c r="A4078" s="106"/>
      <c r="B4078" s="106"/>
      <c r="C4078" s="106"/>
      <c r="D4078" s="106"/>
      <c r="E4078">
        <v>48618</v>
      </c>
      <c r="F4078" s="106"/>
      <c r="G4078" t="s">
        <v>102</v>
      </c>
      <c r="H4078" s="106"/>
    </row>
    <row r="4079" spans="1:8" x14ac:dyDescent="0.25">
      <c r="A4079" s="106"/>
      <c r="B4079" s="106"/>
      <c r="C4079" s="106"/>
      <c r="D4079" s="106"/>
      <c r="E4079">
        <v>48620</v>
      </c>
      <c r="F4079" s="106"/>
      <c r="G4079" t="s">
        <v>102</v>
      </c>
      <c r="H4079" s="106"/>
    </row>
    <row r="4080" spans="1:8" x14ac:dyDescent="0.25">
      <c r="A4080" s="106"/>
      <c r="B4080" s="106"/>
      <c r="C4080" s="106"/>
      <c r="D4080" s="106"/>
      <c r="E4080">
        <v>48625</v>
      </c>
      <c r="F4080" s="106"/>
      <c r="G4080" t="s">
        <v>102</v>
      </c>
      <c r="H4080" s="106"/>
    </row>
    <row r="4081" spans="1:8" x14ac:dyDescent="0.25">
      <c r="A4081" s="106"/>
      <c r="B4081" s="106"/>
      <c r="C4081" s="106"/>
      <c r="D4081" s="106"/>
      <c r="E4081">
        <v>48627</v>
      </c>
      <c r="F4081" s="106"/>
      <c r="G4081" t="s">
        <v>102</v>
      </c>
      <c r="H4081" s="106"/>
    </row>
    <row r="4082" spans="1:8" x14ac:dyDescent="0.25">
      <c r="A4082" s="106"/>
      <c r="B4082" s="106"/>
      <c r="C4082" s="106"/>
      <c r="D4082" s="106"/>
      <c r="E4082">
        <v>48372</v>
      </c>
      <c r="F4082" s="106"/>
      <c r="G4082" t="s">
        <v>102</v>
      </c>
      <c r="H4082" s="106"/>
    </row>
    <row r="4083" spans="1:8" x14ac:dyDescent="0.25">
      <c r="A4083" s="106"/>
      <c r="B4083" s="106"/>
      <c r="C4083" s="106"/>
      <c r="D4083" s="106"/>
      <c r="E4083">
        <v>48374</v>
      </c>
      <c r="F4083" s="106"/>
      <c r="G4083" t="s">
        <v>102</v>
      </c>
      <c r="H4083" s="106"/>
    </row>
    <row r="4084" spans="1:8" x14ac:dyDescent="0.25">
      <c r="A4084" s="106"/>
      <c r="B4084" s="106"/>
      <c r="C4084" s="106"/>
      <c r="D4084" s="106"/>
      <c r="E4084">
        <v>48376</v>
      </c>
      <c r="F4084" s="106"/>
      <c r="G4084" t="s">
        <v>102</v>
      </c>
      <c r="H4084" s="106"/>
    </row>
    <row r="4085" spans="1:8" x14ac:dyDescent="0.25">
      <c r="A4085" s="106"/>
      <c r="B4085" s="106"/>
      <c r="C4085" s="106"/>
      <c r="D4085" s="106"/>
      <c r="E4085">
        <v>48378</v>
      </c>
      <c r="F4085" s="106"/>
      <c r="G4085" t="s">
        <v>102</v>
      </c>
      <c r="H4085" s="106"/>
    </row>
    <row r="4086" spans="1:8" x14ac:dyDescent="0.25">
      <c r="A4086" s="106"/>
      <c r="B4086" s="106"/>
      <c r="C4086" s="106"/>
      <c r="D4086" s="106"/>
      <c r="E4086">
        <v>48380</v>
      </c>
      <c r="F4086" s="106"/>
      <c r="G4086" t="s">
        <v>102</v>
      </c>
      <c r="H4086" s="106"/>
    </row>
    <row r="4087" spans="1:8" x14ac:dyDescent="0.25">
      <c r="A4087" s="106"/>
      <c r="B4087" s="106"/>
      <c r="C4087" s="106"/>
      <c r="D4087" s="106"/>
      <c r="E4087">
        <v>48382</v>
      </c>
      <c r="F4087" s="106"/>
      <c r="G4087" t="s">
        <v>102</v>
      </c>
      <c r="H4087" s="106"/>
    </row>
    <row r="4088" spans="1:8" x14ac:dyDescent="0.25">
      <c r="A4088" s="106"/>
      <c r="B4088" s="106"/>
      <c r="C4088" s="106"/>
      <c r="D4088" s="106"/>
      <c r="E4088">
        <v>48384</v>
      </c>
      <c r="F4088" s="106"/>
      <c r="G4088" t="s">
        <v>102</v>
      </c>
      <c r="H4088" s="106"/>
    </row>
    <row r="4089" spans="1:8" x14ac:dyDescent="0.25">
      <c r="A4089" s="106"/>
      <c r="B4089" s="106"/>
      <c r="C4089" s="106"/>
      <c r="D4089" s="106"/>
      <c r="E4089">
        <v>48451</v>
      </c>
      <c r="F4089" s="106"/>
      <c r="G4089" t="s">
        <v>102</v>
      </c>
      <c r="H4089" s="106"/>
    </row>
    <row r="4090" spans="1:8" x14ac:dyDescent="0.25">
      <c r="A4090" s="106"/>
      <c r="B4090" s="106"/>
      <c r="C4090" s="106"/>
      <c r="D4090" s="106"/>
      <c r="E4090">
        <v>48575</v>
      </c>
      <c r="F4090" s="106"/>
      <c r="G4090" t="s">
        <v>102</v>
      </c>
      <c r="H4090" s="106"/>
    </row>
    <row r="4091" spans="1:8" x14ac:dyDescent="0.25">
      <c r="A4091" s="106"/>
      <c r="B4091" s="106"/>
      <c r="C4091" s="106"/>
      <c r="D4091" s="106"/>
      <c r="E4091">
        <v>48679</v>
      </c>
      <c r="F4091" s="106"/>
      <c r="G4091" t="s">
        <v>102</v>
      </c>
      <c r="H4091" s="106"/>
    </row>
    <row r="4092" spans="1:8" x14ac:dyDescent="0.25">
      <c r="A4092" s="106"/>
      <c r="B4092" s="106"/>
      <c r="C4092" s="106"/>
      <c r="D4092" s="106"/>
      <c r="E4092">
        <v>48681</v>
      </c>
      <c r="F4092" s="106"/>
      <c r="G4092" t="s">
        <v>102</v>
      </c>
      <c r="H4092" s="106"/>
    </row>
    <row r="4093" spans="1:8" x14ac:dyDescent="0.25">
      <c r="A4093" s="106"/>
      <c r="B4093" s="106"/>
      <c r="C4093" s="106"/>
      <c r="D4093" s="106"/>
      <c r="E4093">
        <v>48683</v>
      </c>
      <c r="F4093" s="106"/>
      <c r="G4093" t="s">
        <v>102</v>
      </c>
      <c r="H4093" s="106"/>
    </row>
    <row r="4094" spans="1:8" x14ac:dyDescent="0.25">
      <c r="A4094" s="106"/>
      <c r="B4094" s="106"/>
      <c r="C4094" s="106"/>
      <c r="D4094" s="106"/>
      <c r="E4094">
        <v>48685</v>
      </c>
      <c r="F4094" s="106"/>
      <c r="G4094" t="s">
        <v>102</v>
      </c>
      <c r="H4094" s="106"/>
    </row>
    <row r="4095" spans="1:8" x14ac:dyDescent="0.25">
      <c r="A4095" s="106"/>
      <c r="B4095" s="106"/>
      <c r="C4095" s="106"/>
      <c r="D4095" s="106"/>
      <c r="E4095">
        <v>48689</v>
      </c>
      <c r="F4095" s="106"/>
      <c r="G4095" t="s">
        <v>102</v>
      </c>
      <c r="H4095" s="106"/>
    </row>
    <row r="4096" spans="1:8" x14ac:dyDescent="0.25">
      <c r="A4096" s="106"/>
      <c r="B4096" s="106"/>
      <c r="C4096" s="106"/>
      <c r="D4096" s="106"/>
      <c r="E4096">
        <v>48691</v>
      </c>
      <c r="F4096" s="106"/>
      <c r="G4096" t="s">
        <v>102</v>
      </c>
      <c r="H4096" s="106"/>
    </row>
    <row r="4097" spans="1:8" x14ac:dyDescent="0.25">
      <c r="A4097" s="106"/>
      <c r="B4097" s="106"/>
      <c r="C4097" s="106"/>
      <c r="D4097" s="106"/>
      <c r="E4097">
        <v>48693</v>
      </c>
      <c r="F4097" s="106"/>
      <c r="G4097" t="s">
        <v>102</v>
      </c>
      <c r="H4097" s="106"/>
    </row>
    <row r="4098" spans="1:8" x14ac:dyDescent="0.25">
      <c r="A4098" s="106"/>
      <c r="B4098" s="106"/>
      <c r="C4098" s="106"/>
      <c r="D4098" s="106"/>
      <c r="E4098">
        <v>48695</v>
      </c>
      <c r="F4098" s="106"/>
      <c r="G4098" t="s">
        <v>102</v>
      </c>
      <c r="H4098" s="106"/>
    </row>
    <row r="4099" spans="1:8" x14ac:dyDescent="0.25">
      <c r="A4099" s="106"/>
      <c r="B4099" s="106"/>
      <c r="C4099" s="106"/>
      <c r="D4099" s="106"/>
      <c r="E4099">
        <v>48699</v>
      </c>
      <c r="F4099" s="106"/>
      <c r="G4099" t="s">
        <v>102</v>
      </c>
      <c r="H4099" s="106"/>
    </row>
    <row r="4100" spans="1:8" x14ac:dyDescent="0.25">
      <c r="A4100" s="106"/>
      <c r="B4100" s="106"/>
      <c r="C4100" s="106"/>
      <c r="D4100" s="106"/>
      <c r="E4100">
        <v>48701</v>
      </c>
      <c r="F4100" s="106"/>
      <c r="G4100" t="s">
        <v>102</v>
      </c>
      <c r="H4100" s="106"/>
    </row>
    <row r="4101" spans="1:8" x14ac:dyDescent="0.25">
      <c r="A4101" s="106"/>
      <c r="B4101" s="106"/>
      <c r="C4101" s="106"/>
      <c r="D4101" s="106"/>
      <c r="E4101">
        <v>48705</v>
      </c>
      <c r="F4101" s="106"/>
      <c r="G4101" t="s">
        <v>102</v>
      </c>
      <c r="H4101" s="106"/>
    </row>
    <row r="4102" spans="1:8" x14ac:dyDescent="0.25">
      <c r="A4102" s="106"/>
      <c r="B4102" s="106"/>
      <c r="C4102" s="106"/>
      <c r="D4102" s="106"/>
      <c r="E4102">
        <v>48707</v>
      </c>
      <c r="F4102" s="106"/>
      <c r="G4102" t="s">
        <v>102</v>
      </c>
      <c r="H4102" s="106"/>
    </row>
    <row r="4103" spans="1:8" x14ac:dyDescent="0.25">
      <c r="A4103" s="106"/>
      <c r="B4103" s="106"/>
      <c r="C4103" s="106"/>
      <c r="D4103" s="106"/>
      <c r="E4103">
        <v>48709</v>
      </c>
      <c r="F4103" s="106"/>
      <c r="G4103" t="s">
        <v>102</v>
      </c>
      <c r="H4103" s="106"/>
    </row>
    <row r="4104" spans="1:8" x14ac:dyDescent="0.25">
      <c r="A4104" s="106"/>
      <c r="B4104" s="106"/>
      <c r="C4104" s="106"/>
      <c r="D4104" s="106"/>
      <c r="E4104">
        <v>48730</v>
      </c>
      <c r="F4104" s="106"/>
      <c r="G4104" t="s">
        <v>102</v>
      </c>
      <c r="H4104" s="106"/>
    </row>
    <row r="4105" spans="1:8" x14ac:dyDescent="0.25">
      <c r="A4105" s="106"/>
      <c r="B4105" s="106"/>
      <c r="C4105" s="106"/>
      <c r="D4105" s="106"/>
      <c r="E4105">
        <v>48732</v>
      </c>
      <c r="F4105" s="106"/>
      <c r="G4105" t="s">
        <v>102</v>
      </c>
      <c r="H4105" s="106"/>
    </row>
    <row r="4106" spans="1:8" x14ac:dyDescent="0.25">
      <c r="A4106" s="106"/>
      <c r="B4106" s="106"/>
      <c r="C4106" s="106"/>
      <c r="D4106" s="106"/>
      <c r="E4106">
        <v>48446</v>
      </c>
      <c r="F4106" s="106"/>
      <c r="G4106" t="s">
        <v>102</v>
      </c>
      <c r="H4106" s="106"/>
    </row>
    <row r="4107" spans="1:8" x14ac:dyDescent="0.25">
      <c r="A4107" s="106"/>
      <c r="B4107" s="106"/>
      <c r="C4107" s="106"/>
      <c r="D4107" s="106"/>
      <c r="E4107">
        <v>48386</v>
      </c>
      <c r="F4107" s="106"/>
      <c r="G4107" t="s">
        <v>102</v>
      </c>
      <c r="H4107" s="106"/>
    </row>
    <row r="4108" spans="1:8" x14ac:dyDescent="0.25">
      <c r="A4108" s="106"/>
      <c r="B4108" s="106"/>
      <c r="C4108" s="106"/>
      <c r="D4108" s="106"/>
      <c r="E4108">
        <v>48616</v>
      </c>
      <c r="F4108" s="106"/>
      <c r="G4108" t="s">
        <v>103</v>
      </c>
      <c r="H4108" s="106"/>
    </row>
    <row r="4109" spans="1:8" x14ac:dyDescent="0.25">
      <c r="A4109" s="106"/>
      <c r="B4109" s="106"/>
      <c r="C4109" s="106"/>
      <c r="D4109" s="106"/>
      <c r="E4109">
        <v>48703</v>
      </c>
      <c r="F4109" s="106"/>
      <c r="G4109" t="s">
        <v>102</v>
      </c>
      <c r="H4109" s="106"/>
    </row>
    <row r="4110" spans="1:8" x14ac:dyDescent="0.25">
      <c r="A4110" s="106"/>
      <c r="B4110" s="106"/>
      <c r="C4110" s="106"/>
      <c r="D4110" s="106"/>
      <c r="E4110">
        <v>48734</v>
      </c>
      <c r="F4110" s="106"/>
      <c r="G4110" t="s">
        <v>102</v>
      </c>
      <c r="H4110" s="106"/>
    </row>
    <row r="4111" spans="1:8" x14ac:dyDescent="0.25">
      <c r="A4111" s="106"/>
      <c r="B4111" s="106"/>
      <c r="C4111" s="106"/>
      <c r="D4111" s="106"/>
      <c r="E4111" t="s">
        <v>159</v>
      </c>
      <c r="F4111" s="106"/>
      <c r="G4111" t="s">
        <v>102</v>
      </c>
      <c r="H4111" s="106"/>
    </row>
    <row r="4112" spans="1:8" x14ac:dyDescent="0.25">
      <c r="A4112" s="106"/>
      <c r="B4112" s="106"/>
      <c r="C4112" s="106"/>
      <c r="D4112" s="106"/>
      <c r="E4112">
        <v>7355</v>
      </c>
      <c r="F4112" s="106"/>
      <c r="G4112" t="s">
        <v>121</v>
      </c>
      <c r="H4112" s="106"/>
    </row>
    <row r="4113" spans="1:8" x14ac:dyDescent="0.25">
      <c r="A4113" s="106"/>
      <c r="B4113" s="106"/>
      <c r="C4113" s="106"/>
      <c r="D4113" s="106"/>
      <c r="E4113">
        <v>7361</v>
      </c>
      <c r="F4113" s="106"/>
      <c r="G4113" t="s">
        <v>121</v>
      </c>
      <c r="H4113" s="106"/>
    </row>
    <row r="4114" spans="1:8" x14ac:dyDescent="0.25">
      <c r="A4114" s="106"/>
      <c r="B4114" s="106"/>
      <c r="C4114" s="106"/>
      <c r="D4114" s="106"/>
      <c r="E4114">
        <v>7365</v>
      </c>
      <c r="F4114" s="106"/>
      <c r="G4114" t="s">
        <v>121</v>
      </c>
      <c r="H4114" s="106"/>
    </row>
    <row r="4115" spans="1:8" x14ac:dyDescent="0.25">
      <c r="A4115" s="106"/>
      <c r="B4115" s="106"/>
      <c r="C4115" s="106"/>
      <c r="D4115" s="106"/>
      <c r="E4115">
        <v>7367</v>
      </c>
      <c r="F4115" s="106"/>
      <c r="G4115" t="s">
        <v>121</v>
      </c>
      <c r="H4115" s="106"/>
    </row>
    <row r="4116" spans="1:8" x14ac:dyDescent="0.25">
      <c r="A4116" s="106"/>
      <c r="B4116" s="106"/>
      <c r="C4116" s="106"/>
      <c r="D4116" s="106"/>
      <c r="E4116">
        <v>7371</v>
      </c>
      <c r="F4116" s="106"/>
      <c r="G4116" t="s">
        <v>121</v>
      </c>
      <c r="H4116" s="106"/>
    </row>
    <row r="4117" spans="1:8" x14ac:dyDescent="0.25">
      <c r="A4117" s="106"/>
      <c r="B4117" s="106"/>
      <c r="C4117" s="106"/>
      <c r="D4117" s="106"/>
      <c r="E4117">
        <v>7373</v>
      </c>
      <c r="F4117" s="106"/>
      <c r="G4117" t="s">
        <v>121</v>
      </c>
      <c r="H4117" s="106"/>
    </row>
    <row r="4118" spans="1:8" x14ac:dyDescent="0.25">
      <c r="A4118" s="106"/>
      <c r="B4118" s="106"/>
      <c r="C4118" s="106"/>
      <c r="D4118" s="106"/>
      <c r="E4118">
        <v>7375</v>
      </c>
      <c r="F4118" s="106"/>
      <c r="G4118" t="s">
        <v>121</v>
      </c>
      <c r="H4118" s="106"/>
    </row>
    <row r="4119" spans="1:8" x14ac:dyDescent="0.25">
      <c r="A4119" s="106"/>
      <c r="B4119" s="106"/>
      <c r="C4119" s="106"/>
      <c r="D4119" s="106"/>
      <c r="E4119">
        <v>7377</v>
      </c>
      <c r="F4119" s="106"/>
      <c r="G4119" t="s">
        <v>121</v>
      </c>
      <c r="H4119" s="106"/>
    </row>
    <row r="4120" spans="1:8" x14ac:dyDescent="0.25">
      <c r="A4120" s="106"/>
      <c r="B4120" s="106"/>
      <c r="C4120" s="106"/>
      <c r="D4120" s="106"/>
      <c r="E4120">
        <v>7379</v>
      </c>
      <c r="F4120" s="106"/>
      <c r="G4120" t="s">
        <v>121</v>
      </c>
      <c r="H4120" s="106"/>
    </row>
    <row r="4121" spans="1:8" x14ac:dyDescent="0.25">
      <c r="A4121" s="106"/>
      <c r="B4121" s="106"/>
      <c r="C4121" s="106"/>
      <c r="D4121" s="106"/>
      <c r="E4121">
        <v>7381</v>
      </c>
      <c r="F4121" s="106"/>
      <c r="G4121" t="s">
        <v>121</v>
      </c>
      <c r="H4121" s="106"/>
    </row>
    <row r="4122" spans="1:8" x14ac:dyDescent="0.25">
      <c r="A4122" s="106"/>
      <c r="B4122" s="106"/>
      <c r="C4122" s="106"/>
      <c r="D4122" s="106"/>
      <c r="E4122">
        <v>7383</v>
      </c>
      <c r="F4122" s="106"/>
      <c r="G4122" t="s">
        <v>121</v>
      </c>
      <c r="H4122" s="106"/>
    </row>
    <row r="4123" spans="1:8" x14ac:dyDescent="0.25">
      <c r="A4123" s="106"/>
      <c r="B4123" s="106"/>
      <c r="C4123" s="106"/>
      <c r="D4123" s="106"/>
      <c r="E4123">
        <v>7385</v>
      </c>
      <c r="F4123" s="106"/>
      <c r="G4123" t="s">
        <v>121</v>
      </c>
      <c r="H4123" s="106"/>
    </row>
    <row r="4124" spans="1:8" x14ac:dyDescent="0.25">
      <c r="A4124" s="106"/>
      <c r="B4124" s="106"/>
      <c r="C4124" s="106"/>
      <c r="D4124" s="106"/>
      <c r="E4124">
        <v>48737</v>
      </c>
      <c r="F4124" s="106"/>
      <c r="G4124" t="s">
        <v>102</v>
      </c>
      <c r="H4124" s="106"/>
    </row>
    <row r="4125" spans="1:8" x14ac:dyDescent="0.25">
      <c r="A4125" s="106"/>
      <c r="B4125" s="106"/>
      <c r="C4125" s="106"/>
      <c r="D4125" s="106"/>
      <c r="E4125">
        <v>48740</v>
      </c>
      <c r="F4125" s="106"/>
      <c r="G4125" t="s">
        <v>102</v>
      </c>
      <c r="H4125" s="106"/>
    </row>
    <row r="4126" spans="1:8" x14ac:dyDescent="0.25">
      <c r="A4126" s="106"/>
      <c r="B4126" s="106"/>
      <c r="C4126" s="106"/>
      <c r="D4126" s="106"/>
      <c r="E4126">
        <v>48742</v>
      </c>
      <c r="F4126" s="106"/>
      <c r="G4126" t="s">
        <v>102</v>
      </c>
      <c r="H4126" s="106"/>
    </row>
    <row r="4127" spans="1:8" x14ac:dyDescent="0.25">
      <c r="A4127" s="106"/>
      <c r="B4127" s="106"/>
      <c r="C4127" s="106"/>
      <c r="D4127" s="106"/>
      <c r="E4127">
        <v>48744</v>
      </c>
      <c r="F4127" s="106"/>
      <c r="G4127" t="s">
        <v>102</v>
      </c>
      <c r="H4127" s="106"/>
    </row>
    <row r="4128" spans="1:8" x14ac:dyDescent="0.25">
      <c r="A4128" s="106"/>
      <c r="B4128" s="106"/>
      <c r="C4128" s="106"/>
      <c r="D4128" s="106"/>
      <c r="E4128">
        <v>48746</v>
      </c>
      <c r="F4128" s="106"/>
      <c r="G4128" t="s">
        <v>102</v>
      </c>
      <c r="H4128" s="106"/>
    </row>
    <row r="4129" spans="1:8" x14ac:dyDescent="0.25">
      <c r="A4129" s="106"/>
      <c r="B4129" s="106"/>
      <c r="C4129" s="106"/>
      <c r="D4129" s="106"/>
      <c r="E4129">
        <v>48748</v>
      </c>
      <c r="F4129" s="106"/>
      <c r="G4129" t="s">
        <v>102</v>
      </c>
      <c r="H4129" s="106"/>
    </row>
    <row r="4130" spans="1:8" x14ac:dyDescent="0.25">
      <c r="A4130" s="106"/>
      <c r="B4130" s="106"/>
      <c r="C4130" s="106"/>
      <c r="D4130" s="106"/>
      <c r="E4130">
        <v>7399</v>
      </c>
      <c r="F4130" s="106"/>
      <c r="G4130" t="s">
        <v>103</v>
      </c>
      <c r="H4130" s="106"/>
    </row>
    <row r="4131" spans="1:8" x14ac:dyDescent="0.25">
      <c r="A4131" s="106"/>
      <c r="B4131" s="106"/>
      <c r="C4131" s="106"/>
      <c r="D4131" s="106"/>
      <c r="E4131">
        <v>48937</v>
      </c>
      <c r="F4131" s="106"/>
      <c r="G4131" t="s">
        <v>102</v>
      </c>
      <c r="H4131" s="106"/>
    </row>
    <row r="4132" spans="1:8" x14ac:dyDescent="0.25">
      <c r="A4132" s="106"/>
      <c r="B4132" s="106"/>
      <c r="C4132" s="106"/>
      <c r="D4132" s="106"/>
      <c r="E4132">
        <v>48939</v>
      </c>
      <c r="F4132" s="106"/>
      <c r="G4132" t="s">
        <v>102</v>
      </c>
      <c r="H4132" s="106"/>
    </row>
    <row r="4133" spans="1:8" x14ac:dyDescent="0.25">
      <c r="A4133" s="106"/>
      <c r="B4133" s="106"/>
      <c r="C4133" s="106"/>
      <c r="D4133" s="106"/>
      <c r="E4133">
        <v>48941</v>
      </c>
      <c r="F4133" s="106"/>
      <c r="G4133" t="s">
        <v>102</v>
      </c>
      <c r="H4133" s="106"/>
    </row>
    <row r="4134" spans="1:8" x14ac:dyDescent="0.25">
      <c r="A4134" s="106"/>
      <c r="B4134" s="106"/>
      <c r="C4134" s="106"/>
      <c r="D4134" s="106"/>
      <c r="E4134">
        <v>48943</v>
      </c>
      <c r="F4134" s="106"/>
      <c r="G4134" t="s">
        <v>102</v>
      </c>
      <c r="H4134" s="106"/>
    </row>
    <row r="4135" spans="1:8" x14ac:dyDescent="0.25">
      <c r="A4135" s="106"/>
      <c r="B4135" s="106"/>
      <c r="C4135" s="106"/>
      <c r="D4135" s="106"/>
      <c r="E4135">
        <v>48950</v>
      </c>
      <c r="F4135" s="106"/>
      <c r="G4135" t="s">
        <v>102</v>
      </c>
      <c r="H4135" s="106"/>
    </row>
    <row r="4136" spans="1:8" x14ac:dyDescent="0.25">
      <c r="A4136" s="106"/>
      <c r="B4136" s="106"/>
      <c r="C4136" s="106"/>
      <c r="D4136" s="106"/>
      <c r="E4136">
        <v>48952</v>
      </c>
      <c r="F4136" s="106"/>
      <c r="G4136" t="s">
        <v>102</v>
      </c>
      <c r="H4136" s="106"/>
    </row>
    <row r="4137" spans="1:8" x14ac:dyDescent="0.25">
      <c r="A4137" s="106"/>
      <c r="B4137" s="106"/>
      <c r="C4137" s="106"/>
      <c r="D4137" s="106"/>
      <c r="E4137">
        <v>48956</v>
      </c>
      <c r="F4137" s="106"/>
      <c r="G4137" t="s">
        <v>102</v>
      </c>
      <c r="H4137" s="106"/>
    </row>
    <row r="4138" spans="1:8" x14ac:dyDescent="0.25">
      <c r="A4138" s="106"/>
      <c r="B4138" s="106"/>
      <c r="C4138" s="106"/>
      <c r="D4138" s="106"/>
      <c r="E4138">
        <v>48958</v>
      </c>
      <c r="F4138" s="106"/>
      <c r="G4138" t="s">
        <v>102</v>
      </c>
      <c r="H4138" s="106"/>
    </row>
    <row r="4139" spans="1:8" x14ac:dyDescent="0.25">
      <c r="A4139" s="106"/>
      <c r="B4139" s="106"/>
      <c r="C4139" s="106"/>
      <c r="D4139" s="106"/>
      <c r="E4139">
        <v>48960</v>
      </c>
      <c r="F4139" s="106"/>
      <c r="G4139" t="s">
        <v>102</v>
      </c>
      <c r="H4139" s="106"/>
    </row>
    <row r="4140" spans="1:8" x14ac:dyDescent="0.25">
      <c r="A4140" s="106"/>
      <c r="B4140" s="106"/>
      <c r="C4140" s="106"/>
      <c r="D4140" s="106"/>
      <c r="E4140">
        <v>48962</v>
      </c>
      <c r="F4140" s="106"/>
      <c r="G4140" t="s">
        <v>102</v>
      </c>
      <c r="H4140" s="106"/>
    </row>
    <row r="4141" spans="1:8" x14ac:dyDescent="0.25">
      <c r="A4141" s="106"/>
      <c r="B4141" s="106"/>
      <c r="C4141" s="106"/>
      <c r="D4141" s="106"/>
      <c r="E4141">
        <v>48964</v>
      </c>
      <c r="F4141" s="106"/>
      <c r="G4141" t="s">
        <v>102</v>
      </c>
      <c r="H4141" s="106"/>
    </row>
    <row r="4142" spans="1:8" x14ac:dyDescent="0.25">
      <c r="A4142" s="106"/>
      <c r="B4142" s="106"/>
      <c r="C4142" s="106"/>
      <c r="D4142" s="106"/>
      <c r="E4142">
        <v>48966</v>
      </c>
      <c r="F4142" s="106"/>
      <c r="G4142" t="s">
        <v>102</v>
      </c>
      <c r="H4142" s="106"/>
    </row>
    <row r="4143" spans="1:8" x14ac:dyDescent="0.25">
      <c r="A4143" s="106"/>
      <c r="B4143" s="106"/>
      <c r="C4143" s="106"/>
      <c r="D4143" s="106"/>
      <c r="E4143">
        <v>48968</v>
      </c>
      <c r="F4143" s="106"/>
      <c r="G4143" t="s">
        <v>102</v>
      </c>
      <c r="H4143" s="106"/>
    </row>
    <row r="4144" spans="1:8" x14ac:dyDescent="0.25">
      <c r="A4144" s="106"/>
      <c r="B4144" s="106"/>
      <c r="C4144" s="106"/>
      <c r="D4144" s="106"/>
      <c r="E4144">
        <v>48970</v>
      </c>
      <c r="F4144" s="106"/>
      <c r="G4144" t="s">
        <v>102</v>
      </c>
      <c r="H4144" s="106"/>
    </row>
    <row r="4145" spans="1:8" x14ac:dyDescent="0.25">
      <c r="A4145" s="106"/>
      <c r="B4145" s="106"/>
      <c r="C4145" s="106"/>
      <c r="D4145" s="106"/>
      <c r="E4145">
        <v>48972</v>
      </c>
      <c r="F4145" s="106"/>
      <c r="G4145" t="s">
        <v>102</v>
      </c>
      <c r="H4145" s="106"/>
    </row>
    <row r="4146" spans="1:8" x14ac:dyDescent="0.25">
      <c r="A4146" s="106"/>
      <c r="B4146" s="106"/>
      <c r="C4146" s="106"/>
      <c r="D4146" s="106"/>
      <c r="E4146">
        <v>48757</v>
      </c>
      <c r="F4146" s="106"/>
      <c r="G4146" t="s">
        <v>102</v>
      </c>
      <c r="H4146" s="106"/>
    </row>
    <row r="4147" spans="1:8" x14ac:dyDescent="0.25">
      <c r="A4147" s="106"/>
      <c r="B4147" s="106"/>
      <c r="C4147" s="106"/>
      <c r="D4147" s="106"/>
      <c r="E4147">
        <v>48759</v>
      </c>
      <c r="F4147" s="106"/>
      <c r="G4147" t="s">
        <v>102</v>
      </c>
      <c r="H4147" s="106"/>
    </row>
    <row r="4148" spans="1:8" x14ac:dyDescent="0.25">
      <c r="A4148" s="106"/>
      <c r="B4148" s="106"/>
      <c r="C4148" s="106"/>
      <c r="D4148" s="106"/>
      <c r="E4148">
        <v>48761</v>
      </c>
      <c r="F4148" s="106"/>
      <c r="G4148" t="s">
        <v>102</v>
      </c>
      <c r="H4148" s="106"/>
    </row>
    <row r="4149" spans="1:8" x14ac:dyDescent="0.25">
      <c r="A4149" s="106"/>
      <c r="B4149" s="106"/>
      <c r="C4149" s="106"/>
      <c r="D4149" s="106"/>
      <c r="E4149">
        <v>48763</v>
      </c>
      <c r="F4149" s="106"/>
      <c r="G4149" t="s">
        <v>102</v>
      </c>
      <c r="H4149" s="106"/>
    </row>
    <row r="4150" spans="1:8" x14ac:dyDescent="0.25">
      <c r="A4150" s="106"/>
      <c r="B4150" s="106"/>
      <c r="C4150" s="106"/>
      <c r="D4150" s="106"/>
      <c r="E4150">
        <v>48765</v>
      </c>
      <c r="F4150" s="106"/>
      <c r="G4150" t="s">
        <v>102</v>
      </c>
      <c r="H4150" s="106"/>
    </row>
    <row r="4151" spans="1:8" x14ac:dyDescent="0.25">
      <c r="A4151" s="106"/>
      <c r="B4151" s="106"/>
      <c r="C4151" s="106"/>
      <c r="D4151" s="106"/>
      <c r="E4151">
        <v>48769</v>
      </c>
      <c r="F4151" s="106"/>
      <c r="G4151" t="s">
        <v>102</v>
      </c>
      <c r="H4151" s="106"/>
    </row>
    <row r="4152" spans="1:8" x14ac:dyDescent="0.25">
      <c r="A4152" s="106"/>
      <c r="B4152" s="106"/>
      <c r="C4152" s="106"/>
      <c r="D4152" s="106"/>
      <c r="E4152">
        <v>48771</v>
      </c>
      <c r="F4152" s="106"/>
      <c r="G4152" t="s">
        <v>102</v>
      </c>
      <c r="H4152" s="106"/>
    </row>
    <row r="4153" spans="1:8" x14ac:dyDescent="0.25">
      <c r="A4153" s="106"/>
      <c r="B4153" s="106"/>
      <c r="C4153" s="106"/>
      <c r="D4153" s="106"/>
      <c r="E4153">
        <v>48773</v>
      </c>
      <c r="F4153" s="106"/>
      <c r="G4153" t="s">
        <v>102</v>
      </c>
      <c r="H4153" s="106"/>
    </row>
    <row r="4154" spans="1:8" x14ac:dyDescent="0.25">
      <c r="A4154" s="106"/>
      <c r="B4154" s="106"/>
      <c r="C4154" s="106"/>
      <c r="D4154" s="106"/>
      <c r="E4154">
        <v>48775</v>
      </c>
      <c r="F4154" s="106"/>
      <c r="G4154" t="s">
        <v>102</v>
      </c>
      <c r="H4154" s="106"/>
    </row>
    <row r="4155" spans="1:8" x14ac:dyDescent="0.25">
      <c r="A4155" s="106"/>
      <c r="B4155" s="106"/>
      <c r="C4155" s="106"/>
      <c r="D4155" s="106"/>
      <c r="E4155">
        <v>48777</v>
      </c>
      <c r="F4155" s="106"/>
      <c r="G4155" t="s">
        <v>102</v>
      </c>
      <c r="H4155" s="106"/>
    </row>
    <row r="4156" spans="1:8" x14ac:dyDescent="0.25">
      <c r="A4156" s="106"/>
      <c r="B4156" s="106"/>
      <c r="C4156" s="106"/>
      <c r="D4156" s="106"/>
      <c r="E4156">
        <v>48781</v>
      </c>
      <c r="F4156" s="106"/>
      <c r="G4156" t="s">
        <v>102</v>
      </c>
      <c r="H4156" s="106"/>
    </row>
    <row r="4157" spans="1:8" x14ac:dyDescent="0.25">
      <c r="A4157" s="106"/>
      <c r="B4157" s="106"/>
      <c r="C4157" s="106"/>
      <c r="D4157" s="106"/>
      <c r="E4157">
        <v>48988</v>
      </c>
      <c r="F4157" s="106"/>
      <c r="G4157" t="s">
        <v>102</v>
      </c>
      <c r="H4157" s="106"/>
    </row>
    <row r="4158" spans="1:8" x14ac:dyDescent="0.25">
      <c r="A4158" s="106"/>
      <c r="B4158" s="106"/>
      <c r="C4158" s="106"/>
      <c r="D4158" s="106"/>
      <c r="E4158">
        <v>48992</v>
      </c>
      <c r="F4158" s="106"/>
      <c r="G4158" t="s">
        <v>102</v>
      </c>
      <c r="H4158" s="106"/>
    </row>
    <row r="4159" spans="1:8" x14ac:dyDescent="0.25">
      <c r="A4159" s="106"/>
      <c r="B4159" s="106"/>
      <c r="C4159" s="106"/>
      <c r="D4159" s="106"/>
      <c r="E4159">
        <v>48994</v>
      </c>
      <c r="F4159" s="106"/>
      <c r="G4159" t="s">
        <v>102</v>
      </c>
      <c r="H4159" s="106"/>
    </row>
    <row r="4160" spans="1:8" x14ac:dyDescent="0.25">
      <c r="A4160" s="106"/>
      <c r="B4160" s="106"/>
      <c r="C4160" s="106"/>
      <c r="D4160" s="106"/>
      <c r="E4160" t="s">
        <v>160</v>
      </c>
      <c r="F4160" s="106"/>
      <c r="G4160" t="s">
        <v>102</v>
      </c>
      <c r="H4160" s="106"/>
    </row>
    <row r="4161" spans="1:8" x14ac:dyDescent="0.25">
      <c r="A4161" s="106"/>
      <c r="B4161" s="106"/>
      <c r="C4161" s="106"/>
      <c r="D4161" s="106"/>
      <c r="E4161">
        <v>48996</v>
      </c>
      <c r="F4161" s="106"/>
      <c r="G4161" t="s">
        <v>102</v>
      </c>
      <c r="H4161" s="106"/>
    </row>
    <row r="4162" spans="1:8" x14ac:dyDescent="0.25">
      <c r="A4162" s="106"/>
      <c r="B4162" s="106"/>
      <c r="C4162" s="106"/>
      <c r="D4162" s="106"/>
      <c r="E4162">
        <v>49000</v>
      </c>
      <c r="F4162" s="106"/>
      <c r="G4162" t="s">
        <v>102</v>
      </c>
      <c r="H4162" s="106"/>
    </row>
    <row r="4163" spans="1:8" x14ac:dyDescent="0.25">
      <c r="A4163" s="106"/>
      <c r="B4163" s="106"/>
      <c r="C4163" s="106"/>
      <c r="D4163" s="106"/>
      <c r="E4163">
        <v>49002</v>
      </c>
      <c r="F4163" s="106"/>
      <c r="G4163" t="s">
        <v>102</v>
      </c>
      <c r="H4163" s="106"/>
    </row>
    <row r="4164" spans="1:8" x14ac:dyDescent="0.25">
      <c r="A4164" s="106"/>
      <c r="B4164" s="106"/>
      <c r="C4164" s="106"/>
      <c r="D4164" s="106"/>
      <c r="E4164">
        <v>49004</v>
      </c>
      <c r="F4164" s="106"/>
      <c r="G4164" t="s">
        <v>102</v>
      </c>
      <c r="H4164" s="106"/>
    </row>
    <row r="4165" spans="1:8" x14ac:dyDescent="0.25">
      <c r="A4165" s="106"/>
      <c r="B4165" s="106"/>
      <c r="C4165" s="106"/>
      <c r="D4165" s="106"/>
      <c r="E4165">
        <v>49006</v>
      </c>
      <c r="F4165" s="106"/>
      <c r="G4165" t="s">
        <v>102</v>
      </c>
      <c r="H4165" s="106"/>
    </row>
    <row r="4166" spans="1:8" x14ac:dyDescent="0.25">
      <c r="A4166" s="106"/>
      <c r="B4166" s="106"/>
      <c r="C4166" s="106"/>
      <c r="D4166" s="106"/>
      <c r="E4166">
        <v>49008</v>
      </c>
      <c r="F4166" s="106"/>
      <c r="G4166" t="s">
        <v>102</v>
      </c>
      <c r="H4166" s="106"/>
    </row>
    <row r="4167" spans="1:8" x14ac:dyDescent="0.25">
      <c r="A4167" s="106"/>
      <c r="B4167" s="106"/>
      <c r="C4167" s="106"/>
      <c r="D4167" s="106"/>
      <c r="E4167">
        <v>49010</v>
      </c>
      <c r="F4167" s="106"/>
      <c r="G4167" t="s">
        <v>102</v>
      </c>
      <c r="H4167" s="106"/>
    </row>
    <row r="4168" spans="1:8" x14ac:dyDescent="0.25">
      <c r="A4168" s="106"/>
      <c r="B4168" s="106"/>
      <c r="C4168" s="106"/>
      <c r="D4168" s="106"/>
      <c r="E4168">
        <v>49013</v>
      </c>
      <c r="F4168" s="106"/>
      <c r="G4168" t="s">
        <v>102</v>
      </c>
      <c r="H4168" s="106"/>
    </row>
    <row r="4169" spans="1:8" x14ac:dyDescent="0.25">
      <c r="A4169" s="106"/>
      <c r="B4169" s="106"/>
      <c r="C4169" s="106"/>
      <c r="D4169" s="106"/>
      <c r="E4169">
        <v>49017</v>
      </c>
      <c r="F4169" s="106"/>
      <c r="G4169" t="s">
        <v>102</v>
      </c>
      <c r="H4169" s="106"/>
    </row>
    <row r="4170" spans="1:8" x14ac:dyDescent="0.25">
      <c r="A4170" s="106"/>
      <c r="B4170" s="106"/>
      <c r="C4170" s="106"/>
      <c r="D4170" s="106"/>
      <c r="E4170">
        <v>49019</v>
      </c>
      <c r="F4170" s="106"/>
      <c r="G4170" t="s">
        <v>102</v>
      </c>
      <c r="H4170" s="106"/>
    </row>
    <row r="4171" spans="1:8" x14ac:dyDescent="0.25">
      <c r="A4171" s="106"/>
      <c r="B4171" s="106"/>
      <c r="C4171" s="106"/>
      <c r="D4171" s="106"/>
      <c r="E4171">
        <v>49021</v>
      </c>
      <c r="F4171" s="106"/>
      <c r="G4171" t="s">
        <v>102</v>
      </c>
      <c r="H4171" s="106"/>
    </row>
    <row r="4172" spans="1:8" x14ac:dyDescent="0.25">
      <c r="A4172" s="106"/>
      <c r="B4172" s="106"/>
      <c r="C4172" s="106"/>
      <c r="D4172" s="106"/>
      <c r="E4172">
        <v>49023</v>
      </c>
      <c r="F4172" s="106"/>
      <c r="G4172" t="s">
        <v>102</v>
      </c>
      <c r="H4172" s="106"/>
    </row>
    <row r="4173" spans="1:8" x14ac:dyDescent="0.25">
      <c r="A4173" s="106"/>
      <c r="B4173" s="106"/>
      <c r="C4173" s="106"/>
      <c r="D4173" s="106"/>
      <c r="E4173">
        <v>48815</v>
      </c>
      <c r="F4173" s="106"/>
      <c r="G4173" t="s">
        <v>102</v>
      </c>
      <c r="H4173" s="106"/>
    </row>
    <row r="4174" spans="1:8" x14ac:dyDescent="0.25">
      <c r="A4174" s="106"/>
      <c r="B4174" s="106"/>
      <c r="C4174" s="106"/>
      <c r="D4174" s="106"/>
      <c r="E4174">
        <v>48817</v>
      </c>
      <c r="F4174" s="106"/>
      <c r="G4174" t="s">
        <v>102</v>
      </c>
      <c r="H4174" s="106"/>
    </row>
    <row r="4175" spans="1:8" x14ac:dyDescent="0.25">
      <c r="A4175" s="106"/>
      <c r="B4175" s="106"/>
      <c r="C4175" s="106"/>
      <c r="D4175" s="106"/>
      <c r="E4175">
        <v>48794</v>
      </c>
      <c r="F4175" s="106"/>
      <c r="G4175" t="s">
        <v>102</v>
      </c>
      <c r="H4175" s="106"/>
    </row>
    <row r="4176" spans="1:8" x14ac:dyDescent="0.25">
      <c r="A4176" s="106"/>
      <c r="B4176" s="106"/>
      <c r="C4176" s="106"/>
      <c r="D4176" s="106"/>
      <c r="E4176">
        <v>48796</v>
      </c>
      <c r="F4176" s="106"/>
      <c r="G4176" t="s">
        <v>102</v>
      </c>
      <c r="H4176" s="106"/>
    </row>
    <row r="4177" spans="1:8" x14ac:dyDescent="0.25">
      <c r="A4177" s="106"/>
      <c r="B4177" s="106"/>
      <c r="C4177" s="106"/>
      <c r="D4177" s="106"/>
      <c r="E4177">
        <v>48798</v>
      </c>
      <c r="F4177" s="106"/>
      <c r="G4177" t="s">
        <v>102</v>
      </c>
      <c r="H4177" s="106"/>
    </row>
    <row r="4178" spans="1:8" x14ac:dyDescent="0.25">
      <c r="A4178" s="106"/>
      <c r="B4178" s="106"/>
      <c r="C4178" s="106"/>
      <c r="D4178" s="106"/>
      <c r="E4178">
        <v>48800</v>
      </c>
      <c r="F4178" s="106"/>
      <c r="G4178" t="s">
        <v>102</v>
      </c>
      <c r="H4178" s="106"/>
    </row>
    <row r="4179" spans="1:8" x14ac:dyDescent="0.25">
      <c r="A4179" s="106"/>
      <c r="B4179" s="106"/>
      <c r="C4179" s="106"/>
      <c r="D4179" s="106"/>
      <c r="E4179">
        <v>48802</v>
      </c>
      <c r="F4179" s="106"/>
      <c r="G4179" t="s">
        <v>102</v>
      </c>
      <c r="H4179" s="106"/>
    </row>
    <row r="4180" spans="1:8" x14ac:dyDescent="0.25">
      <c r="A4180" s="106"/>
      <c r="B4180" s="106"/>
      <c r="C4180" s="106"/>
      <c r="D4180" s="106"/>
      <c r="E4180">
        <v>48804</v>
      </c>
      <c r="F4180" s="106"/>
      <c r="G4180" t="s">
        <v>102</v>
      </c>
      <c r="H4180" s="106"/>
    </row>
    <row r="4181" spans="1:8" x14ac:dyDescent="0.25">
      <c r="A4181" s="106"/>
      <c r="B4181" s="106"/>
      <c r="C4181" s="106"/>
      <c r="D4181" s="106"/>
      <c r="E4181">
        <v>48806</v>
      </c>
      <c r="F4181" s="106"/>
      <c r="G4181" t="s">
        <v>102</v>
      </c>
      <c r="H4181" s="106"/>
    </row>
    <row r="4182" spans="1:8" x14ac:dyDescent="0.25">
      <c r="A4182" s="106"/>
      <c r="B4182" s="106"/>
      <c r="C4182" s="106"/>
      <c r="D4182" s="106"/>
      <c r="E4182">
        <v>48808</v>
      </c>
      <c r="F4182" s="106"/>
      <c r="G4182" t="s">
        <v>102</v>
      </c>
      <c r="H4182" s="106"/>
    </row>
    <row r="4183" spans="1:8" x14ac:dyDescent="0.25">
      <c r="A4183" s="106"/>
      <c r="B4183" s="106"/>
      <c r="C4183" s="106"/>
      <c r="D4183" s="106"/>
      <c r="E4183">
        <v>48810</v>
      </c>
      <c r="F4183" s="106"/>
      <c r="G4183" t="s">
        <v>102</v>
      </c>
      <c r="H4183" s="106"/>
    </row>
    <row r="4184" spans="1:8" x14ac:dyDescent="0.25">
      <c r="A4184" s="106"/>
      <c r="B4184" s="106"/>
      <c r="C4184" s="106"/>
      <c r="D4184" s="106"/>
      <c r="E4184" t="s">
        <v>161</v>
      </c>
      <c r="F4184" s="106"/>
      <c r="G4184" t="s">
        <v>102</v>
      </c>
      <c r="H4184" s="106"/>
    </row>
    <row r="4185" spans="1:8" x14ac:dyDescent="0.25">
      <c r="A4185" s="106"/>
      <c r="B4185" s="106"/>
      <c r="C4185" s="106"/>
      <c r="D4185" s="106"/>
      <c r="E4185">
        <v>48822</v>
      </c>
      <c r="F4185" s="106"/>
      <c r="G4185" t="s">
        <v>102</v>
      </c>
      <c r="H4185" s="106"/>
    </row>
    <row r="4186" spans="1:8" x14ac:dyDescent="0.25">
      <c r="A4186" s="106"/>
      <c r="B4186" s="106"/>
      <c r="C4186" s="106"/>
      <c r="D4186" s="106"/>
      <c r="E4186">
        <v>48824</v>
      </c>
      <c r="F4186" s="106"/>
      <c r="G4186" t="s">
        <v>102</v>
      </c>
      <c r="H4186" s="106"/>
    </row>
    <row r="4187" spans="1:8" x14ac:dyDescent="0.25">
      <c r="A4187" s="106"/>
      <c r="B4187" s="106"/>
      <c r="C4187" s="106"/>
      <c r="D4187" s="106"/>
      <c r="E4187">
        <v>48829</v>
      </c>
      <c r="F4187" s="106"/>
      <c r="G4187" t="s">
        <v>102</v>
      </c>
      <c r="H4187" s="106"/>
    </row>
    <row r="4188" spans="1:8" x14ac:dyDescent="0.25">
      <c r="A4188" s="106"/>
      <c r="B4188" s="106"/>
      <c r="C4188" s="106"/>
      <c r="D4188" s="106"/>
      <c r="E4188">
        <v>48831</v>
      </c>
      <c r="F4188" s="106"/>
      <c r="G4188" t="s">
        <v>102</v>
      </c>
      <c r="H4188" s="106"/>
    </row>
    <row r="4189" spans="1:8" x14ac:dyDescent="0.25">
      <c r="A4189" s="106"/>
      <c r="B4189" s="106"/>
      <c r="C4189" s="106"/>
      <c r="D4189" s="106"/>
      <c r="E4189">
        <v>48833</v>
      </c>
      <c r="F4189" s="106"/>
      <c r="G4189" t="s">
        <v>102</v>
      </c>
      <c r="H4189" s="106"/>
    </row>
    <row r="4190" spans="1:8" x14ac:dyDescent="0.25">
      <c r="A4190" s="106"/>
      <c r="B4190" s="106"/>
      <c r="C4190" s="106"/>
      <c r="D4190" s="106"/>
      <c r="E4190">
        <v>48835</v>
      </c>
      <c r="F4190" s="106"/>
      <c r="G4190" t="s">
        <v>102</v>
      </c>
      <c r="H4190" s="106"/>
    </row>
    <row r="4191" spans="1:8" x14ac:dyDescent="0.25">
      <c r="A4191" s="106"/>
      <c r="B4191" s="106"/>
      <c r="C4191" s="106"/>
      <c r="D4191" s="106"/>
      <c r="E4191">
        <v>48837</v>
      </c>
      <c r="F4191" s="106"/>
      <c r="G4191" t="s">
        <v>102</v>
      </c>
      <c r="H4191" s="106"/>
    </row>
    <row r="4192" spans="1:8" x14ac:dyDescent="0.25">
      <c r="A4192" s="106"/>
      <c r="B4192" s="106"/>
      <c r="C4192" s="106"/>
      <c r="D4192" s="106"/>
      <c r="E4192">
        <v>48839</v>
      </c>
      <c r="F4192" s="106"/>
      <c r="G4192" t="s">
        <v>102</v>
      </c>
      <c r="H4192" s="106"/>
    </row>
    <row r="4193" spans="1:8" x14ac:dyDescent="0.25">
      <c r="A4193" s="106"/>
      <c r="B4193" s="106"/>
      <c r="C4193" s="106"/>
      <c r="D4193" s="106"/>
      <c r="E4193">
        <v>48841</v>
      </c>
      <c r="F4193" s="106"/>
      <c r="G4193" t="s">
        <v>102</v>
      </c>
      <c r="H4193" s="106"/>
    </row>
    <row r="4194" spans="1:8" x14ac:dyDescent="0.25">
      <c r="A4194" s="106"/>
      <c r="B4194" s="106"/>
      <c r="C4194" s="106"/>
      <c r="D4194" s="106"/>
      <c r="E4194">
        <v>48843</v>
      </c>
      <c r="F4194" s="106"/>
      <c r="G4194" t="s">
        <v>102</v>
      </c>
      <c r="H4194" s="106"/>
    </row>
    <row r="4195" spans="1:8" x14ac:dyDescent="0.25">
      <c r="A4195" s="106"/>
      <c r="B4195" s="106"/>
      <c r="C4195" s="106"/>
      <c r="D4195" s="106"/>
      <c r="E4195">
        <v>48845</v>
      </c>
      <c r="F4195" s="106"/>
      <c r="G4195" t="s">
        <v>102</v>
      </c>
      <c r="H4195" s="106"/>
    </row>
    <row r="4196" spans="1:8" x14ac:dyDescent="0.25">
      <c r="A4196" s="106"/>
      <c r="B4196" s="106"/>
      <c r="C4196" s="106"/>
      <c r="D4196" s="106"/>
      <c r="E4196">
        <v>48847</v>
      </c>
      <c r="F4196" s="106"/>
      <c r="G4196" t="s">
        <v>102</v>
      </c>
      <c r="H4196" s="106"/>
    </row>
    <row r="4197" spans="1:8" x14ac:dyDescent="0.25">
      <c r="A4197" s="106"/>
      <c r="B4197" s="106"/>
      <c r="C4197" s="106"/>
      <c r="D4197" s="106"/>
      <c r="E4197">
        <v>48849</v>
      </c>
      <c r="F4197" s="106"/>
      <c r="G4197" t="s">
        <v>102</v>
      </c>
      <c r="H4197" s="106"/>
    </row>
    <row r="4198" spans="1:8" x14ac:dyDescent="0.25">
      <c r="A4198" s="106"/>
      <c r="B4198" s="106"/>
      <c r="C4198" s="106"/>
      <c r="D4198" s="106"/>
      <c r="E4198">
        <v>48868</v>
      </c>
      <c r="F4198" s="106"/>
      <c r="G4198" t="s">
        <v>102</v>
      </c>
      <c r="H4198" s="106"/>
    </row>
    <row r="4199" spans="1:8" x14ac:dyDescent="0.25">
      <c r="A4199" s="106"/>
      <c r="B4199" s="106"/>
      <c r="C4199" s="106"/>
      <c r="D4199" s="106"/>
      <c r="E4199">
        <v>48870</v>
      </c>
      <c r="F4199" s="106"/>
      <c r="G4199" t="s">
        <v>102</v>
      </c>
      <c r="H4199" s="106"/>
    </row>
    <row r="4200" spans="1:8" x14ac:dyDescent="0.25">
      <c r="A4200" s="106"/>
      <c r="B4200" s="106"/>
      <c r="C4200" s="106"/>
      <c r="D4200" s="106"/>
      <c r="E4200">
        <v>48872</v>
      </c>
      <c r="F4200" s="106"/>
      <c r="G4200" t="s">
        <v>102</v>
      </c>
      <c r="H4200" s="106"/>
    </row>
    <row r="4201" spans="1:8" x14ac:dyDescent="0.25">
      <c r="A4201" s="106"/>
      <c r="B4201" s="106"/>
      <c r="C4201" s="106"/>
      <c r="D4201" s="106"/>
      <c r="E4201">
        <v>48874</v>
      </c>
      <c r="F4201" s="106"/>
      <c r="G4201" t="s">
        <v>102</v>
      </c>
      <c r="H4201" s="106"/>
    </row>
    <row r="4202" spans="1:8" x14ac:dyDescent="0.25">
      <c r="A4202" s="106"/>
      <c r="B4202" s="106"/>
      <c r="C4202" s="106"/>
      <c r="D4202" s="106"/>
      <c r="E4202">
        <v>48878</v>
      </c>
      <c r="F4202" s="106"/>
      <c r="G4202" t="s">
        <v>102</v>
      </c>
      <c r="H4202" s="106"/>
    </row>
    <row r="4203" spans="1:8" x14ac:dyDescent="0.25">
      <c r="A4203" s="106"/>
      <c r="B4203" s="106"/>
      <c r="C4203" s="106"/>
      <c r="D4203" s="106"/>
      <c r="E4203">
        <v>48880</v>
      </c>
      <c r="F4203" s="106"/>
      <c r="G4203" t="s">
        <v>102</v>
      </c>
      <c r="H4203" s="106"/>
    </row>
    <row r="4204" spans="1:8" x14ac:dyDescent="0.25">
      <c r="A4204" s="106"/>
      <c r="B4204" s="106"/>
      <c r="C4204" s="106"/>
      <c r="D4204" s="106"/>
      <c r="E4204">
        <v>48882</v>
      </c>
      <c r="F4204" s="106"/>
      <c r="G4204" t="s">
        <v>102</v>
      </c>
      <c r="H4204" s="106"/>
    </row>
    <row r="4205" spans="1:8" x14ac:dyDescent="0.25">
      <c r="A4205" s="106"/>
      <c r="B4205" s="106"/>
      <c r="C4205" s="106"/>
      <c r="D4205" s="106"/>
      <c r="E4205">
        <v>48885</v>
      </c>
      <c r="F4205" s="106"/>
      <c r="G4205" t="s">
        <v>102</v>
      </c>
      <c r="H4205" s="106"/>
    </row>
    <row r="4206" spans="1:8" x14ac:dyDescent="0.25">
      <c r="A4206" s="106"/>
      <c r="B4206" s="106"/>
      <c r="C4206" s="106"/>
      <c r="D4206" s="106"/>
      <c r="E4206">
        <v>48887</v>
      </c>
      <c r="F4206" s="106"/>
      <c r="G4206" t="s">
        <v>102</v>
      </c>
      <c r="H4206" s="106"/>
    </row>
    <row r="4207" spans="1:8" x14ac:dyDescent="0.25">
      <c r="A4207" s="106"/>
      <c r="B4207" s="106"/>
      <c r="C4207" s="106"/>
      <c r="D4207" s="106"/>
      <c r="E4207">
        <v>48889</v>
      </c>
      <c r="F4207" s="106"/>
      <c r="G4207" t="s">
        <v>102</v>
      </c>
      <c r="H4207" s="106"/>
    </row>
    <row r="4208" spans="1:8" x14ac:dyDescent="0.25">
      <c r="A4208" s="106"/>
      <c r="B4208" s="106"/>
      <c r="C4208" s="106"/>
      <c r="D4208" s="106"/>
      <c r="E4208">
        <v>48893</v>
      </c>
      <c r="F4208" s="106"/>
      <c r="G4208" t="s">
        <v>102</v>
      </c>
      <c r="H4208" s="106"/>
    </row>
    <row r="4209" spans="1:8" x14ac:dyDescent="0.25">
      <c r="A4209" s="106"/>
      <c r="B4209" s="106"/>
      <c r="C4209" s="106"/>
      <c r="D4209" s="106"/>
      <c r="E4209">
        <v>48897</v>
      </c>
      <c r="F4209" s="106"/>
      <c r="G4209" t="s">
        <v>102</v>
      </c>
      <c r="H4209" s="106"/>
    </row>
    <row r="4210" spans="1:8" x14ac:dyDescent="0.25">
      <c r="A4210" s="106"/>
      <c r="B4210" s="106"/>
      <c r="C4210" s="106"/>
      <c r="D4210" s="106"/>
      <c r="E4210">
        <v>48899</v>
      </c>
      <c r="F4210" s="106"/>
      <c r="G4210" t="s">
        <v>102</v>
      </c>
      <c r="H4210" s="106"/>
    </row>
    <row r="4211" spans="1:8" x14ac:dyDescent="0.25">
      <c r="A4211" s="106"/>
      <c r="B4211" s="106"/>
      <c r="C4211" s="106"/>
      <c r="D4211" s="106"/>
      <c r="E4211">
        <v>48901</v>
      </c>
      <c r="F4211" s="106"/>
      <c r="G4211" t="s">
        <v>102</v>
      </c>
      <c r="H4211" s="106"/>
    </row>
    <row r="4212" spans="1:8" x14ac:dyDescent="0.25">
      <c r="A4212" s="106"/>
      <c r="B4212" s="106"/>
      <c r="C4212" s="106"/>
      <c r="D4212" s="106"/>
      <c r="E4212">
        <v>48903</v>
      </c>
      <c r="F4212" s="106"/>
      <c r="G4212" t="s">
        <v>102</v>
      </c>
      <c r="H4212" s="106"/>
    </row>
    <row r="4213" spans="1:8" x14ac:dyDescent="0.25">
      <c r="A4213" s="106"/>
      <c r="B4213" s="106"/>
      <c r="C4213" s="106"/>
      <c r="D4213" s="106"/>
      <c r="E4213">
        <v>48905</v>
      </c>
      <c r="F4213" s="106"/>
      <c r="G4213" t="s">
        <v>102</v>
      </c>
      <c r="H4213" s="106"/>
    </row>
    <row r="4214" spans="1:8" x14ac:dyDescent="0.25">
      <c r="A4214" s="106"/>
      <c r="B4214" s="106"/>
      <c r="C4214" s="106"/>
      <c r="D4214" s="106"/>
      <c r="E4214">
        <v>48909</v>
      </c>
      <c r="F4214" s="106"/>
      <c r="G4214" t="s">
        <v>102</v>
      </c>
      <c r="H4214" s="106"/>
    </row>
    <row r="4215" spans="1:8" x14ac:dyDescent="0.25">
      <c r="A4215" s="106"/>
      <c r="B4215" s="106"/>
      <c r="C4215" s="106"/>
      <c r="D4215" s="106"/>
      <c r="E4215">
        <v>48911</v>
      </c>
      <c r="F4215" s="106"/>
      <c r="G4215" t="s">
        <v>102</v>
      </c>
      <c r="H4215" s="106"/>
    </row>
    <row r="4216" spans="1:8" x14ac:dyDescent="0.25">
      <c r="A4216" s="106"/>
      <c r="B4216" s="106"/>
      <c r="C4216" s="106"/>
      <c r="D4216" s="106"/>
      <c r="E4216">
        <v>48915</v>
      </c>
      <c r="F4216" s="106"/>
      <c r="G4216" t="s">
        <v>102</v>
      </c>
      <c r="H4216" s="106"/>
    </row>
    <row r="4217" spans="1:8" x14ac:dyDescent="0.25">
      <c r="A4217" s="106"/>
      <c r="B4217" s="106"/>
      <c r="C4217" s="106"/>
      <c r="D4217" s="106"/>
      <c r="E4217" t="s">
        <v>162</v>
      </c>
      <c r="F4217" s="106"/>
      <c r="G4217" t="s">
        <v>102</v>
      </c>
      <c r="H4217" s="106"/>
    </row>
    <row r="4218" spans="1:8" x14ac:dyDescent="0.25">
      <c r="A4218" s="106"/>
      <c r="B4218" s="106"/>
      <c r="C4218" s="106"/>
      <c r="D4218" s="106"/>
      <c r="E4218">
        <v>48577</v>
      </c>
      <c r="F4218" s="106"/>
      <c r="G4218" t="s">
        <v>102</v>
      </c>
      <c r="H4218" s="106"/>
    </row>
    <row r="4219" spans="1:8" x14ac:dyDescent="0.25">
      <c r="A4219" s="106"/>
      <c r="B4219" s="106"/>
      <c r="C4219" s="106"/>
      <c r="D4219" s="106"/>
      <c r="E4219">
        <v>48579</v>
      </c>
      <c r="F4219" s="106"/>
      <c r="G4219" t="s">
        <v>102</v>
      </c>
      <c r="H4219" s="106"/>
    </row>
    <row r="4220" spans="1:8" x14ac:dyDescent="0.25">
      <c r="A4220" s="106"/>
      <c r="B4220" s="106"/>
      <c r="C4220" s="106"/>
      <c r="D4220" s="106"/>
      <c r="E4220">
        <v>48583</v>
      </c>
      <c r="F4220" s="106"/>
      <c r="G4220" t="s">
        <v>102</v>
      </c>
      <c r="H4220" s="106"/>
    </row>
    <row r="4221" spans="1:8" x14ac:dyDescent="0.25">
      <c r="A4221" s="106"/>
      <c r="B4221" s="106"/>
      <c r="C4221" s="106"/>
      <c r="D4221" s="106"/>
      <c r="E4221">
        <v>48585</v>
      </c>
      <c r="F4221" s="106"/>
      <c r="G4221" t="s">
        <v>102</v>
      </c>
      <c r="H4221" s="106"/>
    </row>
    <row r="4222" spans="1:8" x14ac:dyDescent="0.25">
      <c r="A4222" s="106"/>
      <c r="B4222" s="106"/>
      <c r="C4222" s="106"/>
      <c r="D4222" s="106"/>
      <c r="E4222">
        <v>48587</v>
      </c>
      <c r="F4222" s="106"/>
      <c r="G4222" t="s">
        <v>102</v>
      </c>
      <c r="H4222" s="106"/>
    </row>
    <row r="4223" spans="1:8" x14ac:dyDescent="0.25">
      <c r="A4223" s="106"/>
      <c r="B4223" s="106"/>
      <c r="C4223" s="106"/>
      <c r="D4223" s="106"/>
      <c r="E4223">
        <v>48589</v>
      </c>
      <c r="F4223" s="106"/>
      <c r="G4223" t="s">
        <v>102</v>
      </c>
      <c r="H4223" s="106"/>
    </row>
    <row r="4224" spans="1:8" x14ac:dyDescent="0.25">
      <c r="A4224" s="106"/>
      <c r="B4224" s="106"/>
      <c r="C4224" s="106"/>
      <c r="D4224" s="106"/>
      <c r="E4224">
        <v>48591</v>
      </c>
      <c r="F4224" s="106"/>
      <c r="G4224" t="s">
        <v>102</v>
      </c>
      <c r="H4224" s="106"/>
    </row>
    <row r="4225" spans="1:8" x14ac:dyDescent="0.25">
      <c r="A4225" s="106"/>
      <c r="B4225" s="106"/>
      <c r="C4225" s="106"/>
      <c r="D4225" s="106"/>
      <c r="E4225">
        <v>48593</v>
      </c>
      <c r="F4225" s="106"/>
      <c r="G4225" t="s">
        <v>102</v>
      </c>
      <c r="H4225" s="106"/>
    </row>
    <row r="4226" spans="1:8" x14ac:dyDescent="0.25">
      <c r="A4226" s="106"/>
      <c r="B4226" s="106"/>
      <c r="C4226" s="106"/>
      <c r="D4226" s="106"/>
      <c r="E4226">
        <v>48614</v>
      </c>
      <c r="F4226" s="106"/>
      <c r="G4226" t="s">
        <v>102</v>
      </c>
      <c r="H4226" s="106"/>
    </row>
    <row r="4227" spans="1:8" x14ac:dyDescent="0.25">
      <c r="A4227" s="106"/>
      <c r="B4227" s="106"/>
      <c r="C4227" s="106"/>
      <c r="D4227" s="106"/>
      <c r="E4227">
        <v>48388</v>
      </c>
      <c r="F4227" s="106"/>
      <c r="G4227" t="s">
        <v>102</v>
      </c>
      <c r="H4227" s="106"/>
    </row>
    <row r="4228" spans="1:8" x14ac:dyDescent="0.25">
      <c r="A4228" s="106"/>
      <c r="B4228" s="106"/>
      <c r="C4228" s="106"/>
      <c r="D4228" s="106"/>
      <c r="E4228">
        <v>48390</v>
      </c>
      <c r="F4228" s="106"/>
      <c r="G4228" t="s">
        <v>102</v>
      </c>
      <c r="H4228" s="106"/>
    </row>
    <row r="4229" spans="1:8" x14ac:dyDescent="0.25">
      <c r="A4229" s="106"/>
      <c r="B4229" s="106"/>
      <c r="C4229" s="106"/>
      <c r="D4229" s="106"/>
      <c r="E4229">
        <v>48392</v>
      </c>
      <c r="F4229" s="106"/>
      <c r="G4229" t="s">
        <v>102</v>
      </c>
      <c r="H4229" s="106"/>
    </row>
    <row r="4230" spans="1:8" x14ac:dyDescent="0.25">
      <c r="A4230" s="106"/>
      <c r="B4230" s="106"/>
      <c r="C4230" s="106"/>
      <c r="D4230" s="106"/>
      <c r="E4230">
        <v>48394</v>
      </c>
      <c r="F4230" s="106"/>
      <c r="G4230" t="s">
        <v>102</v>
      </c>
      <c r="H4230" s="106"/>
    </row>
    <row r="4231" spans="1:8" x14ac:dyDescent="0.25">
      <c r="A4231" s="106"/>
      <c r="B4231" s="106"/>
      <c r="C4231" s="106"/>
      <c r="D4231" s="106"/>
      <c r="E4231">
        <v>48399</v>
      </c>
      <c r="F4231" s="106"/>
      <c r="G4231" t="s">
        <v>102</v>
      </c>
      <c r="H4231" s="106"/>
    </row>
    <row r="4232" spans="1:8" x14ac:dyDescent="0.25">
      <c r="A4232" s="106"/>
      <c r="B4232" s="106"/>
      <c r="C4232" s="106"/>
      <c r="D4232" s="106"/>
      <c r="E4232">
        <v>48403</v>
      </c>
      <c r="F4232" s="106"/>
      <c r="G4232" t="s">
        <v>102</v>
      </c>
      <c r="H4232" s="106"/>
    </row>
    <row r="4233" spans="1:8" x14ac:dyDescent="0.25">
      <c r="A4233" s="106"/>
      <c r="B4233" s="106"/>
      <c r="C4233" s="106"/>
      <c r="D4233" s="106"/>
      <c r="E4233">
        <v>48405</v>
      </c>
      <c r="F4233" s="106"/>
      <c r="G4233" t="s">
        <v>102</v>
      </c>
      <c r="H4233" s="106"/>
    </row>
    <row r="4234" spans="1:8" x14ac:dyDescent="0.25">
      <c r="A4234" s="106"/>
      <c r="B4234" s="106"/>
      <c r="C4234" s="106"/>
      <c r="D4234" s="106"/>
      <c r="E4234">
        <v>48407</v>
      </c>
      <c r="F4234" s="106"/>
      <c r="G4234" t="s">
        <v>102</v>
      </c>
      <c r="H4234" s="106"/>
    </row>
    <row r="4235" spans="1:8" x14ac:dyDescent="0.25">
      <c r="A4235" s="106"/>
      <c r="B4235" s="106"/>
      <c r="C4235" s="106"/>
      <c r="D4235" s="106"/>
      <c r="E4235">
        <v>48413</v>
      </c>
      <c r="F4235" s="106"/>
      <c r="G4235" t="s">
        <v>102</v>
      </c>
      <c r="H4235" s="106"/>
    </row>
    <row r="4236" spans="1:8" x14ac:dyDescent="0.25">
      <c r="A4236" s="106"/>
      <c r="B4236" s="106"/>
      <c r="C4236" s="106"/>
      <c r="D4236" s="106"/>
      <c r="E4236">
        <v>48417</v>
      </c>
      <c r="F4236" s="106"/>
      <c r="G4236" t="s">
        <v>102</v>
      </c>
      <c r="H4236" s="106"/>
    </row>
    <row r="4237" spans="1:8" x14ac:dyDescent="0.25">
      <c r="A4237" s="106"/>
      <c r="B4237" s="106"/>
      <c r="C4237" s="106"/>
      <c r="D4237" s="106"/>
      <c r="E4237">
        <v>48419</v>
      </c>
      <c r="F4237" s="106"/>
      <c r="G4237" t="s">
        <v>102</v>
      </c>
      <c r="H4237" s="106"/>
    </row>
    <row r="4238" spans="1:8" x14ac:dyDescent="0.25">
      <c r="A4238" s="106"/>
      <c r="B4238" s="106"/>
      <c r="C4238" s="106"/>
      <c r="D4238" s="106"/>
      <c r="E4238">
        <v>48421</v>
      </c>
      <c r="F4238" s="106"/>
      <c r="G4238" t="s">
        <v>102</v>
      </c>
      <c r="H4238" s="106"/>
    </row>
    <row r="4239" spans="1:8" x14ac:dyDescent="0.25">
      <c r="A4239" s="106"/>
      <c r="B4239" s="106"/>
      <c r="C4239" s="106"/>
      <c r="D4239" s="106"/>
      <c r="E4239">
        <v>48423</v>
      </c>
      <c r="F4239" s="106"/>
      <c r="G4239" t="s">
        <v>102</v>
      </c>
      <c r="H4239" s="106"/>
    </row>
    <row r="4240" spans="1:8" x14ac:dyDescent="0.25">
      <c r="A4240" s="106"/>
      <c r="B4240" s="106"/>
      <c r="C4240" s="106"/>
      <c r="D4240" s="106"/>
      <c r="E4240">
        <v>48425</v>
      </c>
      <c r="F4240" s="106"/>
      <c r="G4240" t="s">
        <v>102</v>
      </c>
      <c r="H4240" s="106"/>
    </row>
    <row r="4241" spans="1:8" x14ac:dyDescent="0.25">
      <c r="A4241" s="106"/>
      <c r="B4241" s="106"/>
      <c r="C4241" s="106"/>
      <c r="D4241" s="106"/>
      <c r="E4241">
        <v>48427</v>
      </c>
      <c r="F4241" s="106"/>
      <c r="G4241" t="s">
        <v>102</v>
      </c>
      <c r="H4241" s="106"/>
    </row>
    <row r="4242" spans="1:8" x14ac:dyDescent="0.25">
      <c r="A4242" s="106"/>
      <c r="B4242" s="106"/>
      <c r="C4242" s="106"/>
      <c r="D4242" s="106"/>
      <c r="E4242">
        <v>48431</v>
      </c>
      <c r="F4242" s="106"/>
      <c r="G4242" t="s">
        <v>102</v>
      </c>
      <c r="H4242" s="106"/>
    </row>
    <row r="4243" spans="1:8" x14ac:dyDescent="0.25">
      <c r="A4243" s="106"/>
      <c r="B4243" s="106"/>
      <c r="C4243" s="106"/>
      <c r="D4243" s="106"/>
      <c r="E4243">
        <v>48550</v>
      </c>
      <c r="F4243" s="106"/>
      <c r="G4243" t="s">
        <v>102</v>
      </c>
      <c r="H4243" s="106"/>
    </row>
    <row r="4244" spans="1:8" x14ac:dyDescent="0.25">
      <c r="A4244" s="106"/>
      <c r="B4244" s="106"/>
      <c r="C4244" s="106"/>
      <c r="D4244" s="106"/>
      <c r="E4244">
        <v>48552</v>
      </c>
      <c r="F4244" s="106"/>
      <c r="G4244" t="s">
        <v>102</v>
      </c>
      <c r="H4244" s="106"/>
    </row>
    <row r="4245" spans="1:8" x14ac:dyDescent="0.25">
      <c r="A4245" s="106"/>
      <c r="B4245" s="106"/>
      <c r="C4245" s="106"/>
      <c r="D4245" s="106"/>
      <c r="E4245">
        <v>48554</v>
      </c>
      <c r="F4245" s="106"/>
      <c r="G4245" t="s">
        <v>102</v>
      </c>
      <c r="H4245" s="106"/>
    </row>
    <row r="4246" spans="1:8" x14ac:dyDescent="0.25">
      <c r="A4246" s="106"/>
      <c r="B4246" s="106"/>
      <c r="C4246" s="106"/>
      <c r="D4246" s="106"/>
      <c r="E4246">
        <v>48558</v>
      </c>
      <c r="F4246" s="106"/>
      <c r="G4246" t="s">
        <v>102</v>
      </c>
      <c r="H4246" s="106"/>
    </row>
    <row r="4247" spans="1:8" x14ac:dyDescent="0.25">
      <c r="A4247" s="106"/>
      <c r="B4247" s="106"/>
      <c r="C4247" s="106"/>
      <c r="D4247" s="106"/>
      <c r="E4247">
        <v>48560</v>
      </c>
      <c r="F4247" s="106"/>
      <c r="G4247" t="s">
        <v>102</v>
      </c>
      <c r="H4247" s="106"/>
    </row>
    <row r="4248" spans="1:8" x14ac:dyDescent="0.25">
      <c r="A4248" s="106"/>
      <c r="B4248" s="106"/>
      <c r="C4248" s="106"/>
      <c r="D4248" s="106"/>
      <c r="E4248">
        <v>48562</v>
      </c>
      <c r="F4248" s="106"/>
      <c r="G4248" t="s">
        <v>102</v>
      </c>
      <c r="H4248" s="106"/>
    </row>
    <row r="4249" spans="1:8" x14ac:dyDescent="0.25">
      <c r="A4249" s="106"/>
      <c r="B4249" s="106"/>
      <c r="C4249" s="106"/>
      <c r="D4249" s="106"/>
      <c r="E4249">
        <v>48564</v>
      </c>
      <c r="F4249" s="106"/>
      <c r="G4249" t="s">
        <v>102</v>
      </c>
      <c r="H4249" s="106"/>
    </row>
    <row r="4250" spans="1:8" x14ac:dyDescent="0.25">
      <c r="A4250" s="106"/>
      <c r="B4250" s="106"/>
      <c r="C4250" s="106"/>
      <c r="D4250" s="106"/>
      <c r="E4250">
        <v>48568</v>
      </c>
      <c r="F4250" s="106"/>
      <c r="G4250" t="s">
        <v>102</v>
      </c>
      <c r="H4250" s="106"/>
    </row>
    <row r="4251" spans="1:8" x14ac:dyDescent="0.25">
      <c r="A4251" s="106"/>
      <c r="B4251" s="106"/>
      <c r="C4251" s="106"/>
      <c r="D4251" s="106"/>
      <c r="E4251">
        <v>48570</v>
      </c>
      <c r="F4251" s="106"/>
      <c r="G4251" t="s">
        <v>102</v>
      </c>
      <c r="H4251" s="106"/>
    </row>
    <row r="4252" spans="1:8" x14ac:dyDescent="0.25">
      <c r="A4252" s="106"/>
      <c r="B4252" s="106"/>
      <c r="C4252" s="106"/>
      <c r="D4252" s="106"/>
      <c r="E4252">
        <v>47532</v>
      </c>
      <c r="F4252" s="106"/>
      <c r="G4252" t="s">
        <v>105</v>
      </c>
      <c r="H4252" s="106"/>
    </row>
    <row r="4253" spans="1:8" x14ac:dyDescent="0.25">
      <c r="A4253" s="106"/>
      <c r="B4253" s="106"/>
      <c r="C4253" s="106"/>
      <c r="D4253" s="106"/>
      <c r="E4253">
        <v>48452</v>
      </c>
      <c r="F4253" s="106"/>
      <c r="G4253" t="s">
        <v>102</v>
      </c>
      <c r="H4253" s="106"/>
    </row>
    <row r="4254" spans="1:8" x14ac:dyDescent="0.25">
      <c r="A4254" s="106"/>
      <c r="B4254" s="106"/>
      <c r="C4254" s="106"/>
      <c r="D4254" s="106"/>
      <c r="E4254">
        <v>48548</v>
      </c>
      <c r="F4254" s="106"/>
      <c r="G4254" t="s">
        <v>102</v>
      </c>
      <c r="H4254" s="106"/>
    </row>
    <row r="4255" spans="1:8" x14ac:dyDescent="0.25">
      <c r="A4255" s="106"/>
      <c r="B4255" s="106"/>
      <c r="C4255" s="106"/>
      <c r="D4255" s="106"/>
      <c r="E4255">
        <v>48455</v>
      </c>
      <c r="F4255" s="106"/>
      <c r="G4255" t="s">
        <v>102</v>
      </c>
      <c r="H4255" s="106"/>
    </row>
    <row r="4256" spans="1:8" x14ac:dyDescent="0.25">
      <c r="A4256" s="106"/>
      <c r="B4256" s="106"/>
      <c r="C4256" s="106"/>
      <c r="D4256" s="106"/>
      <c r="E4256">
        <v>48457</v>
      </c>
      <c r="F4256" s="106"/>
      <c r="G4256" t="s">
        <v>102</v>
      </c>
      <c r="H4256" s="106"/>
    </row>
    <row r="4257" spans="1:8" x14ac:dyDescent="0.25">
      <c r="A4257" s="106"/>
      <c r="B4257" s="106"/>
      <c r="C4257" s="106"/>
      <c r="D4257" s="106"/>
      <c r="E4257">
        <v>48459</v>
      </c>
      <c r="F4257" s="106"/>
      <c r="G4257" t="s">
        <v>102</v>
      </c>
      <c r="H4257" s="106"/>
    </row>
    <row r="4258" spans="1:8" x14ac:dyDescent="0.25">
      <c r="A4258" s="106"/>
      <c r="B4258" s="106"/>
      <c r="C4258" s="106"/>
      <c r="D4258" s="106"/>
      <c r="E4258">
        <v>48461</v>
      </c>
      <c r="F4258" s="106"/>
      <c r="G4258" t="s">
        <v>102</v>
      </c>
      <c r="H4258" s="106"/>
    </row>
    <row r="4259" spans="1:8" x14ac:dyDescent="0.25">
      <c r="A4259" s="106"/>
      <c r="B4259" s="106"/>
      <c r="C4259" s="106"/>
      <c r="D4259" s="106"/>
      <c r="E4259">
        <v>48463</v>
      </c>
      <c r="F4259" s="106"/>
      <c r="G4259" t="s">
        <v>102</v>
      </c>
      <c r="H4259" s="106"/>
    </row>
    <row r="4260" spans="1:8" x14ac:dyDescent="0.25">
      <c r="A4260" s="106"/>
      <c r="B4260" s="106"/>
      <c r="C4260" s="106"/>
      <c r="D4260" s="106"/>
      <c r="E4260">
        <v>48465</v>
      </c>
      <c r="F4260" s="106"/>
      <c r="G4260" t="s">
        <v>102</v>
      </c>
      <c r="H4260" s="106"/>
    </row>
    <row r="4261" spans="1:8" x14ac:dyDescent="0.25">
      <c r="A4261" s="106"/>
      <c r="B4261" s="106"/>
      <c r="C4261" s="106"/>
      <c r="D4261" s="106"/>
      <c r="E4261">
        <v>48467</v>
      </c>
      <c r="F4261" s="106"/>
      <c r="G4261" t="s">
        <v>102</v>
      </c>
      <c r="H4261" s="106"/>
    </row>
    <row r="4262" spans="1:8" x14ac:dyDescent="0.25">
      <c r="A4262" s="106"/>
      <c r="B4262" s="106"/>
      <c r="C4262" s="106"/>
      <c r="D4262" s="106"/>
      <c r="E4262">
        <v>48469</v>
      </c>
      <c r="F4262" s="106"/>
      <c r="G4262" t="s">
        <v>102</v>
      </c>
      <c r="H4262" s="106"/>
    </row>
    <row r="4263" spans="1:8" x14ac:dyDescent="0.25">
      <c r="A4263" s="106"/>
      <c r="B4263" s="106"/>
      <c r="C4263" s="106"/>
      <c r="D4263" s="106"/>
      <c r="E4263">
        <v>48473</v>
      </c>
      <c r="F4263" s="106"/>
      <c r="G4263" t="s">
        <v>102</v>
      </c>
      <c r="H4263" s="106"/>
    </row>
    <row r="4264" spans="1:8" x14ac:dyDescent="0.25">
      <c r="A4264" s="106"/>
      <c r="B4264" s="106"/>
      <c r="C4264" s="106"/>
      <c r="D4264" s="106"/>
      <c r="E4264">
        <v>48475</v>
      </c>
      <c r="F4264" s="106"/>
      <c r="G4264" t="s">
        <v>102</v>
      </c>
      <c r="H4264" s="106"/>
    </row>
    <row r="4265" spans="1:8" x14ac:dyDescent="0.25">
      <c r="A4265" s="106"/>
      <c r="B4265" s="106"/>
      <c r="C4265" s="106"/>
      <c r="D4265" s="106"/>
      <c r="E4265">
        <v>48477</v>
      </c>
      <c r="F4265" s="106"/>
      <c r="G4265" t="s">
        <v>102</v>
      </c>
      <c r="H4265" s="106"/>
    </row>
    <row r="4266" spans="1:8" x14ac:dyDescent="0.25">
      <c r="A4266" s="106"/>
      <c r="B4266" s="106"/>
      <c r="C4266" s="106"/>
      <c r="D4266" s="106"/>
      <c r="E4266">
        <v>48650</v>
      </c>
      <c r="F4266" s="106"/>
      <c r="G4266" t="s">
        <v>102</v>
      </c>
      <c r="H4266" s="106"/>
    </row>
    <row r="4267" spans="1:8" x14ac:dyDescent="0.25">
      <c r="A4267" s="106"/>
      <c r="B4267" s="106"/>
      <c r="C4267" s="106"/>
      <c r="D4267" s="106"/>
      <c r="E4267">
        <v>48652</v>
      </c>
      <c r="F4267" s="106"/>
      <c r="G4267" t="s">
        <v>102</v>
      </c>
      <c r="H4267" s="106"/>
    </row>
    <row r="4268" spans="1:8" x14ac:dyDescent="0.25">
      <c r="A4268" s="106"/>
      <c r="B4268" s="106"/>
      <c r="C4268" s="106"/>
      <c r="D4268" s="106"/>
      <c r="E4268">
        <v>48654</v>
      </c>
      <c r="F4268" s="106"/>
      <c r="G4268" t="s">
        <v>102</v>
      </c>
      <c r="H4268" s="106"/>
    </row>
    <row r="4269" spans="1:8" x14ac:dyDescent="0.25">
      <c r="A4269" s="106"/>
      <c r="B4269" s="106"/>
      <c r="C4269" s="106"/>
      <c r="D4269" s="106"/>
      <c r="E4269">
        <v>48656</v>
      </c>
      <c r="F4269" s="106"/>
      <c r="G4269" t="s">
        <v>102</v>
      </c>
      <c r="H4269" s="106"/>
    </row>
    <row r="4270" spans="1:8" x14ac:dyDescent="0.25">
      <c r="A4270" s="106"/>
      <c r="B4270" s="106"/>
      <c r="C4270" s="106"/>
      <c r="D4270" s="106"/>
      <c r="E4270">
        <v>48658</v>
      </c>
      <c r="F4270" s="106"/>
      <c r="G4270" t="s">
        <v>102</v>
      </c>
      <c r="H4270" s="106"/>
    </row>
    <row r="4271" spans="1:8" x14ac:dyDescent="0.25">
      <c r="A4271" s="106"/>
      <c r="B4271" s="106"/>
      <c r="C4271" s="106"/>
      <c r="D4271" s="106"/>
      <c r="E4271">
        <v>48660</v>
      </c>
      <c r="F4271" s="106"/>
      <c r="G4271" t="s">
        <v>102</v>
      </c>
      <c r="H4271" s="106"/>
    </row>
    <row r="4272" spans="1:8" x14ac:dyDescent="0.25">
      <c r="A4272" s="106"/>
      <c r="B4272" s="106"/>
      <c r="C4272" s="106"/>
      <c r="D4272" s="106"/>
      <c r="E4272">
        <v>48662</v>
      </c>
      <c r="F4272" s="106"/>
      <c r="G4272" t="s">
        <v>102</v>
      </c>
      <c r="H4272" s="106"/>
    </row>
    <row r="4273" spans="1:8" x14ac:dyDescent="0.25">
      <c r="A4273" s="106"/>
      <c r="B4273" s="106"/>
      <c r="C4273" s="106"/>
      <c r="D4273" s="106"/>
      <c r="E4273">
        <v>48664</v>
      </c>
      <c r="F4273" s="106"/>
      <c r="G4273" t="s">
        <v>102</v>
      </c>
      <c r="H4273" s="106"/>
    </row>
    <row r="4274" spans="1:8" x14ac:dyDescent="0.25">
      <c r="A4274" s="106"/>
      <c r="B4274" s="106"/>
      <c r="C4274" s="106"/>
      <c r="D4274" s="106"/>
      <c r="E4274">
        <v>48666</v>
      </c>
      <c r="F4274" s="106"/>
      <c r="G4274" t="s">
        <v>102</v>
      </c>
      <c r="H4274" s="106"/>
    </row>
    <row r="4275" spans="1:8" x14ac:dyDescent="0.25">
      <c r="A4275" s="106"/>
      <c r="B4275" s="106"/>
      <c r="C4275" s="106"/>
      <c r="D4275" s="106"/>
      <c r="E4275">
        <v>48668</v>
      </c>
      <c r="F4275" s="106"/>
      <c r="G4275" t="s">
        <v>102</v>
      </c>
      <c r="H4275" s="106"/>
    </row>
    <row r="4276" spans="1:8" x14ac:dyDescent="0.25">
      <c r="A4276" s="106"/>
      <c r="B4276" s="106"/>
      <c r="C4276" s="106"/>
      <c r="D4276" s="106"/>
      <c r="E4276">
        <v>48670</v>
      </c>
      <c r="F4276" s="106"/>
      <c r="G4276" t="s">
        <v>102</v>
      </c>
      <c r="H4276" s="106"/>
    </row>
    <row r="4277" spans="1:8" x14ac:dyDescent="0.25">
      <c r="A4277" s="106"/>
      <c r="B4277" s="106"/>
      <c r="C4277" s="106"/>
      <c r="D4277" s="106"/>
      <c r="E4277">
        <v>48675</v>
      </c>
      <c r="F4277" s="106"/>
      <c r="G4277" t="s">
        <v>102</v>
      </c>
      <c r="H4277" s="106"/>
    </row>
    <row r="4278" spans="1:8" x14ac:dyDescent="0.25">
      <c r="A4278" s="106"/>
      <c r="B4278" s="106"/>
      <c r="C4278" s="106"/>
      <c r="D4278" s="106"/>
      <c r="E4278">
        <v>48677</v>
      </c>
      <c r="F4278" s="106"/>
      <c r="G4278" t="s">
        <v>102</v>
      </c>
      <c r="H4278" s="106"/>
    </row>
    <row r="4279" spans="1:8" x14ac:dyDescent="0.25">
      <c r="A4279" s="106"/>
      <c r="B4279" s="106"/>
      <c r="C4279" s="106"/>
      <c r="D4279" s="106"/>
      <c r="E4279">
        <v>48496</v>
      </c>
      <c r="F4279" s="106"/>
      <c r="G4279" t="s">
        <v>102</v>
      </c>
      <c r="H4279" s="106"/>
    </row>
    <row r="4280" spans="1:8" x14ac:dyDescent="0.25">
      <c r="A4280" s="106"/>
      <c r="B4280" s="106"/>
      <c r="C4280" s="106"/>
      <c r="D4280" s="106"/>
      <c r="E4280">
        <v>48498</v>
      </c>
      <c r="F4280" s="106"/>
      <c r="G4280" t="s">
        <v>102</v>
      </c>
      <c r="H4280" s="106"/>
    </row>
    <row r="4281" spans="1:8" x14ac:dyDescent="0.25">
      <c r="A4281" s="106"/>
      <c r="B4281" s="106"/>
      <c r="C4281" s="106"/>
      <c r="D4281" s="106"/>
      <c r="E4281">
        <v>48500</v>
      </c>
      <c r="F4281" s="106"/>
      <c r="G4281" t="s">
        <v>102</v>
      </c>
      <c r="H4281" s="106"/>
    </row>
    <row r="4282" spans="1:8" x14ac:dyDescent="0.25">
      <c r="A4282" s="106"/>
      <c r="B4282" s="106"/>
      <c r="C4282" s="106"/>
      <c r="D4282" s="106"/>
      <c r="E4282">
        <v>48502</v>
      </c>
      <c r="F4282" s="106"/>
      <c r="G4282" t="s">
        <v>102</v>
      </c>
      <c r="H4282" s="106"/>
    </row>
    <row r="4283" spans="1:8" x14ac:dyDescent="0.25">
      <c r="A4283" s="106"/>
      <c r="B4283" s="106"/>
      <c r="C4283" s="106"/>
      <c r="D4283" s="106"/>
      <c r="E4283">
        <v>48504</v>
      </c>
      <c r="F4283" s="106"/>
      <c r="G4283" t="s">
        <v>102</v>
      </c>
      <c r="H4283" s="106"/>
    </row>
    <row r="4284" spans="1:8" x14ac:dyDescent="0.25">
      <c r="A4284" s="106"/>
      <c r="B4284" s="106"/>
      <c r="C4284" s="106"/>
      <c r="D4284" s="106"/>
      <c r="E4284">
        <v>48506</v>
      </c>
      <c r="F4284" s="106"/>
      <c r="G4284" t="s">
        <v>102</v>
      </c>
      <c r="H4284" s="106"/>
    </row>
    <row r="4285" spans="1:8" x14ac:dyDescent="0.25">
      <c r="A4285" s="106"/>
      <c r="B4285" s="106"/>
      <c r="C4285" s="106"/>
      <c r="D4285" s="106"/>
      <c r="E4285">
        <v>48508</v>
      </c>
      <c r="F4285" s="106"/>
      <c r="G4285" t="s">
        <v>102</v>
      </c>
      <c r="H4285" s="106"/>
    </row>
    <row r="4286" spans="1:8" x14ac:dyDescent="0.25">
      <c r="A4286" s="106"/>
      <c r="B4286" s="106"/>
      <c r="C4286" s="106"/>
      <c r="D4286" s="106"/>
      <c r="E4286">
        <v>48512</v>
      </c>
      <c r="F4286" s="106"/>
      <c r="G4286" t="s">
        <v>102</v>
      </c>
      <c r="H4286" s="106"/>
    </row>
    <row r="4287" spans="1:8" x14ac:dyDescent="0.25">
      <c r="A4287" s="106"/>
      <c r="B4287" s="106"/>
      <c r="C4287" s="106"/>
      <c r="D4287" s="106"/>
      <c r="E4287">
        <v>48514</v>
      </c>
      <c r="F4287" s="106"/>
      <c r="G4287" t="s">
        <v>102</v>
      </c>
      <c r="H4287" s="106"/>
    </row>
    <row r="4288" spans="1:8" x14ac:dyDescent="0.25">
      <c r="A4288" s="106"/>
      <c r="B4288" s="106"/>
      <c r="C4288" s="106"/>
      <c r="D4288" s="106"/>
      <c r="E4288">
        <v>48516</v>
      </c>
      <c r="F4288" s="106"/>
      <c r="G4288" t="s">
        <v>102</v>
      </c>
      <c r="H4288" s="106"/>
    </row>
    <row r="4289" spans="1:8" x14ac:dyDescent="0.25">
      <c r="A4289" s="106"/>
      <c r="B4289" s="106"/>
      <c r="C4289" s="106"/>
      <c r="D4289" s="106"/>
      <c r="E4289">
        <v>48521</v>
      </c>
      <c r="F4289" s="106"/>
      <c r="G4289" t="s">
        <v>102</v>
      </c>
      <c r="H4289" s="106"/>
    </row>
    <row r="4290" spans="1:8" x14ac:dyDescent="0.25">
      <c r="A4290" s="106"/>
      <c r="B4290" s="106"/>
      <c r="C4290" s="106"/>
      <c r="D4290" s="106"/>
      <c r="E4290">
        <v>48523</v>
      </c>
      <c r="F4290" s="106"/>
      <c r="G4290" t="s">
        <v>102</v>
      </c>
      <c r="H4290" s="106"/>
    </row>
    <row r="4291" spans="1:8" x14ac:dyDescent="0.25">
      <c r="A4291" s="106"/>
      <c r="B4291" s="106"/>
      <c r="C4291" s="106"/>
      <c r="D4291" s="106"/>
      <c r="E4291">
        <v>48525</v>
      </c>
      <c r="F4291" s="106"/>
      <c r="G4291" t="s">
        <v>102</v>
      </c>
      <c r="H4291" s="106"/>
    </row>
    <row r="4292" spans="1:8" x14ac:dyDescent="0.25">
      <c r="A4292" s="106"/>
      <c r="B4292" s="106"/>
      <c r="C4292" s="106"/>
      <c r="D4292" s="106"/>
      <c r="E4292">
        <v>48527</v>
      </c>
      <c r="F4292" s="106"/>
      <c r="G4292" t="s">
        <v>102</v>
      </c>
      <c r="H4292" s="106"/>
    </row>
    <row r="4293" spans="1:8" x14ac:dyDescent="0.25">
      <c r="A4293" s="106"/>
      <c r="B4293" s="106"/>
      <c r="C4293" s="106"/>
      <c r="D4293" s="106"/>
      <c r="E4293">
        <v>48529</v>
      </c>
      <c r="F4293" s="106"/>
      <c r="G4293" t="s">
        <v>102</v>
      </c>
      <c r="H4293" s="106"/>
    </row>
    <row r="4294" spans="1:8" x14ac:dyDescent="0.25">
      <c r="A4294" s="106"/>
      <c r="B4294" s="106"/>
      <c r="C4294" s="106"/>
      <c r="D4294" s="106"/>
      <c r="E4294">
        <v>48531</v>
      </c>
      <c r="F4294" s="106"/>
      <c r="G4294" t="s">
        <v>102</v>
      </c>
      <c r="H4294" s="106"/>
    </row>
    <row r="4295" spans="1:8" x14ac:dyDescent="0.25">
      <c r="A4295" s="106"/>
      <c r="B4295" s="106"/>
      <c r="C4295" s="106"/>
      <c r="D4295" s="106"/>
      <c r="E4295">
        <v>48533</v>
      </c>
      <c r="F4295" s="106"/>
      <c r="G4295" t="s">
        <v>102</v>
      </c>
      <c r="H4295" s="106"/>
    </row>
    <row r="4296" spans="1:8" x14ac:dyDescent="0.25">
      <c r="A4296" s="106"/>
      <c r="B4296" s="106"/>
      <c r="C4296" s="106"/>
      <c r="D4296" s="106"/>
      <c r="E4296">
        <v>48537</v>
      </c>
      <c r="F4296" s="106"/>
      <c r="G4296" t="s">
        <v>102</v>
      </c>
      <c r="H4296" s="106"/>
    </row>
    <row r="4297" spans="1:8" x14ac:dyDescent="0.25">
      <c r="A4297" s="106"/>
      <c r="B4297" s="106"/>
      <c r="C4297" s="106"/>
      <c r="D4297" s="106"/>
      <c r="E4297">
        <v>48539</v>
      </c>
      <c r="F4297" s="106"/>
      <c r="G4297" t="s">
        <v>102</v>
      </c>
      <c r="H4297" s="106"/>
    </row>
    <row r="4298" spans="1:8" x14ac:dyDescent="0.25">
      <c r="A4298" s="106"/>
      <c r="B4298" s="106"/>
      <c r="C4298" s="106"/>
      <c r="D4298" s="106"/>
      <c r="E4298">
        <v>48541</v>
      </c>
      <c r="F4298" s="106"/>
      <c r="G4298" t="s">
        <v>102</v>
      </c>
      <c r="H4298" s="106"/>
    </row>
    <row r="4299" spans="1:8" x14ac:dyDescent="0.25">
      <c r="A4299" s="106"/>
      <c r="B4299" s="106"/>
      <c r="C4299" s="106"/>
      <c r="D4299" s="106"/>
      <c r="E4299">
        <v>48543</v>
      </c>
      <c r="F4299" s="106"/>
      <c r="G4299" t="s">
        <v>102</v>
      </c>
      <c r="H4299" s="106"/>
    </row>
    <row r="4300" spans="1:8" x14ac:dyDescent="0.25">
      <c r="A4300" s="106"/>
      <c r="B4300" s="106"/>
      <c r="C4300" s="106"/>
      <c r="D4300" s="106"/>
      <c r="E4300">
        <v>48545</v>
      </c>
      <c r="F4300" s="106"/>
      <c r="G4300" t="s">
        <v>102</v>
      </c>
      <c r="H4300" s="106"/>
    </row>
    <row r="4301" spans="1:8" x14ac:dyDescent="0.25">
      <c r="A4301" s="106"/>
      <c r="B4301" s="106"/>
      <c r="C4301" s="106"/>
      <c r="D4301" s="106"/>
      <c r="E4301">
        <v>48547</v>
      </c>
      <c r="F4301" s="106"/>
      <c r="G4301" t="s">
        <v>102</v>
      </c>
      <c r="H4301" s="106"/>
    </row>
    <row r="4302" spans="1:8" x14ac:dyDescent="0.25">
      <c r="A4302" s="106"/>
      <c r="B4302" s="106"/>
      <c r="C4302" s="106"/>
      <c r="D4302" s="106"/>
      <c r="E4302">
        <v>47530</v>
      </c>
      <c r="F4302" s="106"/>
      <c r="G4302" t="s">
        <v>105</v>
      </c>
      <c r="H4302" s="106"/>
    </row>
    <row r="4303" spans="1:8" x14ac:dyDescent="0.25">
      <c r="A4303" s="106"/>
      <c r="B4303" s="106"/>
      <c r="C4303" s="106"/>
      <c r="D4303" s="106"/>
      <c r="E4303">
        <v>48443</v>
      </c>
      <c r="F4303" s="106"/>
      <c r="G4303" t="s">
        <v>102</v>
      </c>
      <c r="H4303" s="106"/>
    </row>
    <row r="4304" spans="1:8" x14ac:dyDescent="0.25">
      <c r="A4304" s="106"/>
      <c r="B4304" s="106"/>
      <c r="C4304" s="106"/>
      <c r="D4304" s="106"/>
      <c r="E4304">
        <v>51491</v>
      </c>
      <c r="F4304" s="106"/>
      <c r="G4304" t="s">
        <v>102</v>
      </c>
      <c r="H4304" s="106"/>
    </row>
    <row r="4305" spans="1:8" x14ac:dyDescent="0.25">
      <c r="A4305" s="106"/>
      <c r="B4305" s="106"/>
      <c r="C4305" s="106"/>
      <c r="D4305" s="106"/>
      <c r="E4305">
        <v>51492</v>
      </c>
      <c r="F4305" s="106"/>
      <c r="G4305" t="s">
        <v>102</v>
      </c>
      <c r="H4305" s="106"/>
    </row>
    <row r="4306" spans="1:8" x14ac:dyDescent="0.25">
      <c r="A4306" s="106"/>
      <c r="B4306" s="106"/>
      <c r="C4306" s="106"/>
      <c r="D4306" s="106"/>
      <c r="E4306">
        <v>51493</v>
      </c>
      <c r="F4306" s="106"/>
      <c r="G4306" t="s">
        <v>102</v>
      </c>
      <c r="H4306" s="106"/>
    </row>
    <row r="4307" spans="1:8" x14ac:dyDescent="0.25">
      <c r="A4307" s="106"/>
      <c r="B4307" s="106"/>
      <c r="C4307" s="106"/>
      <c r="D4307" s="106"/>
      <c r="E4307">
        <v>51494</v>
      </c>
      <c r="F4307" s="106"/>
      <c r="G4307" t="s">
        <v>102</v>
      </c>
      <c r="H4307" s="106"/>
    </row>
    <row r="4308" spans="1:8" x14ac:dyDescent="0.25">
      <c r="A4308" s="106"/>
      <c r="B4308" s="106"/>
      <c r="C4308" s="106"/>
      <c r="D4308" s="106"/>
      <c r="E4308">
        <v>51495</v>
      </c>
      <c r="F4308" s="106"/>
      <c r="G4308" t="s">
        <v>102</v>
      </c>
      <c r="H4308" s="106"/>
    </row>
    <row r="4309" spans="1:8" x14ac:dyDescent="0.25">
      <c r="A4309" s="106"/>
      <c r="B4309" s="106"/>
      <c r="C4309" s="106"/>
      <c r="D4309" s="106"/>
      <c r="E4309">
        <v>51496</v>
      </c>
      <c r="F4309" s="106"/>
      <c r="G4309" t="s">
        <v>102</v>
      </c>
      <c r="H4309" s="106"/>
    </row>
    <row r="4310" spans="1:8" x14ac:dyDescent="0.25">
      <c r="A4310" s="106"/>
      <c r="B4310" s="106"/>
      <c r="C4310" s="106"/>
      <c r="D4310" s="106"/>
      <c r="E4310">
        <v>51497</v>
      </c>
      <c r="F4310" s="106"/>
      <c r="G4310" t="s">
        <v>102</v>
      </c>
      <c r="H4310" s="106"/>
    </row>
    <row r="4311" spans="1:8" x14ac:dyDescent="0.25">
      <c r="A4311" s="106"/>
      <c r="B4311" s="106"/>
      <c r="C4311" s="106"/>
      <c r="D4311" s="106"/>
      <c r="E4311">
        <v>51498</v>
      </c>
      <c r="F4311" s="106"/>
      <c r="G4311" t="s">
        <v>102</v>
      </c>
      <c r="H4311" s="106"/>
    </row>
    <row r="4312" spans="1:8" x14ac:dyDescent="0.25">
      <c r="A4312" s="106"/>
      <c r="B4312" s="106"/>
      <c r="C4312" s="106"/>
      <c r="D4312" s="106"/>
      <c r="E4312">
        <v>51499</v>
      </c>
      <c r="F4312" s="106"/>
      <c r="G4312" t="s">
        <v>102</v>
      </c>
      <c r="H4312" s="106"/>
    </row>
    <row r="4313" spans="1:8" x14ac:dyDescent="0.25">
      <c r="A4313" s="106"/>
      <c r="B4313" s="106"/>
      <c r="C4313" s="106"/>
      <c r="D4313" s="106"/>
      <c r="E4313">
        <v>51500</v>
      </c>
      <c r="F4313" s="106"/>
      <c r="G4313" t="s">
        <v>102</v>
      </c>
      <c r="H4313" s="106"/>
    </row>
    <row r="4314" spans="1:8" x14ac:dyDescent="0.25">
      <c r="A4314" s="106"/>
      <c r="B4314" s="106"/>
      <c r="C4314" s="106"/>
      <c r="D4314" s="106"/>
      <c r="E4314">
        <v>51501</v>
      </c>
      <c r="F4314" s="106"/>
      <c r="G4314" t="s">
        <v>102</v>
      </c>
      <c r="H4314" s="106"/>
    </row>
    <row r="4315" spans="1:8" x14ac:dyDescent="0.25">
      <c r="A4315" s="106"/>
      <c r="B4315" s="106"/>
      <c r="C4315" s="106"/>
      <c r="D4315" s="106"/>
      <c r="E4315">
        <v>51502</v>
      </c>
      <c r="F4315" s="106"/>
      <c r="G4315" t="s">
        <v>102</v>
      </c>
      <c r="H4315" s="106"/>
    </row>
    <row r="4316" spans="1:8" x14ac:dyDescent="0.25">
      <c r="A4316" s="106"/>
      <c r="B4316" s="106"/>
      <c r="C4316" s="106"/>
      <c r="D4316" s="106"/>
      <c r="E4316">
        <v>51437</v>
      </c>
      <c r="F4316" s="106"/>
      <c r="G4316" t="s">
        <v>102</v>
      </c>
      <c r="H4316" s="106"/>
    </row>
    <row r="4317" spans="1:8" x14ac:dyDescent="0.25">
      <c r="A4317" s="106"/>
      <c r="B4317" s="106"/>
      <c r="C4317" s="106"/>
      <c r="D4317" s="106"/>
      <c r="E4317">
        <v>51438</v>
      </c>
      <c r="F4317" s="106"/>
      <c r="G4317" t="s">
        <v>102</v>
      </c>
      <c r="H4317" s="106"/>
    </row>
    <row r="4318" spans="1:8" x14ac:dyDescent="0.25">
      <c r="A4318" s="106"/>
      <c r="B4318" s="106"/>
      <c r="C4318" s="106"/>
      <c r="D4318" s="106"/>
      <c r="E4318">
        <v>51441</v>
      </c>
      <c r="F4318" s="106"/>
      <c r="G4318" t="s">
        <v>102</v>
      </c>
      <c r="H4318" s="106"/>
    </row>
    <row r="4319" spans="1:8" x14ac:dyDescent="0.25">
      <c r="A4319" s="106"/>
      <c r="B4319" s="106"/>
      <c r="C4319" s="106"/>
      <c r="D4319" s="106"/>
      <c r="E4319">
        <v>51442</v>
      </c>
      <c r="F4319" s="106"/>
      <c r="G4319" t="s">
        <v>102</v>
      </c>
      <c r="H4319" s="106"/>
    </row>
    <row r="4320" spans="1:8" x14ac:dyDescent="0.25">
      <c r="A4320" s="106"/>
      <c r="B4320" s="106"/>
      <c r="C4320" s="106"/>
      <c r="D4320" s="106"/>
      <c r="E4320">
        <v>51443</v>
      </c>
      <c r="F4320" s="106"/>
      <c r="G4320" t="s">
        <v>102</v>
      </c>
      <c r="H4320" s="106"/>
    </row>
    <row r="4321" spans="1:8" x14ac:dyDescent="0.25">
      <c r="A4321" s="106"/>
      <c r="B4321" s="106"/>
      <c r="C4321" s="106"/>
      <c r="D4321" s="106"/>
      <c r="E4321">
        <v>51444</v>
      </c>
      <c r="F4321" s="106"/>
      <c r="G4321" t="s">
        <v>102</v>
      </c>
      <c r="H4321" s="106"/>
    </row>
    <row r="4322" spans="1:8" x14ac:dyDescent="0.25">
      <c r="A4322" s="106"/>
      <c r="B4322" s="106"/>
      <c r="C4322" s="106"/>
      <c r="D4322" s="106"/>
      <c r="E4322">
        <v>51445</v>
      </c>
      <c r="F4322" s="106"/>
      <c r="G4322" t="s">
        <v>102</v>
      </c>
      <c r="H4322" s="106"/>
    </row>
    <row r="4323" spans="1:8" x14ac:dyDescent="0.25">
      <c r="A4323" s="106"/>
      <c r="B4323" s="106"/>
      <c r="C4323" s="106"/>
      <c r="D4323" s="106"/>
      <c r="E4323">
        <v>51446</v>
      </c>
      <c r="F4323" s="106"/>
      <c r="G4323" t="s">
        <v>102</v>
      </c>
      <c r="H4323" s="106"/>
    </row>
    <row r="4324" spans="1:8" x14ac:dyDescent="0.25">
      <c r="A4324" s="106"/>
      <c r="B4324" s="106"/>
      <c r="C4324" s="106"/>
      <c r="D4324" s="106"/>
      <c r="E4324">
        <v>51447</v>
      </c>
      <c r="F4324" s="106"/>
      <c r="G4324" t="s">
        <v>102</v>
      </c>
      <c r="H4324" s="106"/>
    </row>
    <row r="4325" spans="1:8" x14ac:dyDescent="0.25">
      <c r="A4325" s="106"/>
      <c r="B4325" s="106"/>
      <c r="C4325" s="106"/>
      <c r="D4325" s="106"/>
      <c r="E4325">
        <v>51448</v>
      </c>
      <c r="F4325" s="106"/>
      <c r="G4325" t="s">
        <v>102</v>
      </c>
      <c r="H4325" s="106"/>
    </row>
    <row r="4326" spans="1:8" x14ac:dyDescent="0.25">
      <c r="A4326" s="106"/>
      <c r="B4326" s="106"/>
      <c r="C4326" s="106"/>
      <c r="D4326" s="106"/>
      <c r="E4326">
        <v>51449</v>
      </c>
      <c r="F4326" s="106"/>
      <c r="G4326" t="s">
        <v>102</v>
      </c>
      <c r="H4326" s="106"/>
    </row>
    <row r="4327" spans="1:8" x14ac:dyDescent="0.25">
      <c r="A4327" s="106"/>
      <c r="B4327" s="106"/>
      <c r="C4327" s="106"/>
      <c r="D4327" s="106"/>
      <c r="E4327">
        <v>51450</v>
      </c>
      <c r="F4327" s="106"/>
      <c r="G4327" t="s">
        <v>102</v>
      </c>
      <c r="H4327" s="106"/>
    </row>
    <row r="4328" spans="1:8" x14ac:dyDescent="0.25">
      <c r="A4328" s="106"/>
      <c r="B4328" s="106"/>
      <c r="C4328" s="106"/>
      <c r="D4328" s="106"/>
      <c r="E4328">
        <v>51451</v>
      </c>
      <c r="F4328" s="106"/>
      <c r="G4328" t="s">
        <v>102</v>
      </c>
      <c r="H4328" s="106"/>
    </row>
    <row r="4329" spans="1:8" x14ac:dyDescent="0.25">
      <c r="A4329" s="106"/>
      <c r="B4329" s="106"/>
      <c r="C4329" s="106"/>
      <c r="D4329" s="106"/>
      <c r="E4329">
        <v>51452</v>
      </c>
      <c r="F4329" s="106"/>
      <c r="G4329" t="s">
        <v>102</v>
      </c>
      <c r="H4329" s="106"/>
    </row>
    <row r="4330" spans="1:8" x14ac:dyDescent="0.25">
      <c r="A4330" s="106"/>
      <c r="B4330" s="106"/>
      <c r="C4330" s="106"/>
      <c r="D4330" s="106"/>
      <c r="E4330">
        <v>51453</v>
      </c>
      <c r="F4330" s="106"/>
      <c r="G4330" t="s">
        <v>102</v>
      </c>
      <c r="H4330" s="106"/>
    </row>
    <row r="4331" spans="1:8" x14ac:dyDescent="0.25">
      <c r="A4331" s="106"/>
      <c r="B4331" s="106"/>
      <c r="C4331" s="106"/>
      <c r="D4331" s="106"/>
      <c r="E4331">
        <v>51454</v>
      </c>
      <c r="F4331" s="106"/>
      <c r="G4331" t="s">
        <v>102</v>
      </c>
      <c r="H4331" s="106"/>
    </row>
    <row r="4332" spans="1:8" x14ac:dyDescent="0.25">
      <c r="A4332" s="106"/>
      <c r="B4332" s="106"/>
      <c r="C4332" s="106"/>
      <c r="D4332" s="106"/>
      <c r="E4332">
        <v>51455</v>
      </c>
      <c r="F4332" s="106"/>
      <c r="G4332" t="s">
        <v>102</v>
      </c>
      <c r="H4332" s="106"/>
    </row>
    <row r="4333" spans="1:8" x14ac:dyDescent="0.25">
      <c r="A4333" s="106"/>
      <c r="B4333" s="106"/>
      <c r="C4333" s="106"/>
      <c r="D4333" s="106"/>
      <c r="E4333">
        <v>51456</v>
      </c>
      <c r="F4333" s="106"/>
      <c r="G4333" t="s">
        <v>102</v>
      </c>
      <c r="H4333" s="106"/>
    </row>
    <row r="4334" spans="1:8" x14ac:dyDescent="0.25">
      <c r="A4334" s="106"/>
      <c r="B4334" s="106"/>
      <c r="C4334" s="106"/>
      <c r="D4334" s="106"/>
      <c r="E4334">
        <v>51457</v>
      </c>
      <c r="F4334" s="106"/>
      <c r="G4334" t="s">
        <v>102</v>
      </c>
      <c r="H4334" s="106"/>
    </row>
    <row r="4335" spans="1:8" x14ac:dyDescent="0.25">
      <c r="A4335" s="106"/>
      <c r="B4335" s="106"/>
      <c r="C4335" s="106"/>
      <c r="D4335" s="106"/>
      <c r="E4335">
        <v>51458</v>
      </c>
      <c r="F4335" s="106"/>
      <c r="G4335" t="s">
        <v>102</v>
      </c>
      <c r="H4335" s="106"/>
    </row>
    <row r="4336" spans="1:8" x14ac:dyDescent="0.25">
      <c r="A4336" s="106"/>
      <c r="B4336" s="106"/>
      <c r="C4336" s="106"/>
      <c r="D4336" s="106"/>
      <c r="E4336">
        <v>51459</v>
      </c>
      <c r="F4336" s="106"/>
      <c r="G4336" t="s">
        <v>102</v>
      </c>
      <c r="H4336" s="106"/>
    </row>
    <row r="4337" spans="1:8" x14ac:dyDescent="0.25">
      <c r="A4337" s="106"/>
      <c r="B4337" s="106"/>
      <c r="C4337" s="106"/>
      <c r="D4337" s="106"/>
      <c r="E4337">
        <v>51395</v>
      </c>
      <c r="F4337" s="106"/>
      <c r="G4337" t="s">
        <v>102</v>
      </c>
      <c r="H4337" s="106"/>
    </row>
    <row r="4338" spans="1:8" x14ac:dyDescent="0.25">
      <c r="A4338" s="106"/>
      <c r="B4338" s="106"/>
      <c r="C4338" s="106"/>
      <c r="D4338" s="106"/>
      <c r="E4338">
        <v>51396</v>
      </c>
      <c r="F4338" s="106"/>
      <c r="G4338" t="s">
        <v>102</v>
      </c>
      <c r="H4338" s="106"/>
    </row>
    <row r="4339" spans="1:8" x14ac:dyDescent="0.25">
      <c r="A4339" s="106"/>
      <c r="B4339" s="106"/>
      <c r="C4339" s="106"/>
      <c r="D4339" s="106"/>
      <c r="E4339">
        <v>51397</v>
      </c>
      <c r="F4339" s="106"/>
      <c r="G4339" t="s">
        <v>102</v>
      </c>
      <c r="H4339" s="106"/>
    </row>
    <row r="4340" spans="1:8" x14ac:dyDescent="0.25">
      <c r="A4340" s="106"/>
      <c r="B4340" s="106"/>
      <c r="C4340" s="106"/>
      <c r="D4340" s="106"/>
      <c r="E4340">
        <v>51398</v>
      </c>
      <c r="F4340" s="106"/>
      <c r="G4340" t="s">
        <v>102</v>
      </c>
      <c r="H4340" s="106"/>
    </row>
    <row r="4341" spans="1:8" x14ac:dyDescent="0.25">
      <c r="A4341" s="106"/>
      <c r="B4341" s="106"/>
      <c r="C4341" s="106"/>
      <c r="D4341" s="106"/>
      <c r="E4341">
        <v>51399</v>
      </c>
      <c r="F4341" s="106"/>
      <c r="G4341" t="s">
        <v>102</v>
      </c>
      <c r="H4341" s="106"/>
    </row>
    <row r="4342" spans="1:8" x14ac:dyDescent="0.25">
      <c r="A4342" s="106"/>
      <c r="B4342" s="106"/>
      <c r="C4342" s="106"/>
      <c r="D4342" s="106"/>
      <c r="E4342">
        <v>51400</v>
      </c>
      <c r="F4342" s="106"/>
      <c r="G4342" t="s">
        <v>102</v>
      </c>
      <c r="H4342" s="106"/>
    </row>
    <row r="4343" spans="1:8" x14ac:dyDescent="0.25">
      <c r="A4343" s="106"/>
      <c r="B4343" s="106"/>
      <c r="C4343" s="106"/>
      <c r="D4343" s="106"/>
      <c r="E4343">
        <v>51401</v>
      </c>
      <c r="F4343" s="106"/>
      <c r="G4343" t="s">
        <v>102</v>
      </c>
      <c r="H4343" s="106"/>
    </row>
    <row r="4344" spans="1:8" x14ac:dyDescent="0.25">
      <c r="A4344" s="106"/>
      <c r="B4344" s="106"/>
      <c r="C4344" s="106"/>
      <c r="D4344" s="106"/>
      <c r="E4344">
        <v>51402</v>
      </c>
      <c r="F4344" s="106"/>
      <c r="G4344" t="s">
        <v>102</v>
      </c>
      <c r="H4344" s="106"/>
    </row>
    <row r="4345" spans="1:8" x14ac:dyDescent="0.25">
      <c r="A4345" s="106"/>
      <c r="B4345" s="106"/>
      <c r="C4345" s="106"/>
      <c r="D4345" s="106"/>
      <c r="E4345">
        <v>51403</v>
      </c>
      <c r="F4345" s="106"/>
      <c r="G4345" t="s">
        <v>102</v>
      </c>
      <c r="H4345" s="106"/>
    </row>
    <row r="4346" spans="1:8" x14ac:dyDescent="0.25">
      <c r="A4346" s="106"/>
      <c r="B4346" s="106"/>
      <c r="C4346" s="106"/>
      <c r="D4346" s="106"/>
      <c r="E4346">
        <v>51404</v>
      </c>
      <c r="F4346" s="106"/>
      <c r="G4346" t="s">
        <v>102</v>
      </c>
      <c r="H4346" s="106"/>
    </row>
    <row r="4347" spans="1:8" x14ac:dyDescent="0.25">
      <c r="A4347" s="106"/>
      <c r="B4347" s="106"/>
      <c r="C4347" s="106"/>
      <c r="D4347" s="106"/>
      <c r="E4347">
        <v>51405</v>
      </c>
      <c r="F4347" s="106"/>
      <c r="G4347" t="s">
        <v>102</v>
      </c>
      <c r="H4347" s="106"/>
    </row>
    <row r="4348" spans="1:8" x14ac:dyDescent="0.25">
      <c r="A4348" s="106"/>
      <c r="B4348" s="106"/>
      <c r="C4348" s="106"/>
      <c r="D4348" s="106"/>
      <c r="E4348">
        <v>51406</v>
      </c>
      <c r="F4348" s="106"/>
      <c r="G4348" t="s">
        <v>102</v>
      </c>
      <c r="H4348" s="106"/>
    </row>
    <row r="4349" spans="1:8" x14ac:dyDescent="0.25">
      <c r="A4349" s="106"/>
      <c r="B4349" s="106"/>
      <c r="C4349" s="106"/>
      <c r="D4349" s="106"/>
      <c r="E4349">
        <v>51407</v>
      </c>
      <c r="F4349" s="106"/>
      <c r="G4349" t="s">
        <v>102</v>
      </c>
      <c r="H4349" s="106"/>
    </row>
    <row r="4350" spans="1:8" x14ac:dyDescent="0.25">
      <c r="A4350" s="106"/>
      <c r="B4350" s="106"/>
      <c r="C4350" s="106"/>
      <c r="D4350" s="106"/>
      <c r="E4350">
        <v>51408</v>
      </c>
      <c r="F4350" s="106"/>
      <c r="G4350" t="s">
        <v>102</v>
      </c>
      <c r="H4350" s="106"/>
    </row>
    <row r="4351" spans="1:8" x14ac:dyDescent="0.25">
      <c r="A4351" s="106"/>
      <c r="B4351" s="106"/>
      <c r="C4351" s="106"/>
      <c r="D4351" s="106"/>
      <c r="E4351">
        <v>51409</v>
      </c>
      <c r="F4351" s="106"/>
      <c r="G4351" t="s">
        <v>102</v>
      </c>
      <c r="H4351" s="106"/>
    </row>
    <row r="4352" spans="1:8" x14ac:dyDescent="0.25">
      <c r="A4352" s="106"/>
      <c r="B4352" s="106"/>
      <c r="C4352" s="106"/>
      <c r="D4352" s="106"/>
      <c r="E4352">
        <v>51410</v>
      </c>
      <c r="F4352" s="106"/>
      <c r="G4352" t="s">
        <v>102</v>
      </c>
      <c r="H4352" s="106"/>
    </row>
    <row r="4353" spans="1:8" x14ac:dyDescent="0.25">
      <c r="A4353" s="106"/>
      <c r="B4353" s="106"/>
      <c r="C4353" s="106"/>
      <c r="D4353" s="106"/>
      <c r="E4353">
        <v>51411</v>
      </c>
      <c r="F4353" s="106"/>
      <c r="G4353" t="s">
        <v>102</v>
      </c>
      <c r="H4353" s="106"/>
    </row>
    <row r="4354" spans="1:8" x14ac:dyDescent="0.25">
      <c r="A4354" s="106"/>
      <c r="B4354" s="106"/>
      <c r="C4354" s="106"/>
      <c r="D4354" s="106"/>
      <c r="E4354">
        <v>51412</v>
      </c>
      <c r="F4354" s="106"/>
      <c r="G4354" t="s">
        <v>102</v>
      </c>
      <c r="H4354" s="106"/>
    </row>
    <row r="4355" spans="1:8" x14ac:dyDescent="0.25">
      <c r="A4355" s="106"/>
      <c r="B4355" s="106"/>
      <c r="C4355" s="106"/>
      <c r="D4355" s="106"/>
      <c r="E4355">
        <v>51413</v>
      </c>
      <c r="F4355" s="106"/>
      <c r="G4355" t="s">
        <v>102</v>
      </c>
      <c r="H4355" s="106"/>
    </row>
    <row r="4356" spans="1:8" x14ac:dyDescent="0.25">
      <c r="A4356" s="106"/>
      <c r="B4356" s="106"/>
      <c r="C4356" s="106"/>
      <c r="D4356" s="106"/>
      <c r="E4356">
        <v>51414</v>
      </c>
      <c r="F4356" s="106"/>
      <c r="G4356" t="s">
        <v>102</v>
      </c>
      <c r="H4356" s="106"/>
    </row>
    <row r="4357" spans="1:8" x14ac:dyDescent="0.25">
      <c r="A4357" s="106"/>
      <c r="B4357" s="106"/>
      <c r="C4357" s="106"/>
      <c r="D4357" s="106"/>
      <c r="E4357">
        <v>51415</v>
      </c>
      <c r="F4357" s="106"/>
      <c r="G4357" t="s">
        <v>102</v>
      </c>
      <c r="H4357" s="106"/>
    </row>
    <row r="4358" spans="1:8" x14ac:dyDescent="0.25">
      <c r="A4358" s="106"/>
      <c r="B4358" s="106"/>
      <c r="C4358" s="106"/>
      <c r="D4358" s="106"/>
      <c r="E4358">
        <v>51416</v>
      </c>
      <c r="F4358" s="106"/>
      <c r="G4358" t="s">
        <v>102</v>
      </c>
      <c r="H4358" s="106"/>
    </row>
    <row r="4359" spans="1:8" x14ac:dyDescent="0.25">
      <c r="A4359" s="106"/>
      <c r="B4359" s="106"/>
      <c r="C4359" s="106"/>
      <c r="D4359" s="106"/>
      <c r="E4359">
        <v>51417</v>
      </c>
      <c r="F4359" s="106"/>
      <c r="G4359" t="s">
        <v>102</v>
      </c>
      <c r="H4359" s="106"/>
    </row>
    <row r="4360" spans="1:8" x14ac:dyDescent="0.25">
      <c r="A4360" s="106"/>
      <c r="B4360" s="106"/>
      <c r="C4360" s="106"/>
      <c r="D4360" s="106"/>
      <c r="E4360">
        <v>51418</v>
      </c>
      <c r="F4360" s="106"/>
      <c r="G4360" t="s">
        <v>102</v>
      </c>
      <c r="H4360" s="106"/>
    </row>
    <row r="4361" spans="1:8" x14ac:dyDescent="0.25">
      <c r="A4361" s="106"/>
      <c r="B4361" s="106"/>
      <c r="C4361" s="106"/>
      <c r="D4361" s="106"/>
      <c r="E4361">
        <v>51419</v>
      </c>
      <c r="F4361" s="106"/>
      <c r="G4361" t="s">
        <v>102</v>
      </c>
      <c r="H4361" s="106"/>
    </row>
    <row r="4362" spans="1:8" x14ac:dyDescent="0.25">
      <c r="A4362" s="106"/>
      <c r="B4362" s="106"/>
      <c r="C4362" s="106"/>
      <c r="D4362" s="106"/>
      <c r="E4362">
        <v>51420</v>
      </c>
      <c r="F4362" s="106"/>
      <c r="G4362" t="s">
        <v>102</v>
      </c>
      <c r="H4362" s="106"/>
    </row>
    <row r="4363" spans="1:8" x14ac:dyDescent="0.25">
      <c r="A4363" s="106"/>
      <c r="B4363" s="106"/>
      <c r="C4363" s="106"/>
      <c r="D4363" s="106"/>
      <c r="E4363">
        <v>51421</v>
      </c>
      <c r="F4363" s="106"/>
      <c r="G4363" t="s">
        <v>102</v>
      </c>
      <c r="H4363" s="106"/>
    </row>
    <row r="4364" spans="1:8" x14ac:dyDescent="0.25">
      <c r="A4364" s="106"/>
      <c r="B4364" s="106"/>
      <c r="C4364" s="106"/>
      <c r="D4364" s="106"/>
      <c r="E4364">
        <v>51422</v>
      </c>
      <c r="F4364" s="106"/>
      <c r="G4364" t="s">
        <v>102</v>
      </c>
      <c r="H4364" s="106"/>
    </row>
    <row r="4365" spans="1:8" x14ac:dyDescent="0.25">
      <c r="A4365" s="106"/>
      <c r="B4365" s="106"/>
      <c r="C4365" s="106"/>
      <c r="D4365" s="106"/>
      <c r="E4365">
        <v>51553</v>
      </c>
      <c r="F4365" s="106"/>
      <c r="G4365" t="s">
        <v>105</v>
      </c>
      <c r="H4365" s="106"/>
    </row>
    <row r="4366" spans="1:8" x14ac:dyDescent="0.25">
      <c r="A4366" s="106"/>
      <c r="B4366" s="106"/>
      <c r="C4366" s="106"/>
      <c r="D4366" s="106"/>
      <c r="E4366">
        <v>51554</v>
      </c>
      <c r="F4366" s="106"/>
      <c r="G4366" t="s">
        <v>105</v>
      </c>
      <c r="H4366" s="106"/>
    </row>
    <row r="4367" spans="1:8" x14ac:dyDescent="0.25">
      <c r="A4367" s="106"/>
      <c r="B4367" s="106"/>
      <c r="C4367" s="106"/>
      <c r="D4367" s="106"/>
      <c r="E4367">
        <v>51555</v>
      </c>
      <c r="F4367" s="106"/>
      <c r="G4367" t="s">
        <v>105</v>
      </c>
      <c r="H4367" s="106"/>
    </row>
    <row r="4368" spans="1:8" x14ac:dyDescent="0.25">
      <c r="A4368" s="106"/>
      <c r="B4368" s="106"/>
      <c r="C4368" s="106"/>
      <c r="D4368" s="106"/>
      <c r="E4368">
        <v>45997049</v>
      </c>
      <c r="F4368" s="106"/>
      <c r="G4368" t="s">
        <v>105</v>
      </c>
      <c r="H4368" s="106"/>
    </row>
    <row r="4369" spans="1:8" x14ac:dyDescent="0.25">
      <c r="A4369" s="106"/>
      <c r="B4369" s="106"/>
      <c r="C4369" s="106"/>
      <c r="D4369" s="106"/>
      <c r="E4369">
        <v>51560</v>
      </c>
      <c r="F4369" s="106"/>
      <c r="G4369" t="s">
        <v>105</v>
      </c>
      <c r="H4369" s="106"/>
    </row>
    <row r="4370" spans="1:8" x14ac:dyDescent="0.25">
      <c r="A4370" s="106"/>
      <c r="B4370" s="106"/>
      <c r="C4370" s="106"/>
      <c r="D4370" s="106"/>
      <c r="E4370">
        <v>51424</v>
      </c>
      <c r="F4370" s="106"/>
      <c r="G4370" t="s">
        <v>102</v>
      </c>
      <c r="H4370" s="106"/>
    </row>
    <row r="4371" spans="1:8" x14ac:dyDescent="0.25">
      <c r="A4371" s="106"/>
      <c r="B4371" s="106"/>
      <c r="C4371" s="106"/>
      <c r="D4371" s="106"/>
      <c r="E4371">
        <v>51425</v>
      </c>
      <c r="F4371" s="106"/>
      <c r="G4371" t="s">
        <v>102</v>
      </c>
      <c r="H4371" s="106"/>
    </row>
    <row r="4372" spans="1:8" x14ac:dyDescent="0.25">
      <c r="A4372" s="106"/>
      <c r="B4372" s="106"/>
      <c r="C4372" s="106"/>
      <c r="D4372" s="106"/>
      <c r="E4372">
        <v>51427</v>
      </c>
      <c r="F4372" s="106"/>
      <c r="G4372" t="s">
        <v>102</v>
      </c>
      <c r="H4372" s="106"/>
    </row>
    <row r="4373" spans="1:8" x14ac:dyDescent="0.25">
      <c r="A4373" s="106"/>
      <c r="B4373" s="106"/>
      <c r="C4373" s="106"/>
      <c r="D4373" s="106"/>
      <c r="E4373">
        <v>51429</v>
      </c>
      <c r="F4373" s="106"/>
      <c r="G4373" t="s">
        <v>102</v>
      </c>
      <c r="H4373" s="106"/>
    </row>
    <row r="4374" spans="1:8" x14ac:dyDescent="0.25">
      <c r="A4374" s="106"/>
      <c r="B4374" s="106"/>
      <c r="C4374" s="106"/>
      <c r="D4374" s="106"/>
      <c r="E4374">
        <v>51430</v>
      </c>
      <c r="F4374" s="106"/>
      <c r="G4374" t="s">
        <v>102</v>
      </c>
      <c r="H4374" s="106"/>
    </row>
    <row r="4375" spans="1:8" x14ac:dyDescent="0.25">
      <c r="A4375" s="106"/>
      <c r="B4375" s="106"/>
      <c r="C4375" s="106"/>
      <c r="D4375" s="106"/>
      <c r="E4375">
        <v>51431</v>
      </c>
      <c r="F4375" s="106"/>
      <c r="G4375" t="s">
        <v>102</v>
      </c>
      <c r="H4375" s="106"/>
    </row>
    <row r="4376" spans="1:8" x14ac:dyDescent="0.25">
      <c r="A4376" s="106"/>
      <c r="B4376" s="106"/>
      <c r="C4376" s="106"/>
      <c r="D4376" s="106"/>
      <c r="E4376">
        <v>51432</v>
      </c>
      <c r="F4376" s="106"/>
      <c r="G4376" t="s">
        <v>102</v>
      </c>
      <c r="H4376" s="106"/>
    </row>
    <row r="4377" spans="1:8" x14ac:dyDescent="0.25">
      <c r="A4377" s="106"/>
      <c r="B4377" s="106"/>
      <c r="C4377" s="106"/>
      <c r="D4377" s="106"/>
      <c r="E4377">
        <v>51433</v>
      </c>
      <c r="F4377" s="106"/>
      <c r="G4377" t="s">
        <v>102</v>
      </c>
      <c r="H4377" s="106"/>
    </row>
    <row r="4378" spans="1:8" x14ac:dyDescent="0.25">
      <c r="A4378" s="106"/>
      <c r="B4378" s="106"/>
      <c r="C4378" s="106"/>
      <c r="D4378" s="106"/>
      <c r="E4378">
        <v>51434</v>
      </c>
      <c r="F4378" s="106"/>
      <c r="G4378" t="s">
        <v>102</v>
      </c>
      <c r="H4378" s="106"/>
    </row>
    <row r="4379" spans="1:8" x14ac:dyDescent="0.25">
      <c r="A4379" s="106"/>
      <c r="B4379" s="106"/>
      <c r="C4379" s="106"/>
      <c r="D4379" s="106"/>
      <c r="E4379">
        <v>51435</v>
      </c>
      <c r="F4379" s="106"/>
      <c r="G4379" t="s">
        <v>102</v>
      </c>
      <c r="H4379" s="106"/>
    </row>
    <row r="4380" spans="1:8" x14ac:dyDescent="0.25">
      <c r="A4380" s="106"/>
      <c r="B4380" s="106"/>
      <c r="C4380" s="106"/>
      <c r="D4380" s="106"/>
      <c r="E4380">
        <v>51436</v>
      </c>
      <c r="F4380" s="106"/>
      <c r="G4380" t="s">
        <v>102</v>
      </c>
      <c r="H4380" s="106"/>
    </row>
    <row r="4381" spans="1:8" x14ac:dyDescent="0.25">
      <c r="A4381" s="106"/>
      <c r="B4381" s="106"/>
      <c r="C4381" s="106"/>
      <c r="D4381" s="106"/>
      <c r="E4381">
        <v>51551</v>
      </c>
      <c r="F4381" s="106"/>
      <c r="G4381" t="s">
        <v>105</v>
      </c>
      <c r="H4381" s="106"/>
    </row>
    <row r="4382" spans="1:8" x14ac:dyDescent="0.25">
      <c r="A4382" s="106"/>
      <c r="B4382" s="106"/>
      <c r="C4382" s="106"/>
      <c r="D4382" s="106"/>
      <c r="E4382">
        <v>50415</v>
      </c>
      <c r="F4382" s="106"/>
      <c r="G4382" t="s">
        <v>102</v>
      </c>
      <c r="H4382" s="106"/>
    </row>
    <row r="4383" spans="1:8" x14ac:dyDescent="0.25">
      <c r="A4383" s="106"/>
      <c r="B4383" s="106"/>
      <c r="C4383" s="106"/>
      <c r="D4383" s="106"/>
      <c r="E4383">
        <v>51570</v>
      </c>
      <c r="F4383" s="106"/>
      <c r="G4383" t="s">
        <v>102</v>
      </c>
      <c r="H4383" s="106"/>
    </row>
    <row r="4384" spans="1:8" x14ac:dyDescent="0.25">
      <c r="A4384" s="106"/>
      <c r="B4384" s="106"/>
      <c r="C4384" s="106"/>
      <c r="D4384" s="106"/>
      <c r="E4384">
        <v>51571</v>
      </c>
      <c r="F4384" s="106"/>
      <c r="G4384" t="s">
        <v>102</v>
      </c>
      <c r="H4384" s="106"/>
    </row>
    <row r="4385" spans="1:8" x14ac:dyDescent="0.25">
      <c r="A4385" s="106"/>
      <c r="B4385" s="106"/>
      <c r="C4385" s="106"/>
      <c r="D4385" s="106"/>
      <c r="E4385">
        <v>51572</v>
      </c>
      <c r="F4385" s="106"/>
      <c r="G4385" t="s">
        <v>102</v>
      </c>
      <c r="H4385" s="106"/>
    </row>
    <row r="4386" spans="1:8" x14ac:dyDescent="0.25">
      <c r="A4386" s="106"/>
      <c r="B4386" s="106"/>
      <c r="C4386" s="106"/>
      <c r="D4386" s="106"/>
      <c r="E4386">
        <v>51573</v>
      </c>
      <c r="F4386" s="106"/>
      <c r="G4386" t="s">
        <v>102</v>
      </c>
      <c r="H4386" s="106"/>
    </row>
    <row r="4387" spans="1:8" x14ac:dyDescent="0.25">
      <c r="A4387" s="106"/>
      <c r="B4387" s="106"/>
      <c r="C4387" s="106"/>
      <c r="D4387" s="106"/>
      <c r="E4387">
        <v>51574</v>
      </c>
      <c r="F4387" s="106"/>
      <c r="G4387" t="s">
        <v>102</v>
      </c>
      <c r="H4387" s="106"/>
    </row>
    <row r="4388" spans="1:8" x14ac:dyDescent="0.25">
      <c r="A4388" s="106"/>
      <c r="B4388" s="106"/>
      <c r="C4388" s="106"/>
      <c r="D4388" s="106"/>
      <c r="E4388">
        <v>51575</v>
      </c>
      <c r="F4388" s="106"/>
      <c r="G4388" t="s">
        <v>102</v>
      </c>
      <c r="H4388" s="106"/>
    </row>
    <row r="4389" spans="1:8" x14ac:dyDescent="0.25">
      <c r="A4389" s="106"/>
      <c r="B4389" s="106"/>
      <c r="C4389" s="106"/>
      <c r="D4389" s="106"/>
      <c r="E4389">
        <v>51576</v>
      </c>
      <c r="F4389" s="106"/>
      <c r="G4389" t="s">
        <v>102</v>
      </c>
      <c r="H4389" s="106"/>
    </row>
    <row r="4390" spans="1:8" x14ac:dyDescent="0.25">
      <c r="A4390" s="106"/>
      <c r="B4390" s="106"/>
      <c r="C4390" s="106"/>
      <c r="D4390" s="106"/>
      <c r="E4390">
        <v>51577</v>
      </c>
      <c r="F4390" s="106"/>
      <c r="G4390" t="s">
        <v>102</v>
      </c>
      <c r="H4390" s="106"/>
    </row>
    <row r="4391" spans="1:8" x14ac:dyDescent="0.25">
      <c r="A4391" s="106"/>
      <c r="B4391" s="106"/>
      <c r="C4391" s="106"/>
      <c r="D4391" s="106"/>
      <c r="E4391">
        <v>51578</v>
      </c>
      <c r="F4391" s="106"/>
      <c r="G4391" t="s">
        <v>102</v>
      </c>
      <c r="H4391" s="106"/>
    </row>
    <row r="4392" spans="1:8" x14ac:dyDescent="0.25">
      <c r="A4392" s="106"/>
      <c r="B4392" s="106"/>
      <c r="C4392" s="106"/>
      <c r="D4392" s="106"/>
      <c r="E4392">
        <v>51579</v>
      </c>
      <c r="F4392" s="106"/>
      <c r="G4392" t="s">
        <v>102</v>
      </c>
      <c r="H4392" s="106"/>
    </row>
    <row r="4393" spans="1:8" x14ac:dyDescent="0.25">
      <c r="A4393" s="106"/>
      <c r="B4393" s="106"/>
      <c r="C4393" s="106"/>
      <c r="D4393" s="106"/>
      <c r="E4393">
        <v>51580</v>
      </c>
      <c r="F4393" s="106"/>
      <c r="G4393" t="s">
        <v>102</v>
      </c>
      <c r="H4393" s="106"/>
    </row>
    <row r="4394" spans="1:8" x14ac:dyDescent="0.25">
      <c r="A4394" s="106"/>
      <c r="B4394" s="106"/>
      <c r="C4394" s="106"/>
      <c r="D4394" s="106"/>
      <c r="E4394">
        <v>51581</v>
      </c>
      <c r="F4394" s="106"/>
      <c r="G4394" t="s">
        <v>102</v>
      </c>
      <c r="H4394" s="106"/>
    </row>
    <row r="4395" spans="1:8" x14ac:dyDescent="0.25">
      <c r="A4395" s="106"/>
      <c r="B4395" s="106"/>
      <c r="C4395" s="106"/>
      <c r="D4395" s="106"/>
      <c r="E4395">
        <v>51582</v>
      </c>
      <c r="F4395" s="106"/>
      <c r="G4395" t="s">
        <v>102</v>
      </c>
      <c r="H4395" s="106"/>
    </row>
    <row r="4396" spans="1:8" x14ac:dyDescent="0.25">
      <c r="A4396" s="106"/>
      <c r="B4396" s="106"/>
      <c r="C4396" s="106"/>
      <c r="D4396" s="106"/>
      <c r="E4396">
        <v>51583</v>
      </c>
      <c r="F4396" s="106"/>
      <c r="G4396" t="s">
        <v>102</v>
      </c>
      <c r="H4396" s="106"/>
    </row>
    <row r="4397" spans="1:8" x14ac:dyDescent="0.25">
      <c r="A4397" s="106"/>
      <c r="B4397" s="106"/>
      <c r="C4397" s="106"/>
      <c r="D4397" s="106"/>
      <c r="E4397">
        <v>51584</v>
      </c>
      <c r="F4397" s="106"/>
      <c r="G4397" t="s">
        <v>102</v>
      </c>
      <c r="H4397" s="106"/>
    </row>
    <row r="4398" spans="1:8" x14ac:dyDescent="0.25">
      <c r="A4398" s="106"/>
      <c r="B4398" s="106"/>
      <c r="C4398" s="106"/>
      <c r="D4398" s="106"/>
      <c r="E4398">
        <v>51585</v>
      </c>
      <c r="F4398" s="106"/>
      <c r="G4398" t="s">
        <v>102</v>
      </c>
      <c r="H4398" s="106"/>
    </row>
    <row r="4399" spans="1:8" x14ac:dyDescent="0.25">
      <c r="A4399" s="106"/>
      <c r="B4399" s="106"/>
      <c r="C4399" s="106"/>
      <c r="D4399" s="106"/>
      <c r="E4399">
        <v>51586</v>
      </c>
      <c r="F4399" s="106"/>
      <c r="G4399" t="s">
        <v>102</v>
      </c>
      <c r="H4399" s="106"/>
    </row>
    <row r="4400" spans="1:8" x14ac:dyDescent="0.25">
      <c r="A4400" s="106"/>
      <c r="B4400" s="106"/>
      <c r="C4400" s="106"/>
      <c r="D4400" s="106"/>
      <c r="E4400">
        <v>51587</v>
      </c>
      <c r="F4400" s="106"/>
      <c r="G4400" t="s">
        <v>102</v>
      </c>
      <c r="H4400" s="106"/>
    </row>
    <row r="4401" spans="1:8" x14ac:dyDescent="0.25">
      <c r="A4401" s="106"/>
      <c r="B4401" s="106"/>
      <c r="C4401" s="106"/>
      <c r="D4401" s="106"/>
      <c r="E4401">
        <v>51588</v>
      </c>
      <c r="F4401" s="106"/>
      <c r="G4401" t="s">
        <v>102</v>
      </c>
      <c r="H4401" s="106"/>
    </row>
    <row r="4402" spans="1:8" x14ac:dyDescent="0.25">
      <c r="A4402" s="106"/>
      <c r="B4402" s="106"/>
      <c r="C4402" s="106"/>
      <c r="D4402" s="106"/>
      <c r="E4402">
        <v>51589</v>
      </c>
      <c r="F4402" s="106"/>
      <c r="G4402" t="s">
        <v>102</v>
      </c>
      <c r="H4402" s="106"/>
    </row>
    <row r="4403" spans="1:8" x14ac:dyDescent="0.25">
      <c r="A4403" s="106"/>
      <c r="B4403" s="106"/>
      <c r="C4403" s="106"/>
      <c r="D4403" s="106"/>
      <c r="E4403">
        <v>51590</v>
      </c>
      <c r="F4403" s="106"/>
      <c r="G4403" t="s">
        <v>102</v>
      </c>
      <c r="H4403" s="106"/>
    </row>
    <row r="4404" spans="1:8" x14ac:dyDescent="0.25">
      <c r="A4404" s="106"/>
      <c r="B4404" s="106"/>
      <c r="C4404" s="106"/>
      <c r="D4404" s="106"/>
      <c r="E4404">
        <v>51591</v>
      </c>
      <c r="F4404" s="106"/>
      <c r="G4404" t="s">
        <v>102</v>
      </c>
      <c r="H4404" s="106"/>
    </row>
    <row r="4405" spans="1:8" x14ac:dyDescent="0.25">
      <c r="A4405" s="106"/>
      <c r="B4405" s="106"/>
      <c r="C4405" s="106"/>
      <c r="D4405" s="106"/>
      <c r="E4405">
        <v>51592</v>
      </c>
      <c r="F4405" s="106"/>
      <c r="G4405" t="s">
        <v>102</v>
      </c>
      <c r="H4405" s="106"/>
    </row>
    <row r="4406" spans="1:8" x14ac:dyDescent="0.25">
      <c r="A4406" s="106"/>
      <c r="B4406" s="106"/>
      <c r="C4406" s="106"/>
      <c r="D4406" s="106"/>
      <c r="E4406">
        <v>51593</v>
      </c>
      <c r="F4406" s="106"/>
      <c r="G4406" t="s">
        <v>102</v>
      </c>
      <c r="H4406" s="106"/>
    </row>
    <row r="4407" spans="1:8" x14ac:dyDescent="0.25">
      <c r="A4407" s="106"/>
      <c r="B4407" s="106"/>
      <c r="C4407" s="106"/>
      <c r="D4407" s="106"/>
      <c r="E4407">
        <v>51594</v>
      </c>
      <c r="F4407" s="106"/>
      <c r="G4407" t="s">
        <v>102</v>
      </c>
      <c r="H4407" s="106"/>
    </row>
    <row r="4408" spans="1:8" x14ac:dyDescent="0.25">
      <c r="A4408" s="106"/>
      <c r="B4408" s="106"/>
      <c r="C4408" s="106"/>
      <c r="D4408" s="106"/>
      <c r="E4408">
        <v>51595</v>
      </c>
      <c r="F4408" s="106"/>
      <c r="G4408" t="s">
        <v>102</v>
      </c>
      <c r="H4408" s="106"/>
    </row>
    <row r="4409" spans="1:8" x14ac:dyDescent="0.25">
      <c r="A4409" s="106"/>
      <c r="B4409" s="106"/>
      <c r="C4409" s="106"/>
      <c r="D4409" s="106"/>
      <c r="E4409">
        <v>51596</v>
      </c>
      <c r="F4409" s="106"/>
      <c r="G4409" t="s">
        <v>102</v>
      </c>
      <c r="H4409" s="106"/>
    </row>
    <row r="4410" spans="1:8" x14ac:dyDescent="0.25">
      <c r="A4410" s="106"/>
      <c r="B4410" s="106"/>
      <c r="C4410" s="106"/>
      <c r="D4410" s="106"/>
      <c r="E4410">
        <v>51597</v>
      </c>
      <c r="F4410" s="106"/>
      <c r="G4410" t="s">
        <v>102</v>
      </c>
      <c r="H4410" s="106"/>
    </row>
    <row r="4411" spans="1:8" x14ac:dyDescent="0.25">
      <c r="A4411" s="106"/>
      <c r="B4411" s="106"/>
      <c r="C4411" s="106"/>
      <c r="D4411" s="106"/>
      <c r="E4411">
        <v>51599</v>
      </c>
      <c r="F4411" s="106"/>
      <c r="G4411" t="s">
        <v>102</v>
      </c>
      <c r="H4411" s="106"/>
    </row>
    <row r="4412" spans="1:8" x14ac:dyDescent="0.25">
      <c r="A4412" s="106"/>
      <c r="B4412" s="106"/>
      <c r="C4412" s="106"/>
      <c r="D4412" s="106"/>
      <c r="E4412">
        <v>51601</v>
      </c>
      <c r="F4412" s="106"/>
      <c r="G4412" t="s">
        <v>102</v>
      </c>
      <c r="H4412" s="106"/>
    </row>
    <row r="4413" spans="1:8" x14ac:dyDescent="0.25">
      <c r="A4413" s="106"/>
      <c r="B4413" s="106"/>
      <c r="C4413" s="106"/>
      <c r="D4413" s="106"/>
      <c r="E4413">
        <v>51602</v>
      </c>
      <c r="F4413" s="106"/>
      <c r="G4413" t="s">
        <v>102</v>
      </c>
      <c r="H4413" s="106"/>
    </row>
    <row r="4414" spans="1:8" x14ac:dyDescent="0.25">
      <c r="A4414" s="106"/>
      <c r="B4414" s="106"/>
      <c r="C4414" s="106"/>
      <c r="D4414" s="106"/>
      <c r="E4414">
        <v>51603</v>
      </c>
      <c r="F4414" s="106"/>
      <c r="G4414" t="s">
        <v>102</v>
      </c>
      <c r="H4414" s="106"/>
    </row>
    <row r="4415" spans="1:8" x14ac:dyDescent="0.25">
      <c r="A4415" s="106"/>
      <c r="B4415" s="106"/>
      <c r="C4415" s="106"/>
      <c r="D4415" s="106"/>
      <c r="E4415">
        <v>51604</v>
      </c>
      <c r="F4415" s="106"/>
      <c r="G4415" t="s">
        <v>102</v>
      </c>
      <c r="H4415" s="106"/>
    </row>
    <row r="4416" spans="1:8" x14ac:dyDescent="0.25">
      <c r="A4416" s="106"/>
      <c r="B4416" s="106"/>
      <c r="C4416" s="106"/>
      <c r="D4416" s="106"/>
      <c r="E4416">
        <v>51605</v>
      </c>
      <c r="F4416" s="106"/>
      <c r="G4416" t="s">
        <v>102</v>
      </c>
      <c r="H4416" s="106"/>
    </row>
    <row r="4417" spans="1:8" x14ac:dyDescent="0.25">
      <c r="A4417" s="106"/>
      <c r="B4417" s="106"/>
      <c r="C4417" s="106"/>
      <c r="D4417" s="106"/>
      <c r="E4417">
        <v>51606</v>
      </c>
      <c r="F4417" s="106"/>
      <c r="G4417" t="s">
        <v>102</v>
      </c>
      <c r="H4417" s="106"/>
    </row>
    <row r="4418" spans="1:8" x14ac:dyDescent="0.25">
      <c r="A4418" s="106"/>
      <c r="B4418" s="106"/>
      <c r="C4418" s="106"/>
      <c r="D4418" s="106"/>
      <c r="E4418">
        <v>51607</v>
      </c>
      <c r="F4418" s="106"/>
      <c r="G4418" t="s">
        <v>102</v>
      </c>
      <c r="H4418" s="106"/>
    </row>
    <row r="4419" spans="1:8" x14ac:dyDescent="0.25">
      <c r="A4419" s="106"/>
      <c r="B4419" s="106"/>
      <c r="C4419" s="106"/>
      <c r="D4419" s="106"/>
      <c r="E4419">
        <v>51608</v>
      </c>
      <c r="F4419" s="106"/>
      <c r="G4419" t="s">
        <v>102</v>
      </c>
      <c r="H4419" s="106"/>
    </row>
    <row r="4420" spans="1:8" x14ac:dyDescent="0.25">
      <c r="A4420" s="106"/>
      <c r="B4420" s="106"/>
      <c r="C4420" s="106"/>
      <c r="D4420" s="106"/>
      <c r="E4420">
        <v>51609</v>
      </c>
      <c r="F4420" s="106"/>
      <c r="G4420" t="s">
        <v>102</v>
      </c>
      <c r="H4420" s="106"/>
    </row>
    <row r="4421" spans="1:8" x14ac:dyDescent="0.25">
      <c r="A4421" s="106"/>
      <c r="B4421" s="106"/>
      <c r="C4421" s="106"/>
      <c r="D4421" s="106"/>
      <c r="E4421">
        <v>51610</v>
      </c>
      <c r="F4421" s="106"/>
      <c r="G4421" t="s">
        <v>102</v>
      </c>
      <c r="H4421" s="106"/>
    </row>
    <row r="4422" spans="1:8" x14ac:dyDescent="0.25">
      <c r="A4422" s="106"/>
      <c r="B4422" s="106"/>
      <c r="C4422" s="106"/>
      <c r="D4422" s="106"/>
      <c r="E4422">
        <v>51611</v>
      </c>
      <c r="F4422" s="106"/>
      <c r="G4422" t="s">
        <v>102</v>
      </c>
      <c r="H4422" s="106"/>
    </row>
    <row r="4423" spans="1:8" x14ac:dyDescent="0.25">
      <c r="A4423" s="106"/>
      <c r="B4423" s="106"/>
      <c r="C4423" s="106"/>
      <c r="D4423" s="106"/>
      <c r="E4423">
        <v>51612</v>
      </c>
      <c r="F4423" s="106"/>
      <c r="G4423" t="s">
        <v>102</v>
      </c>
      <c r="H4423" s="106"/>
    </row>
    <row r="4424" spans="1:8" x14ac:dyDescent="0.25">
      <c r="A4424" s="106"/>
      <c r="B4424" s="106"/>
      <c r="C4424" s="106"/>
      <c r="D4424" s="106"/>
      <c r="E4424">
        <v>51613</v>
      </c>
      <c r="F4424" s="106"/>
      <c r="G4424" t="s">
        <v>102</v>
      </c>
      <c r="H4424" s="106"/>
    </row>
    <row r="4425" spans="1:8" x14ac:dyDescent="0.25">
      <c r="A4425" s="106"/>
      <c r="B4425" s="106"/>
      <c r="C4425" s="106"/>
      <c r="D4425" s="106"/>
      <c r="E4425">
        <v>51614</v>
      </c>
      <c r="F4425" s="106"/>
      <c r="G4425" t="s">
        <v>102</v>
      </c>
      <c r="H4425" s="106"/>
    </row>
    <row r="4426" spans="1:8" x14ac:dyDescent="0.25">
      <c r="A4426" s="106"/>
      <c r="B4426" s="106"/>
      <c r="C4426" s="106"/>
      <c r="D4426" s="106"/>
      <c r="E4426">
        <v>51615</v>
      </c>
      <c r="F4426" s="106"/>
      <c r="G4426" t="s">
        <v>102</v>
      </c>
      <c r="H4426" s="106"/>
    </row>
    <row r="4427" spans="1:8" x14ac:dyDescent="0.25">
      <c r="A4427" s="106"/>
      <c r="B4427" s="106"/>
      <c r="C4427" s="106"/>
      <c r="D4427" s="106"/>
      <c r="E4427">
        <v>51617</v>
      </c>
      <c r="F4427" s="106"/>
      <c r="G4427" t="s">
        <v>102</v>
      </c>
      <c r="H4427" s="106"/>
    </row>
    <row r="4428" spans="1:8" x14ac:dyDescent="0.25">
      <c r="A4428" s="106"/>
      <c r="B4428" s="106"/>
      <c r="C4428" s="106"/>
      <c r="D4428" s="106"/>
      <c r="E4428">
        <v>51618</v>
      </c>
      <c r="F4428" s="106"/>
      <c r="G4428" t="s">
        <v>102</v>
      </c>
      <c r="H4428" s="106"/>
    </row>
    <row r="4429" spans="1:8" x14ac:dyDescent="0.25">
      <c r="A4429" s="106"/>
      <c r="B4429" s="106"/>
      <c r="C4429" s="106"/>
      <c r="D4429" s="106"/>
      <c r="E4429">
        <v>51619</v>
      </c>
      <c r="F4429" s="106"/>
      <c r="G4429" t="s">
        <v>102</v>
      </c>
      <c r="H4429" s="106"/>
    </row>
    <row r="4430" spans="1:8" x14ac:dyDescent="0.25">
      <c r="A4430" s="106"/>
      <c r="B4430" s="106"/>
      <c r="C4430" s="106"/>
      <c r="D4430" s="106"/>
      <c r="E4430">
        <v>51620</v>
      </c>
      <c r="F4430" s="106"/>
      <c r="G4430" t="s">
        <v>102</v>
      </c>
      <c r="H4430" s="106"/>
    </row>
    <row r="4431" spans="1:8" x14ac:dyDescent="0.25">
      <c r="A4431" s="106"/>
      <c r="B4431" s="106"/>
      <c r="C4431" s="106"/>
      <c r="D4431" s="106"/>
      <c r="E4431">
        <v>51621</v>
      </c>
      <c r="F4431" s="106"/>
      <c r="G4431" t="s">
        <v>102</v>
      </c>
      <c r="H4431" s="106"/>
    </row>
    <row r="4432" spans="1:8" x14ac:dyDescent="0.25">
      <c r="A4432" s="106"/>
      <c r="B4432" s="106"/>
      <c r="C4432" s="106"/>
      <c r="D4432" s="106"/>
      <c r="E4432">
        <v>51622</v>
      </c>
      <c r="F4432" s="106"/>
      <c r="G4432" t="s">
        <v>102</v>
      </c>
      <c r="H4432" s="106"/>
    </row>
    <row r="4433" spans="1:8" x14ac:dyDescent="0.25">
      <c r="A4433" s="106"/>
      <c r="B4433" s="106"/>
      <c r="C4433" s="106"/>
      <c r="D4433" s="106"/>
      <c r="E4433">
        <v>51623</v>
      </c>
      <c r="F4433" s="106"/>
      <c r="G4433" t="s">
        <v>102</v>
      </c>
      <c r="H4433" s="106"/>
    </row>
    <row r="4434" spans="1:8" x14ac:dyDescent="0.25">
      <c r="A4434" s="106"/>
      <c r="B4434" s="106"/>
      <c r="C4434" s="106"/>
      <c r="D4434" s="106"/>
      <c r="E4434">
        <v>51624</v>
      </c>
      <c r="F4434" s="106"/>
      <c r="G4434" t="s">
        <v>102</v>
      </c>
      <c r="H4434" s="106"/>
    </row>
    <row r="4435" spans="1:8" x14ac:dyDescent="0.25">
      <c r="A4435" s="106"/>
      <c r="B4435" s="106"/>
      <c r="C4435" s="106"/>
      <c r="D4435" s="106"/>
      <c r="E4435">
        <v>51625</v>
      </c>
      <c r="F4435" s="106"/>
      <c r="G4435" t="s">
        <v>102</v>
      </c>
      <c r="H4435" s="106"/>
    </row>
    <row r="4436" spans="1:8" x14ac:dyDescent="0.25">
      <c r="A4436" s="106"/>
      <c r="B4436" s="106"/>
      <c r="C4436" s="106"/>
      <c r="D4436" s="106"/>
      <c r="E4436">
        <v>51626</v>
      </c>
      <c r="F4436" s="106"/>
      <c r="G4436" t="s">
        <v>102</v>
      </c>
      <c r="H4436" s="106"/>
    </row>
    <row r="4437" spans="1:8" x14ac:dyDescent="0.25">
      <c r="A4437" s="106"/>
      <c r="B4437" s="106"/>
      <c r="C4437" s="106"/>
      <c r="D4437" s="106"/>
      <c r="E4437">
        <v>51627</v>
      </c>
      <c r="F4437" s="106"/>
      <c r="G4437" t="s">
        <v>102</v>
      </c>
      <c r="H4437" s="106"/>
    </row>
    <row r="4438" spans="1:8" x14ac:dyDescent="0.25">
      <c r="A4438" s="106"/>
      <c r="B4438" s="106"/>
      <c r="C4438" s="106"/>
      <c r="D4438" s="106"/>
      <c r="E4438">
        <v>51628</v>
      </c>
      <c r="F4438" s="106"/>
      <c r="G4438" t="s">
        <v>102</v>
      </c>
      <c r="H4438" s="106"/>
    </row>
    <row r="4439" spans="1:8" x14ac:dyDescent="0.25">
      <c r="A4439" s="106"/>
      <c r="B4439" s="106"/>
      <c r="C4439" s="106"/>
      <c r="D4439" s="106"/>
      <c r="E4439">
        <v>51629</v>
      </c>
      <c r="F4439" s="106"/>
      <c r="G4439" t="s">
        <v>102</v>
      </c>
      <c r="H4439" s="106"/>
    </row>
    <row r="4440" spans="1:8" x14ac:dyDescent="0.25">
      <c r="A4440" s="106"/>
      <c r="B4440" s="106"/>
      <c r="C4440" s="106"/>
      <c r="D4440" s="106"/>
      <c r="E4440">
        <v>51630</v>
      </c>
      <c r="F4440" s="106"/>
      <c r="G4440" t="s">
        <v>102</v>
      </c>
      <c r="H4440" s="106"/>
    </row>
    <row r="4441" spans="1:8" x14ac:dyDescent="0.25">
      <c r="A4441" s="106"/>
      <c r="B4441" s="106"/>
      <c r="C4441" s="106"/>
      <c r="D4441" s="106"/>
      <c r="E4441">
        <v>51631</v>
      </c>
      <c r="F4441" s="106"/>
      <c r="G4441" t="s">
        <v>102</v>
      </c>
      <c r="H4441" s="106"/>
    </row>
    <row r="4442" spans="1:8" x14ac:dyDescent="0.25">
      <c r="A4442" s="106"/>
      <c r="B4442" s="106"/>
      <c r="C4442" s="106"/>
      <c r="D4442" s="106"/>
      <c r="E4442">
        <v>51632</v>
      </c>
      <c r="F4442" s="106"/>
      <c r="G4442" t="s">
        <v>102</v>
      </c>
      <c r="H4442" s="106"/>
    </row>
    <row r="4443" spans="1:8" x14ac:dyDescent="0.25">
      <c r="A4443" s="106"/>
      <c r="B4443" s="106"/>
      <c r="C4443" s="106"/>
      <c r="D4443" s="106"/>
      <c r="E4443">
        <v>51633</v>
      </c>
      <c r="F4443" s="106"/>
      <c r="G4443" t="s">
        <v>102</v>
      </c>
      <c r="H4443" s="106"/>
    </row>
    <row r="4444" spans="1:8" x14ac:dyDescent="0.25">
      <c r="A4444" s="106"/>
      <c r="B4444" s="106"/>
      <c r="C4444" s="106"/>
      <c r="D4444" s="106"/>
      <c r="E4444">
        <v>51634</v>
      </c>
      <c r="F4444" s="106"/>
      <c r="G4444" t="s">
        <v>102</v>
      </c>
      <c r="H4444" s="106"/>
    </row>
    <row r="4445" spans="1:8" x14ac:dyDescent="0.25">
      <c r="A4445" s="106"/>
      <c r="B4445" s="106"/>
      <c r="C4445" s="106"/>
      <c r="D4445" s="106"/>
      <c r="E4445">
        <v>51635</v>
      </c>
      <c r="F4445" s="106"/>
      <c r="G4445" t="s">
        <v>102</v>
      </c>
      <c r="H4445" s="106"/>
    </row>
    <row r="4446" spans="1:8" x14ac:dyDescent="0.25">
      <c r="A4446" s="106"/>
      <c r="B4446" s="106"/>
      <c r="C4446" s="106"/>
      <c r="D4446" s="106"/>
      <c r="E4446">
        <v>51636</v>
      </c>
      <c r="F4446" s="106"/>
      <c r="G4446" t="s">
        <v>102</v>
      </c>
      <c r="H4446" s="106"/>
    </row>
    <row r="4447" spans="1:8" x14ac:dyDescent="0.25">
      <c r="A4447" s="106"/>
      <c r="B4447" s="106"/>
      <c r="C4447" s="106"/>
      <c r="D4447" s="106"/>
      <c r="E4447">
        <v>51637</v>
      </c>
      <c r="F4447" s="106"/>
      <c r="G4447" t="s">
        <v>102</v>
      </c>
      <c r="H4447" s="106"/>
    </row>
    <row r="4448" spans="1:8" x14ac:dyDescent="0.25">
      <c r="A4448" s="106"/>
      <c r="B4448" s="106"/>
      <c r="C4448" s="106"/>
      <c r="D4448" s="106"/>
      <c r="E4448">
        <v>51638</v>
      </c>
      <c r="F4448" s="106"/>
      <c r="G4448" t="s">
        <v>102</v>
      </c>
      <c r="H4448" s="106"/>
    </row>
    <row r="4449" spans="1:8" x14ac:dyDescent="0.25">
      <c r="A4449" s="106"/>
      <c r="B4449" s="106"/>
      <c r="C4449" s="106"/>
      <c r="D4449" s="106"/>
      <c r="E4449">
        <v>51639</v>
      </c>
      <c r="F4449" s="106"/>
      <c r="G4449" t="s">
        <v>102</v>
      </c>
      <c r="H4449" s="106"/>
    </row>
    <row r="4450" spans="1:8" x14ac:dyDescent="0.25">
      <c r="A4450" s="106"/>
      <c r="B4450" s="106"/>
      <c r="C4450" s="106"/>
      <c r="D4450" s="106"/>
      <c r="E4450">
        <v>51640</v>
      </c>
      <c r="F4450" s="106"/>
      <c r="G4450" t="s">
        <v>102</v>
      </c>
      <c r="H4450" s="106"/>
    </row>
    <row r="4451" spans="1:8" x14ac:dyDescent="0.25">
      <c r="A4451" s="106"/>
      <c r="B4451" s="106"/>
      <c r="C4451" s="106"/>
      <c r="D4451" s="106"/>
      <c r="E4451">
        <v>51641</v>
      </c>
      <c r="F4451" s="106"/>
      <c r="G4451" t="s">
        <v>102</v>
      </c>
      <c r="H4451" s="106"/>
    </row>
    <row r="4452" spans="1:8" x14ac:dyDescent="0.25">
      <c r="A4452" s="106"/>
      <c r="B4452" s="106"/>
      <c r="C4452" s="106"/>
      <c r="D4452" s="106"/>
      <c r="E4452">
        <v>51642</v>
      </c>
      <c r="F4452" s="106"/>
      <c r="G4452" t="s">
        <v>102</v>
      </c>
      <c r="H4452" s="106"/>
    </row>
    <row r="4453" spans="1:8" x14ac:dyDescent="0.25">
      <c r="A4453" s="106"/>
      <c r="B4453" s="106"/>
      <c r="C4453" s="106"/>
      <c r="D4453" s="106"/>
      <c r="E4453">
        <v>51643</v>
      </c>
      <c r="F4453" s="106"/>
      <c r="G4453" t="s">
        <v>102</v>
      </c>
      <c r="H4453" s="106"/>
    </row>
    <row r="4454" spans="1:8" x14ac:dyDescent="0.25">
      <c r="A4454" s="106"/>
      <c r="B4454" s="106"/>
      <c r="C4454" s="106"/>
      <c r="D4454" s="106"/>
      <c r="E4454">
        <v>51644</v>
      </c>
      <c r="F4454" s="106"/>
      <c r="G4454" t="s">
        <v>102</v>
      </c>
      <c r="H4454" s="106"/>
    </row>
    <row r="4455" spans="1:8" x14ac:dyDescent="0.25">
      <c r="A4455" s="106"/>
      <c r="B4455" s="106"/>
      <c r="C4455" s="106"/>
      <c r="D4455" s="106"/>
      <c r="E4455">
        <v>51645</v>
      </c>
      <c r="F4455" s="106"/>
      <c r="G4455" t="s">
        <v>102</v>
      </c>
      <c r="H4455" s="106"/>
    </row>
    <row r="4456" spans="1:8" x14ac:dyDescent="0.25">
      <c r="A4456" s="106"/>
      <c r="B4456" s="106"/>
      <c r="C4456" s="106"/>
      <c r="D4456" s="106"/>
      <c r="E4456">
        <v>51646</v>
      </c>
      <c r="F4456" s="106"/>
      <c r="G4456" t="s">
        <v>102</v>
      </c>
      <c r="H4456" s="106"/>
    </row>
    <row r="4457" spans="1:8" x14ac:dyDescent="0.25">
      <c r="A4457" s="106"/>
      <c r="B4457" s="106"/>
      <c r="C4457" s="106"/>
      <c r="D4457" s="106"/>
      <c r="E4457">
        <v>51647</v>
      </c>
      <c r="F4457" s="106"/>
      <c r="G4457" t="s">
        <v>102</v>
      </c>
      <c r="H4457" s="106"/>
    </row>
    <row r="4458" spans="1:8" x14ac:dyDescent="0.25">
      <c r="A4458" s="106"/>
      <c r="B4458" s="106"/>
      <c r="C4458" s="106"/>
      <c r="D4458" s="106"/>
      <c r="E4458">
        <v>51648</v>
      </c>
      <c r="F4458" s="106"/>
      <c r="G4458" t="s">
        <v>102</v>
      </c>
      <c r="H4458" s="106"/>
    </row>
    <row r="4459" spans="1:8" x14ac:dyDescent="0.25">
      <c r="A4459" s="106"/>
      <c r="B4459" s="106"/>
      <c r="C4459" s="106"/>
      <c r="D4459" s="106"/>
      <c r="E4459">
        <v>51649</v>
      </c>
      <c r="F4459" s="106"/>
      <c r="G4459" t="s">
        <v>102</v>
      </c>
      <c r="H4459" s="106"/>
    </row>
    <row r="4460" spans="1:8" x14ac:dyDescent="0.25">
      <c r="A4460" s="106"/>
      <c r="B4460" s="106"/>
      <c r="C4460" s="106"/>
      <c r="D4460" s="106"/>
      <c r="E4460">
        <v>51652</v>
      </c>
      <c r="F4460" s="106"/>
      <c r="G4460" t="s">
        <v>102</v>
      </c>
      <c r="H4460" s="106"/>
    </row>
    <row r="4461" spans="1:8" x14ac:dyDescent="0.25">
      <c r="A4461" s="106"/>
      <c r="B4461" s="106"/>
      <c r="C4461" s="106"/>
      <c r="D4461" s="106"/>
      <c r="E4461">
        <v>51653</v>
      </c>
      <c r="F4461" s="106"/>
      <c r="G4461" t="s">
        <v>102</v>
      </c>
      <c r="H4461" s="106"/>
    </row>
    <row r="4462" spans="1:8" x14ac:dyDescent="0.25">
      <c r="A4462" s="106"/>
      <c r="B4462" s="106"/>
      <c r="C4462" s="106"/>
      <c r="D4462" s="106"/>
      <c r="E4462">
        <v>51654</v>
      </c>
      <c r="F4462" s="106"/>
      <c r="G4462" t="s">
        <v>102</v>
      </c>
      <c r="H4462" s="106"/>
    </row>
    <row r="4463" spans="1:8" x14ac:dyDescent="0.25">
      <c r="A4463" s="106"/>
      <c r="B4463" s="106"/>
      <c r="C4463" s="106"/>
      <c r="D4463" s="106"/>
      <c r="E4463">
        <v>51655</v>
      </c>
      <c r="F4463" s="106"/>
      <c r="G4463" t="s">
        <v>102</v>
      </c>
      <c r="H4463" s="106"/>
    </row>
    <row r="4464" spans="1:8" x14ac:dyDescent="0.25">
      <c r="A4464" s="106"/>
      <c r="B4464" s="106"/>
      <c r="C4464" s="106"/>
      <c r="D4464" s="106"/>
      <c r="E4464">
        <v>51656</v>
      </c>
      <c r="F4464" s="106"/>
      <c r="G4464" t="s">
        <v>102</v>
      </c>
      <c r="H4464" s="106"/>
    </row>
    <row r="4465" spans="1:8" x14ac:dyDescent="0.25">
      <c r="A4465" s="106"/>
      <c r="B4465" s="106"/>
      <c r="C4465" s="106"/>
      <c r="D4465" s="106"/>
      <c r="E4465">
        <v>51657</v>
      </c>
      <c r="F4465" s="106"/>
      <c r="G4465" t="s">
        <v>102</v>
      </c>
      <c r="H4465" s="106"/>
    </row>
    <row r="4466" spans="1:8" x14ac:dyDescent="0.25">
      <c r="A4466" s="106"/>
      <c r="B4466" s="106"/>
      <c r="C4466" s="106"/>
      <c r="D4466" s="106"/>
      <c r="E4466">
        <v>51658</v>
      </c>
      <c r="F4466" s="106"/>
      <c r="G4466" t="s">
        <v>102</v>
      </c>
      <c r="H4466" s="106"/>
    </row>
    <row r="4467" spans="1:8" x14ac:dyDescent="0.25">
      <c r="A4467" s="106"/>
      <c r="B4467" s="106"/>
      <c r="C4467" s="106"/>
      <c r="D4467" s="106"/>
      <c r="E4467">
        <v>51660</v>
      </c>
      <c r="F4467" s="106"/>
      <c r="G4467" t="s">
        <v>102</v>
      </c>
      <c r="H4467" s="106"/>
    </row>
    <row r="4468" spans="1:8" x14ac:dyDescent="0.25">
      <c r="A4468" s="106"/>
      <c r="B4468" s="106"/>
      <c r="C4468" s="106"/>
      <c r="D4468" s="106"/>
      <c r="E4468">
        <v>51661</v>
      </c>
      <c r="F4468" s="106"/>
      <c r="G4468" t="s">
        <v>102</v>
      </c>
      <c r="H4468" s="106"/>
    </row>
    <row r="4469" spans="1:8" x14ac:dyDescent="0.25">
      <c r="A4469" s="106"/>
      <c r="B4469" s="106"/>
      <c r="C4469" s="106"/>
      <c r="D4469" s="106"/>
      <c r="E4469">
        <v>51662</v>
      </c>
      <c r="F4469" s="106"/>
      <c r="G4469" t="s">
        <v>102</v>
      </c>
      <c r="H4469" s="106"/>
    </row>
    <row r="4470" spans="1:8" x14ac:dyDescent="0.25">
      <c r="A4470" s="106"/>
      <c r="B4470" s="106"/>
      <c r="C4470" s="106"/>
      <c r="D4470" s="106"/>
      <c r="E4470">
        <v>51663</v>
      </c>
      <c r="F4470" s="106"/>
      <c r="G4470" t="s">
        <v>102</v>
      </c>
      <c r="H4470" s="106"/>
    </row>
    <row r="4471" spans="1:8" x14ac:dyDescent="0.25">
      <c r="A4471" s="106"/>
      <c r="B4471" s="106"/>
      <c r="C4471" s="106"/>
      <c r="D4471" s="106"/>
      <c r="E4471">
        <v>51664</v>
      </c>
      <c r="F4471" s="106"/>
      <c r="G4471" t="s">
        <v>102</v>
      </c>
      <c r="H4471" s="106"/>
    </row>
    <row r="4472" spans="1:8" x14ac:dyDescent="0.25">
      <c r="A4472" s="106"/>
      <c r="B4472" s="106"/>
      <c r="C4472" s="106"/>
      <c r="D4472" s="106"/>
      <c r="E4472">
        <v>51665</v>
      </c>
      <c r="F4472" s="106"/>
      <c r="G4472" t="s">
        <v>102</v>
      </c>
      <c r="H4472" s="106"/>
    </row>
    <row r="4473" spans="1:8" x14ac:dyDescent="0.25">
      <c r="A4473" s="106"/>
      <c r="B4473" s="106"/>
      <c r="C4473" s="106"/>
      <c r="D4473" s="106"/>
      <c r="E4473">
        <v>51666</v>
      </c>
      <c r="F4473" s="106"/>
      <c r="G4473" t="s">
        <v>102</v>
      </c>
      <c r="H4473" s="106"/>
    </row>
    <row r="4474" spans="1:8" x14ac:dyDescent="0.25">
      <c r="A4474" s="106"/>
      <c r="B4474" s="106"/>
      <c r="C4474" s="106"/>
      <c r="D4474" s="106"/>
      <c r="E4474">
        <v>51667</v>
      </c>
      <c r="F4474" s="106"/>
      <c r="G4474" t="s">
        <v>102</v>
      </c>
      <c r="H4474" s="106"/>
    </row>
    <row r="4475" spans="1:8" x14ac:dyDescent="0.25">
      <c r="A4475" s="106"/>
      <c r="B4475" s="106"/>
      <c r="C4475" s="106"/>
      <c r="D4475" s="106"/>
      <c r="E4475">
        <v>51668</v>
      </c>
      <c r="F4475" s="106"/>
      <c r="G4475" t="s">
        <v>102</v>
      </c>
      <c r="H4475" s="106"/>
    </row>
    <row r="4476" spans="1:8" x14ac:dyDescent="0.25">
      <c r="A4476" s="106"/>
      <c r="B4476" s="106"/>
      <c r="C4476" s="106"/>
      <c r="D4476" s="106"/>
      <c r="E4476">
        <v>51669</v>
      </c>
      <c r="F4476" s="106"/>
      <c r="G4476" t="s">
        <v>102</v>
      </c>
      <c r="H4476" s="106"/>
    </row>
    <row r="4477" spans="1:8" x14ac:dyDescent="0.25">
      <c r="A4477" s="106"/>
      <c r="B4477" s="106"/>
      <c r="C4477" s="106"/>
      <c r="D4477" s="106"/>
      <c r="E4477">
        <v>51670</v>
      </c>
      <c r="F4477" s="106"/>
      <c r="G4477" t="s">
        <v>102</v>
      </c>
      <c r="H4477" s="106"/>
    </row>
    <row r="4478" spans="1:8" x14ac:dyDescent="0.25">
      <c r="A4478" s="106"/>
      <c r="B4478" s="106"/>
      <c r="C4478" s="106"/>
      <c r="D4478" s="106"/>
      <c r="E4478">
        <v>51671</v>
      </c>
      <c r="F4478" s="106"/>
      <c r="G4478" t="s">
        <v>102</v>
      </c>
      <c r="H4478" s="106"/>
    </row>
    <row r="4479" spans="1:8" x14ac:dyDescent="0.25">
      <c r="A4479" s="106"/>
      <c r="B4479" s="106"/>
      <c r="C4479" s="106"/>
      <c r="D4479" s="106"/>
      <c r="E4479">
        <v>51672</v>
      </c>
      <c r="F4479" s="106"/>
      <c r="G4479" t="s">
        <v>102</v>
      </c>
      <c r="H4479" s="106"/>
    </row>
    <row r="4480" spans="1:8" x14ac:dyDescent="0.25">
      <c r="A4480" s="106"/>
      <c r="B4480" s="106"/>
      <c r="C4480" s="106"/>
      <c r="D4480" s="106"/>
      <c r="E4480">
        <v>51673</v>
      </c>
      <c r="F4480" s="106"/>
      <c r="G4480" t="s">
        <v>102</v>
      </c>
      <c r="H4480" s="106"/>
    </row>
    <row r="4481" spans="1:8" x14ac:dyDescent="0.25">
      <c r="A4481" s="106"/>
      <c r="B4481" s="106"/>
      <c r="C4481" s="106"/>
      <c r="D4481" s="106"/>
      <c r="E4481">
        <v>51674</v>
      </c>
      <c r="F4481" s="106"/>
      <c r="G4481" t="s">
        <v>102</v>
      </c>
      <c r="H4481" s="106"/>
    </row>
    <row r="4482" spans="1:8" x14ac:dyDescent="0.25">
      <c r="A4482" s="106"/>
      <c r="B4482" s="106"/>
      <c r="C4482" s="106"/>
      <c r="D4482" s="106"/>
      <c r="E4482">
        <v>51675</v>
      </c>
      <c r="F4482" s="106"/>
      <c r="G4482" t="s">
        <v>102</v>
      </c>
      <c r="H4482" s="106"/>
    </row>
    <row r="4483" spans="1:8" x14ac:dyDescent="0.25">
      <c r="A4483" s="106"/>
      <c r="B4483" s="106"/>
      <c r="C4483" s="106"/>
      <c r="D4483" s="106"/>
      <c r="E4483">
        <v>51676</v>
      </c>
      <c r="F4483" s="106"/>
      <c r="G4483" t="s">
        <v>102</v>
      </c>
      <c r="H4483" s="106"/>
    </row>
    <row r="4484" spans="1:8" x14ac:dyDescent="0.25">
      <c r="A4484" s="106"/>
      <c r="B4484" s="106"/>
      <c r="C4484" s="106"/>
      <c r="D4484" s="106"/>
      <c r="E4484">
        <v>51677</v>
      </c>
      <c r="F4484" s="106"/>
      <c r="G4484" t="s">
        <v>102</v>
      </c>
      <c r="H4484" s="106"/>
    </row>
    <row r="4485" spans="1:8" x14ac:dyDescent="0.25">
      <c r="A4485" s="106"/>
      <c r="B4485" s="106"/>
      <c r="C4485" s="106"/>
      <c r="D4485" s="106"/>
      <c r="E4485">
        <v>51678</v>
      </c>
      <c r="F4485" s="106"/>
      <c r="G4485" t="s">
        <v>102</v>
      </c>
      <c r="H4485" s="106"/>
    </row>
    <row r="4486" spans="1:8" x14ac:dyDescent="0.25">
      <c r="A4486" s="106"/>
      <c r="B4486" s="106"/>
      <c r="C4486" s="106"/>
      <c r="D4486" s="106"/>
      <c r="E4486">
        <v>51679</v>
      </c>
      <c r="F4486" s="106"/>
      <c r="G4486" t="s">
        <v>102</v>
      </c>
      <c r="H4486" s="106"/>
    </row>
    <row r="4487" spans="1:8" x14ac:dyDescent="0.25">
      <c r="A4487" s="106"/>
      <c r="B4487" s="106"/>
      <c r="C4487" s="106"/>
      <c r="D4487" s="106"/>
      <c r="E4487">
        <v>51680</v>
      </c>
      <c r="F4487" s="106"/>
      <c r="G4487" t="s">
        <v>102</v>
      </c>
      <c r="H4487" s="106"/>
    </row>
    <row r="4488" spans="1:8" x14ac:dyDescent="0.25">
      <c r="A4488" s="106"/>
      <c r="B4488" s="106"/>
      <c r="C4488" s="106"/>
      <c r="D4488" s="106"/>
      <c r="E4488">
        <v>51681</v>
      </c>
      <c r="F4488" s="106"/>
      <c r="G4488" t="s">
        <v>102</v>
      </c>
      <c r="H4488" s="106"/>
    </row>
    <row r="4489" spans="1:8" x14ac:dyDescent="0.25">
      <c r="A4489" s="106"/>
      <c r="B4489" s="106"/>
      <c r="C4489" s="106"/>
      <c r="D4489" s="106"/>
      <c r="E4489">
        <v>51682</v>
      </c>
      <c r="F4489" s="106"/>
      <c r="G4489" t="s">
        <v>102</v>
      </c>
      <c r="H4489" s="106"/>
    </row>
    <row r="4490" spans="1:8" x14ac:dyDescent="0.25">
      <c r="A4490" s="106"/>
      <c r="B4490" s="106"/>
      <c r="C4490" s="106"/>
      <c r="D4490" s="106"/>
      <c r="E4490">
        <v>51683</v>
      </c>
      <c r="F4490" s="106"/>
      <c r="G4490" t="s">
        <v>102</v>
      </c>
      <c r="H4490" s="106"/>
    </row>
    <row r="4491" spans="1:8" x14ac:dyDescent="0.25">
      <c r="A4491" s="106"/>
      <c r="B4491" s="106"/>
      <c r="C4491" s="106"/>
      <c r="D4491" s="106"/>
      <c r="E4491">
        <v>51684</v>
      </c>
      <c r="F4491" s="106"/>
      <c r="G4491" t="s">
        <v>102</v>
      </c>
      <c r="H4491" s="106"/>
    </row>
    <row r="4492" spans="1:8" x14ac:dyDescent="0.25">
      <c r="A4492" s="106"/>
      <c r="B4492" s="106"/>
      <c r="C4492" s="106"/>
      <c r="D4492" s="106"/>
      <c r="E4492">
        <v>51685</v>
      </c>
      <c r="F4492" s="106"/>
      <c r="G4492" t="s">
        <v>102</v>
      </c>
      <c r="H4492" s="106"/>
    </row>
    <row r="4493" spans="1:8" x14ac:dyDescent="0.25">
      <c r="A4493" s="106"/>
      <c r="B4493" s="106"/>
      <c r="C4493" s="106"/>
      <c r="D4493" s="106"/>
      <c r="E4493">
        <v>51686</v>
      </c>
      <c r="F4493" s="106"/>
      <c r="G4493" t="s">
        <v>102</v>
      </c>
      <c r="H4493" s="106"/>
    </row>
    <row r="4494" spans="1:8" x14ac:dyDescent="0.25">
      <c r="A4494" s="106"/>
      <c r="B4494" s="106"/>
      <c r="C4494" s="106"/>
      <c r="D4494" s="106"/>
      <c r="E4494">
        <v>51562</v>
      </c>
      <c r="F4494" s="106"/>
      <c r="G4494" t="s">
        <v>112</v>
      </c>
      <c r="H4494" s="106"/>
    </row>
    <row r="4495" spans="1:8" x14ac:dyDescent="0.25">
      <c r="A4495" s="106"/>
      <c r="B4495" s="106"/>
      <c r="C4495" s="106"/>
      <c r="D4495" s="106"/>
      <c r="E4495">
        <v>51533</v>
      </c>
      <c r="F4495" s="106"/>
      <c r="G4495" t="s">
        <v>102</v>
      </c>
      <c r="H4495" s="106"/>
    </row>
    <row r="4496" spans="1:8" x14ac:dyDescent="0.25">
      <c r="A4496" s="106"/>
      <c r="B4496" s="106"/>
      <c r="C4496" s="106"/>
      <c r="D4496" s="106"/>
      <c r="E4496">
        <v>51461</v>
      </c>
      <c r="F4496" s="106"/>
      <c r="G4496" t="s">
        <v>102</v>
      </c>
      <c r="H4496" s="106"/>
    </row>
    <row r="4497" spans="1:8" x14ac:dyDescent="0.25">
      <c r="A4497" s="106"/>
      <c r="B4497" s="106"/>
      <c r="C4497" s="106"/>
      <c r="D4497" s="106"/>
      <c r="E4497">
        <v>51462</v>
      </c>
      <c r="F4497" s="106"/>
      <c r="G4497" t="s">
        <v>102</v>
      </c>
      <c r="H4497" s="106"/>
    </row>
    <row r="4498" spans="1:8" x14ac:dyDescent="0.25">
      <c r="A4498" s="106"/>
      <c r="B4498" s="106"/>
      <c r="C4498" s="106"/>
      <c r="D4498" s="106"/>
      <c r="E4498">
        <v>51463</v>
      </c>
      <c r="F4498" s="106"/>
      <c r="G4498" t="s">
        <v>102</v>
      </c>
      <c r="H4498" s="106"/>
    </row>
    <row r="4499" spans="1:8" x14ac:dyDescent="0.25">
      <c r="A4499" s="106"/>
      <c r="B4499" s="106"/>
      <c r="C4499" s="106"/>
      <c r="D4499" s="106"/>
      <c r="E4499">
        <v>51464</v>
      </c>
      <c r="F4499" s="106"/>
      <c r="G4499" t="s">
        <v>102</v>
      </c>
      <c r="H4499" s="106"/>
    </row>
    <row r="4500" spans="1:8" x14ac:dyDescent="0.25">
      <c r="A4500" s="106"/>
      <c r="B4500" s="106"/>
      <c r="C4500" s="106"/>
      <c r="D4500" s="106"/>
      <c r="E4500">
        <v>51465</v>
      </c>
      <c r="F4500" s="106"/>
      <c r="G4500" t="s">
        <v>102</v>
      </c>
      <c r="H4500" s="106"/>
    </row>
    <row r="4501" spans="1:8" x14ac:dyDescent="0.25">
      <c r="A4501" s="106"/>
      <c r="B4501" s="106"/>
      <c r="C4501" s="106"/>
      <c r="D4501" s="106"/>
      <c r="E4501">
        <v>51466</v>
      </c>
      <c r="F4501" s="106"/>
      <c r="G4501" t="s">
        <v>102</v>
      </c>
      <c r="H4501" s="106"/>
    </row>
    <row r="4502" spans="1:8" x14ac:dyDescent="0.25">
      <c r="A4502" s="106"/>
      <c r="B4502" s="106"/>
      <c r="C4502" s="106"/>
      <c r="D4502" s="106"/>
      <c r="E4502">
        <v>51467</v>
      </c>
      <c r="F4502" s="106"/>
      <c r="G4502" t="s">
        <v>102</v>
      </c>
      <c r="H4502" s="106"/>
    </row>
    <row r="4503" spans="1:8" x14ac:dyDescent="0.25">
      <c r="A4503" s="106"/>
      <c r="B4503" s="106"/>
      <c r="C4503" s="106"/>
      <c r="D4503" s="106"/>
      <c r="E4503">
        <v>51468</v>
      </c>
      <c r="F4503" s="106"/>
      <c r="G4503" t="s">
        <v>102</v>
      </c>
      <c r="H4503" s="106"/>
    </row>
    <row r="4504" spans="1:8" x14ac:dyDescent="0.25">
      <c r="A4504" s="106"/>
      <c r="B4504" s="106"/>
      <c r="C4504" s="106"/>
      <c r="D4504" s="106"/>
      <c r="E4504">
        <v>51469</v>
      </c>
      <c r="F4504" s="106"/>
      <c r="G4504" t="s">
        <v>102</v>
      </c>
      <c r="H4504" s="106"/>
    </row>
    <row r="4505" spans="1:8" x14ac:dyDescent="0.25">
      <c r="A4505" s="106"/>
      <c r="B4505" s="106"/>
      <c r="C4505" s="106"/>
      <c r="D4505" s="106"/>
      <c r="E4505">
        <v>51470</v>
      </c>
      <c r="F4505" s="106"/>
      <c r="G4505" t="s">
        <v>102</v>
      </c>
      <c r="H4505" s="106"/>
    </row>
    <row r="4506" spans="1:8" x14ac:dyDescent="0.25">
      <c r="A4506" s="106"/>
      <c r="B4506" s="106"/>
      <c r="C4506" s="106"/>
      <c r="D4506" s="106"/>
      <c r="E4506">
        <v>51471</v>
      </c>
      <c r="F4506" s="106"/>
      <c r="G4506" t="s">
        <v>102</v>
      </c>
      <c r="H4506" s="106"/>
    </row>
    <row r="4507" spans="1:8" x14ac:dyDescent="0.25">
      <c r="A4507" s="106"/>
      <c r="B4507" s="106"/>
      <c r="C4507" s="106"/>
      <c r="D4507" s="106"/>
      <c r="E4507">
        <v>51472</v>
      </c>
      <c r="F4507" s="106"/>
      <c r="G4507" t="s">
        <v>102</v>
      </c>
      <c r="H4507" s="106"/>
    </row>
    <row r="4508" spans="1:8" x14ac:dyDescent="0.25">
      <c r="A4508" s="106"/>
      <c r="B4508" s="106"/>
      <c r="C4508" s="106"/>
      <c r="D4508" s="106"/>
      <c r="E4508">
        <v>51473</v>
      </c>
      <c r="F4508" s="106"/>
      <c r="G4508" t="s">
        <v>102</v>
      </c>
      <c r="H4508" s="106"/>
    </row>
    <row r="4509" spans="1:8" x14ac:dyDescent="0.25">
      <c r="A4509" s="106"/>
      <c r="B4509" s="106"/>
      <c r="C4509" s="106"/>
      <c r="D4509" s="106"/>
      <c r="E4509">
        <v>51475</v>
      </c>
      <c r="F4509" s="106"/>
      <c r="G4509" t="s">
        <v>102</v>
      </c>
      <c r="H4509" s="106"/>
    </row>
    <row r="4510" spans="1:8" x14ac:dyDescent="0.25">
      <c r="A4510" s="106"/>
      <c r="B4510" s="106"/>
      <c r="C4510" s="106"/>
      <c r="D4510" s="106"/>
      <c r="E4510">
        <v>51476</v>
      </c>
      <c r="F4510" s="106"/>
      <c r="G4510" t="s">
        <v>102</v>
      </c>
      <c r="H4510" s="106"/>
    </row>
    <row r="4511" spans="1:8" x14ac:dyDescent="0.25">
      <c r="A4511" s="106"/>
      <c r="B4511" s="106"/>
      <c r="C4511" s="106"/>
      <c r="D4511" s="106"/>
      <c r="E4511">
        <v>51477</v>
      </c>
      <c r="F4511" s="106"/>
      <c r="G4511" t="s">
        <v>102</v>
      </c>
      <c r="H4511" s="106"/>
    </row>
    <row r="4512" spans="1:8" x14ac:dyDescent="0.25">
      <c r="A4512" s="106"/>
      <c r="B4512" s="106"/>
      <c r="C4512" s="106"/>
      <c r="D4512" s="106"/>
      <c r="E4512">
        <v>51478</v>
      </c>
      <c r="F4512" s="106"/>
      <c r="G4512" t="s">
        <v>102</v>
      </c>
      <c r="H4512" s="106"/>
    </row>
    <row r="4513" spans="1:8" x14ac:dyDescent="0.25">
      <c r="A4513" s="106"/>
      <c r="B4513" s="106"/>
      <c r="C4513" s="106"/>
      <c r="D4513" s="106"/>
      <c r="E4513">
        <v>50320</v>
      </c>
      <c r="F4513" s="106"/>
      <c r="G4513" t="s">
        <v>102</v>
      </c>
      <c r="H4513" s="106"/>
    </row>
    <row r="4514" spans="1:8" x14ac:dyDescent="0.25">
      <c r="A4514" s="106"/>
      <c r="B4514" s="106"/>
      <c r="C4514" s="106"/>
      <c r="D4514" s="106"/>
      <c r="E4514">
        <v>50322</v>
      </c>
      <c r="F4514" s="106"/>
      <c r="G4514" t="s">
        <v>102</v>
      </c>
      <c r="H4514" s="106"/>
    </row>
    <row r="4515" spans="1:8" x14ac:dyDescent="0.25">
      <c r="A4515" s="106"/>
      <c r="B4515" s="106"/>
      <c r="C4515" s="106"/>
      <c r="D4515" s="106"/>
      <c r="E4515">
        <v>50323</v>
      </c>
      <c r="F4515" s="106"/>
      <c r="G4515" t="s">
        <v>102</v>
      </c>
      <c r="H4515" s="106"/>
    </row>
    <row r="4516" spans="1:8" x14ac:dyDescent="0.25">
      <c r="A4516" s="106"/>
      <c r="B4516" s="106"/>
      <c r="C4516" s="106"/>
      <c r="D4516" s="106"/>
      <c r="E4516">
        <v>50324</v>
      </c>
      <c r="F4516" s="106"/>
      <c r="G4516" t="s">
        <v>102</v>
      </c>
      <c r="H4516" s="106"/>
    </row>
    <row r="4517" spans="1:8" x14ac:dyDescent="0.25">
      <c r="A4517" s="106"/>
      <c r="B4517" s="106"/>
      <c r="C4517" s="106"/>
      <c r="D4517" s="106"/>
      <c r="E4517">
        <v>50325</v>
      </c>
      <c r="F4517" s="106"/>
      <c r="G4517" t="s">
        <v>102</v>
      </c>
      <c r="H4517" s="106"/>
    </row>
    <row r="4518" spans="1:8" x14ac:dyDescent="0.25">
      <c r="A4518" s="106"/>
      <c r="B4518" s="106"/>
      <c r="C4518" s="106"/>
      <c r="D4518" s="106"/>
      <c r="E4518">
        <v>50326</v>
      </c>
      <c r="F4518" s="106"/>
      <c r="G4518" t="s">
        <v>102</v>
      </c>
      <c r="H4518" s="106"/>
    </row>
    <row r="4519" spans="1:8" x14ac:dyDescent="0.25">
      <c r="A4519" s="106"/>
      <c r="B4519" s="106"/>
      <c r="C4519" s="106"/>
      <c r="D4519" s="106"/>
      <c r="E4519">
        <v>50327</v>
      </c>
      <c r="F4519" s="106"/>
      <c r="G4519" t="s">
        <v>102</v>
      </c>
      <c r="H4519" s="106"/>
    </row>
    <row r="4520" spans="1:8" x14ac:dyDescent="0.25">
      <c r="A4520" s="106"/>
      <c r="B4520" s="106"/>
      <c r="C4520" s="106"/>
      <c r="D4520" s="106"/>
      <c r="E4520">
        <v>50328</v>
      </c>
      <c r="F4520" s="106"/>
      <c r="G4520" t="s">
        <v>102</v>
      </c>
      <c r="H4520" s="106"/>
    </row>
    <row r="4521" spans="1:8" x14ac:dyDescent="0.25">
      <c r="A4521" s="106"/>
      <c r="B4521" s="106"/>
      <c r="C4521" s="106"/>
      <c r="D4521" s="106"/>
      <c r="E4521">
        <v>50329</v>
      </c>
      <c r="F4521" s="106"/>
      <c r="G4521" t="s">
        <v>102</v>
      </c>
      <c r="H4521" s="106"/>
    </row>
    <row r="4522" spans="1:8" x14ac:dyDescent="0.25">
      <c r="A4522" s="106"/>
      <c r="B4522" s="106"/>
      <c r="C4522" s="106"/>
      <c r="D4522" s="106"/>
      <c r="E4522">
        <v>50330</v>
      </c>
      <c r="F4522" s="106"/>
      <c r="G4522" t="s">
        <v>102</v>
      </c>
      <c r="H4522" s="106"/>
    </row>
    <row r="4523" spans="1:8" x14ac:dyDescent="0.25">
      <c r="A4523" s="106"/>
      <c r="B4523" s="106"/>
      <c r="C4523" s="106"/>
      <c r="D4523" s="106"/>
      <c r="E4523">
        <v>50331</v>
      </c>
      <c r="F4523" s="106"/>
      <c r="G4523" t="s">
        <v>102</v>
      </c>
      <c r="H4523" s="106"/>
    </row>
    <row r="4524" spans="1:8" x14ac:dyDescent="0.25">
      <c r="A4524" s="106"/>
      <c r="B4524" s="106"/>
      <c r="C4524" s="106"/>
      <c r="D4524" s="106"/>
      <c r="E4524">
        <v>50332</v>
      </c>
      <c r="F4524" s="106"/>
      <c r="G4524" t="s">
        <v>102</v>
      </c>
      <c r="H4524" s="106"/>
    </row>
    <row r="4525" spans="1:8" x14ac:dyDescent="0.25">
      <c r="A4525" s="106"/>
      <c r="B4525" s="106"/>
      <c r="C4525" s="106"/>
      <c r="D4525" s="106"/>
      <c r="E4525">
        <v>50333</v>
      </c>
      <c r="F4525" s="106"/>
      <c r="G4525" t="s">
        <v>102</v>
      </c>
      <c r="H4525" s="106"/>
    </row>
    <row r="4526" spans="1:8" x14ac:dyDescent="0.25">
      <c r="A4526" s="106"/>
      <c r="B4526" s="106"/>
      <c r="C4526" s="106"/>
      <c r="D4526" s="106"/>
      <c r="E4526">
        <v>50334</v>
      </c>
      <c r="F4526" s="106"/>
      <c r="G4526" t="s">
        <v>102</v>
      </c>
      <c r="H4526" s="106"/>
    </row>
    <row r="4527" spans="1:8" x14ac:dyDescent="0.25">
      <c r="A4527" s="106"/>
      <c r="B4527" s="106"/>
      <c r="C4527" s="106"/>
      <c r="D4527" s="106"/>
      <c r="E4527">
        <v>50335</v>
      </c>
      <c r="F4527" s="106"/>
      <c r="G4527" t="s">
        <v>102</v>
      </c>
      <c r="H4527" s="106"/>
    </row>
    <row r="4528" spans="1:8" x14ac:dyDescent="0.25">
      <c r="A4528" s="106"/>
      <c r="B4528" s="106"/>
      <c r="C4528" s="106"/>
      <c r="D4528" s="106"/>
      <c r="E4528">
        <v>50336</v>
      </c>
      <c r="F4528" s="106"/>
      <c r="G4528" t="s">
        <v>102</v>
      </c>
      <c r="H4528" s="106"/>
    </row>
    <row r="4529" spans="1:8" x14ac:dyDescent="0.25">
      <c r="A4529" s="106"/>
      <c r="B4529" s="106"/>
      <c r="C4529" s="106"/>
      <c r="D4529" s="106"/>
      <c r="E4529">
        <v>50337</v>
      </c>
      <c r="F4529" s="106"/>
      <c r="G4529" t="s">
        <v>102</v>
      </c>
      <c r="H4529" s="106"/>
    </row>
    <row r="4530" spans="1:8" x14ac:dyDescent="0.25">
      <c r="A4530" s="106"/>
      <c r="B4530" s="106"/>
      <c r="C4530" s="106"/>
      <c r="D4530" s="106"/>
      <c r="E4530">
        <v>50338</v>
      </c>
      <c r="F4530" s="106"/>
      <c r="G4530" t="s">
        <v>102</v>
      </c>
      <c r="H4530" s="106"/>
    </row>
    <row r="4531" spans="1:8" x14ac:dyDescent="0.25">
      <c r="A4531" s="106"/>
      <c r="B4531" s="106"/>
      <c r="C4531" s="106"/>
      <c r="D4531" s="106"/>
      <c r="E4531">
        <v>50339</v>
      </c>
      <c r="F4531" s="106"/>
      <c r="G4531" t="s">
        <v>102</v>
      </c>
      <c r="H4531" s="106"/>
    </row>
    <row r="4532" spans="1:8" x14ac:dyDescent="0.25">
      <c r="A4532" s="106"/>
      <c r="B4532" s="106"/>
      <c r="C4532" s="106"/>
      <c r="D4532" s="106"/>
      <c r="E4532">
        <v>50340</v>
      </c>
      <c r="F4532" s="106"/>
      <c r="G4532" t="s">
        <v>102</v>
      </c>
      <c r="H4532" s="106"/>
    </row>
    <row r="4533" spans="1:8" x14ac:dyDescent="0.25">
      <c r="A4533" s="106"/>
      <c r="B4533" s="106"/>
      <c r="C4533" s="106"/>
      <c r="D4533" s="106"/>
      <c r="E4533">
        <v>50341</v>
      </c>
      <c r="F4533" s="106"/>
      <c r="G4533" t="s">
        <v>102</v>
      </c>
      <c r="H4533" s="106"/>
    </row>
    <row r="4534" spans="1:8" x14ac:dyDescent="0.25">
      <c r="A4534" s="106"/>
      <c r="B4534" s="106"/>
      <c r="C4534" s="106"/>
      <c r="D4534" s="106"/>
      <c r="E4534">
        <v>50342</v>
      </c>
      <c r="F4534" s="106"/>
      <c r="G4534" t="s">
        <v>102</v>
      </c>
      <c r="H4534" s="106"/>
    </row>
    <row r="4535" spans="1:8" x14ac:dyDescent="0.25">
      <c r="A4535" s="106"/>
      <c r="B4535" s="106"/>
      <c r="C4535" s="106"/>
      <c r="D4535" s="106"/>
      <c r="E4535">
        <v>50343</v>
      </c>
      <c r="F4535" s="106"/>
      <c r="G4535" t="s">
        <v>102</v>
      </c>
      <c r="H4535" s="106"/>
    </row>
    <row r="4536" spans="1:8" x14ac:dyDescent="0.25">
      <c r="A4536" s="106"/>
      <c r="B4536" s="106"/>
      <c r="C4536" s="106"/>
      <c r="D4536" s="106"/>
      <c r="E4536">
        <v>50344</v>
      </c>
      <c r="F4536" s="106"/>
      <c r="G4536" t="s">
        <v>102</v>
      </c>
      <c r="H4536" s="106"/>
    </row>
    <row r="4537" spans="1:8" x14ac:dyDescent="0.25">
      <c r="A4537" s="106"/>
      <c r="B4537" s="106"/>
      <c r="C4537" s="106"/>
      <c r="D4537" s="106"/>
      <c r="E4537">
        <v>50345</v>
      </c>
      <c r="F4537" s="106"/>
      <c r="G4537" t="s">
        <v>102</v>
      </c>
      <c r="H4537" s="106"/>
    </row>
    <row r="4538" spans="1:8" x14ac:dyDescent="0.25">
      <c r="A4538" s="106"/>
      <c r="B4538" s="106"/>
      <c r="C4538" s="106"/>
      <c r="D4538" s="106"/>
      <c r="E4538">
        <v>50346</v>
      </c>
      <c r="F4538" s="106"/>
      <c r="G4538" t="s">
        <v>102</v>
      </c>
      <c r="H4538" s="106"/>
    </row>
    <row r="4539" spans="1:8" x14ac:dyDescent="0.25">
      <c r="A4539" s="106"/>
      <c r="B4539" s="106"/>
      <c r="C4539" s="106"/>
      <c r="D4539" s="106"/>
      <c r="E4539">
        <v>50347</v>
      </c>
      <c r="F4539" s="106"/>
      <c r="G4539" t="s">
        <v>102</v>
      </c>
      <c r="H4539" s="106"/>
    </row>
    <row r="4540" spans="1:8" x14ac:dyDescent="0.25">
      <c r="A4540" s="106"/>
      <c r="B4540" s="106"/>
      <c r="C4540" s="106"/>
      <c r="D4540" s="106"/>
      <c r="E4540">
        <v>50348</v>
      </c>
      <c r="F4540" s="106"/>
      <c r="G4540" t="s">
        <v>102</v>
      </c>
      <c r="H4540" s="106"/>
    </row>
    <row r="4541" spans="1:8" x14ac:dyDescent="0.25">
      <c r="A4541" s="106"/>
      <c r="B4541" s="106"/>
      <c r="C4541" s="106"/>
      <c r="D4541" s="106"/>
      <c r="E4541">
        <v>50349</v>
      </c>
      <c r="F4541" s="106"/>
      <c r="G4541" t="s">
        <v>102</v>
      </c>
      <c r="H4541" s="106"/>
    </row>
    <row r="4542" spans="1:8" x14ac:dyDescent="0.25">
      <c r="A4542" s="106"/>
      <c r="B4542" s="106"/>
      <c r="C4542" s="106"/>
      <c r="D4542" s="106"/>
      <c r="E4542">
        <v>50350</v>
      </c>
      <c r="F4542" s="106"/>
      <c r="G4542" t="s">
        <v>102</v>
      </c>
      <c r="H4542" s="106"/>
    </row>
    <row r="4543" spans="1:8" x14ac:dyDescent="0.25">
      <c r="A4543" s="106"/>
      <c r="B4543" s="106"/>
      <c r="C4543" s="106"/>
      <c r="D4543" s="106"/>
      <c r="E4543">
        <v>50351</v>
      </c>
      <c r="F4543" s="106"/>
      <c r="G4543" t="s">
        <v>102</v>
      </c>
      <c r="H4543" s="106"/>
    </row>
    <row r="4544" spans="1:8" x14ac:dyDescent="0.25">
      <c r="A4544" s="106"/>
      <c r="B4544" s="106"/>
      <c r="C4544" s="106"/>
      <c r="D4544" s="106"/>
      <c r="E4544">
        <v>50352</v>
      </c>
      <c r="F4544" s="106"/>
      <c r="G4544" t="s">
        <v>102</v>
      </c>
      <c r="H4544" s="106"/>
    </row>
    <row r="4545" spans="1:8" x14ac:dyDescent="0.25">
      <c r="A4545" s="106"/>
      <c r="B4545" s="106"/>
      <c r="C4545" s="106"/>
      <c r="D4545" s="106"/>
      <c r="E4545">
        <v>50353</v>
      </c>
      <c r="F4545" s="106"/>
      <c r="G4545" t="s">
        <v>102</v>
      </c>
      <c r="H4545" s="106"/>
    </row>
    <row r="4546" spans="1:8" x14ac:dyDescent="0.25">
      <c r="A4546" s="106"/>
      <c r="B4546" s="106"/>
      <c r="C4546" s="106"/>
      <c r="D4546" s="106"/>
      <c r="E4546">
        <v>50354</v>
      </c>
      <c r="F4546" s="106"/>
      <c r="G4546" t="s">
        <v>102</v>
      </c>
      <c r="H4546" s="106"/>
    </row>
    <row r="4547" spans="1:8" x14ac:dyDescent="0.25">
      <c r="A4547" s="106"/>
      <c r="B4547" s="106"/>
      <c r="C4547" s="106"/>
      <c r="D4547" s="106"/>
      <c r="E4547">
        <v>50355</v>
      </c>
      <c r="F4547" s="106"/>
      <c r="G4547" t="s">
        <v>102</v>
      </c>
      <c r="H4547" s="106"/>
    </row>
    <row r="4548" spans="1:8" x14ac:dyDescent="0.25">
      <c r="A4548" s="106"/>
      <c r="B4548" s="106"/>
      <c r="C4548" s="106"/>
      <c r="D4548" s="106"/>
      <c r="E4548">
        <v>50356</v>
      </c>
      <c r="F4548" s="106"/>
      <c r="G4548" t="s">
        <v>102</v>
      </c>
      <c r="H4548" s="106"/>
    </row>
    <row r="4549" spans="1:8" x14ac:dyDescent="0.25">
      <c r="A4549" s="106"/>
      <c r="B4549" s="106"/>
      <c r="C4549" s="106"/>
      <c r="D4549" s="106"/>
      <c r="E4549">
        <v>50357</v>
      </c>
      <c r="F4549" s="106"/>
      <c r="G4549" t="s">
        <v>102</v>
      </c>
      <c r="H4549" s="106"/>
    </row>
    <row r="4550" spans="1:8" x14ac:dyDescent="0.25">
      <c r="A4550" s="106"/>
      <c r="B4550" s="106"/>
      <c r="C4550" s="106"/>
      <c r="D4550" s="106"/>
      <c r="E4550">
        <v>50358</v>
      </c>
      <c r="F4550" s="106"/>
      <c r="G4550" t="s">
        <v>102</v>
      </c>
      <c r="H4550" s="106"/>
    </row>
    <row r="4551" spans="1:8" x14ac:dyDescent="0.25">
      <c r="A4551" s="106"/>
      <c r="B4551" s="106"/>
      <c r="C4551" s="106"/>
      <c r="D4551" s="106"/>
      <c r="E4551">
        <v>50359</v>
      </c>
      <c r="F4551" s="106"/>
      <c r="G4551" t="s">
        <v>102</v>
      </c>
      <c r="H4551" s="106"/>
    </row>
    <row r="4552" spans="1:8" x14ac:dyDescent="0.25">
      <c r="A4552" s="106"/>
      <c r="B4552" s="106"/>
      <c r="C4552" s="106"/>
      <c r="D4552" s="106"/>
      <c r="E4552">
        <v>50360</v>
      </c>
      <c r="F4552" s="106"/>
      <c r="G4552" t="s">
        <v>102</v>
      </c>
      <c r="H4552" s="106"/>
    </row>
    <row r="4553" spans="1:8" x14ac:dyDescent="0.25">
      <c r="A4553" s="106"/>
      <c r="B4553" s="106"/>
      <c r="C4553" s="106"/>
      <c r="D4553" s="106"/>
      <c r="E4553">
        <v>50361</v>
      </c>
      <c r="F4553" s="106"/>
      <c r="G4553" t="s">
        <v>102</v>
      </c>
      <c r="H4553" s="106"/>
    </row>
    <row r="4554" spans="1:8" x14ac:dyDescent="0.25">
      <c r="A4554" s="106"/>
      <c r="B4554" s="106"/>
      <c r="C4554" s="106"/>
      <c r="D4554" s="106"/>
      <c r="E4554">
        <v>50362</v>
      </c>
      <c r="F4554" s="106"/>
      <c r="G4554" t="s">
        <v>102</v>
      </c>
      <c r="H4554" s="106"/>
    </row>
    <row r="4555" spans="1:8" x14ac:dyDescent="0.25">
      <c r="A4555" s="106"/>
      <c r="B4555" s="106"/>
      <c r="C4555" s="106"/>
      <c r="D4555" s="106"/>
      <c r="E4555">
        <v>50363</v>
      </c>
      <c r="F4555" s="106"/>
      <c r="G4555" t="s">
        <v>102</v>
      </c>
      <c r="H4555" s="106"/>
    </row>
    <row r="4556" spans="1:8" x14ac:dyDescent="0.25">
      <c r="A4556" s="106"/>
      <c r="B4556" s="106"/>
      <c r="C4556" s="106"/>
      <c r="D4556" s="106"/>
      <c r="E4556">
        <v>50364</v>
      </c>
      <c r="F4556" s="106"/>
      <c r="G4556" t="s">
        <v>102</v>
      </c>
      <c r="H4556" s="106"/>
    </row>
    <row r="4557" spans="1:8" x14ac:dyDescent="0.25">
      <c r="A4557" s="106"/>
      <c r="B4557" s="106"/>
      <c r="C4557" s="106"/>
      <c r="D4557" s="106"/>
      <c r="E4557">
        <v>50365</v>
      </c>
      <c r="F4557" s="106"/>
      <c r="G4557" t="s">
        <v>102</v>
      </c>
      <c r="H4557" s="106"/>
    </row>
    <row r="4558" spans="1:8" x14ac:dyDescent="0.25">
      <c r="A4558" s="106"/>
      <c r="B4558" s="106"/>
      <c r="C4558" s="106"/>
      <c r="D4558" s="106"/>
      <c r="E4558">
        <v>50366</v>
      </c>
      <c r="F4558" s="106"/>
      <c r="G4558" t="s">
        <v>102</v>
      </c>
      <c r="H4558" s="106"/>
    </row>
    <row r="4559" spans="1:8" x14ac:dyDescent="0.25">
      <c r="A4559" s="106"/>
      <c r="B4559" s="106"/>
      <c r="C4559" s="106"/>
      <c r="D4559" s="106"/>
      <c r="E4559">
        <v>50367</v>
      </c>
      <c r="F4559" s="106"/>
      <c r="G4559" t="s">
        <v>102</v>
      </c>
      <c r="H4559" s="106"/>
    </row>
    <row r="4560" spans="1:8" x14ac:dyDescent="0.25">
      <c r="A4560" s="106"/>
      <c r="B4560" s="106"/>
      <c r="C4560" s="106"/>
      <c r="D4560" s="106"/>
      <c r="E4560">
        <v>50369</v>
      </c>
      <c r="F4560" s="106"/>
      <c r="G4560" t="s">
        <v>102</v>
      </c>
      <c r="H4560" s="106"/>
    </row>
    <row r="4561" spans="1:8" x14ac:dyDescent="0.25">
      <c r="A4561" s="106"/>
      <c r="B4561" s="106"/>
      <c r="C4561" s="106"/>
      <c r="D4561" s="106"/>
      <c r="E4561">
        <v>50370</v>
      </c>
      <c r="F4561" s="106"/>
      <c r="G4561" t="s">
        <v>102</v>
      </c>
      <c r="H4561" s="106"/>
    </row>
    <row r="4562" spans="1:8" x14ac:dyDescent="0.25">
      <c r="A4562" s="106"/>
      <c r="B4562" s="106"/>
      <c r="C4562" s="106"/>
      <c r="D4562" s="106"/>
      <c r="E4562">
        <v>50372</v>
      </c>
      <c r="F4562" s="106"/>
      <c r="G4562" t="s">
        <v>102</v>
      </c>
      <c r="H4562" s="106"/>
    </row>
    <row r="4563" spans="1:8" x14ac:dyDescent="0.25">
      <c r="A4563" s="106"/>
      <c r="B4563" s="106"/>
      <c r="C4563" s="106"/>
      <c r="D4563" s="106"/>
      <c r="E4563">
        <v>50373</v>
      </c>
      <c r="F4563" s="106"/>
      <c r="G4563" t="s">
        <v>102</v>
      </c>
      <c r="H4563" s="106"/>
    </row>
    <row r="4564" spans="1:8" x14ac:dyDescent="0.25">
      <c r="A4564" s="106"/>
      <c r="B4564" s="106"/>
      <c r="C4564" s="106"/>
      <c r="D4564" s="106"/>
      <c r="E4564">
        <v>50374</v>
      </c>
      <c r="F4564" s="106"/>
      <c r="G4564" t="s">
        <v>102</v>
      </c>
      <c r="H4564" s="106"/>
    </row>
    <row r="4565" spans="1:8" x14ac:dyDescent="0.25">
      <c r="A4565" s="106"/>
      <c r="B4565" s="106"/>
      <c r="C4565" s="106"/>
      <c r="D4565" s="106"/>
      <c r="E4565">
        <v>50375</v>
      </c>
      <c r="F4565" s="106"/>
      <c r="G4565" t="s">
        <v>102</v>
      </c>
      <c r="H4565" s="106"/>
    </row>
    <row r="4566" spans="1:8" x14ac:dyDescent="0.25">
      <c r="A4566" s="106"/>
      <c r="B4566" s="106"/>
      <c r="C4566" s="106"/>
      <c r="D4566" s="106"/>
      <c r="E4566">
        <v>50376</v>
      </c>
      <c r="F4566" s="106"/>
      <c r="G4566" t="s">
        <v>102</v>
      </c>
      <c r="H4566" s="106"/>
    </row>
    <row r="4567" spans="1:8" x14ac:dyDescent="0.25">
      <c r="A4567" s="106"/>
      <c r="B4567" s="106"/>
      <c r="C4567" s="106"/>
      <c r="D4567" s="106"/>
      <c r="E4567">
        <v>50377</v>
      </c>
      <c r="F4567" s="106"/>
      <c r="G4567" t="s">
        <v>102</v>
      </c>
      <c r="H4567" s="106"/>
    </row>
    <row r="4568" spans="1:8" x14ac:dyDescent="0.25">
      <c r="A4568" s="106"/>
      <c r="B4568" s="106"/>
      <c r="C4568" s="106"/>
      <c r="D4568" s="106"/>
      <c r="E4568">
        <v>50378</v>
      </c>
      <c r="F4568" s="106"/>
      <c r="G4568" t="s">
        <v>102</v>
      </c>
      <c r="H4568" s="106"/>
    </row>
    <row r="4569" spans="1:8" x14ac:dyDescent="0.25">
      <c r="A4569" s="106"/>
      <c r="B4569" s="106"/>
      <c r="C4569" s="106"/>
      <c r="D4569" s="106"/>
      <c r="E4569">
        <v>50379</v>
      </c>
      <c r="F4569" s="106"/>
      <c r="G4569" t="s">
        <v>102</v>
      </c>
      <c r="H4569" s="106"/>
    </row>
    <row r="4570" spans="1:8" x14ac:dyDescent="0.25">
      <c r="A4570" s="106"/>
      <c r="B4570" s="106"/>
      <c r="C4570" s="106"/>
      <c r="D4570" s="106"/>
      <c r="E4570">
        <v>50380</v>
      </c>
      <c r="F4570" s="106"/>
      <c r="G4570" t="s">
        <v>102</v>
      </c>
      <c r="H4570" s="106"/>
    </row>
    <row r="4571" spans="1:8" x14ac:dyDescent="0.25">
      <c r="A4571" s="106"/>
      <c r="B4571" s="106"/>
      <c r="C4571" s="106"/>
      <c r="D4571" s="106"/>
      <c r="E4571">
        <v>50381</v>
      </c>
      <c r="F4571" s="106"/>
      <c r="G4571" t="s">
        <v>102</v>
      </c>
      <c r="H4571" s="106"/>
    </row>
    <row r="4572" spans="1:8" x14ac:dyDescent="0.25">
      <c r="A4572" s="106"/>
      <c r="B4572" s="106"/>
      <c r="C4572" s="106"/>
      <c r="D4572" s="106"/>
      <c r="E4572">
        <v>50383</v>
      </c>
      <c r="F4572" s="106"/>
      <c r="G4572" t="s">
        <v>102</v>
      </c>
      <c r="H4572" s="106"/>
    </row>
    <row r="4573" spans="1:8" x14ac:dyDescent="0.25">
      <c r="A4573" s="106"/>
      <c r="B4573" s="106"/>
      <c r="C4573" s="106"/>
      <c r="D4573" s="106"/>
      <c r="E4573">
        <v>50384</v>
      </c>
      <c r="F4573" s="106"/>
      <c r="G4573" t="s">
        <v>102</v>
      </c>
      <c r="H4573" s="106"/>
    </row>
    <row r="4574" spans="1:8" x14ac:dyDescent="0.25">
      <c r="A4574" s="106"/>
      <c r="B4574" s="106"/>
      <c r="C4574" s="106"/>
      <c r="D4574" s="106"/>
      <c r="E4574">
        <v>50459</v>
      </c>
      <c r="F4574" s="106"/>
      <c r="G4574" t="s">
        <v>102</v>
      </c>
      <c r="H4574" s="106"/>
    </row>
    <row r="4575" spans="1:8" x14ac:dyDescent="0.25">
      <c r="A4575" s="106"/>
      <c r="B4575" s="106"/>
      <c r="C4575" s="106"/>
      <c r="D4575" s="106"/>
      <c r="E4575">
        <v>50458</v>
      </c>
      <c r="F4575" s="106"/>
      <c r="G4575" t="s">
        <v>102</v>
      </c>
      <c r="H4575" s="106"/>
    </row>
    <row r="4576" spans="1:8" x14ac:dyDescent="0.25">
      <c r="A4576" s="106"/>
      <c r="B4576" s="106"/>
      <c r="C4576" s="106"/>
      <c r="D4576" s="106"/>
      <c r="E4576">
        <v>50237</v>
      </c>
      <c r="F4576" s="106"/>
      <c r="G4576" t="s">
        <v>102</v>
      </c>
      <c r="H4576" s="106"/>
    </row>
    <row r="4577" spans="1:8" x14ac:dyDescent="0.25">
      <c r="A4577" s="106"/>
      <c r="B4577" s="106"/>
      <c r="C4577" s="106"/>
      <c r="D4577" s="106"/>
      <c r="E4577">
        <v>50238</v>
      </c>
      <c r="F4577" s="106"/>
      <c r="G4577" t="s">
        <v>102</v>
      </c>
      <c r="H4577" s="106"/>
    </row>
    <row r="4578" spans="1:8" x14ac:dyDescent="0.25">
      <c r="A4578" s="106"/>
      <c r="B4578" s="106"/>
      <c r="C4578" s="106"/>
      <c r="D4578" s="106"/>
      <c r="E4578">
        <v>50239</v>
      </c>
      <c r="F4578" s="106"/>
      <c r="G4578" t="s">
        <v>102</v>
      </c>
      <c r="H4578" s="106"/>
    </row>
    <row r="4579" spans="1:8" x14ac:dyDescent="0.25">
      <c r="A4579" s="106"/>
      <c r="B4579" s="106"/>
      <c r="C4579" s="106"/>
      <c r="D4579" s="106"/>
      <c r="E4579">
        <v>50240</v>
      </c>
      <c r="F4579" s="106"/>
      <c r="G4579" t="s">
        <v>102</v>
      </c>
      <c r="H4579" s="106"/>
    </row>
    <row r="4580" spans="1:8" x14ac:dyDescent="0.25">
      <c r="A4580" s="106"/>
      <c r="B4580" s="106"/>
      <c r="C4580" s="106"/>
      <c r="D4580" s="106"/>
      <c r="E4580">
        <v>50241</v>
      </c>
      <c r="F4580" s="106"/>
      <c r="G4580" t="s">
        <v>102</v>
      </c>
      <c r="H4580" s="106"/>
    </row>
    <row r="4581" spans="1:8" x14ac:dyDescent="0.25">
      <c r="A4581" s="106"/>
      <c r="B4581" s="106"/>
      <c r="C4581" s="106"/>
      <c r="D4581" s="106"/>
      <c r="E4581">
        <v>50242</v>
      </c>
      <c r="F4581" s="106"/>
      <c r="G4581" t="s">
        <v>102</v>
      </c>
      <c r="H4581" s="106"/>
    </row>
    <row r="4582" spans="1:8" x14ac:dyDescent="0.25">
      <c r="A4582" s="106"/>
      <c r="B4582" s="106"/>
      <c r="C4582" s="106"/>
      <c r="D4582" s="106"/>
      <c r="E4582">
        <v>50243</v>
      </c>
      <c r="F4582" s="106"/>
      <c r="G4582" t="s">
        <v>102</v>
      </c>
      <c r="H4582" s="106"/>
    </row>
    <row r="4583" spans="1:8" x14ac:dyDescent="0.25">
      <c r="A4583" s="106"/>
      <c r="B4583" s="106"/>
      <c r="C4583" s="106"/>
      <c r="D4583" s="106"/>
      <c r="E4583">
        <v>50244</v>
      </c>
      <c r="F4583" s="106"/>
      <c r="G4583" t="s">
        <v>102</v>
      </c>
      <c r="H4583" s="106"/>
    </row>
    <row r="4584" spans="1:8" x14ac:dyDescent="0.25">
      <c r="A4584" s="106"/>
      <c r="B4584" s="106"/>
      <c r="C4584" s="106"/>
      <c r="D4584" s="106"/>
      <c r="E4584">
        <v>50245</v>
      </c>
      <c r="F4584" s="106"/>
      <c r="G4584" t="s">
        <v>102</v>
      </c>
      <c r="H4584" s="106"/>
    </row>
    <row r="4585" spans="1:8" x14ac:dyDescent="0.25">
      <c r="A4585" s="106"/>
      <c r="B4585" s="106"/>
      <c r="C4585" s="106"/>
      <c r="D4585" s="106"/>
      <c r="E4585">
        <v>50246</v>
      </c>
      <c r="F4585" s="106"/>
      <c r="G4585" t="s">
        <v>102</v>
      </c>
      <c r="H4585" s="106"/>
    </row>
    <row r="4586" spans="1:8" x14ac:dyDescent="0.25">
      <c r="A4586" s="106"/>
      <c r="B4586" s="106"/>
      <c r="C4586" s="106"/>
      <c r="D4586" s="106"/>
      <c r="E4586">
        <v>50247</v>
      </c>
      <c r="F4586" s="106"/>
      <c r="G4586" t="s">
        <v>102</v>
      </c>
      <c r="H4586" s="106"/>
    </row>
    <row r="4587" spans="1:8" x14ac:dyDescent="0.25">
      <c r="A4587" s="106"/>
      <c r="B4587" s="106"/>
      <c r="C4587" s="106"/>
      <c r="D4587" s="106"/>
      <c r="E4587">
        <v>50248</v>
      </c>
      <c r="F4587" s="106"/>
      <c r="G4587" t="s">
        <v>102</v>
      </c>
      <c r="H4587" s="106"/>
    </row>
    <row r="4588" spans="1:8" x14ac:dyDescent="0.25">
      <c r="A4588" s="106"/>
      <c r="B4588" s="106"/>
      <c r="C4588" s="106"/>
      <c r="D4588" s="106"/>
      <c r="E4588">
        <v>50249</v>
      </c>
      <c r="F4588" s="106"/>
      <c r="G4588" t="s">
        <v>102</v>
      </c>
      <c r="H4588" s="106"/>
    </row>
    <row r="4589" spans="1:8" x14ac:dyDescent="0.25">
      <c r="A4589" s="106"/>
      <c r="B4589" s="106"/>
      <c r="C4589" s="106"/>
      <c r="D4589" s="106"/>
      <c r="E4589">
        <v>50250</v>
      </c>
      <c r="F4589" s="106"/>
      <c r="G4589" t="s">
        <v>102</v>
      </c>
      <c r="H4589" s="106"/>
    </row>
    <row r="4590" spans="1:8" x14ac:dyDescent="0.25">
      <c r="A4590" s="106"/>
      <c r="B4590" s="106"/>
      <c r="C4590" s="106"/>
      <c r="D4590" s="106"/>
      <c r="E4590">
        <v>50251</v>
      </c>
      <c r="F4590" s="106"/>
      <c r="G4590" t="s">
        <v>102</v>
      </c>
      <c r="H4590" s="106"/>
    </row>
    <row r="4591" spans="1:8" x14ac:dyDescent="0.25">
      <c r="A4591" s="106"/>
      <c r="B4591" s="106"/>
      <c r="C4591" s="106"/>
      <c r="D4591" s="106"/>
      <c r="E4591">
        <v>50252</v>
      </c>
      <c r="F4591" s="106"/>
      <c r="G4591" t="s">
        <v>102</v>
      </c>
      <c r="H4591" s="106"/>
    </row>
    <row r="4592" spans="1:8" x14ac:dyDescent="0.25">
      <c r="A4592" s="106"/>
      <c r="B4592" s="106"/>
      <c r="C4592" s="106"/>
      <c r="D4592" s="106"/>
      <c r="E4592">
        <v>50253</v>
      </c>
      <c r="F4592" s="106"/>
      <c r="G4592" t="s">
        <v>102</v>
      </c>
      <c r="H4592" s="106"/>
    </row>
    <row r="4593" spans="1:8" x14ac:dyDescent="0.25">
      <c r="A4593" s="106"/>
      <c r="B4593" s="106"/>
      <c r="C4593" s="106"/>
      <c r="D4593" s="106"/>
      <c r="E4593">
        <v>50254</v>
      </c>
      <c r="F4593" s="106"/>
      <c r="G4593" t="s">
        <v>102</v>
      </c>
      <c r="H4593" s="106"/>
    </row>
    <row r="4594" spans="1:8" x14ac:dyDescent="0.25">
      <c r="A4594" s="106"/>
      <c r="B4594" s="106"/>
      <c r="C4594" s="106"/>
      <c r="D4594" s="106"/>
      <c r="E4594">
        <v>50256</v>
      </c>
      <c r="F4594" s="106"/>
      <c r="G4594" t="s">
        <v>102</v>
      </c>
      <c r="H4594" s="106"/>
    </row>
    <row r="4595" spans="1:8" x14ac:dyDescent="0.25">
      <c r="A4595" s="106"/>
      <c r="B4595" s="106"/>
      <c r="C4595" s="106"/>
      <c r="D4595" s="106"/>
      <c r="E4595">
        <v>50257</v>
      </c>
      <c r="F4595" s="106"/>
      <c r="G4595" t="s">
        <v>102</v>
      </c>
      <c r="H4595" s="106"/>
    </row>
    <row r="4596" spans="1:8" x14ac:dyDescent="0.25">
      <c r="A4596" s="106"/>
      <c r="B4596" s="106"/>
      <c r="C4596" s="106"/>
      <c r="D4596" s="106"/>
      <c r="E4596">
        <v>50258</v>
      </c>
      <c r="F4596" s="106"/>
      <c r="G4596" t="s">
        <v>102</v>
      </c>
      <c r="H4596" s="106"/>
    </row>
    <row r="4597" spans="1:8" x14ac:dyDescent="0.25">
      <c r="A4597" s="106"/>
      <c r="B4597" s="106"/>
      <c r="C4597" s="106"/>
      <c r="D4597" s="106"/>
      <c r="E4597">
        <v>50259</v>
      </c>
      <c r="F4597" s="106"/>
      <c r="G4597" t="s">
        <v>102</v>
      </c>
      <c r="H4597" s="106"/>
    </row>
    <row r="4598" spans="1:8" x14ac:dyDescent="0.25">
      <c r="A4598" s="106"/>
      <c r="B4598" s="106"/>
      <c r="C4598" s="106"/>
      <c r="D4598" s="106"/>
      <c r="E4598">
        <v>50260</v>
      </c>
      <c r="F4598" s="106"/>
      <c r="G4598" t="s">
        <v>102</v>
      </c>
      <c r="H4598" s="106"/>
    </row>
    <row r="4599" spans="1:8" x14ac:dyDescent="0.25">
      <c r="A4599" s="106"/>
      <c r="B4599" s="106"/>
      <c r="C4599" s="106"/>
      <c r="D4599" s="106"/>
      <c r="E4599">
        <v>50261</v>
      </c>
      <c r="F4599" s="106"/>
      <c r="G4599" t="s">
        <v>102</v>
      </c>
      <c r="H4599" s="106"/>
    </row>
    <row r="4600" spans="1:8" x14ac:dyDescent="0.25">
      <c r="A4600" s="106"/>
      <c r="B4600" s="106"/>
      <c r="C4600" s="106"/>
      <c r="D4600" s="106"/>
      <c r="E4600">
        <v>50262</v>
      </c>
      <c r="F4600" s="106"/>
      <c r="G4600" t="s">
        <v>102</v>
      </c>
      <c r="H4600" s="106"/>
    </row>
    <row r="4601" spans="1:8" x14ac:dyDescent="0.25">
      <c r="A4601" s="106"/>
      <c r="B4601" s="106"/>
      <c r="C4601" s="106"/>
      <c r="D4601" s="106"/>
      <c r="E4601">
        <v>50263</v>
      </c>
      <c r="F4601" s="106"/>
      <c r="G4601" t="s">
        <v>102</v>
      </c>
      <c r="H4601" s="106"/>
    </row>
    <row r="4602" spans="1:8" x14ac:dyDescent="0.25">
      <c r="A4602" s="106"/>
      <c r="B4602" s="106"/>
      <c r="C4602" s="106"/>
      <c r="D4602" s="106"/>
      <c r="E4602">
        <v>50264</v>
      </c>
      <c r="F4602" s="106"/>
      <c r="G4602" t="s">
        <v>102</v>
      </c>
      <c r="H4602" s="106"/>
    </row>
    <row r="4603" spans="1:8" x14ac:dyDescent="0.25">
      <c r="A4603" s="106"/>
      <c r="B4603" s="106"/>
      <c r="C4603" s="106"/>
      <c r="D4603" s="106"/>
      <c r="E4603">
        <v>50265</v>
      </c>
      <c r="F4603" s="106"/>
      <c r="G4603" t="s">
        <v>102</v>
      </c>
      <c r="H4603" s="106"/>
    </row>
    <row r="4604" spans="1:8" x14ac:dyDescent="0.25">
      <c r="A4604" s="106"/>
      <c r="B4604" s="106"/>
      <c r="C4604" s="106"/>
      <c r="D4604" s="106"/>
      <c r="E4604">
        <v>50266</v>
      </c>
      <c r="F4604" s="106"/>
      <c r="G4604" t="s">
        <v>102</v>
      </c>
      <c r="H4604" s="106"/>
    </row>
    <row r="4605" spans="1:8" x14ac:dyDescent="0.25">
      <c r="A4605" s="106"/>
      <c r="B4605" s="106"/>
      <c r="C4605" s="106"/>
      <c r="D4605" s="106"/>
      <c r="E4605">
        <v>50267</v>
      </c>
      <c r="F4605" s="106"/>
      <c r="G4605" t="s">
        <v>102</v>
      </c>
      <c r="H4605" s="106"/>
    </row>
    <row r="4606" spans="1:8" x14ac:dyDescent="0.25">
      <c r="A4606" s="106"/>
      <c r="B4606" s="106"/>
      <c r="C4606" s="106"/>
      <c r="D4606" s="106"/>
      <c r="E4606">
        <v>50268</v>
      </c>
      <c r="F4606" s="106"/>
      <c r="G4606" t="s">
        <v>102</v>
      </c>
      <c r="H4606" s="106"/>
    </row>
    <row r="4607" spans="1:8" x14ac:dyDescent="0.25">
      <c r="A4607" s="106"/>
      <c r="B4607" s="106"/>
      <c r="C4607" s="106"/>
      <c r="D4607" s="106"/>
      <c r="E4607">
        <v>50269</v>
      </c>
      <c r="F4607" s="106"/>
      <c r="G4607" t="s">
        <v>102</v>
      </c>
      <c r="H4607" s="106"/>
    </row>
    <row r="4608" spans="1:8" x14ac:dyDescent="0.25">
      <c r="A4608" s="106"/>
      <c r="B4608" s="106"/>
      <c r="C4608" s="106"/>
      <c r="D4608" s="106"/>
      <c r="E4608">
        <v>50270</v>
      </c>
      <c r="F4608" s="106"/>
      <c r="G4608" t="s">
        <v>102</v>
      </c>
      <c r="H4608" s="106"/>
    </row>
    <row r="4609" spans="1:8" x14ac:dyDescent="0.25">
      <c r="A4609" s="106"/>
      <c r="B4609" s="106"/>
      <c r="C4609" s="106"/>
      <c r="D4609" s="106"/>
      <c r="E4609">
        <v>50271</v>
      </c>
      <c r="F4609" s="106"/>
      <c r="G4609" t="s">
        <v>102</v>
      </c>
      <c r="H4609" s="106"/>
    </row>
    <row r="4610" spans="1:8" x14ac:dyDescent="0.25">
      <c r="A4610" s="106"/>
      <c r="B4610" s="106"/>
      <c r="C4610" s="106"/>
      <c r="D4610" s="106"/>
      <c r="E4610">
        <v>50460</v>
      </c>
      <c r="F4610" s="106"/>
      <c r="G4610" t="s">
        <v>102</v>
      </c>
      <c r="H4610" s="106"/>
    </row>
    <row r="4611" spans="1:8" x14ac:dyDescent="0.25">
      <c r="A4611" s="106"/>
      <c r="B4611" s="106"/>
      <c r="C4611" s="106"/>
      <c r="D4611" s="106"/>
      <c r="E4611">
        <v>50461</v>
      </c>
      <c r="F4611" s="106"/>
      <c r="G4611" t="s">
        <v>102</v>
      </c>
      <c r="H4611" s="106"/>
    </row>
    <row r="4612" spans="1:8" x14ac:dyDescent="0.25">
      <c r="A4612" s="106"/>
      <c r="B4612" s="106"/>
      <c r="C4612" s="106"/>
      <c r="D4612" s="106"/>
      <c r="E4612">
        <v>50462</v>
      </c>
      <c r="F4612" s="106"/>
      <c r="G4612" t="s">
        <v>102</v>
      </c>
      <c r="H4612" s="106"/>
    </row>
    <row r="4613" spans="1:8" x14ac:dyDescent="0.25">
      <c r="A4613" s="106"/>
      <c r="B4613" s="106"/>
      <c r="C4613" s="106"/>
      <c r="D4613" s="106"/>
      <c r="E4613">
        <v>50464</v>
      </c>
      <c r="F4613" s="106"/>
      <c r="G4613" t="s">
        <v>102</v>
      </c>
      <c r="H4613" s="106"/>
    </row>
    <row r="4614" spans="1:8" x14ac:dyDescent="0.25">
      <c r="A4614" s="106"/>
      <c r="B4614" s="106"/>
      <c r="C4614" s="106"/>
      <c r="D4614" s="106"/>
      <c r="E4614">
        <v>50465</v>
      </c>
      <c r="F4614" s="106"/>
      <c r="G4614" t="s">
        <v>102</v>
      </c>
      <c r="H4614" s="106"/>
    </row>
    <row r="4615" spans="1:8" x14ac:dyDescent="0.25">
      <c r="A4615" s="106"/>
      <c r="B4615" s="106"/>
      <c r="C4615" s="106"/>
      <c r="D4615" s="106"/>
      <c r="E4615">
        <v>50466</v>
      </c>
      <c r="F4615" s="106"/>
      <c r="G4615" t="s">
        <v>102</v>
      </c>
      <c r="H4615" s="106"/>
    </row>
    <row r="4616" spans="1:8" x14ac:dyDescent="0.25">
      <c r="A4616" s="106"/>
      <c r="B4616" s="106"/>
      <c r="C4616" s="106"/>
      <c r="D4616" s="106"/>
      <c r="E4616">
        <v>50467</v>
      </c>
      <c r="F4616" s="106"/>
      <c r="G4616" t="s">
        <v>102</v>
      </c>
      <c r="H4616" s="106"/>
    </row>
    <row r="4617" spans="1:8" x14ac:dyDescent="0.25">
      <c r="A4617" s="106"/>
      <c r="B4617" s="106"/>
      <c r="C4617" s="106"/>
      <c r="D4617" s="106"/>
      <c r="E4617">
        <v>50468</v>
      </c>
      <c r="F4617" s="106"/>
      <c r="G4617" t="s">
        <v>102</v>
      </c>
      <c r="H4617" s="106"/>
    </row>
    <row r="4618" spans="1:8" x14ac:dyDescent="0.25">
      <c r="A4618" s="106"/>
      <c r="B4618" s="106"/>
      <c r="C4618" s="106"/>
      <c r="D4618" s="106"/>
      <c r="E4618">
        <v>50469</v>
      </c>
      <c r="F4618" s="106"/>
      <c r="G4618" t="s">
        <v>102</v>
      </c>
      <c r="H4618" s="106"/>
    </row>
    <row r="4619" spans="1:8" x14ac:dyDescent="0.25">
      <c r="A4619" s="106"/>
      <c r="B4619" s="106"/>
      <c r="C4619" s="106"/>
      <c r="D4619" s="106"/>
      <c r="E4619">
        <v>50470</v>
      </c>
      <c r="F4619" s="106"/>
      <c r="G4619" t="s">
        <v>102</v>
      </c>
      <c r="H4619" s="106"/>
    </row>
    <row r="4620" spans="1:8" x14ac:dyDescent="0.25">
      <c r="A4620" s="106"/>
      <c r="B4620" s="106"/>
      <c r="C4620" s="106"/>
      <c r="D4620" s="106"/>
      <c r="E4620">
        <v>50471</v>
      </c>
      <c r="F4620" s="106"/>
      <c r="G4620" t="s">
        <v>102</v>
      </c>
      <c r="H4620" s="106"/>
    </row>
    <row r="4621" spans="1:8" x14ac:dyDescent="0.25">
      <c r="A4621" s="106"/>
      <c r="B4621" s="106"/>
      <c r="C4621" s="106"/>
      <c r="D4621" s="106"/>
      <c r="E4621">
        <v>50472</v>
      </c>
      <c r="F4621" s="106"/>
      <c r="G4621" t="s">
        <v>102</v>
      </c>
      <c r="H4621" s="106"/>
    </row>
    <row r="4622" spans="1:8" x14ac:dyDescent="0.25">
      <c r="A4622" s="106"/>
      <c r="B4622" s="106"/>
      <c r="C4622" s="106"/>
      <c r="D4622" s="106"/>
      <c r="E4622">
        <v>50473</v>
      </c>
      <c r="F4622" s="106"/>
      <c r="G4622" t="s">
        <v>102</v>
      </c>
      <c r="H4622" s="106"/>
    </row>
    <row r="4623" spans="1:8" x14ac:dyDescent="0.25">
      <c r="A4623" s="106"/>
      <c r="B4623" s="106"/>
      <c r="C4623" s="106"/>
      <c r="D4623" s="106"/>
      <c r="E4623">
        <v>50474</v>
      </c>
      <c r="F4623" s="106"/>
      <c r="G4623" t="s">
        <v>102</v>
      </c>
      <c r="H4623" s="106"/>
    </row>
    <row r="4624" spans="1:8" x14ac:dyDescent="0.25">
      <c r="A4624" s="106"/>
      <c r="B4624" s="106"/>
      <c r="C4624" s="106"/>
      <c r="D4624" s="106"/>
      <c r="E4624">
        <v>50476</v>
      </c>
      <c r="F4624" s="106"/>
      <c r="G4624" t="s">
        <v>102</v>
      </c>
      <c r="H4624" s="106"/>
    </row>
    <row r="4625" spans="1:8" x14ac:dyDescent="0.25">
      <c r="A4625" s="106"/>
      <c r="B4625" s="106"/>
      <c r="C4625" s="106"/>
      <c r="D4625" s="106"/>
      <c r="E4625">
        <v>50477</v>
      </c>
      <c r="F4625" s="106"/>
      <c r="G4625" t="s">
        <v>102</v>
      </c>
      <c r="H4625" s="106"/>
    </row>
    <row r="4626" spans="1:8" x14ac:dyDescent="0.25">
      <c r="A4626" s="106"/>
      <c r="B4626" s="106"/>
      <c r="C4626" s="106"/>
      <c r="D4626" s="106"/>
      <c r="E4626">
        <v>50478</v>
      </c>
      <c r="F4626" s="106"/>
      <c r="G4626" t="s">
        <v>102</v>
      </c>
      <c r="H4626" s="106"/>
    </row>
    <row r="4627" spans="1:8" x14ac:dyDescent="0.25">
      <c r="A4627" s="106"/>
      <c r="B4627" s="106"/>
      <c r="C4627" s="106"/>
      <c r="D4627" s="106"/>
      <c r="E4627">
        <v>50479</v>
      </c>
      <c r="F4627" s="106"/>
      <c r="G4627" t="s">
        <v>102</v>
      </c>
      <c r="H4627" s="106"/>
    </row>
    <row r="4628" spans="1:8" x14ac:dyDescent="0.25">
      <c r="A4628" s="106"/>
      <c r="B4628" s="106"/>
      <c r="C4628" s="106"/>
      <c r="D4628" s="106"/>
      <c r="E4628">
        <v>50480</v>
      </c>
      <c r="F4628" s="106"/>
      <c r="G4628" t="s">
        <v>102</v>
      </c>
      <c r="H4628" s="106"/>
    </row>
    <row r="4629" spans="1:8" x14ac:dyDescent="0.25">
      <c r="A4629" s="106"/>
      <c r="B4629" s="106"/>
      <c r="C4629" s="106"/>
      <c r="D4629" s="106"/>
      <c r="E4629">
        <v>50481</v>
      </c>
      <c r="F4629" s="106"/>
      <c r="G4629" t="s">
        <v>102</v>
      </c>
      <c r="H4629" s="106"/>
    </row>
    <row r="4630" spans="1:8" x14ac:dyDescent="0.25">
      <c r="A4630" s="106"/>
      <c r="B4630" s="106"/>
      <c r="C4630" s="106"/>
      <c r="D4630" s="106"/>
      <c r="E4630">
        <v>51509</v>
      </c>
      <c r="F4630" s="106"/>
      <c r="G4630" t="s">
        <v>102</v>
      </c>
      <c r="H4630" s="106"/>
    </row>
    <row r="4631" spans="1:8" x14ac:dyDescent="0.25">
      <c r="A4631" s="106"/>
      <c r="B4631" s="106"/>
      <c r="C4631" s="106"/>
      <c r="D4631" s="106"/>
      <c r="E4631">
        <v>51510</v>
      </c>
      <c r="F4631" s="106"/>
      <c r="G4631" t="s">
        <v>102</v>
      </c>
      <c r="H4631" s="106"/>
    </row>
    <row r="4632" spans="1:8" x14ac:dyDescent="0.25">
      <c r="A4632" s="106"/>
      <c r="B4632" s="106"/>
      <c r="C4632" s="106"/>
      <c r="D4632" s="106"/>
      <c r="E4632">
        <v>51511</v>
      </c>
      <c r="F4632" s="106"/>
      <c r="G4632" t="s">
        <v>102</v>
      </c>
      <c r="H4632" s="106"/>
    </row>
    <row r="4633" spans="1:8" x14ac:dyDescent="0.25">
      <c r="A4633" s="106"/>
      <c r="B4633" s="106"/>
      <c r="C4633" s="106"/>
      <c r="D4633" s="106"/>
      <c r="E4633">
        <v>51512</v>
      </c>
      <c r="F4633" s="106"/>
      <c r="G4633" t="s">
        <v>102</v>
      </c>
      <c r="H4633" s="106"/>
    </row>
    <row r="4634" spans="1:8" x14ac:dyDescent="0.25">
      <c r="A4634" s="106"/>
      <c r="B4634" s="106"/>
      <c r="C4634" s="106"/>
      <c r="D4634" s="106"/>
      <c r="E4634">
        <v>51513</v>
      </c>
      <c r="F4634" s="106"/>
      <c r="G4634" t="s">
        <v>102</v>
      </c>
      <c r="H4634" s="106"/>
    </row>
    <row r="4635" spans="1:8" x14ac:dyDescent="0.25">
      <c r="A4635" s="106"/>
      <c r="B4635" s="106"/>
      <c r="C4635" s="106"/>
      <c r="D4635" s="106"/>
      <c r="E4635">
        <v>51514</v>
      </c>
      <c r="F4635" s="106"/>
      <c r="G4635" t="s">
        <v>102</v>
      </c>
      <c r="H4635" s="106"/>
    </row>
    <row r="4636" spans="1:8" x14ac:dyDescent="0.25">
      <c r="A4636" s="106"/>
      <c r="B4636" s="106"/>
      <c r="C4636" s="106"/>
      <c r="D4636" s="106"/>
      <c r="E4636">
        <v>51515</v>
      </c>
      <c r="F4636" s="106"/>
      <c r="G4636" t="s">
        <v>102</v>
      </c>
      <c r="H4636" s="106"/>
    </row>
    <row r="4637" spans="1:8" x14ac:dyDescent="0.25">
      <c r="A4637" s="106"/>
      <c r="B4637" s="106"/>
      <c r="C4637" s="106"/>
      <c r="D4637" s="106"/>
      <c r="E4637">
        <v>51516</v>
      </c>
      <c r="F4637" s="106"/>
      <c r="G4637" t="s">
        <v>102</v>
      </c>
      <c r="H4637" s="106"/>
    </row>
    <row r="4638" spans="1:8" x14ac:dyDescent="0.25">
      <c r="A4638" s="106"/>
      <c r="B4638" s="106"/>
      <c r="C4638" s="106"/>
      <c r="D4638" s="106"/>
      <c r="E4638">
        <v>51517</v>
      </c>
      <c r="F4638" s="106"/>
      <c r="G4638" t="s">
        <v>102</v>
      </c>
      <c r="H4638" s="106"/>
    </row>
    <row r="4639" spans="1:8" x14ac:dyDescent="0.25">
      <c r="A4639" s="106"/>
      <c r="B4639" s="106"/>
      <c r="C4639" s="106"/>
      <c r="D4639" s="106"/>
      <c r="E4639">
        <v>51518</v>
      </c>
      <c r="F4639" s="106"/>
      <c r="G4639" t="s">
        <v>102</v>
      </c>
      <c r="H4639" s="106"/>
    </row>
    <row r="4640" spans="1:8" x14ac:dyDescent="0.25">
      <c r="A4640" s="106"/>
      <c r="B4640" s="106"/>
      <c r="C4640" s="106"/>
      <c r="D4640" s="106"/>
      <c r="E4640">
        <v>51519</v>
      </c>
      <c r="F4640" s="106"/>
      <c r="G4640" t="s">
        <v>102</v>
      </c>
      <c r="H4640" s="106"/>
    </row>
    <row r="4641" spans="1:8" x14ac:dyDescent="0.25">
      <c r="A4641" s="106"/>
      <c r="B4641" s="106"/>
      <c r="C4641" s="106"/>
      <c r="D4641" s="106"/>
      <c r="E4641">
        <v>51520</v>
      </c>
      <c r="F4641" s="106"/>
      <c r="G4641" t="s">
        <v>102</v>
      </c>
      <c r="H4641" s="106"/>
    </row>
    <row r="4642" spans="1:8" x14ac:dyDescent="0.25">
      <c r="A4642" s="106"/>
      <c r="B4642" s="106"/>
      <c r="C4642" s="106"/>
      <c r="D4642" s="106"/>
      <c r="E4642">
        <v>51521</v>
      </c>
      <c r="F4642" s="106"/>
      <c r="G4642" t="s">
        <v>102</v>
      </c>
      <c r="H4642" s="106"/>
    </row>
    <row r="4643" spans="1:8" x14ac:dyDescent="0.25">
      <c r="A4643" s="106"/>
      <c r="B4643" s="106"/>
      <c r="C4643" s="106"/>
      <c r="D4643" s="106"/>
      <c r="E4643">
        <v>51522</v>
      </c>
      <c r="F4643" s="106"/>
      <c r="G4643" t="s">
        <v>102</v>
      </c>
      <c r="H4643" s="106"/>
    </row>
    <row r="4644" spans="1:8" x14ac:dyDescent="0.25">
      <c r="A4644" s="106"/>
      <c r="B4644" s="106"/>
      <c r="C4644" s="106"/>
      <c r="D4644" s="106"/>
      <c r="E4644">
        <v>51523</v>
      </c>
      <c r="F4644" s="106"/>
      <c r="G4644" t="s">
        <v>102</v>
      </c>
      <c r="H4644" s="106"/>
    </row>
    <row r="4645" spans="1:8" x14ac:dyDescent="0.25">
      <c r="A4645" s="106"/>
      <c r="B4645" s="106"/>
      <c r="C4645" s="106"/>
      <c r="D4645" s="106"/>
      <c r="E4645">
        <v>51524</v>
      </c>
      <c r="F4645" s="106"/>
      <c r="G4645" t="s">
        <v>102</v>
      </c>
      <c r="H4645" s="106"/>
    </row>
    <row r="4646" spans="1:8" x14ac:dyDescent="0.25">
      <c r="A4646" s="106"/>
      <c r="B4646" s="106"/>
      <c r="C4646" s="106"/>
      <c r="D4646" s="106"/>
      <c r="E4646">
        <v>51525</v>
      </c>
      <c r="F4646" s="106"/>
      <c r="G4646" t="s">
        <v>102</v>
      </c>
      <c r="H4646" s="106"/>
    </row>
    <row r="4647" spans="1:8" x14ac:dyDescent="0.25">
      <c r="A4647" s="106"/>
      <c r="B4647" s="106"/>
      <c r="C4647" s="106"/>
      <c r="D4647" s="106"/>
      <c r="E4647">
        <v>51526</v>
      </c>
      <c r="F4647" s="106"/>
      <c r="G4647" t="s">
        <v>102</v>
      </c>
      <c r="H4647" s="106"/>
    </row>
    <row r="4648" spans="1:8" x14ac:dyDescent="0.25">
      <c r="A4648" s="106"/>
      <c r="B4648" s="106"/>
      <c r="C4648" s="106"/>
      <c r="D4648" s="106"/>
      <c r="E4648">
        <v>51527</v>
      </c>
      <c r="F4648" s="106"/>
      <c r="G4648" t="s">
        <v>102</v>
      </c>
      <c r="H4648" s="106"/>
    </row>
    <row r="4649" spans="1:8" x14ac:dyDescent="0.25">
      <c r="A4649" s="106"/>
      <c r="B4649" s="106"/>
      <c r="C4649" s="106"/>
      <c r="D4649" s="106"/>
      <c r="E4649">
        <v>51528</v>
      </c>
      <c r="F4649" s="106"/>
      <c r="G4649" t="s">
        <v>102</v>
      </c>
      <c r="H4649" s="106"/>
    </row>
    <row r="4650" spans="1:8" x14ac:dyDescent="0.25">
      <c r="A4650" s="106"/>
      <c r="B4650" s="106"/>
      <c r="C4650" s="106"/>
      <c r="D4650" s="106"/>
      <c r="E4650">
        <v>51529</v>
      </c>
      <c r="F4650" s="106"/>
      <c r="G4650" t="s">
        <v>102</v>
      </c>
      <c r="H4650" s="106"/>
    </row>
    <row r="4651" spans="1:8" x14ac:dyDescent="0.25">
      <c r="A4651" s="106"/>
      <c r="B4651" s="106"/>
      <c r="C4651" s="106"/>
      <c r="D4651" s="106"/>
      <c r="E4651">
        <v>51530</v>
      </c>
      <c r="F4651" s="106"/>
      <c r="G4651" t="s">
        <v>102</v>
      </c>
      <c r="H4651" s="106"/>
    </row>
    <row r="4652" spans="1:8" x14ac:dyDescent="0.25">
      <c r="A4652" s="106"/>
      <c r="B4652" s="106"/>
      <c r="C4652" s="106"/>
      <c r="D4652" s="106"/>
      <c r="E4652">
        <v>51531</v>
      </c>
      <c r="F4652" s="106"/>
      <c r="G4652" t="s">
        <v>102</v>
      </c>
      <c r="H4652" s="106"/>
    </row>
    <row r="4653" spans="1:8" x14ac:dyDescent="0.25">
      <c r="A4653" s="106"/>
      <c r="B4653" s="106"/>
      <c r="C4653" s="106"/>
      <c r="D4653" s="106"/>
      <c r="E4653">
        <v>51532</v>
      </c>
      <c r="F4653" s="106"/>
      <c r="G4653" t="s">
        <v>102</v>
      </c>
      <c r="H4653" s="106"/>
    </row>
    <row r="4654" spans="1:8" x14ac:dyDescent="0.25">
      <c r="A4654" s="106"/>
      <c r="B4654" s="106"/>
      <c r="C4654" s="106"/>
      <c r="D4654" s="106"/>
      <c r="E4654">
        <v>51552</v>
      </c>
      <c r="F4654" s="106"/>
      <c r="G4654" t="s">
        <v>105</v>
      </c>
      <c r="H4654" s="106"/>
    </row>
    <row r="4655" spans="1:8" x14ac:dyDescent="0.25">
      <c r="A4655" s="106"/>
      <c r="B4655" s="106"/>
      <c r="C4655" s="106"/>
      <c r="D4655" s="106"/>
      <c r="E4655">
        <v>51479</v>
      </c>
      <c r="F4655" s="106"/>
      <c r="G4655" t="s">
        <v>102</v>
      </c>
      <c r="H4655" s="106"/>
    </row>
    <row r="4656" spans="1:8" x14ac:dyDescent="0.25">
      <c r="A4656" s="106"/>
      <c r="B4656" s="106"/>
      <c r="C4656" s="106"/>
      <c r="D4656" s="106"/>
      <c r="E4656">
        <v>51482</v>
      </c>
      <c r="F4656" s="106"/>
      <c r="G4656" t="s">
        <v>102</v>
      </c>
      <c r="H4656" s="106"/>
    </row>
    <row r="4657" spans="1:8" x14ac:dyDescent="0.25">
      <c r="A4657" s="106"/>
      <c r="B4657" s="106"/>
      <c r="C4657" s="106"/>
      <c r="D4657" s="106"/>
      <c r="E4657">
        <v>51483</v>
      </c>
      <c r="F4657" s="106"/>
      <c r="G4657" t="s">
        <v>102</v>
      </c>
      <c r="H4657" s="106"/>
    </row>
    <row r="4658" spans="1:8" x14ac:dyDescent="0.25">
      <c r="A4658" s="106"/>
      <c r="B4658" s="106"/>
      <c r="C4658" s="106"/>
      <c r="D4658" s="106"/>
      <c r="E4658">
        <v>51484</v>
      </c>
      <c r="F4658" s="106"/>
      <c r="G4658" t="s">
        <v>102</v>
      </c>
      <c r="H4658" s="106"/>
    </row>
    <row r="4659" spans="1:8" x14ac:dyDescent="0.25">
      <c r="A4659" s="106"/>
      <c r="B4659" s="106"/>
      <c r="C4659" s="106"/>
      <c r="D4659" s="106"/>
      <c r="E4659">
        <v>51485</v>
      </c>
      <c r="F4659" s="106"/>
      <c r="G4659" t="s">
        <v>102</v>
      </c>
      <c r="H4659" s="106"/>
    </row>
    <row r="4660" spans="1:8" x14ac:dyDescent="0.25">
      <c r="A4660" s="106"/>
      <c r="B4660" s="106"/>
      <c r="C4660" s="106"/>
      <c r="D4660" s="106"/>
      <c r="E4660">
        <v>51486</v>
      </c>
      <c r="F4660" s="106"/>
      <c r="G4660" t="s">
        <v>102</v>
      </c>
      <c r="H4660" s="106"/>
    </row>
    <row r="4661" spans="1:8" x14ac:dyDescent="0.25">
      <c r="A4661" s="106"/>
      <c r="B4661" s="106"/>
      <c r="C4661" s="106"/>
      <c r="D4661" s="106"/>
      <c r="E4661">
        <v>51487</v>
      </c>
      <c r="F4661" s="106"/>
      <c r="G4661" t="s">
        <v>102</v>
      </c>
      <c r="H4661" s="106"/>
    </row>
    <row r="4662" spans="1:8" x14ac:dyDescent="0.25">
      <c r="A4662" s="106"/>
      <c r="B4662" s="106"/>
      <c r="C4662" s="106"/>
      <c r="D4662" s="106"/>
      <c r="E4662">
        <v>51488</v>
      </c>
      <c r="F4662" s="106"/>
      <c r="G4662" t="s">
        <v>102</v>
      </c>
      <c r="H4662" s="106"/>
    </row>
    <row r="4663" spans="1:8" x14ac:dyDescent="0.25">
      <c r="A4663" s="106"/>
      <c r="B4663" s="106"/>
      <c r="C4663" s="106"/>
      <c r="D4663" s="106"/>
      <c r="E4663">
        <v>51489</v>
      </c>
      <c r="F4663" s="106"/>
      <c r="G4663" t="s">
        <v>102</v>
      </c>
      <c r="H4663" s="106"/>
    </row>
    <row r="4664" spans="1:8" x14ac:dyDescent="0.25">
      <c r="A4664" s="106"/>
      <c r="B4664" s="106"/>
      <c r="C4664" s="106"/>
      <c r="D4664" s="106"/>
      <c r="E4664">
        <v>51490</v>
      </c>
      <c r="F4664" s="106"/>
      <c r="G4664" t="s">
        <v>102</v>
      </c>
      <c r="H4664" s="106"/>
    </row>
    <row r="4665" spans="1:8" x14ac:dyDescent="0.25">
      <c r="A4665" s="106"/>
      <c r="B4665" s="106"/>
      <c r="C4665" s="106"/>
      <c r="D4665" s="106"/>
      <c r="E4665">
        <v>51504</v>
      </c>
      <c r="F4665" s="106"/>
      <c r="G4665" t="s">
        <v>102</v>
      </c>
      <c r="H4665" s="106"/>
    </row>
    <row r="4666" spans="1:8" x14ac:dyDescent="0.25">
      <c r="A4666" s="106"/>
      <c r="B4666" s="106"/>
      <c r="C4666" s="106"/>
      <c r="D4666" s="106"/>
      <c r="E4666">
        <v>51505</v>
      </c>
      <c r="F4666" s="106"/>
      <c r="G4666" t="s">
        <v>102</v>
      </c>
      <c r="H4666" s="106"/>
    </row>
    <row r="4667" spans="1:8" x14ac:dyDescent="0.25">
      <c r="A4667" s="106"/>
      <c r="B4667" s="106"/>
      <c r="C4667" s="106"/>
      <c r="D4667" s="106"/>
      <c r="E4667">
        <v>51506</v>
      </c>
      <c r="F4667" s="106"/>
      <c r="G4667" t="s">
        <v>102</v>
      </c>
      <c r="H4667" s="106"/>
    </row>
    <row r="4668" spans="1:8" x14ac:dyDescent="0.25">
      <c r="A4668" s="106"/>
      <c r="B4668" s="106"/>
      <c r="C4668" s="106"/>
      <c r="D4668" s="106"/>
      <c r="E4668">
        <v>51507</v>
      </c>
      <c r="F4668" s="106"/>
      <c r="G4668" t="s">
        <v>102</v>
      </c>
      <c r="H4668" s="106"/>
    </row>
    <row r="4669" spans="1:8" x14ac:dyDescent="0.25">
      <c r="A4669" s="106"/>
      <c r="B4669" s="106"/>
      <c r="C4669" s="106"/>
      <c r="D4669" s="106"/>
      <c r="E4669">
        <v>51508</v>
      </c>
      <c r="F4669" s="106"/>
      <c r="G4669" t="s">
        <v>102</v>
      </c>
      <c r="H4669" s="106"/>
    </row>
    <row r="4670" spans="1:8" x14ac:dyDescent="0.25">
      <c r="A4670" s="106"/>
      <c r="B4670" s="106"/>
      <c r="C4670" s="106"/>
      <c r="D4670" s="106"/>
      <c r="E4670">
        <v>51535</v>
      </c>
      <c r="F4670" s="106"/>
      <c r="G4670" t="s">
        <v>102</v>
      </c>
      <c r="H4670" s="106"/>
    </row>
    <row r="4671" spans="1:8" x14ac:dyDescent="0.25">
      <c r="A4671" s="106"/>
      <c r="B4671" s="106"/>
      <c r="C4671" s="106"/>
      <c r="D4671" s="106"/>
      <c r="E4671">
        <v>51536</v>
      </c>
      <c r="F4671" s="106"/>
      <c r="G4671" t="s">
        <v>102</v>
      </c>
      <c r="H4671" s="106"/>
    </row>
    <row r="4672" spans="1:8" x14ac:dyDescent="0.25">
      <c r="A4672" s="106"/>
      <c r="B4672" s="106"/>
      <c r="C4672" s="106"/>
      <c r="D4672" s="106"/>
      <c r="E4672">
        <v>51537</v>
      </c>
      <c r="F4672" s="106"/>
      <c r="G4672" t="s">
        <v>102</v>
      </c>
      <c r="H4672" s="106"/>
    </row>
    <row r="4673" spans="1:8" x14ac:dyDescent="0.25">
      <c r="A4673" s="106"/>
      <c r="B4673" s="106"/>
      <c r="C4673" s="106"/>
      <c r="D4673" s="106"/>
      <c r="E4673">
        <v>51538</v>
      </c>
      <c r="F4673" s="106"/>
      <c r="G4673" t="s">
        <v>102</v>
      </c>
      <c r="H4673" s="106"/>
    </row>
    <row r="4674" spans="1:8" x14ac:dyDescent="0.25">
      <c r="A4674" s="106"/>
      <c r="B4674" s="106"/>
      <c r="C4674" s="106"/>
      <c r="D4674" s="106"/>
      <c r="E4674">
        <v>51539</v>
      </c>
      <c r="F4674" s="106"/>
      <c r="G4674" t="s">
        <v>102</v>
      </c>
      <c r="H4674" s="106"/>
    </row>
    <row r="4675" spans="1:8" x14ac:dyDescent="0.25">
      <c r="A4675" s="106"/>
      <c r="B4675" s="106"/>
      <c r="C4675" s="106"/>
      <c r="D4675" s="106"/>
      <c r="E4675">
        <v>51540</v>
      </c>
      <c r="F4675" s="106"/>
      <c r="G4675" t="s">
        <v>102</v>
      </c>
      <c r="H4675" s="106"/>
    </row>
    <row r="4676" spans="1:8" x14ac:dyDescent="0.25">
      <c r="A4676" s="106"/>
      <c r="B4676" s="106"/>
      <c r="C4676" s="106"/>
      <c r="D4676" s="106"/>
      <c r="E4676">
        <v>51541</v>
      </c>
      <c r="F4676" s="106"/>
      <c r="G4676" t="s">
        <v>102</v>
      </c>
      <c r="H4676" s="106"/>
    </row>
    <row r="4677" spans="1:8" x14ac:dyDescent="0.25">
      <c r="A4677" s="106"/>
      <c r="B4677" s="106"/>
      <c r="C4677" s="106"/>
      <c r="D4677" s="106"/>
      <c r="E4677">
        <v>51542</v>
      </c>
      <c r="F4677" s="106"/>
      <c r="G4677" t="s">
        <v>102</v>
      </c>
      <c r="H4677" s="106"/>
    </row>
    <row r="4678" spans="1:8" x14ac:dyDescent="0.25">
      <c r="A4678" s="106"/>
      <c r="B4678" s="106"/>
      <c r="C4678" s="106"/>
      <c r="D4678" s="106"/>
      <c r="E4678">
        <v>51543</v>
      </c>
      <c r="F4678" s="106"/>
      <c r="G4678" t="s">
        <v>102</v>
      </c>
      <c r="H4678" s="106"/>
    </row>
    <row r="4679" spans="1:8" x14ac:dyDescent="0.25">
      <c r="A4679" s="106"/>
      <c r="B4679" s="106"/>
      <c r="C4679" s="106"/>
      <c r="D4679" s="106"/>
      <c r="E4679">
        <v>51544</v>
      </c>
      <c r="F4679" s="106"/>
      <c r="G4679" t="s">
        <v>102</v>
      </c>
      <c r="H4679" s="106"/>
    </row>
    <row r="4680" spans="1:8" x14ac:dyDescent="0.25">
      <c r="A4680" s="106"/>
      <c r="B4680" s="106"/>
      <c r="C4680" s="106"/>
      <c r="D4680" s="106"/>
      <c r="E4680">
        <v>51545</v>
      </c>
      <c r="F4680" s="106"/>
      <c r="G4680" t="s">
        <v>102</v>
      </c>
      <c r="H4680" s="106"/>
    </row>
    <row r="4681" spans="1:8" x14ac:dyDescent="0.25">
      <c r="A4681" s="106"/>
      <c r="B4681" s="106"/>
      <c r="C4681" s="106"/>
      <c r="D4681" s="106"/>
      <c r="E4681">
        <v>51546</v>
      </c>
      <c r="F4681" s="106"/>
      <c r="G4681" t="s">
        <v>102</v>
      </c>
      <c r="H4681" s="106"/>
    </row>
    <row r="4682" spans="1:8" x14ac:dyDescent="0.25">
      <c r="A4682" s="106"/>
      <c r="B4682" s="106"/>
      <c r="C4682" s="106"/>
      <c r="D4682" s="106"/>
      <c r="E4682">
        <v>51547</v>
      </c>
      <c r="F4682" s="106"/>
      <c r="G4682" t="s">
        <v>102</v>
      </c>
      <c r="H4682" s="106"/>
    </row>
    <row r="4683" spans="1:8" x14ac:dyDescent="0.25">
      <c r="A4683" s="106"/>
      <c r="B4683" s="106"/>
      <c r="C4683" s="106"/>
      <c r="D4683" s="106"/>
      <c r="E4683">
        <v>51548</v>
      </c>
      <c r="F4683" s="106"/>
      <c r="G4683" t="s">
        <v>102</v>
      </c>
      <c r="H4683" s="106"/>
    </row>
    <row r="4684" spans="1:8" x14ac:dyDescent="0.25">
      <c r="A4684" s="106"/>
      <c r="B4684" s="106"/>
      <c r="C4684" s="106"/>
      <c r="D4684" s="106"/>
      <c r="E4684">
        <v>51549</v>
      </c>
      <c r="F4684" s="106"/>
      <c r="G4684" t="s">
        <v>102</v>
      </c>
      <c r="H4684" s="106"/>
    </row>
    <row r="4685" spans="1:8" x14ac:dyDescent="0.25">
      <c r="A4685" s="106"/>
      <c r="B4685" s="106"/>
      <c r="C4685" s="106"/>
      <c r="D4685" s="106"/>
      <c r="E4685">
        <v>51550</v>
      </c>
      <c r="F4685" s="106"/>
      <c r="G4685" t="s">
        <v>102</v>
      </c>
      <c r="H4685" s="106"/>
    </row>
    <row r="4686" spans="1:8" x14ac:dyDescent="0.25">
      <c r="A4686" s="106"/>
      <c r="B4686" s="106"/>
      <c r="C4686" s="106"/>
      <c r="D4686" s="106"/>
      <c r="E4686">
        <v>51564</v>
      </c>
      <c r="F4686" s="106"/>
      <c r="G4686" t="s">
        <v>102</v>
      </c>
      <c r="H4686" s="106"/>
    </row>
    <row r="4687" spans="1:8" x14ac:dyDescent="0.25">
      <c r="A4687" s="106"/>
      <c r="B4687" s="106"/>
      <c r="C4687" s="106"/>
      <c r="D4687" s="106"/>
      <c r="E4687">
        <v>51565</v>
      </c>
      <c r="F4687" s="106"/>
      <c r="G4687" t="s">
        <v>102</v>
      </c>
      <c r="H4687" s="106"/>
    </row>
    <row r="4688" spans="1:8" x14ac:dyDescent="0.25">
      <c r="A4688" s="106"/>
      <c r="B4688" s="106"/>
      <c r="C4688" s="106"/>
      <c r="D4688" s="106"/>
      <c r="E4688">
        <v>51566</v>
      </c>
      <c r="F4688" s="106"/>
      <c r="G4688" t="s">
        <v>102</v>
      </c>
      <c r="H4688" s="106"/>
    </row>
    <row r="4689" spans="1:8" x14ac:dyDescent="0.25">
      <c r="A4689" s="106"/>
      <c r="B4689" s="106"/>
      <c r="C4689" s="106"/>
      <c r="D4689" s="106"/>
      <c r="E4689">
        <v>51567</v>
      </c>
      <c r="F4689" s="106"/>
      <c r="G4689" t="s">
        <v>102</v>
      </c>
      <c r="H4689" s="106"/>
    </row>
    <row r="4690" spans="1:8" x14ac:dyDescent="0.25">
      <c r="A4690" s="106"/>
      <c r="B4690" s="106"/>
      <c r="C4690" s="106"/>
      <c r="D4690" s="106"/>
      <c r="E4690">
        <v>51568</v>
      </c>
      <c r="F4690" s="106"/>
      <c r="G4690" t="s">
        <v>102</v>
      </c>
      <c r="H4690" s="106"/>
    </row>
    <row r="4691" spans="1:8" x14ac:dyDescent="0.25">
      <c r="A4691" s="106"/>
      <c r="B4691" s="106"/>
      <c r="C4691" s="106"/>
      <c r="D4691" s="106"/>
      <c r="E4691">
        <v>51569</v>
      </c>
      <c r="F4691" s="106"/>
      <c r="G4691" t="s">
        <v>102</v>
      </c>
      <c r="H4691" s="106"/>
    </row>
    <row r="4692" spans="1:8" x14ac:dyDescent="0.25">
      <c r="A4692" s="106"/>
      <c r="B4692" s="106"/>
      <c r="C4692" s="106"/>
      <c r="D4692" s="106"/>
      <c r="E4692">
        <v>50074314</v>
      </c>
      <c r="F4692" s="106"/>
      <c r="G4692" t="s">
        <v>102</v>
      </c>
      <c r="H4692" s="106"/>
    </row>
    <row r="4693" spans="1:8" x14ac:dyDescent="0.25">
      <c r="A4693" s="106"/>
      <c r="B4693" s="106"/>
      <c r="C4693" s="106"/>
      <c r="D4693" s="106"/>
      <c r="E4693">
        <v>50074336</v>
      </c>
      <c r="F4693" s="106"/>
      <c r="G4693" t="s">
        <v>103</v>
      </c>
      <c r="H4693" s="106"/>
    </row>
    <row r="4694" spans="1:8" x14ac:dyDescent="0.25">
      <c r="A4694" s="106"/>
      <c r="B4694" s="106"/>
      <c r="C4694" s="106"/>
      <c r="D4694" s="106"/>
      <c r="E4694">
        <v>50074337</v>
      </c>
      <c r="F4694" s="106"/>
      <c r="G4694" t="s">
        <v>103</v>
      </c>
      <c r="H4694" s="106"/>
    </row>
    <row r="4695" spans="1:8" x14ac:dyDescent="0.25">
      <c r="A4695" s="106"/>
      <c r="B4695" s="106"/>
      <c r="C4695" s="106"/>
      <c r="D4695" s="106"/>
      <c r="E4695">
        <v>50454</v>
      </c>
      <c r="F4695" s="106"/>
      <c r="G4695" t="s">
        <v>102</v>
      </c>
      <c r="H4695" s="106"/>
    </row>
    <row r="4696" spans="1:8" x14ac:dyDescent="0.25">
      <c r="A4696" s="106"/>
      <c r="B4696" s="106"/>
      <c r="C4696" s="106"/>
      <c r="D4696" s="106"/>
      <c r="E4696">
        <v>50455</v>
      </c>
      <c r="F4696" s="106"/>
      <c r="G4696" t="s">
        <v>102</v>
      </c>
      <c r="H4696" s="106"/>
    </row>
    <row r="4697" spans="1:8" x14ac:dyDescent="0.25">
      <c r="A4697" s="106"/>
      <c r="B4697" s="106"/>
      <c r="C4697" s="106"/>
      <c r="D4697" s="106"/>
      <c r="E4697">
        <v>50456</v>
      </c>
      <c r="F4697" s="106"/>
      <c r="G4697" t="s">
        <v>102</v>
      </c>
      <c r="H4697" s="106"/>
    </row>
    <row r="4698" spans="1:8" x14ac:dyDescent="0.25">
      <c r="A4698" s="106"/>
      <c r="B4698" s="106"/>
      <c r="C4698" s="106"/>
      <c r="D4698" s="106"/>
      <c r="E4698">
        <v>50457</v>
      </c>
      <c r="F4698" s="106"/>
      <c r="G4698" t="s">
        <v>102</v>
      </c>
      <c r="H4698" s="106"/>
    </row>
    <row r="4699" spans="1:8" x14ac:dyDescent="0.25">
      <c r="A4699" s="106"/>
      <c r="B4699" s="106"/>
      <c r="C4699" s="106"/>
      <c r="D4699" s="106"/>
      <c r="E4699" t="s">
        <v>163</v>
      </c>
      <c r="F4699" s="106"/>
      <c r="G4699" t="s">
        <v>102</v>
      </c>
      <c r="H4699" s="106"/>
    </row>
    <row r="4700" spans="1:8" x14ac:dyDescent="0.25">
      <c r="A4700" s="106"/>
      <c r="B4700" s="106"/>
      <c r="C4700" s="106"/>
      <c r="D4700" s="106"/>
      <c r="E4700" t="s">
        <v>164</v>
      </c>
      <c r="F4700" s="106"/>
      <c r="G4700" t="s">
        <v>102</v>
      </c>
      <c r="H4700" s="106"/>
    </row>
    <row r="4701" spans="1:8" x14ac:dyDescent="0.25">
      <c r="A4701" s="106"/>
      <c r="B4701" s="106"/>
      <c r="C4701" s="106"/>
      <c r="D4701" s="106"/>
      <c r="E4701">
        <v>7154</v>
      </c>
      <c r="F4701" s="106"/>
      <c r="G4701" t="s">
        <v>121</v>
      </c>
      <c r="H4701" s="106"/>
    </row>
    <row r="4702" spans="1:8" x14ac:dyDescent="0.25">
      <c r="A4702" s="106"/>
      <c r="B4702" s="106"/>
      <c r="C4702" s="106"/>
      <c r="D4702" s="106"/>
      <c r="E4702">
        <v>50202</v>
      </c>
      <c r="F4702" s="106"/>
      <c r="G4702" t="s">
        <v>102</v>
      </c>
      <c r="H4702" s="106"/>
    </row>
    <row r="4703" spans="1:8" x14ac:dyDescent="0.25">
      <c r="A4703" s="106"/>
      <c r="B4703" s="106"/>
      <c r="C4703" s="106"/>
      <c r="D4703" s="106"/>
      <c r="E4703">
        <v>50203</v>
      </c>
      <c r="F4703" s="106"/>
      <c r="G4703" t="s">
        <v>102</v>
      </c>
      <c r="H4703" s="106"/>
    </row>
    <row r="4704" spans="1:8" x14ac:dyDescent="0.25">
      <c r="A4704" s="106"/>
      <c r="B4704" s="106"/>
      <c r="C4704" s="106"/>
      <c r="D4704" s="106"/>
      <c r="E4704">
        <v>50204</v>
      </c>
      <c r="F4704" s="106"/>
      <c r="G4704" t="s">
        <v>102</v>
      </c>
      <c r="H4704" s="106"/>
    </row>
    <row r="4705" spans="1:8" x14ac:dyDescent="0.25">
      <c r="A4705" s="106"/>
      <c r="B4705" s="106"/>
      <c r="C4705" s="106"/>
      <c r="D4705" s="106"/>
      <c r="E4705">
        <v>50205</v>
      </c>
      <c r="F4705" s="106"/>
      <c r="G4705" t="s">
        <v>102</v>
      </c>
      <c r="H4705" s="106"/>
    </row>
    <row r="4706" spans="1:8" x14ac:dyDescent="0.25">
      <c r="A4706" s="106"/>
      <c r="B4706" s="106"/>
      <c r="C4706" s="106"/>
      <c r="D4706" s="106"/>
      <c r="E4706">
        <v>50207</v>
      </c>
      <c r="F4706" s="106"/>
      <c r="G4706" t="s">
        <v>102</v>
      </c>
      <c r="H4706" s="106"/>
    </row>
    <row r="4707" spans="1:8" x14ac:dyDescent="0.25">
      <c r="A4707" s="106"/>
      <c r="B4707" s="106"/>
      <c r="C4707" s="106"/>
      <c r="D4707" s="106"/>
      <c r="E4707">
        <v>50208</v>
      </c>
      <c r="F4707" s="106"/>
      <c r="G4707" t="s">
        <v>102</v>
      </c>
      <c r="H4707" s="106"/>
    </row>
    <row r="4708" spans="1:8" x14ac:dyDescent="0.25">
      <c r="A4708" s="106"/>
      <c r="B4708" s="106"/>
      <c r="C4708" s="106"/>
      <c r="D4708" s="106"/>
      <c r="E4708">
        <v>50209</v>
      </c>
      <c r="F4708" s="106"/>
      <c r="G4708" t="s">
        <v>102</v>
      </c>
      <c r="H4708" s="106"/>
    </row>
    <row r="4709" spans="1:8" x14ac:dyDescent="0.25">
      <c r="A4709" s="106"/>
      <c r="B4709" s="106"/>
      <c r="C4709" s="106"/>
      <c r="D4709" s="106"/>
      <c r="E4709">
        <v>50210</v>
      </c>
      <c r="F4709" s="106"/>
      <c r="G4709" t="s">
        <v>102</v>
      </c>
      <c r="H4709" s="106"/>
    </row>
    <row r="4710" spans="1:8" x14ac:dyDescent="0.25">
      <c r="A4710" s="106"/>
      <c r="B4710" s="106"/>
      <c r="C4710" s="106"/>
      <c r="D4710" s="106"/>
      <c r="E4710">
        <v>50211</v>
      </c>
      <c r="F4710" s="106"/>
      <c r="G4710" t="s">
        <v>102</v>
      </c>
      <c r="H4710" s="106"/>
    </row>
    <row r="4711" spans="1:8" x14ac:dyDescent="0.25">
      <c r="A4711" s="106"/>
      <c r="B4711" s="106"/>
      <c r="C4711" s="106"/>
      <c r="D4711" s="106"/>
      <c r="E4711">
        <v>50212</v>
      </c>
      <c r="F4711" s="106"/>
      <c r="G4711" t="s">
        <v>102</v>
      </c>
      <c r="H4711" s="106"/>
    </row>
    <row r="4712" spans="1:8" x14ac:dyDescent="0.25">
      <c r="A4712" s="106"/>
      <c r="B4712" s="106"/>
      <c r="C4712" s="106"/>
      <c r="D4712" s="106"/>
      <c r="E4712">
        <v>50213</v>
      </c>
      <c r="F4712" s="106"/>
      <c r="G4712" t="s">
        <v>102</v>
      </c>
      <c r="H4712" s="106"/>
    </row>
    <row r="4713" spans="1:8" x14ac:dyDescent="0.25">
      <c r="A4713" s="106"/>
      <c r="B4713" s="106"/>
      <c r="C4713" s="106"/>
      <c r="D4713" s="106"/>
      <c r="E4713">
        <v>50214</v>
      </c>
      <c r="F4713" s="106"/>
      <c r="G4713" t="s">
        <v>102</v>
      </c>
      <c r="H4713" s="106"/>
    </row>
    <row r="4714" spans="1:8" x14ac:dyDescent="0.25">
      <c r="A4714" s="106"/>
      <c r="B4714" s="106"/>
      <c r="C4714" s="106"/>
      <c r="D4714" s="106"/>
      <c r="E4714">
        <v>50215</v>
      </c>
      <c r="F4714" s="106"/>
      <c r="G4714" t="s">
        <v>102</v>
      </c>
      <c r="H4714" s="106"/>
    </row>
    <row r="4715" spans="1:8" x14ac:dyDescent="0.25">
      <c r="A4715" s="106"/>
      <c r="B4715" s="106"/>
      <c r="C4715" s="106"/>
      <c r="D4715" s="106"/>
      <c r="E4715">
        <v>50216</v>
      </c>
      <c r="F4715" s="106"/>
      <c r="G4715" t="s">
        <v>102</v>
      </c>
      <c r="H4715" s="106"/>
    </row>
    <row r="4716" spans="1:8" x14ac:dyDescent="0.25">
      <c r="A4716" s="106"/>
      <c r="B4716" s="106"/>
      <c r="C4716" s="106"/>
      <c r="D4716" s="106"/>
      <c r="E4716">
        <v>50217</v>
      </c>
      <c r="F4716" s="106"/>
      <c r="G4716" t="s">
        <v>102</v>
      </c>
      <c r="H4716" s="106"/>
    </row>
    <row r="4717" spans="1:8" x14ac:dyDescent="0.25">
      <c r="A4717" s="106"/>
      <c r="B4717" s="106"/>
      <c r="C4717" s="106"/>
      <c r="D4717" s="106"/>
      <c r="E4717">
        <v>50218</v>
      </c>
      <c r="F4717" s="106"/>
      <c r="G4717" t="s">
        <v>102</v>
      </c>
      <c r="H4717" s="106"/>
    </row>
    <row r="4718" spans="1:8" x14ac:dyDescent="0.25">
      <c r="A4718" s="106"/>
      <c r="B4718" s="106"/>
      <c r="C4718" s="106"/>
      <c r="D4718" s="106"/>
      <c r="E4718">
        <v>50219</v>
      </c>
      <c r="F4718" s="106"/>
      <c r="G4718" t="s">
        <v>102</v>
      </c>
      <c r="H4718" s="106"/>
    </row>
    <row r="4719" spans="1:8" x14ac:dyDescent="0.25">
      <c r="A4719" s="106"/>
      <c r="B4719" s="106"/>
      <c r="C4719" s="106"/>
      <c r="D4719" s="106"/>
      <c r="E4719">
        <v>50220</v>
      </c>
      <c r="F4719" s="106"/>
      <c r="G4719" t="s">
        <v>102</v>
      </c>
      <c r="H4719" s="106"/>
    </row>
    <row r="4720" spans="1:8" x14ac:dyDescent="0.25">
      <c r="A4720" s="106"/>
      <c r="B4720" s="106"/>
      <c r="C4720" s="106"/>
      <c r="D4720" s="106"/>
      <c r="E4720">
        <v>50221</v>
      </c>
      <c r="F4720" s="106"/>
      <c r="G4720" t="s">
        <v>102</v>
      </c>
      <c r="H4720" s="106"/>
    </row>
    <row r="4721" spans="1:8" x14ac:dyDescent="0.25">
      <c r="A4721" s="106"/>
      <c r="B4721" s="106"/>
      <c r="C4721" s="106"/>
      <c r="D4721" s="106"/>
      <c r="E4721">
        <v>50222</v>
      </c>
      <c r="F4721" s="106"/>
      <c r="G4721" t="s">
        <v>102</v>
      </c>
      <c r="H4721" s="106"/>
    </row>
    <row r="4722" spans="1:8" x14ac:dyDescent="0.25">
      <c r="A4722" s="106"/>
      <c r="B4722" s="106"/>
      <c r="C4722" s="106"/>
      <c r="D4722" s="106"/>
      <c r="E4722">
        <v>50223</v>
      </c>
      <c r="F4722" s="106"/>
      <c r="G4722" t="s">
        <v>102</v>
      </c>
      <c r="H4722" s="106"/>
    </row>
    <row r="4723" spans="1:8" x14ac:dyDescent="0.25">
      <c r="A4723" s="106"/>
      <c r="B4723" s="106"/>
      <c r="C4723" s="106"/>
      <c r="D4723" s="106"/>
      <c r="E4723">
        <v>50224</v>
      </c>
      <c r="F4723" s="106"/>
      <c r="G4723" t="s">
        <v>102</v>
      </c>
      <c r="H4723" s="106"/>
    </row>
    <row r="4724" spans="1:8" x14ac:dyDescent="0.25">
      <c r="A4724" s="106"/>
      <c r="B4724" s="106"/>
      <c r="C4724" s="106"/>
      <c r="D4724" s="106"/>
      <c r="E4724">
        <v>50225</v>
      </c>
      <c r="F4724" s="106"/>
      <c r="G4724" t="s">
        <v>102</v>
      </c>
      <c r="H4724" s="106"/>
    </row>
    <row r="4725" spans="1:8" x14ac:dyDescent="0.25">
      <c r="A4725" s="106"/>
      <c r="B4725" s="106"/>
      <c r="C4725" s="106"/>
      <c r="D4725" s="106"/>
      <c r="E4725">
        <v>50226</v>
      </c>
      <c r="F4725" s="106"/>
      <c r="G4725" t="s">
        <v>102</v>
      </c>
      <c r="H4725" s="106"/>
    </row>
    <row r="4726" spans="1:8" x14ac:dyDescent="0.25">
      <c r="A4726" s="106"/>
      <c r="B4726" s="106"/>
      <c r="C4726" s="106"/>
      <c r="D4726" s="106"/>
      <c r="E4726">
        <v>50227</v>
      </c>
      <c r="F4726" s="106"/>
      <c r="G4726" t="s">
        <v>102</v>
      </c>
      <c r="H4726" s="106"/>
    </row>
    <row r="4727" spans="1:8" x14ac:dyDescent="0.25">
      <c r="A4727" s="106"/>
      <c r="B4727" s="106"/>
      <c r="C4727" s="106"/>
      <c r="D4727" s="106"/>
      <c r="E4727">
        <v>50229</v>
      </c>
      <c r="F4727" s="106"/>
      <c r="G4727" t="s">
        <v>102</v>
      </c>
      <c r="H4727" s="106"/>
    </row>
    <row r="4728" spans="1:8" x14ac:dyDescent="0.25">
      <c r="A4728" s="106"/>
      <c r="B4728" s="106"/>
      <c r="C4728" s="106"/>
      <c r="D4728" s="106"/>
      <c r="E4728">
        <v>50230</v>
      </c>
      <c r="F4728" s="106"/>
      <c r="G4728" t="s">
        <v>102</v>
      </c>
      <c r="H4728" s="106"/>
    </row>
    <row r="4729" spans="1:8" x14ac:dyDescent="0.25">
      <c r="A4729" s="106"/>
      <c r="B4729" s="106"/>
      <c r="C4729" s="106"/>
      <c r="D4729" s="106"/>
      <c r="E4729">
        <v>50231</v>
      </c>
      <c r="F4729" s="106"/>
      <c r="G4729" t="s">
        <v>102</v>
      </c>
      <c r="H4729" s="106"/>
    </row>
    <row r="4730" spans="1:8" x14ac:dyDescent="0.25">
      <c r="A4730" s="106"/>
      <c r="B4730" s="106"/>
      <c r="C4730" s="106"/>
      <c r="D4730" s="106"/>
      <c r="E4730">
        <v>50232</v>
      </c>
      <c r="F4730" s="106"/>
      <c r="G4730" t="s">
        <v>102</v>
      </c>
      <c r="H4730" s="106"/>
    </row>
    <row r="4731" spans="1:8" x14ac:dyDescent="0.25">
      <c r="A4731" s="106"/>
      <c r="B4731" s="106"/>
      <c r="C4731" s="106"/>
      <c r="D4731" s="106"/>
      <c r="E4731">
        <v>50233</v>
      </c>
      <c r="F4731" s="106"/>
      <c r="G4731" t="s">
        <v>102</v>
      </c>
      <c r="H4731" s="106"/>
    </row>
    <row r="4732" spans="1:8" x14ac:dyDescent="0.25">
      <c r="A4732" s="106"/>
      <c r="B4732" s="106"/>
      <c r="C4732" s="106"/>
      <c r="D4732" s="106"/>
      <c r="E4732">
        <v>50234</v>
      </c>
      <c r="F4732" s="106"/>
      <c r="G4732" t="s">
        <v>102</v>
      </c>
      <c r="H4732" s="106"/>
    </row>
    <row r="4733" spans="1:8" x14ac:dyDescent="0.25">
      <c r="A4733" s="106"/>
      <c r="B4733" s="106"/>
      <c r="C4733" s="106"/>
      <c r="D4733" s="106"/>
      <c r="E4733">
        <v>50235</v>
      </c>
      <c r="F4733" s="106"/>
      <c r="G4733" t="s">
        <v>102</v>
      </c>
      <c r="H4733" s="106"/>
    </row>
    <row r="4734" spans="1:8" x14ac:dyDescent="0.25">
      <c r="A4734" s="106"/>
      <c r="B4734" s="106"/>
      <c r="C4734" s="106"/>
      <c r="D4734" s="106"/>
      <c r="E4734">
        <v>50074338</v>
      </c>
      <c r="F4734" s="106"/>
      <c r="G4734" t="s">
        <v>104</v>
      </c>
      <c r="H4734" s="106"/>
    </row>
    <row r="4735" spans="1:8" x14ac:dyDescent="0.25">
      <c r="A4735" s="106"/>
      <c r="B4735" s="106"/>
      <c r="C4735" s="106"/>
      <c r="D4735" s="106"/>
      <c r="E4735">
        <v>50074339</v>
      </c>
      <c r="F4735" s="106"/>
      <c r="G4735" t="s">
        <v>104</v>
      </c>
      <c r="H4735" s="106"/>
    </row>
    <row r="4736" spans="1:8" x14ac:dyDescent="0.25">
      <c r="A4736" s="106"/>
      <c r="B4736" s="106"/>
      <c r="C4736" s="106"/>
      <c r="D4736" s="106"/>
      <c r="E4736">
        <v>45729505</v>
      </c>
      <c r="F4736" s="106"/>
      <c r="G4736" t="s">
        <v>102</v>
      </c>
      <c r="H4736" s="106"/>
    </row>
    <row r="4737" spans="1:8" x14ac:dyDescent="0.25">
      <c r="A4737" s="106"/>
      <c r="B4737" s="106"/>
      <c r="C4737" s="106"/>
      <c r="D4737" s="106"/>
      <c r="E4737">
        <v>44925699</v>
      </c>
      <c r="F4737" s="106"/>
      <c r="G4737" t="s">
        <v>102</v>
      </c>
      <c r="H4737" s="106"/>
    </row>
    <row r="4738" spans="1:8" x14ac:dyDescent="0.25">
      <c r="A4738" s="106"/>
      <c r="B4738" s="106"/>
      <c r="C4738" s="106"/>
      <c r="D4738" s="106"/>
      <c r="E4738">
        <v>44925678</v>
      </c>
      <c r="F4738" s="106"/>
      <c r="G4738" t="s">
        <v>102</v>
      </c>
      <c r="H4738" s="106"/>
    </row>
    <row r="4739" spans="1:8" x14ac:dyDescent="0.25">
      <c r="A4739" s="106"/>
      <c r="B4739" s="106"/>
      <c r="C4739" s="106"/>
      <c r="D4739" s="106"/>
      <c r="E4739">
        <v>50074313</v>
      </c>
      <c r="F4739" s="106"/>
      <c r="G4739" t="s">
        <v>102</v>
      </c>
      <c r="H4739" s="106"/>
    </row>
    <row r="4740" spans="1:8" x14ac:dyDescent="0.25">
      <c r="A4740" s="106"/>
      <c r="B4740" s="106"/>
      <c r="C4740" s="106"/>
      <c r="D4740" s="106"/>
      <c r="E4740">
        <v>44421747</v>
      </c>
      <c r="F4740" s="106"/>
      <c r="G4740" t="s">
        <v>102</v>
      </c>
      <c r="H4740" s="106"/>
    </row>
    <row r="4741" spans="1:8" x14ac:dyDescent="0.25">
      <c r="A4741" s="106"/>
      <c r="B4741" s="106"/>
      <c r="C4741" s="106"/>
      <c r="D4741" s="106"/>
      <c r="E4741">
        <v>51718</v>
      </c>
      <c r="F4741" s="106"/>
      <c r="G4741" t="s">
        <v>102</v>
      </c>
      <c r="H4741" s="106"/>
    </row>
    <row r="4742" spans="1:8" x14ac:dyDescent="0.25">
      <c r="A4742" s="106"/>
      <c r="B4742" s="106"/>
      <c r="C4742" s="106"/>
      <c r="D4742" s="106"/>
      <c r="E4742">
        <v>51720</v>
      </c>
      <c r="F4742" s="106"/>
      <c r="G4742" t="s">
        <v>102</v>
      </c>
      <c r="H4742" s="106"/>
    </row>
    <row r="4743" spans="1:8" x14ac:dyDescent="0.25">
      <c r="A4743" s="106"/>
      <c r="B4743" s="106"/>
      <c r="C4743" s="106"/>
      <c r="D4743" s="106"/>
      <c r="E4743">
        <v>51721</v>
      </c>
      <c r="F4743" s="106"/>
      <c r="G4743" t="s">
        <v>102</v>
      </c>
      <c r="H4743" s="106"/>
    </row>
    <row r="4744" spans="1:8" x14ac:dyDescent="0.25">
      <c r="A4744" s="106"/>
      <c r="B4744" s="106"/>
      <c r="C4744" s="106"/>
      <c r="D4744" s="106"/>
      <c r="E4744">
        <v>51722</v>
      </c>
      <c r="F4744" s="106"/>
      <c r="G4744" t="s">
        <v>102</v>
      </c>
      <c r="H4744" s="106"/>
    </row>
    <row r="4745" spans="1:8" x14ac:dyDescent="0.25">
      <c r="A4745" s="106"/>
      <c r="B4745" s="106"/>
      <c r="C4745" s="106"/>
      <c r="D4745" s="106"/>
      <c r="E4745">
        <v>51723</v>
      </c>
      <c r="F4745" s="106"/>
      <c r="G4745" t="s">
        <v>102</v>
      </c>
      <c r="H4745" s="106"/>
    </row>
    <row r="4746" spans="1:8" x14ac:dyDescent="0.25">
      <c r="A4746" s="106"/>
      <c r="B4746" s="106"/>
      <c r="C4746" s="106"/>
      <c r="D4746" s="106"/>
      <c r="E4746">
        <v>51725</v>
      </c>
      <c r="F4746" s="106"/>
      <c r="G4746" t="s">
        <v>102</v>
      </c>
      <c r="H4746" s="106"/>
    </row>
    <row r="4747" spans="1:8" x14ac:dyDescent="0.25">
      <c r="A4747" s="106"/>
      <c r="B4747" s="106"/>
      <c r="C4747" s="106"/>
      <c r="D4747" s="106"/>
      <c r="E4747">
        <v>51727</v>
      </c>
      <c r="F4747" s="106"/>
      <c r="G4747" t="s">
        <v>102</v>
      </c>
      <c r="H4747" s="106"/>
    </row>
    <row r="4748" spans="1:8" x14ac:dyDescent="0.25">
      <c r="A4748" s="106"/>
      <c r="B4748" s="106"/>
      <c r="C4748" s="106"/>
      <c r="D4748" s="106"/>
      <c r="E4748">
        <v>51728</v>
      </c>
      <c r="F4748" s="106"/>
      <c r="G4748" t="s">
        <v>102</v>
      </c>
      <c r="H4748" s="106"/>
    </row>
    <row r="4749" spans="1:8" x14ac:dyDescent="0.25">
      <c r="A4749" s="106"/>
      <c r="B4749" s="106"/>
      <c r="C4749" s="106"/>
      <c r="D4749" s="106"/>
      <c r="E4749">
        <v>51729</v>
      </c>
      <c r="F4749" s="106"/>
      <c r="G4749" t="s">
        <v>102</v>
      </c>
      <c r="H4749" s="106"/>
    </row>
    <row r="4750" spans="1:8" x14ac:dyDescent="0.25">
      <c r="A4750" s="106"/>
      <c r="B4750" s="106"/>
      <c r="C4750" s="106"/>
      <c r="D4750" s="106"/>
      <c r="E4750">
        <v>51731</v>
      </c>
      <c r="F4750" s="106"/>
      <c r="G4750" t="s">
        <v>102</v>
      </c>
      <c r="H4750" s="106"/>
    </row>
    <row r="4751" spans="1:8" x14ac:dyDescent="0.25">
      <c r="A4751" s="106"/>
      <c r="B4751" s="106"/>
      <c r="C4751" s="106"/>
      <c r="D4751" s="106"/>
      <c r="E4751">
        <v>51732</v>
      </c>
      <c r="F4751" s="106"/>
      <c r="G4751" t="s">
        <v>102</v>
      </c>
      <c r="H4751" s="106"/>
    </row>
    <row r="4752" spans="1:8" x14ac:dyDescent="0.25">
      <c r="A4752" s="106"/>
      <c r="B4752" s="106"/>
      <c r="C4752" s="106"/>
      <c r="D4752" s="106"/>
      <c r="E4752">
        <v>51733</v>
      </c>
      <c r="F4752" s="106"/>
      <c r="G4752" t="s">
        <v>102</v>
      </c>
      <c r="H4752" s="106"/>
    </row>
    <row r="4753" spans="1:8" x14ac:dyDescent="0.25">
      <c r="A4753" s="106"/>
      <c r="B4753" s="106"/>
      <c r="C4753" s="106"/>
      <c r="D4753" s="106"/>
      <c r="E4753">
        <v>51734</v>
      </c>
      <c r="F4753" s="106"/>
      <c r="G4753" t="s">
        <v>102</v>
      </c>
      <c r="H4753" s="106"/>
    </row>
    <row r="4754" spans="1:8" x14ac:dyDescent="0.25">
      <c r="A4754" s="106"/>
      <c r="B4754" s="106"/>
      <c r="C4754" s="106"/>
      <c r="D4754" s="106"/>
      <c r="E4754">
        <v>51735</v>
      </c>
      <c r="F4754" s="106"/>
      <c r="G4754" t="s">
        <v>102</v>
      </c>
      <c r="H4754" s="106"/>
    </row>
    <row r="4755" spans="1:8" x14ac:dyDescent="0.25">
      <c r="A4755" s="106"/>
      <c r="B4755" s="106"/>
      <c r="C4755" s="106"/>
      <c r="D4755" s="106"/>
      <c r="E4755">
        <v>49076</v>
      </c>
      <c r="F4755" s="106"/>
      <c r="G4755" t="s">
        <v>102</v>
      </c>
      <c r="H4755" s="106"/>
    </row>
    <row r="4756" spans="1:8" x14ac:dyDescent="0.25">
      <c r="A4756" s="106"/>
      <c r="B4756" s="106"/>
      <c r="C4756" s="106"/>
      <c r="D4756" s="106"/>
      <c r="E4756">
        <v>49078</v>
      </c>
      <c r="F4756" s="106"/>
      <c r="G4756" t="s">
        <v>102</v>
      </c>
      <c r="H4756" s="106"/>
    </row>
    <row r="4757" spans="1:8" x14ac:dyDescent="0.25">
      <c r="A4757" s="106"/>
      <c r="B4757" s="106"/>
      <c r="C4757" s="106"/>
      <c r="D4757" s="106"/>
      <c r="E4757">
        <v>49080</v>
      </c>
      <c r="F4757" s="106"/>
      <c r="G4757" t="s">
        <v>102</v>
      </c>
      <c r="H4757" s="106"/>
    </row>
    <row r="4758" spans="1:8" x14ac:dyDescent="0.25">
      <c r="A4758" s="106"/>
      <c r="B4758" s="106"/>
      <c r="C4758" s="106"/>
      <c r="D4758" s="106"/>
      <c r="E4758">
        <v>49082</v>
      </c>
      <c r="F4758" s="106"/>
      <c r="G4758" t="s">
        <v>102</v>
      </c>
      <c r="H4758" s="106"/>
    </row>
    <row r="4759" spans="1:8" x14ac:dyDescent="0.25">
      <c r="A4759" s="106"/>
      <c r="B4759" s="106"/>
      <c r="C4759" s="106"/>
      <c r="D4759" s="106"/>
      <c r="E4759">
        <v>49084</v>
      </c>
      <c r="F4759" s="106"/>
      <c r="G4759" t="s">
        <v>102</v>
      </c>
      <c r="H4759" s="106"/>
    </row>
    <row r="4760" spans="1:8" x14ac:dyDescent="0.25">
      <c r="A4760" s="106"/>
      <c r="B4760" s="106"/>
      <c r="C4760" s="106"/>
      <c r="D4760" s="106"/>
      <c r="E4760">
        <v>49086</v>
      </c>
      <c r="F4760" s="106"/>
      <c r="G4760" t="s">
        <v>102</v>
      </c>
      <c r="H4760" s="106"/>
    </row>
    <row r="4761" spans="1:8" x14ac:dyDescent="0.25">
      <c r="A4761" s="106"/>
      <c r="B4761" s="106"/>
      <c r="C4761" s="106"/>
      <c r="D4761" s="106"/>
      <c r="E4761">
        <v>49088</v>
      </c>
      <c r="F4761" s="106"/>
      <c r="G4761" t="s">
        <v>102</v>
      </c>
      <c r="H4761" s="106"/>
    </row>
    <row r="4762" spans="1:8" x14ac:dyDescent="0.25">
      <c r="A4762" s="106"/>
      <c r="B4762" s="106"/>
      <c r="C4762" s="106"/>
      <c r="D4762" s="106"/>
      <c r="E4762">
        <v>49092</v>
      </c>
      <c r="F4762" s="106"/>
      <c r="G4762" t="s">
        <v>102</v>
      </c>
      <c r="H4762" s="106"/>
    </row>
    <row r="4763" spans="1:8" x14ac:dyDescent="0.25">
      <c r="A4763" s="106"/>
      <c r="B4763" s="106"/>
      <c r="C4763" s="106"/>
      <c r="D4763" s="106"/>
      <c r="E4763">
        <v>49094</v>
      </c>
      <c r="F4763" s="106"/>
      <c r="G4763" t="s">
        <v>102</v>
      </c>
      <c r="H4763" s="106"/>
    </row>
    <row r="4764" spans="1:8" x14ac:dyDescent="0.25">
      <c r="A4764" s="106"/>
      <c r="B4764" s="106"/>
      <c r="C4764" s="106"/>
      <c r="D4764" s="106"/>
      <c r="E4764">
        <v>49097</v>
      </c>
      <c r="F4764" s="106"/>
      <c r="G4764" t="s">
        <v>102</v>
      </c>
      <c r="H4764" s="106"/>
    </row>
    <row r="4765" spans="1:8" x14ac:dyDescent="0.25">
      <c r="A4765" s="106"/>
      <c r="B4765" s="106"/>
      <c r="C4765" s="106"/>
      <c r="D4765" s="106"/>
      <c r="E4765">
        <v>49099</v>
      </c>
      <c r="F4765" s="106"/>
      <c r="G4765" t="s">
        <v>102</v>
      </c>
      <c r="H4765" s="106"/>
    </row>
    <row r="4766" spans="1:8" x14ac:dyDescent="0.25">
      <c r="A4766" s="106"/>
      <c r="B4766" s="106"/>
      <c r="C4766" s="106"/>
      <c r="D4766" s="106"/>
      <c r="E4766">
        <v>49103</v>
      </c>
      <c r="F4766" s="106"/>
      <c r="G4766" t="s">
        <v>102</v>
      </c>
      <c r="H4766" s="106"/>
    </row>
    <row r="4767" spans="1:8" x14ac:dyDescent="0.25">
      <c r="A4767" s="106"/>
      <c r="B4767" s="106"/>
      <c r="C4767" s="106"/>
      <c r="D4767" s="106"/>
      <c r="E4767">
        <v>49105</v>
      </c>
      <c r="F4767" s="106"/>
      <c r="G4767" t="s">
        <v>102</v>
      </c>
      <c r="H4767" s="106"/>
    </row>
    <row r="4768" spans="1:8" x14ac:dyDescent="0.25">
      <c r="A4768" s="106"/>
      <c r="B4768" s="106"/>
      <c r="C4768" s="106"/>
      <c r="D4768" s="106"/>
      <c r="E4768">
        <v>49107</v>
      </c>
      <c r="F4768" s="106"/>
      <c r="G4768" t="s">
        <v>102</v>
      </c>
      <c r="H4768" s="106"/>
    </row>
    <row r="4769" spans="1:8" x14ac:dyDescent="0.25">
      <c r="A4769" s="106"/>
      <c r="B4769" s="106"/>
      <c r="C4769" s="106"/>
      <c r="D4769" s="106"/>
      <c r="E4769">
        <v>49109</v>
      </c>
      <c r="F4769" s="106"/>
      <c r="G4769" t="s">
        <v>102</v>
      </c>
      <c r="H4769" s="106"/>
    </row>
    <row r="4770" spans="1:8" x14ac:dyDescent="0.25">
      <c r="A4770" s="106"/>
      <c r="B4770" s="106"/>
      <c r="C4770" s="106"/>
      <c r="D4770" s="106"/>
      <c r="E4770">
        <v>49111</v>
      </c>
      <c r="F4770" s="106"/>
      <c r="G4770" t="s">
        <v>102</v>
      </c>
      <c r="H4770" s="106"/>
    </row>
    <row r="4771" spans="1:8" x14ac:dyDescent="0.25">
      <c r="A4771" s="106"/>
      <c r="B4771" s="106"/>
      <c r="C4771" s="106"/>
      <c r="D4771" s="106"/>
      <c r="E4771">
        <v>49113</v>
      </c>
      <c r="F4771" s="106"/>
      <c r="G4771" t="s">
        <v>102</v>
      </c>
      <c r="H4771" s="106"/>
    </row>
    <row r="4772" spans="1:8" x14ac:dyDescent="0.25">
      <c r="A4772" s="106"/>
      <c r="B4772" s="106"/>
      <c r="C4772" s="106"/>
      <c r="D4772" s="106"/>
      <c r="E4772">
        <v>49115</v>
      </c>
      <c r="F4772" s="106"/>
      <c r="G4772" t="s">
        <v>102</v>
      </c>
      <c r="H4772" s="106"/>
    </row>
    <row r="4773" spans="1:8" x14ac:dyDescent="0.25">
      <c r="A4773" s="106"/>
      <c r="B4773" s="106"/>
      <c r="C4773" s="106"/>
      <c r="D4773" s="106"/>
      <c r="E4773">
        <v>49117</v>
      </c>
      <c r="F4773" s="106"/>
      <c r="G4773" t="s">
        <v>102</v>
      </c>
      <c r="H4773" s="106"/>
    </row>
    <row r="4774" spans="1:8" x14ac:dyDescent="0.25">
      <c r="A4774" s="106"/>
      <c r="B4774" s="106"/>
      <c r="C4774" s="106"/>
      <c r="D4774" s="106"/>
      <c r="E4774">
        <v>49119</v>
      </c>
      <c r="F4774" s="106"/>
      <c r="G4774" t="s">
        <v>102</v>
      </c>
      <c r="H4774" s="106"/>
    </row>
    <row r="4775" spans="1:8" x14ac:dyDescent="0.25">
      <c r="A4775" s="106"/>
      <c r="B4775" s="106"/>
      <c r="C4775" s="106"/>
      <c r="D4775" s="106"/>
      <c r="E4775">
        <v>49121</v>
      </c>
      <c r="F4775" s="106"/>
      <c r="G4775" t="s">
        <v>102</v>
      </c>
      <c r="H4775" s="106"/>
    </row>
    <row r="4776" spans="1:8" x14ac:dyDescent="0.25">
      <c r="A4776" s="106"/>
      <c r="B4776" s="106"/>
      <c r="C4776" s="106"/>
      <c r="D4776" s="106"/>
      <c r="E4776">
        <v>49123</v>
      </c>
      <c r="F4776" s="106"/>
      <c r="G4776" t="s">
        <v>102</v>
      </c>
      <c r="H4776" s="106"/>
    </row>
    <row r="4777" spans="1:8" x14ac:dyDescent="0.25">
      <c r="A4777" s="106"/>
      <c r="B4777" s="106"/>
      <c r="C4777" s="106"/>
      <c r="D4777" s="106"/>
      <c r="E4777">
        <v>49125</v>
      </c>
      <c r="F4777" s="106"/>
      <c r="G4777" t="s">
        <v>102</v>
      </c>
      <c r="H4777" s="106"/>
    </row>
    <row r="4778" spans="1:8" x14ac:dyDescent="0.25">
      <c r="A4778" s="106"/>
      <c r="B4778" s="106"/>
      <c r="C4778" s="106"/>
      <c r="D4778" s="106"/>
      <c r="E4778">
        <v>49144</v>
      </c>
      <c r="F4778" s="106"/>
      <c r="G4778" t="s">
        <v>102</v>
      </c>
      <c r="H4778" s="106"/>
    </row>
    <row r="4779" spans="1:8" x14ac:dyDescent="0.25">
      <c r="A4779" s="106"/>
      <c r="B4779" s="106"/>
      <c r="C4779" s="106"/>
      <c r="D4779" s="106"/>
      <c r="E4779">
        <v>49146</v>
      </c>
      <c r="F4779" s="106"/>
      <c r="G4779" t="s">
        <v>102</v>
      </c>
      <c r="H4779" s="106"/>
    </row>
    <row r="4780" spans="1:8" x14ac:dyDescent="0.25">
      <c r="A4780" s="106"/>
      <c r="B4780" s="106"/>
      <c r="C4780" s="106"/>
      <c r="D4780" s="106"/>
      <c r="E4780">
        <v>49148</v>
      </c>
      <c r="F4780" s="106"/>
      <c r="G4780" t="s">
        <v>102</v>
      </c>
      <c r="H4780" s="106"/>
    </row>
    <row r="4781" spans="1:8" x14ac:dyDescent="0.25">
      <c r="A4781" s="106"/>
      <c r="B4781" s="106"/>
      <c r="C4781" s="106"/>
      <c r="D4781" s="106"/>
      <c r="E4781">
        <v>49150</v>
      </c>
      <c r="F4781" s="106"/>
      <c r="G4781" t="s">
        <v>102</v>
      </c>
      <c r="H4781" s="106"/>
    </row>
    <row r="4782" spans="1:8" x14ac:dyDescent="0.25">
      <c r="A4782" s="106"/>
      <c r="B4782" s="106"/>
      <c r="C4782" s="106"/>
      <c r="D4782" s="106"/>
      <c r="E4782">
        <v>49152</v>
      </c>
      <c r="F4782" s="106"/>
      <c r="G4782" t="s">
        <v>102</v>
      </c>
      <c r="H4782" s="106"/>
    </row>
    <row r="4783" spans="1:8" x14ac:dyDescent="0.25">
      <c r="A4783" s="106"/>
      <c r="B4783" s="106"/>
      <c r="C4783" s="106"/>
      <c r="D4783" s="106"/>
      <c r="E4783">
        <v>49156</v>
      </c>
      <c r="F4783" s="106"/>
      <c r="G4783" t="s">
        <v>102</v>
      </c>
      <c r="H4783" s="106"/>
    </row>
    <row r="4784" spans="1:8" x14ac:dyDescent="0.25">
      <c r="A4784" s="106"/>
      <c r="B4784" s="106"/>
      <c r="C4784" s="106"/>
      <c r="D4784" s="106"/>
      <c r="E4784">
        <v>49158</v>
      </c>
      <c r="F4784" s="106"/>
      <c r="G4784" t="s">
        <v>102</v>
      </c>
      <c r="H4784" s="106"/>
    </row>
    <row r="4785" spans="1:8" x14ac:dyDescent="0.25">
      <c r="A4785" s="106"/>
      <c r="B4785" s="106"/>
      <c r="C4785" s="106"/>
      <c r="D4785" s="106"/>
      <c r="E4785">
        <v>49160</v>
      </c>
      <c r="F4785" s="106"/>
      <c r="G4785" t="s">
        <v>102</v>
      </c>
      <c r="H4785" s="106"/>
    </row>
    <row r="4786" spans="1:8" x14ac:dyDescent="0.25">
      <c r="A4786" s="106"/>
      <c r="B4786" s="106"/>
      <c r="C4786" s="106"/>
      <c r="D4786" s="106"/>
      <c r="E4786">
        <v>49162</v>
      </c>
      <c r="F4786" s="106"/>
      <c r="G4786" t="s">
        <v>102</v>
      </c>
      <c r="H4786" s="106"/>
    </row>
    <row r="4787" spans="1:8" x14ac:dyDescent="0.25">
      <c r="A4787" s="106"/>
      <c r="B4787" s="106"/>
      <c r="C4787" s="106"/>
      <c r="D4787" s="106"/>
      <c r="E4787">
        <v>49166</v>
      </c>
      <c r="F4787" s="106"/>
      <c r="G4787" t="s">
        <v>102</v>
      </c>
      <c r="H4787" s="106"/>
    </row>
    <row r="4788" spans="1:8" x14ac:dyDescent="0.25">
      <c r="A4788" s="106"/>
      <c r="B4788" s="106"/>
      <c r="C4788" s="106"/>
      <c r="D4788" s="106"/>
      <c r="E4788">
        <v>49169</v>
      </c>
      <c r="F4788" s="106"/>
      <c r="G4788" t="s">
        <v>102</v>
      </c>
      <c r="H4788" s="106"/>
    </row>
    <row r="4789" spans="1:8" x14ac:dyDescent="0.25">
      <c r="A4789" s="106"/>
      <c r="B4789" s="106"/>
      <c r="C4789" s="106"/>
      <c r="D4789" s="106"/>
      <c r="E4789">
        <v>49171</v>
      </c>
      <c r="F4789" s="106"/>
      <c r="G4789" t="s">
        <v>102</v>
      </c>
      <c r="H4789" s="106"/>
    </row>
    <row r="4790" spans="1:8" x14ac:dyDescent="0.25">
      <c r="A4790" s="106"/>
      <c r="B4790" s="106"/>
      <c r="C4790" s="106"/>
      <c r="D4790" s="106"/>
      <c r="E4790">
        <v>49173</v>
      </c>
      <c r="F4790" s="106"/>
      <c r="G4790" t="s">
        <v>102</v>
      </c>
      <c r="H4790" s="106"/>
    </row>
    <row r="4791" spans="1:8" x14ac:dyDescent="0.25">
      <c r="A4791" s="106"/>
      <c r="B4791" s="106"/>
      <c r="C4791" s="106"/>
      <c r="D4791" s="106"/>
      <c r="E4791">
        <v>49330</v>
      </c>
      <c r="F4791" s="106"/>
      <c r="G4791" t="s">
        <v>102</v>
      </c>
      <c r="H4791" s="106"/>
    </row>
    <row r="4792" spans="1:8" x14ac:dyDescent="0.25">
      <c r="A4792" s="106"/>
      <c r="B4792" s="106"/>
      <c r="C4792" s="106"/>
      <c r="D4792" s="106"/>
      <c r="E4792">
        <v>49332</v>
      </c>
      <c r="F4792" s="106"/>
      <c r="G4792" t="s">
        <v>102</v>
      </c>
      <c r="H4792" s="106"/>
    </row>
    <row r="4793" spans="1:8" x14ac:dyDescent="0.25">
      <c r="A4793" s="106"/>
      <c r="B4793" s="106"/>
      <c r="C4793" s="106"/>
      <c r="D4793" s="106"/>
      <c r="E4793">
        <v>49061</v>
      </c>
      <c r="F4793" s="106"/>
      <c r="G4793" t="s">
        <v>105</v>
      </c>
      <c r="H4793" s="106"/>
    </row>
    <row r="4794" spans="1:8" x14ac:dyDescent="0.25">
      <c r="A4794" s="106"/>
      <c r="B4794" s="106"/>
      <c r="C4794" s="106"/>
      <c r="D4794" s="106"/>
      <c r="E4794">
        <v>49044</v>
      </c>
      <c r="F4794" s="106"/>
      <c r="G4794" t="s">
        <v>102</v>
      </c>
      <c r="H4794" s="106"/>
    </row>
    <row r="4795" spans="1:8" x14ac:dyDescent="0.25">
      <c r="A4795" s="106"/>
      <c r="B4795" s="106"/>
      <c r="C4795" s="106"/>
      <c r="D4795" s="106"/>
      <c r="E4795">
        <v>49048</v>
      </c>
      <c r="F4795" s="106"/>
      <c r="G4795" t="s">
        <v>102</v>
      </c>
      <c r="H4795" s="106"/>
    </row>
    <row r="4796" spans="1:8" x14ac:dyDescent="0.25">
      <c r="A4796" s="106"/>
      <c r="B4796" s="106"/>
      <c r="C4796" s="106"/>
      <c r="D4796" s="106"/>
      <c r="E4796">
        <v>49050</v>
      </c>
      <c r="F4796" s="106"/>
      <c r="G4796" t="s">
        <v>102</v>
      </c>
      <c r="H4796" s="106"/>
    </row>
    <row r="4797" spans="1:8" x14ac:dyDescent="0.25">
      <c r="A4797" s="106"/>
      <c r="B4797" s="106"/>
      <c r="C4797" s="106"/>
      <c r="D4797" s="106"/>
      <c r="E4797">
        <v>49054</v>
      </c>
      <c r="F4797" s="106"/>
      <c r="G4797" t="s">
        <v>102</v>
      </c>
      <c r="H4797" s="106"/>
    </row>
    <row r="4798" spans="1:8" x14ac:dyDescent="0.25">
      <c r="A4798" s="106"/>
      <c r="B4798" s="106"/>
      <c r="C4798" s="106"/>
      <c r="D4798" s="106"/>
      <c r="E4798">
        <v>49056</v>
      </c>
      <c r="F4798" s="106"/>
      <c r="G4798" t="s">
        <v>102</v>
      </c>
      <c r="H4798" s="106"/>
    </row>
    <row r="4799" spans="1:8" x14ac:dyDescent="0.25">
      <c r="A4799" s="106"/>
      <c r="B4799" s="106"/>
      <c r="C4799" s="106"/>
      <c r="D4799" s="106"/>
      <c r="E4799">
        <v>49058</v>
      </c>
      <c r="F4799" s="106"/>
      <c r="G4799" t="s">
        <v>102</v>
      </c>
      <c r="H4799" s="106"/>
    </row>
    <row r="4800" spans="1:8" x14ac:dyDescent="0.25">
      <c r="A4800" s="106"/>
      <c r="B4800" s="106"/>
      <c r="C4800" s="106"/>
      <c r="D4800" s="106"/>
      <c r="E4800">
        <v>46184</v>
      </c>
      <c r="F4800" s="106"/>
      <c r="G4800" t="s">
        <v>102</v>
      </c>
      <c r="H4800" s="106"/>
    </row>
    <row r="4801" spans="1:8" x14ac:dyDescent="0.25">
      <c r="A4801" s="106"/>
      <c r="B4801" s="106"/>
      <c r="C4801" s="106"/>
      <c r="D4801" s="106"/>
      <c r="E4801">
        <v>49264</v>
      </c>
      <c r="F4801" s="106"/>
      <c r="G4801" t="s">
        <v>102</v>
      </c>
      <c r="H4801" s="106"/>
    </row>
    <row r="4802" spans="1:8" x14ac:dyDescent="0.25">
      <c r="A4802" s="106"/>
      <c r="B4802" s="106"/>
      <c r="C4802" s="106"/>
      <c r="D4802" s="106"/>
      <c r="E4802">
        <v>49266</v>
      </c>
      <c r="F4802" s="106"/>
      <c r="G4802" t="s">
        <v>102</v>
      </c>
      <c r="H4802" s="106"/>
    </row>
    <row r="4803" spans="1:8" x14ac:dyDescent="0.25">
      <c r="A4803" s="106"/>
      <c r="B4803" s="106"/>
      <c r="C4803" s="106"/>
      <c r="D4803" s="106"/>
      <c r="E4803">
        <v>49268</v>
      </c>
      <c r="F4803" s="106"/>
      <c r="G4803" t="s">
        <v>102</v>
      </c>
      <c r="H4803" s="106"/>
    </row>
    <row r="4804" spans="1:8" x14ac:dyDescent="0.25">
      <c r="A4804" s="106"/>
      <c r="B4804" s="106"/>
      <c r="C4804" s="106"/>
      <c r="D4804" s="106"/>
      <c r="E4804">
        <v>49270</v>
      </c>
      <c r="F4804" s="106"/>
      <c r="G4804" t="s">
        <v>102</v>
      </c>
      <c r="H4804" s="106"/>
    </row>
    <row r="4805" spans="1:8" x14ac:dyDescent="0.25">
      <c r="A4805" s="106"/>
      <c r="B4805" s="106"/>
      <c r="C4805" s="106"/>
      <c r="D4805" s="106"/>
      <c r="E4805">
        <v>49272</v>
      </c>
      <c r="F4805" s="106"/>
      <c r="G4805" t="s">
        <v>102</v>
      </c>
      <c r="H4805" s="106"/>
    </row>
    <row r="4806" spans="1:8" x14ac:dyDescent="0.25">
      <c r="A4806" s="106"/>
      <c r="B4806" s="106"/>
      <c r="C4806" s="106"/>
      <c r="D4806" s="106"/>
      <c r="E4806">
        <v>49274</v>
      </c>
      <c r="F4806" s="106"/>
      <c r="G4806" t="s">
        <v>102</v>
      </c>
      <c r="H4806" s="106"/>
    </row>
    <row r="4807" spans="1:8" x14ac:dyDescent="0.25">
      <c r="A4807" s="106"/>
      <c r="B4807" s="106"/>
      <c r="C4807" s="106"/>
      <c r="D4807" s="106"/>
      <c r="E4807">
        <v>49278</v>
      </c>
      <c r="F4807" s="106"/>
      <c r="G4807" t="s">
        <v>102</v>
      </c>
      <c r="H4807" s="106"/>
    </row>
    <row r="4808" spans="1:8" x14ac:dyDescent="0.25">
      <c r="A4808" s="106"/>
      <c r="B4808" s="106"/>
      <c r="C4808" s="106"/>
      <c r="D4808" s="106"/>
      <c r="E4808">
        <v>49282</v>
      </c>
      <c r="F4808" s="106"/>
      <c r="G4808" t="s">
        <v>102</v>
      </c>
      <c r="H4808" s="106"/>
    </row>
    <row r="4809" spans="1:8" x14ac:dyDescent="0.25">
      <c r="A4809" s="106"/>
      <c r="B4809" s="106"/>
      <c r="C4809" s="106"/>
      <c r="D4809" s="106"/>
      <c r="E4809">
        <v>49284</v>
      </c>
      <c r="F4809" s="106"/>
      <c r="G4809" t="s">
        <v>102</v>
      </c>
      <c r="H4809" s="106"/>
    </row>
    <row r="4810" spans="1:8" x14ac:dyDescent="0.25">
      <c r="A4810" s="106"/>
      <c r="B4810" s="106"/>
      <c r="C4810" s="106"/>
      <c r="D4810" s="106"/>
      <c r="E4810">
        <v>49286</v>
      </c>
      <c r="F4810" s="106"/>
      <c r="G4810" t="s">
        <v>102</v>
      </c>
      <c r="H4810" s="106"/>
    </row>
    <row r="4811" spans="1:8" x14ac:dyDescent="0.25">
      <c r="A4811" s="106"/>
      <c r="B4811" s="106"/>
      <c r="C4811" s="106"/>
      <c r="D4811" s="106"/>
      <c r="E4811">
        <v>49288</v>
      </c>
      <c r="F4811" s="106"/>
      <c r="G4811" t="s">
        <v>102</v>
      </c>
      <c r="H4811" s="106"/>
    </row>
    <row r="4812" spans="1:8" x14ac:dyDescent="0.25">
      <c r="A4812" s="106"/>
      <c r="B4812" s="106"/>
      <c r="C4812" s="106"/>
      <c r="D4812" s="106"/>
      <c r="E4812">
        <v>49290</v>
      </c>
      <c r="F4812" s="106"/>
      <c r="G4812" t="s">
        <v>102</v>
      </c>
      <c r="H4812" s="106"/>
    </row>
    <row r="4813" spans="1:8" x14ac:dyDescent="0.25">
      <c r="A4813" s="106"/>
      <c r="B4813" s="106"/>
      <c r="C4813" s="106"/>
      <c r="D4813" s="106"/>
      <c r="E4813">
        <v>49294</v>
      </c>
      <c r="F4813" s="106"/>
      <c r="G4813" t="s">
        <v>102</v>
      </c>
      <c r="H4813" s="106"/>
    </row>
    <row r="4814" spans="1:8" x14ac:dyDescent="0.25">
      <c r="A4814" s="106"/>
      <c r="B4814" s="106"/>
      <c r="C4814" s="106"/>
      <c r="D4814" s="106"/>
      <c r="E4814">
        <v>49298</v>
      </c>
      <c r="F4814" s="106"/>
      <c r="G4814" t="s">
        <v>102</v>
      </c>
      <c r="H4814" s="106"/>
    </row>
    <row r="4815" spans="1:8" x14ac:dyDescent="0.25">
      <c r="A4815" s="106"/>
      <c r="B4815" s="106"/>
      <c r="C4815" s="106"/>
      <c r="D4815" s="106"/>
      <c r="E4815">
        <v>49300</v>
      </c>
      <c r="F4815" s="106"/>
      <c r="G4815" t="s">
        <v>102</v>
      </c>
      <c r="H4815" s="106"/>
    </row>
    <row r="4816" spans="1:8" x14ac:dyDescent="0.25">
      <c r="A4816" s="106"/>
      <c r="B4816" s="106"/>
      <c r="C4816" s="106"/>
      <c r="D4816" s="106"/>
      <c r="E4816">
        <v>49302</v>
      </c>
      <c r="F4816" s="106"/>
      <c r="G4816" t="s">
        <v>102</v>
      </c>
      <c r="H4816" s="106"/>
    </row>
    <row r="4817" spans="1:8" x14ac:dyDescent="0.25">
      <c r="A4817" s="106"/>
      <c r="B4817" s="106"/>
      <c r="C4817" s="106"/>
      <c r="D4817" s="106"/>
      <c r="E4817">
        <v>49304</v>
      </c>
      <c r="F4817" s="106"/>
      <c r="G4817" t="s">
        <v>102</v>
      </c>
      <c r="H4817" s="106"/>
    </row>
    <row r="4818" spans="1:8" x14ac:dyDescent="0.25">
      <c r="A4818" s="106"/>
      <c r="B4818" s="106"/>
      <c r="C4818" s="106"/>
      <c r="D4818" s="106"/>
      <c r="E4818">
        <v>49306</v>
      </c>
      <c r="F4818" s="106"/>
      <c r="G4818" t="s">
        <v>102</v>
      </c>
      <c r="H4818" s="106"/>
    </row>
    <row r="4819" spans="1:8" x14ac:dyDescent="0.25">
      <c r="A4819" s="106"/>
      <c r="B4819" s="106"/>
      <c r="C4819" s="106"/>
      <c r="D4819" s="106"/>
      <c r="E4819">
        <v>49308</v>
      </c>
      <c r="F4819" s="106"/>
      <c r="G4819" t="s">
        <v>102</v>
      </c>
      <c r="H4819" s="106"/>
    </row>
    <row r="4820" spans="1:8" x14ac:dyDescent="0.25">
      <c r="A4820" s="106"/>
      <c r="B4820" s="106"/>
      <c r="C4820" s="106"/>
      <c r="D4820" s="106"/>
      <c r="E4820">
        <v>49310</v>
      </c>
      <c r="F4820" s="106"/>
      <c r="G4820" t="s">
        <v>102</v>
      </c>
      <c r="H4820" s="106"/>
    </row>
    <row r="4821" spans="1:8" x14ac:dyDescent="0.25">
      <c r="A4821" s="106"/>
      <c r="B4821" s="106"/>
      <c r="C4821" s="106"/>
      <c r="D4821" s="106"/>
      <c r="E4821">
        <v>49312</v>
      </c>
      <c r="F4821" s="106"/>
      <c r="G4821" t="s">
        <v>102</v>
      </c>
      <c r="H4821" s="106"/>
    </row>
    <row r="4822" spans="1:8" x14ac:dyDescent="0.25">
      <c r="A4822" s="106"/>
      <c r="B4822" s="106"/>
      <c r="C4822" s="106"/>
      <c r="D4822" s="106"/>
      <c r="E4822">
        <v>49315</v>
      </c>
      <c r="F4822" s="106"/>
      <c r="G4822" t="s">
        <v>102</v>
      </c>
      <c r="H4822" s="106"/>
    </row>
    <row r="4823" spans="1:8" x14ac:dyDescent="0.25">
      <c r="A4823" s="106"/>
      <c r="B4823" s="106"/>
      <c r="C4823" s="106"/>
      <c r="D4823" s="106"/>
      <c r="E4823">
        <v>49192</v>
      </c>
      <c r="F4823" s="106"/>
      <c r="G4823" t="s">
        <v>102</v>
      </c>
      <c r="H4823" s="106"/>
    </row>
    <row r="4824" spans="1:8" x14ac:dyDescent="0.25">
      <c r="A4824" s="106"/>
      <c r="B4824" s="106"/>
      <c r="C4824" s="106"/>
      <c r="D4824" s="106"/>
      <c r="E4824">
        <v>49196</v>
      </c>
      <c r="F4824" s="106"/>
      <c r="G4824" t="s">
        <v>102</v>
      </c>
      <c r="H4824" s="106"/>
    </row>
    <row r="4825" spans="1:8" x14ac:dyDescent="0.25">
      <c r="A4825" s="106"/>
      <c r="B4825" s="106"/>
      <c r="C4825" s="106"/>
      <c r="D4825" s="106"/>
      <c r="E4825">
        <v>49198</v>
      </c>
      <c r="F4825" s="106"/>
      <c r="G4825" t="s">
        <v>102</v>
      </c>
      <c r="H4825" s="106"/>
    </row>
    <row r="4826" spans="1:8" x14ac:dyDescent="0.25">
      <c r="A4826" s="106"/>
      <c r="B4826" s="106"/>
      <c r="C4826" s="106"/>
      <c r="D4826" s="106"/>
      <c r="E4826">
        <v>49200</v>
      </c>
      <c r="F4826" s="106"/>
      <c r="G4826" t="s">
        <v>102</v>
      </c>
      <c r="H4826" s="106"/>
    </row>
    <row r="4827" spans="1:8" x14ac:dyDescent="0.25">
      <c r="A4827" s="106"/>
      <c r="B4827" s="106"/>
      <c r="C4827" s="106"/>
      <c r="D4827" s="106"/>
      <c r="E4827">
        <v>49202</v>
      </c>
      <c r="F4827" s="106"/>
      <c r="G4827" t="s">
        <v>102</v>
      </c>
      <c r="H4827" s="106"/>
    </row>
    <row r="4828" spans="1:8" x14ac:dyDescent="0.25">
      <c r="A4828" s="106"/>
      <c r="B4828" s="106"/>
      <c r="C4828" s="106"/>
      <c r="D4828" s="106"/>
      <c r="E4828">
        <v>49204</v>
      </c>
      <c r="F4828" s="106"/>
      <c r="G4828" t="s">
        <v>102</v>
      </c>
      <c r="H4828" s="106"/>
    </row>
    <row r="4829" spans="1:8" x14ac:dyDescent="0.25">
      <c r="A4829" s="106"/>
      <c r="B4829" s="106"/>
      <c r="C4829" s="106"/>
      <c r="D4829" s="106"/>
      <c r="E4829">
        <v>49206</v>
      </c>
      <c r="F4829" s="106"/>
      <c r="G4829" t="s">
        <v>102</v>
      </c>
      <c r="H4829" s="106"/>
    </row>
    <row r="4830" spans="1:8" x14ac:dyDescent="0.25">
      <c r="A4830" s="106"/>
      <c r="B4830" s="106"/>
      <c r="C4830" s="106"/>
      <c r="D4830" s="106"/>
      <c r="E4830">
        <v>49208</v>
      </c>
      <c r="F4830" s="106"/>
      <c r="G4830" t="s">
        <v>102</v>
      </c>
      <c r="H4830" s="106"/>
    </row>
    <row r="4831" spans="1:8" x14ac:dyDescent="0.25">
      <c r="A4831" s="106"/>
      <c r="B4831" s="106"/>
      <c r="C4831" s="106"/>
      <c r="D4831" s="106"/>
      <c r="E4831">
        <v>49210</v>
      </c>
      <c r="F4831" s="106"/>
      <c r="G4831" t="s">
        <v>102</v>
      </c>
      <c r="H4831" s="106"/>
    </row>
    <row r="4832" spans="1:8" x14ac:dyDescent="0.25">
      <c r="A4832" s="106"/>
      <c r="B4832" s="106"/>
      <c r="C4832" s="106"/>
      <c r="D4832" s="106"/>
      <c r="E4832">
        <v>49212</v>
      </c>
      <c r="F4832" s="106"/>
      <c r="G4832" t="s">
        <v>102</v>
      </c>
      <c r="H4832" s="106"/>
    </row>
    <row r="4833" spans="1:8" x14ac:dyDescent="0.25">
      <c r="A4833" s="106"/>
      <c r="B4833" s="106"/>
      <c r="C4833" s="106"/>
      <c r="D4833" s="106"/>
      <c r="E4833">
        <v>49219</v>
      </c>
      <c r="F4833" s="106"/>
      <c r="G4833" t="s">
        <v>102</v>
      </c>
      <c r="H4833" s="106"/>
    </row>
    <row r="4834" spans="1:8" x14ac:dyDescent="0.25">
      <c r="A4834" s="106"/>
      <c r="B4834" s="106"/>
      <c r="C4834" s="106"/>
      <c r="D4834" s="106"/>
      <c r="E4834">
        <v>49221</v>
      </c>
      <c r="F4834" s="106"/>
      <c r="G4834" t="s">
        <v>102</v>
      </c>
      <c r="H4834" s="106"/>
    </row>
    <row r="4835" spans="1:8" x14ac:dyDescent="0.25">
      <c r="A4835" s="106"/>
      <c r="B4835" s="106"/>
      <c r="C4835" s="106"/>
      <c r="D4835" s="106"/>
      <c r="E4835">
        <v>49223</v>
      </c>
      <c r="F4835" s="106"/>
      <c r="G4835" t="s">
        <v>102</v>
      </c>
      <c r="H4835" s="106"/>
    </row>
    <row r="4836" spans="1:8" x14ac:dyDescent="0.25">
      <c r="A4836" s="106"/>
      <c r="B4836" s="106"/>
      <c r="C4836" s="106"/>
      <c r="D4836" s="106"/>
      <c r="E4836">
        <v>49225</v>
      </c>
      <c r="F4836" s="106"/>
      <c r="G4836" t="s">
        <v>102</v>
      </c>
      <c r="H4836" s="106"/>
    </row>
    <row r="4837" spans="1:8" x14ac:dyDescent="0.25">
      <c r="A4837" s="106"/>
      <c r="B4837" s="106"/>
      <c r="C4837" s="106"/>
      <c r="D4837" s="106"/>
      <c r="E4837">
        <v>49227</v>
      </c>
      <c r="F4837" s="106"/>
      <c r="G4837" t="s">
        <v>102</v>
      </c>
      <c r="H4837" s="106"/>
    </row>
    <row r="4838" spans="1:8" x14ac:dyDescent="0.25">
      <c r="A4838" s="106"/>
      <c r="B4838" s="106"/>
      <c r="C4838" s="106"/>
      <c r="D4838" s="106"/>
      <c r="E4838">
        <v>49229</v>
      </c>
      <c r="F4838" s="106"/>
      <c r="G4838" t="s">
        <v>102</v>
      </c>
      <c r="H4838" s="106"/>
    </row>
    <row r="4839" spans="1:8" x14ac:dyDescent="0.25">
      <c r="A4839" s="106"/>
      <c r="B4839" s="106"/>
      <c r="C4839" s="106"/>
      <c r="D4839" s="106"/>
      <c r="E4839">
        <v>49231</v>
      </c>
      <c r="F4839" s="106"/>
      <c r="G4839" t="s">
        <v>102</v>
      </c>
      <c r="H4839" s="106"/>
    </row>
    <row r="4840" spans="1:8" x14ac:dyDescent="0.25">
      <c r="A4840" s="106"/>
      <c r="B4840" s="106"/>
      <c r="C4840" s="106"/>
      <c r="D4840" s="106"/>
      <c r="E4840">
        <v>49233</v>
      </c>
      <c r="F4840" s="106"/>
      <c r="G4840" t="s">
        <v>102</v>
      </c>
      <c r="H4840" s="106"/>
    </row>
    <row r="4841" spans="1:8" x14ac:dyDescent="0.25">
      <c r="A4841" s="106"/>
      <c r="B4841" s="106"/>
      <c r="C4841" s="106"/>
      <c r="D4841" s="106"/>
      <c r="E4841">
        <v>49235</v>
      </c>
      <c r="F4841" s="106"/>
      <c r="G4841" t="s">
        <v>102</v>
      </c>
      <c r="H4841" s="106"/>
    </row>
    <row r="4842" spans="1:8" x14ac:dyDescent="0.25">
      <c r="A4842" s="106"/>
      <c r="B4842" s="106"/>
      <c r="C4842" s="106"/>
      <c r="D4842" s="106"/>
      <c r="E4842">
        <v>49237</v>
      </c>
      <c r="F4842" s="106"/>
      <c r="G4842" t="s">
        <v>102</v>
      </c>
      <c r="H4842" s="106"/>
    </row>
    <row r="4843" spans="1:8" x14ac:dyDescent="0.25">
      <c r="A4843" s="106"/>
      <c r="B4843" s="106"/>
      <c r="C4843" s="106"/>
      <c r="D4843" s="106"/>
      <c r="E4843">
        <v>49239</v>
      </c>
      <c r="F4843" s="106"/>
      <c r="G4843" t="s">
        <v>102</v>
      </c>
      <c r="H4843" s="106"/>
    </row>
    <row r="4844" spans="1:8" x14ac:dyDescent="0.25">
      <c r="A4844" s="106"/>
      <c r="B4844" s="106"/>
      <c r="C4844" s="106"/>
      <c r="D4844" s="106"/>
      <c r="E4844">
        <v>49241</v>
      </c>
      <c r="F4844" s="106"/>
      <c r="G4844" t="s">
        <v>102</v>
      </c>
      <c r="H4844" s="106"/>
    </row>
    <row r="4845" spans="1:8" x14ac:dyDescent="0.25">
      <c r="A4845" s="106"/>
      <c r="B4845" s="106"/>
      <c r="C4845" s="106"/>
      <c r="D4845" s="106"/>
      <c r="E4845">
        <v>49243</v>
      </c>
      <c r="F4845" s="106"/>
      <c r="G4845" t="s">
        <v>102</v>
      </c>
      <c r="H4845" s="106"/>
    </row>
    <row r="4846" spans="1:8" x14ac:dyDescent="0.25">
      <c r="A4846" s="106"/>
      <c r="B4846" s="106"/>
      <c r="C4846" s="106"/>
      <c r="D4846" s="106"/>
      <c r="E4846">
        <v>49247</v>
      </c>
      <c r="F4846" s="106"/>
      <c r="G4846" t="s">
        <v>102</v>
      </c>
      <c r="H4846" s="106"/>
    </row>
    <row r="4847" spans="1:8" x14ac:dyDescent="0.25">
      <c r="A4847" s="106"/>
      <c r="B4847" s="106"/>
      <c r="C4847" s="106"/>
      <c r="D4847" s="106"/>
      <c r="E4847">
        <v>49249</v>
      </c>
      <c r="F4847" s="106"/>
      <c r="G4847" t="s">
        <v>102</v>
      </c>
      <c r="H4847" s="106"/>
    </row>
    <row r="4848" spans="1:8" x14ac:dyDescent="0.25">
      <c r="A4848" s="106"/>
      <c r="B4848" s="106"/>
      <c r="C4848" s="106"/>
      <c r="D4848" s="106"/>
      <c r="E4848">
        <v>49252</v>
      </c>
      <c r="F4848" s="106"/>
      <c r="G4848" t="s">
        <v>102</v>
      </c>
      <c r="H4848" s="106"/>
    </row>
    <row r="4849" spans="1:8" x14ac:dyDescent="0.25">
      <c r="A4849" s="106"/>
      <c r="B4849" s="106"/>
      <c r="C4849" s="106"/>
      <c r="D4849" s="106"/>
      <c r="E4849">
        <v>49254</v>
      </c>
      <c r="F4849" s="106"/>
      <c r="G4849" t="s">
        <v>102</v>
      </c>
      <c r="H4849" s="106"/>
    </row>
    <row r="4850" spans="1:8" x14ac:dyDescent="0.25">
      <c r="A4850" s="106"/>
      <c r="B4850" s="106"/>
      <c r="C4850" s="106"/>
      <c r="D4850" s="106"/>
      <c r="E4850">
        <v>49256</v>
      </c>
      <c r="F4850" s="106"/>
      <c r="G4850" t="s">
        <v>102</v>
      </c>
      <c r="H4850" s="106"/>
    </row>
    <row r="4851" spans="1:8" x14ac:dyDescent="0.25">
      <c r="A4851" s="106"/>
      <c r="B4851" s="106"/>
      <c r="C4851" s="106"/>
      <c r="D4851" s="106"/>
      <c r="E4851">
        <v>49260</v>
      </c>
      <c r="F4851" s="106"/>
      <c r="G4851" t="s">
        <v>102</v>
      </c>
      <c r="H4851" s="106"/>
    </row>
    <row r="4852" spans="1:8" x14ac:dyDescent="0.25">
      <c r="A4852" s="106"/>
      <c r="B4852" s="106"/>
      <c r="C4852" s="106"/>
      <c r="D4852" s="106"/>
      <c r="E4852">
        <v>50272</v>
      </c>
      <c r="F4852" s="106"/>
      <c r="G4852" t="s">
        <v>102</v>
      </c>
      <c r="H4852" s="106"/>
    </row>
    <row r="4853" spans="1:8" x14ac:dyDescent="0.25">
      <c r="A4853" s="106"/>
      <c r="B4853" s="106"/>
      <c r="C4853" s="106"/>
      <c r="D4853" s="106"/>
      <c r="E4853">
        <v>50274</v>
      </c>
      <c r="F4853" s="106"/>
      <c r="G4853" t="s">
        <v>102</v>
      </c>
      <c r="H4853" s="106"/>
    </row>
    <row r="4854" spans="1:8" x14ac:dyDescent="0.25">
      <c r="A4854" s="106"/>
      <c r="B4854" s="106"/>
      <c r="C4854" s="106"/>
      <c r="D4854" s="106"/>
      <c r="E4854">
        <v>50275</v>
      </c>
      <c r="F4854" s="106"/>
      <c r="G4854" t="s">
        <v>102</v>
      </c>
      <c r="H4854" s="106"/>
    </row>
    <row r="4855" spans="1:8" x14ac:dyDescent="0.25">
      <c r="A4855" s="106"/>
      <c r="B4855" s="106"/>
      <c r="C4855" s="106"/>
      <c r="D4855" s="106"/>
      <c r="E4855">
        <v>50276</v>
      </c>
      <c r="F4855" s="106"/>
      <c r="G4855" t="s">
        <v>102</v>
      </c>
      <c r="H4855" s="106"/>
    </row>
    <row r="4856" spans="1:8" x14ac:dyDescent="0.25">
      <c r="A4856" s="106"/>
      <c r="B4856" s="106"/>
      <c r="C4856" s="106"/>
      <c r="D4856" s="106"/>
      <c r="E4856">
        <v>50277</v>
      </c>
      <c r="F4856" s="106"/>
      <c r="G4856" t="s">
        <v>102</v>
      </c>
      <c r="H4856" s="106"/>
    </row>
    <row r="4857" spans="1:8" x14ac:dyDescent="0.25">
      <c r="A4857" s="106"/>
      <c r="B4857" s="106"/>
      <c r="C4857" s="106"/>
      <c r="D4857" s="106"/>
      <c r="E4857">
        <v>50278</v>
      </c>
      <c r="F4857" s="106"/>
      <c r="G4857" t="s">
        <v>102</v>
      </c>
      <c r="H4857" s="106"/>
    </row>
    <row r="4858" spans="1:8" x14ac:dyDescent="0.25">
      <c r="A4858" s="106"/>
      <c r="B4858" s="106"/>
      <c r="C4858" s="106"/>
      <c r="D4858" s="106"/>
      <c r="E4858">
        <v>50279</v>
      </c>
      <c r="F4858" s="106"/>
      <c r="G4858" t="s">
        <v>102</v>
      </c>
      <c r="H4858" s="106"/>
    </row>
    <row r="4859" spans="1:8" x14ac:dyDescent="0.25">
      <c r="A4859" s="106"/>
      <c r="B4859" s="106"/>
      <c r="C4859" s="106"/>
      <c r="D4859" s="106"/>
      <c r="E4859">
        <v>50280</v>
      </c>
      <c r="F4859" s="106"/>
      <c r="G4859" t="s">
        <v>102</v>
      </c>
      <c r="H4859" s="106"/>
    </row>
    <row r="4860" spans="1:8" x14ac:dyDescent="0.25">
      <c r="A4860" s="106"/>
      <c r="B4860" s="106"/>
      <c r="C4860" s="106"/>
      <c r="D4860" s="106"/>
      <c r="E4860">
        <v>50281</v>
      </c>
      <c r="F4860" s="106"/>
      <c r="G4860" t="s">
        <v>102</v>
      </c>
      <c r="H4860" s="106"/>
    </row>
    <row r="4861" spans="1:8" x14ac:dyDescent="0.25">
      <c r="A4861" s="106"/>
      <c r="B4861" s="106"/>
      <c r="C4861" s="106"/>
      <c r="D4861" s="106"/>
      <c r="E4861">
        <v>50282</v>
      </c>
      <c r="F4861" s="106"/>
      <c r="G4861" t="s">
        <v>102</v>
      </c>
      <c r="H4861" s="106"/>
    </row>
    <row r="4862" spans="1:8" x14ac:dyDescent="0.25">
      <c r="A4862" s="106"/>
      <c r="B4862" s="106"/>
      <c r="C4862" s="106"/>
      <c r="D4862" s="106"/>
      <c r="E4862">
        <v>50283</v>
      </c>
      <c r="F4862" s="106"/>
      <c r="G4862" t="s">
        <v>102</v>
      </c>
      <c r="H4862" s="106"/>
    </row>
    <row r="4863" spans="1:8" x14ac:dyDescent="0.25">
      <c r="A4863" s="106"/>
      <c r="B4863" s="106"/>
      <c r="C4863" s="106"/>
      <c r="D4863" s="106"/>
      <c r="E4863">
        <v>50284</v>
      </c>
      <c r="F4863" s="106"/>
      <c r="G4863" t="s">
        <v>102</v>
      </c>
      <c r="H4863" s="106"/>
    </row>
    <row r="4864" spans="1:8" x14ac:dyDescent="0.25">
      <c r="A4864" s="106"/>
      <c r="B4864" s="106"/>
      <c r="C4864" s="106"/>
      <c r="D4864" s="106"/>
      <c r="E4864">
        <v>50285</v>
      </c>
      <c r="F4864" s="106"/>
      <c r="G4864" t="s">
        <v>102</v>
      </c>
      <c r="H4864" s="106"/>
    </row>
    <row r="4865" spans="1:8" x14ac:dyDescent="0.25">
      <c r="A4865" s="106"/>
      <c r="B4865" s="106"/>
      <c r="C4865" s="106"/>
      <c r="D4865" s="106"/>
      <c r="E4865">
        <v>50286</v>
      </c>
      <c r="F4865" s="106"/>
      <c r="G4865" t="s">
        <v>102</v>
      </c>
      <c r="H4865" s="106"/>
    </row>
    <row r="4866" spans="1:8" x14ac:dyDescent="0.25">
      <c r="A4866" s="106"/>
      <c r="B4866" s="106"/>
      <c r="C4866" s="106"/>
      <c r="D4866" s="106"/>
      <c r="E4866">
        <v>50287</v>
      </c>
      <c r="F4866" s="106"/>
      <c r="G4866" t="s">
        <v>102</v>
      </c>
      <c r="H4866" s="106"/>
    </row>
    <row r="4867" spans="1:8" x14ac:dyDescent="0.25">
      <c r="A4867" s="106"/>
      <c r="B4867" s="106"/>
      <c r="C4867" s="106"/>
      <c r="D4867" s="106"/>
      <c r="E4867">
        <v>50288</v>
      </c>
      <c r="F4867" s="106"/>
      <c r="G4867" t="s">
        <v>102</v>
      </c>
      <c r="H4867" s="106"/>
    </row>
    <row r="4868" spans="1:8" x14ac:dyDescent="0.25">
      <c r="A4868" s="106"/>
      <c r="B4868" s="106"/>
      <c r="C4868" s="106"/>
      <c r="D4868" s="106"/>
      <c r="E4868">
        <v>50290</v>
      </c>
      <c r="F4868" s="106"/>
      <c r="G4868" t="s">
        <v>102</v>
      </c>
      <c r="H4868" s="106"/>
    </row>
    <row r="4869" spans="1:8" x14ac:dyDescent="0.25">
      <c r="A4869" s="106"/>
      <c r="B4869" s="106"/>
      <c r="C4869" s="106"/>
      <c r="D4869" s="106"/>
      <c r="E4869">
        <v>50291</v>
      </c>
      <c r="F4869" s="106"/>
      <c r="G4869" t="s">
        <v>102</v>
      </c>
      <c r="H4869" s="106"/>
    </row>
    <row r="4870" spans="1:8" x14ac:dyDescent="0.25">
      <c r="A4870" s="106"/>
      <c r="B4870" s="106"/>
      <c r="C4870" s="106"/>
      <c r="D4870" s="106"/>
      <c r="E4870">
        <v>50292</v>
      </c>
      <c r="F4870" s="106"/>
      <c r="G4870" t="s">
        <v>102</v>
      </c>
      <c r="H4870" s="106"/>
    </row>
    <row r="4871" spans="1:8" x14ac:dyDescent="0.25">
      <c r="A4871" s="106"/>
      <c r="B4871" s="106"/>
      <c r="C4871" s="106"/>
      <c r="D4871" s="106"/>
      <c r="E4871">
        <v>50293</v>
      </c>
      <c r="F4871" s="106"/>
      <c r="G4871" t="s">
        <v>102</v>
      </c>
      <c r="H4871" s="106"/>
    </row>
    <row r="4872" spans="1:8" x14ac:dyDescent="0.25">
      <c r="A4872" s="106"/>
      <c r="B4872" s="106"/>
      <c r="C4872" s="106"/>
      <c r="D4872" s="106"/>
      <c r="E4872">
        <v>50294</v>
      </c>
      <c r="F4872" s="106"/>
      <c r="G4872" t="s">
        <v>102</v>
      </c>
      <c r="H4872" s="106"/>
    </row>
    <row r="4873" spans="1:8" x14ac:dyDescent="0.25">
      <c r="A4873" s="106"/>
      <c r="B4873" s="106"/>
      <c r="C4873" s="106"/>
      <c r="D4873" s="106"/>
      <c r="E4873">
        <v>50295</v>
      </c>
      <c r="F4873" s="106"/>
      <c r="G4873" t="s">
        <v>102</v>
      </c>
      <c r="H4873" s="106"/>
    </row>
    <row r="4874" spans="1:8" x14ac:dyDescent="0.25">
      <c r="A4874" s="106"/>
      <c r="B4874" s="106"/>
      <c r="C4874" s="106"/>
      <c r="D4874" s="106"/>
      <c r="E4874">
        <v>50296</v>
      </c>
      <c r="F4874" s="106"/>
      <c r="G4874" t="s">
        <v>102</v>
      </c>
      <c r="H4874" s="106"/>
    </row>
    <row r="4875" spans="1:8" x14ac:dyDescent="0.25">
      <c r="A4875" s="106"/>
      <c r="B4875" s="106"/>
      <c r="C4875" s="106"/>
      <c r="D4875" s="106"/>
      <c r="E4875">
        <v>50300</v>
      </c>
      <c r="F4875" s="106"/>
      <c r="G4875" t="s">
        <v>102</v>
      </c>
      <c r="H4875" s="106"/>
    </row>
    <row r="4876" spans="1:8" x14ac:dyDescent="0.25">
      <c r="A4876" s="106"/>
      <c r="B4876" s="106"/>
      <c r="C4876" s="106"/>
      <c r="D4876" s="106"/>
      <c r="E4876">
        <v>50301</v>
      </c>
      <c r="F4876" s="106"/>
      <c r="G4876" t="s">
        <v>102</v>
      </c>
      <c r="H4876" s="106"/>
    </row>
    <row r="4877" spans="1:8" x14ac:dyDescent="0.25">
      <c r="A4877" s="106"/>
      <c r="B4877" s="106"/>
      <c r="C4877" s="106"/>
      <c r="D4877" s="106"/>
      <c r="E4877">
        <v>50302</v>
      </c>
      <c r="F4877" s="106"/>
      <c r="G4877" t="s">
        <v>102</v>
      </c>
      <c r="H4877" s="106"/>
    </row>
    <row r="4878" spans="1:8" x14ac:dyDescent="0.25">
      <c r="A4878" s="106"/>
      <c r="B4878" s="106"/>
      <c r="C4878" s="106"/>
      <c r="D4878" s="106"/>
      <c r="E4878">
        <v>50303</v>
      </c>
      <c r="F4878" s="106"/>
      <c r="G4878" t="s">
        <v>102</v>
      </c>
      <c r="H4878" s="106"/>
    </row>
    <row r="4879" spans="1:8" x14ac:dyDescent="0.25">
      <c r="A4879" s="106"/>
      <c r="B4879" s="106"/>
      <c r="C4879" s="106"/>
      <c r="D4879" s="106"/>
      <c r="E4879">
        <v>50304</v>
      </c>
      <c r="F4879" s="106"/>
      <c r="G4879" t="s">
        <v>102</v>
      </c>
      <c r="H4879" s="106"/>
    </row>
    <row r="4880" spans="1:8" x14ac:dyDescent="0.25">
      <c r="A4880" s="106"/>
      <c r="B4880" s="106"/>
      <c r="C4880" s="106"/>
      <c r="D4880" s="106"/>
      <c r="E4880">
        <v>50305</v>
      </c>
      <c r="F4880" s="106"/>
      <c r="G4880" t="s">
        <v>102</v>
      </c>
      <c r="H4880" s="106"/>
    </row>
    <row r="4881" spans="1:8" x14ac:dyDescent="0.25">
      <c r="A4881" s="106"/>
      <c r="B4881" s="106"/>
      <c r="C4881" s="106"/>
      <c r="D4881" s="106"/>
      <c r="E4881">
        <v>50306</v>
      </c>
      <c r="F4881" s="106"/>
      <c r="G4881" t="s">
        <v>102</v>
      </c>
      <c r="H4881" s="106"/>
    </row>
    <row r="4882" spans="1:8" x14ac:dyDescent="0.25">
      <c r="A4882" s="106"/>
      <c r="B4882" s="106"/>
      <c r="C4882" s="106"/>
      <c r="D4882" s="106"/>
      <c r="E4882">
        <v>50307</v>
      </c>
      <c r="F4882" s="106"/>
      <c r="G4882" t="s">
        <v>102</v>
      </c>
      <c r="H4882" s="106"/>
    </row>
    <row r="4883" spans="1:8" x14ac:dyDescent="0.25">
      <c r="A4883" s="106"/>
      <c r="B4883" s="106"/>
      <c r="C4883" s="106"/>
      <c r="D4883" s="106"/>
      <c r="E4883">
        <v>50308</v>
      </c>
      <c r="F4883" s="106"/>
      <c r="G4883" t="s">
        <v>102</v>
      </c>
      <c r="H4883" s="106"/>
    </row>
    <row r="4884" spans="1:8" x14ac:dyDescent="0.25">
      <c r="A4884" s="106"/>
      <c r="B4884" s="106"/>
      <c r="C4884" s="106"/>
      <c r="D4884" s="106"/>
      <c r="E4884">
        <v>50309</v>
      </c>
      <c r="F4884" s="106"/>
      <c r="G4884" t="s">
        <v>102</v>
      </c>
      <c r="H4884" s="106"/>
    </row>
    <row r="4885" spans="1:8" x14ac:dyDescent="0.25">
      <c r="A4885" s="106"/>
      <c r="B4885" s="106"/>
      <c r="C4885" s="106"/>
      <c r="D4885" s="106"/>
      <c r="E4885">
        <v>50310</v>
      </c>
      <c r="F4885" s="106"/>
      <c r="G4885" t="s">
        <v>102</v>
      </c>
      <c r="H4885" s="106"/>
    </row>
    <row r="4886" spans="1:8" x14ac:dyDescent="0.25">
      <c r="A4886" s="106"/>
      <c r="B4886" s="106"/>
      <c r="C4886" s="106"/>
      <c r="D4886" s="106"/>
      <c r="E4886">
        <v>50312</v>
      </c>
      <c r="F4886" s="106"/>
      <c r="G4886" t="s">
        <v>102</v>
      </c>
      <c r="H4886" s="106"/>
    </row>
    <row r="4887" spans="1:8" x14ac:dyDescent="0.25">
      <c r="A4887" s="106"/>
      <c r="B4887" s="106"/>
      <c r="C4887" s="106"/>
      <c r="D4887" s="106"/>
      <c r="E4887">
        <v>50314</v>
      </c>
      <c r="F4887" s="106"/>
      <c r="G4887" t="s">
        <v>102</v>
      </c>
      <c r="H4887" s="106"/>
    </row>
    <row r="4888" spans="1:8" x14ac:dyDescent="0.25">
      <c r="A4888" s="106"/>
      <c r="B4888" s="106"/>
      <c r="C4888" s="106"/>
      <c r="D4888" s="106"/>
      <c r="E4888">
        <v>50315</v>
      </c>
      <c r="F4888" s="106"/>
      <c r="G4888" t="s">
        <v>102</v>
      </c>
      <c r="H4888" s="106"/>
    </row>
    <row r="4889" spans="1:8" x14ac:dyDescent="0.25">
      <c r="A4889" s="106"/>
      <c r="B4889" s="106"/>
      <c r="C4889" s="106"/>
      <c r="D4889" s="106"/>
      <c r="E4889">
        <v>50316</v>
      </c>
      <c r="F4889" s="106"/>
      <c r="G4889" t="s">
        <v>102</v>
      </c>
      <c r="H4889" s="106"/>
    </row>
    <row r="4890" spans="1:8" x14ac:dyDescent="0.25">
      <c r="A4890" s="106"/>
      <c r="B4890" s="106"/>
      <c r="C4890" s="106"/>
      <c r="D4890" s="106"/>
      <c r="E4890">
        <v>50317</v>
      </c>
      <c r="F4890" s="106"/>
      <c r="G4890" t="s">
        <v>102</v>
      </c>
      <c r="H4890" s="106"/>
    </row>
    <row r="4891" spans="1:8" x14ac:dyDescent="0.25">
      <c r="A4891" s="106"/>
      <c r="B4891" s="106"/>
      <c r="C4891" s="106"/>
      <c r="D4891" s="106"/>
      <c r="E4891">
        <v>50318</v>
      </c>
      <c r="F4891" s="106"/>
      <c r="G4891" t="s">
        <v>102</v>
      </c>
      <c r="H4891" s="106"/>
    </row>
    <row r="4892" spans="1:8" x14ac:dyDescent="0.25">
      <c r="A4892" s="106"/>
      <c r="B4892" s="106"/>
      <c r="C4892" s="106"/>
      <c r="D4892" s="106"/>
      <c r="E4892">
        <v>50319</v>
      </c>
      <c r="F4892" s="106"/>
      <c r="G4892" t="s">
        <v>102</v>
      </c>
      <c r="H4892" s="106"/>
    </row>
    <row r="4893" spans="1:8" x14ac:dyDescent="0.25">
      <c r="A4893" s="106"/>
      <c r="B4893" s="106"/>
      <c r="C4893" s="106"/>
      <c r="D4893" s="106"/>
      <c r="E4893">
        <v>51148</v>
      </c>
      <c r="F4893" s="106"/>
      <c r="G4893" t="s">
        <v>102</v>
      </c>
      <c r="H4893" s="106"/>
    </row>
    <row r="4894" spans="1:8" x14ac:dyDescent="0.25">
      <c r="A4894" s="106"/>
      <c r="B4894" s="106"/>
      <c r="C4894" s="106"/>
      <c r="D4894" s="106"/>
      <c r="E4894">
        <v>50810</v>
      </c>
      <c r="F4894" s="106"/>
      <c r="G4894" t="s">
        <v>102</v>
      </c>
      <c r="H4894" s="106"/>
    </row>
    <row r="4895" spans="1:8" x14ac:dyDescent="0.25">
      <c r="A4895" s="106"/>
      <c r="B4895" s="106"/>
      <c r="C4895" s="106"/>
      <c r="D4895" s="106"/>
      <c r="E4895">
        <v>50811</v>
      </c>
      <c r="F4895" s="106"/>
      <c r="G4895" t="s">
        <v>102</v>
      </c>
      <c r="H4895" s="106"/>
    </row>
    <row r="4896" spans="1:8" x14ac:dyDescent="0.25">
      <c r="A4896" s="106"/>
      <c r="B4896" s="106"/>
      <c r="C4896" s="106"/>
      <c r="D4896" s="106"/>
      <c r="E4896">
        <v>50812</v>
      </c>
      <c r="F4896" s="106"/>
      <c r="G4896" t="s">
        <v>102</v>
      </c>
      <c r="H4896" s="106"/>
    </row>
    <row r="4897" spans="1:8" x14ac:dyDescent="0.25">
      <c r="A4897" s="106"/>
      <c r="B4897" s="106"/>
      <c r="C4897" s="106"/>
      <c r="D4897" s="106"/>
      <c r="E4897">
        <v>50813</v>
      </c>
      <c r="F4897" s="106"/>
      <c r="G4897" t="s">
        <v>102</v>
      </c>
      <c r="H4897" s="106"/>
    </row>
    <row r="4898" spans="1:8" x14ac:dyDescent="0.25">
      <c r="A4898" s="106"/>
      <c r="B4898" s="106"/>
      <c r="C4898" s="106"/>
      <c r="D4898" s="106"/>
      <c r="E4898">
        <v>50814</v>
      </c>
      <c r="F4898" s="106"/>
      <c r="G4898" t="s">
        <v>102</v>
      </c>
      <c r="H4898" s="106"/>
    </row>
    <row r="4899" spans="1:8" x14ac:dyDescent="0.25">
      <c r="A4899" s="106"/>
      <c r="B4899" s="106"/>
      <c r="C4899" s="106"/>
      <c r="D4899" s="106"/>
      <c r="E4899">
        <v>50815</v>
      </c>
      <c r="F4899" s="106"/>
      <c r="G4899" t="s">
        <v>102</v>
      </c>
      <c r="H4899" s="106"/>
    </row>
    <row r="4900" spans="1:8" x14ac:dyDescent="0.25">
      <c r="A4900" s="106"/>
      <c r="B4900" s="106"/>
      <c r="C4900" s="106"/>
      <c r="D4900" s="106"/>
      <c r="E4900">
        <v>50816</v>
      </c>
      <c r="F4900" s="106"/>
      <c r="G4900" t="s">
        <v>102</v>
      </c>
      <c r="H4900" s="106"/>
    </row>
    <row r="4901" spans="1:8" x14ac:dyDescent="0.25">
      <c r="A4901" s="106"/>
      <c r="B4901" s="106"/>
      <c r="C4901" s="106"/>
      <c r="D4901" s="106"/>
      <c r="E4901">
        <v>50817</v>
      </c>
      <c r="F4901" s="106"/>
      <c r="G4901" t="s">
        <v>102</v>
      </c>
      <c r="H4901" s="106"/>
    </row>
    <row r="4902" spans="1:8" x14ac:dyDescent="0.25">
      <c r="A4902" s="106"/>
      <c r="B4902" s="106"/>
      <c r="C4902" s="106"/>
      <c r="D4902" s="106"/>
      <c r="E4902">
        <v>50818</v>
      </c>
      <c r="F4902" s="106"/>
      <c r="G4902" t="s">
        <v>102</v>
      </c>
      <c r="H4902" s="106"/>
    </row>
    <row r="4903" spans="1:8" x14ac:dyDescent="0.25">
      <c r="A4903" s="106"/>
      <c r="B4903" s="106"/>
      <c r="C4903" s="106"/>
      <c r="D4903" s="106"/>
      <c r="E4903">
        <v>50819</v>
      </c>
      <c r="F4903" s="106"/>
      <c r="G4903" t="s">
        <v>102</v>
      </c>
      <c r="H4903" s="106"/>
    </row>
    <row r="4904" spans="1:8" x14ac:dyDescent="0.25">
      <c r="A4904" s="106"/>
      <c r="B4904" s="106"/>
      <c r="C4904" s="106"/>
      <c r="D4904" s="106"/>
      <c r="E4904">
        <v>50821</v>
      </c>
      <c r="F4904" s="106"/>
      <c r="G4904" t="s">
        <v>102</v>
      </c>
      <c r="H4904" s="106"/>
    </row>
    <row r="4905" spans="1:8" x14ac:dyDescent="0.25">
      <c r="A4905" s="106"/>
      <c r="B4905" s="106"/>
      <c r="C4905" s="106"/>
      <c r="D4905" s="106"/>
      <c r="E4905">
        <v>50822</v>
      </c>
      <c r="F4905" s="106"/>
      <c r="G4905" t="s">
        <v>102</v>
      </c>
      <c r="H4905" s="106"/>
    </row>
    <row r="4906" spans="1:8" x14ac:dyDescent="0.25">
      <c r="A4906" s="106"/>
      <c r="B4906" s="106"/>
      <c r="C4906" s="106"/>
      <c r="D4906" s="106"/>
      <c r="E4906">
        <v>50823</v>
      </c>
      <c r="F4906" s="106"/>
      <c r="G4906" t="s">
        <v>102</v>
      </c>
      <c r="H4906" s="106"/>
    </row>
    <row r="4907" spans="1:8" x14ac:dyDescent="0.25">
      <c r="A4907" s="106"/>
      <c r="B4907" s="106"/>
      <c r="C4907" s="106"/>
      <c r="D4907" s="106"/>
      <c r="E4907">
        <v>50824</v>
      </c>
      <c r="F4907" s="106"/>
      <c r="G4907" t="s">
        <v>102</v>
      </c>
      <c r="H4907" s="106"/>
    </row>
    <row r="4908" spans="1:8" x14ac:dyDescent="0.25">
      <c r="A4908" s="106"/>
      <c r="B4908" s="106"/>
      <c r="C4908" s="106"/>
      <c r="D4908" s="106"/>
      <c r="E4908">
        <v>50825</v>
      </c>
      <c r="F4908" s="106"/>
      <c r="G4908" t="s">
        <v>102</v>
      </c>
      <c r="H4908" s="106"/>
    </row>
    <row r="4909" spans="1:8" x14ac:dyDescent="0.25">
      <c r="A4909" s="106"/>
      <c r="B4909" s="106"/>
      <c r="C4909" s="106"/>
      <c r="D4909" s="106"/>
      <c r="E4909">
        <v>50826</v>
      </c>
      <c r="F4909" s="106"/>
      <c r="G4909" t="s">
        <v>102</v>
      </c>
      <c r="H4909" s="106"/>
    </row>
    <row r="4910" spans="1:8" x14ac:dyDescent="0.25">
      <c r="A4910" s="106"/>
      <c r="B4910" s="106"/>
      <c r="C4910" s="106"/>
      <c r="D4910" s="106"/>
      <c r="E4910">
        <v>50827</v>
      </c>
      <c r="F4910" s="106"/>
      <c r="G4910" t="s">
        <v>102</v>
      </c>
      <c r="H4910" s="106"/>
    </row>
    <row r="4911" spans="1:8" x14ac:dyDescent="0.25">
      <c r="A4911" s="106"/>
      <c r="B4911" s="106"/>
      <c r="C4911" s="106"/>
      <c r="D4911" s="106"/>
      <c r="E4911">
        <v>50828</v>
      </c>
      <c r="F4911" s="106"/>
      <c r="G4911" t="s">
        <v>102</v>
      </c>
      <c r="H4911" s="106"/>
    </row>
    <row r="4912" spans="1:8" x14ac:dyDescent="0.25">
      <c r="A4912" s="106"/>
      <c r="B4912" s="106"/>
      <c r="C4912" s="106"/>
      <c r="D4912" s="106"/>
      <c r="E4912">
        <v>50829</v>
      </c>
      <c r="F4912" s="106"/>
      <c r="G4912" t="s">
        <v>102</v>
      </c>
      <c r="H4912" s="106"/>
    </row>
    <row r="4913" spans="1:8" x14ac:dyDescent="0.25">
      <c r="A4913" s="106"/>
      <c r="B4913" s="106"/>
      <c r="C4913" s="106"/>
      <c r="D4913" s="106"/>
      <c r="E4913">
        <v>50830</v>
      </c>
      <c r="F4913" s="106"/>
      <c r="G4913" t="s">
        <v>102</v>
      </c>
      <c r="H4913" s="106"/>
    </row>
    <row r="4914" spans="1:8" x14ac:dyDescent="0.25">
      <c r="A4914" s="106"/>
      <c r="B4914" s="106"/>
      <c r="C4914" s="106"/>
      <c r="D4914" s="106"/>
      <c r="E4914">
        <v>50831</v>
      </c>
      <c r="F4914" s="106"/>
      <c r="G4914" t="s">
        <v>102</v>
      </c>
      <c r="H4914" s="106"/>
    </row>
    <row r="4915" spans="1:8" x14ac:dyDescent="0.25">
      <c r="A4915" s="106"/>
      <c r="B4915" s="106"/>
      <c r="C4915" s="106"/>
      <c r="D4915" s="106"/>
      <c r="E4915">
        <v>50832</v>
      </c>
      <c r="F4915" s="106"/>
      <c r="G4915" t="s">
        <v>102</v>
      </c>
      <c r="H4915" s="106"/>
    </row>
    <row r="4916" spans="1:8" x14ac:dyDescent="0.25">
      <c r="A4916" s="106"/>
      <c r="B4916" s="106"/>
      <c r="C4916" s="106"/>
      <c r="D4916" s="106"/>
      <c r="E4916">
        <v>50833</v>
      </c>
      <c r="F4916" s="106"/>
      <c r="G4916" t="s">
        <v>102</v>
      </c>
      <c r="H4916" s="106"/>
    </row>
    <row r="4917" spans="1:8" x14ac:dyDescent="0.25">
      <c r="A4917" s="106"/>
      <c r="B4917" s="106"/>
      <c r="C4917" s="106"/>
      <c r="D4917" s="106"/>
      <c r="E4917">
        <v>50834</v>
      </c>
      <c r="F4917" s="106"/>
      <c r="G4917" t="s">
        <v>102</v>
      </c>
      <c r="H4917" s="106"/>
    </row>
    <row r="4918" spans="1:8" x14ac:dyDescent="0.25">
      <c r="A4918" s="106"/>
      <c r="B4918" s="106"/>
      <c r="C4918" s="106"/>
      <c r="D4918" s="106"/>
      <c r="E4918">
        <v>50836</v>
      </c>
      <c r="F4918" s="106"/>
      <c r="G4918" t="s">
        <v>102</v>
      </c>
      <c r="H4918" s="106"/>
    </row>
    <row r="4919" spans="1:8" x14ac:dyDescent="0.25">
      <c r="A4919" s="106"/>
      <c r="B4919" s="106"/>
      <c r="C4919" s="106"/>
      <c r="D4919" s="106"/>
      <c r="E4919">
        <v>50837</v>
      </c>
      <c r="F4919" s="106"/>
      <c r="G4919" t="s">
        <v>102</v>
      </c>
      <c r="H4919" s="106"/>
    </row>
    <row r="4920" spans="1:8" x14ac:dyDescent="0.25">
      <c r="A4920" s="106"/>
      <c r="B4920" s="106"/>
      <c r="C4920" s="106"/>
      <c r="D4920" s="106"/>
      <c r="E4920">
        <v>50838</v>
      </c>
      <c r="F4920" s="106"/>
      <c r="G4920" t="s">
        <v>102</v>
      </c>
      <c r="H4920" s="106"/>
    </row>
    <row r="4921" spans="1:8" x14ac:dyDescent="0.25">
      <c r="A4921" s="106"/>
      <c r="B4921" s="106"/>
      <c r="C4921" s="106"/>
      <c r="D4921" s="106"/>
      <c r="E4921">
        <v>50839</v>
      </c>
      <c r="F4921" s="106"/>
      <c r="G4921" t="s">
        <v>102</v>
      </c>
      <c r="H4921" s="106"/>
    </row>
    <row r="4922" spans="1:8" x14ac:dyDescent="0.25">
      <c r="A4922" s="106"/>
      <c r="B4922" s="106"/>
      <c r="C4922" s="106"/>
      <c r="D4922" s="106"/>
      <c r="E4922">
        <v>51160</v>
      </c>
      <c r="F4922" s="106"/>
      <c r="G4922" t="s">
        <v>102</v>
      </c>
      <c r="H4922" s="106"/>
    </row>
    <row r="4923" spans="1:8" x14ac:dyDescent="0.25">
      <c r="A4923" s="106"/>
      <c r="B4923" s="106"/>
      <c r="C4923" s="106"/>
      <c r="D4923" s="106"/>
      <c r="E4923">
        <v>51159</v>
      </c>
      <c r="F4923" s="106"/>
      <c r="G4923" t="s">
        <v>102</v>
      </c>
      <c r="H4923" s="106"/>
    </row>
    <row r="4924" spans="1:8" x14ac:dyDescent="0.25">
      <c r="A4924" s="106"/>
      <c r="B4924" s="106"/>
      <c r="C4924" s="106"/>
      <c r="D4924" s="106"/>
      <c r="E4924">
        <v>51161</v>
      </c>
      <c r="F4924" s="106"/>
      <c r="G4924" t="s">
        <v>102</v>
      </c>
      <c r="H4924" s="106"/>
    </row>
    <row r="4925" spans="1:8" x14ac:dyDescent="0.25">
      <c r="A4925" s="106"/>
      <c r="B4925" s="106"/>
      <c r="C4925" s="106"/>
      <c r="D4925" s="106"/>
      <c r="E4925">
        <v>51162</v>
      </c>
      <c r="F4925" s="106"/>
      <c r="G4925" t="s">
        <v>102</v>
      </c>
      <c r="H4925" s="106"/>
    </row>
    <row r="4926" spans="1:8" x14ac:dyDescent="0.25">
      <c r="A4926" s="106"/>
      <c r="B4926" s="106"/>
      <c r="C4926" s="106"/>
      <c r="D4926" s="106"/>
      <c r="E4926">
        <v>51163</v>
      </c>
      <c r="F4926" s="106"/>
      <c r="G4926" t="s">
        <v>102</v>
      </c>
      <c r="H4926" s="106"/>
    </row>
    <row r="4927" spans="1:8" x14ac:dyDescent="0.25">
      <c r="A4927" s="106"/>
      <c r="B4927" s="106"/>
      <c r="C4927" s="106"/>
      <c r="D4927" s="106"/>
      <c r="E4927">
        <v>51164</v>
      </c>
      <c r="F4927" s="106"/>
      <c r="G4927" t="s">
        <v>102</v>
      </c>
      <c r="H4927" s="106"/>
    </row>
    <row r="4928" spans="1:8" x14ac:dyDescent="0.25">
      <c r="A4928" s="106"/>
      <c r="B4928" s="106"/>
      <c r="C4928" s="106"/>
      <c r="D4928" s="106"/>
      <c r="E4928">
        <v>51165</v>
      </c>
      <c r="F4928" s="106"/>
      <c r="G4928" t="s">
        <v>102</v>
      </c>
      <c r="H4928" s="106"/>
    </row>
    <row r="4929" spans="1:8" x14ac:dyDescent="0.25">
      <c r="A4929" s="106"/>
      <c r="B4929" s="106"/>
      <c r="C4929" s="106"/>
      <c r="D4929" s="106"/>
      <c r="E4929">
        <v>51166</v>
      </c>
      <c r="F4929" s="106"/>
      <c r="G4929" t="s">
        <v>102</v>
      </c>
      <c r="H4929" s="106"/>
    </row>
    <row r="4930" spans="1:8" x14ac:dyDescent="0.25">
      <c r="A4930" s="106"/>
      <c r="B4930" s="106"/>
      <c r="C4930" s="106"/>
      <c r="D4930" s="106"/>
      <c r="E4930">
        <v>51167</v>
      </c>
      <c r="F4930" s="106"/>
      <c r="G4930" t="s">
        <v>102</v>
      </c>
      <c r="H4930" s="106"/>
    </row>
    <row r="4931" spans="1:8" x14ac:dyDescent="0.25">
      <c r="A4931" s="106"/>
      <c r="B4931" s="106"/>
      <c r="C4931" s="106"/>
      <c r="D4931" s="106"/>
      <c r="E4931">
        <v>51168</v>
      </c>
      <c r="F4931" s="106"/>
      <c r="G4931" t="s">
        <v>102</v>
      </c>
      <c r="H4931" s="106"/>
    </row>
    <row r="4932" spans="1:8" x14ac:dyDescent="0.25">
      <c r="A4932" s="106"/>
      <c r="B4932" s="106"/>
      <c r="C4932" s="106"/>
      <c r="D4932" s="106"/>
      <c r="E4932">
        <v>51169</v>
      </c>
      <c r="F4932" s="106"/>
      <c r="G4932" t="s">
        <v>102</v>
      </c>
      <c r="H4932" s="106"/>
    </row>
    <row r="4933" spans="1:8" x14ac:dyDescent="0.25">
      <c r="A4933" s="106"/>
      <c r="B4933" s="106"/>
      <c r="C4933" s="106"/>
      <c r="D4933" s="106"/>
      <c r="E4933">
        <v>51170</v>
      </c>
      <c r="F4933" s="106"/>
      <c r="G4933" t="s">
        <v>102</v>
      </c>
      <c r="H4933" s="106"/>
    </row>
    <row r="4934" spans="1:8" x14ac:dyDescent="0.25">
      <c r="A4934" s="106"/>
      <c r="B4934" s="106"/>
      <c r="C4934" s="106"/>
      <c r="D4934" s="106"/>
      <c r="E4934">
        <v>51171</v>
      </c>
      <c r="F4934" s="106"/>
      <c r="G4934" t="s">
        <v>102</v>
      </c>
      <c r="H4934" s="106"/>
    </row>
    <row r="4935" spans="1:8" x14ac:dyDescent="0.25">
      <c r="A4935" s="106"/>
      <c r="B4935" s="106"/>
      <c r="C4935" s="106"/>
      <c r="D4935" s="106"/>
      <c r="E4935">
        <v>51172</v>
      </c>
      <c r="F4935" s="106"/>
      <c r="G4935" t="s">
        <v>102</v>
      </c>
      <c r="H4935" s="106"/>
    </row>
    <row r="4936" spans="1:8" x14ac:dyDescent="0.25">
      <c r="A4936" s="106"/>
      <c r="B4936" s="106"/>
      <c r="C4936" s="106"/>
      <c r="D4936" s="106"/>
      <c r="E4936">
        <v>51173</v>
      </c>
      <c r="F4936" s="106"/>
      <c r="G4936" t="s">
        <v>102</v>
      </c>
      <c r="H4936" s="106"/>
    </row>
    <row r="4937" spans="1:8" x14ac:dyDescent="0.25">
      <c r="A4937" s="106"/>
      <c r="B4937" s="106"/>
      <c r="C4937" s="106"/>
      <c r="D4937" s="106"/>
      <c r="E4937">
        <v>51174</v>
      </c>
      <c r="F4937" s="106"/>
      <c r="G4937" t="s">
        <v>102</v>
      </c>
      <c r="H4937" s="106"/>
    </row>
    <row r="4938" spans="1:8" x14ac:dyDescent="0.25">
      <c r="A4938" s="106"/>
      <c r="B4938" s="106"/>
      <c r="C4938" s="106"/>
      <c r="D4938" s="106"/>
      <c r="E4938">
        <v>51175</v>
      </c>
      <c r="F4938" s="106"/>
      <c r="G4938" t="s">
        <v>102</v>
      </c>
      <c r="H4938" s="106"/>
    </row>
    <row r="4939" spans="1:8" x14ac:dyDescent="0.25">
      <c r="A4939" s="106"/>
      <c r="B4939" s="106"/>
      <c r="C4939" s="106"/>
      <c r="D4939" s="106"/>
      <c r="E4939">
        <v>51176</v>
      </c>
      <c r="F4939" s="106"/>
      <c r="G4939" t="s">
        <v>102</v>
      </c>
      <c r="H4939" s="106"/>
    </row>
    <row r="4940" spans="1:8" x14ac:dyDescent="0.25">
      <c r="A4940" s="106"/>
      <c r="B4940" s="106"/>
      <c r="C4940" s="106"/>
      <c r="D4940" s="106"/>
      <c r="E4940">
        <v>51177</v>
      </c>
      <c r="F4940" s="106"/>
      <c r="G4940" t="s">
        <v>102</v>
      </c>
      <c r="H4940" s="106"/>
    </row>
    <row r="4941" spans="1:8" x14ac:dyDescent="0.25">
      <c r="A4941" s="106"/>
      <c r="B4941" s="106"/>
      <c r="C4941" s="106"/>
      <c r="D4941" s="106"/>
      <c r="E4941">
        <v>51179</v>
      </c>
      <c r="F4941" s="106"/>
      <c r="G4941" t="s">
        <v>102</v>
      </c>
      <c r="H4941" s="106"/>
    </row>
    <row r="4942" spans="1:8" x14ac:dyDescent="0.25">
      <c r="A4942" s="106"/>
      <c r="B4942" s="106"/>
      <c r="C4942" s="106"/>
      <c r="D4942" s="106"/>
      <c r="E4942">
        <v>51181</v>
      </c>
      <c r="F4942" s="106"/>
      <c r="G4942" t="s">
        <v>102</v>
      </c>
      <c r="H4942" s="106"/>
    </row>
    <row r="4943" spans="1:8" x14ac:dyDescent="0.25">
      <c r="A4943" s="106"/>
      <c r="B4943" s="106"/>
      <c r="C4943" s="106"/>
      <c r="D4943" s="106"/>
      <c r="E4943">
        <v>51182</v>
      </c>
      <c r="F4943" s="106"/>
      <c r="G4943" t="s">
        <v>102</v>
      </c>
      <c r="H4943" s="106"/>
    </row>
    <row r="4944" spans="1:8" x14ac:dyDescent="0.25">
      <c r="A4944" s="106"/>
      <c r="B4944" s="106"/>
      <c r="C4944" s="106"/>
      <c r="D4944" s="106"/>
      <c r="E4944">
        <v>51183</v>
      </c>
      <c r="F4944" s="106"/>
      <c r="G4944" t="s">
        <v>102</v>
      </c>
      <c r="H4944" s="106"/>
    </row>
    <row r="4945" spans="1:8" x14ac:dyDescent="0.25">
      <c r="A4945" s="106"/>
      <c r="B4945" s="106"/>
      <c r="C4945" s="106"/>
      <c r="D4945" s="106"/>
      <c r="E4945">
        <v>51184</v>
      </c>
      <c r="F4945" s="106"/>
      <c r="G4945" t="s">
        <v>102</v>
      </c>
      <c r="H4945" s="106"/>
    </row>
    <row r="4946" spans="1:8" x14ac:dyDescent="0.25">
      <c r="A4946" s="106"/>
      <c r="B4946" s="106"/>
      <c r="C4946" s="106"/>
      <c r="D4946" s="106"/>
      <c r="E4946">
        <v>51185</v>
      </c>
      <c r="F4946" s="106"/>
      <c r="G4946" t="s">
        <v>102</v>
      </c>
      <c r="H4946" s="106"/>
    </row>
    <row r="4947" spans="1:8" x14ac:dyDescent="0.25">
      <c r="A4947" s="106"/>
      <c r="B4947" s="106"/>
      <c r="C4947" s="106"/>
      <c r="D4947" s="106"/>
      <c r="E4947">
        <v>51186</v>
      </c>
      <c r="F4947" s="106"/>
      <c r="G4947" t="s">
        <v>102</v>
      </c>
      <c r="H4947" s="106"/>
    </row>
    <row r="4948" spans="1:8" x14ac:dyDescent="0.25">
      <c r="A4948" s="106"/>
      <c r="B4948" s="106"/>
      <c r="C4948" s="106"/>
      <c r="D4948" s="106"/>
      <c r="E4948">
        <v>51187</v>
      </c>
      <c r="F4948" s="106"/>
      <c r="G4948" t="s">
        <v>102</v>
      </c>
      <c r="H4948" s="106"/>
    </row>
    <row r="4949" spans="1:8" x14ac:dyDescent="0.25">
      <c r="A4949" s="106"/>
      <c r="B4949" s="106"/>
      <c r="C4949" s="106"/>
      <c r="D4949" s="106"/>
      <c r="E4949">
        <v>51189</v>
      </c>
      <c r="F4949" s="106"/>
      <c r="G4949" t="s">
        <v>102</v>
      </c>
      <c r="H4949" s="106"/>
    </row>
    <row r="4950" spans="1:8" x14ac:dyDescent="0.25">
      <c r="A4950" s="106"/>
      <c r="B4950" s="106"/>
      <c r="C4950" s="106"/>
      <c r="D4950" s="106"/>
      <c r="E4950">
        <v>51190</v>
      </c>
      <c r="F4950" s="106"/>
      <c r="G4950" t="s">
        <v>102</v>
      </c>
      <c r="H4950" s="106"/>
    </row>
    <row r="4951" spans="1:8" x14ac:dyDescent="0.25">
      <c r="A4951" s="106"/>
      <c r="B4951" s="106"/>
      <c r="C4951" s="106"/>
      <c r="D4951" s="106"/>
      <c r="E4951">
        <v>51191</v>
      </c>
      <c r="F4951" s="106"/>
      <c r="G4951" t="s">
        <v>102</v>
      </c>
      <c r="H4951" s="106"/>
    </row>
    <row r="4952" spans="1:8" x14ac:dyDescent="0.25">
      <c r="A4952" s="106"/>
      <c r="B4952" s="106"/>
      <c r="C4952" s="106"/>
      <c r="D4952" s="106"/>
      <c r="E4952">
        <v>51192</v>
      </c>
      <c r="F4952" s="106"/>
      <c r="G4952" t="s">
        <v>102</v>
      </c>
      <c r="H4952" s="106"/>
    </row>
    <row r="4953" spans="1:8" x14ac:dyDescent="0.25">
      <c r="A4953" s="106"/>
      <c r="B4953" s="106"/>
      <c r="C4953" s="106"/>
      <c r="D4953" s="106"/>
      <c r="E4953">
        <v>51193</v>
      </c>
      <c r="F4953" s="106"/>
      <c r="G4953" t="s">
        <v>102</v>
      </c>
      <c r="H4953" s="106"/>
    </row>
    <row r="4954" spans="1:8" x14ac:dyDescent="0.25">
      <c r="A4954" s="106"/>
      <c r="B4954" s="106"/>
      <c r="C4954" s="106"/>
      <c r="D4954" s="106"/>
      <c r="E4954">
        <v>51194</v>
      </c>
      <c r="F4954" s="106"/>
      <c r="G4954" t="s">
        <v>102</v>
      </c>
      <c r="H4954" s="106"/>
    </row>
    <row r="4955" spans="1:8" x14ac:dyDescent="0.25">
      <c r="A4955" s="106"/>
      <c r="B4955" s="106"/>
      <c r="C4955" s="106"/>
      <c r="D4955" s="106"/>
      <c r="E4955">
        <v>51195</v>
      </c>
      <c r="F4955" s="106"/>
      <c r="G4955" t="s">
        <v>102</v>
      </c>
      <c r="H4955" s="106"/>
    </row>
    <row r="4956" spans="1:8" x14ac:dyDescent="0.25">
      <c r="A4956" s="106"/>
      <c r="B4956" s="106"/>
      <c r="C4956" s="106"/>
      <c r="D4956" s="106"/>
      <c r="E4956">
        <v>51196</v>
      </c>
      <c r="F4956" s="106"/>
      <c r="G4956" t="s">
        <v>102</v>
      </c>
      <c r="H4956" s="106"/>
    </row>
    <row r="4957" spans="1:8" x14ac:dyDescent="0.25">
      <c r="A4957" s="106"/>
      <c r="B4957" s="106"/>
      <c r="C4957" s="106"/>
      <c r="D4957" s="106"/>
      <c r="E4957">
        <v>51197</v>
      </c>
      <c r="F4957" s="106"/>
      <c r="G4957" t="s">
        <v>102</v>
      </c>
      <c r="H4957" s="106"/>
    </row>
    <row r="4958" spans="1:8" x14ac:dyDescent="0.25">
      <c r="A4958" s="106"/>
      <c r="B4958" s="106"/>
      <c r="C4958" s="106"/>
      <c r="D4958" s="106"/>
      <c r="E4958">
        <v>51199</v>
      </c>
      <c r="F4958" s="106"/>
      <c r="G4958" t="s">
        <v>102</v>
      </c>
      <c r="H4958" s="106"/>
    </row>
    <row r="4959" spans="1:8" x14ac:dyDescent="0.25">
      <c r="A4959" s="106"/>
      <c r="B4959" s="106"/>
      <c r="C4959" s="106"/>
      <c r="D4959" s="106"/>
      <c r="E4959">
        <v>51200</v>
      </c>
      <c r="F4959" s="106"/>
      <c r="G4959" t="s">
        <v>102</v>
      </c>
      <c r="H4959" s="106"/>
    </row>
    <row r="4960" spans="1:8" x14ac:dyDescent="0.25">
      <c r="A4960" s="106"/>
      <c r="B4960" s="106"/>
      <c r="C4960" s="106"/>
      <c r="D4960" s="106"/>
      <c r="E4960">
        <v>51202</v>
      </c>
      <c r="F4960" s="106"/>
      <c r="G4960" t="s">
        <v>102</v>
      </c>
      <c r="H4960" s="106"/>
    </row>
    <row r="4961" spans="1:8" x14ac:dyDescent="0.25">
      <c r="A4961" s="106"/>
      <c r="B4961" s="106"/>
      <c r="C4961" s="106"/>
      <c r="D4961" s="106"/>
      <c r="E4961">
        <v>51203</v>
      </c>
      <c r="F4961" s="106"/>
      <c r="G4961" t="s">
        <v>102</v>
      </c>
      <c r="H4961" s="106"/>
    </row>
    <row r="4962" spans="1:8" x14ac:dyDescent="0.25">
      <c r="A4962" s="106"/>
      <c r="B4962" s="106"/>
      <c r="C4962" s="106"/>
      <c r="D4962" s="106"/>
      <c r="E4962">
        <v>51204</v>
      </c>
      <c r="F4962" s="106"/>
      <c r="G4962" t="s">
        <v>102</v>
      </c>
      <c r="H4962" s="106"/>
    </row>
    <row r="4963" spans="1:8" x14ac:dyDescent="0.25">
      <c r="A4963" s="106"/>
      <c r="B4963" s="106"/>
      <c r="C4963" s="106"/>
      <c r="D4963" s="106"/>
      <c r="E4963">
        <v>51205</v>
      </c>
      <c r="F4963" s="106"/>
      <c r="G4963" t="s">
        <v>102</v>
      </c>
      <c r="H4963" s="106"/>
    </row>
    <row r="4964" spans="1:8" x14ac:dyDescent="0.25">
      <c r="A4964" s="106"/>
      <c r="B4964" s="106"/>
      <c r="C4964" s="106"/>
      <c r="D4964" s="106"/>
      <c r="E4964">
        <v>51206</v>
      </c>
      <c r="F4964" s="106"/>
      <c r="G4964" t="s">
        <v>102</v>
      </c>
      <c r="H4964" s="106"/>
    </row>
    <row r="4965" spans="1:8" x14ac:dyDescent="0.25">
      <c r="A4965" s="106"/>
      <c r="B4965" s="106"/>
      <c r="C4965" s="106"/>
      <c r="D4965" s="106"/>
      <c r="E4965">
        <v>51207</v>
      </c>
      <c r="F4965" s="106"/>
      <c r="G4965" t="s">
        <v>102</v>
      </c>
      <c r="H4965" s="106"/>
    </row>
    <row r="4966" spans="1:8" x14ac:dyDescent="0.25">
      <c r="A4966" s="106"/>
      <c r="B4966" s="106"/>
      <c r="C4966" s="106"/>
      <c r="D4966" s="106"/>
      <c r="E4966">
        <v>51208</v>
      </c>
      <c r="F4966" s="106"/>
      <c r="G4966" t="s">
        <v>102</v>
      </c>
      <c r="H4966" s="106"/>
    </row>
    <row r="4967" spans="1:8" x14ac:dyDescent="0.25">
      <c r="A4967" s="106"/>
      <c r="B4967" s="106"/>
      <c r="C4967" s="106"/>
      <c r="D4967" s="106"/>
      <c r="E4967">
        <v>51209</v>
      </c>
      <c r="F4967" s="106"/>
      <c r="G4967" t="s">
        <v>102</v>
      </c>
      <c r="H4967" s="106"/>
    </row>
    <row r="4968" spans="1:8" x14ac:dyDescent="0.25">
      <c r="A4968" s="106"/>
      <c r="B4968" s="106"/>
      <c r="C4968" s="106"/>
      <c r="D4968" s="106"/>
      <c r="E4968">
        <v>51210</v>
      </c>
      <c r="F4968" s="106"/>
      <c r="G4968" t="s">
        <v>102</v>
      </c>
      <c r="H4968" s="106"/>
    </row>
    <row r="4969" spans="1:8" x14ac:dyDescent="0.25">
      <c r="A4969" s="106"/>
      <c r="B4969" s="106"/>
      <c r="C4969" s="106"/>
      <c r="D4969" s="106"/>
      <c r="E4969">
        <v>51211</v>
      </c>
      <c r="F4969" s="106"/>
      <c r="G4969" t="s">
        <v>102</v>
      </c>
      <c r="H4969" s="106"/>
    </row>
    <row r="4970" spans="1:8" x14ac:dyDescent="0.25">
      <c r="A4970" s="106"/>
      <c r="B4970" s="106"/>
      <c r="C4970" s="106"/>
      <c r="D4970" s="106"/>
      <c r="E4970">
        <v>51212</v>
      </c>
      <c r="F4970" s="106"/>
      <c r="G4970" t="s">
        <v>102</v>
      </c>
      <c r="H4970" s="106"/>
    </row>
    <row r="4971" spans="1:8" x14ac:dyDescent="0.25">
      <c r="A4971" s="106"/>
      <c r="B4971" s="106"/>
      <c r="C4971" s="106"/>
      <c r="D4971" s="106"/>
      <c r="E4971">
        <v>51213</v>
      </c>
      <c r="F4971" s="106"/>
      <c r="G4971" t="s">
        <v>102</v>
      </c>
      <c r="H4971" s="106"/>
    </row>
    <row r="4972" spans="1:8" x14ac:dyDescent="0.25">
      <c r="A4972" s="106"/>
      <c r="B4972" s="106"/>
      <c r="C4972" s="106"/>
      <c r="D4972" s="106"/>
      <c r="E4972">
        <v>51214</v>
      </c>
      <c r="F4972" s="106"/>
      <c r="G4972" t="s">
        <v>102</v>
      </c>
      <c r="H4972" s="106"/>
    </row>
    <row r="4973" spans="1:8" x14ac:dyDescent="0.25">
      <c r="A4973" s="106"/>
      <c r="B4973" s="106"/>
      <c r="C4973" s="106"/>
      <c r="D4973" s="106"/>
      <c r="E4973">
        <v>51215</v>
      </c>
      <c r="F4973" s="106"/>
      <c r="G4973" t="s">
        <v>102</v>
      </c>
      <c r="H4973" s="106"/>
    </row>
    <row r="4974" spans="1:8" x14ac:dyDescent="0.25">
      <c r="A4974" s="106"/>
      <c r="B4974" s="106"/>
      <c r="C4974" s="106"/>
      <c r="D4974" s="106"/>
      <c r="E4974">
        <v>51216</v>
      </c>
      <c r="F4974" s="106"/>
      <c r="G4974" t="s">
        <v>102</v>
      </c>
      <c r="H4974" s="106"/>
    </row>
    <row r="4975" spans="1:8" x14ac:dyDescent="0.25">
      <c r="A4975" s="106"/>
      <c r="B4975" s="106"/>
      <c r="C4975" s="106"/>
      <c r="D4975" s="106"/>
      <c r="E4975">
        <v>51217</v>
      </c>
      <c r="F4975" s="106"/>
      <c r="G4975" t="s">
        <v>102</v>
      </c>
      <c r="H4975" s="106"/>
    </row>
    <row r="4976" spans="1:8" x14ac:dyDescent="0.25">
      <c r="A4976" s="106"/>
      <c r="B4976" s="106"/>
      <c r="C4976" s="106"/>
      <c r="D4976" s="106"/>
      <c r="E4976">
        <v>51218</v>
      </c>
      <c r="F4976" s="106"/>
      <c r="G4976" t="s">
        <v>102</v>
      </c>
      <c r="H4976" s="106"/>
    </row>
    <row r="4977" spans="1:8" x14ac:dyDescent="0.25">
      <c r="A4977" s="106"/>
      <c r="B4977" s="106"/>
      <c r="C4977" s="106"/>
      <c r="D4977" s="106"/>
      <c r="E4977">
        <v>51219</v>
      </c>
      <c r="F4977" s="106"/>
      <c r="G4977" t="s">
        <v>102</v>
      </c>
      <c r="H4977" s="106"/>
    </row>
    <row r="4978" spans="1:8" x14ac:dyDescent="0.25">
      <c r="A4978" s="106"/>
      <c r="B4978" s="106"/>
      <c r="C4978" s="106"/>
      <c r="D4978" s="106"/>
      <c r="E4978">
        <v>51220</v>
      </c>
      <c r="F4978" s="106"/>
      <c r="G4978" t="s">
        <v>102</v>
      </c>
      <c r="H4978" s="106"/>
    </row>
    <row r="4979" spans="1:8" x14ac:dyDescent="0.25">
      <c r="A4979" s="106"/>
      <c r="B4979" s="106"/>
      <c r="C4979" s="106"/>
      <c r="D4979" s="106"/>
      <c r="E4979">
        <v>51221</v>
      </c>
      <c r="F4979" s="106"/>
      <c r="G4979" t="s">
        <v>102</v>
      </c>
      <c r="H4979" s="106"/>
    </row>
    <row r="4980" spans="1:8" x14ac:dyDescent="0.25">
      <c r="A4980" s="106"/>
      <c r="B4980" s="106"/>
      <c r="C4980" s="106"/>
      <c r="D4980" s="106"/>
      <c r="E4980">
        <v>51222</v>
      </c>
      <c r="F4980" s="106"/>
      <c r="G4980" t="s">
        <v>102</v>
      </c>
      <c r="H4980" s="106"/>
    </row>
    <row r="4981" spans="1:8" x14ac:dyDescent="0.25">
      <c r="A4981" s="106"/>
      <c r="B4981" s="106"/>
      <c r="C4981" s="106"/>
      <c r="D4981" s="106"/>
      <c r="E4981">
        <v>51223</v>
      </c>
      <c r="F4981" s="106"/>
      <c r="G4981" t="s">
        <v>102</v>
      </c>
      <c r="H4981" s="106"/>
    </row>
    <row r="4982" spans="1:8" x14ac:dyDescent="0.25">
      <c r="A4982" s="106"/>
      <c r="B4982" s="106"/>
      <c r="C4982" s="106"/>
      <c r="D4982" s="106"/>
      <c r="E4982">
        <v>51224</v>
      </c>
      <c r="F4982" s="106"/>
      <c r="G4982" t="s">
        <v>102</v>
      </c>
      <c r="H4982" s="106"/>
    </row>
    <row r="4983" spans="1:8" x14ac:dyDescent="0.25">
      <c r="A4983" s="106"/>
      <c r="B4983" s="106"/>
      <c r="C4983" s="106"/>
      <c r="D4983" s="106"/>
      <c r="E4983">
        <v>50482</v>
      </c>
      <c r="F4983" s="106"/>
      <c r="G4983" t="s">
        <v>102</v>
      </c>
      <c r="H4983" s="106"/>
    </row>
    <row r="4984" spans="1:8" x14ac:dyDescent="0.25">
      <c r="A4984" s="106"/>
      <c r="B4984" s="106"/>
      <c r="C4984" s="106"/>
      <c r="D4984" s="106"/>
      <c r="E4984">
        <v>50483</v>
      </c>
      <c r="F4984" s="106"/>
      <c r="G4984" t="s">
        <v>102</v>
      </c>
      <c r="H4984" s="106"/>
    </row>
    <row r="4985" spans="1:8" x14ac:dyDescent="0.25">
      <c r="A4985" s="106"/>
      <c r="B4985" s="106"/>
      <c r="C4985" s="106"/>
      <c r="D4985" s="106"/>
      <c r="E4985">
        <v>50485</v>
      </c>
      <c r="F4985" s="106"/>
      <c r="G4985" t="s">
        <v>102</v>
      </c>
      <c r="H4985" s="106"/>
    </row>
    <row r="4986" spans="1:8" x14ac:dyDescent="0.25">
      <c r="A4986" s="106"/>
      <c r="B4986" s="106"/>
      <c r="C4986" s="106"/>
      <c r="D4986" s="106"/>
      <c r="E4986">
        <v>50486</v>
      </c>
      <c r="F4986" s="106"/>
      <c r="G4986" t="s">
        <v>102</v>
      </c>
      <c r="H4986" s="106"/>
    </row>
    <row r="4987" spans="1:8" x14ac:dyDescent="0.25">
      <c r="A4987" s="106"/>
      <c r="B4987" s="106"/>
      <c r="C4987" s="106"/>
      <c r="D4987" s="106"/>
      <c r="E4987">
        <v>50487</v>
      </c>
      <c r="F4987" s="106"/>
      <c r="G4987" t="s">
        <v>102</v>
      </c>
      <c r="H4987" s="106"/>
    </row>
    <row r="4988" spans="1:8" x14ac:dyDescent="0.25">
      <c r="A4988" s="106"/>
      <c r="B4988" s="106"/>
      <c r="C4988" s="106"/>
      <c r="D4988" s="106"/>
      <c r="E4988">
        <v>50488</v>
      </c>
      <c r="F4988" s="106"/>
      <c r="G4988" t="s">
        <v>102</v>
      </c>
      <c r="H4988" s="106"/>
    </row>
    <row r="4989" spans="1:8" x14ac:dyDescent="0.25">
      <c r="A4989" s="106"/>
      <c r="B4989" s="106"/>
      <c r="C4989" s="106"/>
      <c r="D4989" s="106"/>
      <c r="E4989">
        <v>50489</v>
      </c>
      <c r="F4989" s="106"/>
      <c r="G4989" t="s">
        <v>102</v>
      </c>
      <c r="H4989" s="106"/>
    </row>
    <row r="4990" spans="1:8" x14ac:dyDescent="0.25">
      <c r="A4990" s="106"/>
      <c r="B4990" s="106"/>
      <c r="C4990" s="106"/>
      <c r="D4990" s="106"/>
      <c r="E4990">
        <v>50490</v>
      </c>
      <c r="F4990" s="106"/>
      <c r="G4990" t="s">
        <v>102</v>
      </c>
      <c r="H4990" s="106"/>
    </row>
    <row r="4991" spans="1:8" x14ac:dyDescent="0.25">
      <c r="A4991" s="106"/>
      <c r="B4991" s="106"/>
      <c r="C4991" s="106"/>
      <c r="D4991" s="106"/>
      <c r="E4991">
        <v>50491</v>
      </c>
      <c r="F4991" s="106"/>
      <c r="G4991" t="s">
        <v>102</v>
      </c>
      <c r="H4991" s="106"/>
    </row>
    <row r="4992" spans="1:8" x14ac:dyDescent="0.25">
      <c r="A4992" s="106"/>
      <c r="B4992" s="106"/>
      <c r="C4992" s="106"/>
      <c r="D4992" s="106"/>
      <c r="E4992">
        <v>50492</v>
      </c>
      <c r="F4992" s="106"/>
      <c r="G4992" t="s">
        <v>102</v>
      </c>
      <c r="H4992" s="106"/>
    </row>
    <row r="4993" spans="1:8" x14ac:dyDescent="0.25">
      <c r="A4993" s="106"/>
      <c r="B4993" s="106"/>
      <c r="C4993" s="106"/>
      <c r="D4993" s="106"/>
      <c r="E4993">
        <v>50493</v>
      </c>
      <c r="F4993" s="106"/>
      <c r="G4993" t="s">
        <v>102</v>
      </c>
      <c r="H4993" s="106"/>
    </row>
    <row r="4994" spans="1:8" x14ac:dyDescent="0.25">
      <c r="A4994" s="106"/>
      <c r="B4994" s="106"/>
      <c r="C4994" s="106"/>
      <c r="D4994" s="106"/>
      <c r="E4994">
        <v>50495</v>
      </c>
      <c r="F4994" s="106"/>
      <c r="G4994" t="s">
        <v>102</v>
      </c>
      <c r="H4994" s="106"/>
    </row>
    <row r="4995" spans="1:8" x14ac:dyDescent="0.25">
      <c r="A4995" s="106"/>
      <c r="B4995" s="106"/>
      <c r="C4995" s="106"/>
      <c r="D4995" s="106"/>
      <c r="E4995">
        <v>50496</v>
      </c>
      <c r="F4995" s="106"/>
      <c r="G4995" t="s">
        <v>102</v>
      </c>
      <c r="H4995" s="106"/>
    </row>
    <row r="4996" spans="1:8" x14ac:dyDescent="0.25">
      <c r="A4996" s="106"/>
      <c r="B4996" s="106"/>
      <c r="C4996" s="106"/>
      <c r="D4996" s="106"/>
      <c r="E4996">
        <v>50497</v>
      </c>
      <c r="F4996" s="106"/>
      <c r="G4996" t="s">
        <v>102</v>
      </c>
      <c r="H4996" s="106"/>
    </row>
    <row r="4997" spans="1:8" x14ac:dyDescent="0.25">
      <c r="A4997" s="106"/>
      <c r="B4997" s="106"/>
      <c r="C4997" s="106"/>
      <c r="D4997" s="106"/>
      <c r="E4997">
        <v>50498</v>
      </c>
      <c r="F4997" s="106"/>
      <c r="G4997" t="s">
        <v>102</v>
      </c>
      <c r="H4997" s="106"/>
    </row>
    <row r="4998" spans="1:8" x14ac:dyDescent="0.25">
      <c r="A4998" s="106"/>
      <c r="B4998" s="106"/>
      <c r="C4998" s="106"/>
      <c r="D4998" s="106"/>
      <c r="E4998">
        <v>50499</v>
      </c>
      <c r="F4998" s="106"/>
      <c r="G4998" t="s">
        <v>102</v>
      </c>
      <c r="H4998" s="106"/>
    </row>
    <row r="4999" spans="1:8" x14ac:dyDescent="0.25">
      <c r="A4999" s="106"/>
      <c r="B4999" s="106"/>
      <c r="C4999" s="106"/>
      <c r="D4999" s="106"/>
      <c r="E4999">
        <v>50500</v>
      </c>
      <c r="F4999" s="106"/>
      <c r="G4999" t="s">
        <v>102</v>
      </c>
      <c r="H4999" s="106"/>
    </row>
    <row r="5000" spans="1:8" x14ac:dyDescent="0.25">
      <c r="A5000" s="106"/>
      <c r="B5000" s="106"/>
      <c r="C5000" s="106"/>
      <c r="D5000" s="106"/>
      <c r="E5000">
        <v>50501</v>
      </c>
      <c r="F5000" s="106"/>
      <c r="G5000" t="s">
        <v>102</v>
      </c>
      <c r="H5000" s="106"/>
    </row>
    <row r="5001" spans="1:8" x14ac:dyDescent="0.25">
      <c r="A5001" s="106"/>
      <c r="B5001" s="106"/>
      <c r="C5001" s="106"/>
      <c r="D5001" s="106"/>
      <c r="E5001">
        <v>50502</v>
      </c>
      <c r="F5001" s="106"/>
      <c r="G5001" t="s">
        <v>102</v>
      </c>
      <c r="H5001" s="106"/>
    </row>
    <row r="5002" spans="1:8" x14ac:dyDescent="0.25">
      <c r="A5002" s="106"/>
      <c r="B5002" s="106"/>
      <c r="C5002" s="106"/>
      <c r="D5002" s="106"/>
      <c r="E5002">
        <v>50503</v>
      </c>
      <c r="F5002" s="106"/>
      <c r="G5002" t="s">
        <v>102</v>
      </c>
      <c r="H5002" s="106"/>
    </row>
    <row r="5003" spans="1:8" x14ac:dyDescent="0.25">
      <c r="A5003" s="106"/>
      <c r="B5003" s="106"/>
      <c r="C5003" s="106"/>
      <c r="D5003" s="106"/>
      <c r="E5003">
        <v>50504</v>
      </c>
      <c r="F5003" s="106"/>
      <c r="G5003" t="s">
        <v>102</v>
      </c>
      <c r="H5003" s="106"/>
    </row>
    <row r="5004" spans="1:8" x14ac:dyDescent="0.25">
      <c r="A5004" s="106"/>
      <c r="B5004" s="106"/>
      <c r="C5004" s="106"/>
      <c r="D5004" s="106"/>
      <c r="E5004">
        <v>50505</v>
      </c>
      <c r="F5004" s="106"/>
      <c r="G5004" t="s">
        <v>102</v>
      </c>
      <c r="H5004" s="106"/>
    </row>
    <row r="5005" spans="1:8" x14ac:dyDescent="0.25">
      <c r="A5005" s="106"/>
      <c r="B5005" s="106"/>
      <c r="C5005" s="106"/>
      <c r="D5005" s="106"/>
      <c r="E5005">
        <v>51688</v>
      </c>
      <c r="F5005" s="106"/>
      <c r="G5005" t="s">
        <v>102</v>
      </c>
      <c r="H5005" s="106"/>
    </row>
    <row r="5006" spans="1:8" x14ac:dyDescent="0.25">
      <c r="A5006" s="106"/>
      <c r="B5006" s="106"/>
      <c r="C5006" s="106"/>
      <c r="D5006" s="106"/>
      <c r="E5006">
        <v>51690</v>
      </c>
      <c r="F5006" s="106"/>
      <c r="G5006" t="s">
        <v>102</v>
      </c>
      <c r="H5006" s="106"/>
    </row>
    <row r="5007" spans="1:8" x14ac:dyDescent="0.25">
      <c r="A5007" s="106"/>
      <c r="B5007" s="106"/>
      <c r="C5007" s="106"/>
      <c r="D5007" s="106"/>
      <c r="E5007">
        <v>51691</v>
      </c>
      <c r="F5007" s="106"/>
      <c r="G5007" t="s">
        <v>102</v>
      </c>
      <c r="H5007" s="106"/>
    </row>
    <row r="5008" spans="1:8" x14ac:dyDescent="0.25">
      <c r="A5008" s="106"/>
      <c r="B5008" s="106"/>
      <c r="C5008" s="106"/>
      <c r="D5008" s="106"/>
      <c r="E5008">
        <v>51692</v>
      </c>
      <c r="F5008" s="106"/>
      <c r="G5008" t="s">
        <v>102</v>
      </c>
      <c r="H5008" s="106"/>
    </row>
    <row r="5009" spans="1:8" x14ac:dyDescent="0.25">
      <c r="A5009" s="106"/>
      <c r="B5009" s="106"/>
      <c r="C5009" s="106"/>
      <c r="D5009" s="106"/>
      <c r="E5009">
        <v>51693</v>
      </c>
      <c r="F5009" s="106"/>
      <c r="G5009" t="s">
        <v>102</v>
      </c>
      <c r="H5009" s="106"/>
    </row>
    <row r="5010" spans="1:8" x14ac:dyDescent="0.25">
      <c r="A5010" s="106"/>
      <c r="B5010" s="106"/>
      <c r="C5010" s="106"/>
      <c r="D5010" s="106"/>
      <c r="E5010">
        <v>51694</v>
      </c>
      <c r="F5010" s="106"/>
      <c r="G5010" t="s">
        <v>102</v>
      </c>
      <c r="H5010" s="106"/>
    </row>
    <row r="5011" spans="1:8" x14ac:dyDescent="0.25">
      <c r="A5011" s="106"/>
      <c r="B5011" s="106"/>
      <c r="C5011" s="106"/>
      <c r="D5011" s="106"/>
      <c r="E5011">
        <v>51695</v>
      </c>
      <c r="F5011" s="106"/>
      <c r="G5011" t="s">
        <v>102</v>
      </c>
      <c r="H5011" s="106"/>
    </row>
    <row r="5012" spans="1:8" x14ac:dyDescent="0.25">
      <c r="A5012" s="106"/>
      <c r="B5012" s="106"/>
      <c r="C5012" s="106"/>
      <c r="D5012" s="106"/>
      <c r="E5012">
        <v>51696</v>
      </c>
      <c r="F5012" s="106"/>
      <c r="G5012" t="s">
        <v>102</v>
      </c>
      <c r="H5012" s="106"/>
    </row>
    <row r="5013" spans="1:8" x14ac:dyDescent="0.25">
      <c r="A5013" s="106"/>
      <c r="B5013" s="106"/>
      <c r="C5013" s="106"/>
      <c r="D5013" s="106"/>
      <c r="E5013">
        <v>51697</v>
      </c>
      <c r="F5013" s="106"/>
      <c r="G5013" t="s">
        <v>102</v>
      </c>
      <c r="H5013" s="106"/>
    </row>
    <row r="5014" spans="1:8" x14ac:dyDescent="0.25">
      <c r="A5014" s="106"/>
      <c r="B5014" s="106"/>
      <c r="C5014" s="106"/>
      <c r="D5014" s="106"/>
      <c r="E5014">
        <v>51698</v>
      </c>
      <c r="F5014" s="106"/>
      <c r="G5014" t="s">
        <v>102</v>
      </c>
      <c r="H5014" s="106"/>
    </row>
    <row r="5015" spans="1:8" x14ac:dyDescent="0.25">
      <c r="A5015" s="106"/>
      <c r="B5015" s="106"/>
      <c r="C5015" s="106"/>
      <c r="D5015" s="106"/>
      <c r="E5015">
        <v>51699</v>
      </c>
      <c r="F5015" s="106"/>
      <c r="G5015" t="s">
        <v>102</v>
      </c>
      <c r="H5015" s="106"/>
    </row>
    <row r="5016" spans="1:8" x14ac:dyDescent="0.25">
      <c r="A5016" s="106"/>
      <c r="B5016" s="106"/>
      <c r="C5016" s="106"/>
      <c r="D5016" s="106"/>
      <c r="E5016">
        <v>51700</v>
      </c>
      <c r="F5016" s="106"/>
      <c r="G5016" t="s">
        <v>102</v>
      </c>
      <c r="H5016" s="106"/>
    </row>
    <row r="5017" spans="1:8" x14ac:dyDescent="0.25">
      <c r="A5017" s="106"/>
      <c r="B5017" s="106"/>
      <c r="C5017" s="106"/>
      <c r="D5017" s="106"/>
      <c r="E5017">
        <v>51701</v>
      </c>
      <c r="F5017" s="106"/>
      <c r="G5017" t="s">
        <v>102</v>
      </c>
      <c r="H5017" s="106"/>
    </row>
    <row r="5018" spans="1:8" x14ac:dyDescent="0.25">
      <c r="A5018" s="106"/>
      <c r="B5018" s="106"/>
      <c r="C5018" s="106"/>
      <c r="D5018" s="106"/>
      <c r="E5018">
        <v>51702</v>
      </c>
      <c r="F5018" s="106"/>
      <c r="G5018" t="s">
        <v>102</v>
      </c>
      <c r="H5018" s="106"/>
    </row>
    <row r="5019" spans="1:8" x14ac:dyDescent="0.25">
      <c r="A5019" s="106"/>
      <c r="B5019" s="106"/>
      <c r="C5019" s="106"/>
      <c r="D5019" s="106"/>
      <c r="E5019">
        <v>51703</v>
      </c>
      <c r="F5019" s="106"/>
      <c r="G5019" t="s">
        <v>102</v>
      </c>
      <c r="H5019" s="106"/>
    </row>
    <row r="5020" spans="1:8" x14ac:dyDescent="0.25">
      <c r="A5020" s="106"/>
      <c r="B5020" s="106"/>
      <c r="C5020" s="106"/>
      <c r="D5020" s="106"/>
      <c r="E5020">
        <v>51704</v>
      </c>
      <c r="F5020" s="106"/>
      <c r="G5020" t="s">
        <v>102</v>
      </c>
      <c r="H5020" s="106"/>
    </row>
    <row r="5021" spans="1:8" x14ac:dyDescent="0.25">
      <c r="A5021" s="106"/>
      <c r="B5021" s="106"/>
      <c r="C5021" s="106"/>
      <c r="D5021" s="106"/>
      <c r="E5021">
        <v>51705</v>
      </c>
      <c r="F5021" s="106"/>
      <c r="G5021" t="s">
        <v>102</v>
      </c>
      <c r="H5021" s="106"/>
    </row>
    <row r="5022" spans="1:8" x14ac:dyDescent="0.25">
      <c r="A5022" s="106"/>
      <c r="B5022" s="106"/>
      <c r="C5022" s="106"/>
      <c r="D5022" s="106"/>
      <c r="E5022">
        <v>51706</v>
      </c>
      <c r="F5022" s="106"/>
      <c r="G5022" t="s">
        <v>102</v>
      </c>
      <c r="H5022" s="106"/>
    </row>
    <row r="5023" spans="1:8" x14ac:dyDescent="0.25">
      <c r="A5023" s="106"/>
      <c r="B5023" s="106"/>
      <c r="C5023" s="106"/>
      <c r="D5023" s="106"/>
      <c r="E5023">
        <v>51707</v>
      </c>
      <c r="F5023" s="106"/>
      <c r="G5023" t="s">
        <v>102</v>
      </c>
      <c r="H5023" s="106"/>
    </row>
    <row r="5024" spans="1:8" x14ac:dyDescent="0.25">
      <c r="A5024" s="106"/>
      <c r="B5024" s="106"/>
      <c r="C5024" s="106"/>
      <c r="D5024" s="106"/>
      <c r="E5024">
        <v>51708</v>
      </c>
      <c r="F5024" s="106"/>
      <c r="G5024" t="s">
        <v>102</v>
      </c>
      <c r="H5024" s="106"/>
    </row>
    <row r="5025" spans="1:8" x14ac:dyDescent="0.25">
      <c r="A5025" s="106"/>
      <c r="B5025" s="106"/>
      <c r="C5025" s="106"/>
      <c r="D5025" s="106"/>
      <c r="E5025">
        <v>51709</v>
      </c>
      <c r="F5025" s="106"/>
      <c r="G5025" t="s">
        <v>102</v>
      </c>
      <c r="H5025" s="106"/>
    </row>
    <row r="5026" spans="1:8" x14ac:dyDescent="0.25">
      <c r="A5026" s="106"/>
      <c r="B5026" s="106"/>
      <c r="C5026" s="106"/>
      <c r="D5026" s="106"/>
      <c r="E5026">
        <v>51711</v>
      </c>
      <c r="F5026" s="106"/>
      <c r="G5026" t="s">
        <v>102</v>
      </c>
      <c r="H5026" s="106"/>
    </row>
    <row r="5027" spans="1:8" x14ac:dyDescent="0.25">
      <c r="A5027" s="106"/>
      <c r="B5027" s="106"/>
      <c r="C5027" s="106"/>
      <c r="D5027" s="106"/>
      <c r="E5027">
        <v>44925630</v>
      </c>
      <c r="F5027" s="106"/>
      <c r="G5027" t="s">
        <v>102</v>
      </c>
      <c r="H5027" s="106"/>
    </row>
    <row r="5028" spans="1:8" x14ac:dyDescent="0.25">
      <c r="A5028" s="106"/>
      <c r="B5028" s="106"/>
      <c r="C5028" s="106"/>
      <c r="D5028" s="106"/>
      <c r="E5028">
        <v>44925549</v>
      </c>
      <c r="F5028" s="106"/>
      <c r="G5028" t="s">
        <v>102</v>
      </c>
      <c r="H5028" s="106"/>
    </row>
    <row r="5029" spans="1:8" x14ac:dyDescent="0.25">
      <c r="A5029" s="106"/>
      <c r="B5029" s="106"/>
      <c r="C5029" s="106"/>
      <c r="D5029" s="106"/>
      <c r="E5029">
        <v>44925611</v>
      </c>
      <c r="F5029" s="106"/>
      <c r="G5029" t="s">
        <v>102</v>
      </c>
      <c r="H5029" s="106"/>
    </row>
    <row r="5030" spans="1:8" x14ac:dyDescent="0.25">
      <c r="A5030" s="106"/>
      <c r="B5030" s="106"/>
      <c r="C5030" s="106"/>
      <c r="D5030" s="106"/>
      <c r="E5030">
        <v>44071131</v>
      </c>
      <c r="F5030" s="106"/>
      <c r="G5030" t="s">
        <v>102</v>
      </c>
      <c r="H5030" s="106"/>
    </row>
    <row r="5031" spans="1:8" x14ac:dyDescent="0.25">
      <c r="A5031" s="106"/>
      <c r="B5031" s="106"/>
      <c r="C5031" s="106"/>
      <c r="D5031" s="106"/>
      <c r="E5031">
        <v>44925612</v>
      </c>
      <c r="F5031" s="106"/>
      <c r="G5031" t="s">
        <v>102</v>
      </c>
      <c r="H5031" s="106"/>
    </row>
    <row r="5032" spans="1:8" x14ac:dyDescent="0.25">
      <c r="A5032" s="106"/>
      <c r="B5032" s="106"/>
      <c r="C5032" s="106"/>
      <c r="D5032" s="106"/>
      <c r="E5032">
        <v>44223488</v>
      </c>
      <c r="F5032" s="106"/>
      <c r="G5032" t="s">
        <v>102</v>
      </c>
      <c r="H5032" s="106"/>
    </row>
    <row r="5033" spans="1:8" x14ac:dyDescent="0.25">
      <c r="A5033" s="106"/>
      <c r="B5033" s="106"/>
      <c r="C5033" s="106"/>
      <c r="D5033" s="106"/>
      <c r="E5033">
        <v>51765</v>
      </c>
      <c r="F5033" s="106"/>
      <c r="G5033" t="s">
        <v>149</v>
      </c>
      <c r="H5033" s="106"/>
    </row>
    <row r="5034" spans="1:8" x14ac:dyDescent="0.25">
      <c r="A5034" s="106"/>
      <c r="B5034" s="106"/>
      <c r="C5034" s="106"/>
      <c r="D5034" s="106"/>
      <c r="E5034">
        <v>14262033</v>
      </c>
      <c r="F5034" s="106"/>
      <c r="G5034" t="s">
        <v>121</v>
      </c>
      <c r="H5034" s="106"/>
    </row>
    <row r="5035" spans="1:8" x14ac:dyDescent="0.25">
      <c r="A5035" s="106"/>
      <c r="B5035" s="106"/>
      <c r="C5035" s="106"/>
      <c r="D5035" s="106"/>
      <c r="E5035">
        <v>14262035</v>
      </c>
      <c r="F5035" s="106"/>
      <c r="G5035" t="s">
        <v>121</v>
      </c>
      <c r="H5035" s="106"/>
    </row>
    <row r="5036" spans="1:8" x14ac:dyDescent="0.25">
      <c r="A5036" s="106"/>
      <c r="B5036" s="106"/>
      <c r="C5036" s="106"/>
      <c r="D5036" s="106"/>
      <c r="E5036">
        <v>18048979</v>
      </c>
      <c r="F5036" s="106"/>
      <c r="G5036" t="s">
        <v>121</v>
      </c>
      <c r="H5036" s="106"/>
    </row>
    <row r="5037" spans="1:8" x14ac:dyDescent="0.25">
      <c r="A5037" s="106"/>
      <c r="B5037" s="106"/>
      <c r="C5037" s="106"/>
      <c r="D5037" s="106"/>
      <c r="E5037">
        <v>18048980</v>
      </c>
      <c r="F5037" s="106"/>
      <c r="G5037" t="s">
        <v>121</v>
      </c>
      <c r="H5037" s="106"/>
    </row>
    <row r="5038" spans="1:8" x14ac:dyDescent="0.25">
      <c r="A5038" s="106"/>
      <c r="B5038" s="106"/>
      <c r="C5038" s="106"/>
      <c r="D5038" s="106"/>
      <c r="E5038">
        <v>18048981</v>
      </c>
      <c r="F5038" s="106"/>
      <c r="G5038" t="s">
        <v>121</v>
      </c>
      <c r="H5038" s="106"/>
    </row>
    <row r="5039" spans="1:8" x14ac:dyDescent="0.25">
      <c r="A5039" s="106"/>
      <c r="B5039" s="106"/>
      <c r="C5039" s="106"/>
      <c r="D5039" s="106"/>
      <c r="E5039">
        <v>18048984</v>
      </c>
      <c r="F5039" s="106"/>
      <c r="G5039" t="s">
        <v>121</v>
      </c>
      <c r="H5039" s="106"/>
    </row>
    <row r="5040" spans="1:8" x14ac:dyDescent="0.25">
      <c r="A5040" s="106"/>
      <c r="B5040" s="106"/>
      <c r="C5040" s="106"/>
      <c r="D5040" s="106"/>
      <c r="E5040">
        <v>18048986</v>
      </c>
      <c r="F5040" s="106"/>
      <c r="G5040" t="s">
        <v>121</v>
      </c>
      <c r="H5040" s="106"/>
    </row>
    <row r="5041" spans="1:8" x14ac:dyDescent="0.25">
      <c r="A5041" s="106"/>
      <c r="B5041" s="106"/>
      <c r="C5041" s="106"/>
      <c r="D5041" s="106"/>
      <c r="E5041">
        <v>18048987</v>
      </c>
      <c r="F5041" s="106"/>
      <c r="G5041" t="s">
        <v>121</v>
      </c>
      <c r="H5041" s="106"/>
    </row>
    <row r="5042" spans="1:8" x14ac:dyDescent="0.25">
      <c r="A5042" s="106"/>
      <c r="B5042" s="106"/>
      <c r="C5042" s="106"/>
      <c r="D5042" s="106"/>
      <c r="E5042">
        <v>18048988</v>
      </c>
      <c r="F5042" s="106"/>
      <c r="G5042" t="s">
        <v>121</v>
      </c>
      <c r="H5042" s="106"/>
    </row>
    <row r="5043" spans="1:8" x14ac:dyDescent="0.25">
      <c r="A5043" s="106"/>
      <c r="B5043" s="106"/>
      <c r="C5043" s="106"/>
      <c r="D5043" s="106"/>
      <c r="E5043">
        <v>50417</v>
      </c>
      <c r="F5043" s="106"/>
      <c r="G5043" t="s">
        <v>102</v>
      </c>
      <c r="H5043" s="106"/>
    </row>
    <row r="5044" spans="1:8" x14ac:dyDescent="0.25">
      <c r="A5044" s="106"/>
      <c r="B5044" s="106"/>
      <c r="C5044" s="106"/>
      <c r="D5044" s="106"/>
      <c r="E5044">
        <v>50416</v>
      </c>
      <c r="F5044" s="106"/>
      <c r="G5044" t="s">
        <v>102</v>
      </c>
      <c r="H5044" s="106"/>
    </row>
    <row r="5045" spans="1:8" x14ac:dyDescent="0.25">
      <c r="A5045" s="106"/>
      <c r="B5045" s="106"/>
      <c r="C5045" s="106"/>
      <c r="D5045" s="106"/>
      <c r="E5045">
        <v>50418</v>
      </c>
      <c r="F5045" s="106"/>
      <c r="G5045" t="s">
        <v>102</v>
      </c>
      <c r="H5045" s="106"/>
    </row>
    <row r="5046" spans="1:8" x14ac:dyDescent="0.25">
      <c r="A5046" s="106"/>
      <c r="B5046" s="106"/>
      <c r="C5046" s="106"/>
      <c r="D5046" s="106"/>
      <c r="E5046">
        <v>50419</v>
      </c>
      <c r="F5046" s="106"/>
      <c r="G5046" t="s">
        <v>102</v>
      </c>
      <c r="H5046" s="106"/>
    </row>
    <row r="5047" spans="1:8" x14ac:dyDescent="0.25">
      <c r="A5047" s="106"/>
      <c r="B5047" s="106"/>
      <c r="C5047" s="106"/>
      <c r="D5047" s="106"/>
      <c r="E5047">
        <v>50420</v>
      </c>
      <c r="F5047" s="106"/>
      <c r="G5047" t="s">
        <v>102</v>
      </c>
      <c r="H5047" s="106"/>
    </row>
    <row r="5048" spans="1:8" x14ac:dyDescent="0.25">
      <c r="A5048" s="106"/>
      <c r="B5048" s="106"/>
      <c r="C5048" s="106"/>
      <c r="D5048" s="106"/>
      <c r="E5048">
        <v>50421</v>
      </c>
      <c r="F5048" s="106"/>
      <c r="G5048" t="s">
        <v>102</v>
      </c>
      <c r="H5048" s="106"/>
    </row>
    <row r="5049" spans="1:8" x14ac:dyDescent="0.25">
      <c r="A5049" s="106"/>
      <c r="B5049" s="106"/>
      <c r="C5049" s="106"/>
      <c r="D5049" s="106"/>
      <c r="E5049">
        <v>50422</v>
      </c>
      <c r="F5049" s="106"/>
      <c r="G5049" t="s">
        <v>102</v>
      </c>
      <c r="H5049" s="106"/>
    </row>
    <row r="5050" spans="1:8" x14ac:dyDescent="0.25">
      <c r="A5050" s="106"/>
      <c r="B5050" s="106"/>
      <c r="C5050" s="106"/>
      <c r="D5050" s="106"/>
      <c r="E5050">
        <v>50423</v>
      </c>
      <c r="F5050" s="106"/>
      <c r="G5050" t="s">
        <v>102</v>
      </c>
      <c r="H5050" s="106"/>
    </row>
    <row r="5051" spans="1:8" x14ac:dyDescent="0.25">
      <c r="A5051" s="106"/>
      <c r="B5051" s="106"/>
      <c r="C5051" s="106"/>
      <c r="D5051" s="106"/>
      <c r="E5051">
        <v>50425</v>
      </c>
      <c r="F5051" s="106"/>
      <c r="G5051" t="s">
        <v>102</v>
      </c>
      <c r="H5051" s="106"/>
    </row>
    <row r="5052" spans="1:8" x14ac:dyDescent="0.25">
      <c r="A5052" s="106"/>
      <c r="B5052" s="106"/>
      <c r="C5052" s="106"/>
      <c r="D5052" s="106"/>
      <c r="E5052">
        <v>50426</v>
      </c>
      <c r="F5052" s="106"/>
      <c r="G5052" t="s">
        <v>102</v>
      </c>
      <c r="H5052" s="106"/>
    </row>
    <row r="5053" spans="1:8" x14ac:dyDescent="0.25">
      <c r="A5053" s="106"/>
      <c r="B5053" s="106"/>
      <c r="C5053" s="106"/>
      <c r="D5053" s="106"/>
      <c r="E5053">
        <v>50427</v>
      </c>
      <c r="F5053" s="106"/>
      <c r="G5053" t="s">
        <v>102</v>
      </c>
      <c r="H5053" s="106"/>
    </row>
    <row r="5054" spans="1:8" x14ac:dyDescent="0.25">
      <c r="A5054" s="106"/>
      <c r="B5054" s="106"/>
      <c r="C5054" s="106"/>
      <c r="D5054" s="106"/>
      <c r="E5054">
        <v>50428</v>
      </c>
      <c r="F5054" s="106"/>
      <c r="G5054" t="s">
        <v>102</v>
      </c>
      <c r="H5054" s="106"/>
    </row>
    <row r="5055" spans="1:8" x14ac:dyDescent="0.25">
      <c r="A5055" s="106"/>
      <c r="B5055" s="106"/>
      <c r="C5055" s="106"/>
      <c r="D5055" s="106"/>
      <c r="E5055">
        <v>50429</v>
      </c>
      <c r="F5055" s="106"/>
      <c r="G5055" t="s">
        <v>102</v>
      </c>
      <c r="H5055" s="106"/>
    </row>
    <row r="5056" spans="1:8" x14ac:dyDescent="0.25">
      <c r="A5056" s="106"/>
      <c r="B5056" s="106"/>
      <c r="C5056" s="106"/>
      <c r="D5056" s="106"/>
      <c r="E5056">
        <v>50430</v>
      </c>
      <c r="F5056" s="106"/>
      <c r="G5056" t="s">
        <v>102</v>
      </c>
      <c r="H5056" s="106"/>
    </row>
    <row r="5057" spans="1:8" x14ac:dyDescent="0.25">
      <c r="A5057" s="106"/>
      <c r="B5057" s="106"/>
      <c r="C5057" s="106"/>
      <c r="D5057" s="106"/>
      <c r="E5057">
        <v>50431</v>
      </c>
      <c r="F5057" s="106"/>
      <c r="G5057" t="s">
        <v>102</v>
      </c>
      <c r="H5057" s="106"/>
    </row>
    <row r="5058" spans="1:8" x14ac:dyDescent="0.25">
      <c r="A5058" s="106"/>
      <c r="B5058" s="106"/>
      <c r="C5058" s="106"/>
      <c r="D5058" s="106"/>
      <c r="E5058">
        <v>50432</v>
      </c>
      <c r="F5058" s="106"/>
      <c r="G5058" t="s">
        <v>102</v>
      </c>
      <c r="H5058" s="106"/>
    </row>
    <row r="5059" spans="1:8" x14ac:dyDescent="0.25">
      <c r="A5059" s="106"/>
      <c r="B5059" s="106"/>
      <c r="C5059" s="106"/>
      <c r="D5059" s="106"/>
      <c r="E5059">
        <v>50433</v>
      </c>
      <c r="F5059" s="106"/>
      <c r="G5059" t="s">
        <v>102</v>
      </c>
      <c r="H5059" s="106"/>
    </row>
    <row r="5060" spans="1:8" x14ac:dyDescent="0.25">
      <c r="A5060" s="106"/>
      <c r="B5060" s="106"/>
      <c r="C5060" s="106"/>
      <c r="D5060" s="106"/>
      <c r="E5060">
        <v>50434</v>
      </c>
      <c r="F5060" s="106"/>
      <c r="G5060" t="s">
        <v>102</v>
      </c>
      <c r="H5060" s="106"/>
    </row>
    <row r="5061" spans="1:8" x14ac:dyDescent="0.25">
      <c r="A5061" s="106"/>
      <c r="B5061" s="106"/>
      <c r="C5061" s="106"/>
      <c r="D5061" s="106"/>
      <c r="E5061">
        <v>50435</v>
      </c>
      <c r="F5061" s="106"/>
      <c r="G5061" t="s">
        <v>102</v>
      </c>
      <c r="H5061" s="106"/>
    </row>
    <row r="5062" spans="1:8" x14ac:dyDescent="0.25">
      <c r="A5062" s="106"/>
      <c r="B5062" s="106"/>
      <c r="C5062" s="106"/>
      <c r="D5062" s="106"/>
      <c r="E5062">
        <v>50437</v>
      </c>
      <c r="F5062" s="106"/>
      <c r="G5062" t="s">
        <v>102</v>
      </c>
      <c r="H5062" s="106"/>
    </row>
    <row r="5063" spans="1:8" x14ac:dyDescent="0.25">
      <c r="A5063" s="106"/>
      <c r="B5063" s="106"/>
      <c r="C5063" s="106"/>
      <c r="D5063" s="106"/>
      <c r="E5063">
        <v>50438</v>
      </c>
      <c r="F5063" s="106"/>
      <c r="G5063" t="s">
        <v>102</v>
      </c>
      <c r="H5063" s="106"/>
    </row>
    <row r="5064" spans="1:8" x14ac:dyDescent="0.25">
      <c r="A5064" s="106"/>
      <c r="B5064" s="106"/>
      <c r="C5064" s="106"/>
      <c r="D5064" s="106"/>
      <c r="E5064">
        <v>50398</v>
      </c>
      <c r="F5064" s="106"/>
      <c r="G5064" t="s">
        <v>102</v>
      </c>
      <c r="H5064" s="106"/>
    </row>
    <row r="5065" spans="1:8" x14ac:dyDescent="0.25">
      <c r="A5065" s="106"/>
      <c r="B5065" s="106"/>
      <c r="C5065" s="106"/>
      <c r="D5065" s="106"/>
      <c r="E5065">
        <v>50399</v>
      </c>
      <c r="F5065" s="106"/>
      <c r="G5065" t="s">
        <v>102</v>
      </c>
      <c r="H5065" s="106"/>
    </row>
    <row r="5066" spans="1:8" x14ac:dyDescent="0.25">
      <c r="A5066" s="106"/>
      <c r="B5066" s="106"/>
      <c r="C5066" s="106"/>
      <c r="D5066" s="106"/>
      <c r="E5066">
        <v>50400</v>
      </c>
      <c r="F5066" s="106"/>
      <c r="G5066" t="s">
        <v>102</v>
      </c>
      <c r="H5066" s="106"/>
    </row>
    <row r="5067" spans="1:8" x14ac:dyDescent="0.25">
      <c r="A5067" s="106"/>
      <c r="B5067" s="106"/>
      <c r="C5067" s="106"/>
      <c r="D5067" s="106"/>
      <c r="E5067">
        <v>50401</v>
      </c>
      <c r="F5067" s="106"/>
      <c r="G5067" t="s">
        <v>102</v>
      </c>
      <c r="H5067" s="106"/>
    </row>
    <row r="5068" spans="1:8" x14ac:dyDescent="0.25">
      <c r="A5068" s="106"/>
      <c r="B5068" s="106"/>
      <c r="C5068" s="106"/>
      <c r="D5068" s="106"/>
      <c r="E5068">
        <v>50402</v>
      </c>
      <c r="F5068" s="106"/>
      <c r="G5068" t="s">
        <v>102</v>
      </c>
      <c r="H5068" s="106"/>
    </row>
    <row r="5069" spans="1:8" x14ac:dyDescent="0.25">
      <c r="A5069" s="106"/>
      <c r="B5069" s="106"/>
      <c r="C5069" s="106"/>
      <c r="D5069" s="106"/>
      <c r="E5069">
        <v>50403</v>
      </c>
      <c r="F5069" s="106"/>
      <c r="G5069" t="s">
        <v>102</v>
      </c>
      <c r="H5069" s="106"/>
    </row>
    <row r="5070" spans="1:8" x14ac:dyDescent="0.25">
      <c r="A5070" s="106"/>
      <c r="B5070" s="106"/>
      <c r="C5070" s="106"/>
      <c r="D5070" s="106"/>
      <c r="E5070">
        <v>50404</v>
      </c>
      <c r="F5070" s="106"/>
      <c r="G5070" t="s">
        <v>102</v>
      </c>
      <c r="H5070" s="106"/>
    </row>
    <row r="5071" spans="1:8" x14ac:dyDescent="0.25">
      <c r="A5071" s="106"/>
      <c r="B5071" s="106"/>
      <c r="C5071" s="106"/>
      <c r="D5071" s="106"/>
      <c r="E5071">
        <v>50405</v>
      </c>
      <c r="F5071" s="106"/>
      <c r="G5071" t="s">
        <v>102</v>
      </c>
      <c r="H5071" s="106"/>
    </row>
    <row r="5072" spans="1:8" x14ac:dyDescent="0.25">
      <c r="A5072" s="106"/>
      <c r="B5072" s="106"/>
      <c r="C5072" s="106"/>
      <c r="D5072" s="106"/>
      <c r="E5072">
        <v>50406</v>
      </c>
      <c r="F5072" s="106"/>
      <c r="G5072" t="s">
        <v>102</v>
      </c>
      <c r="H5072" s="106"/>
    </row>
    <row r="5073" spans="1:8" x14ac:dyDescent="0.25">
      <c r="A5073" s="106"/>
      <c r="B5073" s="106"/>
      <c r="C5073" s="106"/>
      <c r="D5073" s="106"/>
      <c r="E5073">
        <v>50407</v>
      </c>
      <c r="F5073" s="106"/>
      <c r="G5073" t="s">
        <v>102</v>
      </c>
      <c r="H5073" s="106"/>
    </row>
    <row r="5074" spans="1:8" x14ac:dyDescent="0.25">
      <c r="A5074" s="106"/>
      <c r="B5074" s="106"/>
      <c r="C5074" s="106"/>
      <c r="D5074" s="106"/>
      <c r="E5074">
        <v>50408</v>
      </c>
      <c r="F5074" s="106"/>
      <c r="G5074" t="s">
        <v>102</v>
      </c>
      <c r="H5074" s="106"/>
    </row>
    <row r="5075" spans="1:8" x14ac:dyDescent="0.25">
      <c r="A5075" s="106"/>
      <c r="B5075" s="106"/>
      <c r="C5075" s="106"/>
      <c r="D5075" s="106"/>
      <c r="E5075">
        <v>50409</v>
      </c>
      <c r="F5075" s="106"/>
      <c r="G5075" t="s">
        <v>102</v>
      </c>
      <c r="H5075" s="106"/>
    </row>
    <row r="5076" spans="1:8" x14ac:dyDescent="0.25">
      <c r="A5076" s="106"/>
      <c r="B5076" s="106"/>
      <c r="C5076" s="106"/>
      <c r="D5076" s="106"/>
      <c r="E5076">
        <v>50410</v>
      </c>
      <c r="F5076" s="106"/>
      <c r="G5076" t="s">
        <v>102</v>
      </c>
      <c r="H5076" s="106"/>
    </row>
    <row r="5077" spans="1:8" x14ac:dyDescent="0.25">
      <c r="A5077" s="106"/>
      <c r="B5077" s="106"/>
      <c r="C5077" s="106"/>
      <c r="D5077" s="106"/>
      <c r="E5077">
        <v>50411</v>
      </c>
      <c r="F5077" s="106"/>
      <c r="G5077" t="s">
        <v>102</v>
      </c>
      <c r="H5077" s="106"/>
    </row>
    <row r="5078" spans="1:8" x14ac:dyDescent="0.25">
      <c r="A5078" s="106"/>
      <c r="B5078" s="106"/>
      <c r="C5078" s="106"/>
      <c r="D5078" s="106"/>
      <c r="E5078">
        <v>50412</v>
      </c>
      <c r="F5078" s="106"/>
      <c r="G5078" t="s">
        <v>102</v>
      </c>
      <c r="H5078" s="106"/>
    </row>
    <row r="5079" spans="1:8" x14ac:dyDescent="0.25">
      <c r="A5079" s="106"/>
      <c r="B5079" s="106"/>
      <c r="C5079" s="106"/>
      <c r="D5079" s="106"/>
      <c r="E5079">
        <v>51766</v>
      </c>
      <c r="F5079" s="106"/>
      <c r="G5079" t="s">
        <v>109</v>
      </c>
      <c r="H5079" s="106"/>
    </row>
    <row r="5080" spans="1:8" x14ac:dyDescent="0.25">
      <c r="A5080" s="106"/>
      <c r="B5080" s="106"/>
      <c r="C5080" s="106"/>
      <c r="D5080" s="106"/>
      <c r="E5080" t="s">
        <v>165</v>
      </c>
      <c r="F5080" s="106"/>
      <c r="G5080" t="s">
        <v>102</v>
      </c>
      <c r="H5080" s="106"/>
    </row>
    <row r="5081" spans="1:8" x14ac:dyDescent="0.25">
      <c r="A5081" s="106"/>
      <c r="B5081" s="106"/>
      <c r="C5081" s="106"/>
      <c r="D5081" s="106"/>
      <c r="E5081">
        <v>50506</v>
      </c>
      <c r="F5081" s="106"/>
      <c r="G5081" t="s">
        <v>102</v>
      </c>
      <c r="H5081" s="106"/>
    </row>
    <row r="5082" spans="1:8" x14ac:dyDescent="0.25">
      <c r="A5082" s="106"/>
      <c r="B5082" s="106"/>
      <c r="C5082" s="106"/>
      <c r="D5082" s="106"/>
      <c r="E5082">
        <v>50507</v>
      </c>
      <c r="F5082" s="106"/>
      <c r="G5082" t="s">
        <v>102</v>
      </c>
      <c r="H5082" s="106"/>
    </row>
    <row r="5083" spans="1:8" x14ac:dyDescent="0.25">
      <c r="A5083" s="106"/>
      <c r="B5083" s="106"/>
      <c r="C5083" s="106"/>
      <c r="D5083" s="106"/>
      <c r="E5083">
        <v>50508</v>
      </c>
      <c r="F5083" s="106"/>
      <c r="G5083" t="s">
        <v>102</v>
      </c>
      <c r="H5083" s="106"/>
    </row>
    <row r="5084" spans="1:8" x14ac:dyDescent="0.25">
      <c r="A5084" s="106"/>
      <c r="B5084" s="106"/>
      <c r="C5084" s="106"/>
      <c r="D5084" s="106"/>
      <c r="E5084">
        <v>50509</v>
      </c>
      <c r="F5084" s="106"/>
      <c r="G5084" t="s">
        <v>102</v>
      </c>
      <c r="H5084" s="106"/>
    </row>
    <row r="5085" spans="1:8" x14ac:dyDescent="0.25">
      <c r="A5085" s="106"/>
      <c r="B5085" s="106"/>
      <c r="C5085" s="106"/>
      <c r="D5085" s="106"/>
      <c r="E5085">
        <v>50510</v>
      </c>
      <c r="F5085" s="106"/>
      <c r="G5085" t="s">
        <v>102</v>
      </c>
      <c r="H5085" s="106"/>
    </row>
    <row r="5086" spans="1:8" x14ac:dyDescent="0.25">
      <c r="A5086" s="106"/>
      <c r="B5086" s="106"/>
      <c r="C5086" s="106"/>
      <c r="D5086" s="106"/>
      <c r="E5086">
        <v>50511</v>
      </c>
      <c r="F5086" s="106"/>
      <c r="G5086" t="s">
        <v>102</v>
      </c>
      <c r="H5086" s="106"/>
    </row>
    <row r="5087" spans="1:8" x14ac:dyDescent="0.25">
      <c r="A5087" s="106"/>
      <c r="B5087" s="106"/>
      <c r="C5087" s="106"/>
      <c r="D5087" s="106"/>
      <c r="E5087">
        <v>50512</v>
      </c>
      <c r="F5087" s="106"/>
      <c r="G5087" t="s">
        <v>102</v>
      </c>
      <c r="H5087" s="106"/>
    </row>
    <row r="5088" spans="1:8" x14ac:dyDescent="0.25">
      <c r="A5088" s="106"/>
      <c r="B5088" s="106"/>
      <c r="C5088" s="106"/>
      <c r="D5088" s="106"/>
      <c r="E5088">
        <v>50513</v>
      </c>
      <c r="F5088" s="106"/>
      <c r="G5088" t="s">
        <v>102</v>
      </c>
      <c r="H5088" s="106"/>
    </row>
    <row r="5089" spans="1:8" x14ac:dyDescent="0.25">
      <c r="A5089" s="106"/>
      <c r="B5089" s="106"/>
      <c r="C5089" s="106"/>
      <c r="D5089" s="106"/>
      <c r="E5089">
        <v>50514</v>
      </c>
      <c r="F5089" s="106"/>
      <c r="G5089" t="s">
        <v>102</v>
      </c>
      <c r="H5089" s="106"/>
    </row>
    <row r="5090" spans="1:8" x14ac:dyDescent="0.25">
      <c r="A5090" s="106"/>
      <c r="B5090" s="106"/>
      <c r="C5090" s="106"/>
      <c r="D5090" s="106"/>
      <c r="E5090">
        <v>50516</v>
      </c>
      <c r="F5090" s="106"/>
      <c r="G5090" t="s">
        <v>102</v>
      </c>
      <c r="H5090" s="106"/>
    </row>
    <row r="5091" spans="1:8" x14ac:dyDescent="0.25">
      <c r="A5091" s="106"/>
      <c r="B5091" s="106"/>
      <c r="C5091" s="106"/>
      <c r="D5091" s="106"/>
      <c r="E5091">
        <v>50517</v>
      </c>
      <c r="F5091" s="106"/>
      <c r="G5091" t="s">
        <v>102</v>
      </c>
      <c r="H5091" s="106"/>
    </row>
    <row r="5092" spans="1:8" x14ac:dyDescent="0.25">
      <c r="A5092" s="106"/>
      <c r="B5092" s="106"/>
      <c r="C5092" s="106"/>
      <c r="D5092" s="106"/>
      <c r="E5092">
        <v>50518</v>
      </c>
      <c r="F5092" s="106"/>
      <c r="G5092" t="s">
        <v>102</v>
      </c>
      <c r="H5092" s="106"/>
    </row>
    <row r="5093" spans="1:8" x14ac:dyDescent="0.25">
      <c r="A5093" s="106"/>
      <c r="B5093" s="106"/>
      <c r="C5093" s="106"/>
      <c r="D5093" s="106"/>
      <c r="E5093">
        <v>50519</v>
      </c>
      <c r="F5093" s="106"/>
      <c r="G5093" t="s">
        <v>102</v>
      </c>
      <c r="H5093" s="106"/>
    </row>
    <row r="5094" spans="1:8" x14ac:dyDescent="0.25">
      <c r="A5094" s="106"/>
      <c r="B5094" s="106"/>
      <c r="C5094" s="106"/>
      <c r="D5094" s="106"/>
      <c r="E5094">
        <v>50520</v>
      </c>
      <c r="F5094" s="106"/>
      <c r="G5094" t="s">
        <v>102</v>
      </c>
      <c r="H5094" s="106"/>
    </row>
    <row r="5095" spans="1:8" x14ac:dyDescent="0.25">
      <c r="A5095" s="106"/>
      <c r="B5095" s="106"/>
      <c r="C5095" s="106"/>
      <c r="D5095" s="106"/>
      <c r="E5095">
        <v>50521</v>
      </c>
      <c r="F5095" s="106"/>
      <c r="G5095" t="s">
        <v>102</v>
      </c>
      <c r="H5095" s="106"/>
    </row>
    <row r="5096" spans="1:8" x14ac:dyDescent="0.25">
      <c r="A5096" s="106"/>
      <c r="B5096" s="106"/>
      <c r="C5096" s="106"/>
      <c r="D5096" s="106"/>
      <c r="E5096">
        <v>50522</v>
      </c>
      <c r="F5096" s="106"/>
      <c r="G5096" t="s">
        <v>102</v>
      </c>
      <c r="H5096" s="106"/>
    </row>
    <row r="5097" spans="1:8" x14ac:dyDescent="0.25">
      <c r="A5097" s="106"/>
      <c r="B5097" s="106"/>
      <c r="C5097" s="106"/>
      <c r="D5097" s="106"/>
      <c r="E5097">
        <v>50523</v>
      </c>
      <c r="F5097" s="106"/>
      <c r="G5097" t="s">
        <v>102</v>
      </c>
      <c r="H5097" s="106"/>
    </row>
    <row r="5098" spans="1:8" x14ac:dyDescent="0.25">
      <c r="A5098" s="106"/>
      <c r="B5098" s="106"/>
      <c r="C5098" s="106"/>
      <c r="D5098" s="106"/>
      <c r="E5098">
        <v>50524</v>
      </c>
      <c r="F5098" s="106"/>
      <c r="G5098" t="s">
        <v>102</v>
      </c>
      <c r="H5098" s="106"/>
    </row>
    <row r="5099" spans="1:8" x14ac:dyDescent="0.25">
      <c r="A5099" s="106"/>
      <c r="B5099" s="106"/>
      <c r="C5099" s="106"/>
      <c r="D5099" s="106"/>
      <c r="E5099">
        <v>50525</v>
      </c>
      <c r="F5099" s="106"/>
      <c r="G5099" t="s">
        <v>102</v>
      </c>
      <c r="H5099" s="106"/>
    </row>
    <row r="5100" spans="1:8" x14ac:dyDescent="0.25">
      <c r="A5100" s="106"/>
      <c r="B5100" s="106"/>
      <c r="C5100" s="106"/>
      <c r="D5100" s="106"/>
      <c r="E5100">
        <v>50526</v>
      </c>
      <c r="F5100" s="106"/>
      <c r="G5100" t="s">
        <v>102</v>
      </c>
      <c r="H5100" s="106"/>
    </row>
    <row r="5101" spans="1:8" x14ac:dyDescent="0.25">
      <c r="A5101" s="106"/>
      <c r="B5101" s="106"/>
      <c r="C5101" s="106"/>
      <c r="D5101" s="106"/>
      <c r="E5101">
        <v>50527</v>
      </c>
      <c r="F5101" s="106"/>
      <c r="G5101" t="s">
        <v>102</v>
      </c>
      <c r="H5101" s="106"/>
    </row>
    <row r="5102" spans="1:8" x14ac:dyDescent="0.25">
      <c r="A5102" s="106"/>
      <c r="B5102" s="106"/>
      <c r="C5102" s="106"/>
      <c r="D5102" s="106"/>
      <c r="E5102">
        <v>50528</v>
      </c>
      <c r="F5102" s="106"/>
      <c r="G5102" t="s">
        <v>102</v>
      </c>
      <c r="H5102" s="106"/>
    </row>
    <row r="5103" spans="1:8" x14ac:dyDescent="0.25">
      <c r="A5103" s="106"/>
      <c r="B5103" s="106"/>
      <c r="C5103" s="106"/>
      <c r="D5103" s="106"/>
      <c r="E5103">
        <v>50529</v>
      </c>
      <c r="F5103" s="106"/>
      <c r="G5103" t="s">
        <v>102</v>
      </c>
      <c r="H5103" s="106"/>
    </row>
    <row r="5104" spans="1:8" x14ac:dyDescent="0.25">
      <c r="A5104" s="106"/>
      <c r="B5104" s="106"/>
      <c r="C5104" s="106"/>
      <c r="D5104" s="106"/>
      <c r="E5104">
        <v>50074330</v>
      </c>
      <c r="F5104" s="106"/>
      <c r="G5104" t="s">
        <v>102</v>
      </c>
      <c r="H5104" s="106"/>
    </row>
    <row r="5105" spans="1:8" x14ac:dyDescent="0.25">
      <c r="A5105" s="106"/>
      <c r="B5105" s="106"/>
      <c r="C5105" s="106"/>
      <c r="D5105" s="106"/>
      <c r="E5105">
        <v>50074331</v>
      </c>
      <c r="F5105" s="106"/>
      <c r="G5105" t="s">
        <v>102</v>
      </c>
      <c r="H5105" s="106"/>
    </row>
    <row r="5106" spans="1:8" x14ac:dyDescent="0.25">
      <c r="A5106" s="106"/>
      <c r="B5106" s="106"/>
      <c r="C5106" s="106"/>
      <c r="D5106" s="106"/>
      <c r="E5106">
        <v>51345</v>
      </c>
      <c r="F5106" s="106"/>
      <c r="G5106" t="s">
        <v>102</v>
      </c>
      <c r="H5106" s="106"/>
    </row>
    <row r="5107" spans="1:8" x14ac:dyDescent="0.25">
      <c r="A5107" s="106"/>
      <c r="B5107" s="106"/>
      <c r="C5107" s="106"/>
      <c r="D5107" s="106"/>
      <c r="E5107" t="s">
        <v>166</v>
      </c>
      <c r="F5107" s="106"/>
      <c r="G5107" t="s">
        <v>102</v>
      </c>
      <c r="H5107" s="106"/>
    </row>
    <row r="5108" spans="1:8" x14ac:dyDescent="0.25">
      <c r="A5108" s="106"/>
      <c r="B5108" s="106"/>
      <c r="C5108" s="106"/>
      <c r="D5108" s="106"/>
      <c r="E5108" t="s">
        <v>167</v>
      </c>
      <c r="F5108" s="106"/>
      <c r="G5108" t="s">
        <v>102</v>
      </c>
      <c r="H5108" s="106"/>
    </row>
    <row r="5109" spans="1:8" x14ac:dyDescent="0.25">
      <c r="A5109" s="106"/>
      <c r="B5109" s="106"/>
      <c r="C5109" s="106"/>
      <c r="D5109" s="106"/>
      <c r="E5109">
        <v>50181</v>
      </c>
      <c r="F5109" s="106"/>
      <c r="G5109" t="s">
        <v>102</v>
      </c>
      <c r="H5109" s="106"/>
    </row>
    <row r="5110" spans="1:8" x14ac:dyDescent="0.25">
      <c r="A5110" s="106"/>
      <c r="B5110" s="106"/>
      <c r="C5110" s="106"/>
      <c r="D5110" s="106"/>
      <c r="E5110">
        <v>50182</v>
      </c>
      <c r="F5110" s="106"/>
      <c r="G5110" t="s">
        <v>102</v>
      </c>
      <c r="H5110" s="106"/>
    </row>
    <row r="5111" spans="1:8" x14ac:dyDescent="0.25">
      <c r="A5111" s="106"/>
      <c r="B5111" s="106"/>
      <c r="C5111" s="106"/>
      <c r="D5111" s="106"/>
      <c r="E5111">
        <v>50183</v>
      </c>
      <c r="F5111" s="106"/>
      <c r="G5111" t="s">
        <v>102</v>
      </c>
      <c r="H5111" s="106"/>
    </row>
    <row r="5112" spans="1:8" x14ac:dyDescent="0.25">
      <c r="A5112" s="106"/>
      <c r="B5112" s="106"/>
      <c r="C5112" s="106"/>
      <c r="D5112" s="106"/>
      <c r="E5112">
        <v>50184</v>
      </c>
      <c r="F5112" s="106"/>
      <c r="G5112" t="s">
        <v>102</v>
      </c>
      <c r="H5112" s="106"/>
    </row>
    <row r="5113" spans="1:8" x14ac:dyDescent="0.25">
      <c r="A5113" s="106"/>
      <c r="B5113" s="106"/>
      <c r="C5113" s="106"/>
      <c r="D5113" s="106"/>
      <c r="E5113">
        <v>50185</v>
      </c>
      <c r="F5113" s="106"/>
      <c r="G5113" t="s">
        <v>102</v>
      </c>
      <c r="H5113" s="106"/>
    </row>
    <row r="5114" spans="1:8" x14ac:dyDescent="0.25">
      <c r="A5114" s="106"/>
      <c r="B5114" s="106"/>
      <c r="C5114" s="106"/>
      <c r="D5114" s="106"/>
      <c r="E5114">
        <v>50186</v>
      </c>
      <c r="F5114" s="106"/>
      <c r="G5114" t="s">
        <v>102</v>
      </c>
      <c r="H5114" s="106"/>
    </row>
    <row r="5115" spans="1:8" x14ac:dyDescent="0.25">
      <c r="A5115" s="106"/>
      <c r="B5115" s="106"/>
      <c r="C5115" s="106"/>
      <c r="D5115" s="106"/>
      <c r="E5115">
        <v>50187</v>
      </c>
      <c r="F5115" s="106"/>
      <c r="G5115" t="s">
        <v>102</v>
      </c>
      <c r="H5115" s="106"/>
    </row>
    <row r="5116" spans="1:8" x14ac:dyDescent="0.25">
      <c r="A5116" s="106"/>
      <c r="B5116" s="106"/>
      <c r="C5116" s="106"/>
      <c r="D5116" s="106"/>
      <c r="E5116">
        <v>50188</v>
      </c>
      <c r="F5116" s="106"/>
      <c r="G5116" t="s">
        <v>102</v>
      </c>
      <c r="H5116" s="106"/>
    </row>
    <row r="5117" spans="1:8" x14ac:dyDescent="0.25">
      <c r="A5117" s="106"/>
      <c r="B5117" s="106"/>
      <c r="C5117" s="106"/>
      <c r="D5117" s="106"/>
      <c r="E5117">
        <v>50189</v>
      </c>
      <c r="F5117" s="106"/>
      <c r="G5117" t="s">
        <v>102</v>
      </c>
      <c r="H5117" s="106"/>
    </row>
    <row r="5118" spans="1:8" x14ac:dyDescent="0.25">
      <c r="A5118" s="106"/>
      <c r="B5118" s="106"/>
      <c r="C5118" s="106"/>
      <c r="D5118" s="106"/>
      <c r="E5118">
        <v>50190</v>
      </c>
      <c r="F5118" s="106"/>
      <c r="G5118" t="s">
        <v>102</v>
      </c>
      <c r="H5118" s="106"/>
    </row>
    <row r="5119" spans="1:8" x14ac:dyDescent="0.25">
      <c r="A5119" s="106"/>
      <c r="B5119" s="106"/>
      <c r="C5119" s="106"/>
      <c r="D5119" s="106"/>
      <c r="E5119">
        <v>50191</v>
      </c>
      <c r="F5119" s="106"/>
      <c r="G5119" t="s">
        <v>102</v>
      </c>
      <c r="H5119" s="106"/>
    </row>
    <row r="5120" spans="1:8" x14ac:dyDescent="0.25">
      <c r="A5120" s="106"/>
      <c r="B5120" s="106"/>
      <c r="C5120" s="106"/>
      <c r="D5120" s="106"/>
      <c r="E5120">
        <v>50192</v>
      </c>
      <c r="F5120" s="106"/>
      <c r="G5120" t="s">
        <v>102</v>
      </c>
      <c r="H5120" s="106"/>
    </row>
    <row r="5121" spans="1:8" x14ac:dyDescent="0.25">
      <c r="A5121" s="106"/>
      <c r="B5121" s="106"/>
      <c r="C5121" s="106"/>
      <c r="D5121" s="106"/>
      <c r="E5121">
        <v>50194</v>
      </c>
      <c r="F5121" s="106"/>
      <c r="G5121" t="s">
        <v>102</v>
      </c>
      <c r="H5121" s="106"/>
    </row>
    <row r="5122" spans="1:8" x14ac:dyDescent="0.25">
      <c r="A5122" s="106"/>
      <c r="B5122" s="106"/>
      <c r="C5122" s="106"/>
      <c r="D5122" s="106"/>
      <c r="E5122">
        <v>50197</v>
      </c>
      <c r="F5122" s="106"/>
      <c r="G5122" t="s">
        <v>102</v>
      </c>
      <c r="H5122" s="106"/>
    </row>
    <row r="5123" spans="1:8" x14ac:dyDescent="0.25">
      <c r="A5123" s="106"/>
      <c r="B5123" s="106"/>
      <c r="C5123" s="106"/>
      <c r="D5123" s="106"/>
      <c r="E5123">
        <v>50198</v>
      </c>
      <c r="F5123" s="106"/>
      <c r="G5123" t="s">
        <v>102</v>
      </c>
      <c r="H5123" s="106"/>
    </row>
    <row r="5124" spans="1:8" x14ac:dyDescent="0.25">
      <c r="A5124" s="106"/>
      <c r="B5124" s="106"/>
      <c r="C5124" s="106"/>
      <c r="D5124" s="106"/>
      <c r="E5124">
        <v>50199</v>
      </c>
      <c r="F5124" s="106"/>
      <c r="G5124" t="s">
        <v>102</v>
      </c>
      <c r="H5124" s="106"/>
    </row>
    <row r="5125" spans="1:8" x14ac:dyDescent="0.25">
      <c r="A5125" s="106"/>
      <c r="B5125" s="106"/>
      <c r="C5125" s="106"/>
      <c r="D5125" s="106"/>
      <c r="E5125">
        <v>50200</v>
      </c>
      <c r="F5125" s="106"/>
      <c r="G5125" t="s">
        <v>102</v>
      </c>
      <c r="H5125" s="106"/>
    </row>
    <row r="5126" spans="1:8" x14ac:dyDescent="0.25">
      <c r="A5126" s="106"/>
      <c r="B5126" s="106"/>
      <c r="C5126" s="106"/>
      <c r="D5126" s="106"/>
      <c r="E5126">
        <v>50201</v>
      </c>
      <c r="F5126" s="106"/>
      <c r="G5126" t="s">
        <v>102</v>
      </c>
      <c r="H5126" s="106"/>
    </row>
    <row r="5127" spans="1:8" x14ac:dyDescent="0.25">
      <c r="A5127" s="106"/>
      <c r="B5127" s="106"/>
      <c r="C5127" s="106"/>
      <c r="D5127" s="106"/>
      <c r="E5127">
        <v>44421807</v>
      </c>
      <c r="F5127" s="106"/>
      <c r="G5127" t="s">
        <v>102</v>
      </c>
      <c r="H5127" s="106"/>
    </row>
    <row r="5128" spans="1:8" x14ac:dyDescent="0.25">
      <c r="A5128" s="106"/>
      <c r="B5128" s="106"/>
      <c r="C5128" s="106"/>
      <c r="D5128" s="106"/>
      <c r="E5128">
        <v>50387</v>
      </c>
      <c r="F5128" s="106"/>
      <c r="G5128" t="s">
        <v>102</v>
      </c>
      <c r="H5128" s="106"/>
    </row>
    <row r="5129" spans="1:8" x14ac:dyDescent="0.25">
      <c r="A5129" s="106"/>
      <c r="B5129" s="106"/>
      <c r="C5129" s="106"/>
      <c r="D5129" s="106"/>
      <c r="E5129">
        <v>50388</v>
      </c>
      <c r="F5129" s="106"/>
      <c r="G5129" t="s">
        <v>102</v>
      </c>
      <c r="H5129" s="106"/>
    </row>
    <row r="5130" spans="1:8" x14ac:dyDescent="0.25">
      <c r="A5130" s="106"/>
      <c r="B5130" s="106"/>
      <c r="C5130" s="106"/>
      <c r="D5130" s="106"/>
      <c r="E5130">
        <v>50074317</v>
      </c>
      <c r="F5130" s="106"/>
      <c r="G5130" t="s">
        <v>104</v>
      </c>
      <c r="H5130" s="106"/>
    </row>
    <row r="5131" spans="1:8" x14ac:dyDescent="0.25">
      <c r="A5131" s="106"/>
      <c r="B5131" s="106"/>
      <c r="C5131" s="106"/>
      <c r="D5131" s="106"/>
      <c r="E5131">
        <v>49722</v>
      </c>
      <c r="F5131" s="106"/>
      <c r="G5131" t="s">
        <v>102</v>
      </c>
      <c r="H5131" s="106"/>
    </row>
    <row r="5132" spans="1:8" x14ac:dyDescent="0.25">
      <c r="A5132" s="106"/>
      <c r="B5132" s="106"/>
      <c r="C5132" s="106"/>
      <c r="D5132" s="106"/>
      <c r="E5132">
        <v>49724</v>
      </c>
      <c r="F5132" s="106"/>
      <c r="G5132" t="s">
        <v>102</v>
      </c>
      <c r="H5132" s="106"/>
    </row>
    <row r="5133" spans="1:8" x14ac:dyDescent="0.25">
      <c r="A5133" s="106"/>
      <c r="B5133" s="106"/>
      <c r="C5133" s="106"/>
      <c r="D5133" s="106"/>
      <c r="E5133">
        <v>49726</v>
      </c>
      <c r="F5133" s="106"/>
      <c r="G5133" t="s">
        <v>102</v>
      </c>
      <c r="H5133" s="106"/>
    </row>
    <row r="5134" spans="1:8" x14ac:dyDescent="0.25">
      <c r="A5134" s="106"/>
      <c r="B5134" s="106"/>
      <c r="C5134" s="106"/>
      <c r="D5134" s="106"/>
      <c r="E5134">
        <v>49728</v>
      </c>
      <c r="F5134" s="106"/>
      <c r="G5134" t="s">
        <v>102</v>
      </c>
      <c r="H5134" s="106"/>
    </row>
    <row r="5135" spans="1:8" x14ac:dyDescent="0.25">
      <c r="A5135" s="106"/>
      <c r="B5135" s="106"/>
      <c r="C5135" s="106"/>
      <c r="D5135" s="106"/>
      <c r="E5135">
        <v>49569</v>
      </c>
      <c r="F5135" s="106"/>
      <c r="G5135" t="s">
        <v>105</v>
      </c>
      <c r="H5135" s="106"/>
    </row>
    <row r="5136" spans="1:8" x14ac:dyDescent="0.25">
      <c r="A5136" s="106"/>
      <c r="B5136" s="106"/>
      <c r="C5136" s="106"/>
      <c r="D5136" s="106"/>
      <c r="E5136">
        <v>49571</v>
      </c>
      <c r="F5136" s="106"/>
      <c r="G5136" t="s">
        <v>105</v>
      </c>
      <c r="H5136" s="106"/>
    </row>
    <row r="5137" spans="1:8" x14ac:dyDescent="0.25">
      <c r="A5137" s="106"/>
      <c r="B5137" s="106"/>
      <c r="C5137" s="106"/>
      <c r="D5137" s="106"/>
      <c r="E5137">
        <v>49454</v>
      </c>
      <c r="F5137" s="106"/>
      <c r="G5137" t="s">
        <v>102</v>
      </c>
      <c r="H5137" s="106"/>
    </row>
    <row r="5138" spans="1:8" x14ac:dyDescent="0.25">
      <c r="A5138" s="106"/>
      <c r="B5138" s="106"/>
      <c r="C5138" s="106"/>
      <c r="D5138" s="106"/>
      <c r="E5138">
        <v>49456</v>
      </c>
      <c r="F5138" s="106"/>
      <c r="G5138" t="s">
        <v>102</v>
      </c>
      <c r="H5138" s="106"/>
    </row>
    <row r="5139" spans="1:8" x14ac:dyDescent="0.25">
      <c r="A5139" s="106"/>
      <c r="B5139" s="106"/>
      <c r="C5139" s="106"/>
      <c r="D5139" s="106"/>
      <c r="E5139">
        <v>49641</v>
      </c>
      <c r="F5139" s="106"/>
      <c r="G5139" t="s">
        <v>102</v>
      </c>
      <c r="H5139" s="106"/>
    </row>
    <row r="5140" spans="1:8" x14ac:dyDescent="0.25">
      <c r="A5140" s="106"/>
      <c r="B5140" s="106"/>
      <c r="C5140" s="106"/>
      <c r="D5140" s="106"/>
      <c r="E5140">
        <v>49645</v>
      </c>
      <c r="F5140" s="106"/>
      <c r="G5140" t="s">
        <v>102</v>
      </c>
      <c r="H5140" s="106"/>
    </row>
    <row r="5141" spans="1:8" x14ac:dyDescent="0.25">
      <c r="A5141" s="106"/>
      <c r="B5141" s="106"/>
      <c r="C5141" s="106"/>
      <c r="D5141" s="106"/>
      <c r="E5141">
        <v>49647</v>
      </c>
      <c r="F5141" s="106"/>
      <c r="G5141" t="s">
        <v>102</v>
      </c>
      <c r="H5141" s="106"/>
    </row>
    <row r="5142" spans="1:8" x14ac:dyDescent="0.25">
      <c r="A5142" s="106"/>
      <c r="B5142" s="106"/>
      <c r="C5142" s="106"/>
      <c r="D5142" s="106"/>
      <c r="E5142">
        <v>49649</v>
      </c>
      <c r="F5142" s="106"/>
      <c r="G5142" t="s">
        <v>102</v>
      </c>
      <c r="H5142" s="106"/>
    </row>
    <row r="5143" spans="1:8" x14ac:dyDescent="0.25">
      <c r="A5143" s="106"/>
      <c r="B5143" s="106"/>
      <c r="C5143" s="106"/>
      <c r="D5143" s="106"/>
      <c r="E5143">
        <v>49651</v>
      </c>
      <c r="F5143" s="106"/>
      <c r="G5143" t="s">
        <v>102</v>
      </c>
      <c r="H5143" s="106"/>
    </row>
    <row r="5144" spans="1:8" x14ac:dyDescent="0.25">
      <c r="A5144" s="106"/>
      <c r="B5144" s="106"/>
      <c r="C5144" s="106"/>
      <c r="D5144" s="106"/>
      <c r="E5144">
        <v>49653</v>
      </c>
      <c r="F5144" s="106"/>
      <c r="G5144" t="s">
        <v>102</v>
      </c>
      <c r="H5144" s="106"/>
    </row>
    <row r="5145" spans="1:8" x14ac:dyDescent="0.25">
      <c r="A5145" s="106"/>
      <c r="B5145" s="106"/>
      <c r="C5145" s="106"/>
      <c r="D5145" s="106"/>
      <c r="E5145">
        <v>49655</v>
      </c>
      <c r="F5145" s="106"/>
      <c r="G5145" t="s">
        <v>102</v>
      </c>
      <c r="H5145" s="106"/>
    </row>
    <row r="5146" spans="1:8" x14ac:dyDescent="0.25">
      <c r="A5146" s="106"/>
      <c r="B5146" s="106"/>
      <c r="C5146" s="106"/>
      <c r="D5146" s="106"/>
      <c r="E5146">
        <v>49657</v>
      </c>
      <c r="F5146" s="106"/>
      <c r="G5146" t="s">
        <v>102</v>
      </c>
      <c r="H5146" s="106"/>
    </row>
    <row r="5147" spans="1:8" x14ac:dyDescent="0.25">
      <c r="A5147" s="106"/>
      <c r="B5147" s="106"/>
      <c r="C5147" s="106"/>
      <c r="D5147" s="106"/>
      <c r="E5147">
        <v>49659</v>
      </c>
      <c r="F5147" s="106"/>
      <c r="G5147" t="s">
        <v>102</v>
      </c>
      <c r="H5147" s="106"/>
    </row>
    <row r="5148" spans="1:8" x14ac:dyDescent="0.25">
      <c r="A5148" s="106"/>
      <c r="B5148" s="106"/>
      <c r="C5148" s="106"/>
      <c r="D5148" s="106"/>
      <c r="E5148">
        <v>49661</v>
      </c>
      <c r="F5148" s="106"/>
      <c r="G5148" t="s">
        <v>102</v>
      </c>
      <c r="H5148" s="106"/>
    </row>
    <row r="5149" spans="1:8" x14ac:dyDescent="0.25">
      <c r="A5149" s="106"/>
      <c r="B5149" s="106"/>
      <c r="C5149" s="106"/>
      <c r="D5149" s="106"/>
      <c r="E5149">
        <v>49663</v>
      </c>
      <c r="F5149" s="106"/>
      <c r="G5149" t="s">
        <v>102</v>
      </c>
      <c r="H5149" s="106"/>
    </row>
    <row r="5150" spans="1:8" x14ac:dyDescent="0.25">
      <c r="A5150" s="106"/>
      <c r="B5150" s="106"/>
      <c r="C5150" s="106"/>
      <c r="D5150" s="106"/>
      <c r="E5150">
        <v>49665</v>
      </c>
      <c r="F5150" s="106"/>
      <c r="G5150" t="s">
        <v>102</v>
      </c>
      <c r="H5150" s="106"/>
    </row>
    <row r="5151" spans="1:8" x14ac:dyDescent="0.25">
      <c r="A5151" s="106"/>
      <c r="B5151" s="106"/>
      <c r="C5151" s="106"/>
      <c r="D5151" s="106"/>
      <c r="E5151">
        <v>49667</v>
      </c>
      <c r="F5151" s="106"/>
      <c r="G5151" t="s">
        <v>102</v>
      </c>
      <c r="H5151" s="106"/>
    </row>
    <row r="5152" spans="1:8" x14ac:dyDescent="0.25">
      <c r="A5152" s="106"/>
      <c r="B5152" s="106"/>
      <c r="C5152" s="106"/>
      <c r="D5152" s="106"/>
      <c r="E5152">
        <v>49669</v>
      </c>
      <c r="F5152" s="106"/>
      <c r="G5152" t="s">
        <v>102</v>
      </c>
      <c r="H5152" s="106"/>
    </row>
    <row r="5153" spans="1:8" x14ac:dyDescent="0.25">
      <c r="A5153" s="106"/>
      <c r="B5153" s="106"/>
      <c r="C5153" s="106"/>
      <c r="D5153" s="106"/>
      <c r="E5153">
        <v>49672</v>
      </c>
      <c r="F5153" s="106"/>
      <c r="G5153" t="s">
        <v>102</v>
      </c>
      <c r="H5153" s="106"/>
    </row>
    <row r="5154" spans="1:8" x14ac:dyDescent="0.25">
      <c r="A5154" s="106"/>
      <c r="B5154" s="106"/>
      <c r="C5154" s="106"/>
      <c r="D5154" s="106"/>
      <c r="E5154">
        <v>49674</v>
      </c>
      <c r="F5154" s="106"/>
      <c r="G5154" t="s">
        <v>102</v>
      </c>
      <c r="H5154" s="106"/>
    </row>
    <row r="5155" spans="1:8" x14ac:dyDescent="0.25">
      <c r="A5155" s="106"/>
      <c r="B5155" s="106"/>
      <c r="C5155" s="106"/>
      <c r="D5155" s="106"/>
      <c r="E5155">
        <v>49676</v>
      </c>
      <c r="F5155" s="106"/>
      <c r="G5155" t="s">
        <v>102</v>
      </c>
      <c r="H5155" s="106"/>
    </row>
    <row r="5156" spans="1:8" x14ac:dyDescent="0.25">
      <c r="A5156" s="106"/>
      <c r="B5156" s="106"/>
      <c r="C5156" s="106"/>
      <c r="D5156" s="106"/>
      <c r="E5156">
        <v>49678</v>
      </c>
      <c r="F5156" s="106"/>
      <c r="G5156" t="s">
        <v>102</v>
      </c>
      <c r="H5156" s="106"/>
    </row>
    <row r="5157" spans="1:8" x14ac:dyDescent="0.25">
      <c r="A5157" s="106"/>
      <c r="B5157" s="106"/>
      <c r="C5157" s="106"/>
      <c r="D5157" s="106"/>
      <c r="E5157">
        <v>49680</v>
      </c>
      <c r="F5157" s="106"/>
      <c r="G5157" t="s">
        <v>102</v>
      </c>
      <c r="H5157" s="106"/>
    </row>
    <row r="5158" spans="1:8" x14ac:dyDescent="0.25">
      <c r="A5158" s="106"/>
      <c r="B5158" s="106"/>
      <c r="C5158" s="106"/>
      <c r="D5158" s="106"/>
      <c r="E5158">
        <v>49682</v>
      </c>
      <c r="F5158" s="106"/>
      <c r="G5158" t="s">
        <v>102</v>
      </c>
      <c r="H5158" s="106"/>
    </row>
    <row r="5159" spans="1:8" x14ac:dyDescent="0.25">
      <c r="A5159" s="106"/>
      <c r="B5159" s="106"/>
      <c r="C5159" s="106"/>
      <c r="D5159" s="106"/>
      <c r="E5159">
        <v>49684</v>
      </c>
      <c r="F5159" s="106"/>
      <c r="G5159" t="s">
        <v>102</v>
      </c>
      <c r="H5159" s="106"/>
    </row>
    <row r="5160" spans="1:8" x14ac:dyDescent="0.25">
      <c r="A5160" s="106"/>
      <c r="B5160" s="106"/>
      <c r="C5160" s="106"/>
      <c r="D5160" s="106"/>
      <c r="E5160">
        <v>49686</v>
      </c>
      <c r="F5160" s="106"/>
      <c r="G5160" t="s">
        <v>102</v>
      </c>
      <c r="H5160" s="106"/>
    </row>
    <row r="5161" spans="1:8" x14ac:dyDescent="0.25">
      <c r="A5161" s="106"/>
      <c r="B5161" s="106"/>
      <c r="C5161" s="106"/>
      <c r="D5161" s="106"/>
      <c r="E5161">
        <v>49349</v>
      </c>
      <c r="F5161" s="106"/>
      <c r="G5161" t="s">
        <v>102</v>
      </c>
      <c r="H5161" s="106"/>
    </row>
    <row r="5162" spans="1:8" x14ac:dyDescent="0.25">
      <c r="A5162" s="106"/>
      <c r="B5162" s="106"/>
      <c r="C5162" s="106"/>
      <c r="D5162" s="106"/>
      <c r="E5162">
        <v>49351</v>
      </c>
      <c r="F5162" s="106"/>
      <c r="G5162" t="s">
        <v>102</v>
      </c>
      <c r="H5162" s="106"/>
    </row>
    <row r="5163" spans="1:8" x14ac:dyDescent="0.25">
      <c r="A5163" s="106"/>
      <c r="B5163" s="106"/>
      <c r="C5163" s="106"/>
      <c r="D5163" s="106"/>
      <c r="E5163">
        <v>49353</v>
      </c>
      <c r="F5163" s="106"/>
      <c r="G5163" t="s">
        <v>102</v>
      </c>
      <c r="H5163" s="106"/>
    </row>
    <row r="5164" spans="1:8" x14ac:dyDescent="0.25">
      <c r="A5164" s="106"/>
      <c r="B5164" s="106"/>
      <c r="C5164" s="106"/>
      <c r="D5164" s="106"/>
      <c r="E5164">
        <v>49355</v>
      </c>
      <c r="F5164" s="106"/>
      <c r="G5164" t="s">
        <v>102</v>
      </c>
      <c r="H5164" s="106"/>
    </row>
    <row r="5165" spans="1:8" x14ac:dyDescent="0.25">
      <c r="A5165" s="106"/>
      <c r="B5165" s="106"/>
      <c r="C5165" s="106"/>
      <c r="D5165" s="106"/>
      <c r="E5165">
        <v>49358</v>
      </c>
      <c r="F5165" s="106"/>
      <c r="G5165" t="s">
        <v>102</v>
      </c>
      <c r="H5165" s="106"/>
    </row>
    <row r="5166" spans="1:8" x14ac:dyDescent="0.25">
      <c r="A5166" s="106"/>
      <c r="B5166" s="106"/>
      <c r="C5166" s="106"/>
      <c r="D5166" s="106"/>
      <c r="E5166">
        <v>49360</v>
      </c>
      <c r="F5166" s="106"/>
      <c r="G5166" t="s">
        <v>102</v>
      </c>
      <c r="H5166" s="106"/>
    </row>
    <row r="5167" spans="1:8" x14ac:dyDescent="0.25">
      <c r="A5167" s="106"/>
      <c r="B5167" s="106"/>
      <c r="C5167" s="106"/>
      <c r="D5167" s="106"/>
      <c r="E5167">
        <v>49362</v>
      </c>
      <c r="F5167" s="106"/>
      <c r="G5167" t="s">
        <v>102</v>
      </c>
      <c r="H5167" s="106"/>
    </row>
    <row r="5168" spans="1:8" x14ac:dyDescent="0.25">
      <c r="A5168" s="106"/>
      <c r="B5168" s="106"/>
      <c r="C5168" s="106"/>
      <c r="D5168" s="106"/>
      <c r="E5168">
        <v>49364</v>
      </c>
      <c r="F5168" s="106"/>
      <c r="G5168" t="s">
        <v>102</v>
      </c>
      <c r="H5168" s="106"/>
    </row>
    <row r="5169" spans="1:8" x14ac:dyDescent="0.25">
      <c r="A5169" s="106"/>
      <c r="B5169" s="106"/>
      <c r="C5169" s="106"/>
      <c r="D5169" s="106"/>
      <c r="E5169">
        <v>49366</v>
      </c>
      <c r="F5169" s="106"/>
      <c r="G5169" t="s">
        <v>102</v>
      </c>
      <c r="H5169" s="106"/>
    </row>
    <row r="5170" spans="1:8" x14ac:dyDescent="0.25">
      <c r="A5170" s="106"/>
      <c r="B5170" s="106"/>
      <c r="C5170" s="106"/>
      <c r="D5170" s="106"/>
      <c r="E5170">
        <v>49370</v>
      </c>
      <c r="F5170" s="106"/>
      <c r="G5170" t="s">
        <v>102</v>
      </c>
      <c r="H5170" s="106"/>
    </row>
    <row r="5171" spans="1:8" x14ac:dyDescent="0.25">
      <c r="A5171" s="106"/>
      <c r="B5171" s="106"/>
      <c r="C5171" s="106"/>
      <c r="D5171" s="106"/>
      <c r="E5171">
        <v>49376</v>
      </c>
      <c r="F5171" s="106"/>
      <c r="G5171" t="s">
        <v>102</v>
      </c>
      <c r="H5171" s="106"/>
    </row>
    <row r="5172" spans="1:8" x14ac:dyDescent="0.25">
      <c r="A5172" s="106"/>
      <c r="B5172" s="106"/>
      <c r="C5172" s="106"/>
      <c r="D5172" s="106"/>
      <c r="E5172">
        <v>49378</v>
      </c>
      <c r="F5172" s="106"/>
      <c r="G5172" t="s">
        <v>102</v>
      </c>
      <c r="H5172" s="106"/>
    </row>
    <row r="5173" spans="1:8" x14ac:dyDescent="0.25">
      <c r="A5173" s="106"/>
      <c r="B5173" s="106"/>
      <c r="C5173" s="106"/>
      <c r="D5173" s="106"/>
      <c r="E5173">
        <v>49380</v>
      </c>
      <c r="F5173" s="106"/>
      <c r="G5173" t="s">
        <v>102</v>
      </c>
      <c r="H5173" s="106"/>
    </row>
    <row r="5174" spans="1:8" x14ac:dyDescent="0.25">
      <c r="A5174" s="106"/>
      <c r="B5174" s="106"/>
      <c r="C5174" s="106"/>
      <c r="D5174" s="106"/>
      <c r="E5174">
        <v>49382</v>
      </c>
      <c r="F5174" s="106"/>
      <c r="G5174" t="s">
        <v>102</v>
      </c>
      <c r="H5174" s="106"/>
    </row>
    <row r="5175" spans="1:8" x14ac:dyDescent="0.25">
      <c r="A5175" s="106"/>
      <c r="B5175" s="106"/>
      <c r="C5175" s="106"/>
      <c r="D5175" s="106"/>
      <c r="E5175">
        <v>49384</v>
      </c>
      <c r="F5175" s="106"/>
      <c r="G5175" t="s">
        <v>102</v>
      </c>
      <c r="H5175" s="106"/>
    </row>
    <row r="5176" spans="1:8" x14ac:dyDescent="0.25">
      <c r="A5176" s="106"/>
      <c r="B5176" s="106"/>
      <c r="C5176" s="106"/>
      <c r="D5176" s="106"/>
      <c r="E5176">
        <v>49386</v>
      </c>
      <c r="F5176" s="106"/>
      <c r="G5176" t="s">
        <v>102</v>
      </c>
      <c r="H5176" s="106"/>
    </row>
    <row r="5177" spans="1:8" x14ac:dyDescent="0.25">
      <c r="A5177" s="106"/>
      <c r="B5177" s="106"/>
      <c r="C5177" s="106"/>
      <c r="D5177" s="106"/>
      <c r="E5177">
        <v>49388</v>
      </c>
      <c r="F5177" s="106"/>
      <c r="G5177" t="s">
        <v>102</v>
      </c>
      <c r="H5177" s="106"/>
    </row>
    <row r="5178" spans="1:8" x14ac:dyDescent="0.25">
      <c r="A5178" s="106"/>
      <c r="B5178" s="106"/>
      <c r="C5178" s="106"/>
      <c r="D5178" s="106"/>
      <c r="E5178">
        <v>49390</v>
      </c>
      <c r="F5178" s="106"/>
      <c r="G5178" t="s">
        <v>102</v>
      </c>
      <c r="H5178" s="106"/>
    </row>
    <row r="5179" spans="1:8" x14ac:dyDescent="0.25">
      <c r="A5179" s="106"/>
      <c r="B5179" s="106"/>
      <c r="C5179" s="106"/>
      <c r="D5179" s="106"/>
      <c r="E5179">
        <v>49393</v>
      </c>
      <c r="F5179" s="106"/>
      <c r="G5179" t="s">
        <v>102</v>
      </c>
      <c r="H5179" s="106"/>
    </row>
    <row r="5180" spans="1:8" x14ac:dyDescent="0.25">
      <c r="A5180" s="106"/>
      <c r="B5180" s="106"/>
      <c r="C5180" s="106"/>
      <c r="D5180" s="106"/>
      <c r="E5180">
        <v>49395</v>
      </c>
      <c r="F5180" s="106"/>
      <c r="G5180" t="s">
        <v>102</v>
      </c>
      <c r="H5180" s="106"/>
    </row>
    <row r="5181" spans="1:8" x14ac:dyDescent="0.25">
      <c r="A5181" s="106"/>
      <c r="B5181" s="106"/>
      <c r="C5181" s="106"/>
      <c r="D5181" s="106"/>
      <c r="E5181">
        <v>49397</v>
      </c>
      <c r="F5181" s="106"/>
      <c r="G5181" t="s">
        <v>102</v>
      </c>
      <c r="H5181" s="106"/>
    </row>
    <row r="5182" spans="1:8" x14ac:dyDescent="0.25">
      <c r="A5182" s="106"/>
      <c r="B5182" s="106"/>
      <c r="C5182" s="106"/>
      <c r="D5182" s="106"/>
      <c r="E5182">
        <v>49688</v>
      </c>
      <c r="F5182" s="106"/>
      <c r="G5182" t="s">
        <v>102</v>
      </c>
      <c r="H5182" s="106"/>
    </row>
    <row r="5183" spans="1:8" x14ac:dyDescent="0.25">
      <c r="A5183" s="106"/>
      <c r="B5183" s="106"/>
      <c r="C5183" s="106"/>
      <c r="D5183" s="106"/>
      <c r="E5183">
        <v>49690</v>
      </c>
      <c r="F5183" s="106"/>
      <c r="G5183" t="s">
        <v>102</v>
      </c>
      <c r="H5183" s="106"/>
    </row>
    <row r="5184" spans="1:8" x14ac:dyDescent="0.25">
      <c r="A5184" s="106"/>
      <c r="B5184" s="106"/>
      <c r="C5184" s="106"/>
      <c r="D5184" s="106"/>
      <c r="E5184">
        <v>48936</v>
      </c>
      <c r="F5184" s="106"/>
      <c r="G5184" t="s">
        <v>102</v>
      </c>
      <c r="H5184" s="106"/>
    </row>
    <row r="5185" spans="1:8" x14ac:dyDescent="0.25">
      <c r="A5185" s="106"/>
      <c r="B5185" s="106"/>
      <c r="C5185" s="106"/>
      <c r="D5185" s="106"/>
      <c r="E5185">
        <v>49692</v>
      </c>
      <c r="F5185" s="106"/>
      <c r="G5185" t="s">
        <v>102</v>
      </c>
      <c r="H5185" s="106"/>
    </row>
    <row r="5186" spans="1:8" x14ac:dyDescent="0.25">
      <c r="A5186" s="106"/>
      <c r="B5186" s="106"/>
      <c r="C5186" s="106"/>
      <c r="D5186" s="106"/>
      <c r="E5186">
        <v>49694</v>
      </c>
      <c r="F5186" s="106"/>
      <c r="G5186" t="s">
        <v>102</v>
      </c>
      <c r="H5186" s="106"/>
    </row>
    <row r="5187" spans="1:8" x14ac:dyDescent="0.25">
      <c r="A5187" s="106"/>
      <c r="B5187" s="106"/>
      <c r="C5187" s="106"/>
      <c r="D5187" s="106"/>
      <c r="E5187">
        <v>49696</v>
      </c>
      <c r="F5187" s="106"/>
      <c r="G5187" t="s">
        <v>102</v>
      </c>
      <c r="H5187" s="106"/>
    </row>
    <row r="5188" spans="1:8" x14ac:dyDescent="0.25">
      <c r="A5188" s="106"/>
      <c r="B5188" s="106"/>
      <c r="C5188" s="106"/>
      <c r="D5188" s="106"/>
      <c r="E5188">
        <v>49698</v>
      </c>
      <c r="F5188" s="106"/>
      <c r="G5188" t="s">
        <v>102</v>
      </c>
      <c r="H5188" s="106"/>
    </row>
    <row r="5189" spans="1:8" x14ac:dyDescent="0.25">
      <c r="A5189" s="106"/>
      <c r="B5189" s="106"/>
      <c r="C5189" s="106"/>
      <c r="D5189" s="106"/>
      <c r="E5189">
        <v>49700</v>
      </c>
      <c r="F5189" s="106"/>
      <c r="G5189" t="s">
        <v>102</v>
      </c>
      <c r="H5189" s="106"/>
    </row>
    <row r="5190" spans="1:8" x14ac:dyDescent="0.25">
      <c r="A5190" s="106"/>
      <c r="B5190" s="106"/>
      <c r="C5190" s="106"/>
      <c r="D5190" s="106"/>
      <c r="E5190">
        <v>49702</v>
      </c>
      <c r="F5190" s="106"/>
      <c r="G5190" t="s">
        <v>102</v>
      </c>
      <c r="H5190" s="106"/>
    </row>
    <row r="5191" spans="1:8" x14ac:dyDescent="0.25">
      <c r="A5191" s="106"/>
      <c r="B5191" s="106"/>
      <c r="C5191" s="106"/>
      <c r="D5191" s="106"/>
      <c r="E5191">
        <v>49705</v>
      </c>
      <c r="F5191" s="106"/>
      <c r="G5191" t="s">
        <v>102</v>
      </c>
      <c r="H5191" s="106"/>
    </row>
    <row r="5192" spans="1:8" x14ac:dyDescent="0.25">
      <c r="A5192" s="106"/>
      <c r="B5192" s="106"/>
      <c r="C5192" s="106"/>
      <c r="D5192" s="106"/>
      <c r="E5192">
        <v>49707</v>
      </c>
      <c r="F5192" s="106"/>
      <c r="G5192" t="s">
        <v>102</v>
      </c>
      <c r="H5192" s="106"/>
    </row>
    <row r="5193" spans="1:8" x14ac:dyDescent="0.25">
      <c r="A5193" s="106"/>
      <c r="B5193" s="106"/>
      <c r="C5193" s="106"/>
      <c r="D5193" s="106"/>
      <c r="E5193">
        <v>49711</v>
      </c>
      <c r="F5193" s="106"/>
      <c r="G5193" t="s">
        <v>102</v>
      </c>
      <c r="H5193" s="106"/>
    </row>
    <row r="5194" spans="1:8" x14ac:dyDescent="0.25">
      <c r="A5194" s="106"/>
      <c r="B5194" s="106"/>
      <c r="C5194" s="106"/>
      <c r="D5194" s="106"/>
      <c r="E5194">
        <v>49713</v>
      </c>
      <c r="F5194" s="106"/>
      <c r="G5194" t="s">
        <v>102</v>
      </c>
      <c r="H5194" s="106"/>
    </row>
    <row r="5195" spans="1:8" x14ac:dyDescent="0.25">
      <c r="A5195" s="106"/>
      <c r="B5195" s="106"/>
      <c r="C5195" s="106"/>
      <c r="D5195" s="106"/>
      <c r="E5195">
        <v>49715</v>
      </c>
      <c r="F5195" s="106"/>
      <c r="G5195" t="s">
        <v>102</v>
      </c>
      <c r="H5195" s="106"/>
    </row>
    <row r="5196" spans="1:8" x14ac:dyDescent="0.25">
      <c r="A5196" s="106"/>
      <c r="B5196" s="106"/>
      <c r="C5196" s="106"/>
      <c r="D5196" s="106"/>
      <c r="E5196">
        <v>49717</v>
      </c>
      <c r="F5196" s="106"/>
      <c r="G5196" t="s">
        <v>102</v>
      </c>
      <c r="H5196" s="106"/>
    </row>
    <row r="5197" spans="1:8" x14ac:dyDescent="0.25">
      <c r="A5197" s="106"/>
      <c r="B5197" s="106"/>
      <c r="C5197" s="106"/>
      <c r="D5197" s="106"/>
      <c r="E5197">
        <v>49719</v>
      </c>
      <c r="F5197" s="106"/>
      <c r="G5197" t="s">
        <v>102</v>
      </c>
      <c r="H5197" s="106"/>
    </row>
    <row r="5198" spans="1:8" x14ac:dyDescent="0.25">
      <c r="A5198" s="106"/>
      <c r="B5198" s="106"/>
      <c r="C5198" s="106"/>
      <c r="D5198" s="106"/>
      <c r="E5198">
        <v>49836</v>
      </c>
      <c r="F5198" s="106"/>
      <c r="G5198" t="s">
        <v>102</v>
      </c>
      <c r="H5198" s="106"/>
    </row>
    <row r="5199" spans="1:8" x14ac:dyDescent="0.25">
      <c r="A5199" s="106"/>
      <c r="B5199" s="106"/>
      <c r="C5199" s="106"/>
      <c r="D5199" s="106"/>
      <c r="E5199">
        <v>49838</v>
      </c>
      <c r="F5199" s="106"/>
      <c r="G5199" t="s">
        <v>102</v>
      </c>
      <c r="H5199" s="106"/>
    </row>
    <row r="5200" spans="1:8" x14ac:dyDescent="0.25">
      <c r="A5200" s="106"/>
      <c r="B5200" s="106"/>
      <c r="C5200" s="106"/>
      <c r="D5200" s="106"/>
      <c r="E5200">
        <v>49840</v>
      </c>
      <c r="F5200" s="106"/>
      <c r="G5200" t="s">
        <v>102</v>
      </c>
      <c r="H5200" s="106"/>
    </row>
    <row r="5201" spans="1:8" x14ac:dyDescent="0.25">
      <c r="A5201" s="106"/>
      <c r="B5201" s="106"/>
      <c r="C5201" s="106"/>
      <c r="D5201" s="106"/>
      <c r="E5201">
        <v>49842</v>
      </c>
      <c r="F5201" s="106"/>
      <c r="G5201" t="s">
        <v>102</v>
      </c>
      <c r="H5201" s="106"/>
    </row>
    <row r="5202" spans="1:8" x14ac:dyDescent="0.25">
      <c r="A5202" s="106"/>
      <c r="B5202" s="106"/>
      <c r="C5202" s="106"/>
      <c r="D5202" s="106"/>
      <c r="E5202">
        <v>49844</v>
      </c>
      <c r="F5202" s="106"/>
      <c r="G5202" t="s">
        <v>102</v>
      </c>
      <c r="H5202" s="106"/>
    </row>
    <row r="5203" spans="1:8" x14ac:dyDescent="0.25">
      <c r="A5203" s="106"/>
      <c r="B5203" s="106"/>
      <c r="C5203" s="106"/>
      <c r="D5203" s="106"/>
      <c r="E5203">
        <v>49574</v>
      </c>
      <c r="F5203" s="106"/>
      <c r="G5203" t="s">
        <v>102</v>
      </c>
      <c r="H5203" s="106"/>
    </row>
    <row r="5204" spans="1:8" x14ac:dyDescent="0.25">
      <c r="A5204" s="106"/>
      <c r="B5204" s="106"/>
      <c r="C5204" s="106"/>
      <c r="D5204" s="106"/>
      <c r="E5204">
        <v>49576</v>
      </c>
      <c r="F5204" s="106"/>
      <c r="G5204" t="s">
        <v>102</v>
      </c>
      <c r="H5204" s="106"/>
    </row>
    <row r="5205" spans="1:8" x14ac:dyDescent="0.25">
      <c r="A5205" s="106"/>
      <c r="B5205" s="106"/>
      <c r="C5205" s="106"/>
      <c r="D5205" s="106"/>
      <c r="E5205">
        <v>49578</v>
      </c>
      <c r="F5205" s="106"/>
      <c r="G5205" t="s">
        <v>102</v>
      </c>
      <c r="H5205" s="106"/>
    </row>
    <row r="5206" spans="1:8" x14ac:dyDescent="0.25">
      <c r="A5206" s="106"/>
      <c r="B5206" s="106"/>
      <c r="C5206" s="106"/>
      <c r="D5206" s="106"/>
      <c r="E5206">
        <v>49583</v>
      </c>
      <c r="F5206" s="106"/>
      <c r="G5206" t="s">
        <v>102</v>
      </c>
      <c r="H5206" s="106"/>
    </row>
    <row r="5207" spans="1:8" x14ac:dyDescent="0.25">
      <c r="A5207" s="106"/>
      <c r="B5207" s="106"/>
      <c r="C5207" s="106"/>
      <c r="D5207" s="106"/>
      <c r="E5207">
        <v>49585</v>
      </c>
      <c r="F5207" s="106"/>
      <c r="G5207" t="s">
        <v>102</v>
      </c>
      <c r="H5207" s="106"/>
    </row>
    <row r="5208" spans="1:8" x14ac:dyDescent="0.25">
      <c r="A5208" s="106"/>
      <c r="B5208" s="106"/>
      <c r="C5208" s="106"/>
      <c r="D5208" s="106"/>
      <c r="E5208">
        <v>49589</v>
      </c>
      <c r="F5208" s="106"/>
      <c r="G5208" t="s">
        <v>102</v>
      </c>
      <c r="H5208" s="106"/>
    </row>
    <row r="5209" spans="1:8" x14ac:dyDescent="0.25">
      <c r="A5209" s="106"/>
      <c r="B5209" s="106"/>
      <c r="C5209" s="106"/>
      <c r="D5209" s="106"/>
      <c r="E5209">
        <v>49593</v>
      </c>
      <c r="F5209" s="106"/>
      <c r="G5209" t="s">
        <v>102</v>
      </c>
      <c r="H5209" s="106"/>
    </row>
    <row r="5210" spans="1:8" x14ac:dyDescent="0.25">
      <c r="A5210" s="106"/>
      <c r="B5210" s="106"/>
      <c r="C5210" s="106"/>
      <c r="D5210" s="106"/>
      <c r="E5210">
        <v>49595</v>
      </c>
      <c r="F5210" s="106"/>
      <c r="G5210" t="s">
        <v>102</v>
      </c>
      <c r="H5210" s="106"/>
    </row>
    <row r="5211" spans="1:8" x14ac:dyDescent="0.25">
      <c r="A5211" s="106"/>
      <c r="B5211" s="106"/>
      <c r="C5211" s="106"/>
      <c r="D5211" s="106"/>
      <c r="E5211">
        <v>49597</v>
      </c>
      <c r="F5211" s="106"/>
      <c r="G5211" t="s">
        <v>102</v>
      </c>
      <c r="H5211" s="106"/>
    </row>
    <row r="5212" spans="1:8" x14ac:dyDescent="0.25">
      <c r="A5212" s="106"/>
      <c r="B5212" s="106"/>
      <c r="C5212" s="106"/>
      <c r="D5212" s="106"/>
      <c r="E5212">
        <v>49599</v>
      </c>
      <c r="F5212" s="106"/>
      <c r="G5212" t="s">
        <v>102</v>
      </c>
      <c r="H5212" s="106"/>
    </row>
    <row r="5213" spans="1:8" x14ac:dyDescent="0.25">
      <c r="A5213" s="106"/>
      <c r="B5213" s="106"/>
      <c r="C5213" s="106"/>
      <c r="D5213" s="106"/>
      <c r="E5213">
        <v>49601</v>
      </c>
      <c r="F5213" s="106"/>
      <c r="G5213" t="s">
        <v>102</v>
      </c>
      <c r="H5213" s="106"/>
    </row>
    <row r="5214" spans="1:8" x14ac:dyDescent="0.25">
      <c r="A5214" s="106"/>
      <c r="B5214" s="106"/>
      <c r="C5214" s="106"/>
      <c r="D5214" s="106"/>
      <c r="E5214">
        <v>49603</v>
      </c>
      <c r="F5214" s="106"/>
      <c r="G5214" t="s">
        <v>102</v>
      </c>
      <c r="H5214" s="106"/>
    </row>
    <row r="5215" spans="1:8" x14ac:dyDescent="0.25">
      <c r="A5215" s="106"/>
      <c r="B5215" s="106"/>
      <c r="C5215" s="106"/>
      <c r="D5215" s="106"/>
      <c r="E5215">
        <v>49605</v>
      </c>
      <c r="F5215" s="106"/>
      <c r="G5215" t="s">
        <v>102</v>
      </c>
      <c r="H5215" s="106"/>
    </row>
    <row r="5216" spans="1:8" x14ac:dyDescent="0.25">
      <c r="A5216" s="106"/>
      <c r="B5216" s="106"/>
      <c r="C5216" s="106"/>
      <c r="D5216" s="106"/>
      <c r="E5216">
        <v>49607</v>
      </c>
      <c r="F5216" s="106"/>
      <c r="G5216" t="s">
        <v>102</v>
      </c>
      <c r="H5216" s="106"/>
    </row>
    <row r="5217" spans="1:8" x14ac:dyDescent="0.25">
      <c r="A5217" s="106"/>
      <c r="B5217" s="106"/>
      <c r="C5217" s="106"/>
      <c r="D5217" s="106"/>
      <c r="E5217">
        <v>49609</v>
      </c>
      <c r="F5217" s="106"/>
      <c r="G5217" t="s">
        <v>102</v>
      </c>
      <c r="H5217" s="106"/>
    </row>
    <row r="5218" spans="1:8" x14ac:dyDescent="0.25">
      <c r="A5218" s="106"/>
      <c r="B5218" s="106"/>
      <c r="C5218" s="106"/>
      <c r="D5218" s="106"/>
      <c r="E5218">
        <v>49611</v>
      </c>
      <c r="F5218" s="106"/>
      <c r="G5218" t="s">
        <v>102</v>
      </c>
      <c r="H5218" s="106"/>
    </row>
    <row r="5219" spans="1:8" x14ac:dyDescent="0.25">
      <c r="A5219" s="106"/>
      <c r="B5219" s="106"/>
      <c r="C5219" s="106"/>
      <c r="D5219" s="106"/>
      <c r="E5219">
        <v>49616</v>
      </c>
      <c r="F5219" s="106"/>
      <c r="G5219" t="s">
        <v>102</v>
      </c>
      <c r="H5219" s="106"/>
    </row>
    <row r="5220" spans="1:8" x14ac:dyDescent="0.25">
      <c r="A5220" s="106"/>
      <c r="B5220" s="106"/>
      <c r="C5220" s="106"/>
      <c r="D5220" s="106"/>
      <c r="E5220">
        <v>49618</v>
      </c>
      <c r="F5220" s="106"/>
      <c r="G5220" t="s">
        <v>102</v>
      </c>
      <c r="H5220" s="106"/>
    </row>
    <row r="5221" spans="1:8" x14ac:dyDescent="0.25">
      <c r="A5221" s="106"/>
      <c r="B5221" s="106"/>
      <c r="C5221" s="106"/>
      <c r="D5221" s="106"/>
      <c r="E5221">
        <v>49620</v>
      </c>
      <c r="F5221" s="106"/>
      <c r="G5221" t="s">
        <v>102</v>
      </c>
      <c r="H5221" s="106"/>
    </row>
    <row r="5222" spans="1:8" x14ac:dyDescent="0.25">
      <c r="A5222" s="106"/>
      <c r="B5222" s="106"/>
      <c r="C5222" s="106"/>
      <c r="D5222" s="106"/>
      <c r="E5222">
        <v>49622</v>
      </c>
      <c r="F5222" s="106"/>
      <c r="G5222" t="s">
        <v>102</v>
      </c>
      <c r="H5222" s="106"/>
    </row>
    <row r="5223" spans="1:8" x14ac:dyDescent="0.25">
      <c r="A5223" s="106"/>
      <c r="B5223" s="106"/>
      <c r="C5223" s="106"/>
      <c r="D5223" s="106"/>
      <c r="E5223">
        <v>49624</v>
      </c>
      <c r="F5223" s="106"/>
      <c r="G5223" t="s">
        <v>102</v>
      </c>
      <c r="H5223" s="106"/>
    </row>
    <row r="5224" spans="1:8" x14ac:dyDescent="0.25">
      <c r="A5224" s="106"/>
      <c r="B5224" s="106"/>
      <c r="C5224" s="106"/>
      <c r="D5224" s="106"/>
      <c r="E5224">
        <v>49626</v>
      </c>
      <c r="F5224" s="106"/>
      <c r="G5224" t="s">
        <v>102</v>
      </c>
      <c r="H5224" s="106"/>
    </row>
    <row r="5225" spans="1:8" x14ac:dyDescent="0.25">
      <c r="A5225" s="106"/>
      <c r="B5225" s="106"/>
      <c r="C5225" s="106"/>
      <c r="D5225" s="106"/>
      <c r="E5225">
        <v>49628</v>
      </c>
      <c r="F5225" s="106"/>
      <c r="G5225" t="s">
        <v>102</v>
      </c>
      <c r="H5225" s="106"/>
    </row>
    <row r="5226" spans="1:8" x14ac:dyDescent="0.25">
      <c r="A5226" s="106"/>
      <c r="B5226" s="106"/>
      <c r="C5226" s="106"/>
      <c r="D5226" s="106"/>
      <c r="E5226">
        <v>49630</v>
      </c>
      <c r="F5226" s="106"/>
      <c r="G5226" t="s">
        <v>102</v>
      </c>
      <c r="H5226" s="106"/>
    </row>
    <row r="5227" spans="1:8" x14ac:dyDescent="0.25">
      <c r="A5227" s="106"/>
      <c r="B5227" s="106"/>
      <c r="C5227" s="106"/>
      <c r="D5227" s="106"/>
      <c r="E5227">
        <v>49428</v>
      </c>
      <c r="F5227" s="106"/>
      <c r="G5227" t="s">
        <v>102</v>
      </c>
      <c r="H5227" s="106"/>
    </row>
    <row r="5228" spans="1:8" x14ac:dyDescent="0.25">
      <c r="A5228" s="106"/>
      <c r="B5228" s="106"/>
      <c r="C5228" s="106"/>
      <c r="D5228" s="106"/>
      <c r="E5228" t="s">
        <v>168</v>
      </c>
      <c r="F5228" s="106"/>
      <c r="G5228" t="s">
        <v>102</v>
      </c>
      <c r="H5228" s="106"/>
    </row>
    <row r="5229" spans="1:8" x14ac:dyDescent="0.25">
      <c r="A5229" s="106"/>
      <c r="B5229" s="106"/>
      <c r="C5229" s="106"/>
      <c r="D5229" s="106"/>
      <c r="E5229">
        <v>49433</v>
      </c>
      <c r="F5229" s="106"/>
      <c r="G5229" t="s">
        <v>102</v>
      </c>
      <c r="H5229" s="106"/>
    </row>
    <row r="5230" spans="1:8" x14ac:dyDescent="0.25">
      <c r="A5230" s="106"/>
      <c r="B5230" s="106"/>
      <c r="C5230" s="106"/>
      <c r="D5230" s="106"/>
      <c r="E5230">
        <v>49435</v>
      </c>
      <c r="F5230" s="106"/>
      <c r="G5230" t="s">
        <v>102</v>
      </c>
      <c r="H5230" s="106"/>
    </row>
    <row r="5231" spans="1:8" x14ac:dyDescent="0.25">
      <c r="A5231" s="106"/>
      <c r="B5231" s="106"/>
      <c r="C5231" s="106"/>
      <c r="D5231" s="106"/>
      <c r="E5231">
        <v>49437</v>
      </c>
      <c r="F5231" s="106"/>
      <c r="G5231" t="s">
        <v>102</v>
      </c>
      <c r="H5231" s="106"/>
    </row>
    <row r="5232" spans="1:8" x14ac:dyDescent="0.25">
      <c r="A5232" s="106"/>
      <c r="B5232" s="106"/>
      <c r="C5232" s="106"/>
      <c r="D5232" s="106"/>
      <c r="E5232">
        <v>49439</v>
      </c>
      <c r="F5232" s="106"/>
      <c r="G5232" t="s">
        <v>102</v>
      </c>
      <c r="H5232" s="106"/>
    </row>
    <row r="5233" spans="1:8" x14ac:dyDescent="0.25">
      <c r="A5233" s="106"/>
      <c r="B5233" s="106"/>
      <c r="C5233" s="106"/>
      <c r="D5233" s="106"/>
      <c r="E5233">
        <v>49441</v>
      </c>
      <c r="F5233" s="106"/>
      <c r="G5233" t="s">
        <v>102</v>
      </c>
      <c r="H5233" s="106"/>
    </row>
    <row r="5234" spans="1:8" x14ac:dyDescent="0.25">
      <c r="A5234" s="106"/>
      <c r="B5234" s="106"/>
      <c r="C5234" s="106"/>
      <c r="D5234" s="106"/>
      <c r="E5234">
        <v>49459</v>
      </c>
      <c r="F5234" s="106"/>
      <c r="G5234" t="s">
        <v>102</v>
      </c>
      <c r="H5234" s="106"/>
    </row>
    <row r="5235" spans="1:8" x14ac:dyDescent="0.25">
      <c r="A5235" s="106"/>
      <c r="B5235" s="106"/>
      <c r="C5235" s="106"/>
      <c r="D5235" s="106"/>
      <c r="E5235">
        <v>49462</v>
      </c>
      <c r="F5235" s="106"/>
      <c r="G5235" t="s">
        <v>102</v>
      </c>
      <c r="H5235" s="106"/>
    </row>
    <row r="5236" spans="1:8" x14ac:dyDescent="0.25">
      <c r="A5236" s="106"/>
      <c r="B5236" s="106"/>
      <c r="C5236" s="106"/>
      <c r="D5236" s="106"/>
      <c r="E5236">
        <v>49464</v>
      </c>
      <c r="F5236" s="106"/>
      <c r="G5236" t="s">
        <v>102</v>
      </c>
      <c r="H5236" s="106"/>
    </row>
    <row r="5237" spans="1:8" x14ac:dyDescent="0.25">
      <c r="A5237" s="106"/>
      <c r="B5237" s="106"/>
      <c r="C5237" s="106"/>
      <c r="D5237" s="106"/>
      <c r="E5237">
        <v>49466</v>
      </c>
      <c r="F5237" s="106"/>
      <c r="G5237" t="s">
        <v>102</v>
      </c>
      <c r="H5237" s="106"/>
    </row>
    <row r="5238" spans="1:8" x14ac:dyDescent="0.25">
      <c r="A5238" s="106"/>
      <c r="B5238" s="106"/>
      <c r="C5238" s="106"/>
      <c r="D5238" s="106"/>
      <c r="E5238">
        <v>49468</v>
      </c>
      <c r="F5238" s="106"/>
      <c r="G5238" t="s">
        <v>102</v>
      </c>
      <c r="H5238" s="106"/>
    </row>
    <row r="5239" spans="1:8" x14ac:dyDescent="0.25">
      <c r="A5239" s="106"/>
      <c r="B5239" s="106"/>
      <c r="C5239" s="106"/>
      <c r="D5239" s="106"/>
      <c r="E5239">
        <v>49846</v>
      </c>
      <c r="F5239" s="106"/>
      <c r="G5239" t="s">
        <v>102</v>
      </c>
      <c r="H5239" s="106"/>
    </row>
    <row r="5240" spans="1:8" x14ac:dyDescent="0.25">
      <c r="A5240" s="106"/>
      <c r="B5240" s="106"/>
      <c r="C5240" s="106"/>
      <c r="D5240" s="106"/>
      <c r="E5240">
        <v>49848</v>
      </c>
      <c r="F5240" s="106"/>
      <c r="G5240" t="s">
        <v>102</v>
      </c>
      <c r="H5240" s="106"/>
    </row>
    <row r="5241" spans="1:8" x14ac:dyDescent="0.25">
      <c r="A5241" s="106"/>
      <c r="B5241" s="106"/>
      <c r="C5241" s="106"/>
      <c r="D5241" s="106"/>
      <c r="E5241">
        <v>49850</v>
      </c>
      <c r="F5241" s="106"/>
      <c r="G5241" t="s">
        <v>102</v>
      </c>
      <c r="H5241" s="106"/>
    </row>
    <row r="5242" spans="1:8" x14ac:dyDescent="0.25">
      <c r="A5242" s="106"/>
      <c r="B5242" s="106"/>
      <c r="C5242" s="106"/>
      <c r="D5242" s="106"/>
      <c r="E5242">
        <v>49919</v>
      </c>
      <c r="F5242" s="106"/>
      <c r="G5242" t="s">
        <v>105</v>
      </c>
      <c r="H5242" s="106"/>
    </row>
    <row r="5243" spans="1:8" x14ac:dyDescent="0.25">
      <c r="A5243" s="106"/>
      <c r="B5243" s="106"/>
      <c r="C5243" s="106"/>
      <c r="D5243" s="106"/>
      <c r="E5243">
        <v>49751</v>
      </c>
      <c r="F5243" s="106"/>
      <c r="G5243" t="s">
        <v>102</v>
      </c>
      <c r="H5243" s="106"/>
    </row>
    <row r="5244" spans="1:8" x14ac:dyDescent="0.25">
      <c r="A5244" s="106"/>
      <c r="B5244" s="106"/>
      <c r="C5244" s="106"/>
      <c r="D5244" s="106"/>
      <c r="E5244">
        <v>49753</v>
      </c>
      <c r="F5244" s="106"/>
      <c r="G5244" t="s">
        <v>102</v>
      </c>
      <c r="H5244" s="106"/>
    </row>
    <row r="5245" spans="1:8" x14ac:dyDescent="0.25">
      <c r="A5245" s="106"/>
      <c r="B5245" s="106"/>
      <c r="C5245" s="106"/>
      <c r="D5245" s="106"/>
      <c r="E5245">
        <v>49755</v>
      </c>
      <c r="F5245" s="106"/>
      <c r="G5245" t="s">
        <v>102</v>
      </c>
      <c r="H5245" s="106"/>
    </row>
    <row r="5246" spans="1:8" x14ac:dyDescent="0.25">
      <c r="A5246" s="106"/>
      <c r="B5246" s="106"/>
      <c r="C5246" s="106"/>
      <c r="D5246" s="106"/>
      <c r="E5246">
        <v>49757</v>
      </c>
      <c r="F5246" s="106"/>
      <c r="G5246" t="s">
        <v>102</v>
      </c>
      <c r="H5246" s="106"/>
    </row>
    <row r="5247" spans="1:8" x14ac:dyDescent="0.25">
      <c r="A5247" s="106"/>
      <c r="B5247" s="106"/>
      <c r="C5247" s="106"/>
      <c r="D5247" s="106"/>
      <c r="E5247">
        <v>49762</v>
      </c>
      <c r="F5247" s="106"/>
      <c r="G5247" t="s">
        <v>102</v>
      </c>
      <c r="H5247" s="106"/>
    </row>
    <row r="5248" spans="1:8" x14ac:dyDescent="0.25">
      <c r="A5248" s="106"/>
      <c r="B5248" s="106"/>
      <c r="C5248" s="106"/>
      <c r="D5248" s="106"/>
      <c r="E5248">
        <v>49764</v>
      </c>
      <c r="F5248" s="106"/>
      <c r="G5248" t="s">
        <v>102</v>
      </c>
      <c r="H5248" s="106"/>
    </row>
    <row r="5249" spans="1:8" x14ac:dyDescent="0.25">
      <c r="A5249" s="106"/>
      <c r="B5249" s="106"/>
      <c r="C5249" s="106"/>
      <c r="D5249" s="106"/>
      <c r="E5249">
        <v>49766</v>
      </c>
      <c r="F5249" s="106"/>
      <c r="G5249" t="s">
        <v>102</v>
      </c>
      <c r="H5249" s="106"/>
    </row>
    <row r="5250" spans="1:8" x14ac:dyDescent="0.25">
      <c r="A5250" s="106"/>
      <c r="B5250" s="106"/>
      <c r="C5250" s="106"/>
      <c r="D5250" s="106"/>
      <c r="E5250">
        <v>49768</v>
      </c>
      <c r="F5250" s="106"/>
      <c r="G5250" t="s">
        <v>102</v>
      </c>
      <c r="H5250" s="106"/>
    </row>
    <row r="5251" spans="1:8" x14ac:dyDescent="0.25">
      <c r="A5251" s="106"/>
      <c r="B5251" s="106"/>
      <c r="C5251" s="106"/>
      <c r="D5251" s="106"/>
      <c r="E5251">
        <v>49770</v>
      </c>
      <c r="F5251" s="106"/>
      <c r="G5251" t="s">
        <v>102</v>
      </c>
      <c r="H5251" s="106"/>
    </row>
    <row r="5252" spans="1:8" x14ac:dyDescent="0.25">
      <c r="A5252" s="106"/>
      <c r="B5252" s="106"/>
      <c r="C5252" s="106"/>
      <c r="D5252" s="106"/>
      <c r="E5252">
        <v>49772</v>
      </c>
      <c r="F5252" s="106"/>
      <c r="G5252" t="s">
        <v>102</v>
      </c>
      <c r="H5252" s="106"/>
    </row>
    <row r="5253" spans="1:8" x14ac:dyDescent="0.25">
      <c r="A5253" s="106"/>
      <c r="B5253" s="106"/>
      <c r="C5253" s="106"/>
      <c r="D5253" s="106"/>
      <c r="E5253">
        <v>49776</v>
      </c>
      <c r="F5253" s="106"/>
      <c r="G5253" t="s">
        <v>102</v>
      </c>
      <c r="H5253" s="106"/>
    </row>
    <row r="5254" spans="1:8" x14ac:dyDescent="0.25">
      <c r="A5254" s="106"/>
      <c r="B5254" s="106"/>
      <c r="C5254" s="106"/>
      <c r="D5254" s="106"/>
      <c r="E5254">
        <v>49778</v>
      </c>
      <c r="F5254" s="106"/>
      <c r="G5254" t="s">
        <v>102</v>
      </c>
      <c r="H5254" s="106"/>
    </row>
    <row r="5255" spans="1:8" x14ac:dyDescent="0.25">
      <c r="A5255" s="106"/>
      <c r="B5255" s="106"/>
      <c r="C5255" s="106"/>
      <c r="D5255" s="106"/>
      <c r="E5255">
        <v>49780</v>
      </c>
      <c r="F5255" s="106"/>
      <c r="G5255" t="s">
        <v>102</v>
      </c>
      <c r="H5255" s="106"/>
    </row>
    <row r="5256" spans="1:8" x14ac:dyDescent="0.25">
      <c r="A5256" s="106"/>
      <c r="B5256" s="106"/>
      <c r="C5256" s="106"/>
      <c r="D5256" s="106"/>
      <c r="E5256">
        <v>49782</v>
      </c>
      <c r="F5256" s="106"/>
      <c r="G5256" t="s">
        <v>102</v>
      </c>
      <c r="H5256" s="106"/>
    </row>
    <row r="5257" spans="1:8" x14ac:dyDescent="0.25">
      <c r="A5257" s="106"/>
      <c r="B5257" s="106"/>
      <c r="C5257" s="106"/>
      <c r="D5257" s="106"/>
      <c r="E5257">
        <v>49784</v>
      </c>
      <c r="F5257" s="106"/>
      <c r="G5257" t="s">
        <v>102</v>
      </c>
      <c r="H5257" s="106"/>
    </row>
    <row r="5258" spans="1:8" x14ac:dyDescent="0.25">
      <c r="A5258" s="106"/>
      <c r="B5258" s="106"/>
      <c r="C5258" s="106"/>
      <c r="D5258" s="106"/>
      <c r="E5258">
        <v>46158811</v>
      </c>
      <c r="F5258" s="106"/>
      <c r="G5258" t="s">
        <v>102</v>
      </c>
      <c r="H5258" s="106"/>
    </row>
    <row r="5259" spans="1:8" x14ac:dyDescent="0.25">
      <c r="A5259" s="106"/>
      <c r="B5259" s="106"/>
      <c r="C5259" s="106"/>
      <c r="D5259" s="106"/>
      <c r="E5259">
        <v>49788</v>
      </c>
      <c r="F5259" s="106"/>
      <c r="G5259" t="s">
        <v>102</v>
      </c>
      <c r="H5259" s="106"/>
    </row>
    <row r="5260" spans="1:8" x14ac:dyDescent="0.25">
      <c r="A5260" s="106"/>
      <c r="B5260" s="106"/>
      <c r="C5260" s="106"/>
      <c r="D5260" s="106"/>
      <c r="E5260">
        <v>49790</v>
      </c>
      <c r="F5260" s="106"/>
      <c r="G5260" t="s">
        <v>102</v>
      </c>
      <c r="H5260" s="106"/>
    </row>
    <row r="5261" spans="1:8" x14ac:dyDescent="0.25">
      <c r="A5261" s="106"/>
      <c r="B5261" s="106"/>
      <c r="C5261" s="106"/>
      <c r="D5261" s="106"/>
      <c r="E5261">
        <v>49792</v>
      </c>
      <c r="F5261" s="106"/>
      <c r="G5261" t="s">
        <v>102</v>
      </c>
      <c r="H5261" s="106"/>
    </row>
    <row r="5262" spans="1:8" x14ac:dyDescent="0.25">
      <c r="A5262" s="106"/>
      <c r="B5262" s="106"/>
      <c r="C5262" s="106"/>
      <c r="D5262" s="106"/>
      <c r="E5262">
        <v>49795</v>
      </c>
      <c r="F5262" s="106"/>
      <c r="G5262" t="s">
        <v>102</v>
      </c>
      <c r="H5262" s="106"/>
    </row>
    <row r="5263" spans="1:8" x14ac:dyDescent="0.25">
      <c r="A5263" s="106"/>
      <c r="B5263" s="106"/>
      <c r="C5263" s="106"/>
      <c r="D5263" s="106"/>
      <c r="E5263">
        <v>49797</v>
      </c>
      <c r="F5263" s="106"/>
      <c r="G5263" t="s">
        <v>102</v>
      </c>
      <c r="H5263" s="106"/>
    </row>
    <row r="5264" spans="1:8" x14ac:dyDescent="0.25">
      <c r="A5264" s="106"/>
      <c r="B5264" s="106"/>
      <c r="C5264" s="106"/>
      <c r="D5264" s="106"/>
      <c r="E5264">
        <v>49799</v>
      </c>
      <c r="F5264" s="106"/>
      <c r="G5264" t="s">
        <v>102</v>
      </c>
      <c r="H5264" s="106"/>
    </row>
    <row r="5265" spans="1:8" x14ac:dyDescent="0.25">
      <c r="A5265" s="106"/>
      <c r="B5265" s="106"/>
      <c r="C5265" s="106"/>
      <c r="D5265" s="106"/>
      <c r="E5265">
        <v>49801</v>
      </c>
      <c r="F5265" s="106"/>
      <c r="G5265" t="s">
        <v>102</v>
      </c>
      <c r="H5265" s="106"/>
    </row>
    <row r="5266" spans="1:8" x14ac:dyDescent="0.25">
      <c r="A5266" s="106"/>
      <c r="B5266" s="106"/>
      <c r="C5266" s="106"/>
      <c r="D5266" s="106"/>
      <c r="E5266">
        <v>49803</v>
      </c>
      <c r="F5266" s="106"/>
      <c r="G5266" t="s">
        <v>102</v>
      </c>
      <c r="H5266" s="106"/>
    </row>
    <row r="5267" spans="1:8" x14ac:dyDescent="0.25">
      <c r="A5267" s="106"/>
      <c r="B5267" s="106"/>
      <c r="C5267" s="106"/>
      <c r="D5267" s="106"/>
      <c r="E5267">
        <v>49805</v>
      </c>
      <c r="F5267" s="106"/>
      <c r="G5267" t="s">
        <v>102</v>
      </c>
      <c r="H5267" s="106"/>
    </row>
    <row r="5268" spans="1:8" x14ac:dyDescent="0.25">
      <c r="A5268" s="106"/>
      <c r="B5268" s="106"/>
      <c r="C5268" s="106"/>
      <c r="D5268" s="106"/>
      <c r="E5268">
        <v>49807</v>
      </c>
      <c r="F5268" s="106"/>
      <c r="G5268" t="s">
        <v>102</v>
      </c>
      <c r="H5268" s="106"/>
    </row>
    <row r="5269" spans="1:8" x14ac:dyDescent="0.25">
      <c r="A5269" s="106"/>
      <c r="B5269" s="106"/>
      <c r="C5269" s="106"/>
      <c r="D5269" s="106"/>
      <c r="E5269">
        <v>49811</v>
      </c>
      <c r="F5269" s="106"/>
      <c r="G5269" t="s">
        <v>102</v>
      </c>
      <c r="H5269" s="106"/>
    </row>
    <row r="5270" spans="1:8" x14ac:dyDescent="0.25">
      <c r="A5270" s="106"/>
      <c r="B5270" s="106"/>
      <c r="C5270" s="106"/>
      <c r="D5270" s="106"/>
      <c r="E5270">
        <v>49813</v>
      </c>
      <c r="F5270" s="106"/>
      <c r="G5270" t="s">
        <v>102</v>
      </c>
      <c r="H5270" s="106"/>
    </row>
    <row r="5271" spans="1:8" x14ac:dyDescent="0.25">
      <c r="A5271" s="106"/>
      <c r="B5271" s="106"/>
      <c r="C5271" s="106"/>
      <c r="D5271" s="106"/>
      <c r="E5271">
        <v>49815</v>
      </c>
      <c r="F5271" s="106"/>
      <c r="G5271" t="s">
        <v>102</v>
      </c>
      <c r="H5271" s="106"/>
    </row>
    <row r="5272" spans="1:8" x14ac:dyDescent="0.25">
      <c r="A5272" s="106"/>
      <c r="B5272" s="106"/>
      <c r="C5272" s="106"/>
      <c r="D5272" s="106"/>
      <c r="E5272">
        <v>49817</v>
      </c>
      <c r="F5272" s="106"/>
      <c r="G5272" t="s">
        <v>102</v>
      </c>
      <c r="H5272" s="106"/>
    </row>
    <row r="5273" spans="1:8" x14ac:dyDescent="0.25">
      <c r="A5273" s="106"/>
      <c r="B5273" s="106"/>
      <c r="C5273" s="106"/>
      <c r="D5273" s="106"/>
      <c r="E5273">
        <v>49819</v>
      </c>
      <c r="F5273" s="106"/>
      <c r="G5273" t="s">
        <v>102</v>
      </c>
      <c r="H5273" s="106"/>
    </row>
    <row r="5274" spans="1:8" x14ac:dyDescent="0.25">
      <c r="A5274" s="106"/>
      <c r="B5274" s="106"/>
      <c r="C5274" s="106"/>
      <c r="D5274" s="106"/>
      <c r="E5274">
        <v>49821</v>
      </c>
      <c r="F5274" s="106"/>
      <c r="G5274" t="s">
        <v>102</v>
      </c>
      <c r="H5274" s="106"/>
    </row>
    <row r="5275" spans="1:8" x14ac:dyDescent="0.25">
      <c r="A5275" s="106"/>
      <c r="B5275" s="106"/>
      <c r="C5275" s="106"/>
      <c r="D5275" s="106"/>
      <c r="E5275">
        <v>49823</v>
      </c>
      <c r="F5275" s="106"/>
      <c r="G5275" t="s">
        <v>102</v>
      </c>
      <c r="H5275" s="106"/>
    </row>
    <row r="5276" spans="1:8" x14ac:dyDescent="0.25">
      <c r="A5276" s="106"/>
      <c r="B5276" s="106"/>
      <c r="C5276" s="106"/>
      <c r="D5276" s="106"/>
      <c r="E5276">
        <v>49827</v>
      </c>
      <c r="F5276" s="106"/>
      <c r="G5276" t="s">
        <v>102</v>
      </c>
      <c r="H5276" s="106"/>
    </row>
    <row r="5277" spans="1:8" x14ac:dyDescent="0.25">
      <c r="A5277" s="106"/>
      <c r="B5277" s="106"/>
      <c r="C5277" s="106"/>
      <c r="D5277" s="106"/>
      <c r="E5277">
        <v>49830</v>
      </c>
      <c r="F5277" s="106"/>
      <c r="G5277" t="s">
        <v>102</v>
      </c>
      <c r="H5277" s="106"/>
    </row>
    <row r="5278" spans="1:8" x14ac:dyDescent="0.25">
      <c r="A5278" s="106"/>
      <c r="B5278" s="106"/>
      <c r="C5278" s="106"/>
      <c r="D5278" s="106"/>
      <c r="E5278">
        <v>49832</v>
      </c>
      <c r="F5278" s="106"/>
      <c r="G5278" t="s">
        <v>102</v>
      </c>
      <c r="H5278" s="106"/>
    </row>
    <row r="5279" spans="1:8" x14ac:dyDescent="0.25">
      <c r="A5279" s="106"/>
      <c r="B5279" s="106"/>
      <c r="C5279" s="106"/>
      <c r="D5279" s="106"/>
      <c r="E5279">
        <v>49834</v>
      </c>
      <c r="F5279" s="106"/>
      <c r="G5279" t="s">
        <v>102</v>
      </c>
      <c r="H5279" s="106"/>
    </row>
    <row r="5280" spans="1:8" x14ac:dyDescent="0.25">
      <c r="A5280" s="106"/>
      <c r="B5280" s="106"/>
      <c r="C5280" s="106"/>
      <c r="D5280" s="106"/>
      <c r="E5280">
        <v>49400</v>
      </c>
      <c r="F5280" s="106"/>
      <c r="G5280" t="s">
        <v>102</v>
      </c>
      <c r="H5280" s="106"/>
    </row>
    <row r="5281" spans="1:8" x14ac:dyDescent="0.25">
      <c r="A5281" s="106"/>
      <c r="B5281" s="106"/>
      <c r="C5281" s="106"/>
      <c r="D5281" s="106"/>
      <c r="E5281">
        <v>49402</v>
      </c>
      <c r="F5281" s="106"/>
      <c r="G5281" t="s">
        <v>102</v>
      </c>
      <c r="H5281" s="106"/>
    </row>
    <row r="5282" spans="1:8" x14ac:dyDescent="0.25">
      <c r="A5282" s="106"/>
      <c r="B5282" s="106"/>
      <c r="C5282" s="106"/>
      <c r="D5282" s="106"/>
      <c r="E5282">
        <v>49404</v>
      </c>
      <c r="F5282" s="106"/>
      <c r="G5282" t="s">
        <v>102</v>
      </c>
      <c r="H5282" s="106"/>
    </row>
    <row r="5283" spans="1:8" x14ac:dyDescent="0.25">
      <c r="A5283" s="106"/>
      <c r="B5283" s="106"/>
      <c r="C5283" s="106"/>
      <c r="D5283" s="106"/>
      <c r="E5283">
        <v>49406</v>
      </c>
      <c r="F5283" s="106"/>
      <c r="G5283" t="s">
        <v>102</v>
      </c>
      <c r="H5283" s="106"/>
    </row>
    <row r="5284" spans="1:8" x14ac:dyDescent="0.25">
      <c r="A5284" s="106"/>
      <c r="B5284" s="106"/>
      <c r="C5284" s="106"/>
      <c r="D5284" s="106"/>
      <c r="E5284">
        <v>49408</v>
      </c>
      <c r="F5284" s="106"/>
      <c r="G5284" t="s">
        <v>102</v>
      </c>
      <c r="H5284" s="106"/>
    </row>
    <row r="5285" spans="1:8" x14ac:dyDescent="0.25">
      <c r="A5285" s="106"/>
      <c r="B5285" s="106"/>
      <c r="C5285" s="106"/>
      <c r="D5285" s="106"/>
      <c r="E5285">
        <v>49410</v>
      </c>
      <c r="F5285" s="106"/>
      <c r="G5285" t="s">
        <v>102</v>
      </c>
      <c r="H5285" s="106"/>
    </row>
    <row r="5286" spans="1:8" x14ac:dyDescent="0.25">
      <c r="A5286" s="106"/>
      <c r="B5286" s="106"/>
      <c r="C5286" s="106"/>
      <c r="D5286" s="106"/>
      <c r="E5286">
        <v>49412</v>
      </c>
      <c r="F5286" s="106"/>
      <c r="G5286" t="s">
        <v>102</v>
      </c>
      <c r="H5286" s="106"/>
    </row>
    <row r="5287" spans="1:8" x14ac:dyDescent="0.25">
      <c r="A5287" s="106"/>
      <c r="B5287" s="106"/>
      <c r="C5287" s="106"/>
      <c r="D5287" s="106"/>
      <c r="E5287">
        <v>49418</v>
      </c>
      <c r="F5287" s="106"/>
      <c r="G5287" t="s">
        <v>102</v>
      </c>
      <c r="H5287" s="106"/>
    </row>
    <row r="5288" spans="1:8" x14ac:dyDescent="0.25">
      <c r="A5288" s="106"/>
      <c r="B5288" s="106"/>
      <c r="C5288" s="106"/>
      <c r="D5288" s="106"/>
      <c r="E5288">
        <v>49420</v>
      </c>
      <c r="F5288" s="106"/>
      <c r="G5288" t="s">
        <v>102</v>
      </c>
      <c r="H5288" s="106"/>
    </row>
    <row r="5289" spans="1:8" x14ac:dyDescent="0.25">
      <c r="A5289" s="106"/>
      <c r="B5289" s="106"/>
      <c r="C5289" s="106"/>
      <c r="D5289" s="106"/>
      <c r="E5289">
        <v>49422</v>
      </c>
      <c r="F5289" s="106"/>
      <c r="G5289" t="s">
        <v>102</v>
      </c>
      <c r="H5289" s="106"/>
    </row>
    <row r="5290" spans="1:8" x14ac:dyDescent="0.25">
      <c r="A5290" s="106"/>
      <c r="B5290" s="106"/>
      <c r="C5290" s="106"/>
      <c r="D5290" s="106"/>
      <c r="E5290">
        <v>49424</v>
      </c>
      <c r="F5290" s="106"/>
      <c r="G5290" t="s">
        <v>102</v>
      </c>
      <c r="H5290" s="106"/>
    </row>
    <row r="5291" spans="1:8" x14ac:dyDescent="0.25">
      <c r="A5291" s="106"/>
      <c r="B5291" s="106"/>
      <c r="C5291" s="106"/>
      <c r="D5291" s="106"/>
      <c r="E5291">
        <v>49445</v>
      </c>
      <c r="F5291" s="106"/>
      <c r="G5291" t="s">
        <v>102</v>
      </c>
      <c r="H5291" s="106"/>
    </row>
    <row r="5292" spans="1:8" x14ac:dyDescent="0.25">
      <c r="A5292" s="106"/>
      <c r="B5292" s="106"/>
      <c r="C5292" s="106"/>
      <c r="D5292" s="106"/>
      <c r="E5292">
        <v>49447</v>
      </c>
      <c r="F5292" s="106"/>
      <c r="G5292" t="s">
        <v>102</v>
      </c>
      <c r="H5292" s="106"/>
    </row>
    <row r="5293" spans="1:8" x14ac:dyDescent="0.25">
      <c r="A5293" s="106"/>
      <c r="B5293" s="106"/>
      <c r="C5293" s="106"/>
      <c r="D5293" s="106"/>
      <c r="E5293">
        <v>49449</v>
      </c>
      <c r="F5293" s="106"/>
      <c r="G5293" t="s">
        <v>102</v>
      </c>
      <c r="H5293" s="106"/>
    </row>
    <row r="5294" spans="1:8" x14ac:dyDescent="0.25">
      <c r="A5294" s="106"/>
      <c r="B5294" s="106"/>
      <c r="C5294" s="106"/>
      <c r="D5294" s="106"/>
      <c r="E5294">
        <v>49451</v>
      </c>
      <c r="F5294" s="106"/>
      <c r="G5294" t="s">
        <v>102</v>
      </c>
      <c r="H5294" s="106"/>
    </row>
    <row r="5295" spans="1:8" x14ac:dyDescent="0.25">
      <c r="A5295" s="106"/>
      <c r="B5295" s="106"/>
      <c r="C5295" s="106"/>
      <c r="D5295" s="106"/>
      <c r="E5295">
        <v>49501</v>
      </c>
      <c r="F5295" s="106"/>
      <c r="G5295" t="s">
        <v>102</v>
      </c>
      <c r="H5295" s="106"/>
    </row>
    <row r="5296" spans="1:8" x14ac:dyDescent="0.25">
      <c r="A5296" s="106"/>
      <c r="B5296" s="106"/>
      <c r="C5296" s="106"/>
      <c r="D5296" s="106"/>
      <c r="E5296">
        <v>49477</v>
      </c>
      <c r="F5296" s="106"/>
      <c r="G5296" t="s">
        <v>102</v>
      </c>
      <c r="H5296" s="106"/>
    </row>
    <row r="5297" spans="1:8" x14ac:dyDescent="0.25">
      <c r="A5297" s="106"/>
      <c r="B5297" s="106"/>
      <c r="C5297" s="106"/>
      <c r="D5297" s="106"/>
      <c r="E5297">
        <v>49479</v>
      </c>
      <c r="F5297" s="106"/>
      <c r="G5297" t="s">
        <v>102</v>
      </c>
      <c r="H5297" s="106"/>
    </row>
    <row r="5298" spans="1:8" x14ac:dyDescent="0.25">
      <c r="A5298" s="106"/>
      <c r="B5298" s="106"/>
      <c r="C5298" s="106"/>
      <c r="D5298" s="106"/>
      <c r="E5298">
        <v>49481</v>
      </c>
      <c r="F5298" s="106"/>
      <c r="G5298" t="s">
        <v>102</v>
      </c>
      <c r="H5298" s="106"/>
    </row>
    <row r="5299" spans="1:8" x14ac:dyDescent="0.25">
      <c r="A5299" s="106"/>
      <c r="B5299" s="106"/>
      <c r="C5299" s="106"/>
      <c r="D5299" s="106"/>
      <c r="E5299">
        <v>49483</v>
      </c>
      <c r="F5299" s="106"/>
      <c r="G5299" t="s">
        <v>102</v>
      </c>
      <c r="H5299" s="106"/>
    </row>
    <row r="5300" spans="1:8" x14ac:dyDescent="0.25">
      <c r="A5300" s="106"/>
      <c r="B5300" s="106"/>
      <c r="C5300" s="106"/>
      <c r="D5300" s="106"/>
      <c r="E5300">
        <v>49486</v>
      </c>
      <c r="F5300" s="106"/>
      <c r="G5300" t="s">
        <v>102</v>
      </c>
      <c r="H5300" s="106"/>
    </row>
    <row r="5301" spans="1:8" x14ac:dyDescent="0.25">
      <c r="A5301" s="106"/>
      <c r="B5301" s="106"/>
      <c r="C5301" s="106"/>
      <c r="D5301" s="106"/>
      <c r="E5301">
        <v>49488</v>
      </c>
      <c r="F5301" s="106"/>
      <c r="G5301" t="s">
        <v>102</v>
      </c>
      <c r="H5301" s="106"/>
    </row>
    <row r="5302" spans="1:8" x14ac:dyDescent="0.25">
      <c r="A5302" s="106"/>
      <c r="B5302" s="106"/>
      <c r="C5302" s="106"/>
      <c r="D5302" s="106"/>
      <c r="E5302">
        <v>49490</v>
      </c>
      <c r="F5302" s="106"/>
      <c r="G5302" t="s">
        <v>102</v>
      </c>
      <c r="H5302" s="106"/>
    </row>
    <row r="5303" spans="1:8" x14ac:dyDescent="0.25">
      <c r="A5303" s="106"/>
      <c r="B5303" s="106"/>
      <c r="C5303" s="106"/>
      <c r="D5303" s="106"/>
      <c r="E5303">
        <v>49542</v>
      </c>
      <c r="F5303" s="106"/>
      <c r="G5303" t="s">
        <v>102</v>
      </c>
      <c r="H5303" s="106"/>
    </row>
    <row r="5304" spans="1:8" x14ac:dyDescent="0.25">
      <c r="A5304" s="106"/>
      <c r="B5304" s="106"/>
      <c r="C5304" s="106"/>
      <c r="D5304" s="106"/>
      <c r="E5304">
        <v>49544</v>
      </c>
      <c r="F5304" s="106"/>
      <c r="G5304" t="s">
        <v>102</v>
      </c>
      <c r="H5304" s="106"/>
    </row>
    <row r="5305" spans="1:8" x14ac:dyDescent="0.25">
      <c r="A5305" s="106"/>
      <c r="B5305" s="106"/>
      <c r="C5305" s="106"/>
      <c r="D5305" s="106"/>
      <c r="E5305">
        <v>49546</v>
      </c>
      <c r="F5305" s="106"/>
      <c r="G5305" t="s">
        <v>102</v>
      </c>
      <c r="H5305" s="106"/>
    </row>
    <row r="5306" spans="1:8" x14ac:dyDescent="0.25">
      <c r="A5306" s="106"/>
      <c r="B5306" s="106"/>
      <c r="C5306" s="106"/>
      <c r="D5306" s="106"/>
      <c r="E5306">
        <v>49548</v>
      </c>
      <c r="F5306" s="106"/>
      <c r="G5306" t="s">
        <v>102</v>
      </c>
      <c r="H5306" s="106"/>
    </row>
    <row r="5307" spans="1:8" x14ac:dyDescent="0.25">
      <c r="A5307" s="106"/>
      <c r="B5307" s="106"/>
      <c r="C5307" s="106"/>
      <c r="D5307" s="106"/>
      <c r="E5307">
        <v>49550</v>
      </c>
      <c r="F5307" s="106"/>
      <c r="G5307" t="s">
        <v>102</v>
      </c>
      <c r="H5307" s="106"/>
    </row>
    <row r="5308" spans="1:8" x14ac:dyDescent="0.25">
      <c r="A5308" s="106"/>
      <c r="B5308" s="106"/>
      <c r="C5308" s="106"/>
      <c r="D5308" s="106"/>
      <c r="E5308">
        <v>49632</v>
      </c>
      <c r="F5308" s="106"/>
      <c r="G5308" t="s">
        <v>102</v>
      </c>
      <c r="H5308" s="106"/>
    </row>
    <row r="5309" spans="1:8" x14ac:dyDescent="0.25">
      <c r="A5309" s="106"/>
      <c r="B5309" s="106"/>
      <c r="C5309" s="106"/>
      <c r="D5309" s="106"/>
      <c r="E5309">
        <v>49634</v>
      </c>
      <c r="F5309" s="106"/>
      <c r="G5309" t="s">
        <v>102</v>
      </c>
      <c r="H5309" s="106"/>
    </row>
    <row r="5310" spans="1:8" x14ac:dyDescent="0.25">
      <c r="A5310" s="106"/>
      <c r="B5310" s="106"/>
      <c r="C5310" s="106"/>
      <c r="D5310" s="106"/>
      <c r="E5310">
        <v>49852</v>
      </c>
      <c r="F5310" s="106"/>
      <c r="G5310" t="s">
        <v>102</v>
      </c>
      <c r="H5310" s="106"/>
    </row>
    <row r="5311" spans="1:8" x14ac:dyDescent="0.25">
      <c r="A5311" s="106"/>
      <c r="B5311" s="106"/>
      <c r="C5311" s="106"/>
      <c r="D5311" s="106"/>
      <c r="E5311">
        <v>49855</v>
      </c>
      <c r="F5311" s="106"/>
      <c r="G5311" t="s">
        <v>102</v>
      </c>
      <c r="H5311" s="106"/>
    </row>
    <row r="5312" spans="1:8" x14ac:dyDescent="0.25">
      <c r="A5312" s="106"/>
      <c r="B5312" s="106"/>
      <c r="C5312" s="106"/>
      <c r="D5312" s="106"/>
      <c r="E5312">
        <v>49857</v>
      </c>
      <c r="F5312" s="106"/>
      <c r="G5312" t="s">
        <v>102</v>
      </c>
      <c r="H5312" s="106"/>
    </row>
    <row r="5313" spans="1:8" x14ac:dyDescent="0.25">
      <c r="A5313" s="106"/>
      <c r="B5313" s="106"/>
      <c r="C5313" s="106"/>
      <c r="D5313" s="106"/>
      <c r="E5313">
        <v>49859</v>
      </c>
      <c r="F5313" s="106"/>
      <c r="G5313" t="s">
        <v>102</v>
      </c>
      <c r="H5313" s="106"/>
    </row>
    <row r="5314" spans="1:8" x14ac:dyDescent="0.25">
      <c r="A5314" s="106"/>
      <c r="B5314" s="106"/>
      <c r="C5314" s="106"/>
      <c r="D5314" s="106"/>
      <c r="E5314">
        <v>49863</v>
      </c>
      <c r="F5314" s="106"/>
      <c r="G5314" t="s">
        <v>102</v>
      </c>
      <c r="H5314" s="106"/>
    </row>
    <row r="5315" spans="1:8" x14ac:dyDescent="0.25">
      <c r="A5315" s="106"/>
      <c r="B5315" s="106"/>
      <c r="C5315" s="106"/>
      <c r="D5315" s="106"/>
      <c r="E5315">
        <v>49867</v>
      </c>
      <c r="F5315" s="106"/>
      <c r="G5315" t="s">
        <v>102</v>
      </c>
      <c r="H5315" s="106"/>
    </row>
    <row r="5316" spans="1:8" x14ac:dyDescent="0.25">
      <c r="A5316" s="106"/>
      <c r="B5316" s="106"/>
      <c r="C5316" s="106"/>
      <c r="D5316" s="106"/>
      <c r="E5316">
        <v>49869</v>
      </c>
      <c r="F5316" s="106"/>
      <c r="G5316" t="s">
        <v>102</v>
      </c>
      <c r="H5316" s="106"/>
    </row>
    <row r="5317" spans="1:8" x14ac:dyDescent="0.25">
      <c r="A5317" s="106"/>
      <c r="B5317" s="106"/>
      <c r="C5317" s="106"/>
      <c r="D5317" s="106"/>
      <c r="E5317">
        <v>49873</v>
      </c>
      <c r="F5317" s="106"/>
      <c r="G5317" t="s">
        <v>102</v>
      </c>
      <c r="H5317" s="106"/>
    </row>
    <row r="5318" spans="1:8" x14ac:dyDescent="0.25">
      <c r="A5318" s="106"/>
      <c r="B5318" s="106"/>
      <c r="C5318" s="106"/>
      <c r="D5318" s="106"/>
      <c r="E5318">
        <v>49875</v>
      </c>
      <c r="F5318" s="106"/>
      <c r="G5318" t="s">
        <v>102</v>
      </c>
      <c r="H5318" s="106"/>
    </row>
    <row r="5319" spans="1:8" x14ac:dyDescent="0.25">
      <c r="A5319" s="106"/>
      <c r="B5319" s="106"/>
      <c r="C5319" s="106"/>
      <c r="D5319" s="106"/>
      <c r="E5319">
        <v>49879</v>
      </c>
      <c r="F5319" s="106"/>
      <c r="G5319" t="s">
        <v>102</v>
      </c>
      <c r="H5319" s="106"/>
    </row>
    <row r="5320" spans="1:8" x14ac:dyDescent="0.25">
      <c r="A5320" s="106"/>
      <c r="B5320" s="106"/>
      <c r="C5320" s="106"/>
      <c r="D5320" s="106"/>
      <c r="E5320">
        <v>49883</v>
      </c>
      <c r="F5320" s="106"/>
      <c r="G5320" t="s">
        <v>102</v>
      </c>
      <c r="H5320" s="106"/>
    </row>
    <row r="5321" spans="1:8" x14ac:dyDescent="0.25">
      <c r="A5321" s="106"/>
      <c r="B5321" s="106"/>
      <c r="C5321" s="106"/>
      <c r="D5321" s="106"/>
      <c r="E5321">
        <v>49885</v>
      </c>
      <c r="F5321" s="106"/>
      <c r="G5321" t="s">
        <v>102</v>
      </c>
      <c r="H5321" s="106"/>
    </row>
    <row r="5322" spans="1:8" x14ac:dyDescent="0.25">
      <c r="A5322" s="106"/>
      <c r="B5322" s="106"/>
      <c r="C5322" s="106"/>
      <c r="D5322" s="106"/>
      <c r="E5322">
        <v>49887</v>
      </c>
      <c r="F5322" s="106"/>
      <c r="G5322" t="s">
        <v>102</v>
      </c>
      <c r="H5322" s="106"/>
    </row>
    <row r="5323" spans="1:8" x14ac:dyDescent="0.25">
      <c r="A5323" s="106"/>
      <c r="B5323" s="106"/>
      <c r="C5323" s="106"/>
      <c r="D5323" s="106"/>
      <c r="E5323">
        <v>49892</v>
      </c>
      <c r="F5323" s="106"/>
      <c r="G5323" t="s">
        <v>102</v>
      </c>
      <c r="H5323" s="106"/>
    </row>
    <row r="5324" spans="1:8" x14ac:dyDescent="0.25">
      <c r="A5324" s="106"/>
      <c r="B5324" s="106"/>
      <c r="C5324" s="106"/>
      <c r="D5324" s="106"/>
      <c r="E5324">
        <v>49898</v>
      </c>
      <c r="F5324" s="106"/>
      <c r="G5324" t="s">
        <v>105</v>
      </c>
      <c r="H5324" s="106"/>
    </row>
    <row r="5325" spans="1:8" x14ac:dyDescent="0.25">
      <c r="A5325" s="106"/>
      <c r="B5325" s="106"/>
      <c r="C5325" s="106"/>
      <c r="D5325" s="106"/>
      <c r="E5325">
        <v>49900</v>
      </c>
      <c r="F5325" s="106"/>
      <c r="G5325" t="s">
        <v>102</v>
      </c>
      <c r="H5325" s="106"/>
    </row>
    <row r="5326" spans="1:8" x14ac:dyDescent="0.25">
      <c r="A5326" s="106"/>
      <c r="B5326" s="106"/>
      <c r="C5326" s="106"/>
      <c r="D5326" s="106"/>
      <c r="E5326">
        <v>49902</v>
      </c>
      <c r="F5326" s="106"/>
      <c r="G5326" t="s">
        <v>105</v>
      </c>
      <c r="H5326" s="106"/>
    </row>
    <row r="5327" spans="1:8" x14ac:dyDescent="0.25">
      <c r="A5327" s="106"/>
      <c r="B5327" s="106"/>
      <c r="C5327" s="106"/>
      <c r="D5327" s="106"/>
      <c r="E5327">
        <v>49904</v>
      </c>
      <c r="F5327" s="106"/>
      <c r="G5327" t="s">
        <v>105</v>
      </c>
      <c r="H5327" s="106"/>
    </row>
    <row r="5328" spans="1:8" x14ac:dyDescent="0.25">
      <c r="A5328" s="106"/>
      <c r="B5328" s="106"/>
      <c r="C5328" s="106"/>
      <c r="D5328" s="106"/>
      <c r="E5328">
        <v>49906</v>
      </c>
      <c r="F5328" s="106"/>
      <c r="G5328" t="s">
        <v>105</v>
      </c>
      <c r="H5328" s="106"/>
    </row>
    <row r="5329" spans="1:8" x14ac:dyDescent="0.25">
      <c r="A5329" s="106"/>
      <c r="B5329" s="106"/>
      <c r="C5329" s="106"/>
      <c r="D5329" s="106"/>
      <c r="E5329">
        <v>49908</v>
      </c>
      <c r="F5329" s="106"/>
      <c r="G5329" t="s">
        <v>105</v>
      </c>
      <c r="H5329" s="106"/>
    </row>
    <row r="5330" spans="1:8" x14ac:dyDescent="0.25">
      <c r="A5330" s="106"/>
      <c r="B5330" s="106"/>
      <c r="C5330" s="106"/>
      <c r="D5330" s="106"/>
      <c r="E5330">
        <v>49912</v>
      </c>
      <c r="F5330" s="106"/>
      <c r="G5330" t="s">
        <v>105</v>
      </c>
      <c r="H5330" s="106"/>
    </row>
    <row r="5331" spans="1:8" x14ac:dyDescent="0.25">
      <c r="A5331" s="106"/>
      <c r="B5331" s="106"/>
      <c r="C5331" s="106"/>
      <c r="D5331" s="106"/>
      <c r="E5331">
        <v>49914</v>
      </c>
      <c r="F5331" s="106"/>
      <c r="G5331" t="s">
        <v>105</v>
      </c>
      <c r="H5331" s="106"/>
    </row>
    <row r="5332" spans="1:8" x14ac:dyDescent="0.25">
      <c r="A5332" s="106"/>
      <c r="B5332" s="106"/>
      <c r="C5332" s="106"/>
      <c r="D5332" s="106"/>
      <c r="E5332">
        <v>49503</v>
      </c>
      <c r="F5332" s="106"/>
      <c r="G5332" t="s">
        <v>102</v>
      </c>
      <c r="H5332" s="106"/>
    </row>
    <row r="5333" spans="1:8" x14ac:dyDescent="0.25">
      <c r="A5333" s="106"/>
      <c r="B5333" s="106"/>
      <c r="C5333" s="106"/>
      <c r="D5333" s="106"/>
      <c r="E5333">
        <v>49505</v>
      </c>
      <c r="F5333" s="106"/>
      <c r="G5333" t="s">
        <v>102</v>
      </c>
      <c r="H5333" s="106"/>
    </row>
    <row r="5334" spans="1:8" x14ac:dyDescent="0.25">
      <c r="A5334" s="106"/>
      <c r="B5334" s="106"/>
      <c r="C5334" s="106"/>
      <c r="D5334" s="106"/>
      <c r="E5334">
        <v>49507</v>
      </c>
      <c r="F5334" s="106"/>
      <c r="G5334" t="s">
        <v>102</v>
      </c>
      <c r="H5334" s="106"/>
    </row>
    <row r="5335" spans="1:8" x14ac:dyDescent="0.25">
      <c r="A5335" s="106"/>
      <c r="B5335" s="106"/>
      <c r="C5335" s="106"/>
      <c r="D5335" s="106"/>
      <c r="E5335">
        <v>49509</v>
      </c>
      <c r="F5335" s="106"/>
      <c r="G5335" t="s">
        <v>102</v>
      </c>
      <c r="H5335" s="106"/>
    </row>
    <row r="5336" spans="1:8" x14ac:dyDescent="0.25">
      <c r="A5336" s="106"/>
      <c r="B5336" s="106"/>
      <c r="C5336" s="106"/>
      <c r="D5336" s="106"/>
      <c r="E5336">
        <v>49531</v>
      </c>
      <c r="F5336" s="106"/>
      <c r="G5336" t="s">
        <v>102</v>
      </c>
      <c r="H5336" s="106"/>
    </row>
    <row r="5337" spans="1:8" x14ac:dyDescent="0.25">
      <c r="A5337" s="106"/>
      <c r="B5337" s="106"/>
      <c r="C5337" s="106"/>
      <c r="D5337" s="106"/>
      <c r="E5337">
        <v>49534</v>
      </c>
      <c r="F5337" s="106"/>
      <c r="G5337" t="s">
        <v>102</v>
      </c>
      <c r="H5337" s="106"/>
    </row>
    <row r="5338" spans="1:8" x14ac:dyDescent="0.25">
      <c r="A5338" s="106"/>
      <c r="B5338" s="106"/>
      <c r="C5338" s="106"/>
      <c r="D5338" s="106"/>
      <c r="E5338">
        <v>49536</v>
      </c>
      <c r="F5338" s="106"/>
      <c r="G5338" t="s">
        <v>102</v>
      </c>
      <c r="H5338" s="106"/>
    </row>
    <row r="5339" spans="1:8" x14ac:dyDescent="0.25">
      <c r="A5339" s="106"/>
      <c r="B5339" s="106"/>
      <c r="C5339" s="106"/>
      <c r="D5339" s="106"/>
      <c r="E5339">
        <v>49538</v>
      </c>
      <c r="F5339" s="106"/>
      <c r="G5339" t="s">
        <v>102</v>
      </c>
      <c r="H5339" s="106"/>
    </row>
    <row r="5340" spans="1:8" x14ac:dyDescent="0.25">
      <c r="A5340" s="106"/>
      <c r="B5340" s="106"/>
      <c r="C5340" s="106"/>
      <c r="D5340" s="106"/>
      <c r="E5340">
        <v>49540</v>
      </c>
      <c r="F5340" s="106"/>
      <c r="G5340" t="s">
        <v>102</v>
      </c>
      <c r="H5340" s="106"/>
    </row>
    <row r="5341" spans="1:8" x14ac:dyDescent="0.25">
      <c r="A5341" s="106"/>
      <c r="B5341" s="106"/>
      <c r="C5341" s="106"/>
      <c r="D5341" s="106"/>
      <c r="E5341">
        <v>49492</v>
      </c>
      <c r="F5341" s="106"/>
      <c r="G5341" t="s">
        <v>102</v>
      </c>
      <c r="H5341" s="106"/>
    </row>
    <row r="5342" spans="1:8" x14ac:dyDescent="0.25">
      <c r="A5342" s="106"/>
      <c r="B5342" s="106"/>
      <c r="C5342" s="106"/>
      <c r="D5342" s="106"/>
      <c r="E5342">
        <v>49494</v>
      </c>
      <c r="F5342" s="106"/>
      <c r="G5342" t="s">
        <v>102</v>
      </c>
      <c r="H5342" s="106"/>
    </row>
    <row r="5343" spans="1:8" x14ac:dyDescent="0.25">
      <c r="A5343" s="106"/>
      <c r="B5343" s="106"/>
      <c r="C5343" s="106"/>
      <c r="D5343" s="106"/>
      <c r="E5343">
        <v>49496</v>
      </c>
      <c r="F5343" s="106"/>
      <c r="G5343" t="s">
        <v>102</v>
      </c>
      <c r="H5343" s="106"/>
    </row>
    <row r="5344" spans="1:8" x14ac:dyDescent="0.25">
      <c r="A5344" s="106"/>
      <c r="B5344" s="106"/>
      <c r="C5344" s="106"/>
      <c r="D5344" s="106"/>
      <c r="E5344">
        <v>49498</v>
      </c>
      <c r="F5344" s="106"/>
      <c r="G5344" t="s">
        <v>102</v>
      </c>
      <c r="H5344" s="106"/>
    </row>
    <row r="5345" spans="1:8" x14ac:dyDescent="0.25">
      <c r="A5345" s="106"/>
      <c r="B5345" s="106"/>
      <c r="C5345" s="106"/>
      <c r="D5345" s="106"/>
      <c r="E5345">
        <v>49500</v>
      </c>
      <c r="F5345" s="106"/>
      <c r="G5345" t="s">
        <v>102</v>
      </c>
      <c r="H5345" s="106"/>
    </row>
    <row r="5346" spans="1:8" x14ac:dyDescent="0.25">
      <c r="A5346" s="106"/>
      <c r="B5346" s="106"/>
      <c r="C5346" s="106"/>
      <c r="D5346" s="106"/>
      <c r="E5346">
        <v>49513</v>
      </c>
      <c r="F5346" s="106"/>
      <c r="G5346" t="s">
        <v>102</v>
      </c>
      <c r="H5346" s="106"/>
    </row>
    <row r="5347" spans="1:8" x14ac:dyDescent="0.25">
      <c r="A5347" s="106"/>
      <c r="B5347" s="106"/>
      <c r="C5347" s="106"/>
      <c r="D5347" s="106"/>
      <c r="E5347">
        <v>49515</v>
      </c>
      <c r="F5347" s="106"/>
      <c r="G5347" t="s">
        <v>102</v>
      </c>
      <c r="H5347" s="106"/>
    </row>
    <row r="5348" spans="1:8" x14ac:dyDescent="0.25">
      <c r="A5348" s="106"/>
      <c r="B5348" s="106"/>
      <c r="C5348" s="106"/>
      <c r="D5348" s="106"/>
      <c r="E5348">
        <v>49519</v>
      </c>
      <c r="F5348" s="106"/>
      <c r="G5348" t="s">
        <v>102</v>
      </c>
      <c r="H5348" s="106"/>
    </row>
    <row r="5349" spans="1:8" x14ac:dyDescent="0.25">
      <c r="A5349" s="106"/>
      <c r="B5349" s="106"/>
      <c r="C5349" s="106"/>
      <c r="D5349" s="106"/>
      <c r="E5349">
        <v>49521</v>
      </c>
      <c r="F5349" s="106"/>
      <c r="G5349" t="s">
        <v>102</v>
      </c>
      <c r="H5349" s="106"/>
    </row>
    <row r="5350" spans="1:8" x14ac:dyDescent="0.25">
      <c r="A5350" s="106"/>
      <c r="B5350" s="106"/>
      <c r="C5350" s="106"/>
      <c r="D5350" s="106"/>
      <c r="E5350">
        <v>49523</v>
      </c>
      <c r="F5350" s="106"/>
      <c r="G5350" t="s">
        <v>102</v>
      </c>
      <c r="H5350" s="106"/>
    </row>
    <row r="5351" spans="1:8" x14ac:dyDescent="0.25">
      <c r="A5351" s="106"/>
      <c r="B5351" s="106"/>
      <c r="C5351" s="106"/>
      <c r="D5351" s="106"/>
      <c r="E5351">
        <v>49525</v>
      </c>
      <c r="F5351" s="106"/>
      <c r="G5351" t="s">
        <v>102</v>
      </c>
      <c r="H5351" s="106"/>
    </row>
    <row r="5352" spans="1:8" x14ac:dyDescent="0.25">
      <c r="A5352" s="106"/>
      <c r="B5352" s="106"/>
      <c r="C5352" s="106"/>
      <c r="D5352" s="106"/>
      <c r="E5352">
        <v>49527</v>
      </c>
      <c r="F5352" s="106"/>
      <c r="G5352" t="s">
        <v>102</v>
      </c>
      <c r="H5352" s="106"/>
    </row>
    <row r="5353" spans="1:8" x14ac:dyDescent="0.25">
      <c r="A5353" s="106"/>
      <c r="B5353" s="106"/>
      <c r="C5353" s="106"/>
      <c r="D5353" s="106"/>
      <c r="E5353">
        <v>49529</v>
      </c>
      <c r="F5353" s="106"/>
      <c r="G5353" t="s">
        <v>102</v>
      </c>
      <c r="H5353" s="106"/>
    </row>
    <row r="5354" spans="1:8" x14ac:dyDescent="0.25">
      <c r="A5354" s="106"/>
      <c r="B5354" s="106"/>
      <c r="C5354" s="106"/>
      <c r="D5354" s="106"/>
      <c r="E5354">
        <v>49551</v>
      </c>
      <c r="F5354" s="106"/>
      <c r="G5354" t="s">
        <v>102</v>
      </c>
      <c r="H5354" s="106"/>
    </row>
    <row r="5355" spans="1:8" x14ac:dyDescent="0.25">
      <c r="A5355" s="106"/>
      <c r="B5355" s="106"/>
      <c r="C5355" s="106"/>
      <c r="D5355" s="106"/>
      <c r="E5355">
        <v>49553</v>
      </c>
      <c r="F5355" s="106"/>
      <c r="G5355" t="s">
        <v>102</v>
      </c>
      <c r="H5355" s="106"/>
    </row>
    <row r="5356" spans="1:8" x14ac:dyDescent="0.25">
      <c r="A5356" s="106"/>
      <c r="B5356" s="106"/>
      <c r="C5356" s="106"/>
      <c r="D5356" s="106"/>
      <c r="E5356">
        <v>49555</v>
      </c>
      <c r="F5356" s="106"/>
      <c r="G5356" t="s">
        <v>102</v>
      </c>
      <c r="H5356" s="106"/>
    </row>
    <row r="5357" spans="1:8" x14ac:dyDescent="0.25">
      <c r="A5357" s="106"/>
      <c r="B5357" s="106"/>
      <c r="C5357" s="106"/>
      <c r="D5357" s="106"/>
      <c r="E5357">
        <v>49557</v>
      </c>
      <c r="F5357" s="106"/>
      <c r="G5357" t="s">
        <v>102</v>
      </c>
      <c r="H5357" s="106"/>
    </row>
    <row r="5358" spans="1:8" x14ac:dyDescent="0.25">
      <c r="A5358" s="106"/>
      <c r="B5358" s="106"/>
      <c r="C5358" s="106"/>
      <c r="D5358" s="106"/>
      <c r="E5358">
        <v>49559</v>
      </c>
      <c r="F5358" s="106"/>
      <c r="G5358" t="s">
        <v>102</v>
      </c>
      <c r="H5358" s="106"/>
    </row>
    <row r="5359" spans="1:8" x14ac:dyDescent="0.25">
      <c r="A5359" s="106"/>
      <c r="B5359" s="106"/>
      <c r="C5359" s="106"/>
      <c r="D5359" s="106"/>
      <c r="E5359">
        <v>49561</v>
      </c>
      <c r="F5359" s="106"/>
      <c r="G5359" t="s">
        <v>102</v>
      </c>
      <c r="H5359" s="106"/>
    </row>
    <row r="5360" spans="1:8" x14ac:dyDescent="0.25">
      <c r="A5360" s="106"/>
      <c r="B5360" s="106"/>
      <c r="C5360" s="106"/>
      <c r="D5360" s="106"/>
      <c r="E5360">
        <v>49563</v>
      </c>
      <c r="F5360" s="106"/>
      <c r="G5360" t="s">
        <v>102</v>
      </c>
      <c r="H5360" s="106"/>
    </row>
    <row r="5361" spans="1:8" x14ac:dyDescent="0.25">
      <c r="A5361" s="106"/>
      <c r="B5361" s="106"/>
      <c r="C5361" s="106"/>
      <c r="D5361" s="106"/>
      <c r="E5361">
        <v>49565</v>
      </c>
      <c r="F5361" s="106"/>
      <c r="G5361" t="s">
        <v>102</v>
      </c>
      <c r="H5361" s="106"/>
    </row>
    <row r="5362" spans="1:8" x14ac:dyDescent="0.25">
      <c r="A5362" s="106"/>
      <c r="B5362" s="106"/>
      <c r="C5362" s="106"/>
      <c r="D5362" s="106"/>
      <c r="E5362">
        <v>51712</v>
      </c>
      <c r="F5362" s="106"/>
      <c r="G5362" t="s">
        <v>102</v>
      </c>
      <c r="H5362" s="106"/>
    </row>
    <row r="5363" spans="1:8" x14ac:dyDescent="0.25">
      <c r="A5363" s="106"/>
      <c r="B5363" s="106"/>
      <c r="C5363" s="106"/>
      <c r="D5363" s="106"/>
      <c r="E5363">
        <v>51713</v>
      </c>
      <c r="F5363" s="106"/>
      <c r="G5363" t="s">
        <v>102</v>
      </c>
      <c r="H5363" s="106"/>
    </row>
    <row r="5364" spans="1:8" x14ac:dyDescent="0.25">
      <c r="A5364" s="106"/>
      <c r="B5364" s="106"/>
      <c r="C5364" s="106"/>
      <c r="D5364" s="106"/>
      <c r="E5364">
        <v>51714</v>
      </c>
      <c r="F5364" s="106"/>
      <c r="G5364" t="s">
        <v>102</v>
      </c>
      <c r="H5364" s="106"/>
    </row>
    <row r="5365" spans="1:8" x14ac:dyDescent="0.25">
      <c r="A5365" s="106"/>
      <c r="B5365" s="106"/>
      <c r="C5365" s="106"/>
      <c r="D5365" s="106"/>
      <c r="E5365">
        <v>51715</v>
      </c>
      <c r="F5365" s="106"/>
      <c r="G5365" t="s">
        <v>102</v>
      </c>
      <c r="H5365" s="106"/>
    </row>
    <row r="5366" spans="1:8" x14ac:dyDescent="0.25">
      <c r="A5366" s="106"/>
      <c r="B5366" s="106"/>
      <c r="C5366" s="106"/>
      <c r="D5366" s="106"/>
      <c r="E5366">
        <v>51716</v>
      </c>
      <c r="F5366" s="106"/>
      <c r="G5366" t="s">
        <v>102</v>
      </c>
      <c r="H5366" s="106"/>
    </row>
    <row r="5367" spans="1:8" x14ac:dyDescent="0.25">
      <c r="A5367" s="106"/>
      <c r="B5367" s="106"/>
      <c r="C5367" s="106"/>
      <c r="D5367" s="106"/>
      <c r="E5367">
        <v>51717</v>
      </c>
      <c r="F5367" s="106"/>
      <c r="G5367" t="s">
        <v>102</v>
      </c>
      <c r="H5367" s="106"/>
    </row>
    <row r="5368" spans="1:8" x14ac:dyDescent="0.25">
      <c r="A5368" s="106"/>
      <c r="B5368" s="106"/>
      <c r="C5368" s="106"/>
      <c r="D5368" s="106"/>
      <c r="E5368">
        <v>50299427</v>
      </c>
      <c r="F5368" s="106"/>
      <c r="G5368" t="s">
        <v>102</v>
      </c>
      <c r="H5368" s="106"/>
    </row>
    <row r="5369" spans="1:8" x14ac:dyDescent="0.25">
      <c r="A5369" s="106"/>
      <c r="B5369" s="106"/>
      <c r="C5369" s="106"/>
      <c r="D5369" s="106"/>
      <c r="E5369">
        <v>50299428</v>
      </c>
      <c r="F5369" s="106"/>
      <c r="G5369" t="s">
        <v>102</v>
      </c>
      <c r="H5369" s="106"/>
    </row>
    <row r="5370" spans="1:8" x14ac:dyDescent="0.25">
      <c r="A5370" s="106"/>
      <c r="B5370" s="106"/>
      <c r="C5370" s="106"/>
      <c r="D5370" s="106"/>
      <c r="E5370">
        <v>50299429</v>
      </c>
      <c r="F5370" s="106"/>
      <c r="G5370" t="s">
        <v>102</v>
      </c>
      <c r="H5370" s="106"/>
    </row>
    <row r="5371" spans="1:8" x14ac:dyDescent="0.25">
      <c r="A5371" s="106"/>
      <c r="B5371" s="106"/>
      <c r="C5371" s="106"/>
      <c r="D5371" s="106"/>
      <c r="E5371">
        <v>50299430</v>
      </c>
      <c r="F5371" s="106"/>
      <c r="G5371" t="s">
        <v>102</v>
      </c>
      <c r="H5371" s="106"/>
    </row>
    <row r="5372" spans="1:8" x14ac:dyDescent="0.25">
      <c r="A5372" s="106"/>
      <c r="B5372" s="106"/>
      <c r="C5372" s="106"/>
      <c r="D5372" s="106"/>
      <c r="E5372">
        <v>50299431</v>
      </c>
      <c r="F5372" s="106"/>
      <c r="G5372" t="s">
        <v>102</v>
      </c>
      <c r="H5372" s="106"/>
    </row>
    <row r="5373" spans="1:8" x14ac:dyDescent="0.25">
      <c r="A5373" s="106"/>
      <c r="B5373" s="106"/>
      <c r="C5373" s="106"/>
      <c r="D5373" s="106"/>
      <c r="E5373">
        <v>50299432</v>
      </c>
      <c r="F5373" s="106"/>
      <c r="G5373" t="s">
        <v>102</v>
      </c>
      <c r="H5373" s="106"/>
    </row>
    <row r="5374" spans="1:8" x14ac:dyDescent="0.25">
      <c r="A5374" s="106"/>
      <c r="B5374" s="106"/>
      <c r="C5374" s="106"/>
      <c r="D5374" s="106"/>
      <c r="E5374">
        <v>50299433</v>
      </c>
      <c r="F5374" s="106"/>
      <c r="G5374" t="s">
        <v>102</v>
      </c>
      <c r="H5374" s="106"/>
    </row>
    <row r="5375" spans="1:8" x14ac:dyDescent="0.25">
      <c r="A5375" s="106"/>
      <c r="B5375" s="106"/>
      <c r="C5375" s="106"/>
      <c r="D5375" s="106"/>
      <c r="E5375">
        <v>50299434</v>
      </c>
      <c r="F5375" s="106"/>
      <c r="G5375" t="s">
        <v>102</v>
      </c>
      <c r="H5375" s="106"/>
    </row>
    <row r="5376" spans="1:8" x14ac:dyDescent="0.25">
      <c r="A5376" s="106"/>
      <c r="B5376" s="106"/>
      <c r="C5376" s="106"/>
      <c r="D5376" s="106"/>
      <c r="E5376">
        <v>50299435</v>
      </c>
      <c r="F5376" s="106"/>
      <c r="G5376" t="s">
        <v>102</v>
      </c>
      <c r="H5376" s="106"/>
    </row>
    <row r="5377" spans="1:8" x14ac:dyDescent="0.25">
      <c r="A5377" s="106"/>
      <c r="B5377" s="106"/>
      <c r="C5377" s="106"/>
      <c r="D5377" s="106"/>
      <c r="E5377">
        <v>50299436</v>
      </c>
      <c r="F5377" s="106"/>
      <c r="G5377" t="s">
        <v>102</v>
      </c>
      <c r="H5377" s="106"/>
    </row>
    <row r="5378" spans="1:8" x14ac:dyDescent="0.25">
      <c r="A5378" s="106"/>
      <c r="B5378" s="106"/>
      <c r="C5378" s="106"/>
      <c r="D5378" s="106"/>
      <c r="E5378">
        <v>50299437</v>
      </c>
      <c r="F5378" s="106"/>
      <c r="G5378" t="s">
        <v>102</v>
      </c>
      <c r="H5378" s="106"/>
    </row>
    <row r="5379" spans="1:8" x14ac:dyDescent="0.25">
      <c r="A5379" s="106"/>
      <c r="B5379" s="106"/>
      <c r="C5379" s="106"/>
      <c r="D5379" s="106"/>
      <c r="E5379">
        <v>50299438</v>
      </c>
      <c r="F5379" s="106"/>
      <c r="G5379" t="s">
        <v>102</v>
      </c>
      <c r="H5379" s="106"/>
    </row>
    <row r="5380" spans="1:8" x14ac:dyDescent="0.25">
      <c r="A5380" s="106"/>
      <c r="B5380" s="106"/>
      <c r="C5380" s="106"/>
      <c r="D5380" s="106"/>
      <c r="E5380">
        <v>50299439</v>
      </c>
      <c r="F5380" s="106"/>
      <c r="G5380" t="s">
        <v>102</v>
      </c>
      <c r="H5380" s="106"/>
    </row>
    <row r="5381" spans="1:8" x14ac:dyDescent="0.25">
      <c r="A5381" s="106"/>
      <c r="B5381" s="106"/>
      <c r="C5381" s="106"/>
      <c r="D5381" s="106"/>
      <c r="E5381">
        <v>50299440</v>
      </c>
      <c r="F5381" s="106"/>
      <c r="G5381" t="s">
        <v>102</v>
      </c>
      <c r="H5381" s="106"/>
    </row>
    <row r="5382" spans="1:8" x14ac:dyDescent="0.25">
      <c r="A5382" s="106"/>
      <c r="B5382" s="106"/>
      <c r="C5382" s="106"/>
      <c r="D5382" s="106"/>
      <c r="E5382">
        <v>50299441</v>
      </c>
      <c r="F5382" s="106"/>
      <c r="G5382" t="s">
        <v>102</v>
      </c>
      <c r="H5382" s="106"/>
    </row>
    <row r="5383" spans="1:8" x14ac:dyDescent="0.25">
      <c r="A5383" s="106"/>
      <c r="B5383" s="106"/>
      <c r="C5383" s="106"/>
      <c r="D5383" s="106"/>
      <c r="E5383">
        <v>50299442</v>
      </c>
      <c r="F5383" s="106"/>
      <c r="G5383" t="s">
        <v>102</v>
      </c>
      <c r="H5383" s="106"/>
    </row>
    <row r="5384" spans="1:8" x14ac:dyDescent="0.25">
      <c r="A5384" s="106"/>
      <c r="B5384" s="106"/>
      <c r="C5384" s="106"/>
      <c r="D5384" s="106"/>
      <c r="E5384">
        <v>50299443</v>
      </c>
      <c r="F5384" s="106"/>
      <c r="G5384" t="s">
        <v>102</v>
      </c>
      <c r="H5384" s="106"/>
    </row>
    <row r="5385" spans="1:8" x14ac:dyDescent="0.25">
      <c r="A5385" s="106"/>
      <c r="B5385" s="106"/>
      <c r="C5385" s="106"/>
      <c r="D5385" s="106"/>
      <c r="E5385">
        <v>50299444</v>
      </c>
      <c r="F5385" s="106"/>
      <c r="G5385" t="s">
        <v>102</v>
      </c>
      <c r="H5385" s="106"/>
    </row>
    <row r="5386" spans="1:8" x14ac:dyDescent="0.25">
      <c r="A5386" s="106"/>
      <c r="B5386" s="106"/>
      <c r="C5386" s="106"/>
      <c r="D5386" s="106"/>
      <c r="E5386">
        <v>50774</v>
      </c>
      <c r="F5386" s="106"/>
      <c r="G5386" t="s">
        <v>102</v>
      </c>
      <c r="H5386" s="106"/>
    </row>
    <row r="5387" spans="1:8" x14ac:dyDescent="0.25">
      <c r="A5387" s="106"/>
      <c r="B5387" s="106"/>
      <c r="C5387" s="106"/>
      <c r="D5387" s="106"/>
      <c r="E5387">
        <v>50776</v>
      </c>
      <c r="F5387" s="106"/>
      <c r="G5387" t="s">
        <v>102</v>
      </c>
      <c r="H5387" s="106"/>
    </row>
    <row r="5388" spans="1:8" x14ac:dyDescent="0.25">
      <c r="A5388" s="106"/>
      <c r="B5388" s="106"/>
      <c r="C5388" s="106"/>
      <c r="D5388" s="106"/>
      <c r="E5388">
        <v>50777</v>
      </c>
      <c r="F5388" s="106"/>
      <c r="G5388" t="s">
        <v>102</v>
      </c>
      <c r="H5388" s="106"/>
    </row>
    <row r="5389" spans="1:8" x14ac:dyDescent="0.25">
      <c r="A5389" s="106"/>
      <c r="B5389" s="106"/>
      <c r="C5389" s="106"/>
      <c r="D5389" s="106"/>
      <c r="E5389">
        <v>50778</v>
      </c>
      <c r="F5389" s="106"/>
      <c r="G5389" t="s">
        <v>102</v>
      </c>
      <c r="H5389" s="106"/>
    </row>
    <row r="5390" spans="1:8" x14ac:dyDescent="0.25">
      <c r="A5390" s="106"/>
      <c r="B5390" s="106"/>
      <c r="C5390" s="106"/>
      <c r="D5390" s="106"/>
      <c r="E5390">
        <v>50779</v>
      </c>
      <c r="F5390" s="106"/>
      <c r="G5390" t="s">
        <v>102</v>
      </c>
      <c r="H5390" s="106"/>
    </row>
    <row r="5391" spans="1:8" x14ac:dyDescent="0.25">
      <c r="A5391" s="106"/>
      <c r="B5391" s="106"/>
      <c r="C5391" s="106"/>
      <c r="D5391" s="106"/>
      <c r="E5391">
        <v>50780</v>
      </c>
      <c r="F5391" s="106"/>
      <c r="G5391" t="s">
        <v>102</v>
      </c>
      <c r="H5391" s="106"/>
    </row>
    <row r="5392" spans="1:8" x14ac:dyDescent="0.25">
      <c r="A5392" s="106"/>
      <c r="B5392" s="106"/>
      <c r="C5392" s="106"/>
      <c r="D5392" s="106"/>
      <c r="E5392">
        <v>50781</v>
      </c>
      <c r="F5392" s="106"/>
      <c r="G5392" t="s">
        <v>102</v>
      </c>
      <c r="H5392" s="106"/>
    </row>
    <row r="5393" spans="1:8" x14ac:dyDescent="0.25">
      <c r="A5393" s="106"/>
      <c r="B5393" s="106"/>
      <c r="C5393" s="106"/>
      <c r="D5393" s="106"/>
      <c r="E5393">
        <v>50782</v>
      </c>
      <c r="F5393" s="106"/>
      <c r="G5393" t="s">
        <v>102</v>
      </c>
      <c r="H5393" s="106"/>
    </row>
    <row r="5394" spans="1:8" x14ac:dyDescent="0.25">
      <c r="A5394" s="106"/>
      <c r="B5394" s="106"/>
      <c r="C5394" s="106"/>
      <c r="D5394" s="106"/>
      <c r="E5394">
        <v>50783</v>
      </c>
      <c r="F5394" s="106"/>
      <c r="G5394" t="s">
        <v>102</v>
      </c>
      <c r="H5394" s="106"/>
    </row>
    <row r="5395" spans="1:8" x14ac:dyDescent="0.25">
      <c r="A5395" s="106"/>
      <c r="B5395" s="106"/>
      <c r="C5395" s="106"/>
      <c r="D5395" s="106"/>
      <c r="E5395">
        <v>50784</v>
      </c>
      <c r="F5395" s="106"/>
      <c r="G5395" t="s">
        <v>102</v>
      </c>
      <c r="H5395" s="106"/>
    </row>
    <row r="5396" spans="1:8" x14ac:dyDescent="0.25">
      <c r="A5396" s="106"/>
      <c r="B5396" s="106"/>
      <c r="C5396" s="106"/>
      <c r="D5396" s="106"/>
      <c r="E5396">
        <v>50785</v>
      </c>
      <c r="F5396" s="106"/>
      <c r="G5396" t="s">
        <v>102</v>
      </c>
      <c r="H5396" s="106"/>
    </row>
    <row r="5397" spans="1:8" x14ac:dyDescent="0.25">
      <c r="A5397" s="106"/>
      <c r="B5397" s="106"/>
      <c r="C5397" s="106"/>
      <c r="D5397" s="106"/>
      <c r="E5397">
        <v>50786</v>
      </c>
      <c r="F5397" s="106"/>
      <c r="G5397" t="s">
        <v>102</v>
      </c>
      <c r="H5397" s="106"/>
    </row>
    <row r="5398" spans="1:8" x14ac:dyDescent="0.25">
      <c r="A5398" s="106"/>
      <c r="B5398" s="106"/>
      <c r="C5398" s="106"/>
      <c r="D5398" s="106"/>
      <c r="E5398">
        <v>50787</v>
      </c>
      <c r="F5398" s="106"/>
      <c r="G5398" t="s">
        <v>102</v>
      </c>
      <c r="H5398" s="106"/>
    </row>
    <row r="5399" spans="1:8" x14ac:dyDescent="0.25">
      <c r="A5399" s="106"/>
      <c r="B5399" s="106"/>
      <c r="C5399" s="106"/>
      <c r="D5399" s="106"/>
      <c r="E5399">
        <v>50788</v>
      </c>
      <c r="F5399" s="106"/>
      <c r="G5399" t="s">
        <v>102</v>
      </c>
      <c r="H5399" s="106"/>
    </row>
    <row r="5400" spans="1:8" x14ac:dyDescent="0.25">
      <c r="A5400" s="106"/>
      <c r="B5400" s="106"/>
      <c r="C5400" s="106"/>
      <c r="D5400" s="106"/>
      <c r="E5400">
        <v>50789</v>
      </c>
      <c r="F5400" s="106"/>
      <c r="G5400" t="s">
        <v>102</v>
      </c>
      <c r="H5400" s="106"/>
    </row>
    <row r="5401" spans="1:8" x14ac:dyDescent="0.25">
      <c r="A5401" s="106"/>
      <c r="B5401" s="106"/>
      <c r="C5401" s="106"/>
      <c r="D5401" s="106"/>
      <c r="E5401">
        <v>50790</v>
      </c>
      <c r="F5401" s="106"/>
      <c r="G5401" t="s">
        <v>102</v>
      </c>
      <c r="H5401" s="106"/>
    </row>
    <row r="5402" spans="1:8" x14ac:dyDescent="0.25">
      <c r="A5402" s="106"/>
      <c r="B5402" s="106"/>
      <c r="C5402" s="106"/>
      <c r="D5402" s="106"/>
      <c r="E5402">
        <v>50791</v>
      </c>
      <c r="F5402" s="106"/>
      <c r="G5402" t="s">
        <v>102</v>
      </c>
      <c r="H5402" s="106"/>
    </row>
    <row r="5403" spans="1:8" x14ac:dyDescent="0.25">
      <c r="A5403" s="106"/>
      <c r="B5403" s="106"/>
      <c r="C5403" s="106"/>
      <c r="D5403" s="106"/>
      <c r="E5403">
        <v>50792</v>
      </c>
      <c r="F5403" s="106"/>
      <c r="G5403" t="s">
        <v>102</v>
      </c>
      <c r="H5403" s="106"/>
    </row>
    <row r="5404" spans="1:8" x14ac:dyDescent="0.25">
      <c r="A5404" s="106"/>
      <c r="B5404" s="106"/>
      <c r="C5404" s="106"/>
      <c r="D5404" s="106"/>
      <c r="E5404">
        <v>50793</v>
      </c>
      <c r="F5404" s="106"/>
      <c r="G5404" t="s">
        <v>102</v>
      </c>
      <c r="H5404" s="106"/>
    </row>
    <row r="5405" spans="1:8" x14ac:dyDescent="0.25">
      <c r="A5405" s="106"/>
      <c r="B5405" s="106"/>
      <c r="C5405" s="106"/>
      <c r="D5405" s="106"/>
      <c r="E5405">
        <v>50795</v>
      </c>
      <c r="F5405" s="106"/>
      <c r="G5405" t="s">
        <v>102</v>
      </c>
      <c r="H5405" s="106"/>
    </row>
    <row r="5406" spans="1:8" x14ac:dyDescent="0.25">
      <c r="A5406" s="106"/>
      <c r="B5406" s="106"/>
      <c r="C5406" s="106"/>
      <c r="D5406" s="106"/>
      <c r="E5406">
        <v>50796</v>
      </c>
      <c r="F5406" s="106"/>
      <c r="G5406" t="s">
        <v>102</v>
      </c>
      <c r="H5406" s="106"/>
    </row>
    <row r="5407" spans="1:8" x14ac:dyDescent="0.25">
      <c r="A5407" s="106"/>
      <c r="B5407" s="106"/>
      <c r="C5407" s="106"/>
      <c r="D5407" s="106"/>
      <c r="E5407">
        <v>50797</v>
      </c>
      <c r="F5407" s="106"/>
      <c r="G5407" t="s">
        <v>102</v>
      </c>
      <c r="H5407" s="106"/>
    </row>
    <row r="5408" spans="1:8" x14ac:dyDescent="0.25">
      <c r="A5408" s="106"/>
      <c r="B5408" s="106"/>
      <c r="C5408" s="106"/>
      <c r="D5408" s="106"/>
      <c r="E5408">
        <v>50798</v>
      </c>
      <c r="F5408" s="106"/>
      <c r="G5408" t="s">
        <v>102</v>
      </c>
      <c r="H5408" s="106"/>
    </row>
    <row r="5409" spans="1:8" x14ac:dyDescent="0.25">
      <c r="A5409" s="106"/>
      <c r="B5409" s="106"/>
      <c r="C5409" s="106"/>
      <c r="D5409" s="106"/>
      <c r="E5409">
        <v>50799</v>
      </c>
      <c r="F5409" s="106"/>
      <c r="G5409" t="s">
        <v>102</v>
      </c>
      <c r="H5409" s="106"/>
    </row>
    <row r="5410" spans="1:8" x14ac:dyDescent="0.25">
      <c r="A5410" s="106"/>
      <c r="B5410" s="106"/>
      <c r="C5410" s="106"/>
      <c r="D5410" s="106"/>
      <c r="E5410">
        <v>50800</v>
      </c>
      <c r="F5410" s="106"/>
      <c r="G5410" t="s">
        <v>102</v>
      </c>
      <c r="H5410" s="106"/>
    </row>
    <row r="5411" spans="1:8" x14ac:dyDescent="0.25">
      <c r="A5411" s="106"/>
      <c r="B5411" s="106"/>
      <c r="C5411" s="106"/>
      <c r="D5411" s="106"/>
      <c r="E5411">
        <v>50801</v>
      </c>
      <c r="F5411" s="106"/>
      <c r="G5411" t="s">
        <v>102</v>
      </c>
      <c r="H5411" s="106"/>
    </row>
    <row r="5412" spans="1:8" x14ac:dyDescent="0.25">
      <c r="A5412" s="106"/>
      <c r="B5412" s="106"/>
      <c r="C5412" s="106"/>
      <c r="D5412" s="106"/>
      <c r="E5412">
        <v>50802</v>
      </c>
      <c r="F5412" s="106"/>
      <c r="G5412" t="s">
        <v>102</v>
      </c>
      <c r="H5412" s="106"/>
    </row>
    <row r="5413" spans="1:8" x14ac:dyDescent="0.25">
      <c r="A5413" s="106"/>
      <c r="B5413" s="106"/>
      <c r="C5413" s="106"/>
      <c r="D5413" s="106"/>
      <c r="E5413">
        <v>50803</v>
      </c>
      <c r="F5413" s="106"/>
      <c r="G5413" t="s">
        <v>102</v>
      </c>
      <c r="H5413" s="106"/>
    </row>
    <row r="5414" spans="1:8" x14ac:dyDescent="0.25">
      <c r="A5414" s="106"/>
      <c r="B5414" s="106"/>
      <c r="C5414" s="106"/>
      <c r="D5414" s="106"/>
      <c r="E5414">
        <v>50804</v>
      </c>
      <c r="F5414" s="106"/>
      <c r="G5414" t="s">
        <v>102</v>
      </c>
      <c r="H5414" s="106"/>
    </row>
    <row r="5415" spans="1:8" x14ac:dyDescent="0.25">
      <c r="A5415" s="106"/>
      <c r="B5415" s="106"/>
      <c r="C5415" s="106"/>
      <c r="D5415" s="106"/>
      <c r="E5415">
        <v>50805</v>
      </c>
      <c r="F5415" s="106"/>
      <c r="G5415" t="s">
        <v>102</v>
      </c>
      <c r="H5415" s="106"/>
    </row>
    <row r="5416" spans="1:8" x14ac:dyDescent="0.25">
      <c r="A5416" s="106"/>
      <c r="B5416" s="106"/>
      <c r="C5416" s="106"/>
      <c r="D5416" s="106"/>
      <c r="E5416">
        <v>50806</v>
      </c>
      <c r="F5416" s="106"/>
      <c r="G5416" t="s">
        <v>102</v>
      </c>
      <c r="H5416" s="106"/>
    </row>
    <row r="5417" spans="1:8" x14ac:dyDescent="0.25">
      <c r="A5417" s="106"/>
      <c r="B5417" s="106"/>
      <c r="C5417" s="106"/>
      <c r="D5417" s="106"/>
      <c r="E5417">
        <v>50807</v>
      </c>
      <c r="F5417" s="106"/>
      <c r="G5417" t="s">
        <v>102</v>
      </c>
      <c r="H5417" s="106"/>
    </row>
    <row r="5418" spans="1:8" x14ac:dyDescent="0.25">
      <c r="A5418" s="106"/>
      <c r="B5418" s="106"/>
      <c r="C5418" s="106"/>
      <c r="D5418" s="106"/>
      <c r="E5418">
        <v>50809</v>
      </c>
      <c r="F5418" s="106"/>
      <c r="G5418" t="s">
        <v>102</v>
      </c>
      <c r="H5418" s="106"/>
    </row>
    <row r="5419" spans="1:8" x14ac:dyDescent="0.25">
      <c r="A5419" s="106"/>
      <c r="B5419" s="106"/>
      <c r="C5419" s="106"/>
      <c r="D5419" s="106"/>
      <c r="E5419">
        <v>44421754</v>
      </c>
      <c r="F5419" s="106"/>
      <c r="G5419" t="s">
        <v>102</v>
      </c>
      <c r="H5419" s="106"/>
    </row>
    <row r="5420" spans="1:8" x14ac:dyDescent="0.25">
      <c r="A5420" s="106"/>
      <c r="B5420" s="106"/>
      <c r="C5420" s="106"/>
      <c r="D5420" s="106"/>
      <c r="E5420">
        <v>44925665</v>
      </c>
      <c r="F5420" s="106"/>
      <c r="G5420" t="s">
        <v>102</v>
      </c>
      <c r="H5420" s="106"/>
    </row>
    <row r="5421" spans="1:8" x14ac:dyDescent="0.25">
      <c r="A5421" s="106"/>
      <c r="B5421" s="106"/>
      <c r="C5421" s="106"/>
      <c r="D5421" s="106"/>
      <c r="E5421">
        <v>44071111</v>
      </c>
      <c r="F5421" s="106"/>
      <c r="G5421" t="s">
        <v>102</v>
      </c>
      <c r="H5421" s="106"/>
    </row>
    <row r="5422" spans="1:8" x14ac:dyDescent="0.25">
      <c r="A5422" s="106"/>
      <c r="B5422" s="106"/>
      <c r="C5422" s="106"/>
      <c r="D5422" s="106"/>
      <c r="E5422">
        <v>49935619</v>
      </c>
      <c r="F5422" s="106"/>
      <c r="G5422" t="s">
        <v>104</v>
      </c>
      <c r="H5422" s="106"/>
    </row>
    <row r="5423" spans="1:8" x14ac:dyDescent="0.25">
      <c r="A5423" s="106"/>
      <c r="B5423" s="106"/>
      <c r="C5423" s="106"/>
      <c r="D5423" s="106"/>
      <c r="E5423">
        <v>50726</v>
      </c>
      <c r="F5423" s="106"/>
      <c r="G5423" t="s">
        <v>102</v>
      </c>
      <c r="H5423" s="106"/>
    </row>
    <row r="5424" spans="1:8" x14ac:dyDescent="0.25">
      <c r="A5424" s="106"/>
      <c r="B5424" s="106"/>
      <c r="C5424" s="106"/>
      <c r="D5424" s="106"/>
      <c r="E5424">
        <v>50727</v>
      </c>
      <c r="F5424" s="106"/>
      <c r="G5424" t="s">
        <v>102</v>
      </c>
      <c r="H5424" s="106"/>
    </row>
    <row r="5425" spans="1:8" x14ac:dyDescent="0.25">
      <c r="A5425" s="106"/>
      <c r="B5425" s="106"/>
      <c r="C5425" s="106"/>
      <c r="D5425" s="106"/>
      <c r="E5425">
        <v>50728</v>
      </c>
      <c r="F5425" s="106"/>
      <c r="G5425" t="s">
        <v>102</v>
      </c>
      <c r="H5425" s="106"/>
    </row>
    <row r="5426" spans="1:8" x14ac:dyDescent="0.25">
      <c r="A5426" s="106"/>
      <c r="B5426" s="106"/>
      <c r="C5426" s="106"/>
      <c r="D5426" s="106"/>
      <c r="E5426">
        <v>50729</v>
      </c>
      <c r="F5426" s="106"/>
      <c r="G5426" t="s">
        <v>102</v>
      </c>
      <c r="H5426" s="106"/>
    </row>
    <row r="5427" spans="1:8" x14ac:dyDescent="0.25">
      <c r="A5427" s="106"/>
      <c r="B5427" s="106"/>
      <c r="C5427" s="106"/>
      <c r="D5427" s="106"/>
      <c r="E5427">
        <v>50730</v>
      </c>
      <c r="F5427" s="106"/>
      <c r="G5427" t="s">
        <v>102</v>
      </c>
      <c r="H5427" s="106"/>
    </row>
    <row r="5428" spans="1:8" x14ac:dyDescent="0.25">
      <c r="A5428" s="106"/>
      <c r="B5428" s="106"/>
      <c r="C5428" s="106"/>
      <c r="D5428" s="106"/>
      <c r="E5428">
        <v>50731</v>
      </c>
      <c r="F5428" s="106"/>
      <c r="G5428" t="s">
        <v>102</v>
      </c>
      <c r="H5428" s="106"/>
    </row>
    <row r="5429" spans="1:8" x14ac:dyDescent="0.25">
      <c r="A5429" s="106"/>
      <c r="B5429" s="106"/>
      <c r="C5429" s="106"/>
      <c r="D5429" s="106"/>
      <c r="E5429">
        <v>50732</v>
      </c>
      <c r="F5429" s="106"/>
      <c r="G5429" t="s">
        <v>102</v>
      </c>
      <c r="H5429" s="106"/>
    </row>
    <row r="5430" spans="1:8" x14ac:dyDescent="0.25">
      <c r="A5430" s="106"/>
      <c r="B5430" s="106"/>
      <c r="C5430" s="106"/>
      <c r="D5430" s="106"/>
      <c r="E5430">
        <v>50733</v>
      </c>
      <c r="F5430" s="106"/>
      <c r="G5430" t="s">
        <v>102</v>
      </c>
      <c r="H5430" s="106"/>
    </row>
    <row r="5431" spans="1:8" x14ac:dyDescent="0.25">
      <c r="A5431" s="106"/>
      <c r="B5431" s="106"/>
      <c r="C5431" s="106"/>
      <c r="D5431" s="106"/>
      <c r="E5431">
        <v>50734</v>
      </c>
      <c r="F5431" s="106"/>
      <c r="G5431" t="s">
        <v>102</v>
      </c>
      <c r="H5431" s="106"/>
    </row>
    <row r="5432" spans="1:8" x14ac:dyDescent="0.25">
      <c r="A5432" s="106"/>
      <c r="B5432" s="106"/>
      <c r="C5432" s="106"/>
      <c r="D5432" s="106"/>
      <c r="E5432">
        <v>50735</v>
      </c>
      <c r="F5432" s="106"/>
      <c r="G5432" t="s">
        <v>102</v>
      </c>
      <c r="H5432" s="106"/>
    </row>
    <row r="5433" spans="1:8" x14ac:dyDescent="0.25">
      <c r="A5433" s="106"/>
      <c r="B5433" s="106"/>
      <c r="C5433" s="106"/>
      <c r="D5433" s="106"/>
      <c r="E5433">
        <v>50736</v>
      </c>
      <c r="F5433" s="106"/>
      <c r="G5433" t="s">
        <v>102</v>
      </c>
      <c r="H5433" s="106"/>
    </row>
    <row r="5434" spans="1:8" x14ac:dyDescent="0.25">
      <c r="A5434" s="106"/>
      <c r="B5434" s="106"/>
      <c r="C5434" s="106"/>
      <c r="D5434" s="106"/>
      <c r="E5434">
        <v>50737</v>
      </c>
      <c r="F5434" s="106"/>
      <c r="G5434" t="s">
        <v>102</v>
      </c>
      <c r="H5434" s="106"/>
    </row>
    <row r="5435" spans="1:8" x14ac:dyDescent="0.25">
      <c r="A5435" s="106"/>
      <c r="B5435" s="106"/>
      <c r="C5435" s="106"/>
      <c r="D5435" s="106"/>
      <c r="E5435">
        <v>50738</v>
      </c>
      <c r="F5435" s="106"/>
      <c r="G5435" t="s">
        <v>102</v>
      </c>
      <c r="H5435" s="106"/>
    </row>
    <row r="5436" spans="1:8" x14ac:dyDescent="0.25">
      <c r="A5436" s="106"/>
      <c r="B5436" s="106"/>
      <c r="C5436" s="106"/>
      <c r="D5436" s="106"/>
      <c r="E5436">
        <v>50739</v>
      </c>
      <c r="F5436" s="106"/>
      <c r="G5436" t="s">
        <v>102</v>
      </c>
      <c r="H5436" s="106"/>
    </row>
    <row r="5437" spans="1:8" x14ac:dyDescent="0.25">
      <c r="A5437" s="106"/>
      <c r="B5437" s="106"/>
      <c r="C5437" s="106"/>
      <c r="D5437" s="106"/>
      <c r="E5437">
        <v>50740</v>
      </c>
      <c r="F5437" s="106"/>
      <c r="G5437" t="s">
        <v>102</v>
      </c>
      <c r="H5437" s="106"/>
    </row>
    <row r="5438" spans="1:8" x14ac:dyDescent="0.25">
      <c r="A5438" s="106"/>
      <c r="B5438" s="106"/>
      <c r="C5438" s="106"/>
      <c r="D5438" s="106"/>
      <c r="E5438">
        <v>50741</v>
      </c>
      <c r="F5438" s="106"/>
      <c r="G5438" t="s">
        <v>102</v>
      </c>
      <c r="H5438" s="106"/>
    </row>
    <row r="5439" spans="1:8" x14ac:dyDescent="0.25">
      <c r="A5439" s="106"/>
      <c r="B5439" s="106"/>
      <c r="C5439" s="106"/>
      <c r="D5439" s="106"/>
      <c r="E5439">
        <v>50742</v>
      </c>
      <c r="F5439" s="106"/>
      <c r="G5439" t="s">
        <v>102</v>
      </c>
      <c r="H5439" s="106"/>
    </row>
    <row r="5440" spans="1:8" x14ac:dyDescent="0.25">
      <c r="A5440" s="106"/>
      <c r="B5440" s="106"/>
      <c r="C5440" s="106"/>
      <c r="D5440" s="106"/>
      <c r="E5440">
        <v>50743</v>
      </c>
      <c r="F5440" s="106"/>
      <c r="G5440" t="s">
        <v>102</v>
      </c>
      <c r="H5440" s="106"/>
    </row>
    <row r="5441" spans="1:8" x14ac:dyDescent="0.25">
      <c r="A5441" s="106"/>
      <c r="B5441" s="106"/>
      <c r="C5441" s="106"/>
      <c r="D5441" s="106"/>
      <c r="E5441">
        <v>50744</v>
      </c>
      <c r="F5441" s="106"/>
      <c r="G5441" t="s">
        <v>102</v>
      </c>
      <c r="H5441" s="106"/>
    </row>
    <row r="5442" spans="1:8" x14ac:dyDescent="0.25">
      <c r="A5442" s="106"/>
      <c r="B5442" s="106"/>
      <c r="C5442" s="106"/>
      <c r="D5442" s="106"/>
      <c r="E5442">
        <v>50745</v>
      </c>
      <c r="F5442" s="106"/>
      <c r="G5442" t="s">
        <v>102</v>
      </c>
      <c r="H5442" s="106"/>
    </row>
    <row r="5443" spans="1:8" x14ac:dyDescent="0.25">
      <c r="A5443" s="106"/>
      <c r="B5443" s="106"/>
      <c r="C5443" s="106"/>
      <c r="D5443" s="106"/>
      <c r="E5443">
        <v>50746</v>
      </c>
      <c r="F5443" s="106"/>
      <c r="G5443" t="s">
        <v>102</v>
      </c>
      <c r="H5443" s="106"/>
    </row>
    <row r="5444" spans="1:8" x14ac:dyDescent="0.25">
      <c r="A5444" s="106"/>
      <c r="B5444" s="106"/>
      <c r="C5444" s="106"/>
      <c r="D5444" s="106"/>
      <c r="E5444">
        <v>50747</v>
      </c>
      <c r="F5444" s="106"/>
      <c r="G5444" t="s">
        <v>102</v>
      </c>
      <c r="H5444" s="106"/>
    </row>
    <row r="5445" spans="1:8" x14ac:dyDescent="0.25">
      <c r="A5445" s="106"/>
      <c r="B5445" s="106"/>
      <c r="C5445" s="106"/>
      <c r="D5445" s="106"/>
      <c r="E5445">
        <v>50748</v>
      </c>
      <c r="F5445" s="106"/>
      <c r="G5445" t="s">
        <v>102</v>
      </c>
      <c r="H5445" s="106"/>
    </row>
    <row r="5446" spans="1:8" x14ac:dyDescent="0.25">
      <c r="A5446" s="106"/>
      <c r="B5446" s="106"/>
      <c r="C5446" s="106"/>
      <c r="D5446" s="106"/>
      <c r="E5446">
        <v>50749</v>
      </c>
      <c r="F5446" s="106"/>
      <c r="G5446" t="s">
        <v>102</v>
      </c>
      <c r="H5446" s="106"/>
    </row>
    <row r="5447" spans="1:8" x14ac:dyDescent="0.25">
      <c r="A5447" s="106"/>
      <c r="B5447" s="106"/>
      <c r="C5447" s="106"/>
      <c r="D5447" s="106"/>
      <c r="E5447">
        <v>50750</v>
      </c>
      <c r="F5447" s="106"/>
      <c r="G5447" t="s">
        <v>102</v>
      </c>
      <c r="H5447" s="106"/>
    </row>
    <row r="5448" spans="1:8" x14ac:dyDescent="0.25">
      <c r="A5448" s="106"/>
      <c r="B5448" s="106"/>
      <c r="C5448" s="106"/>
      <c r="D5448" s="106"/>
      <c r="E5448">
        <v>50751</v>
      </c>
      <c r="F5448" s="106"/>
      <c r="G5448" t="s">
        <v>102</v>
      </c>
      <c r="H5448" s="106"/>
    </row>
    <row r="5449" spans="1:8" x14ac:dyDescent="0.25">
      <c r="A5449" s="106"/>
      <c r="B5449" s="106"/>
      <c r="C5449" s="106"/>
      <c r="D5449" s="106"/>
      <c r="E5449">
        <v>50752</v>
      </c>
      <c r="F5449" s="106"/>
      <c r="G5449" t="s">
        <v>102</v>
      </c>
      <c r="H5449" s="106"/>
    </row>
    <row r="5450" spans="1:8" x14ac:dyDescent="0.25">
      <c r="A5450" s="106"/>
      <c r="B5450" s="106"/>
      <c r="C5450" s="106"/>
      <c r="D5450" s="106"/>
      <c r="E5450">
        <v>50753</v>
      </c>
      <c r="F5450" s="106"/>
      <c r="G5450" t="s">
        <v>102</v>
      </c>
      <c r="H5450" s="106"/>
    </row>
    <row r="5451" spans="1:8" x14ac:dyDescent="0.25">
      <c r="A5451" s="106"/>
      <c r="B5451" s="106"/>
      <c r="C5451" s="106"/>
      <c r="D5451" s="106"/>
      <c r="E5451">
        <v>50754</v>
      </c>
      <c r="F5451" s="106"/>
      <c r="G5451" t="s">
        <v>102</v>
      </c>
      <c r="H5451" s="106"/>
    </row>
    <row r="5452" spans="1:8" x14ac:dyDescent="0.25">
      <c r="A5452" s="106"/>
      <c r="B5452" s="106"/>
      <c r="C5452" s="106"/>
      <c r="D5452" s="106"/>
      <c r="E5452">
        <v>50755</v>
      </c>
      <c r="F5452" s="106"/>
      <c r="G5452" t="s">
        <v>102</v>
      </c>
      <c r="H5452" s="106"/>
    </row>
    <row r="5453" spans="1:8" x14ac:dyDescent="0.25">
      <c r="A5453" s="106"/>
      <c r="B5453" s="106"/>
      <c r="C5453" s="106"/>
      <c r="D5453" s="106"/>
      <c r="E5453">
        <v>50756</v>
      </c>
      <c r="F5453" s="106"/>
      <c r="G5453" t="s">
        <v>102</v>
      </c>
      <c r="H5453" s="106"/>
    </row>
    <row r="5454" spans="1:8" x14ac:dyDescent="0.25">
      <c r="A5454" s="106"/>
      <c r="B5454" s="106"/>
      <c r="C5454" s="106"/>
      <c r="D5454" s="106"/>
      <c r="E5454">
        <v>50757</v>
      </c>
      <c r="F5454" s="106"/>
      <c r="G5454" t="s">
        <v>102</v>
      </c>
      <c r="H5454" s="106"/>
    </row>
    <row r="5455" spans="1:8" x14ac:dyDescent="0.25">
      <c r="A5455" s="106"/>
      <c r="B5455" s="106"/>
      <c r="C5455" s="106"/>
      <c r="D5455" s="106"/>
      <c r="E5455">
        <v>50758</v>
      </c>
      <c r="F5455" s="106"/>
      <c r="G5455" t="s">
        <v>102</v>
      </c>
      <c r="H5455" s="106"/>
    </row>
    <row r="5456" spans="1:8" x14ac:dyDescent="0.25">
      <c r="A5456" s="106"/>
      <c r="B5456" s="106"/>
      <c r="C5456" s="106"/>
      <c r="D5456" s="106"/>
      <c r="E5456">
        <v>50759</v>
      </c>
      <c r="F5456" s="106"/>
      <c r="G5456" t="s">
        <v>102</v>
      </c>
      <c r="H5456" s="106"/>
    </row>
    <row r="5457" spans="1:8" x14ac:dyDescent="0.25">
      <c r="A5457" s="106"/>
      <c r="B5457" s="106"/>
      <c r="C5457" s="106"/>
      <c r="D5457" s="106"/>
      <c r="E5457">
        <v>50760</v>
      </c>
      <c r="F5457" s="106"/>
      <c r="G5457" t="s">
        <v>102</v>
      </c>
      <c r="H5457" s="106"/>
    </row>
    <row r="5458" spans="1:8" x14ac:dyDescent="0.25">
      <c r="A5458" s="106"/>
      <c r="B5458" s="106"/>
      <c r="C5458" s="106"/>
      <c r="D5458" s="106"/>
      <c r="E5458">
        <v>50761</v>
      </c>
      <c r="F5458" s="106"/>
      <c r="G5458" t="s">
        <v>102</v>
      </c>
      <c r="H5458" s="106"/>
    </row>
    <row r="5459" spans="1:8" x14ac:dyDescent="0.25">
      <c r="A5459" s="106"/>
      <c r="B5459" s="106"/>
      <c r="C5459" s="106"/>
      <c r="D5459" s="106"/>
      <c r="E5459">
        <v>50762</v>
      </c>
      <c r="F5459" s="106"/>
      <c r="G5459" t="s">
        <v>102</v>
      </c>
      <c r="H5459" s="106"/>
    </row>
    <row r="5460" spans="1:8" x14ac:dyDescent="0.25">
      <c r="A5460" s="106"/>
      <c r="B5460" s="106"/>
      <c r="C5460" s="106"/>
      <c r="D5460" s="106"/>
      <c r="E5460">
        <v>50763</v>
      </c>
      <c r="F5460" s="106"/>
      <c r="G5460" t="s">
        <v>102</v>
      </c>
      <c r="H5460" s="106"/>
    </row>
    <row r="5461" spans="1:8" x14ac:dyDescent="0.25">
      <c r="A5461" s="106"/>
      <c r="B5461" s="106"/>
      <c r="C5461" s="106"/>
      <c r="D5461" s="106"/>
      <c r="E5461">
        <v>50764</v>
      </c>
      <c r="F5461" s="106"/>
      <c r="G5461" t="s">
        <v>102</v>
      </c>
      <c r="H5461" s="106"/>
    </row>
    <row r="5462" spans="1:8" x14ac:dyDescent="0.25">
      <c r="A5462" s="106"/>
      <c r="B5462" s="106"/>
      <c r="C5462" s="106"/>
      <c r="D5462" s="106"/>
      <c r="E5462">
        <v>50765</v>
      </c>
      <c r="F5462" s="106"/>
      <c r="G5462" t="s">
        <v>102</v>
      </c>
      <c r="H5462" s="106"/>
    </row>
    <row r="5463" spans="1:8" x14ac:dyDescent="0.25">
      <c r="A5463" s="106"/>
      <c r="B5463" s="106"/>
      <c r="C5463" s="106"/>
      <c r="D5463" s="106"/>
      <c r="E5463">
        <v>50766</v>
      </c>
      <c r="F5463" s="106"/>
      <c r="G5463" t="s">
        <v>102</v>
      </c>
      <c r="H5463" s="106"/>
    </row>
    <row r="5464" spans="1:8" x14ac:dyDescent="0.25">
      <c r="A5464" s="106"/>
      <c r="B5464" s="106"/>
      <c r="C5464" s="106"/>
      <c r="D5464" s="106"/>
      <c r="E5464">
        <v>50768</v>
      </c>
      <c r="F5464" s="106"/>
      <c r="G5464" t="s">
        <v>102</v>
      </c>
      <c r="H5464" s="106"/>
    </row>
    <row r="5465" spans="1:8" x14ac:dyDescent="0.25">
      <c r="A5465" s="106"/>
      <c r="B5465" s="106"/>
      <c r="C5465" s="106"/>
      <c r="D5465" s="106"/>
      <c r="E5465">
        <v>50770</v>
      </c>
      <c r="F5465" s="106"/>
      <c r="G5465" t="s">
        <v>102</v>
      </c>
      <c r="H5465" s="106"/>
    </row>
    <row r="5466" spans="1:8" x14ac:dyDescent="0.25">
      <c r="A5466" s="106"/>
      <c r="B5466" s="106"/>
      <c r="C5466" s="106"/>
      <c r="D5466" s="106"/>
      <c r="E5466">
        <v>50772</v>
      </c>
      <c r="F5466" s="106"/>
      <c r="G5466" t="s">
        <v>102</v>
      </c>
      <c r="H5466" s="106"/>
    </row>
    <row r="5467" spans="1:8" x14ac:dyDescent="0.25">
      <c r="A5467" s="106"/>
      <c r="B5467" s="106"/>
      <c r="C5467" s="106"/>
      <c r="D5467" s="106"/>
      <c r="E5467">
        <v>44071067</v>
      </c>
      <c r="F5467" s="106"/>
      <c r="G5467" t="s">
        <v>102</v>
      </c>
      <c r="H5467" s="106"/>
    </row>
    <row r="5468" spans="1:8" x14ac:dyDescent="0.25">
      <c r="A5468" s="106"/>
      <c r="B5468" s="106"/>
      <c r="C5468" s="106"/>
      <c r="D5468" s="106"/>
      <c r="E5468">
        <v>44071152</v>
      </c>
      <c r="F5468" s="106"/>
      <c r="G5468" t="s">
        <v>102</v>
      </c>
      <c r="H5468" s="106"/>
    </row>
    <row r="5469" spans="1:8" x14ac:dyDescent="0.25">
      <c r="A5469" s="106"/>
      <c r="B5469" s="106"/>
      <c r="C5469" s="106"/>
      <c r="D5469" s="106"/>
      <c r="E5469">
        <v>50074333</v>
      </c>
      <c r="F5469" s="106"/>
      <c r="G5469" t="s">
        <v>102</v>
      </c>
      <c r="H5469" s="106"/>
    </row>
    <row r="5470" spans="1:8" x14ac:dyDescent="0.25">
      <c r="A5470" s="106"/>
      <c r="B5470" s="106"/>
      <c r="C5470" s="106"/>
      <c r="D5470" s="106"/>
      <c r="E5470">
        <v>44223391</v>
      </c>
      <c r="F5470" s="106"/>
      <c r="G5470" t="s">
        <v>102</v>
      </c>
      <c r="H5470" s="106"/>
    </row>
    <row r="5471" spans="1:8" x14ac:dyDescent="0.25">
      <c r="A5471" s="106"/>
      <c r="B5471" s="106"/>
      <c r="C5471" s="106"/>
      <c r="D5471" s="106"/>
      <c r="E5471">
        <v>44925519</v>
      </c>
      <c r="F5471" s="106"/>
      <c r="G5471" t="s">
        <v>102</v>
      </c>
      <c r="H5471" s="106"/>
    </row>
    <row r="5472" spans="1:8" x14ac:dyDescent="0.25">
      <c r="A5472" s="106"/>
      <c r="B5472" s="106"/>
      <c r="C5472" s="106"/>
      <c r="D5472" s="106"/>
      <c r="E5472">
        <v>50543</v>
      </c>
      <c r="F5472" s="106"/>
      <c r="G5472" t="s">
        <v>102</v>
      </c>
      <c r="H5472" s="106"/>
    </row>
    <row r="5473" spans="1:8" x14ac:dyDescent="0.25">
      <c r="A5473" s="106"/>
      <c r="B5473" s="106"/>
      <c r="C5473" s="106"/>
      <c r="D5473" s="106"/>
      <c r="E5473">
        <v>50544</v>
      </c>
      <c r="F5473" s="106"/>
      <c r="G5473" t="s">
        <v>102</v>
      </c>
      <c r="H5473" s="106"/>
    </row>
    <row r="5474" spans="1:8" x14ac:dyDescent="0.25">
      <c r="A5474" s="106"/>
      <c r="B5474" s="106"/>
      <c r="C5474" s="106"/>
      <c r="D5474" s="106"/>
      <c r="E5474">
        <v>50545</v>
      </c>
      <c r="F5474" s="106"/>
      <c r="G5474" t="s">
        <v>102</v>
      </c>
      <c r="H5474" s="106"/>
    </row>
    <row r="5475" spans="1:8" x14ac:dyDescent="0.25">
      <c r="A5475" s="106"/>
      <c r="B5475" s="106"/>
      <c r="C5475" s="106"/>
      <c r="D5475" s="106"/>
      <c r="E5475">
        <v>50546</v>
      </c>
      <c r="F5475" s="106"/>
      <c r="G5475" t="s">
        <v>102</v>
      </c>
      <c r="H5475" s="106"/>
    </row>
    <row r="5476" spans="1:8" x14ac:dyDescent="0.25">
      <c r="A5476" s="106"/>
      <c r="B5476" s="106"/>
      <c r="C5476" s="106"/>
      <c r="D5476" s="106"/>
      <c r="E5476">
        <v>50547</v>
      </c>
      <c r="F5476" s="106"/>
      <c r="G5476" t="s">
        <v>102</v>
      </c>
      <c r="H5476" s="106"/>
    </row>
    <row r="5477" spans="1:8" x14ac:dyDescent="0.25">
      <c r="A5477" s="106"/>
      <c r="B5477" s="106"/>
      <c r="C5477" s="106"/>
      <c r="D5477" s="106"/>
      <c r="E5477">
        <v>50548</v>
      </c>
      <c r="F5477" s="106"/>
      <c r="G5477" t="s">
        <v>102</v>
      </c>
      <c r="H5477" s="106"/>
    </row>
    <row r="5478" spans="1:8" x14ac:dyDescent="0.25">
      <c r="A5478" s="106"/>
      <c r="B5478" s="106"/>
      <c r="C5478" s="106"/>
      <c r="D5478" s="106"/>
      <c r="E5478">
        <v>50549</v>
      </c>
      <c r="F5478" s="106"/>
      <c r="G5478" t="s">
        <v>102</v>
      </c>
      <c r="H5478" s="106"/>
    </row>
    <row r="5479" spans="1:8" x14ac:dyDescent="0.25">
      <c r="A5479" s="106"/>
      <c r="B5479" s="106"/>
      <c r="C5479" s="106"/>
      <c r="D5479" s="106"/>
      <c r="E5479">
        <v>50550</v>
      </c>
      <c r="F5479" s="106"/>
      <c r="G5479" t="s">
        <v>102</v>
      </c>
      <c r="H5479" s="106"/>
    </row>
    <row r="5480" spans="1:8" x14ac:dyDescent="0.25">
      <c r="A5480" s="106"/>
      <c r="B5480" s="106"/>
      <c r="C5480" s="106"/>
      <c r="D5480" s="106"/>
      <c r="E5480">
        <v>50551</v>
      </c>
      <c r="F5480" s="106"/>
      <c r="G5480" t="s">
        <v>102</v>
      </c>
      <c r="H5480" s="106"/>
    </row>
    <row r="5481" spans="1:8" x14ac:dyDescent="0.25">
      <c r="A5481" s="106"/>
      <c r="B5481" s="106"/>
      <c r="C5481" s="106"/>
      <c r="D5481" s="106"/>
      <c r="E5481">
        <v>50552</v>
      </c>
      <c r="F5481" s="106"/>
      <c r="G5481" t="s">
        <v>102</v>
      </c>
      <c r="H5481" s="106"/>
    </row>
    <row r="5482" spans="1:8" x14ac:dyDescent="0.25">
      <c r="A5482" s="106"/>
      <c r="B5482" s="106"/>
      <c r="C5482" s="106"/>
      <c r="D5482" s="106"/>
      <c r="E5482">
        <v>50553</v>
      </c>
      <c r="F5482" s="106"/>
      <c r="G5482" t="s">
        <v>102</v>
      </c>
      <c r="H5482" s="106"/>
    </row>
    <row r="5483" spans="1:8" x14ac:dyDescent="0.25">
      <c r="A5483" s="106"/>
      <c r="B5483" s="106"/>
      <c r="C5483" s="106"/>
      <c r="D5483" s="106"/>
      <c r="E5483">
        <v>50554</v>
      </c>
      <c r="F5483" s="106"/>
      <c r="G5483" t="s">
        <v>102</v>
      </c>
      <c r="H5483" s="106"/>
    </row>
    <row r="5484" spans="1:8" x14ac:dyDescent="0.25">
      <c r="A5484" s="106"/>
      <c r="B5484" s="106"/>
      <c r="C5484" s="106"/>
      <c r="D5484" s="106"/>
      <c r="E5484">
        <v>50555</v>
      </c>
      <c r="F5484" s="106"/>
      <c r="G5484" t="s">
        <v>102</v>
      </c>
      <c r="H5484" s="106"/>
    </row>
    <row r="5485" spans="1:8" x14ac:dyDescent="0.25">
      <c r="A5485" s="106"/>
      <c r="B5485" s="106"/>
      <c r="C5485" s="106"/>
      <c r="D5485" s="106"/>
      <c r="E5485">
        <v>50556</v>
      </c>
      <c r="F5485" s="106"/>
      <c r="G5485" t="s">
        <v>102</v>
      </c>
      <c r="H5485" s="106"/>
    </row>
    <row r="5486" spans="1:8" x14ac:dyDescent="0.25">
      <c r="A5486" s="106"/>
      <c r="B5486" s="106"/>
      <c r="C5486" s="106"/>
      <c r="D5486" s="106"/>
      <c r="E5486">
        <v>50557</v>
      </c>
      <c r="F5486" s="106"/>
      <c r="G5486" t="s">
        <v>102</v>
      </c>
      <c r="H5486" s="106"/>
    </row>
    <row r="5487" spans="1:8" x14ac:dyDescent="0.25">
      <c r="A5487" s="106"/>
      <c r="B5487" s="106"/>
      <c r="C5487" s="106"/>
      <c r="D5487" s="106"/>
      <c r="E5487">
        <v>50558</v>
      </c>
      <c r="F5487" s="106"/>
      <c r="G5487" t="s">
        <v>102</v>
      </c>
      <c r="H5487" s="106"/>
    </row>
    <row r="5488" spans="1:8" x14ac:dyDescent="0.25">
      <c r="A5488" s="106"/>
      <c r="B5488" s="106"/>
      <c r="C5488" s="106"/>
      <c r="D5488" s="106"/>
      <c r="E5488">
        <v>50559</v>
      </c>
      <c r="F5488" s="106"/>
      <c r="G5488" t="s">
        <v>102</v>
      </c>
      <c r="H5488" s="106"/>
    </row>
    <row r="5489" spans="1:8" x14ac:dyDescent="0.25">
      <c r="A5489" s="106"/>
      <c r="B5489" s="106"/>
      <c r="C5489" s="106"/>
      <c r="D5489" s="106"/>
      <c r="E5489">
        <v>50560</v>
      </c>
      <c r="F5489" s="106"/>
      <c r="G5489" t="s">
        <v>102</v>
      </c>
      <c r="H5489" s="106"/>
    </row>
    <row r="5490" spans="1:8" x14ac:dyDescent="0.25">
      <c r="A5490" s="106"/>
      <c r="B5490" s="106"/>
      <c r="C5490" s="106"/>
      <c r="D5490" s="106"/>
      <c r="E5490">
        <v>44421777</v>
      </c>
      <c r="F5490" s="106"/>
      <c r="G5490" t="s">
        <v>102</v>
      </c>
      <c r="H5490" s="106"/>
    </row>
    <row r="5491" spans="1:8" x14ac:dyDescent="0.25">
      <c r="A5491" s="106"/>
      <c r="B5491" s="106"/>
      <c r="C5491" s="106"/>
      <c r="D5491" s="106"/>
      <c r="E5491">
        <v>51736</v>
      </c>
      <c r="F5491" s="106"/>
      <c r="G5491" t="s">
        <v>102</v>
      </c>
      <c r="H5491" s="106"/>
    </row>
    <row r="5492" spans="1:8" x14ac:dyDescent="0.25">
      <c r="A5492" s="106"/>
      <c r="B5492" s="106"/>
      <c r="C5492" s="106"/>
      <c r="D5492" s="106"/>
      <c r="E5492">
        <v>51737</v>
      </c>
      <c r="F5492" s="106"/>
      <c r="G5492" t="s">
        <v>102</v>
      </c>
      <c r="H5492" s="106"/>
    </row>
    <row r="5493" spans="1:8" x14ac:dyDescent="0.25">
      <c r="A5493" s="106"/>
      <c r="B5493" s="106"/>
      <c r="C5493" s="106"/>
      <c r="D5493" s="106"/>
      <c r="E5493">
        <v>51738</v>
      </c>
      <c r="F5493" s="106"/>
      <c r="G5493" t="s">
        <v>102</v>
      </c>
      <c r="H5493" s="106"/>
    </row>
    <row r="5494" spans="1:8" x14ac:dyDescent="0.25">
      <c r="A5494" s="106"/>
      <c r="B5494" s="106"/>
      <c r="C5494" s="106"/>
      <c r="D5494" s="106"/>
      <c r="E5494">
        <v>51739</v>
      </c>
      <c r="F5494" s="106"/>
      <c r="G5494" t="s">
        <v>102</v>
      </c>
      <c r="H5494" s="106"/>
    </row>
    <row r="5495" spans="1:8" x14ac:dyDescent="0.25">
      <c r="A5495" s="106"/>
      <c r="B5495" s="106"/>
      <c r="C5495" s="106"/>
      <c r="D5495" s="106"/>
      <c r="E5495">
        <v>51740</v>
      </c>
      <c r="F5495" s="106"/>
      <c r="G5495" t="s">
        <v>102</v>
      </c>
      <c r="H5495" s="106"/>
    </row>
    <row r="5496" spans="1:8" x14ac:dyDescent="0.25">
      <c r="A5496" s="106"/>
      <c r="B5496" s="106"/>
      <c r="C5496" s="106"/>
      <c r="D5496" s="106"/>
      <c r="E5496">
        <v>51741</v>
      </c>
      <c r="F5496" s="106"/>
      <c r="G5496" t="s">
        <v>102</v>
      </c>
      <c r="H5496" s="106"/>
    </row>
    <row r="5497" spans="1:8" x14ac:dyDescent="0.25">
      <c r="A5497" s="106"/>
      <c r="B5497" s="106"/>
      <c r="C5497" s="106"/>
      <c r="D5497" s="106"/>
      <c r="E5497">
        <v>51742</v>
      </c>
      <c r="F5497" s="106"/>
      <c r="G5497" t="s">
        <v>102</v>
      </c>
      <c r="H5497" s="106"/>
    </row>
    <row r="5498" spans="1:8" x14ac:dyDescent="0.25">
      <c r="A5498" s="106"/>
      <c r="B5498" s="106"/>
      <c r="C5498" s="106"/>
      <c r="D5498" s="106"/>
      <c r="E5498">
        <v>51744</v>
      </c>
      <c r="F5498" s="106"/>
      <c r="G5498" t="s">
        <v>102</v>
      </c>
      <c r="H5498" s="106"/>
    </row>
    <row r="5499" spans="1:8" x14ac:dyDescent="0.25">
      <c r="A5499" s="106"/>
      <c r="B5499" s="106"/>
      <c r="C5499" s="106"/>
      <c r="D5499" s="106"/>
      <c r="E5499">
        <v>51745</v>
      </c>
      <c r="F5499" s="106"/>
      <c r="G5499" t="s">
        <v>102</v>
      </c>
      <c r="H5499" s="106"/>
    </row>
    <row r="5500" spans="1:8" x14ac:dyDescent="0.25">
      <c r="A5500" s="106"/>
      <c r="B5500" s="106"/>
      <c r="C5500" s="106"/>
      <c r="D5500" s="106"/>
      <c r="E5500">
        <v>51748</v>
      </c>
      <c r="F5500" s="106"/>
      <c r="G5500" t="s">
        <v>102</v>
      </c>
      <c r="H5500" s="106"/>
    </row>
    <row r="5501" spans="1:8" x14ac:dyDescent="0.25">
      <c r="A5501" s="106"/>
      <c r="B5501" s="106"/>
      <c r="C5501" s="106"/>
      <c r="D5501" s="106"/>
      <c r="E5501">
        <v>51749</v>
      </c>
      <c r="F5501" s="106"/>
      <c r="G5501" t="s">
        <v>102</v>
      </c>
      <c r="H5501" s="106"/>
    </row>
    <row r="5502" spans="1:8" x14ac:dyDescent="0.25">
      <c r="A5502" s="106"/>
      <c r="B5502" s="106"/>
      <c r="C5502" s="106"/>
      <c r="D5502" s="106"/>
      <c r="E5502">
        <v>51750</v>
      </c>
      <c r="F5502" s="106"/>
      <c r="G5502" t="s">
        <v>102</v>
      </c>
      <c r="H5502" s="106"/>
    </row>
    <row r="5503" spans="1:8" x14ac:dyDescent="0.25">
      <c r="A5503" s="106"/>
      <c r="B5503" s="106"/>
      <c r="C5503" s="106"/>
      <c r="D5503" s="106"/>
      <c r="E5503">
        <v>51751</v>
      </c>
      <c r="F5503" s="106"/>
      <c r="G5503" t="s">
        <v>102</v>
      </c>
      <c r="H5503" s="106"/>
    </row>
    <row r="5504" spans="1:8" x14ac:dyDescent="0.25">
      <c r="A5504" s="106"/>
      <c r="B5504" s="106"/>
      <c r="C5504" s="106"/>
      <c r="D5504" s="106"/>
      <c r="E5504">
        <v>51752</v>
      </c>
      <c r="F5504" s="106"/>
      <c r="G5504" t="s">
        <v>102</v>
      </c>
      <c r="H5504" s="106"/>
    </row>
    <row r="5505" spans="1:8" x14ac:dyDescent="0.25">
      <c r="A5505" s="106"/>
      <c r="B5505" s="106"/>
      <c r="C5505" s="106"/>
      <c r="D5505" s="106"/>
      <c r="E5505">
        <v>51753</v>
      </c>
      <c r="F5505" s="106"/>
      <c r="G5505" t="s">
        <v>102</v>
      </c>
      <c r="H5505" s="106"/>
    </row>
    <row r="5506" spans="1:8" x14ac:dyDescent="0.25">
      <c r="A5506" s="106"/>
      <c r="B5506" s="106"/>
      <c r="C5506" s="106"/>
      <c r="D5506" s="106"/>
      <c r="E5506">
        <v>51754</v>
      </c>
      <c r="F5506" s="106"/>
      <c r="G5506" t="s">
        <v>102</v>
      </c>
      <c r="H5506" s="106"/>
    </row>
    <row r="5507" spans="1:8" x14ac:dyDescent="0.25">
      <c r="A5507" s="106"/>
      <c r="B5507" s="106"/>
      <c r="C5507" s="106"/>
      <c r="D5507" s="106"/>
      <c r="E5507">
        <v>51755</v>
      </c>
      <c r="F5507" s="106"/>
      <c r="G5507" t="s">
        <v>102</v>
      </c>
      <c r="H5507" s="106"/>
    </row>
    <row r="5508" spans="1:8" x14ac:dyDescent="0.25">
      <c r="A5508" s="106"/>
      <c r="B5508" s="106"/>
      <c r="C5508" s="106"/>
      <c r="D5508" s="106"/>
      <c r="E5508">
        <v>51756</v>
      </c>
      <c r="F5508" s="106"/>
      <c r="G5508" t="s">
        <v>102</v>
      </c>
      <c r="H5508" s="106"/>
    </row>
    <row r="5509" spans="1:8" x14ac:dyDescent="0.25">
      <c r="A5509" s="106"/>
      <c r="B5509" s="106"/>
      <c r="C5509" s="106"/>
      <c r="D5509" s="106"/>
      <c r="E5509">
        <v>51757</v>
      </c>
      <c r="F5509" s="106"/>
      <c r="G5509" t="s">
        <v>102</v>
      </c>
      <c r="H5509" s="106"/>
    </row>
    <row r="5510" spans="1:8" x14ac:dyDescent="0.25">
      <c r="A5510" s="106"/>
      <c r="B5510" s="106"/>
      <c r="C5510" s="106"/>
      <c r="D5510" s="106"/>
      <c r="E5510">
        <v>51758</v>
      </c>
      <c r="F5510" s="106"/>
      <c r="G5510" t="s">
        <v>102</v>
      </c>
      <c r="H5510" s="106"/>
    </row>
    <row r="5511" spans="1:8" x14ac:dyDescent="0.25">
      <c r="A5511" s="106"/>
      <c r="B5511" s="106"/>
      <c r="C5511" s="106"/>
      <c r="D5511" s="106"/>
      <c r="E5511">
        <v>51759</v>
      </c>
      <c r="F5511" s="106"/>
      <c r="G5511" t="s">
        <v>102</v>
      </c>
      <c r="H5511" s="106"/>
    </row>
    <row r="5512" spans="1:8" x14ac:dyDescent="0.25">
      <c r="A5512" s="106"/>
      <c r="B5512" s="106"/>
      <c r="C5512" s="106"/>
      <c r="D5512" s="106"/>
      <c r="E5512">
        <v>51760</v>
      </c>
      <c r="F5512" s="106"/>
      <c r="G5512" t="s">
        <v>102</v>
      </c>
      <c r="H5512" s="106"/>
    </row>
    <row r="5513" spans="1:8" x14ac:dyDescent="0.25">
      <c r="A5513" s="106"/>
      <c r="B5513" s="106"/>
      <c r="C5513" s="106"/>
      <c r="D5513" s="106"/>
      <c r="E5513">
        <v>51761</v>
      </c>
      <c r="F5513" s="106"/>
      <c r="G5513" t="s">
        <v>102</v>
      </c>
      <c r="H5513" s="106"/>
    </row>
    <row r="5514" spans="1:8" x14ac:dyDescent="0.25">
      <c r="A5514" s="106"/>
      <c r="B5514" s="106"/>
      <c r="C5514" s="106"/>
      <c r="D5514" s="106"/>
      <c r="E5514">
        <v>51762</v>
      </c>
      <c r="F5514" s="106"/>
      <c r="G5514" t="s">
        <v>102</v>
      </c>
      <c r="H5514" s="106"/>
    </row>
    <row r="5515" spans="1:8" x14ac:dyDescent="0.25">
      <c r="A5515" s="106"/>
      <c r="B5515" s="106"/>
      <c r="C5515" s="106"/>
      <c r="D5515" s="106"/>
      <c r="E5515">
        <v>50440</v>
      </c>
      <c r="F5515" s="106"/>
      <c r="G5515" t="s">
        <v>102</v>
      </c>
      <c r="H5515" s="106"/>
    </row>
    <row r="5516" spans="1:8" x14ac:dyDescent="0.25">
      <c r="A5516" s="106"/>
      <c r="B5516" s="106"/>
      <c r="C5516" s="106"/>
      <c r="D5516" s="106"/>
      <c r="E5516">
        <v>50441</v>
      </c>
      <c r="F5516" s="106"/>
      <c r="G5516" t="s">
        <v>102</v>
      </c>
      <c r="H5516" s="106"/>
    </row>
    <row r="5517" spans="1:8" x14ac:dyDescent="0.25">
      <c r="A5517" s="106"/>
      <c r="B5517" s="106"/>
      <c r="C5517" s="106"/>
      <c r="D5517" s="106"/>
      <c r="E5517">
        <v>50442</v>
      </c>
      <c r="F5517" s="106"/>
      <c r="G5517" t="s">
        <v>102</v>
      </c>
      <c r="H5517" s="106"/>
    </row>
    <row r="5518" spans="1:8" x14ac:dyDescent="0.25">
      <c r="A5518" s="106"/>
      <c r="B5518" s="106"/>
      <c r="C5518" s="106"/>
      <c r="D5518" s="106"/>
      <c r="E5518">
        <v>50443</v>
      </c>
      <c r="F5518" s="106"/>
      <c r="G5518" t="s">
        <v>102</v>
      </c>
      <c r="H5518" s="106"/>
    </row>
    <row r="5519" spans="1:8" x14ac:dyDescent="0.25">
      <c r="A5519" s="106"/>
      <c r="B5519" s="106"/>
      <c r="C5519" s="106"/>
      <c r="D5519" s="106"/>
      <c r="E5519">
        <v>50444</v>
      </c>
      <c r="F5519" s="106"/>
      <c r="G5519" t="s">
        <v>102</v>
      </c>
      <c r="H5519" s="106"/>
    </row>
    <row r="5520" spans="1:8" x14ac:dyDescent="0.25">
      <c r="A5520" s="106"/>
      <c r="B5520" s="106"/>
      <c r="C5520" s="106"/>
      <c r="D5520" s="106"/>
      <c r="E5520">
        <v>50445</v>
      </c>
      <c r="F5520" s="106"/>
      <c r="G5520" t="s">
        <v>102</v>
      </c>
      <c r="H5520" s="106"/>
    </row>
    <row r="5521" spans="1:8" x14ac:dyDescent="0.25">
      <c r="A5521" s="106"/>
      <c r="B5521" s="106"/>
      <c r="C5521" s="106"/>
      <c r="D5521" s="106"/>
      <c r="E5521">
        <v>50446</v>
      </c>
      <c r="F5521" s="106"/>
      <c r="G5521" t="s">
        <v>102</v>
      </c>
      <c r="H5521" s="106"/>
    </row>
    <row r="5522" spans="1:8" x14ac:dyDescent="0.25">
      <c r="A5522" s="106"/>
      <c r="B5522" s="106"/>
      <c r="C5522" s="106"/>
      <c r="D5522" s="106"/>
      <c r="E5522">
        <v>50447</v>
      </c>
      <c r="F5522" s="106"/>
      <c r="G5522" t="s">
        <v>102</v>
      </c>
      <c r="H5522" s="106"/>
    </row>
    <row r="5523" spans="1:8" x14ac:dyDescent="0.25">
      <c r="A5523" s="106"/>
      <c r="B5523" s="106"/>
      <c r="C5523" s="106"/>
      <c r="D5523" s="106"/>
      <c r="E5523">
        <v>50448</v>
      </c>
      <c r="F5523" s="106"/>
      <c r="G5523" t="s">
        <v>102</v>
      </c>
      <c r="H5523" s="106"/>
    </row>
    <row r="5524" spans="1:8" x14ac:dyDescent="0.25">
      <c r="A5524" s="106"/>
      <c r="B5524" s="106"/>
      <c r="C5524" s="106"/>
      <c r="D5524" s="106"/>
      <c r="E5524">
        <v>50449</v>
      </c>
      <c r="F5524" s="106"/>
      <c r="G5524" t="s">
        <v>102</v>
      </c>
      <c r="H5524" s="106"/>
    </row>
    <row r="5525" spans="1:8" x14ac:dyDescent="0.25">
      <c r="A5525" s="106"/>
      <c r="B5525" s="106"/>
      <c r="C5525" s="106"/>
      <c r="D5525" s="106"/>
      <c r="E5525">
        <v>50450</v>
      </c>
      <c r="F5525" s="106"/>
      <c r="G5525" t="s">
        <v>102</v>
      </c>
      <c r="H5525" s="106"/>
    </row>
    <row r="5526" spans="1:8" x14ac:dyDescent="0.25">
      <c r="A5526" s="106"/>
      <c r="B5526" s="106"/>
      <c r="C5526" s="106"/>
      <c r="D5526" s="106"/>
      <c r="E5526">
        <v>50451</v>
      </c>
      <c r="F5526" s="106"/>
      <c r="G5526" t="s">
        <v>102</v>
      </c>
      <c r="H5526" s="106"/>
    </row>
    <row r="5527" spans="1:8" x14ac:dyDescent="0.25">
      <c r="A5527" s="106"/>
      <c r="B5527" s="106"/>
      <c r="C5527" s="106"/>
      <c r="D5527" s="106"/>
      <c r="E5527">
        <v>50452</v>
      </c>
      <c r="F5527" s="106"/>
      <c r="G5527" t="s">
        <v>102</v>
      </c>
      <c r="H5527" s="106"/>
    </row>
    <row r="5528" spans="1:8" x14ac:dyDescent="0.25">
      <c r="A5528" s="106"/>
      <c r="B5528" s="106"/>
      <c r="C5528" s="106"/>
      <c r="D5528" s="106"/>
      <c r="E5528">
        <v>50027</v>
      </c>
      <c r="F5528" s="106"/>
      <c r="G5528" t="s">
        <v>102</v>
      </c>
      <c r="H5528" s="106"/>
    </row>
    <row r="5529" spans="1:8" x14ac:dyDescent="0.25">
      <c r="A5529" s="106"/>
      <c r="B5529" s="106"/>
      <c r="C5529" s="106"/>
      <c r="D5529" s="106"/>
      <c r="E5529">
        <v>50028</v>
      </c>
      <c r="F5529" s="106"/>
      <c r="G5529" t="s">
        <v>102</v>
      </c>
      <c r="H5529" s="106"/>
    </row>
    <row r="5530" spans="1:8" x14ac:dyDescent="0.25">
      <c r="A5530" s="106"/>
      <c r="B5530" s="106"/>
      <c r="C5530" s="106"/>
      <c r="D5530" s="106"/>
      <c r="E5530">
        <v>50029</v>
      </c>
      <c r="F5530" s="106"/>
      <c r="G5530" t="s">
        <v>102</v>
      </c>
      <c r="H5530" s="106"/>
    </row>
    <row r="5531" spans="1:8" x14ac:dyDescent="0.25">
      <c r="A5531" s="106"/>
      <c r="B5531" s="106"/>
      <c r="C5531" s="106"/>
      <c r="D5531" s="106"/>
      <c r="E5531">
        <v>50030</v>
      </c>
      <c r="F5531" s="106"/>
      <c r="G5531" t="s">
        <v>102</v>
      </c>
      <c r="H5531" s="106"/>
    </row>
    <row r="5532" spans="1:8" x14ac:dyDescent="0.25">
      <c r="A5532" s="106"/>
      <c r="B5532" s="106"/>
      <c r="C5532" s="106"/>
      <c r="D5532" s="106"/>
      <c r="E5532">
        <v>50031</v>
      </c>
      <c r="F5532" s="106"/>
      <c r="G5532" t="s">
        <v>102</v>
      </c>
      <c r="H5532" s="106"/>
    </row>
    <row r="5533" spans="1:8" x14ac:dyDescent="0.25">
      <c r="A5533" s="106"/>
      <c r="B5533" s="106"/>
      <c r="C5533" s="106"/>
      <c r="D5533" s="106"/>
      <c r="E5533">
        <v>50032</v>
      </c>
      <c r="F5533" s="106"/>
      <c r="G5533" t="s">
        <v>102</v>
      </c>
      <c r="H5533" s="106"/>
    </row>
    <row r="5534" spans="1:8" x14ac:dyDescent="0.25">
      <c r="A5534" s="106"/>
      <c r="B5534" s="106"/>
      <c r="C5534" s="106"/>
      <c r="D5534" s="106"/>
      <c r="E5534">
        <v>50033</v>
      </c>
      <c r="F5534" s="106"/>
      <c r="G5534" t="s">
        <v>102</v>
      </c>
      <c r="H5534" s="106"/>
    </row>
    <row r="5535" spans="1:8" x14ac:dyDescent="0.25">
      <c r="A5535" s="106"/>
      <c r="B5535" s="106"/>
      <c r="C5535" s="106"/>
      <c r="D5535" s="106"/>
      <c r="E5535">
        <v>50034</v>
      </c>
      <c r="F5535" s="106"/>
      <c r="G5535" t="s">
        <v>102</v>
      </c>
      <c r="H5535" s="106"/>
    </row>
    <row r="5536" spans="1:8" x14ac:dyDescent="0.25">
      <c r="A5536" s="106"/>
      <c r="B5536" s="106"/>
      <c r="C5536" s="106"/>
      <c r="D5536" s="106"/>
      <c r="E5536">
        <v>50035</v>
      </c>
      <c r="F5536" s="106"/>
      <c r="G5536" t="s">
        <v>102</v>
      </c>
      <c r="H5536" s="106"/>
    </row>
    <row r="5537" spans="1:8" x14ac:dyDescent="0.25">
      <c r="A5537" s="106"/>
      <c r="B5537" s="106"/>
      <c r="C5537" s="106"/>
      <c r="D5537" s="106"/>
      <c r="E5537">
        <v>50036</v>
      </c>
      <c r="F5537" s="106"/>
      <c r="G5537" t="s">
        <v>102</v>
      </c>
      <c r="H5537" s="106"/>
    </row>
    <row r="5538" spans="1:8" x14ac:dyDescent="0.25">
      <c r="A5538" s="106"/>
      <c r="B5538" s="106"/>
      <c r="C5538" s="106"/>
      <c r="D5538" s="106"/>
      <c r="E5538">
        <v>50037</v>
      </c>
      <c r="F5538" s="106"/>
      <c r="G5538" t="s">
        <v>102</v>
      </c>
      <c r="H5538" s="106"/>
    </row>
    <row r="5539" spans="1:8" x14ac:dyDescent="0.25">
      <c r="A5539" s="106"/>
      <c r="B5539" s="106"/>
      <c r="C5539" s="106"/>
      <c r="D5539" s="106"/>
      <c r="E5539">
        <v>50038</v>
      </c>
      <c r="F5539" s="106"/>
      <c r="G5539" t="s">
        <v>102</v>
      </c>
      <c r="H5539" s="106"/>
    </row>
    <row r="5540" spans="1:8" x14ac:dyDescent="0.25">
      <c r="A5540" s="106"/>
      <c r="B5540" s="106"/>
      <c r="C5540" s="106"/>
      <c r="D5540" s="106"/>
      <c r="E5540">
        <v>50039</v>
      </c>
      <c r="F5540" s="106"/>
      <c r="G5540" t="s">
        <v>102</v>
      </c>
      <c r="H5540" s="106"/>
    </row>
    <row r="5541" spans="1:8" x14ac:dyDescent="0.25">
      <c r="A5541" s="106"/>
      <c r="B5541" s="106"/>
      <c r="C5541" s="106"/>
      <c r="D5541" s="106"/>
      <c r="E5541">
        <v>50040</v>
      </c>
      <c r="F5541" s="106"/>
      <c r="G5541" t="s">
        <v>102</v>
      </c>
      <c r="H5541" s="106"/>
    </row>
    <row r="5542" spans="1:8" x14ac:dyDescent="0.25">
      <c r="A5542" s="106"/>
      <c r="B5542" s="106"/>
      <c r="C5542" s="106"/>
      <c r="D5542" s="106"/>
      <c r="E5542">
        <v>50041</v>
      </c>
      <c r="F5542" s="106"/>
      <c r="G5542" t="s">
        <v>102</v>
      </c>
      <c r="H5542" s="106"/>
    </row>
    <row r="5543" spans="1:8" x14ac:dyDescent="0.25">
      <c r="A5543" s="106"/>
      <c r="B5543" s="106"/>
      <c r="C5543" s="106"/>
      <c r="D5543" s="106"/>
      <c r="E5543">
        <v>50042</v>
      </c>
      <c r="F5543" s="106"/>
      <c r="G5543" t="s">
        <v>102</v>
      </c>
      <c r="H5543" s="106"/>
    </row>
    <row r="5544" spans="1:8" x14ac:dyDescent="0.25">
      <c r="A5544" s="106"/>
      <c r="B5544" s="106"/>
      <c r="C5544" s="106"/>
      <c r="D5544" s="106"/>
      <c r="E5544">
        <v>50043</v>
      </c>
      <c r="F5544" s="106"/>
      <c r="G5544" t="s">
        <v>102</v>
      </c>
      <c r="H5544" s="106"/>
    </row>
    <row r="5545" spans="1:8" x14ac:dyDescent="0.25">
      <c r="A5545" s="106"/>
      <c r="B5545" s="106"/>
      <c r="C5545" s="106"/>
      <c r="D5545" s="106"/>
      <c r="E5545">
        <v>50044</v>
      </c>
      <c r="F5545" s="106"/>
      <c r="G5545" t="s">
        <v>102</v>
      </c>
      <c r="H5545" s="106"/>
    </row>
    <row r="5546" spans="1:8" x14ac:dyDescent="0.25">
      <c r="A5546" s="106"/>
      <c r="B5546" s="106"/>
      <c r="C5546" s="106"/>
      <c r="D5546" s="106"/>
      <c r="E5546">
        <v>50045</v>
      </c>
      <c r="F5546" s="106"/>
      <c r="G5546" t="s">
        <v>102</v>
      </c>
      <c r="H5546" s="106"/>
    </row>
    <row r="5547" spans="1:8" x14ac:dyDescent="0.25">
      <c r="A5547" s="106"/>
      <c r="B5547" s="106"/>
      <c r="C5547" s="106"/>
      <c r="D5547" s="106"/>
      <c r="E5547">
        <v>50046</v>
      </c>
      <c r="F5547" s="106"/>
      <c r="G5547" t="s">
        <v>102</v>
      </c>
      <c r="H5547" s="106"/>
    </row>
    <row r="5548" spans="1:8" x14ac:dyDescent="0.25">
      <c r="A5548" s="106"/>
      <c r="B5548" s="106"/>
      <c r="C5548" s="106"/>
      <c r="D5548" s="106"/>
      <c r="E5548">
        <v>50047</v>
      </c>
      <c r="F5548" s="106"/>
      <c r="G5548" t="s">
        <v>102</v>
      </c>
      <c r="H5548" s="106"/>
    </row>
    <row r="5549" spans="1:8" x14ac:dyDescent="0.25">
      <c r="A5549" s="106"/>
      <c r="B5549" s="106"/>
      <c r="C5549" s="106"/>
      <c r="D5549" s="106"/>
      <c r="E5549">
        <v>50048</v>
      </c>
      <c r="F5549" s="106"/>
      <c r="G5549" t="s">
        <v>102</v>
      </c>
      <c r="H5549" s="106"/>
    </row>
    <row r="5550" spans="1:8" x14ac:dyDescent="0.25">
      <c r="A5550" s="106"/>
      <c r="B5550" s="106"/>
      <c r="C5550" s="106"/>
      <c r="D5550" s="106"/>
      <c r="E5550">
        <v>50049</v>
      </c>
      <c r="F5550" s="106"/>
      <c r="G5550" t="s">
        <v>102</v>
      </c>
      <c r="H5550" s="106"/>
    </row>
    <row r="5551" spans="1:8" x14ac:dyDescent="0.25">
      <c r="A5551" s="106"/>
      <c r="B5551" s="106"/>
      <c r="C5551" s="106"/>
      <c r="D5551" s="106"/>
      <c r="E5551">
        <v>50050</v>
      </c>
      <c r="F5551" s="106"/>
      <c r="G5551" t="s">
        <v>102</v>
      </c>
      <c r="H5551" s="106"/>
    </row>
    <row r="5552" spans="1:8" x14ac:dyDescent="0.25">
      <c r="A5552" s="106"/>
      <c r="B5552" s="106"/>
      <c r="C5552" s="106"/>
      <c r="D5552" s="106"/>
      <c r="E5552">
        <v>50051</v>
      </c>
      <c r="F5552" s="106"/>
      <c r="G5552" t="s">
        <v>102</v>
      </c>
      <c r="H5552" s="106"/>
    </row>
    <row r="5553" spans="1:8" x14ac:dyDescent="0.25">
      <c r="A5553" s="106"/>
      <c r="B5553" s="106"/>
      <c r="C5553" s="106"/>
      <c r="D5553" s="106"/>
      <c r="E5553">
        <v>50052</v>
      </c>
      <c r="F5553" s="106"/>
      <c r="G5553" t="s">
        <v>102</v>
      </c>
      <c r="H5553" s="106"/>
    </row>
    <row r="5554" spans="1:8" x14ac:dyDescent="0.25">
      <c r="A5554" s="106"/>
      <c r="B5554" s="106"/>
      <c r="C5554" s="106"/>
      <c r="D5554" s="106"/>
      <c r="E5554">
        <v>50053</v>
      </c>
      <c r="F5554" s="106"/>
      <c r="G5554" t="s">
        <v>102</v>
      </c>
      <c r="H5554" s="106"/>
    </row>
    <row r="5555" spans="1:8" x14ac:dyDescent="0.25">
      <c r="A5555" s="106"/>
      <c r="B5555" s="106"/>
      <c r="C5555" s="106"/>
      <c r="D5555" s="106"/>
      <c r="E5555">
        <v>50054</v>
      </c>
      <c r="F5555" s="106"/>
      <c r="G5555" t="s">
        <v>102</v>
      </c>
      <c r="H5555" s="106"/>
    </row>
    <row r="5556" spans="1:8" x14ac:dyDescent="0.25">
      <c r="A5556" s="106"/>
      <c r="B5556" s="106"/>
      <c r="C5556" s="106"/>
      <c r="D5556" s="106"/>
      <c r="E5556">
        <v>50055</v>
      </c>
      <c r="F5556" s="106"/>
      <c r="G5556" t="s">
        <v>102</v>
      </c>
      <c r="H5556" s="106"/>
    </row>
    <row r="5557" spans="1:8" x14ac:dyDescent="0.25">
      <c r="A5557" s="106"/>
      <c r="B5557" s="106"/>
      <c r="C5557" s="106"/>
      <c r="D5557" s="106"/>
      <c r="E5557">
        <v>50056</v>
      </c>
      <c r="F5557" s="106"/>
      <c r="G5557" t="s">
        <v>102</v>
      </c>
      <c r="H5557" s="106"/>
    </row>
    <row r="5558" spans="1:8" x14ac:dyDescent="0.25">
      <c r="A5558" s="106"/>
      <c r="B5558" s="106"/>
      <c r="C5558" s="106"/>
      <c r="D5558" s="106"/>
      <c r="E5558">
        <v>50057</v>
      </c>
      <c r="F5558" s="106"/>
      <c r="G5558" t="s">
        <v>102</v>
      </c>
      <c r="H5558" s="106"/>
    </row>
    <row r="5559" spans="1:8" x14ac:dyDescent="0.25">
      <c r="A5559" s="106"/>
      <c r="B5559" s="106"/>
      <c r="C5559" s="106"/>
      <c r="D5559" s="106"/>
      <c r="E5559">
        <v>50058</v>
      </c>
      <c r="F5559" s="106"/>
      <c r="G5559" t="s">
        <v>102</v>
      </c>
      <c r="H5559" s="106"/>
    </row>
    <row r="5560" spans="1:8" x14ac:dyDescent="0.25">
      <c r="A5560" s="106"/>
      <c r="B5560" s="106"/>
      <c r="C5560" s="106"/>
      <c r="D5560" s="106"/>
      <c r="E5560">
        <v>50059</v>
      </c>
      <c r="F5560" s="106"/>
      <c r="G5560" t="s">
        <v>102</v>
      </c>
      <c r="H5560" s="106"/>
    </row>
    <row r="5561" spans="1:8" x14ac:dyDescent="0.25">
      <c r="A5561" s="106"/>
      <c r="B5561" s="106"/>
      <c r="C5561" s="106"/>
      <c r="D5561" s="106"/>
      <c r="E5561">
        <v>50060</v>
      </c>
      <c r="F5561" s="106"/>
      <c r="G5561" t="s">
        <v>102</v>
      </c>
      <c r="H5561" s="106"/>
    </row>
    <row r="5562" spans="1:8" x14ac:dyDescent="0.25">
      <c r="A5562" s="106"/>
      <c r="B5562" s="106"/>
      <c r="C5562" s="106"/>
      <c r="D5562" s="106"/>
      <c r="E5562">
        <v>50061</v>
      </c>
      <c r="F5562" s="106"/>
      <c r="G5562" t="s">
        <v>102</v>
      </c>
      <c r="H5562" s="106"/>
    </row>
    <row r="5563" spans="1:8" x14ac:dyDescent="0.25">
      <c r="A5563" s="106"/>
      <c r="B5563" s="106"/>
      <c r="C5563" s="106"/>
      <c r="D5563" s="106"/>
      <c r="E5563">
        <v>50062</v>
      </c>
      <c r="F5563" s="106"/>
      <c r="G5563" t="s">
        <v>102</v>
      </c>
      <c r="H5563" s="106"/>
    </row>
    <row r="5564" spans="1:8" x14ac:dyDescent="0.25">
      <c r="A5564" s="106"/>
      <c r="B5564" s="106"/>
      <c r="C5564" s="106"/>
      <c r="D5564" s="106"/>
      <c r="E5564">
        <v>50063</v>
      </c>
      <c r="F5564" s="106"/>
      <c r="G5564" t="s">
        <v>102</v>
      </c>
      <c r="H5564" s="106"/>
    </row>
    <row r="5565" spans="1:8" x14ac:dyDescent="0.25">
      <c r="A5565" s="106"/>
      <c r="B5565" s="106"/>
      <c r="C5565" s="106"/>
      <c r="D5565" s="106"/>
      <c r="E5565">
        <v>50064</v>
      </c>
      <c r="F5565" s="106"/>
      <c r="G5565" t="s">
        <v>102</v>
      </c>
      <c r="H5565" s="106"/>
    </row>
    <row r="5566" spans="1:8" x14ac:dyDescent="0.25">
      <c r="A5566" s="106"/>
      <c r="B5566" s="106"/>
      <c r="C5566" s="106"/>
      <c r="D5566" s="106"/>
      <c r="E5566">
        <v>50065</v>
      </c>
      <c r="F5566" s="106"/>
      <c r="G5566" t="s">
        <v>102</v>
      </c>
      <c r="H5566" s="106"/>
    </row>
    <row r="5567" spans="1:8" x14ac:dyDescent="0.25">
      <c r="A5567" s="106"/>
      <c r="B5567" s="106"/>
      <c r="C5567" s="106"/>
      <c r="D5567" s="106"/>
      <c r="E5567">
        <v>50066</v>
      </c>
      <c r="F5567" s="106"/>
      <c r="G5567" t="s">
        <v>102</v>
      </c>
      <c r="H5567" s="106"/>
    </row>
    <row r="5568" spans="1:8" x14ac:dyDescent="0.25">
      <c r="A5568" s="106"/>
      <c r="B5568" s="106"/>
      <c r="C5568" s="106"/>
      <c r="D5568" s="106"/>
      <c r="E5568">
        <v>50067</v>
      </c>
      <c r="F5568" s="106"/>
      <c r="G5568" t="s">
        <v>102</v>
      </c>
      <c r="H5568" s="106"/>
    </row>
    <row r="5569" spans="1:8" x14ac:dyDescent="0.25">
      <c r="A5569" s="106"/>
      <c r="B5569" s="106"/>
      <c r="C5569" s="106"/>
      <c r="D5569" s="106"/>
      <c r="E5569">
        <v>50068</v>
      </c>
      <c r="F5569" s="106"/>
      <c r="G5569" t="s">
        <v>102</v>
      </c>
      <c r="H5569" s="106"/>
    </row>
    <row r="5570" spans="1:8" x14ac:dyDescent="0.25">
      <c r="A5570" s="106"/>
      <c r="B5570" s="106"/>
      <c r="C5570" s="106"/>
      <c r="D5570" s="106"/>
      <c r="E5570">
        <v>50069</v>
      </c>
      <c r="F5570" s="106"/>
      <c r="G5570" t="s">
        <v>102</v>
      </c>
      <c r="H5570" s="106"/>
    </row>
    <row r="5571" spans="1:8" x14ac:dyDescent="0.25">
      <c r="A5571" s="106"/>
      <c r="B5571" s="106"/>
      <c r="C5571" s="106"/>
      <c r="D5571" s="106"/>
      <c r="E5571">
        <v>50070</v>
      </c>
      <c r="F5571" s="106"/>
      <c r="G5571" t="s">
        <v>102</v>
      </c>
      <c r="H5571" s="106"/>
    </row>
    <row r="5572" spans="1:8" x14ac:dyDescent="0.25">
      <c r="A5572" s="106"/>
      <c r="B5572" s="106"/>
      <c r="C5572" s="106"/>
      <c r="D5572" s="106"/>
      <c r="E5572">
        <v>50071</v>
      </c>
      <c r="F5572" s="106"/>
      <c r="G5572" t="s">
        <v>102</v>
      </c>
      <c r="H5572" s="106"/>
    </row>
    <row r="5573" spans="1:8" x14ac:dyDescent="0.25">
      <c r="A5573" s="106"/>
      <c r="B5573" s="106"/>
      <c r="C5573" s="106"/>
      <c r="D5573" s="106"/>
      <c r="E5573">
        <v>50072</v>
      </c>
      <c r="F5573" s="106"/>
      <c r="G5573" t="s">
        <v>102</v>
      </c>
      <c r="H5573" s="106"/>
    </row>
    <row r="5574" spans="1:8" x14ac:dyDescent="0.25">
      <c r="A5574" s="106"/>
      <c r="B5574" s="106"/>
      <c r="C5574" s="106"/>
      <c r="D5574" s="106"/>
      <c r="E5574">
        <v>50074</v>
      </c>
      <c r="F5574" s="106"/>
      <c r="G5574" t="s">
        <v>102</v>
      </c>
      <c r="H5574" s="106"/>
    </row>
    <row r="5575" spans="1:8" x14ac:dyDescent="0.25">
      <c r="A5575" s="106"/>
      <c r="B5575" s="106"/>
      <c r="C5575" s="106"/>
      <c r="D5575" s="106"/>
      <c r="E5575">
        <v>50075</v>
      </c>
      <c r="F5575" s="106"/>
      <c r="G5575" t="s">
        <v>102</v>
      </c>
      <c r="H5575" s="106"/>
    </row>
    <row r="5576" spans="1:8" x14ac:dyDescent="0.25">
      <c r="A5576" s="106"/>
      <c r="B5576" s="106"/>
      <c r="C5576" s="106"/>
      <c r="D5576" s="106"/>
      <c r="E5576">
        <v>50076</v>
      </c>
      <c r="F5576" s="106"/>
      <c r="G5576" t="s">
        <v>102</v>
      </c>
      <c r="H5576" s="106"/>
    </row>
    <row r="5577" spans="1:8" x14ac:dyDescent="0.25">
      <c r="A5577" s="106"/>
      <c r="B5577" s="106"/>
      <c r="C5577" s="106"/>
      <c r="D5577" s="106"/>
      <c r="E5577">
        <v>50077</v>
      </c>
      <c r="F5577" s="106"/>
      <c r="G5577" t="s">
        <v>102</v>
      </c>
      <c r="H5577" s="106"/>
    </row>
    <row r="5578" spans="1:8" x14ac:dyDescent="0.25">
      <c r="A5578" s="106"/>
      <c r="B5578" s="106"/>
      <c r="C5578" s="106"/>
      <c r="D5578" s="106"/>
      <c r="E5578">
        <v>50078</v>
      </c>
      <c r="F5578" s="106"/>
      <c r="G5578" t="s">
        <v>102</v>
      </c>
      <c r="H5578" s="106"/>
    </row>
    <row r="5579" spans="1:8" x14ac:dyDescent="0.25">
      <c r="A5579" s="106"/>
      <c r="B5579" s="106"/>
      <c r="C5579" s="106"/>
      <c r="D5579" s="106"/>
      <c r="E5579">
        <v>50079</v>
      </c>
      <c r="F5579" s="106"/>
      <c r="G5579" t="s">
        <v>102</v>
      </c>
      <c r="H5579" s="106"/>
    </row>
    <row r="5580" spans="1:8" x14ac:dyDescent="0.25">
      <c r="A5580" s="106"/>
      <c r="B5580" s="106"/>
      <c r="C5580" s="106"/>
      <c r="D5580" s="106"/>
      <c r="E5580">
        <v>50080</v>
      </c>
      <c r="F5580" s="106"/>
      <c r="G5580" t="s">
        <v>102</v>
      </c>
      <c r="H5580" s="106"/>
    </row>
    <row r="5581" spans="1:8" x14ac:dyDescent="0.25">
      <c r="A5581" s="106"/>
      <c r="B5581" s="106"/>
      <c r="C5581" s="106"/>
      <c r="D5581" s="106"/>
      <c r="E5581">
        <v>50081</v>
      </c>
      <c r="F5581" s="106"/>
      <c r="G5581" t="s">
        <v>102</v>
      </c>
      <c r="H5581" s="106"/>
    </row>
    <row r="5582" spans="1:8" x14ac:dyDescent="0.25">
      <c r="A5582" s="106"/>
      <c r="B5582" s="106"/>
      <c r="C5582" s="106"/>
      <c r="D5582" s="106"/>
      <c r="E5582">
        <v>50083</v>
      </c>
      <c r="F5582" s="106"/>
      <c r="G5582" t="s">
        <v>102</v>
      </c>
      <c r="H5582" s="106"/>
    </row>
    <row r="5583" spans="1:8" x14ac:dyDescent="0.25">
      <c r="A5583" s="106"/>
      <c r="B5583" s="106"/>
      <c r="C5583" s="106"/>
      <c r="D5583" s="106"/>
      <c r="E5583">
        <v>50084</v>
      </c>
      <c r="F5583" s="106"/>
      <c r="G5583" t="s">
        <v>102</v>
      </c>
      <c r="H5583" s="106"/>
    </row>
    <row r="5584" spans="1:8" x14ac:dyDescent="0.25">
      <c r="A5584" s="106"/>
      <c r="B5584" s="106"/>
      <c r="C5584" s="106"/>
      <c r="D5584" s="106"/>
      <c r="E5584">
        <v>50085</v>
      </c>
      <c r="F5584" s="106"/>
      <c r="G5584" t="s">
        <v>102</v>
      </c>
      <c r="H5584" s="106"/>
    </row>
    <row r="5585" spans="1:8" x14ac:dyDescent="0.25">
      <c r="A5585" s="106"/>
      <c r="B5585" s="106"/>
      <c r="C5585" s="106"/>
      <c r="D5585" s="106"/>
      <c r="E5585">
        <v>50086</v>
      </c>
      <c r="F5585" s="106"/>
      <c r="G5585" t="s">
        <v>102</v>
      </c>
      <c r="H5585" s="106"/>
    </row>
    <row r="5586" spans="1:8" x14ac:dyDescent="0.25">
      <c r="A5586" s="106"/>
      <c r="B5586" s="106"/>
      <c r="C5586" s="106"/>
      <c r="D5586" s="106"/>
      <c r="E5586">
        <v>50087</v>
      </c>
      <c r="F5586" s="106"/>
      <c r="G5586" t="s">
        <v>102</v>
      </c>
      <c r="H5586" s="106"/>
    </row>
    <row r="5587" spans="1:8" x14ac:dyDescent="0.25">
      <c r="A5587" s="106"/>
      <c r="B5587" s="106"/>
      <c r="C5587" s="106"/>
      <c r="D5587" s="106"/>
      <c r="E5587">
        <v>50088</v>
      </c>
      <c r="F5587" s="106"/>
      <c r="G5587" t="s">
        <v>102</v>
      </c>
      <c r="H5587" s="106"/>
    </row>
    <row r="5588" spans="1:8" x14ac:dyDescent="0.25">
      <c r="A5588" s="106"/>
      <c r="B5588" s="106"/>
      <c r="C5588" s="106"/>
      <c r="D5588" s="106"/>
      <c r="E5588">
        <v>50089</v>
      </c>
      <c r="F5588" s="106"/>
      <c r="G5588" t="s">
        <v>102</v>
      </c>
      <c r="H5588" s="106"/>
    </row>
    <row r="5589" spans="1:8" x14ac:dyDescent="0.25">
      <c r="A5589" s="106"/>
      <c r="B5589" s="106"/>
      <c r="C5589" s="106"/>
      <c r="D5589" s="106"/>
      <c r="E5589">
        <v>50090</v>
      </c>
      <c r="F5589" s="106"/>
      <c r="G5589" t="s">
        <v>102</v>
      </c>
      <c r="H5589" s="106"/>
    </row>
    <row r="5590" spans="1:8" x14ac:dyDescent="0.25">
      <c r="A5590" s="106"/>
      <c r="B5590" s="106"/>
      <c r="C5590" s="106"/>
      <c r="D5590" s="106"/>
      <c r="E5590">
        <v>50092</v>
      </c>
      <c r="F5590" s="106"/>
      <c r="G5590" t="s">
        <v>102</v>
      </c>
      <c r="H5590" s="106"/>
    </row>
    <row r="5591" spans="1:8" x14ac:dyDescent="0.25">
      <c r="A5591" s="106"/>
      <c r="B5591" s="106"/>
      <c r="C5591" s="106"/>
      <c r="D5591" s="106"/>
      <c r="E5591">
        <v>50096</v>
      </c>
      <c r="F5591" s="106"/>
      <c r="G5591" t="s">
        <v>102</v>
      </c>
      <c r="H5591" s="106"/>
    </row>
    <row r="5592" spans="1:8" x14ac:dyDescent="0.25">
      <c r="A5592" s="106"/>
      <c r="B5592" s="106"/>
      <c r="C5592" s="106"/>
      <c r="D5592" s="106"/>
      <c r="E5592">
        <v>50097</v>
      </c>
      <c r="F5592" s="106"/>
      <c r="G5592" t="s">
        <v>102</v>
      </c>
      <c r="H5592" s="106"/>
    </row>
    <row r="5593" spans="1:8" x14ac:dyDescent="0.25">
      <c r="A5593" s="106"/>
      <c r="B5593" s="106"/>
      <c r="C5593" s="106"/>
      <c r="D5593" s="106"/>
      <c r="E5593">
        <v>50098</v>
      </c>
      <c r="F5593" s="106"/>
      <c r="G5593" t="s">
        <v>102</v>
      </c>
      <c r="H5593" s="106"/>
    </row>
    <row r="5594" spans="1:8" x14ac:dyDescent="0.25">
      <c r="A5594" s="106"/>
      <c r="B5594" s="106"/>
      <c r="C5594" s="106"/>
      <c r="D5594" s="106"/>
      <c r="E5594">
        <v>50099</v>
      </c>
      <c r="F5594" s="106"/>
      <c r="G5594" t="s">
        <v>102</v>
      </c>
      <c r="H5594" s="106"/>
    </row>
    <row r="5595" spans="1:8" x14ac:dyDescent="0.25">
      <c r="A5595" s="106"/>
      <c r="B5595" s="106"/>
      <c r="C5595" s="106"/>
      <c r="D5595" s="106"/>
      <c r="E5595">
        <v>50100</v>
      </c>
      <c r="F5595" s="106"/>
      <c r="G5595" t="s">
        <v>102</v>
      </c>
      <c r="H5595" s="106"/>
    </row>
    <row r="5596" spans="1:8" x14ac:dyDescent="0.25">
      <c r="A5596" s="106"/>
      <c r="B5596" s="106"/>
      <c r="C5596" s="106"/>
      <c r="D5596" s="106"/>
      <c r="E5596">
        <v>50101</v>
      </c>
      <c r="F5596" s="106"/>
      <c r="G5596" t="s">
        <v>102</v>
      </c>
      <c r="H5596" s="106"/>
    </row>
    <row r="5597" spans="1:8" x14ac:dyDescent="0.25">
      <c r="A5597" s="106"/>
      <c r="B5597" s="106"/>
      <c r="C5597" s="106"/>
      <c r="D5597" s="106"/>
      <c r="E5597">
        <v>50102</v>
      </c>
      <c r="F5597" s="106"/>
      <c r="G5597" t="s">
        <v>102</v>
      </c>
      <c r="H5597" s="106"/>
    </row>
    <row r="5598" spans="1:8" x14ac:dyDescent="0.25">
      <c r="A5598" s="106"/>
      <c r="B5598" s="106"/>
      <c r="C5598" s="106"/>
      <c r="D5598" s="106"/>
      <c r="E5598">
        <v>50103</v>
      </c>
      <c r="F5598" s="106"/>
      <c r="G5598" t="s">
        <v>102</v>
      </c>
      <c r="H5598" s="106"/>
    </row>
    <row r="5599" spans="1:8" x14ac:dyDescent="0.25">
      <c r="A5599" s="106"/>
      <c r="B5599" s="106"/>
      <c r="C5599" s="106"/>
      <c r="D5599" s="106"/>
      <c r="E5599">
        <v>50104</v>
      </c>
      <c r="F5599" s="106"/>
      <c r="G5599" t="s">
        <v>102</v>
      </c>
      <c r="H5599" s="106"/>
    </row>
    <row r="5600" spans="1:8" x14ac:dyDescent="0.25">
      <c r="A5600" s="106"/>
      <c r="B5600" s="106"/>
      <c r="C5600" s="106"/>
      <c r="D5600" s="106"/>
      <c r="E5600">
        <v>50105</v>
      </c>
      <c r="F5600" s="106"/>
      <c r="G5600" t="s">
        <v>102</v>
      </c>
      <c r="H5600" s="106"/>
    </row>
    <row r="5601" spans="1:8" x14ac:dyDescent="0.25">
      <c r="A5601" s="106"/>
      <c r="B5601" s="106"/>
      <c r="C5601" s="106"/>
      <c r="D5601" s="106"/>
      <c r="E5601">
        <v>50106</v>
      </c>
      <c r="F5601" s="106"/>
      <c r="G5601" t="s">
        <v>102</v>
      </c>
      <c r="H5601" s="106"/>
    </row>
    <row r="5602" spans="1:8" x14ac:dyDescent="0.25">
      <c r="A5602" s="106"/>
      <c r="B5602" s="106"/>
      <c r="C5602" s="106"/>
      <c r="D5602" s="106"/>
      <c r="E5602">
        <v>50107</v>
      </c>
      <c r="F5602" s="106"/>
      <c r="G5602" t="s">
        <v>102</v>
      </c>
      <c r="H5602" s="106"/>
    </row>
    <row r="5603" spans="1:8" x14ac:dyDescent="0.25">
      <c r="A5603" s="106"/>
      <c r="B5603" s="106"/>
      <c r="C5603" s="106"/>
      <c r="D5603" s="106"/>
      <c r="E5603">
        <v>50108</v>
      </c>
      <c r="F5603" s="106"/>
      <c r="G5603" t="s">
        <v>102</v>
      </c>
      <c r="H5603" s="106"/>
    </row>
    <row r="5604" spans="1:8" x14ac:dyDescent="0.25">
      <c r="A5604" s="106"/>
      <c r="B5604" s="106"/>
      <c r="C5604" s="106"/>
      <c r="D5604" s="106"/>
      <c r="E5604">
        <v>50109</v>
      </c>
      <c r="F5604" s="106"/>
      <c r="G5604" t="s">
        <v>102</v>
      </c>
      <c r="H5604" s="106"/>
    </row>
    <row r="5605" spans="1:8" x14ac:dyDescent="0.25">
      <c r="A5605" s="106"/>
      <c r="B5605" s="106"/>
      <c r="C5605" s="106"/>
      <c r="D5605" s="106"/>
      <c r="E5605">
        <v>50111</v>
      </c>
      <c r="F5605" s="106"/>
      <c r="G5605" t="s">
        <v>102</v>
      </c>
      <c r="H5605" s="106"/>
    </row>
    <row r="5606" spans="1:8" x14ac:dyDescent="0.25">
      <c r="A5606" s="106"/>
      <c r="B5606" s="106"/>
      <c r="C5606" s="106"/>
      <c r="D5606" s="106"/>
      <c r="E5606">
        <v>50112</v>
      </c>
      <c r="F5606" s="106"/>
      <c r="G5606" t="s">
        <v>102</v>
      </c>
      <c r="H5606" s="106"/>
    </row>
    <row r="5607" spans="1:8" x14ac:dyDescent="0.25">
      <c r="A5607" s="106"/>
      <c r="B5607" s="106"/>
      <c r="C5607" s="106"/>
      <c r="D5607" s="106"/>
      <c r="E5607">
        <v>50113</v>
      </c>
      <c r="F5607" s="106"/>
      <c r="G5607" t="s">
        <v>102</v>
      </c>
      <c r="H5607" s="106"/>
    </row>
    <row r="5608" spans="1:8" x14ac:dyDescent="0.25">
      <c r="A5608" s="106"/>
      <c r="B5608" s="106"/>
      <c r="C5608" s="106"/>
      <c r="D5608" s="106"/>
      <c r="E5608">
        <v>50114</v>
      </c>
      <c r="F5608" s="106"/>
      <c r="G5608" t="s">
        <v>102</v>
      </c>
      <c r="H5608" s="106"/>
    </row>
    <row r="5609" spans="1:8" x14ac:dyDescent="0.25">
      <c r="A5609" s="106"/>
      <c r="B5609" s="106"/>
      <c r="C5609" s="106"/>
      <c r="D5609" s="106"/>
      <c r="E5609">
        <v>50115</v>
      </c>
      <c r="F5609" s="106"/>
      <c r="G5609" t="s">
        <v>102</v>
      </c>
      <c r="H5609" s="106"/>
    </row>
    <row r="5610" spans="1:8" x14ac:dyDescent="0.25">
      <c r="A5610" s="106"/>
      <c r="B5610" s="106"/>
      <c r="C5610" s="106"/>
      <c r="D5610" s="106"/>
      <c r="E5610">
        <v>50116</v>
      </c>
      <c r="F5610" s="106"/>
      <c r="G5610" t="s">
        <v>102</v>
      </c>
      <c r="H5610" s="106"/>
    </row>
    <row r="5611" spans="1:8" x14ac:dyDescent="0.25">
      <c r="A5611" s="106"/>
      <c r="B5611" s="106"/>
      <c r="C5611" s="106"/>
      <c r="D5611" s="106"/>
      <c r="E5611">
        <v>50117</v>
      </c>
      <c r="F5611" s="106"/>
      <c r="G5611" t="s">
        <v>102</v>
      </c>
      <c r="H5611" s="106"/>
    </row>
    <row r="5612" spans="1:8" x14ac:dyDescent="0.25">
      <c r="A5612" s="106"/>
      <c r="B5612" s="106"/>
      <c r="C5612" s="106"/>
      <c r="D5612" s="106"/>
      <c r="E5612">
        <v>50118</v>
      </c>
      <c r="F5612" s="106"/>
      <c r="G5612" t="s">
        <v>102</v>
      </c>
      <c r="H5612" s="106"/>
    </row>
    <row r="5613" spans="1:8" x14ac:dyDescent="0.25">
      <c r="A5613" s="106"/>
      <c r="B5613" s="106"/>
      <c r="C5613" s="106"/>
      <c r="D5613" s="106"/>
      <c r="E5613">
        <v>50119</v>
      </c>
      <c r="F5613" s="106"/>
      <c r="G5613" t="s">
        <v>102</v>
      </c>
      <c r="H5613" s="106"/>
    </row>
    <row r="5614" spans="1:8" x14ac:dyDescent="0.25">
      <c r="A5614" s="106"/>
      <c r="B5614" s="106"/>
      <c r="C5614" s="106"/>
      <c r="D5614" s="106"/>
      <c r="E5614">
        <v>50120</v>
      </c>
      <c r="F5614" s="106"/>
      <c r="G5614" t="s">
        <v>102</v>
      </c>
      <c r="H5614" s="106"/>
    </row>
    <row r="5615" spans="1:8" x14ac:dyDescent="0.25">
      <c r="A5615" s="106"/>
      <c r="B5615" s="106"/>
      <c r="C5615" s="106"/>
      <c r="D5615" s="106"/>
      <c r="E5615">
        <v>50121</v>
      </c>
      <c r="F5615" s="106"/>
      <c r="G5615" t="s">
        <v>102</v>
      </c>
      <c r="H5615" s="106"/>
    </row>
    <row r="5616" spans="1:8" x14ac:dyDescent="0.25">
      <c r="A5616" s="106"/>
      <c r="B5616" s="106"/>
      <c r="C5616" s="106"/>
      <c r="D5616" s="106"/>
      <c r="E5616">
        <v>50122</v>
      </c>
      <c r="F5616" s="106"/>
      <c r="G5616" t="s">
        <v>102</v>
      </c>
      <c r="H5616" s="106"/>
    </row>
    <row r="5617" spans="1:8" x14ac:dyDescent="0.25">
      <c r="A5617" s="106"/>
      <c r="B5617" s="106"/>
      <c r="C5617" s="106"/>
      <c r="D5617" s="106"/>
      <c r="E5617">
        <v>50123</v>
      </c>
      <c r="F5617" s="106"/>
      <c r="G5617" t="s">
        <v>102</v>
      </c>
      <c r="H5617" s="106"/>
    </row>
    <row r="5618" spans="1:8" x14ac:dyDescent="0.25">
      <c r="A5618" s="106"/>
      <c r="B5618" s="106"/>
      <c r="C5618" s="106"/>
      <c r="D5618" s="106"/>
      <c r="E5618">
        <v>50125</v>
      </c>
      <c r="F5618" s="106"/>
      <c r="G5618" t="s">
        <v>102</v>
      </c>
      <c r="H5618" s="106"/>
    </row>
    <row r="5619" spans="1:8" x14ac:dyDescent="0.25">
      <c r="A5619" s="106"/>
      <c r="B5619" s="106"/>
      <c r="C5619" s="106"/>
      <c r="D5619" s="106"/>
      <c r="E5619">
        <v>50126</v>
      </c>
      <c r="F5619" s="106"/>
      <c r="G5619" t="s">
        <v>102</v>
      </c>
      <c r="H5619" s="106"/>
    </row>
    <row r="5620" spans="1:8" x14ac:dyDescent="0.25">
      <c r="A5620" s="106"/>
      <c r="B5620" s="106"/>
      <c r="C5620" s="106"/>
      <c r="D5620" s="106"/>
      <c r="E5620">
        <v>50127</v>
      </c>
      <c r="F5620" s="106"/>
      <c r="G5620" t="s">
        <v>102</v>
      </c>
      <c r="H5620" s="106"/>
    </row>
    <row r="5621" spans="1:8" x14ac:dyDescent="0.25">
      <c r="A5621" s="106"/>
      <c r="B5621" s="106"/>
      <c r="C5621" s="106"/>
      <c r="D5621" s="106"/>
      <c r="E5621">
        <v>50128</v>
      </c>
      <c r="F5621" s="106"/>
      <c r="G5621" t="s">
        <v>102</v>
      </c>
      <c r="H5621" s="106"/>
    </row>
    <row r="5622" spans="1:8" x14ac:dyDescent="0.25">
      <c r="A5622" s="106"/>
      <c r="B5622" s="106"/>
      <c r="C5622" s="106"/>
      <c r="D5622" s="106"/>
      <c r="E5622">
        <v>50129</v>
      </c>
      <c r="F5622" s="106"/>
      <c r="G5622" t="s">
        <v>102</v>
      </c>
      <c r="H5622" s="106"/>
    </row>
    <row r="5623" spans="1:8" x14ac:dyDescent="0.25">
      <c r="A5623" s="106"/>
      <c r="B5623" s="106"/>
      <c r="C5623" s="106"/>
      <c r="D5623" s="106"/>
      <c r="E5623">
        <v>50130</v>
      </c>
      <c r="F5623" s="106"/>
      <c r="G5623" t="s">
        <v>102</v>
      </c>
      <c r="H5623" s="106"/>
    </row>
    <row r="5624" spans="1:8" x14ac:dyDescent="0.25">
      <c r="A5624" s="106"/>
      <c r="B5624" s="106"/>
      <c r="C5624" s="106"/>
      <c r="D5624" s="106"/>
      <c r="E5624">
        <v>50131</v>
      </c>
      <c r="F5624" s="106"/>
      <c r="G5624" t="s">
        <v>102</v>
      </c>
      <c r="H5624" s="106"/>
    </row>
    <row r="5625" spans="1:8" x14ac:dyDescent="0.25">
      <c r="A5625" s="106"/>
      <c r="B5625" s="106"/>
      <c r="C5625" s="106"/>
      <c r="D5625" s="106"/>
      <c r="E5625">
        <v>50132</v>
      </c>
      <c r="F5625" s="106"/>
      <c r="G5625" t="s">
        <v>102</v>
      </c>
      <c r="H5625" s="106"/>
    </row>
    <row r="5626" spans="1:8" x14ac:dyDescent="0.25">
      <c r="A5626" s="106"/>
      <c r="B5626" s="106"/>
      <c r="C5626" s="106"/>
      <c r="D5626" s="106"/>
      <c r="E5626">
        <v>50133</v>
      </c>
      <c r="F5626" s="106"/>
      <c r="G5626" t="s">
        <v>102</v>
      </c>
      <c r="H5626" s="106"/>
    </row>
    <row r="5627" spans="1:8" x14ac:dyDescent="0.25">
      <c r="A5627" s="106"/>
      <c r="B5627" s="106"/>
      <c r="C5627" s="106"/>
      <c r="D5627" s="106"/>
      <c r="E5627">
        <v>50134</v>
      </c>
      <c r="F5627" s="106"/>
      <c r="G5627" t="s">
        <v>102</v>
      </c>
      <c r="H5627" s="106"/>
    </row>
    <row r="5628" spans="1:8" x14ac:dyDescent="0.25">
      <c r="A5628" s="106"/>
      <c r="B5628" s="106"/>
      <c r="C5628" s="106"/>
      <c r="D5628" s="106"/>
      <c r="E5628">
        <v>50135</v>
      </c>
      <c r="F5628" s="106"/>
      <c r="G5628" t="s">
        <v>102</v>
      </c>
      <c r="H5628" s="106"/>
    </row>
    <row r="5629" spans="1:8" x14ac:dyDescent="0.25">
      <c r="A5629" s="106"/>
      <c r="B5629" s="106"/>
      <c r="C5629" s="106"/>
      <c r="D5629" s="106"/>
      <c r="E5629">
        <v>50136</v>
      </c>
      <c r="F5629" s="106"/>
      <c r="G5629" t="s">
        <v>102</v>
      </c>
      <c r="H5629" s="106"/>
    </row>
    <row r="5630" spans="1:8" x14ac:dyDescent="0.25">
      <c r="A5630" s="106"/>
      <c r="B5630" s="106"/>
      <c r="C5630" s="106"/>
      <c r="D5630" s="106"/>
      <c r="E5630">
        <v>50137</v>
      </c>
      <c r="F5630" s="106"/>
      <c r="G5630" t="s">
        <v>102</v>
      </c>
      <c r="H5630" s="106"/>
    </row>
    <row r="5631" spans="1:8" x14ac:dyDescent="0.25">
      <c r="A5631" s="106"/>
      <c r="B5631" s="106"/>
      <c r="C5631" s="106"/>
      <c r="D5631" s="106"/>
      <c r="E5631">
        <v>50138</v>
      </c>
      <c r="F5631" s="106"/>
      <c r="G5631" t="s">
        <v>102</v>
      </c>
      <c r="H5631" s="106"/>
    </row>
    <row r="5632" spans="1:8" x14ac:dyDescent="0.25">
      <c r="A5632" s="106"/>
      <c r="B5632" s="106"/>
      <c r="C5632" s="106"/>
      <c r="D5632" s="106"/>
      <c r="E5632">
        <v>50139</v>
      </c>
      <c r="F5632" s="106"/>
      <c r="G5632" t="s">
        <v>102</v>
      </c>
      <c r="H5632" s="106"/>
    </row>
    <row r="5633" spans="1:8" x14ac:dyDescent="0.25">
      <c r="A5633" s="106"/>
      <c r="B5633" s="106"/>
      <c r="C5633" s="106"/>
      <c r="D5633" s="106"/>
      <c r="E5633">
        <v>50140</v>
      </c>
      <c r="F5633" s="106"/>
      <c r="G5633" t="s">
        <v>102</v>
      </c>
      <c r="H5633" s="106"/>
    </row>
    <row r="5634" spans="1:8" x14ac:dyDescent="0.25">
      <c r="A5634" s="106"/>
      <c r="B5634" s="106"/>
      <c r="C5634" s="106"/>
      <c r="D5634" s="106"/>
      <c r="E5634">
        <v>50141</v>
      </c>
      <c r="F5634" s="106"/>
      <c r="G5634" t="s">
        <v>102</v>
      </c>
      <c r="H5634" s="106"/>
    </row>
    <row r="5635" spans="1:8" x14ac:dyDescent="0.25">
      <c r="A5635" s="106"/>
      <c r="B5635" s="106"/>
      <c r="C5635" s="106"/>
      <c r="D5635" s="106"/>
      <c r="E5635">
        <v>50142</v>
      </c>
      <c r="F5635" s="106"/>
      <c r="G5635" t="s">
        <v>102</v>
      </c>
      <c r="H5635" s="106"/>
    </row>
    <row r="5636" spans="1:8" x14ac:dyDescent="0.25">
      <c r="A5636" s="106"/>
      <c r="B5636" s="106"/>
      <c r="C5636" s="106"/>
      <c r="D5636" s="106"/>
      <c r="E5636">
        <v>50144</v>
      </c>
      <c r="F5636" s="106"/>
      <c r="G5636" t="s">
        <v>102</v>
      </c>
      <c r="H5636" s="106"/>
    </row>
    <row r="5637" spans="1:8" x14ac:dyDescent="0.25">
      <c r="A5637" s="106"/>
      <c r="B5637" s="106"/>
      <c r="C5637" s="106"/>
      <c r="D5637" s="106"/>
      <c r="E5637">
        <v>50145</v>
      </c>
      <c r="F5637" s="106"/>
      <c r="G5637" t="s">
        <v>102</v>
      </c>
      <c r="H5637" s="106"/>
    </row>
    <row r="5638" spans="1:8" x14ac:dyDescent="0.25">
      <c r="A5638" s="106"/>
      <c r="B5638" s="106"/>
      <c r="C5638" s="106"/>
      <c r="D5638" s="106"/>
      <c r="E5638">
        <v>7410</v>
      </c>
      <c r="F5638" s="106"/>
      <c r="G5638" t="s">
        <v>121</v>
      </c>
      <c r="H5638" s="106"/>
    </row>
    <row r="5639" spans="1:8" x14ac:dyDescent="0.25">
      <c r="A5639" s="106"/>
      <c r="B5639" s="106"/>
      <c r="C5639" s="106"/>
      <c r="D5639" s="106"/>
      <c r="E5639">
        <v>50872</v>
      </c>
      <c r="F5639" s="106"/>
      <c r="G5639" t="s">
        <v>102</v>
      </c>
      <c r="H5639" s="106"/>
    </row>
    <row r="5640" spans="1:8" x14ac:dyDescent="0.25">
      <c r="A5640" s="106"/>
      <c r="B5640" s="106"/>
      <c r="C5640" s="106"/>
      <c r="D5640" s="106"/>
      <c r="E5640">
        <v>50873</v>
      </c>
      <c r="F5640" s="106"/>
      <c r="G5640" t="s">
        <v>102</v>
      </c>
      <c r="H5640" s="106"/>
    </row>
    <row r="5641" spans="1:8" x14ac:dyDescent="0.25">
      <c r="A5641" s="106"/>
      <c r="B5641" s="106"/>
      <c r="C5641" s="106"/>
      <c r="D5641" s="106"/>
      <c r="E5641">
        <v>50874</v>
      </c>
      <c r="F5641" s="106"/>
      <c r="G5641" t="s">
        <v>102</v>
      </c>
      <c r="H5641" s="106"/>
    </row>
    <row r="5642" spans="1:8" x14ac:dyDescent="0.25">
      <c r="A5642" s="106"/>
      <c r="B5642" s="106"/>
      <c r="C5642" s="106"/>
      <c r="D5642" s="106"/>
      <c r="E5642">
        <v>50875</v>
      </c>
      <c r="F5642" s="106"/>
      <c r="G5642" t="s">
        <v>102</v>
      </c>
      <c r="H5642" s="106"/>
    </row>
    <row r="5643" spans="1:8" x14ac:dyDescent="0.25">
      <c r="A5643" s="106"/>
      <c r="B5643" s="106"/>
      <c r="C5643" s="106"/>
      <c r="D5643" s="106"/>
      <c r="E5643">
        <v>50876</v>
      </c>
      <c r="F5643" s="106"/>
      <c r="G5643" t="s">
        <v>102</v>
      </c>
      <c r="H5643" s="106"/>
    </row>
    <row r="5644" spans="1:8" x14ac:dyDescent="0.25">
      <c r="A5644" s="106"/>
      <c r="B5644" s="106"/>
      <c r="C5644" s="106"/>
      <c r="D5644" s="106"/>
      <c r="E5644">
        <v>50877</v>
      </c>
      <c r="F5644" s="106"/>
      <c r="G5644" t="s">
        <v>102</v>
      </c>
      <c r="H5644" s="106"/>
    </row>
    <row r="5645" spans="1:8" x14ac:dyDescent="0.25">
      <c r="A5645" s="106"/>
      <c r="B5645" s="106"/>
      <c r="C5645" s="106"/>
      <c r="D5645" s="106"/>
      <c r="E5645">
        <v>50878</v>
      </c>
      <c r="F5645" s="106"/>
      <c r="G5645" t="s">
        <v>102</v>
      </c>
      <c r="H5645" s="106"/>
    </row>
    <row r="5646" spans="1:8" x14ac:dyDescent="0.25">
      <c r="A5646" s="106"/>
      <c r="B5646" s="106"/>
      <c r="C5646" s="106"/>
      <c r="D5646" s="106"/>
      <c r="E5646">
        <v>50879</v>
      </c>
      <c r="F5646" s="106"/>
      <c r="G5646" t="s">
        <v>102</v>
      </c>
      <c r="H5646" s="106"/>
    </row>
    <row r="5647" spans="1:8" x14ac:dyDescent="0.25">
      <c r="A5647" s="106"/>
      <c r="B5647" s="106"/>
      <c r="C5647" s="106"/>
      <c r="D5647" s="106"/>
      <c r="E5647">
        <v>50880</v>
      </c>
      <c r="F5647" s="106"/>
      <c r="G5647" t="s">
        <v>102</v>
      </c>
      <c r="H5647" s="106"/>
    </row>
    <row r="5648" spans="1:8" x14ac:dyDescent="0.25">
      <c r="A5648" s="106"/>
      <c r="B5648" s="106"/>
      <c r="C5648" s="106"/>
      <c r="D5648" s="106"/>
      <c r="E5648">
        <v>50881</v>
      </c>
      <c r="F5648" s="106"/>
      <c r="G5648" t="s">
        <v>102</v>
      </c>
      <c r="H5648" s="106"/>
    </row>
    <row r="5649" spans="1:8" x14ac:dyDescent="0.25">
      <c r="A5649" s="106"/>
      <c r="B5649" s="106"/>
      <c r="C5649" s="106"/>
      <c r="D5649" s="106"/>
      <c r="E5649">
        <v>50882</v>
      </c>
      <c r="F5649" s="106"/>
      <c r="G5649" t="s">
        <v>102</v>
      </c>
      <c r="H5649" s="106"/>
    </row>
    <row r="5650" spans="1:8" x14ac:dyDescent="0.25">
      <c r="A5650" s="106"/>
      <c r="B5650" s="106"/>
      <c r="C5650" s="106"/>
      <c r="D5650" s="106"/>
      <c r="E5650">
        <v>50883</v>
      </c>
      <c r="F5650" s="106"/>
      <c r="G5650" t="s">
        <v>102</v>
      </c>
      <c r="H5650" s="106"/>
    </row>
    <row r="5651" spans="1:8" x14ac:dyDescent="0.25">
      <c r="A5651" s="106"/>
      <c r="B5651" s="106"/>
      <c r="C5651" s="106"/>
      <c r="D5651" s="106"/>
      <c r="E5651">
        <v>50884</v>
      </c>
      <c r="F5651" s="106"/>
      <c r="G5651" t="s">
        <v>102</v>
      </c>
      <c r="H5651" s="106"/>
    </row>
    <row r="5652" spans="1:8" x14ac:dyDescent="0.25">
      <c r="A5652" s="106"/>
      <c r="B5652" s="106"/>
      <c r="C5652" s="106"/>
      <c r="D5652" s="106"/>
      <c r="E5652">
        <v>50885</v>
      </c>
      <c r="F5652" s="106"/>
      <c r="G5652" t="s">
        <v>102</v>
      </c>
      <c r="H5652" s="106"/>
    </row>
    <row r="5653" spans="1:8" x14ac:dyDescent="0.25">
      <c r="A5653" s="106"/>
      <c r="B5653" s="106"/>
      <c r="C5653" s="106"/>
      <c r="D5653" s="106"/>
      <c r="E5653">
        <v>50886</v>
      </c>
      <c r="F5653" s="106"/>
      <c r="G5653" t="s">
        <v>102</v>
      </c>
      <c r="H5653" s="106"/>
    </row>
    <row r="5654" spans="1:8" x14ac:dyDescent="0.25">
      <c r="A5654" s="106"/>
      <c r="B5654" s="106"/>
      <c r="C5654" s="106"/>
      <c r="D5654" s="106"/>
      <c r="E5654">
        <v>50887</v>
      </c>
      <c r="F5654" s="106"/>
      <c r="G5654" t="s">
        <v>102</v>
      </c>
      <c r="H5654" s="106"/>
    </row>
    <row r="5655" spans="1:8" x14ac:dyDescent="0.25">
      <c r="A5655" s="106"/>
      <c r="B5655" s="106"/>
      <c r="C5655" s="106"/>
      <c r="D5655" s="106"/>
      <c r="E5655">
        <v>50889</v>
      </c>
      <c r="F5655" s="106"/>
      <c r="G5655" t="s">
        <v>102</v>
      </c>
      <c r="H5655" s="106"/>
    </row>
    <row r="5656" spans="1:8" x14ac:dyDescent="0.25">
      <c r="A5656" s="106"/>
      <c r="B5656" s="106"/>
      <c r="C5656" s="106"/>
      <c r="D5656" s="106"/>
      <c r="E5656">
        <v>50146</v>
      </c>
      <c r="F5656" s="106"/>
      <c r="G5656" t="s">
        <v>105</v>
      </c>
      <c r="H5656" s="106"/>
    </row>
    <row r="5657" spans="1:8" x14ac:dyDescent="0.25">
      <c r="A5657" s="106"/>
      <c r="B5657" s="106"/>
      <c r="C5657" s="106"/>
      <c r="D5657" s="106"/>
      <c r="E5657">
        <v>50147</v>
      </c>
      <c r="F5657" s="106"/>
      <c r="G5657" t="s">
        <v>105</v>
      </c>
      <c r="H5657" s="106"/>
    </row>
    <row r="5658" spans="1:8" x14ac:dyDescent="0.25">
      <c r="A5658" s="106"/>
      <c r="B5658" s="106"/>
      <c r="C5658" s="106"/>
      <c r="D5658" s="106"/>
      <c r="E5658">
        <v>50149</v>
      </c>
      <c r="F5658" s="106"/>
      <c r="G5658" t="s">
        <v>105</v>
      </c>
      <c r="H5658" s="106"/>
    </row>
    <row r="5659" spans="1:8" x14ac:dyDescent="0.25">
      <c r="A5659" s="106"/>
      <c r="B5659" s="106"/>
      <c r="C5659" s="106"/>
      <c r="D5659" s="106"/>
      <c r="E5659">
        <v>50150</v>
      </c>
      <c r="F5659" s="106"/>
      <c r="G5659" t="s">
        <v>105</v>
      </c>
      <c r="H5659" s="106"/>
    </row>
    <row r="5660" spans="1:8" x14ac:dyDescent="0.25">
      <c r="A5660" s="106"/>
      <c r="B5660" s="106"/>
      <c r="C5660" s="106"/>
      <c r="D5660" s="106"/>
      <c r="E5660">
        <v>50152</v>
      </c>
      <c r="F5660" s="106"/>
      <c r="G5660" t="s">
        <v>105</v>
      </c>
      <c r="H5660" s="106"/>
    </row>
    <row r="5661" spans="1:8" x14ac:dyDescent="0.25">
      <c r="A5661" s="106"/>
      <c r="B5661" s="106"/>
      <c r="C5661" s="106"/>
      <c r="D5661" s="106"/>
      <c r="E5661">
        <v>50154</v>
      </c>
      <c r="F5661" s="106"/>
      <c r="G5661" t="s">
        <v>105</v>
      </c>
      <c r="H5661" s="106"/>
    </row>
    <row r="5662" spans="1:8" x14ac:dyDescent="0.25">
      <c r="A5662" s="106"/>
      <c r="B5662" s="106"/>
      <c r="C5662" s="106"/>
      <c r="D5662" s="106"/>
      <c r="E5662">
        <v>49971</v>
      </c>
      <c r="F5662" s="106"/>
      <c r="G5662" t="s">
        <v>102</v>
      </c>
      <c r="H5662" s="106"/>
    </row>
    <row r="5663" spans="1:8" x14ac:dyDescent="0.25">
      <c r="A5663" s="106"/>
      <c r="B5663" s="106"/>
      <c r="C5663" s="106"/>
      <c r="D5663" s="106"/>
      <c r="E5663">
        <v>49972</v>
      </c>
      <c r="F5663" s="106"/>
      <c r="G5663" t="s">
        <v>102</v>
      </c>
      <c r="H5663" s="106"/>
    </row>
    <row r="5664" spans="1:8" x14ac:dyDescent="0.25">
      <c r="A5664" s="106"/>
      <c r="B5664" s="106"/>
      <c r="C5664" s="106"/>
      <c r="D5664" s="106"/>
      <c r="E5664">
        <v>49973</v>
      </c>
      <c r="F5664" s="106"/>
      <c r="G5664" t="s">
        <v>102</v>
      </c>
      <c r="H5664" s="106"/>
    </row>
    <row r="5665" spans="1:8" x14ac:dyDescent="0.25">
      <c r="A5665" s="106"/>
      <c r="B5665" s="106"/>
      <c r="C5665" s="106"/>
      <c r="D5665" s="106"/>
      <c r="E5665">
        <v>49974</v>
      </c>
      <c r="F5665" s="106"/>
      <c r="G5665" t="s">
        <v>102</v>
      </c>
      <c r="H5665" s="106"/>
    </row>
    <row r="5666" spans="1:8" x14ac:dyDescent="0.25">
      <c r="A5666" s="106"/>
      <c r="B5666" s="106"/>
      <c r="C5666" s="106"/>
      <c r="D5666" s="106"/>
      <c r="E5666">
        <v>49975</v>
      </c>
      <c r="F5666" s="106"/>
      <c r="G5666" t="s">
        <v>102</v>
      </c>
      <c r="H5666" s="106"/>
    </row>
    <row r="5667" spans="1:8" x14ac:dyDescent="0.25">
      <c r="A5667" s="106"/>
      <c r="B5667" s="106"/>
      <c r="C5667" s="106"/>
      <c r="D5667" s="106"/>
      <c r="E5667">
        <v>49977</v>
      </c>
      <c r="F5667" s="106"/>
      <c r="G5667" t="s">
        <v>102</v>
      </c>
      <c r="H5667" s="106"/>
    </row>
    <row r="5668" spans="1:8" x14ac:dyDescent="0.25">
      <c r="A5668" s="106"/>
      <c r="B5668" s="106"/>
      <c r="C5668" s="106"/>
      <c r="D5668" s="106"/>
      <c r="E5668">
        <v>49978</v>
      </c>
      <c r="F5668" s="106"/>
      <c r="G5668" t="s">
        <v>102</v>
      </c>
      <c r="H5668" s="106"/>
    </row>
    <row r="5669" spans="1:8" x14ac:dyDescent="0.25">
      <c r="A5669" s="106"/>
      <c r="B5669" s="106"/>
      <c r="C5669" s="106"/>
      <c r="D5669" s="106"/>
      <c r="E5669">
        <v>49979</v>
      </c>
      <c r="F5669" s="106"/>
      <c r="G5669" t="s">
        <v>102</v>
      </c>
      <c r="H5669" s="106"/>
    </row>
    <row r="5670" spans="1:8" x14ac:dyDescent="0.25">
      <c r="A5670" s="106"/>
      <c r="B5670" s="106"/>
      <c r="C5670" s="106"/>
      <c r="D5670" s="106"/>
      <c r="E5670">
        <v>49980</v>
      </c>
      <c r="F5670" s="106"/>
      <c r="G5670" t="s">
        <v>102</v>
      </c>
      <c r="H5670" s="106"/>
    </row>
    <row r="5671" spans="1:8" x14ac:dyDescent="0.25">
      <c r="A5671" s="106"/>
      <c r="B5671" s="106"/>
      <c r="C5671" s="106"/>
      <c r="D5671" s="106"/>
      <c r="E5671">
        <v>49981</v>
      </c>
      <c r="F5671" s="106"/>
      <c r="G5671" t="s">
        <v>102</v>
      </c>
      <c r="H5671" s="106"/>
    </row>
    <row r="5672" spans="1:8" x14ac:dyDescent="0.25">
      <c r="A5672" s="106"/>
      <c r="B5672" s="106"/>
      <c r="C5672" s="106"/>
      <c r="D5672" s="106"/>
      <c r="E5672">
        <v>49983</v>
      </c>
      <c r="F5672" s="106"/>
      <c r="G5672" t="s">
        <v>102</v>
      </c>
      <c r="H5672" s="106"/>
    </row>
    <row r="5673" spans="1:8" x14ac:dyDescent="0.25">
      <c r="A5673" s="106"/>
      <c r="B5673" s="106"/>
      <c r="C5673" s="106"/>
      <c r="D5673" s="106"/>
      <c r="E5673">
        <v>49987</v>
      </c>
      <c r="F5673" s="106"/>
      <c r="G5673" t="s">
        <v>102</v>
      </c>
      <c r="H5673" s="106"/>
    </row>
    <row r="5674" spans="1:8" x14ac:dyDescent="0.25">
      <c r="A5674" s="106"/>
      <c r="B5674" s="106"/>
      <c r="C5674" s="106"/>
      <c r="D5674" s="106"/>
      <c r="E5674">
        <v>49988</v>
      </c>
      <c r="F5674" s="106"/>
      <c r="G5674" t="s">
        <v>102</v>
      </c>
      <c r="H5674" s="106"/>
    </row>
    <row r="5675" spans="1:8" x14ac:dyDescent="0.25">
      <c r="A5675" s="106"/>
      <c r="B5675" s="106"/>
      <c r="C5675" s="106"/>
      <c r="D5675" s="106"/>
      <c r="E5675">
        <v>49989</v>
      </c>
      <c r="F5675" s="106"/>
      <c r="G5675" t="s">
        <v>102</v>
      </c>
      <c r="H5675" s="106"/>
    </row>
    <row r="5676" spans="1:8" x14ac:dyDescent="0.25">
      <c r="A5676" s="106"/>
      <c r="B5676" s="106"/>
      <c r="C5676" s="106"/>
      <c r="D5676" s="106"/>
      <c r="E5676">
        <v>49990</v>
      </c>
      <c r="F5676" s="106"/>
      <c r="G5676" t="s">
        <v>102</v>
      </c>
      <c r="H5676" s="106"/>
    </row>
    <row r="5677" spans="1:8" x14ac:dyDescent="0.25">
      <c r="A5677" s="106"/>
      <c r="B5677" s="106"/>
      <c r="C5677" s="106"/>
      <c r="D5677" s="106"/>
      <c r="E5677">
        <v>49991</v>
      </c>
      <c r="F5677" s="106"/>
      <c r="G5677" t="s">
        <v>102</v>
      </c>
      <c r="H5677" s="106"/>
    </row>
    <row r="5678" spans="1:8" x14ac:dyDescent="0.25">
      <c r="A5678" s="106"/>
      <c r="B5678" s="106"/>
      <c r="C5678" s="106"/>
      <c r="D5678" s="106"/>
      <c r="E5678">
        <v>49992</v>
      </c>
      <c r="F5678" s="106"/>
      <c r="G5678" t="s">
        <v>102</v>
      </c>
      <c r="H5678" s="106"/>
    </row>
    <row r="5679" spans="1:8" x14ac:dyDescent="0.25">
      <c r="A5679" s="106"/>
      <c r="B5679" s="106"/>
      <c r="C5679" s="106"/>
      <c r="D5679" s="106"/>
      <c r="E5679">
        <v>49993</v>
      </c>
      <c r="F5679" s="106"/>
      <c r="G5679" t="s">
        <v>102</v>
      </c>
      <c r="H5679" s="106"/>
    </row>
    <row r="5680" spans="1:8" x14ac:dyDescent="0.25">
      <c r="A5680" s="106"/>
      <c r="B5680" s="106"/>
      <c r="C5680" s="106"/>
      <c r="D5680" s="106"/>
      <c r="E5680">
        <v>49994</v>
      </c>
      <c r="F5680" s="106"/>
      <c r="G5680" t="s">
        <v>102</v>
      </c>
      <c r="H5680" s="106"/>
    </row>
    <row r="5681" spans="1:8" x14ac:dyDescent="0.25">
      <c r="A5681" s="106"/>
      <c r="B5681" s="106"/>
      <c r="C5681" s="106"/>
      <c r="D5681" s="106"/>
      <c r="E5681">
        <v>49995</v>
      </c>
      <c r="F5681" s="106"/>
      <c r="G5681" t="s">
        <v>102</v>
      </c>
      <c r="H5681" s="106"/>
    </row>
    <row r="5682" spans="1:8" x14ac:dyDescent="0.25">
      <c r="A5682" s="106"/>
      <c r="B5682" s="106"/>
      <c r="C5682" s="106"/>
      <c r="D5682" s="106"/>
      <c r="E5682">
        <v>49996</v>
      </c>
      <c r="F5682" s="106"/>
      <c r="G5682" t="s">
        <v>102</v>
      </c>
      <c r="H5682" s="106"/>
    </row>
    <row r="5683" spans="1:8" x14ac:dyDescent="0.25">
      <c r="A5683" s="106"/>
      <c r="B5683" s="106"/>
      <c r="C5683" s="106"/>
      <c r="D5683" s="106"/>
      <c r="E5683">
        <v>49997</v>
      </c>
      <c r="F5683" s="106"/>
      <c r="G5683" t="s">
        <v>102</v>
      </c>
      <c r="H5683" s="106"/>
    </row>
    <row r="5684" spans="1:8" x14ac:dyDescent="0.25">
      <c r="A5684" s="106"/>
      <c r="B5684" s="106"/>
      <c r="C5684" s="106"/>
      <c r="D5684" s="106"/>
      <c r="E5684">
        <v>49998</v>
      </c>
      <c r="F5684" s="106"/>
      <c r="G5684" t="s">
        <v>102</v>
      </c>
      <c r="H5684" s="106"/>
    </row>
    <row r="5685" spans="1:8" x14ac:dyDescent="0.25">
      <c r="A5685" s="106"/>
      <c r="B5685" s="106"/>
      <c r="C5685" s="106"/>
      <c r="D5685" s="106"/>
      <c r="E5685">
        <v>49999</v>
      </c>
      <c r="F5685" s="106"/>
      <c r="G5685" t="s">
        <v>102</v>
      </c>
      <c r="H5685" s="106"/>
    </row>
    <row r="5686" spans="1:8" x14ac:dyDescent="0.25">
      <c r="A5686" s="106"/>
      <c r="B5686" s="106"/>
      <c r="C5686" s="106"/>
      <c r="D5686" s="106"/>
      <c r="E5686">
        <v>50002</v>
      </c>
      <c r="F5686" s="106"/>
      <c r="G5686" t="s">
        <v>102</v>
      </c>
      <c r="H5686" s="106"/>
    </row>
    <row r="5687" spans="1:8" x14ac:dyDescent="0.25">
      <c r="A5687" s="106"/>
      <c r="B5687" s="106"/>
      <c r="C5687" s="106"/>
      <c r="D5687" s="106"/>
      <c r="E5687">
        <v>50003</v>
      </c>
      <c r="F5687" s="106"/>
      <c r="G5687" t="s">
        <v>102</v>
      </c>
      <c r="H5687" s="106"/>
    </row>
    <row r="5688" spans="1:8" x14ac:dyDescent="0.25">
      <c r="A5688" s="106"/>
      <c r="B5688" s="106"/>
      <c r="C5688" s="106"/>
      <c r="D5688" s="106"/>
      <c r="E5688">
        <v>50004</v>
      </c>
      <c r="F5688" s="106"/>
      <c r="G5688" t="s">
        <v>102</v>
      </c>
      <c r="H5688" s="106"/>
    </row>
    <row r="5689" spans="1:8" x14ac:dyDescent="0.25">
      <c r="A5689" s="106"/>
      <c r="B5689" s="106"/>
      <c r="C5689" s="106"/>
      <c r="D5689" s="106"/>
      <c r="E5689">
        <v>50005</v>
      </c>
      <c r="F5689" s="106"/>
      <c r="G5689" t="s">
        <v>102</v>
      </c>
      <c r="H5689" s="106"/>
    </row>
    <row r="5690" spans="1:8" x14ac:dyDescent="0.25">
      <c r="A5690" s="106"/>
      <c r="B5690" s="106"/>
      <c r="C5690" s="106"/>
      <c r="D5690" s="106"/>
      <c r="E5690">
        <v>50006</v>
      </c>
      <c r="F5690" s="106"/>
      <c r="G5690" t="s">
        <v>102</v>
      </c>
      <c r="H5690" s="106"/>
    </row>
    <row r="5691" spans="1:8" x14ac:dyDescent="0.25">
      <c r="A5691" s="106"/>
      <c r="B5691" s="106"/>
      <c r="C5691" s="106"/>
      <c r="D5691" s="106"/>
      <c r="E5691">
        <v>50007</v>
      </c>
      <c r="F5691" s="106"/>
      <c r="G5691" t="s">
        <v>102</v>
      </c>
      <c r="H5691" s="106"/>
    </row>
    <row r="5692" spans="1:8" x14ac:dyDescent="0.25">
      <c r="A5692" s="106"/>
      <c r="B5692" s="106"/>
      <c r="C5692" s="106"/>
      <c r="D5692" s="106"/>
      <c r="E5692">
        <v>50009</v>
      </c>
      <c r="F5692" s="106"/>
      <c r="G5692" t="s">
        <v>102</v>
      </c>
      <c r="H5692" s="106"/>
    </row>
    <row r="5693" spans="1:8" x14ac:dyDescent="0.25">
      <c r="A5693" s="106"/>
      <c r="B5693" s="106"/>
      <c r="C5693" s="106"/>
      <c r="D5693" s="106"/>
      <c r="E5693">
        <v>50010</v>
      </c>
      <c r="F5693" s="106"/>
      <c r="G5693" t="s">
        <v>102</v>
      </c>
      <c r="H5693" s="106"/>
    </row>
    <row r="5694" spans="1:8" x14ac:dyDescent="0.25">
      <c r="A5694" s="106"/>
      <c r="B5694" s="106"/>
      <c r="C5694" s="106"/>
      <c r="D5694" s="106"/>
      <c r="E5694">
        <v>50011</v>
      </c>
      <c r="F5694" s="106"/>
      <c r="G5694" t="s">
        <v>102</v>
      </c>
      <c r="H5694" s="106"/>
    </row>
    <row r="5695" spans="1:8" x14ac:dyDescent="0.25">
      <c r="A5695" s="106"/>
      <c r="B5695" s="106"/>
      <c r="C5695" s="106"/>
      <c r="D5695" s="106"/>
      <c r="E5695">
        <v>50012</v>
      </c>
      <c r="F5695" s="106"/>
      <c r="G5695" t="s">
        <v>102</v>
      </c>
      <c r="H5695" s="106"/>
    </row>
    <row r="5696" spans="1:8" x14ac:dyDescent="0.25">
      <c r="A5696" s="106"/>
      <c r="B5696" s="106"/>
      <c r="C5696" s="106"/>
      <c r="D5696" s="106"/>
      <c r="E5696">
        <v>50014</v>
      </c>
      <c r="F5696" s="106"/>
      <c r="G5696" t="s">
        <v>102</v>
      </c>
      <c r="H5696" s="106"/>
    </row>
    <row r="5697" spans="1:8" x14ac:dyDescent="0.25">
      <c r="A5697" s="106"/>
      <c r="B5697" s="106"/>
      <c r="C5697" s="106"/>
      <c r="D5697" s="106"/>
      <c r="E5697">
        <v>50015</v>
      </c>
      <c r="F5697" s="106"/>
      <c r="G5697" t="s">
        <v>102</v>
      </c>
      <c r="H5697" s="106"/>
    </row>
    <row r="5698" spans="1:8" x14ac:dyDescent="0.25">
      <c r="A5698" s="106"/>
      <c r="B5698" s="106"/>
      <c r="C5698" s="106"/>
      <c r="D5698" s="106"/>
      <c r="E5698">
        <v>50016</v>
      </c>
      <c r="F5698" s="106"/>
      <c r="G5698" t="s">
        <v>102</v>
      </c>
      <c r="H5698" s="106"/>
    </row>
    <row r="5699" spans="1:8" x14ac:dyDescent="0.25">
      <c r="A5699" s="106"/>
      <c r="B5699" s="106"/>
      <c r="C5699" s="106"/>
      <c r="D5699" s="106"/>
      <c r="E5699">
        <v>50017</v>
      </c>
      <c r="F5699" s="106"/>
      <c r="G5699" t="s">
        <v>102</v>
      </c>
      <c r="H5699" s="106"/>
    </row>
    <row r="5700" spans="1:8" x14ac:dyDescent="0.25">
      <c r="A5700" s="106"/>
      <c r="B5700" s="106"/>
      <c r="C5700" s="106"/>
      <c r="D5700" s="106"/>
      <c r="E5700">
        <v>50018</v>
      </c>
      <c r="F5700" s="106"/>
      <c r="G5700" t="s">
        <v>102</v>
      </c>
      <c r="H5700" s="106"/>
    </row>
    <row r="5701" spans="1:8" x14ac:dyDescent="0.25">
      <c r="A5701" s="106"/>
      <c r="B5701" s="106"/>
      <c r="C5701" s="106"/>
      <c r="D5701" s="106"/>
      <c r="E5701">
        <v>50019</v>
      </c>
      <c r="F5701" s="106"/>
      <c r="G5701" t="s">
        <v>102</v>
      </c>
      <c r="H5701" s="106"/>
    </row>
    <row r="5702" spans="1:8" x14ac:dyDescent="0.25">
      <c r="A5702" s="106"/>
      <c r="B5702" s="106"/>
      <c r="C5702" s="106"/>
      <c r="D5702" s="106"/>
      <c r="E5702">
        <v>50020</v>
      </c>
      <c r="F5702" s="106"/>
      <c r="G5702" t="s">
        <v>102</v>
      </c>
      <c r="H5702" s="106"/>
    </row>
    <row r="5703" spans="1:8" x14ac:dyDescent="0.25">
      <c r="A5703" s="106"/>
      <c r="B5703" s="106"/>
      <c r="C5703" s="106"/>
      <c r="D5703" s="106"/>
      <c r="E5703">
        <v>50022</v>
      </c>
      <c r="F5703" s="106"/>
      <c r="G5703" t="s">
        <v>102</v>
      </c>
      <c r="H5703" s="106"/>
    </row>
    <row r="5704" spans="1:8" x14ac:dyDescent="0.25">
      <c r="A5704" s="106"/>
      <c r="B5704" s="106"/>
      <c r="C5704" s="106"/>
      <c r="D5704" s="106"/>
      <c r="E5704">
        <v>50023</v>
      </c>
      <c r="F5704" s="106"/>
      <c r="G5704" t="s">
        <v>102</v>
      </c>
      <c r="H5704" s="106"/>
    </row>
    <row r="5705" spans="1:8" x14ac:dyDescent="0.25">
      <c r="A5705" s="106"/>
      <c r="B5705" s="106"/>
      <c r="C5705" s="106"/>
      <c r="D5705" s="106"/>
      <c r="E5705">
        <v>50024</v>
      </c>
      <c r="F5705" s="106"/>
      <c r="G5705" t="s">
        <v>102</v>
      </c>
      <c r="H5705" s="106"/>
    </row>
    <row r="5706" spans="1:8" x14ac:dyDescent="0.25">
      <c r="A5706" s="106"/>
      <c r="B5706" s="106"/>
      <c r="C5706" s="106"/>
      <c r="D5706" s="106"/>
      <c r="E5706">
        <v>50026</v>
      </c>
      <c r="F5706" s="106"/>
      <c r="G5706" t="s">
        <v>102</v>
      </c>
      <c r="H5706" s="106"/>
    </row>
    <row r="5707" spans="1:8" x14ac:dyDescent="0.25">
      <c r="A5707" s="106"/>
      <c r="B5707" s="106"/>
      <c r="C5707" s="106"/>
      <c r="D5707" s="106"/>
      <c r="E5707">
        <v>50890</v>
      </c>
      <c r="F5707" s="106"/>
      <c r="G5707" t="s">
        <v>102</v>
      </c>
      <c r="H5707" s="106"/>
    </row>
    <row r="5708" spans="1:8" x14ac:dyDescent="0.25">
      <c r="A5708" s="106"/>
      <c r="B5708" s="106"/>
      <c r="C5708" s="106"/>
      <c r="D5708" s="106"/>
      <c r="E5708">
        <v>50891</v>
      </c>
      <c r="F5708" s="106"/>
      <c r="G5708" t="s">
        <v>102</v>
      </c>
      <c r="H5708" s="106"/>
    </row>
    <row r="5709" spans="1:8" x14ac:dyDescent="0.25">
      <c r="A5709" s="106"/>
      <c r="B5709" s="106"/>
      <c r="C5709" s="106"/>
      <c r="D5709" s="106"/>
      <c r="E5709">
        <v>50892</v>
      </c>
      <c r="F5709" s="106"/>
      <c r="G5709" t="s">
        <v>102</v>
      </c>
      <c r="H5709" s="106"/>
    </row>
    <row r="5710" spans="1:8" x14ac:dyDescent="0.25">
      <c r="A5710" s="106"/>
      <c r="B5710" s="106"/>
      <c r="C5710" s="106"/>
      <c r="D5710" s="106"/>
      <c r="E5710">
        <v>50893</v>
      </c>
      <c r="F5710" s="106"/>
      <c r="G5710" t="s">
        <v>102</v>
      </c>
      <c r="H5710" s="106"/>
    </row>
    <row r="5711" spans="1:8" x14ac:dyDescent="0.25">
      <c r="A5711" s="106"/>
      <c r="B5711" s="106"/>
      <c r="C5711" s="106"/>
      <c r="D5711" s="106"/>
      <c r="E5711">
        <v>50894</v>
      </c>
      <c r="F5711" s="106"/>
      <c r="G5711" t="s">
        <v>102</v>
      </c>
      <c r="H5711" s="106"/>
    </row>
    <row r="5712" spans="1:8" x14ac:dyDescent="0.25">
      <c r="A5712" s="106"/>
      <c r="B5712" s="106"/>
      <c r="C5712" s="106"/>
      <c r="D5712" s="106"/>
      <c r="E5712">
        <v>50895</v>
      </c>
      <c r="F5712" s="106"/>
      <c r="G5712" t="s">
        <v>102</v>
      </c>
      <c r="H5712" s="106"/>
    </row>
    <row r="5713" spans="1:8" x14ac:dyDescent="0.25">
      <c r="A5713" s="106"/>
      <c r="B5713" s="106"/>
      <c r="C5713" s="106"/>
      <c r="D5713" s="106"/>
      <c r="E5713">
        <v>50896</v>
      </c>
      <c r="F5713" s="106"/>
      <c r="G5713" t="s">
        <v>102</v>
      </c>
      <c r="H5713" s="106"/>
    </row>
    <row r="5714" spans="1:8" x14ac:dyDescent="0.25">
      <c r="A5714" s="106"/>
      <c r="B5714" s="106"/>
      <c r="C5714" s="106"/>
      <c r="D5714" s="106"/>
      <c r="E5714">
        <v>50897</v>
      </c>
      <c r="F5714" s="106"/>
      <c r="G5714" t="s">
        <v>102</v>
      </c>
      <c r="H5714" s="106"/>
    </row>
    <row r="5715" spans="1:8" x14ac:dyDescent="0.25">
      <c r="A5715" s="106"/>
      <c r="B5715" s="106"/>
      <c r="C5715" s="106"/>
      <c r="D5715" s="106"/>
      <c r="E5715">
        <v>50898</v>
      </c>
      <c r="F5715" s="106"/>
      <c r="G5715" t="s">
        <v>102</v>
      </c>
      <c r="H5715" s="106"/>
    </row>
    <row r="5716" spans="1:8" x14ac:dyDescent="0.25">
      <c r="A5716" s="106"/>
      <c r="B5716" s="106"/>
      <c r="C5716" s="106"/>
      <c r="D5716" s="106"/>
      <c r="E5716">
        <v>50899</v>
      </c>
      <c r="F5716" s="106"/>
      <c r="G5716" t="s">
        <v>102</v>
      </c>
      <c r="H5716" s="106"/>
    </row>
    <row r="5717" spans="1:8" x14ac:dyDescent="0.25">
      <c r="A5717" s="106"/>
      <c r="B5717" s="106"/>
      <c r="C5717" s="106"/>
      <c r="D5717" s="106"/>
      <c r="E5717">
        <v>50902</v>
      </c>
      <c r="F5717" s="106"/>
      <c r="G5717" t="s">
        <v>102</v>
      </c>
      <c r="H5717" s="106"/>
    </row>
    <row r="5718" spans="1:8" x14ac:dyDescent="0.25">
      <c r="A5718" s="106"/>
      <c r="B5718" s="106"/>
      <c r="C5718" s="106"/>
      <c r="D5718" s="106"/>
      <c r="E5718">
        <v>50903</v>
      </c>
      <c r="F5718" s="106"/>
      <c r="G5718" t="s">
        <v>102</v>
      </c>
      <c r="H5718" s="106"/>
    </row>
    <row r="5719" spans="1:8" x14ac:dyDescent="0.25">
      <c r="A5719" s="106"/>
      <c r="B5719" s="106"/>
      <c r="C5719" s="106"/>
      <c r="D5719" s="106"/>
      <c r="E5719">
        <v>50904</v>
      </c>
      <c r="F5719" s="106"/>
      <c r="G5719" t="s">
        <v>102</v>
      </c>
      <c r="H5719" s="106"/>
    </row>
    <row r="5720" spans="1:8" x14ac:dyDescent="0.25">
      <c r="A5720" s="106"/>
      <c r="B5720" s="106"/>
      <c r="C5720" s="106"/>
      <c r="D5720" s="106"/>
      <c r="E5720">
        <v>50905</v>
      </c>
      <c r="F5720" s="106"/>
      <c r="G5720" t="s">
        <v>102</v>
      </c>
      <c r="H5720" s="106"/>
    </row>
    <row r="5721" spans="1:8" x14ac:dyDescent="0.25">
      <c r="A5721" s="106"/>
      <c r="B5721" s="106"/>
      <c r="C5721" s="106"/>
      <c r="D5721" s="106"/>
      <c r="E5721">
        <v>50906</v>
      </c>
      <c r="F5721" s="106"/>
      <c r="G5721" t="s">
        <v>102</v>
      </c>
      <c r="H5721" s="106"/>
    </row>
    <row r="5722" spans="1:8" x14ac:dyDescent="0.25">
      <c r="A5722" s="106"/>
      <c r="B5722" s="106"/>
      <c r="C5722" s="106"/>
      <c r="D5722" s="106"/>
      <c r="E5722">
        <v>50907</v>
      </c>
      <c r="F5722" s="106"/>
      <c r="G5722" t="s">
        <v>102</v>
      </c>
      <c r="H5722" s="106"/>
    </row>
    <row r="5723" spans="1:8" x14ac:dyDescent="0.25">
      <c r="A5723" s="106"/>
      <c r="B5723" s="106"/>
      <c r="C5723" s="106"/>
      <c r="D5723" s="106"/>
      <c r="E5723">
        <v>50908</v>
      </c>
      <c r="F5723" s="106"/>
      <c r="G5723" t="s">
        <v>102</v>
      </c>
      <c r="H5723" s="106"/>
    </row>
    <row r="5724" spans="1:8" x14ac:dyDescent="0.25">
      <c r="A5724" s="106"/>
      <c r="B5724" s="106"/>
      <c r="C5724" s="106"/>
      <c r="D5724" s="106"/>
      <c r="E5724">
        <v>50909</v>
      </c>
      <c r="F5724" s="106"/>
      <c r="G5724" t="s">
        <v>102</v>
      </c>
      <c r="H5724" s="106"/>
    </row>
    <row r="5725" spans="1:8" x14ac:dyDescent="0.25">
      <c r="A5725" s="106"/>
      <c r="B5725" s="106"/>
      <c r="C5725" s="106"/>
      <c r="D5725" s="106"/>
      <c r="E5725">
        <v>50910</v>
      </c>
      <c r="F5725" s="106"/>
      <c r="G5725" t="s">
        <v>102</v>
      </c>
      <c r="H5725" s="106"/>
    </row>
    <row r="5726" spans="1:8" x14ac:dyDescent="0.25">
      <c r="A5726" s="106"/>
      <c r="B5726" s="106"/>
      <c r="C5726" s="106"/>
      <c r="D5726" s="106"/>
      <c r="E5726">
        <v>50911</v>
      </c>
      <c r="F5726" s="106"/>
      <c r="G5726" t="s">
        <v>102</v>
      </c>
      <c r="H5726" s="106"/>
    </row>
    <row r="5727" spans="1:8" x14ac:dyDescent="0.25">
      <c r="A5727" s="106"/>
      <c r="B5727" s="106"/>
      <c r="C5727" s="106"/>
      <c r="D5727" s="106"/>
      <c r="E5727">
        <v>50912</v>
      </c>
      <c r="F5727" s="106"/>
      <c r="G5727" t="s">
        <v>102</v>
      </c>
      <c r="H5727" s="106"/>
    </row>
    <row r="5728" spans="1:8" x14ac:dyDescent="0.25">
      <c r="A5728" s="106"/>
      <c r="B5728" s="106"/>
      <c r="C5728" s="106"/>
      <c r="D5728" s="106"/>
      <c r="E5728">
        <v>50913</v>
      </c>
      <c r="F5728" s="106"/>
      <c r="G5728" t="s">
        <v>102</v>
      </c>
      <c r="H5728" s="106"/>
    </row>
    <row r="5729" spans="1:8" x14ac:dyDescent="0.25">
      <c r="A5729" s="106"/>
      <c r="B5729" s="106"/>
      <c r="C5729" s="106"/>
      <c r="D5729" s="106"/>
      <c r="E5729">
        <v>50914</v>
      </c>
      <c r="F5729" s="106"/>
      <c r="G5729" t="s">
        <v>102</v>
      </c>
      <c r="H5729" s="106"/>
    </row>
    <row r="5730" spans="1:8" x14ac:dyDescent="0.25">
      <c r="A5730" s="106"/>
      <c r="B5730" s="106"/>
      <c r="C5730" s="106"/>
      <c r="D5730" s="106"/>
      <c r="E5730">
        <v>50915</v>
      </c>
      <c r="F5730" s="106"/>
      <c r="G5730" t="s">
        <v>102</v>
      </c>
      <c r="H5730" s="106"/>
    </row>
    <row r="5731" spans="1:8" x14ac:dyDescent="0.25">
      <c r="A5731" s="106"/>
      <c r="B5731" s="106"/>
      <c r="C5731" s="106"/>
      <c r="D5731" s="106"/>
      <c r="E5731">
        <v>50916</v>
      </c>
      <c r="F5731" s="106"/>
      <c r="G5731" t="s">
        <v>102</v>
      </c>
      <c r="H5731" s="106"/>
    </row>
    <row r="5732" spans="1:8" x14ac:dyDescent="0.25">
      <c r="A5732" s="106"/>
      <c r="B5732" s="106"/>
      <c r="C5732" s="106"/>
      <c r="D5732" s="106"/>
      <c r="E5732">
        <v>50917</v>
      </c>
      <c r="F5732" s="106"/>
      <c r="G5732" t="s">
        <v>102</v>
      </c>
      <c r="H5732" s="106"/>
    </row>
    <row r="5733" spans="1:8" x14ac:dyDescent="0.25">
      <c r="A5733" s="106"/>
      <c r="B5733" s="106"/>
      <c r="C5733" s="106"/>
      <c r="D5733" s="106"/>
      <c r="E5733">
        <v>49932</v>
      </c>
      <c r="F5733" s="106"/>
      <c r="G5733" t="s">
        <v>102</v>
      </c>
      <c r="H5733" s="106"/>
    </row>
    <row r="5734" spans="1:8" x14ac:dyDescent="0.25">
      <c r="A5734" s="106"/>
      <c r="B5734" s="106"/>
      <c r="C5734" s="106"/>
      <c r="D5734" s="106"/>
      <c r="E5734">
        <v>49933</v>
      </c>
      <c r="F5734" s="106"/>
      <c r="G5734" t="s">
        <v>102</v>
      </c>
      <c r="H5734" s="106"/>
    </row>
    <row r="5735" spans="1:8" x14ac:dyDescent="0.25">
      <c r="A5735" s="106"/>
      <c r="B5735" s="106"/>
      <c r="C5735" s="106"/>
      <c r="D5735" s="106"/>
      <c r="E5735">
        <v>49934</v>
      </c>
      <c r="F5735" s="106"/>
      <c r="G5735" t="s">
        <v>102</v>
      </c>
      <c r="H5735" s="106"/>
    </row>
    <row r="5736" spans="1:8" x14ac:dyDescent="0.25">
      <c r="A5736" s="106"/>
      <c r="B5736" s="106"/>
      <c r="C5736" s="106"/>
      <c r="D5736" s="106"/>
      <c r="E5736">
        <v>49935</v>
      </c>
      <c r="F5736" s="106"/>
      <c r="G5736" t="s">
        <v>102</v>
      </c>
      <c r="H5736" s="106"/>
    </row>
    <row r="5737" spans="1:8" x14ac:dyDescent="0.25">
      <c r="A5737" s="106"/>
      <c r="B5737" s="106"/>
      <c r="C5737" s="106"/>
      <c r="D5737" s="106"/>
      <c r="E5737">
        <v>49936</v>
      </c>
      <c r="F5737" s="106"/>
      <c r="G5737" t="s">
        <v>102</v>
      </c>
      <c r="H5737" s="106"/>
    </row>
    <row r="5738" spans="1:8" x14ac:dyDescent="0.25">
      <c r="A5738" s="106"/>
      <c r="B5738" s="106"/>
      <c r="C5738" s="106"/>
      <c r="D5738" s="106"/>
      <c r="E5738">
        <v>50918</v>
      </c>
      <c r="F5738" s="106"/>
      <c r="G5738" t="s">
        <v>102</v>
      </c>
      <c r="H5738" s="106"/>
    </row>
    <row r="5739" spans="1:8" x14ac:dyDescent="0.25">
      <c r="A5739" s="106"/>
      <c r="B5739" s="106"/>
      <c r="C5739" s="106"/>
      <c r="D5739" s="106"/>
      <c r="E5739">
        <v>50919</v>
      </c>
      <c r="F5739" s="106"/>
      <c r="G5739" t="s">
        <v>102</v>
      </c>
      <c r="H5739" s="106"/>
    </row>
    <row r="5740" spans="1:8" x14ac:dyDescent="0.25">
      <c r="A5740" s="106"/>
      <c r="B5740" s="106"/>
      <c r="C5740" s="106"/>
      <c r="D5740" s="106"/>
      <c r="E5740">
        <v>50920</v>
      </c>
      <c r="F5740" s="106"/>
      <c r="G5740" t="s">
        <v>102</v>
      </c>
      <c r="H5740" s="106"/>
    </row>
    <row r="5741" spans="1:8" x14ac:dyDescent="0.25">
      <c r="A5741" s="106"/>
      <c r="B5741" s="106"/>
      <c r="C5741" s="106"/>
      <c r="D5741" s="106"/>
      <c r="E5741">
        <v>50921</v>
      </c>
      <c r="F5741" s="106"/>
      <c r="G5741" t="s">
        <v>102</v>
      </c>
      <c r="H5741" s="106"/>
    </row>
    <row r="5742" spans="1:8" x14ac:dyDescent="0.25">
      <c r="A5742" s="106"/>
      <c r="B5742" s="106"/>
      <c r="C5742" s="106"/>
      <c r="D5742" s="106"/>
      <c r="E5742">
        <v>50922</v>
      </c>
      <c r="F5742" s="106"/>
      <c r="G5742" t="s">
        <v>102</v>
      </c>
      <c r="H5742" s="106"/>
    </row>
    <row r="5743" spans="1:8" x14ac:dyDescent="0.25">
      <c r="A5743" s="106"/>
      <c r="B5743" s="106"/>
      <c r="C5743" s="106"/>
      <c r="D5743" s="106"/>
      <c r="E5743">
        <v>50923</v>
      </c>
      <c r="F5743" s="106"/>
      <c r="G5743" t="s">
        <v>102</v>
      </c>
      <c r="H5743" s="106"/>
    </row>
    <row r="5744" spans="1:8" x14ac:dyDescent="0.25">
      <c r="A5744" s="106"/>
      <c r="B5744" s="106"/>
      <c r="C5744" s="106"/>
      <c r="D5744" s="106"/>
      <c r="E5744">
        <v>50924</v>
      </c>
      <c r="F5744" s="106"/>
      <c r="G5744" t="s">
        <v>102</v>
      </c>
      <c r="H5744" s="106"/>
    </row>
    <row r="5745" spans="1:8" x14ac:dyDescent="0.25">
      <c r="A5745" s="106"/>
      <c r="B5745" s="106"/>
      <c r="C5745" s="106"/>
      <c r="D5745" s="106"/>
      <c r="E5745">
        <v>50925</v>
      </c>
      <c r="F5745" s="106"/>
      <c r="G5745" t="s">
        <v>102</v>
      </c>
      <c r="H5745" s="106"/>
    </row>
    <row r="5746" spans="1:8" x14ac:dyDescent="0.25">
      <c r="A5746" s="106"/>
      <c r="B5746" s="106"/>
      <c r="C5746" s="106"/>
      <c r="D5746" s="106"/>
      <c r="E5746">
        <v>50926</v>
      </c>
      <c r="F5746" s="106"/>
      <c r="G5746" t="s">
        <v>102</v>
      </c>
      <c r="H5746" s="106"/>
    </row>
    <row r="5747" spans="1:8" x14ac:dyDescent="0.25">
      <c r="A5747" s="106"/>
      <c r="B5747" s="106"/>
      <c r="C5747" s="106"/>
      <c r="D5747" s="106"/>
      <c r="E5747">
        <v>50928</v>
      </c>
      <c r="F5747" s="106"/>
      <c r="G5747" t="s">
        <v>102</v>
      </c>
      <c r="H5747" s="106"/>
    </row>
    <row r="5748" spans="1:8" x14ac:dyDescent="0.25">
      <c r="A5748" s="106"/>
      <c r="B5748" s="106"/>
      <c r="C5748" s="106"/>
      <c r="D5748" s="106"/>
      <c r="E5748">
        <v>50929</v>
      </c>
      <c r="F5748" s="106"/>
      <c r="G5748" t="s">
        <v>102</v>
      </c>
      <c r="H5748" s="106"/>
    </row>
    <row r="5749" spans="1:8" x14ac:dyDescent="0.25">
      <c r="A5749" s="106"/>
      <c r="B5749" s="106"/>
      <c r="C5749" s="106"/>
      <c r="D5749" s="106"/>
      <c r="E5749">
        <v>50930</v>
      </c>
      <c r="F5749" s="106"/>
      <c r="G5749" t="s">
        <v>102</v>
      </c>
      <c r="H5749" s="106"/>
    </row>
    <row r="5750" spans="1:8" x14ac:dyDescent="0.25">
      <c r="A5750" s="106"/>
      <c r="B5750" s="106"/>
      <c r="C5750" s="106"/>
      <c r="D5750" s="106"/>
      <c r="E5750">
        <v>50931</v>
      </c>
      <c r="F5750" s="106"/>
      <c r="G5750" t="s">
        <v>102</v>
      </c>
      <c r="H5750" s="106"/>
    </row>
    <row r="5751" spans="1:8" x14ac:dyDescent="0.25">
      <c r="A5751" s="106"/>
      <c r="B5751" s="106"/>
      <c r="C5751" s="106"/>
      <c r="D5751" s="106"/>
      <c r="E5751">
        <v>50932</v>
      </c>
      <c r="F5751" s="106"/>
      <c r="G5751" t="s">
        <v>102</v>
      </c>
      <c r="H5751" s="106"/>
    </row>
    <row r="5752" spans="1:8" x14ac:dyDescent="0.25">
      <c r="A5752" s="106"/>
      <c r="B5752" s="106"/>
      <c r="C5752" s="106"/>
      <c r="D5752" s="106"/>
      <c r="E5752">
        <v>50933</v>
      </c>
      <c r="F5752" s="106"/>
      <c r="G5752" t="s">
        <v>102</v>
      </c>
      <c r="H5752" s="106"/>
    </row>
    <row r="5753" spans="1:8" x14ac:dyDescent="0.25">
      <c r="A5753" s="106"/>
      <c r="B5753" s="106"/>
      <c r="C5753" s="106"/>
      <c r="D5753" s="106"/>
      <c r="E5753">
        <v>50934</v>
      </c>
      <c r="F5753" s="106"/>
      <c r="G5753" t="s">
        <v>102</v>
      </c>
      <c r="H5753" s="106"/>
    </row>
    <row r="5754" spans="1:8" x14ac:dyDescent="0.25">
      <c r="A5754" s="106"/>
      <c r="B5754" s="106"/>
      <c r="C5754" s="106"/>
      <c r="D5754" s="106"/>
      <c r="E5754">
        <v>50935</v>
      </c>
      <c r="F5754" s="106"/>
      <c r="G5754" t="s">
        <v>102</v>
      </c>
      <c r="H5754" s="106"/>
    </row>
    <row r="5755" spans="1:8" x14ac:dyDescent="0.25">
      <c r="A5755" s="106"/>
      <c r="B5755" s="106"/>
      <c r="C5755" s="106"/>
      <c r="D5755" s="106"/>
      <c r="E5755">
        <v>50936</v>
      </c>
      <c r="F5755" s="106"/>
      <c r="G5755" t="s">
        <v>102</v>
      </c>
      <c r="H5755" s="106"/>
    </row>
    <row r="5756" spans="1:8" x14ac:dyDescent="0.25">
      <c r="A5756" s="106"/>
      <c r="B5756" s="106"/>
      <c r="C5756" s="106"/>
      <c r="D5756" s="106"/>
      <c r="E5756">
        <v>50937</v>
      </c>
      <c r="F5756" s="106"/>
      <c r="G5756" t="s">
        <v>102</v>
      </c>
      <c r="H5756" s="106"/>
    </row>
    <row r="5757" spans="1:8" x14ac:dyDescent="0.25">
      <c r="A5757" s="106"/>
      <c r="B5757" s="106"/>
      <c r="C5757" s="106"/>
      <c r="D5757" s="106"/>
      <c r="E5757">
        <v>50938</v>
      </c>
      <c r="F5757" s="106"/>
      <c r="G5757" t="s">
        <v>102</v>
      </c>
      <c r="H5757" s="106"/>
    </row>
    <row r="5758" spans="1:8" x14ac:dyDescent="0.25">
      <c r="A5758" s="106"/>
      <c r="B5758" s="106"/>
      <c r="C5758" s="106"/>
      <c r="D5758" s="106"/>
      <c r="E5758">
        <v>50939</v>
      </c>
      <c r="F5758" s="106"/>
      <c r="G5758" t="s">
        <v>102</v>
      </c>
      <c r="H5758" s="106"/>
    </row>
    <row r="5759" spans="1:8" x14ac:dyDescent="0.25">
      <c r="A5759" s="106"/>
      <c r="B5759" s="106"/>
      <c r="C5759" s="106"/>
      <c r="D5759" s="106"/>
      <c r="E5759">
        <v>50940</v>
      </c>
      <c r="F5759" s="106"/>
      <c r="G5759" t="s">
        <v>102</v>
      </c>
      <c r="H5759" s="106"/>
    </row>
    <row r="5760" spans="1:8" x14ac:dyDescent="0.25">
      <c r="A5760" s="106"/>
      <c r="B5760" s="106"/>
      <c r="C5760" s="106"/>
      <c r="D5760" s="106"/>
      <c r="E5760">
        <v>50941</v>
      </c>
      <c r="F5760" s="106"/>
      <c r="G5760" t="s">
        <v>102</v>
      </c>
      <c r="H5760" s="106"/>
    </row>
    <row r="5761" spans="1:8" x14ac:dyDescent="0.25">
      <c r="A5761" s="106"/>
      <c r="B5761" s="106"/>
      <c r="C5761" s="106"/>
      <c r="D5761" s="106"/>
      <c r="E5761">
        <v>50943</v>
      </c>
      <c r="F5761" s="106"/>
      <c r="G5761" t="s">
        <v>102</v>
      </c>
      <c r="H5761" s="106"/>
    </row>
    <row r="5762" spans="1:8" x14ac:dyDescent="0.25">
      <c r="A5762" s="106"/>
      <c r="B5762" s="106"/>
      <c r="C5762" s="106"/>
      <c r="D5762" s="106"/>
      <c r="E5762">
        <v>50944</v>
      </c>
      <c r="F5762" s="106"/>
      <c r="G5762" t="s">
        <v>102</v>
      </c>
      <c r="H5762" s="106"/>
    </row>
    <row r="5763" spans="1:8" x14ac:dyDescent="0.25">
      <c r="A5763" s="106"/>
      <c r="B5763" s="106"/>
      <c r="C5763" s="106"/>
      <c r="D5763" s="106"/>
      <c r="E5763">
        <v>50945</v>
      </c>
      <c r="F5763" s="106"/>
      <c r="G5763" t="s">
        <v>102</v>
      </c>
      <c r="H5763" s="106"/>
    </row>
    <row r="5764" spans="1:8" x14ac:dyDescent="0.25">
      <c r="A5764" s="106"/>
      <c r="B5764" s="106"/>
      <c r="C5764" s="106"/>
      <c r="D5764" s="106"/>
      <c r="E5764">
        <v>50946</v>
      </c>
      <c r="F5764" s="106"/>
      <c r="G5764" t="s">
        <v>102</v>
      </c>
      <c r="H5764" s="106"/>
    </row>
    <row r="5765" spans="1:8" x14ac:dyDescent="0.25">
      <c r="A5765" s="106"/>
      <c r="B5765" s="106"/>
      <c r="C5765" s="106"/>
      <c r="D5765" s="106"/>
      <c r="E5765">
        <v>50947</v>
      </c>
      <c r="F5765" s="106"/>
      <c r="G5765" t="s">
        <v>102</v>
      </c>
      <c r="H5765" s="106"/>
    </row>
    <row r="5766" spans="1:8" x14ac:dyDescent="0.25">
      <c r="A5766" s="106"/>
      <c r="B5766" s="106"/>
      <c r="C5766" s="106"/>
      <c r="D5766" s="106"/>
      <c r="E5766">
        <v>50948</v>
      </c>
      <c r="F5766" s="106"/>
      <c r="G5766" t="s">
        <v>102</v>
      </c>
      <c r="H5766" s="106"/>
    </row>
    <row r="5767" spans="1:8" x14ac:dyDescent="0.25">
      <c r="A5767" s="106"/>
      <c r="B5767" s="106"/>
      <c r="C5767" s="106"/>
      <c r="D5767" s="106"/>
      <c r="E5767">
        <v>50949</v>
      </c>
      <c r="F5767" s="106"/>
      <c r="G5767" t="s">
        <v>102</v>
      </c>
      <c r="H5767" s="106"/>
    </row>
    <row r="5768" spans="1:8" x14ac:dyDescent="0.25">
      <c r="A5768" s="106"/>
      <c r="B5768" s="106"/>
      <c r="C5768" s="106"/>
      <c r="D5768" s="106"/>
      <c r="E5768">
        <v>50950</v>
      </c>
      <c r="F5768" s="106"/>
      <c r="G5768" t="s">
        <v>102</v>
      </c>
      <c r="H5768" s="106"/>
    </row>
    <row r="5769" spans="1:8" x14ac:dyDescent="0.25">
      <c r="A5769" s="106"/>
      <c r="B5769" s="106"/>
      <c r="C5769" s="106"/>
      <c r="D5769" s="106"/>
      <c r="E5769">
        <v>50951</v>
      </c>
      <c r="F5769" s="106"/>
      <c r="G5769" t="s">
        <v>102</v>
      </c>
      <c r="H5769" s="106"/>
    </row>
    <row r="5770" spans="1:8" x14ac:dyDescent="0.25">
      <c r="A5770" s="106"/>
      <c r="B5770" s="106"/>
      <c r="C5770" s="106"/>
      <c r="D5770" s="106"/>
      <c r="E5770">
        <v>50952</v>
      </c>
      <c r="F5770" s="106"/>
      <c r="G5770" t="s">
        <v>102</v>
      </c>
      <c r="H5770" s="106"/>
    </row>
    <row r="5771" spans="1:8" x14ac:dyDescent="0.25">
      <c r="A5771" s="106"/>
      <c r="B5771" s="106"/>
      <c r="C5771" s="106"/>
      <c r="D5771" s="106"/>
      <c r="E5771">
        <v>50953</v>
      </c>
      <c r="F5771" s="106"/>
      <c r="G5771" t="s">
        <v>102</v>
      </c>
      <c r="H5771" s="106"/>
    </row>
    <row r="5772" spans="1:8" x14ac:dyDescent="0.25">
      <c r="A5772" s="106"/>
      <c r="B5772" s="106"/>
      <c r="C5772" s="106"/>
      <c r="D5772" s="106"/>
      <c r="E5772">
        <v>50954</v>
      </c>
      <c r="F5772" s="106"/>
      <c r="G5772" t="s">
        <v>102</v>
      </c>
      <c r="H5772" s="106"/>
    </row>
    <row r="5773" spans="1:8" x14ac:dyDescent="0.25">
      <c r="A5773" s="106"/>
      <c r="B5773" s="106"/>
      <c r="C5773" s="106"/>
      <c r="D5773" s="106"/>
      <c r="E5773">
        <v>50955</v>
      </c>
      <c r="F5773" s="106"/>
      <c r="G5773" t="s">
        <v>102</v>
      </c>
      <c r="H5773" s="106"/>
    </row>
    <row r="5774" spans="1:8" x14ac:dyDescent="0.25">
      <c r="A5774" s="106"/>
      <c r="B5774" s="106"/>
      <c r="C5774" s="106"/>
      <c r="D5774" s="106"/>
      <c r="E5774">
        <v>50956</v>
      </c>
      <c r="F5774" s="106"/>
      <c r="G5774" t="s">
        <v>102</v>
      </c>
      <c r="H5774" s="106"/>
    </row>
    <row r="5775" spans="1:8" x14ac:dyDescent="0.25">
      <c r="A5775" s="106"/>
      <c r="B5775" s="106"/>
      <c r="C5775" s="106"/>
      <c r="D5775" s="106"/>
      <c r="E5775">
        <v>50957</v>
      </c>
      <c r="F5775" s="106"/>
      <c r="G5775" t="s">
        <v>102</v>
      </c>
      <c r="H5775" s="106"/>
    </row>
    <row r="5776" spans="1:8" x14ac:dyDescent="0.25">
      <c r="A5776" s="106"/>
      <c r="B5776" s="106"/>
      <c r="C5776" s="106"/>
      <c r="D5776" s="106"/>
      <c r="E5776">
        <v>50958</v>
      </c>
      <c r="F5776" s="106"/>
      <c r="G5776" t="s">
        <v>102</v>
      </c>
      <c r="H5776" s="106"/>
    </row>
    <row r="5777" spans="1:8" x14ac:dyDescent="0.25">
      <c r="A5777" s="106"/>
      <c r="B5777" s="106"/>
      <c r="C5777" s="106"/>
      <c r="D5777" s="106"/>
      <c r="E5777">
        <v>50960</v>
      </c>
      <c r="F5777" s="106"/>
      <c r="G5777" t="s">
        <v>102</v>
      </c>
      <c r="H5777" s="106"/>
    </row>
    <row r="5778" spans="1:8" x14ac:dyDescent="0.25">
      <c r="A5778" s="106"/>
      <c r="B5778" s="106"/>
      <c r="C5778" s="106"/>
      <c r="D5778" s="106"/>
      <c r="E5778">
        <v>50961</v>
      </c>
      <c r="F5778" s="106"/>
      <c r="G5778" t="s">
        <v>102</v>
      </c>
      <c r="H5778" s="106"/>
    </row>
    <row r="5779" spans="1:8" x14ac:dyDescent="0.25">
      <c r="A5779" s="106"/>
      <c r="B5779" s="106"/>
      <c r="C5779" s="106"/>
      <c r="D5779" s="106"/>
      <c r="E5779">
        <v>50962</v>
      </c>
      <c r="F5779" s="106"/>
      <c r="G5779" t="s">
        <v>102</v>
      </c>
      <c r="H5779" s="106"/>
    </row>
    <row r="5780" spans="1:8" x14ac:dyDescent="0.25">
      <c r="A5780" s="106"/>
      <c r="B5780" s="106"/>
      <c r="C5780" s="106"/>
      <c r="D5780" s="106"/>
      <c r="E5780">
        <v>50963</v>
      </c>
      <c r="F5780" s="106"/>
      <c r="G5780" t="s">
        <v>102</v>
      </c>
      <c r="H5780" s="106"/>
    </row>
    <row r="5781" spans="1:8" x14ac:dyDescent="0.25">
      <c r="A5781" s="106"/>
      <c r="B5781" s="106"/>
      <c r="C5781" s="106"/>
      <c r="D5781" s="106"/>
      <c r="E5781">
        <v>50965</v>
      </c>
      <c r="F5781" s="106"/>
      <c r="G5781" t="s">
        <v>102</v>
      </c>
      <c r="H5781" s="106"/>
    </row>
    <row r="5782" spans="1:8" x14ac:dyDescent="0.25">
      <c r="A5782" s="106"/>
      <c r="B5782" s="106"/>
      <c r="C5782" s="106"/>
      <c r="D5782" s="106"/>
      <c r="E5782">
        <v>50968</v>
      </c>
      <c r="F5782" s="106"/>
      <c r="G5782" t="s">
        <v>102</v>
      </c>
      <c r="H5782" s="106"/>
    </row>
    <row r="5783" spans="1:8" x14ac:dyDescent="0.25">
      <c r="A5783" s="106"/>
      <c r="B5783" s="106"/>
      <c r="C5783" s="106"/>
      <c r="D5783" s="106"/>
      <c r="E5783">
        <v>50970</v>
      </c>
      <c r="F5783" s="106"/>
      <c r="G5783" t="s">
        <v>102</v>
      </c>
      <c r="H5783" s="106"/>
    </row>
    <row r="5784" spans="1:8" x14ac:dyDescent="0.25">
      <c r="A5784" s="106"/>
      <c r="B5784" s="106"/>
      <c r="C5784" s="106"/>
      <c r="D5784" s="106"/>
      <c r="E5784">
        <v>50971</v>
      </c>
      <c r="F5784" s="106"/>
      <c r="G5784" t="s">
        <v>102</v>
      </c>
      <c r="H5784" s="106"/>
    </row>
    <row r="5785" spans="1:8" x14ac:dyDescent="0.25">
      <c r="A5785" s="106"/>
      <c r="B5785" s="106"/>
      <c r="C5785" s="106"/>
      <c r="D5785" s="106"/>
      <c r="E5785">
        <v>50972</v>
      </c>
      <c r="F5785" s="106"/>
      <c r="G5785" t="s">
        <v>102</v>
      </c>
      <c r="H5785" s="106"/>
    </row>
    <row r="5786" spans="1:8" x14ac:dyDescent="0.25">
      <c r="A5786" s="106"/>
      <c r="B5786" s="106"/>
      <c r="C5786" s="106"/>
      <c r="D5786" s="106"/>
      <c r="E5786">
        <v>50974</v>
      </c>
      <c r="F5786" s="106"/>
      <c r="G5786" t="s">
        <v>102</v>
      </c>
      <c r="H5786" s="106"/>
    </row>
    <row r="5787" spans="1:8" x14ac:dyDescent="0.25">
      <c r="A5787" s="106"/>
      <c r="B5787" s="106"/>
      <c r="C5787" s="106"/>
      <c r="D5787" s="106"/>
      <c r="E5787">
        <v>50976</v>
      </c>
      <c r="F5787" s="106"/>
      <c r="G5787" t="s">
        <v>102</v>
      </c>
      <c r="H5787" s="106"/>
    </row>
    <row r="5788" spans="1:8" x14ac:dyDescent="0.25">
      <c r="A5788" s="106"/>
      <c r="B5788" s="106"/>
      <c r="C5788" s="106"/>
      <c r="D5788" s="106"/>
      <c r="E5788">
        <v>50977</v>
      </c>
      <c r="F5788" s="106"/>
      <c r="G5788" t="s">
        <v>102</v>
      </c>
      <c r="H5788" s="106"/>
    </row>
    <row r="5789" spans="1:8" x14ac:dyDescent="0.25">
      <c r="A5789" s="106"/>
      <c r="B5789" s="106"/>
      <c r="C5789" s="106"/>
      <c r="D5789" s="106"/>
      <c r="E5789">
        <v>50978</v>
      </c>
      <c r="F5789" s="106"/>
      <c r="G5789" t="s">
        <v>102</v>
      </c>
      <c r="H5789" s="106"/>
    </row>
    <row r="5790" spans="1:8" x14ac:dyDescent="0.25">
      <c r="A5790" s="106"/>
      <c r="B5790" s="106"/>
      <c r="C5790" s="106"/>
      <c r="D5790" s="106"/>
      <c r="E5790">
        <v>50979</v>
      </c>
      <c r="F5790" s="106"/>
      <c r="G5790" t="s">
        <v>102</v>
      </c>
      <c r="H5790" s="106"/>
    </row>
    <row r="5791" spans="1:8" x14ac:dyDescent="0.25">
      <c r="A5791" s="106"/>
      <c r="B5791" s="106"/>
      <c r="C5791" s="106"/>
      <c r="D5791" s="106"/>
      <c r="E5791">
        <v>50981</v>
      </c>
      <c r="F5791" s="106"/>
      <c r="G5791" t="s">
        <v>102</v>
      </c>
      <c r="H5791" s="106"/>
    </row>
    <row r="5792" spans="1:8" x14ac:dyDescent="0.25">
      <c r="A5792" s="106"/>
      <c r="B5792" s="106"/>
      <c r="C5792" s="106"/>
      <c r="D5792" s="106"/>
      <c r="E5792">
        <v>50982</v>
      </c>
      <c r="F5792" s="106"/>
      <c r="G5792" t="s">
        <v>102</v>
      </c>
      <c r="H5792" s="106"/>
    </row>
    <row r="5793" spans="1:8" x14ac:dyDescent="0.25">
      <c r="A5793" s="106"/>
      <c r="B5793" s="106"/>
      <c r="C5793" s="106"/>
      <c r="D5793" s="106"/>
      <c r="E5793">
        <v>50983</v>
      </c>
      <c r="F5793" s="106"/>
      <c r="G5793" t="s">
        <v>102</v>
      </c>
      <c r="H5793" s="106"/>
    </row>
    <row r="5794" spans="1:8" x14ac:dyDescent="0.25">
      <c r="A5794" s="106"/>
      <c r="B5794" s="106"/>
      <c r="C5794" s="106"/>
      <c r="D5794" s="106"/>
      <c r="E5794">
        <v>50984</v>
      </c>
      <c r="F5794" s="106"/>
      <c r="G5794" t="s">
        <v>102</v>
      </c>
      <c r="H5794" s="106"/>
    </row>
    <row r="5795" spans="1:8" x14ac:dyDescent="0.25">
      <c r="A5795" s="106"/>
      <c r="B5795" s="106"/>
      <c r="C5795" s="106"/>
      <c r="D5795" s="106"/>
      <c r="E5795">
        <v>50985</v>
      </c>
      <c r="F5795" s="106"/>
      <c r="G5795" t="s">
        <v>102</v>
      </c>
      <c r="H5795" s="106"/>
    </row>
    <row r="5796" spans="1:8" x14ac:dyDescent="0.25">
      <c r="A5796" s="106"/>
      <c r="B5796" s="106"/>
      <c r="C5796" s="106"/>
      <c r="D5796" s="106"/>
      <c r="E5796">
        <v>50986</v>
      </c>
      <c r="F5796" s="106"/>
      <c r="G5796" t="s">
        <v>102</v>
      </c>
      <c r="H5796" s="106"/>
    </row>
    <row r="5797" spans="1:8" x14ac:dyDescent="0.25">
      <c r="A5797" s="106"/>
      <c r="B5797" s="106"/>
      <c r="C5797" s="106"/>
      <c r="D5797" s="106"/>
      <c r="E5797">
        <v>50987</v>
      </c>
      <c r="F5797" s="106"/>
      <c r="G5797" t="s">
        <v>102</v>
      </c>
      <c r="H5797" s="106"/>
    </row>
    <row r="5798" spans="1:8" x14ac:dyDescent="0.25">
      <c r="A5798" s="106"/>
      <c r="B5798" s="106"/>
      <c r="C5798" s="106"/>
      <c r="D5798" s="106"/>
      <c r="E5798">
        <v>50988</v>
      </c>
      <c r="F5798" s="106"/>
      <c r="G5798" t="s">
        <v>102</v>
      </c>
      <c r="H5798" s="106"/>
    </row>
    <row r="5799" spans="1:8" x14ac:dyDescent="0.25">
      <c r="A5799" s="106"/>
      <c r="B5799" s="106"/>
      <c r="C5799" s="106"/>
      <c r="D5799" s="106"/>
      <c r="E5799">
        <v>50989</v>
      </c>
      <c r="F5799" s="106"/>
      <c r="G5799" t="s">
        <v>102</v>
      </c>
      <c r="H5799" s="106"/>
    </row>
    <row r="5800" spans="1:8" x14ac:dyDescent="0.25">
      <c r="A5800" s="106"/>
      <c r="B5800" s="106"/>
      <c r="C5800" s="106"/>
      <c r="D5800" s="106"/>
      <c r="E5800">
        <v>50990</v>
      </c>
      <c r="F5800" s="106"/>
      <c r="G5800" t="s">
        <v>102</v>
      </c>
      <c r="H5800" s="106"/>
    </row>
    <row r="5801" spans="1:8" x14ac:dyDescent="0.25">
      <c r="A5801" s="106"/>
      <c r="B5801" s="106"/>
      <c r="C5801" s="106"/>
      <c r="D5801" s="106"/>
      <c r="E5801">
        <v>50991</v>
      </c>
      <c r="F5801" s="106"/>
      <c r="G5801" t="s">
        <v>102</v>
      </c>
      <c r="H5801" s="106"/>
    </row>
    <row r="5802" spans="1:8" x14ac:dyDescent="0.25">
      <c r="A5802" s="106"/>
      <c r="B5802" s="106"/>
      <c r="C5802" s="106"/>
      <c r="D5802" s="106"/>
      <c r="E5802">
        <v>50992</v>
      </c>
      <c r="F5802" s="106"/>
      <c r="G5802" t="s">
        <v>102</v>
      </c>
      <c r="H5802" s="106"/>
    </row>
    <row r="5803" spans="1:8" x14ac:dyDescent="0.25">
      <c r="A5803" s="106"/>
      <c r="B5803" s="106"/>
      <c r="C5803" s="106"/>
      <c r="D5803" s="106"/>
      <c r="E5803">
        <v>50993</v>
      </c>
      <c r="F5803" s="106"/>
      <c r="G5803" t="s">
        <v>102</v>
      </c>
      <c r="H5803" s="106"/>
    </row>
    <row r="5804" spans="1:8" x14ac:dyDescent="0.25">
      <c r="A5804" s="106"/>
      <c r="B5804" s="106"/>
      <c r="C5804" s="106"/>
      <c r="D5804" s="106"/>
      <c r="E5804">
        <v>50994</v>
      </c>
      <c r="F5804" s="106"/>
      <c r="G5804" t="s">
        <v>102</v>
      </c>
      <c r="H5804" s="106"/>
    </row>
    <row r="5805" spans="1:8" x14ac:dyDescent="0.25">
      <c r="A5805" s="106"/>
      <c r="B5805" s="106"/>
      <c r="C5805" s="106"/>
      <c r="D5805" s="106"/>
      <c r="E5805">
        <v>50995</v>
      </c>
      <c r="F5805" s="106"/>
      <c r="G5805" t="s">
        <v>102</v>
      </c>
      <c r="H5805" s="106"/>
    </row>
    <row r="5806" spans="1:8" x14ac:dyDescent="0.25">
      <c r="A5806" s="106"/>
      <c r="B5806" s="106"/>
      <c r="C5806" s="106"/>
      <c r="D5806" s="106"/>
      <c r="E5806">
        <v>50996</v>
      </c>
      <c r="F5806" s="106"/>
      <c r="G5806" t="s">
        <v>102</v>
      </c>
      <c r="H5806" s="106"/>
    </row>
    <row r="5807" spans="1:8" x14ac:dyDescent="0.25">
      <c r="A5807" s="106"/>
      <c r="B5807" s="106"/>
      <c r="C5807" s="106"/>
      <c r="D5807" s="106"/>
      <c r="E5807">
        <v>50997</v>
      </c>
      <c r="F5807" s="106"/>
      <c r="G5807" t="s">
        <v>102</v>
      </c>
      <c r="H5807" s="106"/>
    </row>
    <row r="5808" spans="1:8" x14ac:dyDescent="0.25">
      <c r="A5808" s="106"/>
      <c r="B5808" s="106"/>
      <c r="C5808" s="106"/>
      <c r="D5808" s="106"/>
      <c r="E5808">
        <v>50998</v>
      </c>
      <c r="F5808" s="106"/>
      <c r="G5808" t="s">
        <v>102</v>
      </c>
      <c r="H5808" s="106"/>
    </row>
    <row r="5809" spans="1:8" x14ac:dyDescent="0.25">
      <c r="A5809" s="106"/>
      <c r="B5809" s="106"/>
      <c r="C5809" s="106"/>
      <c r="D5809" s="106"/>
      <c r="E5809">
        <v>50999</v>
      </c>
      <c r="F5809" s="106"/>
      <c r="G5809" t="s">
        <v>102</v>
      </c>
      <c r="H5809" s="106"/>
    </row>
    <row r="5810" spans="1:8" x14ac:dyDescent="0.25">
      <c r="A5810" s="106"/>
      <c r="B5810" s="106"/>
      <c r="C5810" s="106"/>
      <c r="D5810" s="106"/>
      <c r="E5810">
        <v>51000</v>
      </c>
      <c r="F5810" s="106"/>
      <c r="G5810" t="s">
        <v>102</v>
      </c>
      <c r="H5810" s="106"/>
    </row>
    <row r="5811" spans="1:8" x14ac:dyDescent="0.25">
      <c r="A5811" s="106"/>
      <c r="B5811" s="106"/>
      <c r="C5811" s="106"/>
      <c r="D5811" s="106"/>
      <c r="E5811">
        <v>51001</v>
      </c>
      <c r="F5811" s="106"/>
      <c r="G5811" t="s">
        <v>102</v>
      </c>
      <c r="H5811" s="106"/>
    </row>
    <row r="5812" spans="1:8" x14ac:dyDescent="0.25">
      <c r="A5812" s="106"/>
      <c r="B5812" s="106"/>
      <c r="C5812" s="106"/>
      <c r="D5812" s="106"/>
      <c r="E5812">
        <v>51002</v>
      </c>
      <c r="F5812" s="106"/>
      <c r="G5812" t="s">
        <v>102</v>
      </c>
      <c r="H5812" s="106"/>
    </row>
    <row r="5813" spans="1:8" x14ac:dyDescent="0.25">
      <c r="A5813" s="106"/>
      <c r="B5813" s="106"/>
      <c r="C5813" s="106"/>
      <c r="D5813" s="106"/>
      <c r="E5813">
        <v>51003</v>
      </c>
      <c r="F5813" s="106"/>
      <c r="G5813" t="s">
        <v>102</v>
      </c>
      <c r="H5813" s="106"/>
    </row>
    <row r="5814" spans="1:8" x14ac:dyDescent="0.25">
      <c r="A5814" s="106"/>
      <c r="B5814" s="106"/>
      <c r="C5814" s="106"/>
      <c r="D5814" s="106"/>
      <c r="E5814">
        <v>51004</v>
      </c>
      <c r="F5814" s="106"/>
      <c r="G5814" t="s">
        <v>102</v>
      </c>
      <c r="H5814" s="106"/>
    </row>
    <row r="5815" spans="1:8" x14ac:dyDescent="0.25">
      <c r="A5815" s="106"/>
      <c r="B5815" s="106"/>
      <c r="C5815" s="106"/>
      <c r="D5815" s="106"/>
      <c r="E5815">
        <v>51005</v>
      </c>
      <c r="F5815" s="106"/>
      <c r="G5815" t="s">
        <v>102</v>
      </c>
      <c r="H5815" s="106"/>
    </row>
    <row r="5816" spans="1:8" x14ac:dyDescent="0.25">
      <c r="A5816" s="106"/>
      <c r="B5816" s="106"/>
      <c r="C5816" s="106"/>
      <c r="D5816" s="106"/>
      <c r="E5816">
        <v>51007</v>
      </c>
      <c r="F5816" s="106"/>
      <c r="G5816" t="s">
        <v>102</v>
      </c>
      <c r="H5816" s="106"/>
    </row>
    <row r="5817" spans="1:8" x14ac:dyDescent="0.25">
      <c r="A5817" s="106"/>
      <c r="B5817" s="106"/>
      <c r="C5817" s="106"/>
      <c r="D5817" s="106"/>
      <c r="E5817">
        <v>51008</v>
      </c>
      <c r="F5817" s="106"/>
      <c r="G5817" t="s">
        <v>102</v>
      </c>
      <c r="H5817" s="106"/>
    </row>
    <row r="5818" spans="1:8" x14ac:dyDescent="0.25">
      <c r="A5818" s="106"/>
      <c r="B5818" s="106"/>
      <c r="C5818" s="106"/>
      <c r="D5818" s="106"/>
      <c r="E5818">
        <v>51009</v>
      </c>
      <c r="F5818" s="106"/>
      <c r="G5818" t="s">
        <v>102</v>
      </c>
      <c r="H5818" s="106"/>
    </row>
    <row r="5819" spans="1:8" x14ac:dyDescent="0.25">
      <c r="A5819" s="106"/>
      <c r="B5819" s="106"/>
      <c r="C5819" s="106"/>
      <c r="D5819" s="106"/>
      <c r="E5819">
        <v>51010</v>
      </c>
      <c r="F5819" s="106"/>
      <c r="G5819" t="s">
        <v>102</v>
      </c>
      <c r="H5819" s="106"/>
    </row>
    <row r="5820" spans="1:8" x14ac:dyDescent="0.25">
      <c r="A5820" s="106"/>
      <c r="B5820" s="106"/>
      <c r="C5820" s="106"/>
      <c r="D5820" s="106"/>
      <c r="E5820">
        <v>51011</v>
      </c>
      <c r="F5820" s="106"/>
      <c r="G5820" t="s">
        <v>102</v>
      </c>
      <c r="H5820" s="106"/>
    </row>
    <row r="5821" spans="1:8" x14ac:dyDescent="0.25">
      <c r="A5821" s="106"/>
      <c r="B5821" s="106"/>
      <c r="C5821" s="106"/>
      <c r="D5821" s="106"/>
      <c r="E5821">
        <v>51012</v>
      </c>
      <c r="F5821" s="106"/>
      <c r="G5821" t="s">
        <v>102</v>
      </c>
      <c r="H5821" s="106"/>
    </row>
    <row r="5822" spans="1:8" x14ac:dyDescent="0.25">
      <c r="A5822" s="106"/>
      <c r="B5822" s="106"/>
      <c r="C5822" s="106"/>
      <c r="D5822" s="106"/>
      <c r="E5822">
        <v>51013</v>
      </c>
      <c r="F5822" s="106"/>
      <c r="G5822" t="s">
        <v>102</v>
      </c>
      <c r="H5822" s="106"/>
    </row>
    <row r="5823" spans="1:8" x14ac:dyDescent="0.25">
      <c r="A5823" s="106"/>
      <c r="B5823" s="106"/>
      <c r="C5823" s="106"/>
      <c r="D5823" s="106"/>
      <c r="E5823">
        <v>51014</v>
      </c>
      <c r="F5823" s="106"/>
      <c r="G5823" t="s">
        <v>102</v>
      </c>
      <c r="H5823" s="106"/>
    </row>
    <row r="5824" spans="1:8" x14ac:dyDescent="0.25">
      <c r="A5824" s="106"/>
      <c r="B5824" s="106"/>
      <c r="C5824" s="106"/>
      <c r="D5824" s="106"/>
      <c r="E5824">
        <v>51015</v>
      </c>
      <c r="F5824" s="106"/>
      <c r="G5824" t="s">
        <v>102</v>
      </c>
      <c r="H5824" s="106"/>
    </row>
    <row r="5825" spans="1:8" x14ac:dyDescent="0.25">
      <c r="A5825" s="106"/>
      <c r="B5825" s="106"/>
      <c r="C5825" s="106"/>
      <c r="D5825" s="106"/>
      <c r="E5825">
        <v>51016</v>
      </c>
      <c r="F5825" s="106"/>
      <c r="G5825" t="s">
        <v>102</v>
      </c>
      <c r="H5825" s="106"/>
    </row>
    <row r="5826" spans="1:8" x14ac:dyDescent="0.25">
      <c r="A5826" s="106"/>
      <c r="B5826" s="106"/>
      <c r="C5826" s="106"/>
      <c r="D5826" s="106"/>
      <c r="E5826">
        <v>51017</v>
      </c>
      <c r="F5826" s="106"/>
      <c r="G5826" t="s">
        <v>102</v>
      </c>
      <c r="H5826" s="106"/>
    </row>
    <row r="5827" spans="1:8" x14ac:dyDescent="0.25">
      <c r="A5827" s="106"/>
      <c r="B5827" s="106"/>
      <c r="C5827" s="106"/>
      <c r="D5827" s="106"/>
      <c r="E5827">
        <v>51018</v>
      </c>
      <c r="F5827" s="106"/>
      <c r="G5827" t="s">
        <v>102</v>
      </c>
      <c r="H5827" s="106"/>
    </row>
    <row r="5828" spans="1:8" x14ac:dyDescent="0.25">
      <c r="A5828" s="106"/>
      <c r="B5828" s="106"/>
      <c r="C5828" s="106"/>
      <c r="D5828" s="106"/>
      <c r="E5828">
        <v>51019</v>
      </c>
      <c r="F5828" s="106"/>
      <c r="G5828" t="s">
        <v>102</v>
      </c>
      <c r="H5828" s="106"/>
    </row>
    <row r="5829" spans="1:8" x14ac:dyDescent="0.25">
      <c r="A5829" s="106"/>
      <c r="B5829" s="106"/>
      <c r="C5829" s="106"/>
      <c r="D5829" s="106"/>
      <c r="E5829">
        <v>51020</v>
      </c>
      <c r="F5829" s="106"/>
      <c r="G5829" t="s">
        <v>102</v>
      </c>
      <c r="H5829" s="106"/>
    </row>
    <row r="5830" spans="1:8" x14ac:dyDescent="0.25">
      <c r="A5830" s="106"/>
      <c r="B5830" s="106"/>
      <c r="C5830" s="106"/>
      <c r="D5830" s="106"/>
      <c r="E5830">
        <v>51021</v>
      </c>
      <c r="F5830" s="106"/>
      <c r="G5830" t="s">
        <v>102</v>
      </c>
      <c r="H5830" s="106"/>
    </row>
    <row r="5831" spans="1:8" x14ac:dyDescent="0.25">
      <c r="A5831" s="106"/>
      <c r="B5831" s="106"/>
      <c r="C5831" s="106"/>
      <c r="D5831" s="106"/>
      <c r="E5831">
        <v>51022</v>
      </c>
      <c r="F5831" s="106"/>
      <c r="G5831" t="s">
        <v>102</v>
      </c>
      <c r="H5831" s="106"/>
    </row>
    <row r="5832" spans="1:8" x14ac:dyDescent="0.25">
      <c r="A5832" s="106"/>
      <c r="B5832" s="106"/>
      <c r="C5832" s="106"/>
      <c r="D5832" s="106"/>
      <c r="E5832">
        <v>51023</v>
      </c>
      <c r="F5832" s="106"/>
      <c r="G5832" t="s">
        <v>102</v>
      </c>
      <c r="H5832" s="106"/>
    </row>
    <row r="5833" spans="1:8" x14ac:dyDescent="0.25">
      <c r="A5833" s="106"/>
      <c r="B5833" s="106"/>
      <c r="C5833" s="106"/>
      <c r="D5833" s="106"/>
      <c r="E5833">
        <v>51024</v>
      </c>
      <c r="F5833" s="106"/>
      <c r="G5833" t="s">
        <v>102</v>
      </c>
      <c r="H5833" s="106"/>
    </row>
    <row r="5834" spans="1:8" x14ac:dyDescent="0.25">
      <c r="A5834" s="106"/>
      <c r="B5834" s="106"/>
      <c r="C5834" s="106"/>
      <c r="D5834" s="106"/>
      <c r="E5834">
        <v>51025</v>
      </c>
      <c r="F5834" s="106"/>
      <c r="G5834" t="s">
        <v>102</v>
      </c>
      <c r="H5834" s="106"/>
    </row>
    <row r="5835" spans="1:8" x14ac:dyDescent="0.25">
      <c r="A5835" s="106"/>
      <c r="B5835" s="106"/>
      <c r="C5835" s="106"/>
      <c r="D5835" s="106"/>
      <c r="E5835">
        <v>51026</v>
      </c>
      <c r="F5835" s="106"/>
      <c r="G5835" t="s">
        <v>102</v>
      </c>
      <c r="H5835" s="106"/>
    </row>
    <row r="5836" spans="1:8" x14ac:dyDescent="0.25">
      <c r="A5836" s="106"/>
      <c r="B5836" s="106"/>
      <c r="C5836" s="106"/>
      <c r="D5836" s="106"/>
      <c r="E5836">
        <v>51027</v>
      </c>
      <c r="F5836" s="106"/>
      <c r="G5836" t="s">
        <v>102</v>
      </c>
      <c r="H5836" s="106"/>
    </row>
    <row r="5837" spans="1:8" x14ac:dyDescent="0.25">
      <c r="A5837" s="106"/>
      <c r="B5837" s="106"/>
      <c r="C5837" s="106"/>
      <c r="D5837" s="106"/>
      <c r="E5837">
        <v>51028</v>
      </c>
      <c r="F5837" s="106"/>
      <c r="G5837" t="s">
        <v>102</v>
      </c>
      <c r="H5837" s="106"/>
    </row>
    <row r="5838" spans="1:8" x14ac:dyDescent="0.25">
      <c r="A5838" s="106"/>
      <c r="B5838" s="106"/>
      <c r="C5838" s="106"/>
      <c r="D5838" s="106"/>
      <c r="E5838">
        <v>51029</v>
      </c>
      <c r="F5838" s="106"/>
      <c r="G5838" t="s">
        <v>102</v>
      </c>
      <c r="H5838" s="106"/>
    </row>
    <row r="5839" spans="1:8" x14ac:dyDescent="0.25">
      <c r="A5839" s="106"/>
      <c r="B5839" s="106"/>
      <c r="C5839" s="106"/>
      <c r="D5839" s="106"/>
      <c r="E5839">
        <v>51030</v>
      </c>
      <c r="F5839" s="106"/>
      <c r="G5839" t="s">
        <v>102</v>
      </c>
      <c r="H5839" s="106"/>
    </row>
    <row r="5840" spans="1:8" x14ac:dyDescent="0.25">
      <c r="A5840" s="106"/>
      <c r="B5840" s="106"/>
      <c r="C5840" s="106"/>
      <c r="D5840" s="106"/>
      <c r="E5840">
        <v>51031</v>
      </c>
      <c r="F5840" s="106"/>
      <c r="G5840" t="s">
        <v>102</v>
      </c>
      <c r="H5840" s="106"/>
    </row>
    <row r="5841" spans="1:8" x14ac:dyDescent="0.25">
      <c r="A5841" s="106"/>
      <c r="B5841" s="106"/>
      <c r="C5841" s="106"/>
      <c r="D5841" s="106"/>
      <c r="E5841">
        <v>51033</v>
      </c>
      <c r="F5841" s="106"/>
      <c r="G5841" t="s">
        <v>102</v>
      </c>
      <c r="H5841" s="106"/>
    </row>
    <row r="5842" spans="1:8" x14ac:dyDescent="0.25">
      <c r="A5842" s="106"/>
      <c r="B5842" s="106"/>
      <c r="C5842" s="106"/>
      <c r="D5842" s="106"/>
      <c r="E5842">
        <v>51034</v>
      </c>
      <c r="F5842" s="106"/>
      <c r="G5842" t="s">
        <v>102</v>
      </c>
      <c r="H5842" s="106"/>
    </row>
    <row r="5843" spans="1:8" x14ac:dyDescent="0.25">
      <c r="A5843" s="106"/>
      <c r="B5843" s="106"/>
      <c r="C5843" s="106"/>
      <c r="D5843" s="106"/>
      <c r="E5843">
        <v>51035</v>
      </c>
      <c r="F5843" s="106"/>
      <c r="G5843" t="s">
        <v>102</v>
      </c>
      <c r="H5843" s="106"/>
    </row>
    <row r="5844" spans="1:8" x14ac:dyDescent="0.25">
      <c r="A5844" s="106"/>
      <c r="B5844" s="106"/>
      <c r="C5844" s="106"/>
      <c r="D5844" s="106"/>
      <c r="E5844">
        <v>51036</v>
      </c>
      <c r="F5844" s="106"/>
      <c r="G5844" t="s">
        <v>102</v>
      </c>
      <c r="H5844" s="106"/>
    </row>
    <row r="5845" spans="1:8" x14ac:dyDescent="0.25">
      <c r="A5845" s="106"/>
      <c r="B5845" s="106"/>
      <c r="C5845" s="106"/>
      <c r="D5845" s="106"/>
      <c r="E5845">
        <v>51038</v>
      </c>
      <c r="F5845" s="106"/>
      <c r="G5845" t="s">
        <v>102</v>
      </c>
      <c r="H5845" s="106"/>
    </row>
    <row r="5846" spans="1:8" x14ac:dyDescent="0.25">
      <c r="A5846" s="106"/>
      <c r="B5846" s="106"/>
      <c r="C5846" s="106"/>
      <c r="D5846" s="106"/>
      <c r="E5846">
        <v>51039</v>
      </c>
      <c r="F5846" s="106"/>
      <c r="G5846" t="s">
        <v>102</v>
      </c>
      <c r="H5846" s="106"/>
    </row>
    <row r="5847" spans="1:8" x14ac:dyDescent="0.25">
      <c r="A5847" s="106"/>
      <c r="B5847" s="106"/>
      <c r="C5847" s="106"/>
      <c r="D5847" s="106"/>
      <c r="E5847">
        <v>51040</v>
      </c>
      <c r="F5847" s="106"/>
      <c r="G5847" t="s">
        <v>102</v>
      </c>
      <c r="H5847" s="106"/>
    </row>
    <row r="5848" spans="1:8" x14ac:dyDescent="0.25">
      <c r="A5848" s="106"/>
      <c r="B5848" s="106"/>
      <c r="C5848" s="106"/>
      <c r="D5848" s="106"/>
      <c r="E5848">
        <v>51041</v>
      </c>
      <c r="F5848" s="106"/>
      <c r="G5848" t="s">
        <v>102</v>
      </c>
      <c r="H5848" s="106"/>
    </row>
    <row r="5849" spans="1:8" x14ac:dyDescent="0.25">
      <c r="A5849" s="106"/>
      <c r="B5849" s="106"/>
      <c r="C5849" s="106"/>
      <c r="D5849" s="106"/>
      <c r="E5849">
        <v>51042</v>
      </c>
      <c r="F5849" s="106"/>
      <c r="G5849" t="s">
        <v>102</v>
      </c>
      <c r="H5849" s="106"/>
    </row>
    <row r="5850" spans="1:8" x14ac:dyDescent="0.25">
      <c r="A5850" s="106"/>
      <c r="B5850" s="106"/>
      <c r="C5850" s="106"/>
      <c r="D5850" s="106"/>
      <c r="E5850">
        <v>51043</v>
      </c>
      <c r="F5850" s="106"/>
      <c r="G5850" t="s">
        <v>102</v>
      </c>
      <c r="H5850" s="106"/>
    </row>
    <row r="5851" spans="1:8" x14ac:dyDescent="0.25">
      <c r="A5851" s="106"/>
      <c r="B5851" s="106"/>
      <c r="C5851" s="106"/>
      <c r="D5851" s="106"/>
      <c r="E5851">
        <v>51044</v>
      </c>
      <c r="F5851" s="106"/>
      <c r="G5851" t="s">
        <v>102</v>
      </c>
      <c r="H5851" s="106"/>
    </row>
    <row r="5852" spans="1:8" x14ac:dyDescent="0.25">
      <c r="A5852" s="106"/>
      <c r="B5852" s="106"/>
      <c r="C5852" s="106"/>
      <c r="D5852" s="106"/>
      <c r="E5852">
        <v>51045</v>
      </c>
      <c r="F5852" s="106"/>
      <c r="G5852" t="s">
        <v>102</v>
      </c>
      <c r="H5852" s="106"/>
    </row>
    <row r="5853" spans="1:8" x14ac:dyDescent="0.25">
      <c r="A5853" s="106"/>
      <c r="B5853" s="106"/>
      <c r="C5853" s="106"/>
      <c r="D5853" s="106"/>
      <c r="E5853">
        <v>51046</v>
      </c>
      <c r="F5853" s="106"/>
      <c r="G5853" t="s">
        <v>102</v>
      </c>
      <c r="H5853" s="106"/>
    </row>
    <row r="5854" spans="1:8" x14ac:dyDescent="0.25">
      <c r="A5854" s="106"/>
      <c r="B5854" s="106"/>
      <c r="C5854" s="106"/>
      <c r="D5854" s="106"/>
      <c r="E5854">
        <v>51047</v>
      </c>
      <c r="F5854" s="106"/>
      <c r="G5854" t="s">
        <v>102</v>
      </c>
      <c r="H5854" s="106"/>
    </row>
    <row r="5855" spans="1:8" x14ac:dyDescent="0.25">
      <c r="A5855" s="106"/>
      <c r="B5855" s="106"/>
      <c r="C5855" s="106"/>
      <c r="D5855" s="106"/>
      <c r="E5855">
        <v>51048</v>
      </c>
      <c r="F5855" s="106"/>
      <c r="G5855" t="s">
        <v>102</v>
      </c>
      <c r="H5855" s="106"/>
    </row>
    <row r="5856" spans="1:8" x14ac:dyDescent="0.25">
      <c r="A5856" s="106"/>
      <c r="B5856" s="106"/>
      <c r="C5856" s="106"/>
      <c r="D5856" s="106"/>
      <c r="E5856">
        <v>51049</v>
      </c>
      <c r="F5856" s="106"/>
      <c r="G5856" t="s">
        <v>102</v>
      </c>
      <c r="H5856" s="106"/>
    </row>
    <row r="5857" spans="1:8" x14ac:dyDescent="0.25">
      <c r="A5857" s="106"/>
      <c r="B5857" s="106"/>
      <c r="C5857" s="106"/>
      <c r="D5857" s="106"/>
      <c r="E5857">
        <v>51051</v>
      </c>
      <c r="F5857" s="106"/>
      <c r="G5857" t="s">
        <v>102</v>
      </c>
      <c r="H5857" s="106"/>
    </row>
    <row r="5858" spans="1:8" x14ac:dyDescent="0.25">
      <c r="A5858" s="106"/>
      <c r="B5858" s="106"/>
      <c r="C5858" s="106"/>
      <c r="D5858" s="106"/>
      <c r="E5858">
        <v>51052</v>
      </c>
      <c r="F5858" s="106"/>
      <c r="G5858" t="s">
        <v>102</v>
      </c>
      <c r="H5858" s="106"/>
    </row>
    <row r="5859" spans="1:8" x14ac:dyDescent="0.25">
      <c r="A5859" s="106"/>
      <c r="B5859" s="106"/>
      <c r="C5859" s="106"/>
      <c r="D5859" s="106"/>
      <c r="E5859">
        <v>51053</v>
      </c>
      <c r="F5859" s="106"/>
      <c r="G5859" t="s">
        <v>102</v>
      </c>
      <c r="H5859" s="106"/>
    </row>
    <row r="5860" spans="1:8" x14ac:dyDescent="0.25">
      <c r="A5860" s="106"/>
      <c r="B5860" s="106"/>
      <c r="C5860" s="106"/>
      <c r="D5860" s="106"/>
      <c r="E5860">
        <v>50865</v>
      </c>
      <c r="F5860" s="106"/>
      <c r="G5860" t="s">
        <v>102</v>
      </c>
      <c r="H5860" s="106"/>
    </row>
    <row r="5861" spans="1:8" x14ac:dyDescent="0.25">
      <c r="A5861" s="106"/>
      <c r="B5861" s="106"/>
      <c r="C5861" s="106"/>
      <c r="D5861" s="106"/>
      <c r="E5861">
        <v>50867</v>
      </c>
      <c r="F5861" s="106"/>
      <c r="G5861" t="s">
        <v>102</v>
      </c>
      <c r="H5861" s="106"/>
    </row>
    <row r="5862" spans="1:8" x14ac:dyDescent="0.25">
      <c r="A5862" s="106"/>
      <c r="B5862" s="106"/>
      <c r="C5862" s="106"/>
      <c r="D5862" s="106"/>
      <c r="E5862">
        <v>50868</v>
      </c>
      <c r="F5862" s="106"/>
      <c r="G5862" t="s">
        <v>102</v>
      </c>
      <c r="H5862" s="106"/>
    </row>
    <row r="5863" spans="1:8" x14ac:dyDescent="0.25">
      <c r="A5863" s="106"/>
      <c r="B5863" s="106"/>
      <c r="C5863" s="106"/>
      <c r="D5863" s="106"/>
      <c r="E5863">
        <v>50869</v>
      </c>
      <c r="F5863" s="106"/>
      <c r="G5863" t="s">
        <v>102</v>
      </c>
      <c r="H5863" s="106"/>
    </row>
    <row r="5864" spans="1:8" x14ac:dyDescent="0.25">
      <c r="A5864" s="106"/>
      <c r="B5864" s="106"/>
      <c r="C5864" s="106"/>
      <c r="D5864" s="106"/>
      <c r="E5864">
        <v>50870</v>
      </c>
      <c r="F5864" s="106"/>
      <c r="G5864" t="s">
        <v>102</v>
      </c>
      <c r="H5864" s="106"/>
    </row>
    <row r="5865" spans="1:8" x14ac:dyDescent="0.25">
      <c r="A5865" s="106"/>
      <c r="B5865" s="106"/>
      <c r="C5865" s="106"/>
      <c r="D5865" s="106"/>
      <c r="E5865">
        <v>50871</v>
      </c>
      <c r="F5865" s="106"/>
      <c r="G5865" t="s">
        <v>102</v>
      </c>
      <c r="H5865" s="106"/>
    </row>
    <row r="5866" spans="1:8" x14ac:dyDescent="0.25">
      <c r="A5866" s="106"/>
      <c r="B5866" s="106"/>
      <c r="C5866" s="106"/>
      <c r="D5866" s="106"/>
      <c r="E5866">
        <v>50840</v>
      </c>
      <c r="F5866" s="106"/>
      <c r="G5866" t="s">
        <v>102</v>
      </c>
      <c r="H5866" s="106"/>
    </row>
    <row r="5867" spans="1:8" x14ac:dyDescent="0.25">
      <c r="A5867" s="106"/>
      <c r="B5867" s="106"/>
      <c r="C5867" s="106"/>
      <c r="D5867" s="106"/>
      <c r="E5867">
        <v>50841</v>
      </c>
      <c r="F5867" s="106"/>
      <c r="G5867" t="s">
        <v>102</v>
      </c>
      <c r="H5867" s="106"/>
    </row>
    <row r="5868" spans="1:8" x14ac:dyDescent="0.25">
      <c r="A5868" s="106"/>
      <c r="B5868" s="106"/>
      <c r="C5868" s="106"/>
      <c r="D5868" s="106"/>
      <c r="E5868">
        <v>50842</v>
      </c>
      <c r="F5868" s="106"/>
      <c r="G5868" t="s">
        <v>102</v>
      </c>
      <c r="H5868" s="106"/>
    </row>
    <row r="5869" spans="1:8" x14ac:dyDescent="0.25">
      <c r="A5869" s="106"/>
      <c r="B5869" s="106"/>
      <c r="C5869" s="106"/>
      <c r="D5869" s="106"/>
      <c r="E5869">
        <v>50843</v>
      </c>
      <c r="F5869" s="106"/>
      <c r="G5869" t="s">
        <v>102</v>
      </c>
      <c r="H5869" s="106"/>
    </row>
    <row r="5870" spans="1:8" x14ac:dyDescent="0.25">
      <c r="A5870" s="106"/>
      <c r="B5870" s="106"/>
      <c r="C5870" s="106"/>
      <c r="D5870" s="106"/>
      <c r="E5870">
        <v>50844</v>
      </c>
      <c r="F5870" s="106"/>
      <c r="G5870" t="s">
        <v>102</v>
      </c>
      <c r="H5870" s="106"/>
    </row>
    <row r="5871" spans="1:8" x14ac:dyDescent="0.25">
      <c r="A5871" s="106"/>
      <c r="B5871" s="106"/>
      <c r="C5871" s="106"/>
      <c r="D5871" s="106"/>
      <c r="E5871">
        <v>50845</v>
      </c>
      <c r="F5871" s="106"/>
      <c r="G5871" t="s">
        <v>102</v>
      </c>
      <c r="H5871" s="106"/>
    </row>
    <row r="5872" spans="1:8" x14ac:dyDescent="0.25">
      <c r="A5872" s="106"/>
      <c r="B5872" s="106"/>
      <c r="C5872" s="106"/>
      <c r="D5872" s="106"/>
      <c r="E5872">
        <v>50846</v>
      </c>
      <c r="F5872" s="106"/>
      <c r="G5872" t="s">
        <v>102</v>
      </c>
      <c r="H5872" s="106"/>
    </row>
    <row r="5873" spans="1:8" x14ac:dyDescent="0.25">
      <c r="A5873" s="106"/>
      <c r="B5873" s="106"/>
      <c r="C5873" s="106"/>
      <c r="D5873" s="106"/>
      <c r="E5873">
        <v>50848</v>
      </c>
      <c r="F5873" s="106"/>
      <c r="G5873" t="s">
        <v>102</v>
      </c>
      <c r="H5873" s="106"/>
    </row>
    <row r="5874" spans="1:8" x14ac:dyDescent="0.25">
      <c r="A5874" s="106"/>
      <c r="B5874" s="106"/>
      <c r="C5874" s="106"/>
      <c r="D5874" s="106"/>
      <c r="E5874">
        <v>50849</v>
      </c>
      <c r="F5874" s="106"/>
      <c r="G5874" t="s">
        <v>102</v>
      </c>
      <c r="H5874" s="106"/>
    </row>
    <row r="5875" spans="1:8" x14ac:dyDescent="0.25">
      <c r="A5875" s="106"/>
      <c r="B5875" s="106"/>
      <c r="C5875" s="106"/>
      <c r="D5875" s="106"/>
      <c r="E5875">
        <v>50850</v>
      </c>
      <c r="F5875" s="106"/>
      <c r="G5875" t="s">
        <v>102</v>
      </c>
      <c r="H5875" s="106"/>
    </row>
    <row r="5876" spans="1:8" x14ac:dyDescent="0.25">
      <c r="A5876" s="106"/>
      <c r="B5876" s="106"/>
      <c r="C5876" s="106"/>
      <c r="D5876" s="106"/>
      <c r="E5876">
        <v>50851</v>
      </c>
      <c r="F5876" s="106"/>
      <c r="G5876" t="s">
        <v>102</v>
      </c>
      <c r="H5876" s="106"/>
    </row>
    <row r="5877" spans="1:8" x14ac:dyDescent="0.25">
      <c r="A5877" s="106"/>
      <c r="B5877" s="106"/>
      <c r="C5877" s="106"/>
      <c r="D5877" s="106"/>
      <c r="E5877">
        <v>50852</v>
      </c>
      <c r="F5877" s="106"/>
      <c r="G5877" t="s">
        <v>102</v>
      </c>
      <c r="H5877" s="106"/>
    </row>
    <row r="5878" spans="1:8" x14ac:dyDescent="0.25">
      <c r="A5878" s="106"/>
      <c r="B5878" s="106"/>
      <c r="C5878" s="106"/>
      <c r="D5878" s="106"/>
      <c r="E5878">
        <v>50853</v>
      </c>
      <c r="F5878" s="106"/>
      <c r="G5878" t="s">
        <v>102</v>
      </c>
      <c r="H5878" s="106"/>
    </row>
    <row r="5879" spans="1:8" x14ac:dyDescent="0.25">
      <c r="A5879" s="106"/>
      <c r="B5879" s="106"/>
      <c r="C5879" s="106"/>
      <c r="D5879" s="106"/>
      <c r="E5879">
        <v>50854</v>
      </c>
      <c r="F5879" s="106"/>
      <c r="G5879" t="s">
        <v>102</v>
      </c>
      <c r="H5879" s="106"/>
    </row>
    <row r="5880" spans="1:8" x14ac:dyDescent="0.25">
      <c r="A5880" s="106"/>
      <c r="B5880" s="106"/>
      <c r="C5880" s="106"/>
      <c r="D5880" s="106"/>
      <c r="E5880">
        <v>50855</v>
      </c>
      <c r="F5880" s="106"/>
      <c r="G5880" t="s">
        <v>102</v>
      </c>
      <c r="H5880" s="106"/>
    </row>
    <row r="5881" spans="1:8" x14ac:dyDescent="0.25">
      <c r="A5881" s="106"/>
      <c r="B5881" s="106"/>
      <c r="C5881" s="106"/>
      <c r="D5881" s="106"/>
      <c r="E5881">
        <v>50856</v>
      </c>
      <c r="F5881" s="106"/>
      <c r="G5881" t="s">
        <v>102</v>
      </c>
      <c r="H5881" s="106"/>
    </row>
    <row r="5882" spans="1:8" x14ac:dyDescent="0.25">
      <c r="A5882" s="106"/>
      <c r="B5882" s="106"/>
      <c r="C5882" s="106"/>
      <c r="D5882" s="106"/>
      <c r="E5882">
        <v>50857</v>
      </c>
      <c r="F5882" s="106"/>
      <c r="G5882" t="s">
        <v>102</v>
      </c>
      <c r="H5882" s="106"/>
    </row>
    <row r="5883" spans="1:8" x14ac:dyDescent="0.25">
      <c r="A5883" s="106"/>
      <c r="B5883" s="106"/>
      <c r="C5883" s="106"/>
      <c r="D5883" s="106"/>
      <c r="E5883">
        <v>50858</v>
      </c>
      <c r="F5883" s="106"/>
      <c r="G5883" t="s">
        <v>102</v>
      </c>
      <c r="H5883" s="106"/>
    </row>
    <row r="5884" spans="1:8" x14ac:dyDescent="0.25">
      <c r="A5884" s="106"/>
      <c r="B5884" s="106"/>
      <c r="C5884" s="106"/>
      <c r="D5884" s="106"/>
      <c r="E5884">
        <v>50859</v>
      </c>
      <c r="F5884" s="106"/>
      <c r="G5884" t="s">
        <v>102</v>
      </c>
      <c r="H5884" s="106"/>
    </row>
    <row r="5885" spans="1:8" x14ac:dyDescent="0.25">
      <c r="A5885" s="106"/>
      <c r="B5885" s="106"/>
      <c r="C5885" s="106"/>
      <c r="D5885" s="106"/>
      <c r="E5885">
        <v>50860</v>
      </c>
      <c r="F5885" s="106"/>
      <c r="G5885" t="s">
        <v>102</v>
      </c>
      <c r="H5885" s="106"/>
    </row>
    <row r="5886" spans="1:8" x14ac:dyDescent="0.25">
      <c r="A5886" s="106"/>
      <c r="B5886" s="106"/>
      <c r="C5886" s="106"/>
      <c r="D5886" s="106"/>
      <c r="E5886">
        <v>50861</v>
      </c>
      <c r="F5886" s="106"/>
      <c r="G5886" t="s">
        <v>102</v>
      </c>
      <c r="H5886" s="106"/>
    </row>
    <row r="5887" spans="1:8" x14ac:dyDescent="0.25">
      <c r="A5887" s="106"/>
      <c r="B5887" s="106"/>
      <c r="C5887" s="106"/>
      <c r="D5887" s="106"/>
      <c r="E5887">
        <v>50863</v>
      </c>
      <c r="F5887" s="106"/>
      <c r="G5887" t="s">
        <v>102</v>
      </c>
      <c r="H5887" s="106"/>
    </row>
    <row r="5888" spans="1:8" x14ac:dyDescent="0.25">
      <c r="A5888" s="106"/>
      <c r="B5888" s="106"/>
      <c r="C5888" s="106"/>
      <c r="D5888" s="106"/>
      <c r="E5888">
        <v>50864</v>
      </c>
      <c r="F5888" s="106"/>
      <c r="G5888" t="s">
        <v>102</v>
      </c>
      <c r="H5888" s="106"/>
    </row>
    <row r="5889" spans="1:8" x14ac:dyDescent="0.25">
      <c r="A5889" s="106"/>
      <c r="B5889" s="106"/>
      <c r="C5889" s="106"/>
      <c r="D5889" s="106"/>
      <c r="E5889">
        <v>6729</v>
      </c>
      <c r="F5889" s="106"/>
      <c r="G5889" t="s">
        <v>121</v>
      </c>
      <c r="H5889" s="106"/>
    </row>
    <row r="5890" spans="1:8" x14ac:dyDescent="0.25">
      <c r="A5890" s="106"/>
      <c r="B5890" s="106"/>
      <c r="C5890" s="106"/>
      <c r="D5890" s="106"/>
      <c r="E5890">
        <v>50531</v>
      </c>
      <c r="F5890" s="106"/>
      <c r="G5890" t="s">
        <v>102</v>
      </c>
      <c r="H5890" s="106"/>
    </row>
    <row r="5891" spans="1:8" x14ac:dyDescent="0.25">
      <c r="A5891" s="106"/>
      <c r="B5891" s="106"/>
      <c r="C5891" s="106"/>
      <c r="D5891" s="106"/>
      <c r="E5891">
        <v>50533</v>
      </c>
      <c r="F5891" s="106"/>
      <c r="G5891" t="s">
        <v>102</v>
      </c>
      <c r="H5891" s="106"/>
    </row>
    <row r="5892" spans="1:8" x14ac:dyDescent="0.25">
      <c r="A5892" s="106"/>
      <c r="B5892" s="106"/>
      <c r="C5892" s="106"/>
      <c r="D5892" s="106"/>
      <c r="E5892">
        <v>50534</v>
      </c>
      <c r="F5892" s="106"/>
      <c r="G5892" t="s">
        <v>102</v>
      </c>
      <c r="H5892" s="106"/>
    </row>
    <row r="5893" spans="1:8" x14ac:dyDescent="0.25">
      <c r="A5893" s="106"/>
      <c r="B5893" s="106"/>
      <c r="C5893" s="106"/>
      <c r="D5893" s="106"/>
      <c r="E5893">
        <v>50535</v>
      </c>
      <c r="F5893" s="106"/>
      <c r="G5893" t="s">
        <v>102</v>
      </c>
      <c r="H5893" s="106"/>
    </row>
    <row r="5894" spans="1:8" x14ac:dyDescent="0.25">
      <c r="A5894" s="106"/>
      <c r="B5894" s="106"/>
      <c r="C5894" s="106"/>
      <c r="D5894" s="106"/>
      <c r="E5894">
        <v>50536</v>
      </c>
      <c r="F5894" s="106"/>
      <c r="G5894" t="s">
        <v>102</v>
      </c>
      <c r="H5894" s="106"/>
    </row>
    <row r="5895" spans="1:8" x14ac:dyDescent="0.25">
      <c r="A5895" s="106"/>
      <c r="B5895" s="106"/>
      <c r="C5895" s="106"/>
      <c r="D5895" s="106"/>
      <c r="E5895">
        <v>50537</v>
      </c>
      <c r="F5895" s="106"/>
      <c r="G5895" t="s">
        <v>102</v>
      </c>
      <c r="H5895" s="106"/>
    </row>
    <row r="5896" spans="1:8" x14ac:dyDescent="0.25">
      <c r="A5896" s="106"/>
      <c r="B5896" s="106"/>
      <c r="C5896" s="106"/>
      <c r="D5896" s="106"/>
      <c r="E5896">
        <v>50538</v>
      </c>
      <c r="F5896" s="106"/>
      <c r="G5896" t="s">
        <v>102</v>
      </c>
      <c r="H5896" s="106"/>
    </row>
    <row r="5897" spans="1:8" x14ac:dyDescent="0.25">
      <c r="A5897" s="106"/>
      <c r="B5897" s="106"/>
      <c r="C5897" s="106"/>
      <c r="D5897" s="106"/>
      <c r="E5897">
        <v>50539</v>
      </c>
      <c r="F5897" s="106"/>
      <c r="G5897" t="s">
        <v>102</v>
      </c>
      <c r="H5897" s="106"/>
    </row>
    <row r="5898" spans="1:8" x14ac:dyDescent="0.25">
      <c r="A5898" s="106"/>
      <c r="B5898" s="106"/>
      <c r="C5898" s="106"/>
      <c r="D5898" s="106"/>
      <c r="E5898">
        <v>50540</v>
      </c>
      <c r="F5898" s="106"/>
      <c r="G5898" t="s">
        <v>102</v>
      </c>
      <c r="H5898" s="106"/>
    </row>
    <row r="5899" spans="1:8" x14ac:dyDescent="0.25">
      <c r="A5899" s="106"/>
      <c r="B5899" s="106"/>
      <c r="C5899" s="106"/>
      <c r="D5899" s="106"/>
      <c r="E5899">
        <v>50541</v>
      </c>
      <c r="F5899" s="106"/>
      <c r="G5899" t="s">
        <v>102</v>
      </c>
      <c r="H5899" s="106"/>
    </row>
    <row r="5900" spans="1:8" x14ac:dyDescent="0.25">
      <c r="A5900" s="106"/>
      <c r="B5900" s="106"/>
      <c r="C5900" s="106"/>
      <c r="D5900" s="106"/>
      <c r="E5900">
        <v>50542</v>
      </c>
      <c r="F5900" s="106"/>
      <c r="G5900" t="s">
        <v>102</v>
      </c>
      <c r="H5900" s="106"/>
    </row>
    <row r="5901" spans="1:8" x14ac:dyDescent="0.25">
      <c r="A5901" s="106"/>
      <c r="B5901" s="106"/>
      <c r="C5901" s="106"/>
      <c r="D5901" s="106"/>
      <c r="E5901">
        <v>49938</v>
      </c>
      <c r="F5901" s="106"/>
      <c r="G5901" t="s">
        <v>102</v>
      </c>
      <c r="H5901" s="106"/>
    </row>
    <row r="5902" spans="1:8" x14ac:dyDescent="0.25">
      <c r="A5902" s="106"/>
      <c r="B5902" s="106"/>
      <c r="C5902" s="106"/>
      <c r="D5902" s="106"/>
      <c r="E5902">
        <v>49939</v>
      </c>
      <c r="F5902" s="106"/>
      <c r="G5902" t="s">
        <v>102</v>
      </c>
      <c r="H5902" s="106"/>
    </row>
    <row r="5903" spans="1:8" x14ac:dyDescent="0.25">
      <c r="A5903" s="106"/>
      <c r="B5903" s="106"/>
      <c r="C5903" s="106"/>
      <c r="D5903" s="106"/>
      <c r="E5903">
        <v>49940</v>
      </c>
      <c r="F5903" s="106"/>
      <c r="G5903" t="s">
        <v>102</v>
      </c>
      <c r="H5903" s="106"/>
    </row>
    <row r="5904" spans="1:8" x14ac:dyDescent="0.25">
      <c r="A5904" s="106"/>
      <c r="B5904" s="106"/>
      <c r="C5904" s="106"/>
      <c r="D5904" s="106"/>
      <c r="E5904">
        <v>49941</v>
      </c>
      <c r="F5904" s="106"/>
      <c r="G5904" t="s">
        <v>102</v>
      </c>
      <c r="H5904" s="106"/>
    </row>
    <row r="5905" spans="1:8" x14ac:dyDescent="0.25">
      <c r="A5905" s="106"/>
      <c r="B5905" s="106"/>
      <c r="C5905" s="106"/>
      <c r="D5905" s="106"/>
      <c r="E5905">
        <v>49942</v>
      </c>
      <c r="F5905" s="106"/>
      <c r="G5905" t="s">
        <v>102</v>
      </c>
      <c r="H5905" s="106"/>
    </row>
    <row r="5906" spans="1:8" x14ac:dyDescent="0.25">
      <c r="A5906" s="106"/>
      <c r="B5906" s="106"/>
      <c r="C5906" s="106"/>
      <c r="D5906" s="106"/>
      <c r="E5906">
        <v>49943</v>
      </c>
      <c r="F5906" s="106"/>
      <c r="G5906" t="s">
        <v>102</v>
      </c>
      <c r="H5906" s="106"/>
    </row>
    <row r="5907" spans="1:8" x14ac:dyDescent="0.25">
      <c r="A5907" s="106"/>
      <c r="B5907" s="106"/>
      <c r="C5907" s="106"/>
      <c r="D5907" s="106"/>
      <c r="E5907">
        <v>49944</v>
      </c>
      <c r="F5907" s="106"/>
      <c r="G5907" t="s">
        <v>102</v>
      </c>
      <c r="H5907" s="106"/>
    </row>
    <row r="5908" spans="1:8" x14ac:dyDescent="0.25">
      <c r="A5908" s="106"/>
      <c r="B5908" s="106"/>
      <c r="C5908" s="106"/>
      <c r="D5908" s="106"/>
      <c r="E5908">
        <v>49945</v>
      </c>
      <c r="F5908" s="106"/>
      <c r="G5908" t="s">
        <v>102</v>
      </c>
      <c r="H5908" s="106"/>
    </row>
    <row r="5909" spans="1:8" x14ac:dyDescent="0.25">
      <c r="A5909" s="106"/>
      <c r="B5909" s="106"/>
      <c r="C5909" s="106"/>
      <c r="D5909" s="106"/>
      <c r="E5909">
        <v>49946</v>
      </c>
      <c r="F5909" s="106"/>
      <c r="G5909" t="s">
        <v>102</v>
      </c>
      <c r="H5909" s="106"/>
    </row>
    <row r="5910" spans="1:8" x14ac:dyDescent="0.25">
      <c r="A5910" s="106"/>
      <c r="B5910" s="106"/>
      <c r="C5910" s="106"/>
      <c r="D5910" s="106"/>
      <c r="E5910">
        <v>49947</v>
      </c>
      <c r="F5910" s="106"/>
      <c r="G5910" t="s">
        <v>102</v>
      </c>
      <c r="H5910" s="106"/>
    </row>
    <row r="5911" spans="1:8" x14ac:dyDescent="0.25">
      <c r="A5911" s="106"/>
      <c r="B5911" s="106"/>
      <c r="C5911" s="106"/>
      <c r="D5911" s="106"/>
      <c r="E5911">
        <v>49948</v>
      </c>
      <c r="F5911" s="106"/>
      <c r="G5911" t="s">
        <v>102</v>
      </c>
      <c r="H5911" s="106"/>
    </row>
    <row r="5912" spans="1:8" x14ac:dyDescent="0.25">
      <c r="A5912" s="106"/>
      <c r="B5912" s="106"/>
      <c r="C5912" s="106"/>
      <c r="D5912" s="106"/>
      <c r="E5912">
        <v>49950</v>
      </c>
      <c r="F5912" s="106"/>
      <c r="G5912" t="s">
        <v>102</v>
      </c>
      <c r="H5912" s="106"/>
    </row>
    <row r="5913" spans="1:8" x14ac:dyDescent="0.25">
      <c r="A5913" s="106"/>
      <c r="B5913" s="106"/>
      <c r="C5913" s="106"/>
      <c r="D5913" s="106"/>
      <c r="E5913">
        <v>49951</v>
      </c>
      <c r="F5913" s="106"/>
      <c r="G5913" t="s">
        <v>102</v>
      </c>
      <c r="H5913" s="106"/>
    </row>
    <row r="5914" spans="1:8" x14ac:dyDescent="0.25">
      <c r="A5914" s="106"/>
      <c r="B5914" s="106"/>
      <c r="C5914" s="106"/>
      <c r="D5914" s="106"/>
      <c r="E5914">
        <v>49953</v>
      </c>
      <c r="F5914" s="106"/>
      <c r="G5914" t="s">
        <v>102</v>
      </c>
      <c r="H5914" s="106"/>
    </row>
    <row r="5915" spans="1:8" x14ac:dyDescent="0.25">
      <c r="A5915" s="106"/>
      <c r="B5915" s="106"/>
      <c r="C5915" s="106"/>
      <c r="D5915" s="106"/>
      <c r="E5915">
        <v>49954</v>
      </c>
      <c r="F5915" s="106"/>
      <c r="G5915" t="s">
        <v>102</v>
      </c>
      <c r="H5915" s="106"/>
    </row>
    <row r="5916" spans="1:8" x14ac:dyDescent="0.25">
      <c r="A5916" s="106"/>
      <c r="B5916" s="106"/>
      <c r="C5916" s="106"/>
      <c r="D5916" s="106"/>
      <c r="E5916">
        <v>49955</v>
      </c>
      <c r="F5916" s="106"/>
      <c r="G5916" t="s">
        <v>102</v>
      </c>
      <c r="H5916" s="106"/>
    </row>
    <row r="5917" spans="1:8" x14ac:dyDescent="0.25">
      <c r="A5917" s="106"/>
      <c r="B5917" s="106"/>
      <c r="C5917" s="106"/>
      <c r="D5917" s="106"/>
      <c r="E5917">
        <v>49956</v>
      </c>
      <c r="F5917" s="106"/>
      <c r="G5917" t="s">
        <v>102</v>
      </c>
      <c r="H5917" s="106"/>
    </row>
    <row r="5918" spans="1:8" x14ac:dyDescent="0.25">
      <c r="A5918" s="106"/>
      <c r="B5918" s="106"/>
      <c r="C5918" s="106"/>
      <c r="D5918" s="106"/>
      <c r="E5918">
        <v>49957</v>
      </c>
      <c r="F5918" s="106"/>
      <c r="G5918" t="s">
        <v>102</v>
      </c>
      <c r="H5918" s="106"/>
    </row>
    <row r="5919" spans="1:8" x14ac:dyDescent="0.25">
      <c r="A5919" s="106"/>
      <c r="B5919" s="106"/>
      <c r="C5919" s="106"/>
      <c r="D5919" s="106"/>
      <c r="E5919">
        <v>49958</v>
      </c>
      <c r="F5919" s="106"/>
      <c r="G5919" t="s">
        <v>102</v>
      </c>
      <c r="H5919" s="106"/>
    </row>
    <row r="5920" spans="1:8" x14ac:dyDescent="0.25">
      <c r="A5920" s="106"/>
      <c r="B5920" s="106"/>
      <c r="C5920" s="106"/>
      <c r="D5920" s="106"/>
      <c r="E5920">
        <v>49960</v>
      </c>
      <c r="F5920" s="106"/>
      <c r="G5920" t="s">
        <v>102</v>
      </c>
      <c r="H5920" s="106"/>
    </row>
    <row r="5921" spans="1:8" x14ac:dyDescent="0.25">
      <c r="A5921" s="106"/>
      <c r="B5921" s="106"/>
      <c r="C5921" s="106"/>
      <c r="D5921" s="106"/>
      <c r="E5921">
        <v>49961</v>
      </c>
      <c r="F5921" s="106"/>
      <c r="G5921" t="s">
        <v>102</v>
      </c>
      <c r="H5921" s="106"/>
    </row>
    <row r="5922" spans="1:8" x14ac:dyDescent="0.25">
      <c r="A5922" s="106"/>
      <c r="B5922" s="106"/>
      <c r="C5922" s="106"/>
      <c r="D5922" s="106"/>
      <c r="E5922">
        <v>49962</v>
      </c>
      <c r="F5922" s="106"/>
      <c r="G5922" t="s">
        <v>102</v>
      </c>
      <c r="H5922" s="106"/>
    </row>
    <row r="5923" spans="1:8" x14ac:dyDescent="0.25">
      <c r="A5923" s="106"/>
      <c r="B5923" s="106"/>
      <c r="C5923" s="106"/>
      <c r="D5923" s="106"/>
      <c r="E5923">
        <v>49963</v>
      </c>
      <c r="F5923" s="106"/>
      <c r="G5923" t="s">
        <v>102</v>
      </c>
      <c r="H5923" s="106"/>
    </row>
    <row r="5924" spans="1:8" x14ac:dyDescent="0.25">
      <c r="A5924" s="106"/>
      <c r="B5924" s="106"/>
      <c r="C5924" s="106"/>
      <c r="D5924" s="106"/>
      <c r="E5924">
        <v>49964</v>
      </c>
      <c r="F5924" s="106"/>
      <c r="G5924" t="s">
        <v>102</v>
      </c>
      <c r="H5924" s="106"/>
    </row>
    <row r="5925" spans="1:8" x14ac:dyDescent="0.25">
      <c r="A5925" s="106"/>
      <c r="B5925" s="106"/>
      <c r="C5925" s="106"/>
      <c r="D5925" s="106"/>
      <c r="E5925">
        <v>49965</v>
      </c>
      <c r="F5925" s="106"/>
      <c r="G5925" t="s">
        <v>102</v>
      </c>
      <c r="H5925" s="106"/>
    </row>
    <row r="5926" spans="1:8" x14ac:dyDescent="0.25">
      <c r="A5926" s="106"/>
      <c r="B5926" s="106"/>
      <c r="C5926" s="106"/>
      <c r="D5926" s="106"/>
      <c r="E5926">
        <v>49967</v>
      </c>
      <c r="F5926" s="106"/>
      <c r="G5926" t="s">
        <v>102</v>
      </c>
      <c r="H5926" s="106"/>
    </row>
    <row r="5927" spans="1:8" x14ac:dyDescent="0.25">
      <c r="A5927" s="106"/>
      <c r="B5927" s="106"/>
      <c r="C5927" s="106"/>
      <c r="D5927" s="106"/>
      <c r="E5927">
        <v>49968</v>
      </c>
      <c r="F5927" s="106"/>
      <c r="G5927" t="s">
        <v>102</v>
      </c>
      <c r="H5927" s="106"/>
    </row>
    <row r="5928" spans="1:8" x14ac:dyDescent="0.25">
      <c r="A5928" s="106"/>
      <c r="B5928" s="106"/>
      <c r="C5928" s="106"/>
      <c r="D5928" s="106"/>
      <c r="E5928">
        <v>49969</v>
      </c>
      <c r="F5928" s="106"/>
      <c r="G5928" t="s">
        <v>102</v>
      </c>
      <c r="H5928" s="106"/>
    </row>
    <row r="5929" spans="1:8" x14ac:dyDescent="0.25">
      <c r="A5929" s="106"/>
      <c r="B5929" s="106"/>
      <c r="C5929" s="106"/>
      <c r="D5929" s="106"/>
      <c r="E5929">
        <v>49970</v>
      </c>
      <c r="F5929" s="106"/>
      <c r="G5929" t="s">
        <v>102</v>
      </c>
      <c r="H5929" s="106"/>
    </row>
    <row r="5930" spans="1:8" x14ac:dyDescent="0.25">
      <c r="A5930" s="106"/>
      <c r="B5930" s="106"/>
      <c r="C5930" s="106"/>
      <c r="D5930" s="106"/>
      <c r="E5930">
        <v>49928</v>
      </c>
      <c r="F5930" s="106"/>
      <c r="G5930" t="s">
        <v>102</v>
      </c>
      <c r="H5930" s="106"/>
    </row>
    <row r="5931" spans="1:8" x14ac:dyDescent="0.25">
      <c r="A5931" s="106"/>
      <c r="B5931" s="106"/>
      <c r="C5931" s="106"/>
      <c r="D5931" s="106"/>
      <c r="E5931">
        <v>49922</v>
      </c>
      <c r="F5931" s="106"/>
      <c r="G5931" t="s">
        <v>102</v>
      </c>
      <c r="H5931" s="106"/>
    </row>
    <row r="5932" spans="1:8" x14ac:dyDescent="0.25">
      <c r="A5932" s="106"/>
      <c r="B5932" s="106"/>
      <c r="C5932" s="106"/>
      <c r="D5932" s="106"/>
      <c r="E5932">
        <v>49923</v>
      </c>
      <c r="F5932" s="106"/>
      <c r="G5932" t="s">
        <v>102</v>
      </c>
      <c r="H5932" s="106"/>
    </row>
    <row r="5933" spans="1:8" x14ac:dyDescent="0.25">
      <c r="A5933" s="106"/>
      <c r="B5933" s="106"/>
      <c r="C5933" s="106"/>
      <c r="D5933" s="106"/>
      <c r="E5933">
        <v>49924</v>
      </c>
      <c r="F5933" s="106"/>
      <c r="G5933" t="s">
        <v>102</v>
      </c>
      <c r="H5933" s="106"/>
    </row>
    <row r="5934" spans="1:8" x14ac:dyDescent="0.25">
      <c r="A5934" s="106"/>
      <c r="B5934" s="106"/>
      <c r="C5934" s="106"/>
      <c r="D5934" s="106"/>
      <c r="E5934">
        <v>49925</v>
      </c>
      <c r="F5934" s="106"/>
      <c r="G5934" t="s">
        <v>102</v>
      </c>
      <c r="H5934" s="106"/>
    </row>
    <row r="5935" spans="1:8" x14ac:dyDescent="0.25">
      <c r="A5935" s="106"/>
      <c r="B5935" s="106"/>
      <c r="C5935" s="106"/>
      <c r="D5935" s="106"/>
      <c r="E5935">
        <v>49926</v>
      </c>
      <c r="F5935" s="106"/>
      <c r="G5935" t="s">
        <v>102</v>
      </c>
      <c r="H5935" s="106"/>
    </row>
    <row r="5936" spans="1:8" x14ac:dyDescent="0.25">
      <c r="A5936" s="106"/>
      <c r="B5936" s="106"/>
      <c r="C5936" s="106"/>
      <c r="D5936" s="106"/>
      <c r="E5936">
        <v>49927</v>
      </c>
      <c r="F5936" s="106"/>
      <c r="G5936" t="s">
        <v>102</v>
      </c>
      <c r="H5936" s="106"/>
    </row>
    <row r="5937" spans="1:8" x14ac:dyDescent="0.25">
      <c r="A5937" s="106"/>
      <c r="B5937" s="106"/>
      <c r="C5937" s="106"/>
      <c r="D5937" s="106"/>
      <c r="E5937">
        <v>49929</v>
      </c>
      <c r="F5937" s="106"/>
      <c r="G5937" t="s">
        <v>102</v>
      </c>
      <c r="H5937" s="106"/>
    </row>
    <row r="5938" spans="1:8" x14ac:dyDescent="0.25">
      <c r="A5938" s="106"/>
      <c r="B5938" s="106"/>
      <c r="C5938" s="106"/>
      <c r="D5938" s="106"/>
      <c r="E5938">
        <v>49930</v>
      </c>
      <c r="F5938" s="106"/>
      <c r="G5938" t="s">
        <v>102</v>
      </c>
      <c r="H5938" s="106"/>
    </row>
    <row r="5939" spans="1:8" x14ac:dyDescent="0.25">
      <c r="A5939" s="106"/>
      <c r="B5939" s="106"/>
      <c r="C5939" s="106"/>
      <c r="D5939" s="106"/>
      <c r="E5939">
        <v>49931</v>
      </c>
      <c r="F5939" s="106"/>
      <c r="G5939" t="s">
        <v>102</v>
      </c>
      <c r="H5939" s="106"/>
    </row>
    <row r="5940" spans="1:8" x14ac:dyDescent="0.25">
      <c r="A5940" s="106"/>
      <c r="B5940" s="106"/>
      <c r="C5940" s="106"/>
      <c r="D5940" s="106"/>
      <c r="E5940">
        <v>50530</v>
      </c>
      <c r="F5940" s="106"/>
      <c r="G5940" t="s">
        <v>112</v>
      </c>
      <c r="H5940" s="106"/>
    </row>
    <row r="5941" spans="1:8" x14ac:dyDescent="0.25">
      <c r="A5941" s="106"/>
      <c r="B5941" s="106"/>
      <c r="C5941" s="106"/>
      <c r="D5941" s="106"/>
      <c r="E5941">
        <v>48299</v>
      </c>
      <c r="F5941" s="106"/>
      <c r="G5941" t="s">
        <v>102</v>
      </c>
      <c r="H5941" s="106"/>
    </row>
    <row r="5942" spans="1:8" x14ac:dyDescent="0.25">
      <c r="A5942" s="106"/>
      <c r="B5942" s="106"/>
      <c r="C5942" s="106"/>
      <c r="D5942" s="106"/>
      <c r="E5942">
        <v>48301</v>
      </c>
      <c r="F5942" s="106"/>
      <c r="G5942" t="s">
        <v>102</v>
      </c>
      <c r="H5942" s="106"/>
    </row>
    <row r="5943" spans="1:8" x14ac:dyDescent="0.25">
      <c r="A5943" s="106"/>
      <c r="B5943" s="106"/>
      <c r="C5943" s="106"/>
      <c r="D5943" s="106"/>
      <c r="E5943">
        <v>48303</v>
      </c>
      <c r="F5943" s="106"/>
      <c r="G5943" t="s">
        <v>102</v>
      </c>
      <c r="H5943" s="106"/>
    </row>
    <row r="5944" spans="1:8" x14ac:dyDescent="0.25">
      <c r="A5944" s="106"/>
      <c r="B5944" s="106"/>
      <c r="C5944" s="106"/>
      <c r="D5944" s="106"/>
      <c r="E5944">
        <v>48305</v>
      </c>
      <c r="F5944" s="106"/>
      <c r="G5944" t="s">
        <v>102</v>
      </c>
      <c r="H5944" s="106"/>
    </row>
    <row r="5945" spans="1:8" x14ac:dyDescent="0.25">
      <c r="A5945" s="106"/>
      <c r="B5945" s="106"/>
      <c r="C5945" s="106"/>
      <c r="D5945" s="106"/>
      <c r="E5945">
        <v>48307</v>
      </c>
      <c r="F5945" s="106"/>
      <c r="G5945" t="s">
        <v>102</v>
      </c>
      <c r="H5945" s="106"/>
    </row>
    <row r="5946" spans="1:8" x14ac:dyDescent="0.25">
      <c r="A5946" s="106"/>
      <c r="B5946" s="106"/>
      <c r="C5946" s="106"/>
      <c r="D5946" s="106"/>
      <c r="E5946">
        <v>48310</v>
      </c>
      <c r="F5946" s="106"/>
      <c r="G5946" t="s">
        <v>102</v>
      </c>
      <c r="H5946" s="106"/>
    </row>
    <row r="5947" spans="1:8" x14ac:dyDescent="0.25">
      <c r="A5947" s="106"/>
      <c r="B5947" s="106"/>
      <c r="C5947" s="106"/>
      <c r="D5947" s="106"/>
      <c r="E5947">
        <v>47655</v>
      </c>
      <c r="F5947" s="106"/>
      <c r="G5947" t="s">
        <v>102</v>
      </c>
      <c r="H5947" s="106"/>
    </row>
    <row r="5948" spans="1:8" x14ac:dyDescent="0.25">
      <c r="A5948" s="106"/>
      <c r="B5948" s="106"/>
      <c r="C5948" s="106"/>
      <c r="D5948" s="106"/>
      <c r="E5948">
        <v>48148</v>
      </c>
      <c r="F5948" s="106"/>
      <c r="G5948" t="s">
        <v>105</v>
      </c>
      <c r="H5948" s="106"/>
    </row>
    <row r="5949" spans="1:8" x14ac:dyDescent="0.25">
      <c r="A5949" s="106"/>
      <c r="B5949" s="106"/>
      <c r="C5949" s="106"/>
      <c r="D5949" s="106"/>
      <c r="E5949">
        <v>47540</v>
      </c>
      <c r="F5949" s="106"/>
      <c r="G5949" t="s">
        <v>102</v>
      </c>
      <c r="H5949" s="106"/>
    </row>
    <row r="5950" spans="1:8" x14ac:dyDescent="0.25">
      <c r="A5950" s="106"/>
      <c r="B5950" s="106"/>
      <c r="C5950" s="106"/>
      <c r="D5950" s="106"/>
      <c r="E5950">
        <v>47666</v>
      </c>
      <c r="F5950" s="106"/>
      <c r="G5950" t="s">
        <v>102</v>
      </c>
      <c r="H5950" s="106"/>
    </row>
    <row r="5951" spans="1:8" x14ac:dyDescent="0.25">
      <c r="A5951" s="106"/>
      <c r="B5951" s="106"/>
      <c r="C5951" s="106"/>
      <c r="D5951" s="106"/>
      <c r="E5951">
        <v>47670</v>
      </c>
      <c r="F5951" s="106"/>
      <c r="G5951" t="s">
        <v>102</v>
      </c>
      <c r="H5951" s="106"/>
    </row>
    <row r="5952" spans="1:8" x14ac:dyDescent="0.25">
      <c r="A5952" s="106"/>
      <c r="B5952" s="106"/>
      <c r="C5952" s="106"/>
      <c r="D5952" s="106"/>
      <c r="E5952">
        <v>47672</v>
      </c>
      <c r="F5952" s="106"/>
      <c r="G5952" t="s">
        <v>102</v>
      </c>
      <c r="H5952" s="106"/>
    </row>
    <row r="5953" spans="1:8" x14ac:dyDescent="0.25">
      <c r="A5953" s="106"/>
      <c r="B5953" s="106"/>
      <c r="C5953" s="106"/>
      <c r="D5953" s="106"/>
      <c r="E5953">
        <v>47674</v>
      </c>
      <c r="F5953" s="106"/>
      <c r="G5953" t="s">
        <v>102</v>
      </c>
      <c r="H5953" s="106"/>
    </row>
    <row r="5954" spans="1:8" x14ac:dyDescent="0.25">
      <c r="A5954" s="106"/>
      <c r="B5954" s="106"/>
      <c r="C5954" s="106"/>
      <c r="D5954" s="106"/>
      <c r="E5954">
        <v>47680</v>
      </c>
      <c r="F5954" s="106"/>
      <c r="G5954" t="s">
        <v>102</v>
      </c>
      <c r="H5954" s="106"/>
    </row>
    <row r="5955" spans="1:8" x14ac:dyDescent="0.25">
      <c r="A5955" s="106"/>
      <c r="B5955" s="106"/>
      <c r="C5955" s="106"/>
      <c r="D5955" s="106"/>
      <c r="E5955">
        <v>47682</v>
      </c>
      <c r="F5955" s="106"/>
      <c r="G5955" t="s">
        <v>102</v>
      </c>
      <c r="H5955" s="106"/>
    </row>
    <row r="5956" spans="1:8" x14ac:dyDescent="0.25">
      <c r="A5956" s="106"/>
      <c r="B5956" s="106"/>
      <c r="C5956" s="106"/>
      <c r="D5956" s="106"/>
      <c r="E5956">
        <v>47684</v>
      </c>
      <c r="F5956" s="106"/>
      <c r="G5956" t="s">
        <v>102</v>
      </c>
      <c r="H5956" s="106"/>
    </row>
    <row r="5957" spans="1:8" x14ac:dyDescent="0.25">
      <c r="A5957" s="106"/>
      <c r="B5957" s="106"/>
      <c r="C5957" s="106"/>
      <c r="D5957" s="106"/>
      <c r="E5957">
        <v>47782</v>
      </c>
      <c r="F5957" s="106"/>
      <c r="G5957" t="s">
        <v>102</v>
      </c>
      <c r="H5957" s="106"/>
    </row>
    <row r="5958" spans="1:8" x14ac:dyDescent="0.25">
      <c r="A5958" s="106"/>
      <c r="B5958" s="106"/>
      <c r="C5958" s="106"/>
      <c r="D5958" s="106"/>
      <c r="E5958" t="s">
        <v>169</v>
      </c>
      <c r="F5958" s="106"/>
      <c r="G5958" t="s">
        <v>102</v>
      </c>
      <c r="H5958" s="106"/>
    </row>
    <row r="5959" spans="1:8" x14ac:dyDescent="0.25">
      <c r="A5959" s="106"/>
      <c r="B5959" s="106"/>
      <c r="C5959" s="106"/>
      <c r="D5959" s="106"/>
      <c r="E5959">
        <v>47912</v>
      </c>
      <c r="F5959" s="106"/>
      <c r="G5959" t="s">
        <v>102</v>
      </c>
      <c r="H5959" s="106"/>
    </row>
    <row r="5960" spans="1:8" x14ac:dyDescent="0.25">
      <c r="A5960" s="106"/>
      <c r="B5960" s="106"/>
      <c r="C5960" s="106"/>
      <c r="D5960" s="106"/>
      <c r="E5960">
        <v>47914</v>
      </c>
      <c r="F5960" s="106"/>
      <c r="G5960" t="s">
        <v>102</v>
      </c>
      <c r="H5960" s="106"/>
    </row>
    <row r="5961" spans="1:8" x14ac:dyDescent="0.25">
      <c r="A5961" s="106"/>
      <c r="B5961" s="106"/>
      <c r="C5961" s="106"/>
      <c r="D5961" s="106"/>
      <c r="E5961" t="s">
        <v>170</v>
      </c>
      <c r="F5961" s="106"/>
      <c r="G5961" t="s">
        <v>102</v>
      </c>
      <c r="H5961" s="106"/>
    </row>
    <row r="5962" spans="1:8" x14ac:dyDescent="0.25">
      <c r="A5962" s="106"/>
      <c r="B5962" s="106"/>
      <c r="C5962" s="106"/>
      <c r="D5962" s="106"/>
      <c r="E5962" t="s">
        <v>171</v>
      </c>
      <c r="F5962" s="106"/>
      <c r="G5962" t="s">
        <v>102</v>
      </c>
      <c r="H5962" s="106"/>
    </row>
    <row r="5963" spans="1:8" x14ac:dyDescent="0.25">
      <c r="A5963" s="106"/>
      <c r="B5963" s="106"/>
      <c r="C5963" s="106"/>
      <c r="D5963" s="106"/>
      <c r="E5963">
        <v>47804</v>
      </c>
      <c r="F5963" s="106"/>
      <c r="G5963" t="s">
        <v>102</v>
      </c>
      <c r="H5963" s="106"/>
    </row>
    <row r="5964" spans="1:8" x14ac:dyDescent="0.25">
      <c r="A5964" s="106"/>
      <c r="B5964" s="106"/>
      <c r="C5964" s="106"/>
      <c r="D5964" s="106"/>
      <c r="E5964">
        <v>47806</v>
      </c>
      <c r="F5964" s="106"/>
      <c r="G5964" t="s">
        <v>102</v>
      </c>
      <c r="H5964" s="106"/>
    </row>
    <row r="5965" spans="1:8" x14ac:dyDescent="0.25">
      <c r="A5965" s="106"/>
      <c r="B5965" s="106"/>
      <c r="C5965" s="106"/>
      <c r="D5965" s="106"/>
      <c r="E5965">
        <v>47808</v>
      </c>
      <c r="F5965" s="106"/>
      <c r="G5965" t="s">
        <v>102</v>
      </c>
      <c r="H5965" s="106"/>
    </row>
    <row r="5966" spans="1:8" x14ac:dyDescent="0.25">
      <c r="A5966" s="106"/>
      <c r="B5966" s="106"/>
      <c r="C5966" s="106"/>
      <c r="D5966" s="106"/>
      <c r="E5966">
        <v>47811</v>
      </c>
      <c r="F5966" s="106"/>
      <c r="G5966" t="s">
        <v>102</v>
      </c>
      <c r="H5966" s="106"/>
    </row>
    <row r="5967" spans="1:8" x14ac:dyDescent="0.25">
      <c r="A5967" s="106"/>
      <c r="B5967" s="106"/>
      <c r="C5967" s="106"/>
      <c r="D5967" s="106"/>
      <c r="E5967">
        <v>47813</v>
      </c>
      <c r="F5967" s="106"/>
      <c r="G5967" t="s">
        <v>102</v>
      </c>
      <c r="H5967" s="106"/>
    </row>
    <row r="5968" spans="1:8" x14ac:dyDescent="0.25">
      <c r="A5968" s="106"/>
      <c r="B5968" s="106"/>
      <c r="C5968" s="106"/>
      <c r="D5968" s="106"/>
      <c r="E5968">
        <v>47884</v>
      </c>
      <c r="F5968" s="106"/>
      <c r="G5968" t="s">
        <v>102</v>
      </c>
      <c r="H5968" s="106"/>
    </row>
    <row r="5969" spans="1:8" x14ac:dyDescent="0.25">
      <c r="A5969" s="106"/>
      <c r="B5969" s="106"/>
      <c r="C5969" s="106"/>
      <c r="D5969" s="106"/>
      <c r="E5969">
        <v>47885</v>
      </c>
      <c r="F5969" s="106"/>
      <c r="G5969" t="s">
        <v>102</v>
      </c>
      <c r="H5969" s="106"/>
    </row>
    <row r="5970" spans="1:8" x14ac:dyDescent="0.25">
      <c r="A5970" s="106"/>
      <c r="B5970" s="106"/>
      <c r="C5970" s="106"/>
      <c r="D5970" s="106"/>
      <c r="E5970">
        <v>47823</v>
      </c>
      <c r="F5970" s="106"/>
      <c r="G5970" t="s">
        <v>102</v>
      </c>
      <c r="H5970" s="106"/>
    </row>
    <row r="5971" spans="1:8" x14ac:dyDescent="0.25">
      <c r="A5971" s="106"/>
      <c r="B5971" s="106"/>
      <c r="C5971" s="106"/>
      <c r="D5971" s="106"/>
      <c r="E5971">
        <v>47825</v>
      </c>
      <c r="F5971" s="106"/>
      <c r="G5971" t="s">
        <v>102</v>
      </c>
      <c r="H5971" s="106"/>
    </row>
    <row r="5972" spans="1:8" x14ac:dyDescent="0.25">
      <c r="A5972" s="106"/>
      <c r="B5972" s="106"/>
      <c r="C5972" s="106"/>
      <c r="D5972" s="106"/>
      <c r="E5972">
        <v>47827</v>
      </c>
      <c r="F5972" s="106"/>
      <c r="G5972" t="s">
        <v>102</v>
      </c>
      <c r="H5972" s="106"/>
    </row>
    <row r="5973" spans="1:8" x14ac:dyDescent="0.25">
      <c r="A5973" s="106"/>
      <c r="B5973" s="106"/>
      <c r="C5973" s="106"/>
      <c r="D5973" s="106"/>
      <c r="E5973">
        <v>47829</v>
      </c>
      <c r="F5973" s="106"/>
      <c r="G5973" t="s">
        <v>102</v>
      </c>
      <c r="H5973" s="106"/>
    </row>
    <row r="5974" spans="1:8" x14ac:dyDescent="0.25">
      <c r="A5974" s="106"/>
      <c r="B5974" s="106"/>
      <c r="C5974" s="106"/>
      <c r="D5974" s="106"/>
      <c r="E5974">
        <v>47831</v>
      </c>
      <c r="F5974" s="106"/>
      <c r="G5974" t="s">
        <v>102</v>
      </c>
      <c r="H5974" s="106"/>
    </row>
    <row r="5975" spans="1:8" x14ac:dyDescent="0.25">
      <c r="A5975" s="106"/>
      <c r="B5975" s="106"/>
      <c r="C5975" s="106"/>
      <c r="D5975" s="106"/>
      <c r="E5975">
        <v>47934</v>
      </c>
      <c r="F5975" s="106"/>
      <c r="G5975" t="s">
        <v>102</v>
      </c>
      <c r="H5975" s="106"/>
    </row>
    <row r="5976" spans="1:8" x14ac:dyDescent="0.25">
      <c r="A5976" s="106"/>
      <c r="B5976" s="106"/>
      <c r="C5976" s="106"/>
      <c r="D5976" s="106"/>
      <c r="E5976">
        <v>47953</v>
      </c>
      <c r="F5976" s="106"/>
      <c r="G5976" t="s">
        <v>102</v>
      </c>
      <c r="H5976" s="106"/>
    </row>
    <row r="5977" spans="1:8" x14ac:dyDescent="0.25">
      <c r="A5977" s="106"/>
      <c r="B5977" s="106"/>
      <c r="C5977" s="106"/>
      <c r="D5977" s="106"/>
      <c r="E5977">
        <v>47937</v>
      </c>
      <c r="F5977" s="106"/>
      <c r="G5977" t="s">
        <v>102</v>
      </c>
      <c r="H5977" s="106"/>
    </row>
    <row r="5978" spans="1:8" x14ac:dyDescent="0.25">
      <c r="A5978" s="106"/>
      <c r="B5978" s="106"/>
      <c r="C5978" s="106"/>
      <c r="D5978" s="106"/>
      <c r="E5978">
        <v>47897</v>
      </c>
      <c r="F5978" s="106"/>
      <c r="G5978" t="s">
        <v>102</v>
      </c>
      <c r="H5978" s="106"/>
    </row>
    <row r="5979" spans="1:8" x14ac:dyDescent="0.25">
      <c r="A5979" s="106"/>
      <c r="B5979" s="106"/>
      <c r="C5979" s="106"/>
      <c r="D5979" s="106"/>
      <c r="E5979">
        <v>47938</v>
      </c>
      <c r="F5979" s="106"/>
      <c r="G5979" t="s">
        <v>102</v>
      </c>
      <c r="H5979" s="106"/>
    </row>
    <row r="5980" spans="1:8" x14ac:dyDescent="0.25">
      <c r="A5980" s="106"/>
      <c r="B5980" s="106"/>
      <c r="C5980" s="106"/>
      <c r="D5980" s="106"/>
      <c r="E5980">
        <v>47956</v>
      </c>
      <c r="F5980" s="106"/>
      <c r="G5980" t="s">
        <v>102</v>
      </c>
      <c r="H5980" s="106"/>
    </row>
    <row r="5981" spans="1:8" x14ac:dyDescent="0.25">
      <c r="A5981" s="106"/>
      <c r="B5981" s="106"/>
      <c r="C5981" s="106"/>
      <c r="D5981" s="106"/>
      <c r="E5981">
        <v>47959</v>
      </c>
      <c r="F5981" s="106"/>
      <c r="G5981" t="s">
        <v>102</v>
      </c>
      <c r="H5981" s="106"/>
    </row>
    <row r="5982" spans="1:8" x14ac:dyDescent="0.25">
      <c r="A5982" s="106"/>
      <c r="B5982" s="106"/>
      <c r="C5982" s="106"/>
      <c r="D5982" s="106"/>
      <c r="E5982">
        <v>47961</v>
      </c>
      <c r="F5982" s="106"/>
      <c r="G5982" t="s">
        <v>102</v>
      </c>
      <c r="H5982" s="106"/>
    </row>
    <row r="5983" spans="1:8" x14ac:dyDescent="0.25">
      <c r="A5983" s="106"/>
      <c r="B5983" s="106"/>
      <c r="C5983" s="106"/>
      <c r="D5983" s="106"/>
      <c r="E5983">
        <v>47963</v>
      </c>
      <c r="F5983" s="106"/>
      <c r="G5983" t="s">
        <v>102</v>
      </c>
      <c r="H5983" s="106"/>
    </row>
    <row r="5984" spans="1:8" x14ac:dyDescent="0.25">
      <c r="A5984" s="106"/>
      <c r="B5984" s="106"/>
      <c r="C5984" s="106"/>
      <c r="D5984" s="106"/>
      <c r="E5984">
        <v>47967</v>
      </c>
      <c r="F5984" s="106"/>
      <c r="G5984" t="s">
        <v>102</v>
      </c>
      <c r="H5984" s="106"/>
    </row>
    <row r="5985" spans="1:8" x14ac:dyDescent="0.25">
      <c r="A5985" s="106"/>
      <c r="B5985" s="106"/>
      <c r="C5985" s="106"/>
      <c r="D5985" s="106"/>
      <c r="E5985">
        <v>47969</v>
      </c>
      <c r="F5985" s="106"/>
      <c r="G5985" t="s">
        <v>102</v>
      </c>
      <c r="H5985" s="106"/>
    </row>
    <row r="5986" spans="1:8" x14ac:dyDescent="0.25">
      <c r="A5986" s="106"/>
      <c r="B5986" s="106"/>
      <c r="C5986" s="106"/>
      <c r="D5986" s="106"/>
      <c r="E5986">
        <v>47971</v>
      </c>
      <c r="F5986" s="106"/>
      <c r="G5986" t="s">
        <v>102</v>
      </c>
      <c r="H5986" s="106"/>
    </row>
    <row r="5987" spans="1:8" x14ac:dyDescent="0.25">
      <c r="A5987" s="106"/>
      <c r="B5987" s="106"/>
      <c r="C5987" s="106"/>
      <c r="D5987" s="106"/>
      <c r="E5987">
        <v>47973</v>
      </c>
      <c r="F5987" s="106"/>
      <c r="G5987" t="s">
        <v>102</v>
      </c>
      <c r="H5987" s="106"/>
    </row>
    <row r="5988" spans="1:8" x14ac:dyDescent="0.25">
      <c r="A5988" s="106"/>
      <c r="B5988" s="106"/>
      <c r="C5988" s="106"/>
      <c r="D5988" s="106"/>
      <c r="E5988">
        <v>47978</v>
      </c>
      <c r="F5988" s="106"/>
      <c r="G5988" t="s">
        <v>102</v>
      </c>
      <c r="H5988" s="106"/>
    </row>
    <row r="5989" spans="1:8" x14ac:dyDescent="0.25">
      <c r="A5989" s="106"/>
      <c r="B5989" s="106"/>
      <c r="C5989" s="106"/>
      <c r="D5989" s="106"/>
      <c r="E5989">
        <v>47980</v>
      </c>
      <c r="F5989" s="106"/>
      <c r="G5989" t="s">
        <v>102</v>
      </c>
      <c r="H5989" s="106"/>
    </row>
    <row r="5990" spans="1:8" x14ac:dyDescent="0.25">
      <c r="A5990" s="106"/>
      <c r="B5990" s="106"/>
      <c r="C5990" s="106"/>
      <c r="D5990" s="106"/>
      <c r="E5990">
        <v>47585</v>
      </c>
      <c r="F5990" s="106"/>
      <c r="G5990" t="s">
        <v>102</v>
      </c>
      <c r="H5990" s="106"/>
    </row>
    <row r="5991" spans="1:8" x14ac:dyDescent="0.25">
      <c r="A5991" s="106"/>
      <c r="B5991" s="106"/>
      <c r="C5991" s="106"/>
      <c r="D5991" s="106"/>
      <c r="E5991">
        <v>47587</v>
      </c>
      <c r="F5991" s="106"/>
      <c r="G5991" t="s">
        <v>102</v>
      </c>
      <c r="H5991" s="106"/>
    </row>
    <row r="5992" spans="1:8" x14ac:dyDescent="0.25">
      <c r="A5992" s="106"/>
      <c r="B5992" s="106"/>
      <c r="C5992" s="106"/>
      <c r="D5992" s="106"/>
      <c r="E5992" t="s">
        <v>172</v>
      </c>
      <c r="F5992" s="106"/>
      <c r="G5992" t="s">
        <v>102</v>
      </c>
      <c r="H5992" s="106"/>
    </row>
    <row r="5993" spans="1:8" x14ac:dyDescent="0.25">
      <c r="A5993" s="106"/>
      <c r="B5993" s="106"/>
      <c r="C5993" s="106"/>
      <c r="D5993" s="106"/>
      <c r="E5993">
        <v>47991</v>
      </c>
      <c r="F5993" s="106"/>
      <c r="G5993" t="s">
        <v>102</v>
      </c>
      <c r="H5993" s="106"/>
    </row>
    <row r="5994" spans="1:8" x14ac:dyDescent="0.25">
      <c r="A5994" s="106"/>
      <c r="B5994" s="106"/>
      <c r="C5994" s="106"/>
      <c r="D5994" s="106"/>
      <c r="E5994">
        <v>47994</v>
      </c>
      <c r="F5994" s="106"/>
      <c r="G5994" t="s">
        <v>102</v>
      </c>
      <c r="H5994" s="106"/>
    </row>
    <row r="5995" spans="1:8" x14ac:dyDescent="0.25">
      <c r="A5995" s="106"/>
      <c r="B5995" s="106"/>
      <c r="C5995" s="106"/>
      <c r="D5995" s="106"/>
      <c r="E5995">
        <v>47997</v>
      </c>
      <c r="F5995" s="106"/>
      <c r="G5995" t="s">
        <v>102</v>
      </c>
      <c r="H5995" s="106"/>
    </row>
    <row r="5996" spans="1:8" x14ac:dyDescent="0.25">
      <c r="A5996" s="106"/>
      <c r="B5996" s="106"/>
      <c r="C5996" s="106"/>
      <c r="D5996" s="106"/>
      <c r="E5996">
        <v>48782</v>
      </c>
      <c r="F5996" s="106"/>
      <c r="G5996" t="s">
        <v>102</v>
      </c>
      <c r="H5996" s="106"/>
    </row>
    <row r="5997" spans="1:8" x14ac:dyDescent="0.25">
      <c r="A5997" s="106"/>
      <c r="B5997" s="106"/>
      <c r="C5997" s="106"/>
      <c r="D5997" s="106"/>
      <c r="E5997">
        <v>48784</v>
      </c>
      <c r="F5997" s="106"/>
      <c r="G5997" t="s">
        <v>102</v>
      </c>
      <c r="H5997" s="106"/>
    </row>
    <row r="5998" spans="1:8" x14ac:dyDescent="0.25">
      <c r="A5998" s="106"/>
      <c r="B5998" s="106"/>
      <c r="C5998" s="106"/>
      <c r="D5998" s="106"/>
      <c r="E5998">
        <v>48786</v>
      </c>
      <c r="F5998" s="106"/>
      <c r="G5998" t="s">
        <v>102</v>
      </c>
      <c r="H5998" s="106"/>
    </row>
    <row r="5999" spans="1:8" x14ac:dyDescent="0.25">
      <c r="A5999" s="106"/>
      <c r="B5999" s="106"/>
      <c r="C5999" s="106"/>
      <c r="D5999" s="106"/>
      <c r="E5999">
        <v>48788</v>
      </c>
      <c r="F5999" s="106"/>
      <c r="G5999" t="s">
        <v>102</v>
      </c>
      <c r="H5999" s="106"/>
    </row>
    <row r="6000" spans="1:8" x14ac:dyDescent="0.25">
      <c r="A6000" s="106"/>
      <c r="B6000" s="106"/>
      <c r="C6000" s="106"/>
      <c r="D6000" s="106"/>
      <c r="E6000">
        <v>48790</v>
      </c>
      <c r="F6000" s="106"/>
      <c r="G6000" t="s">
        <v>102</v>
      </c>
      <c r="H6000" s="106"/>
    </row>
    <row r="6001" spans="1:8" x14ac:dyDescent="0.25">
      <c r="A6001" s="106"/>
      <c r="B6001" s="106"/>
      <c r="C6001" s="106"/>
      <c r="D6001" s="106"/>
      <c r="E6001">
        <v>48792</v>
      </c>
      <c r="F6001" s="106"/>
      <c r="G6001" t="s">
        <v>102</v>
      </c>
      <c r="H6001" s="106"/>
    </row>
    <row r="6002" spans="1:8" x14ac:dyDescent="0.25">
      <c r="A6002" s="106"/>
      <c r="B6002" s="106"/>
      <c r="C6002" s="106"/>
      <c r="D6002" s="106"/>
      <c r="E6002">
        <v>47630</v>
      </c>
      <c r="F6002" s="106"/>
      <c r="G6002" t="s">
        <v>102</v>
      </c>
      <c r="H6002" s="106"/>
    </row>
    <row r="6003" spans="1:8" x14ac:dyDescent="0.25">
      <c r="A6003" s="106"/>
      <c r="B6003" s="106"/>
      <c r="C6003" s="106"/>
      <c r="D6003" s="106"/>
      <c r="E6003">
        <v>47632</v>
      </c>
      <c r="F6003" s="106"/>
      <c r="G6003" t="s">
        <v>102</v>
      </c>
      <c r="H6003" s="106"/>
    </row>
    <row r="6004" spans="1:8" x14ac:dyDescent="0.25">
      <c r="A6004" s="106"/>
      <c r="B6004" s="106"/>
      <c r="C6004" s="106"/>
      <c r="D6004" s="106"/>
      <c r="E6004">
        <v>47634</v>
      </c>
      <c r="F6004" s="106"/>
      <c r="G6004" t="s">
        <v>102</v>
      </c>
      <c r="H6004" s="106"/>
    </row>
    <row r="6005" spans="1:8" x14ac:dyDescent="0.25">
      <c r="A6005" s="106"/>
      <c r="B6005" s="106"/>
      <c r="C6005" s="106"/>
      <c r="D6005" s="106"/>
      <c r="E6005" t="s">
        <v>173</v>
      </c>
      <c r="F6005" s="106"/>
      <c r="G6005" t="s">
        <v>102</v>
      </c>
      <c r="H6005" s="106"/>
    </row>
    <row r="6006" spans="1:8" x14ac:dyDescent="0.25">
      <c r="A6006" s="106"/>
      <c r="B6006" s="106"/>
      <c r="C6006" s="106"/>
      <c r="D6006" s="106"/>
      <c r="E6006">
        <v>47642</v>
      </c>
      <c r="F6006" s="106"/>
      <c r="G6006" t="s">
        <v>102</v>
      </c>
      <c r="H6006" s="106"/>
    </row>
    <row r="6007" spans="1:8" x14ac:dyDescent="0.25">
      <c r="A6007" s="106"/>
      <c r="B6007" s="106"/>
      <c r="C6007" s="106"/>
      <c r="D6007" s="106"/>
      <c r="E6007">
        <v>47645</v>
      </c>
      <c r="F6007" s="106"/>
      <c r="G6007" t="s">
        <v>102</v>
      </c>
      <c r="H6007" s="106"/>
    </row>
    <row r="6008" spans="1:8" x14ac:dyDescent="0.25">
      <c r="A6008" s="106"/>
      <c r="B6008" s="106"/>
      <c r="C6008" s="106"/>
      <c r="D6008" s="106"/>
      <c r="E6008">
        <v>47647</v>
      </c>
      <c r="F6008" s="106"/>
      <c r="G6008" t="s">
        <v>102</v>
      </c>
      <c r="H6008" s="106"/>
    </row>
    <row r="6009" spans="1:8" x14ac:dyDescent="0.25">
      <c r="A6009" s="106"/>
      <c r="B6009" s="106"/>
      <c r="C6009" s="106"/>
      <c r="D6009" s="106"/>
      <c r="E6009">
        <v>47649</v>
      </c>
      <c r="F6009" s="106"/>
      <c r="G6009" t="s">
        <v>102</v>
      </c>
      <c r="H6009" s="106"/>
    </row>
    <row r="6010" spans="1:8" x14ac:dyDescent="0.25">
      <c r="A6010" s="106"/>
      <c r="B6010" s="106"/>
      <c r="C6010" s="106"/>
      <c r="D6010" s="106"/>
      <c r="E6010">
        <v>47688</v>
      </c>
      <c r="F6010" s="106"/>
      <c r="G6010" t="s">
        <v>102</v>
      </c>
      <c r="H6010" s="106"/>
    </row>
    <row r="6011" spans="1:8" x14ac:dyDescent="0.25">
      <c r="A6011" s="106"/>
      <c r="B6011" s="106"/>
      <c r="C6011" s="106"/>
      <c r="D6011" s="106"/>
      <c r="E6011">
        <v>47693</v>
      </c>
      <c r="F6011" s="106"/>
      <c r="G6011" t="s">
        <v>102</v>
      </c>
      <c r="H6011" s="106"/>
    </row>
    <row r="6012" spans="1:8" x14ac:dyDescent="0.25">
      <c r="A6012" s="106"/>
      <c r="B6012" s="106"/>
      <c r="C6012" s="106"/>
      <c r="D6012" s="106"/>
      <c r="E6012">
        <v>47703</v>
      </c>
      <c r="F6012" s="106"/>
      <c r="G6012" t="s">
        <v>102</v>
      </c>
      <c r="H6012" s="106"/>
    </row>
    <row r="6013" spans="1:8" x14ac:dyDescent="0.25">
      <c r="A6013" s="106"/>
      <c r="B6013" s="106"/>
      <c r="C6013" s="106"/>
      <c r="D6013" s="106"/>
      <c r="E6013">
        <v>48000</v>
      </c>
      <c r="F6013" s="106"/>
      <c r="G6013" t="s">
        <v>102</v>
      </c>
      <c r="H6013" s="106"/>
    </row>
    <row r="6014" spans="1:8" x14ac:dyDescent="0.25">
      <c r="A6014" s="106"/>
      <c r="B6014" s="106"/>
      <c r="C6014" s="106"/>
      <c r="D6014" s="106"/>
      <c r="E6014">
        <v>47707</v>
      </c>
      <c r="F6014" s="106"/>
      <c r="G6014" t="s">
        <v>102</v>
      </c>
      <c r="H6014" s="106"/>
    </row>
    <row r="6015" spans="1:8" x14ac:dyDescent="0.25">
      <c r="A6015" s="106"/>
      <c r="B6015" s="106"/>
      <c r="C6015" s="106"/>
      <c r="D6015" s="106"/>
      <c r="E6015">
        <v>47709</v>
      </c>
      <c r="F6015" s="106"/>
      <c r="G6015" t="s">
        <v>102</v>
      </c>
      <c r="H6015" s="106"/>
    </row>
    <row r="6016" spans="1:8" x14ac:dyDescent="0.25">
      <c r="A6016" s="106"/>
      <c r="B6016" s="106"/>
      <c r="C6016" s="106"/>
      <c r="D6016" s="106"/>
      <c r="E6016">
        <v>47711</v>
      </c>
      <c r="F6016" s="106"/>
      <c r="G6016" t="s">
        <v>102</v>
      </c>
      <c r="H6016" s="106"/>
    </row>
    <row r="6017" spans="1:8" x14ac:dyDescent="0.25">
      <c r="A6017" s="106"/>
      <c r="B6017" s="106"/>
      <c r="C6017" s="106"/>
      <c r="D6017" s="106"/>
      <c r="E6017">
        <v>47713</v>
      </c>
      <c r="F6017" s="106"/>
      <c r="G6017" t="s">
        <v>102</v>
      </c>
      <c r="H6017" s="106"/>
    </row>
    <row r="6018" spans="1:8" x14ac:dyDescent="0.25">
      <c r="A6018" s="106"/>
      <c r="B6018" s="106"/>
      <c r="C6018" s="106"/>
      <c r="D6018" s="106"/>
      <c r="E6018">
        <v>47720</v>
      </c>
      <c r="F6018" s="106"/>
      <c r="G6018" t="s">
        <v>102</v>
      </c>
      <c r="H6018" s="106"/>
    </row>
    <row r="6019" spans="1:8" x14ac:dyDescent="0.25">
      <c r="A6019" s="106"/>
      <c r="B6019" s="106"/>
      <c r="C6019" s="106"/>
      <c r="D6019" s="106"/>
      <c r="E6019">
        <v>47722</v>
      </c>
      <c r="F6019" s="106"/>
      <c r="G6019" t="s">
        <v>102</v>
      </c>
      <c r="H6019" s="106"/>
    </row>
    <row r="6020" spans="1:8" x14ac:dyDescent="0.25">
      <c r="A6020" s="106"/>
      <c r="B6020" s="106"/>
      <c r="C6020" s="106"/>
      <c r="D6020" s="106"/>
      <c r="E6020">
        <v>47724</v>
      </c>
      <c r="F6020" s="106"/>
      <c r="G6020" t="s">
        <v>102</v>
      </c>
      <c r="H6020" s="106"/>
    </row>
    <row r="6021" spans="1:8" x14ac:dyDescent="0.25">
      <c r="A6021" s="106"/>
      <c r="B6021" s="106"/>
      <c r="C6021" s="106"/>
      <c r="D6021" s="106"/>
      <c r="E6021">
        <v>47726</v>
      </c>
      <c r="F6021" s="106"/>
      <c r="G6021" t="s">
        <v>102</v>
      </c>
      <c r="H6021" s="106"/>
    </row>
    <row r="6022" spans="1:8" x14ac:dyDescent="0.25">
      <c r="A6022" s="106"/>
      <c r="B6022" s="106"/>
      <c r="C6022" s="106"/>
      <c r="D6022" s="106"/>
      <c r="E6022">
        <v>47728</v>
      </c>
      <c r="F6022" s="106"/>
      <c r="G6022" t="s">
        <v>102</v>
      </c>
      <c r="H6022" s="106"/>
    </row>
    <row r="6023" spans="1:8" x14ac:dyDescent="0.25">
      <c r="A6023" s="106"/>
      <c r="B6023" s="106"/>
      <c r="C6023" s="106"/>
      <c r="D6023" s="106"/>
      <c r="E6023">
        <v>48089</v>
      </c>
      <c r="F6023" s="106"/>
      <c r="G6023" t="s">
        <v>102</v>
      </c>
      <c r="H6023" s="106"/>
    </row>
    <row r="6024" spans="1:8" x14ac:dyDescent="0.25">
      <c r="A6024" s="106"/>
      <c r="B6024" s="106"/>
      <c r="C6024" s="106"/>
      <c r="D6024" s="106"/>
      <c r="E6024">
        <v>47732</v>
      </c>
      <c r="F6024" s="106"/>
      <c r="G6024" t="s">
        <v>102</v>
      </c>
      <c r="H6024" s="106"/>
    </row>
    <row r="6025" spans="1:8" x14ac:dyDescent="0.25">
      <c r="A6025" s="106"/>
      <c r="B6025" s="106"/>
      <c r="C6025" s="106"/>
      <c r="D6025" s="106"/>
      <c r="E6025">
        <v>48091</v>
      </c>
      <c r="F6025" s="106"/>
      <c r="G6025" t="s">
        <v>102</v>
      </c>
      <c r="H6025" s="106"/>
    </row>
    <row r="6026" spans="1:8" x14ac:dyDescent="0.25">
      <c r="A6026" s="106"/>
      <c r="B6026" s="106"/>
      <c r="C6026" s="106"/>
      <c r="D6026" s="106"/>
      <c r="E6026">
        <v>48095</v>
      </c>
      <c r="F6026" s="106"/>
      <c r="G6026" t="s">
        <v>102</v>
      </c>
      <c r="H6026" s="106"/>
    </row>
    <row r="6027" spans="1:8" x14ac:dyDescent="0.25">
      <c r="A6027" s="106"/>
      <c r="B6027" s="106"/>
      <c r="C6027" s="106"/>
      <c r="D6027" s="106"/>
      <c r="E6027">
        <v>47654</v>
      </c>
      <c r="F6027" s="106"/>
      <c r="G6027" t="s">
        <v>102</v>
      </c>
      <c r="H6027" s="106"/>
    </row>
    <row r="6028" spans="1:8" x14ac:dyDescent="0.25">
      <c r="A6028" s="106"/>
      <c r="B6028" s="106"/>
      <c r="C6028" s="106"/>
      <c r="D6028" s="106"/>
      <c r="E6028">
        <v>48001</v>
      </c>
      <c r="F6028" s="106"/>
      <c r="G6028" t="s">
        <v>102</v>
      </c>
      <c r="H6028" s="106"/>
    </row>
    <row r="6029" spans="1:8" x14ac:dyDescent="0.25">
      <c r="A6029" s="106"/>
      <c r="B6029" s="106"/>
      <c r="C6029" s="106"/>
      <c r="D6029" s="106"/>
      <c r="E6029">
        <v>48006</v>
      </c>
      <c r="F6029" s="106"/>
      <c r="G6029" t="s">
        <v>102</v>
      </c>
      <c r="H6029" s="106"/>
    </row>
    <row r="6030" spans="1:8" x14ac:dyDescent="0.25">
      <c r="A6030" s="106"/>
      <c r="B6030" s="106"/>
      <c r="C6030" s="106"/>
      <c r="D6030" s="106"/>
      <c r="E6030">
        <v>48008</v>
      </c>
      <c r="F6030" s="106"/>
      <c r="G6030" t="s">
        <v>102</v>
      </c>
      <c r="H6030" s="106"/>
    </row>
    <row r="6031" spans="1:8" x14ac:dyDescent="0.25">
      <c r="A6031" s="106"/>
      <c r="B6031" s="106"/>
      <c r="C6031" s="106"/>
      <c r="D6031" s="106"/>
      <c r="E6031">
        <v>48010</v>
      </c>
      <c r="F6031" s="106"/>
      <c r="G6031" t="s">
        <v>102</v>
      </c>
      <c r="H6031" s="106"/>
    </row>
    <row r="6032" spans="1:8" x14ac:dyDescent="0.25">
      <c r="A6032" s="106"/>
      <c r="B6032" s="106"/>
      <c r="C6032" s="106"/>
      <c r="D6032" s="106"/>
      <c r="E6032">
        <v>48012</v>
      </c>
      <c r="F6032" s="106"/>
      <c r="G6032" t="s">
        <v>102</v>
      </c>
      <c r="H6032" s="106"/>
    </row>
    <row r="6033" spans="1:8" x14ac:dyDescent="0.25">
      <c r="A6033" s="106"/>
      <c r="B6033" s="106"/>
      <c r="C6033" s="106"/>
      <c r="D6033" s="106"/>
      <c r="E6033">
        <v>48014</v>
      </c>
      <c r="F6033" s="106"/>
      <c r="G6033" t="s">
        <v>102</v>
      </c>
      <c r="H6033" s="106"/>
    </row>
    <row r="6034" spans="1:8" x14ac:dyDescent="0.25">
      <c r="A6034" s="106"/>
      <c r="B6034" s="106"/>
      <c r="C6034" s="106"/>
      <c r="D6034" s="106"/>
      <c r="E6034">
        <v>48016</v>
      </c>
      <c r="F6034" s="106"/>
      <c r="G6034" t="s">
        <v>102</v>
      </c>
      <c r="H6034" s="106"/>
    </row>
    <row r="6035" spans="1:8" x14ac:dyDescent="0.25">
      <c r="A6035" s="106"/>
      <c r="B6035" s="106"/>
      <c r="C6035" s="106"/>
      <c r="D6035" s="106"/>
      <c r="E6035">
        <v>48018</v>
      </c>
      <c r="F6035" s="106"/>
      <c r="G6035" t="s">
        <v>102</v>
      </c>
      <c r="H6035" s="106"/>
    </row>
    <row r="6036" spans="1:8" x14ac:dyDescent="0.25">
      <c r="A6036" s="106"/>
      <c r="B6036" s="106"/>
      <c r="C6036" s="106"/>
      <c r="D6036" s="106"/>
      <c r="E6036">
        <v>48020</v>
      </c>
      <c r="F6036" s="106"/>
      <c r="G6036" t="s">
        <v>102</v>
      </c>
      <c r="H6036" s="106"/>
    </row>
    <row r="6037" spans="1:8" x14ac:dyDescent="0.25">
      <c r="A6037" s="106"/>
      <c r="B6037" s="106"/>
      <c r="C6037" s="106"/>
      <c r="D6037" s="106"/>
      <c r="E6037">
        <v>48024</v>
      </c>
      <c r="F6037" s="106"/>
      <c r="G6037" t="s">
        <v>102</v>
      </c>
      <c r="H6037" s="106"/>
    </row>
    <row r="6038" spans="1:8" x14ac:dyDescent="0.25">
      <c r="A6038" s="106"/>
      <c r="B6038" s="106"/>
      <c r="C6038" s="106"/>
      <c r="D6038" s="106"/>
      <c r="E6038">
        <v>48037</v>
      </c>
      <c r="F6038" s="106"/>
      <c r="G6038" t="s">
        <v>102</v>
      </c>
      <c r="H6038" s="106"/>
    </row>
    <row r="6039" spans="1:8" x14ac:dyDescent="0.25">
      <c r="A6039" s="106"/>
      <c r="B6039" s="106"/>
      <c r="C6039" s="106"/>
      <c r="D6039" s="106"/>
      <c r="E6039">
        <v>48028</v>
      </c>
      <c r="F6039" s="106"/>
      <c r="G6039" t="s">
        <v>102</v>
      </c>
      <c r="H6039" s="106"/>
    </row>
    <row r="6040" spans="1:8" x14ac:dyDescent="0.25">
      <c r="A6040" s="106"/>
      <c r="B6040" s="106"/>
      <c r="C6040" s="106"/>
      <c r="D6040" s="106"/>
      <c r="E6040">
        <v>48039</v>
      </c>
      <c r="F6040" s="106"/>
      <c r="G6040" t="s">
        <v>102</v>
      </c>
      <c r="H6040" s="106"/>
    </row>
    <row r="6041" spans="1:8" x14ac:dyDescent="0.25">
      <c r="A6041" s="106"/>
      <c r="B6041" s="106"/>
      <c r="C6041" s="106"/>
      <c r="D6041" s="106"/>
      <c r="E6041">
        <v>48043</v>
      </c>
      <c r="F6041" s="106"/>
      <c r="G6041" t="s">
        <v>102</v>
      </c>
      <c r="H6041" s="106"/>
    </row>
    <row r="6042" spans="1:8" x14ac:dyDescent="0.25">
      <c r="A6042" s="106"/>
      <c r="B6042" s="106"/>
      <c r="C6042" s="106"/>
      <c r="D6042" s="106"/>
      <c r="E6042">
        <v>48050</v>
      </c>
      <c r="F6042" s="106"/>
      <c r="G6042" t="s">
        <v>102</v>
      </c>
      <c r="H6042" s="106"/>
    </row>
    <row r="6043" spans="1:8" x14ac:dyDescent="0.25">
      <c r="A6043" s="106"/>
      <c r="B6043" s="106"/>
      <c r="C6043" s="106"/>
      <c r="D6043" s="106"/>
      <c r="E6043">
        <v>48052</v>
      </c>
      <c r="F6043" s="106"/>
      <c r="G6043" t="s">
        <v>102</v>
      </c>
      <c r="H6043" s="106"/>
    </row>
    <row r="6044" spans="1:8" x14ac:dyDescent="0.25">
      <c r="A6044" s="106"/>
      <c r="B6044" s="106"/>
      <c r="C6044" s="106"/>
      <c r="D6044" s="106"/>
      <c r="E6044">
        <v>48054</v>
      </c>
      <c r="F6044" s="106"/>
      <c r="G6044" t="s">
        <v>102</v>
      </c>
      <c r="H6044" s="106"/>
    </row>
    <row r="6045" spans="1:8" x14ac:dyDescent="0.25">
      <c r="A6045" s="106"/>
      <c r="B6045" s="106"/>
      <c r="C6045" s="106"/>
      <c r="D6045" s="106"/>
      <c r="E6045">
        <v>48101</v>
      </c>
      <c r="F6045" s="106"/>
      <c r="G6045" t="s">
        <v>102</v>
      </c>
      <c r="H6045" s="106"/>
    </row>
    <row r="6046" spans="1:8" x14ac:dyDescent="0.25">
      <c r="A6046" s="106"/>
      <c r="B6046" s="106"/>
      <c r="C6046" s="106"/>
      <c r="D6046" s="106"/>
      <c r="E6046">
        <v>48058</v>
      </c>
      <c r="F6046" s="106"/>
      <c r="G6046" t="s">
        <v>102</v>
      </c>
      <c r="H6046" s="106"/>
    </row>
    <row r="6047" spans="1:8" x14ac:dyDescent="0.25">
      <c r="A6047" s="106"/>
      <c r="B6047" s="106"/>
      <c r="C6047" s="106"/>
      <c r="D6047" s="106"/>
      <c r="E6047">
        <v>48103</v>
      </c>
      <c r="F6047" s="106"/>
      <c r="G6047" t="s">
        <v>102</v>
      </c>
      <c r="H6047" s="106"/>
    </row>
    <row r="6048" spans="1:8" x14ac:dyDescent="0.25">
      <c r="A6048" s="106"/>
      <c r="B6048" s="106"/>
      <c r="C6048" s="106"/>
      <c r="D6048" s="106"/>
      <c r="E6048">
        <v>48104</v>
      </c>
      <c r="F6048" s="106"/>
      <c r="G6048" t="s">
        <v>102</v>
      </c>
      <c r="H6048" s="106"/>
    </row>
    <row r="6049" spans="1:8" x14ac:dyDescent="0.25">
      <c r="A6049" s="106"/>
      <c r="B6049" s="106"/>
      <c r="C6049" s="106"/>
      <c r="D6049" s="106"/>
      <c r="E6049">
        <v>48066</v>
      </c>
      <c r="F6049" s="106"/>
      <c r="G6049" t="s">
        <v>102</v>
      </c>
      <c r="H6049" s="106"/>
    </row>
    <row r="6050" spans="1:8" x14ac:dyDescent="0.25">
      <c r="A6050" s="106"/>
      <c r="B6050" s="106"/>
      <c r="C6050" s="106"/>
      <c r="D6050" s="106"/>
      <c r="E6050">
        <v>48068</v>
      </c>
      <c r="F6050" s="106"/>
      <c r="G6050" t="s">
        <v>102</v>
      </c>
      <c r="H6050" s="106"/>
    </row>
    <row r="6051" spans="1:8" x14ac:dyDescent="0.25">
      <c r="A6051" s="106"/>
      <c r="B6051" s="106"/>
      <c r="C6051" s="106"/>
      <c r="D6051" s="106"/>
      <c r="E6051">
        <v>48106</v>
      </c>
      <c r="F6051" s="106"/>
      <c r="G6051" t="s">
        <v>102</v>
      </c>
      <c r="H6051" s="106"/>
    </row>
    <row r="6052" spans="1:8" x14ac:dyDescent="0.25">
      <c r="A6052" s="106"/>
      <c r="B6052" s="106"/>
      <c r="C6052" s="106"/>
      <c r="D6052" s="106"/>
      <c r="E6052">
        <v>48074</v>
      </c>
      <c r="F6052" s="106"/>
      <c r="G6052" t="s">
        <v>102</v>
      </c>
      <c r="H6052" s="106"/>
    </row>
    <row r="6053" spans="1:8" x14ac:dyDescent="0.25">
      <c r="A6053" s="106"/>
      <c r="B6053" s="106"/>
      <c r="C6053" s="106"/>
      <c r="D6053" s="106"/>
      <c r="E6053">
        <v>48108</v>
      </c>
      <c r="F6053" s="106"/>
      <c r="G6053" t="s">
        <v>102</v>
      </c>
      <c r="H6053" s="106"/>
    </row>
    <row r="6054" spans="1:8" x14ac:dyDescent="0.25">
      <c r="A6054" s="106"/>
      <c r="B6054" s="106"/>
      <c r="C6054" s="106"/>
      <c r="D6054" s="106"/>
      <c r="E6054">
        <v>48109</v>
      </c>
      <c r="F6054" s="106"/>
      <c r="G6054" t="s">
        <v>102</v>
      </c>
      <c r="H6054" s="106"/>
    </row>
    <row r="6055" spans="1:8" x14ac:dyDescent="0.25">
      <c r="A6055" s="106"/>
      <c r="B6055" s="106"/>
      <c r="C6055" s="106"/>
      <c r="D6055" s="106"/>
      <c r="E6055">
        <v>48127</v>
      </c>
      <c r="F6055" s="106"/>
      <c r="G6055" t="s">
        <v>102</v>
      </c>
      <c r="H6055" s="106"/>
    </row>
    <row r="6056" spans="1:8" x14ac:dyDescent="0.25">
      <c r="A6056" s="106"/>
      <c r="B6056" s="106"/>
      <c r="C6056" s="106"/>
      <c r="D6056" s="106"/>
      <c r="E6056">
        <v>47605</v>
      </c>
      <c r="F6056" s="106"/>
      <c r="G6056" t="s">
        <v>102</v>
      </c>
      <c r="H6056" s="106"/>
    </row>
    <row r="6057" spans="1:8" x14ac:dyDescent="0.25">
      <c r="A6057" s="106"/>
      <c r="B6057" s="106"/>
      <c r="C6057" s="106"/>
      <c r="D6057" s="106"/>
      <c r="E6057">
        <v>47609</v>
      </c>
      <c r="F6057" s="106"/>
      <c r="G6057" t="s">
        <v>102</v>
      </c>
      <c r="H6057" s="106"/>
    </row>
    <row r="6058" spans="1:8" x14ac:dyDescent="0.25">
      <c r="A6058" s="106"/>
      <c r="B6058" s="106"/>
      <c r="C6058" s="106"/>
      <c r="D6058" s="106"/>
      <c r="E6058">
        <v>47931</v>
      </c>
      <c r="F6058" s="106"/>
      <c r="G6058" t="s">
        <v>102</v>
      </c>
      <c r="H6058" s="106"/>
    </row>
    <row r="6059" spans="1:8" x14ac:dyDescent="0.25">
      <c r="A6059" s="106"/>
      <c r="B6059" s="106"/>
      <c r="C6059" s="106"/>
      <c r="D6059" s="106"/>
      <c r="E6059">
        <v>47736</v>
      </c>
      <c r="F6059" s="106"/>
      <c r="G6059" t="s">
        <v>102</v>
      </c>
      <c r="H6059" s="106"/>
    </row>
    <row r="6060" spans="1:8" x14ac:dyDescent="0.25">
      <c r="A6060" s="106"/>
      <c r="B6060" s="106"/>
      <c r="C6060" s="106"/>
      <c r="D6060" s="106"/>
      <c r="E6060">
        <v>47738</v>
      </c>
      <c r="F6060" s="106"/>
      <c r="G6060" t="s">
        <v>102</v>
      </c>
      <c r="H6060" s="106"/>
    </row>
    <row r="6061" spans="1:8" x14ac:dyDescent="0.25">
      <c r="A6061" s="106"/>
      <c r="B6061" s="106"/>
      <c r="C6061" s="106"/>
      <c r="D6061" s="106"/>
      <c r="E6061" t="s">
        <v>174</v>
      </c>
      <c r="F6061" s="106"/>
      <c r="G6061" t="s">
        <v>102</v>
      </c>
      <c r="H6061" s="106"/>
    </row>
    <row r="6062" spans="1:8" x14ac:dyDescent="0.25">
      <c r="A6062" s="106"/>
      <c r="B6062" s="106"/>
      <c r="C6062" s="106"/>
      <c r="D6062" s="106"/>
      <c r="E6062">
        <v>47742</v>
      </c>
      <c r="F6062" s="106"/>
      <c r="G6062" t="s">
        <v>102</v>
      </c>
      <c r="H6062" s="106"/>
    </row>
    <row r="6063" spans="1:8" x14ac:dyDescent="0.25">
      <c r="A6063" s="106"/>
      <c r="B6063" s="106"/>
      <c r="C6063" s="106"/>
      <c r="D6063" s="106"/>
      <c r="E6063">
        <v>47744</v>
      </c>
      <c r="F6063" s="106"/>
      <c r="G6063" t="s">
        <v>102</v>
      </c>
      <c r="H6063" s="106"/>
    </row>
    <row r="6064" spans="1:8" x14ac:dyDescent="0.25">
      <c r="A6064" s="106"/>
      <c r="B6064" s="106"/>
      <c r="C6064" s="106"/>
      <c r="D6064" s="106"/>
      <c r="E6064">
        <v>47746</v>
      </c>
      <c r="F6064" s="106"/>
      <c r="G6064" t="s">
        <v>102</v>
      </c>
      <c r="H6064" s="106"/>
    </row>
    <row r="6065" spans="1:8" x14ac:dyDescent="0.25">
      <c r="A6065" s="106"/>
      <c r="B6065" s="106"/>
      <c r="C6065" s="106"/>
      <c r="D6065" s="106"/>
      <c r="E6065">
        <v>47766</v>
      </c>
      <c r="F6065" s="106"/>
      <c r="G6065" t="s">
        <v>102</v>
      </c>
      <c r="H6065" s="106"/>
    </row>
    <row r="6066" spans="1:8" x14ac:dyDescent="0.25">
      <c r="A6066" s="106"/>
      <c r="B6066" s="106"/>
      <c r="C6066" s="106"/>
      <c r="D6066" s="106"/>
      <c r="E6066">
        <v>47756</v>
      </c>
      <c r="F6066" s="106"/>
      <c r="G6066" t="s">
        <v>102</v>
      </c>
      <c r="H6066" s="106"/>
    </row>
    <row r="6067" spans="1:8" x14ac:dyDescent="0.25">
      <c r="A6067" s="106"/>
      <c r="B6067" s="106"/>
      <c r="C6067" s="106"/>
      <c r="D6067" s="106"/>
      <c r="E6067">
        <v>47758</v>
      </c>
      <c r="F6067" s="106"/>
      <c r="G6067" t="s">
        <v>102</v>
      </c>
      <c r="H6067" s="106"/>
    </row>
    <row r="6068" spans="1:8" x14ac:dyDescent="0.25">
      <c r="A6068" s="106"/>
      <c r="B6068" s="106"/>
      <c r="C6068" s="106"/>
      <c r="D6068" s="106"/>
      <c r="E6068">
        <v>47770</v>
      </c>
      <c r="F6068" s="106"/>
      <c r="G6068" t="s">
        <v>102</v>
      </c>
      <c r="H6068" s="106"/>
    </row>
    <row r="6069" spans="1:8" x14ac:dyDescent="0.25">
      <c r="A6069" s="106"/>
      <c r="B6069" s="106"/>
      <c r="C6069" s="106"/>
      <c r="D6069" s="106"/>
      <c r="E6069">
        <v>47776</v>
      </c>
      <c r="F6069" s="106"/>
      <c r="G6069" t="s">
        <v>102</v>
      </c>
      <c r="H6069" s="106"/>
    </row>
    <row r="6070" spans="1:8" x14ac:dyDescent="0.25">
      <c r="A6070" s="106"/>
      <c r="B6070" s="106"/>
      <c r="C6070" s="106"/>
      <c r="D6070" s="106"/>
      <c r="E6070">
        <v>47778</v>
      </c>
      <c r="F6070" s="106"/>
      <c r="G6070" t="s">
        <v>102</v>
      </c>
      <c r="H6070" s="106"/>
    </row>
    <row r="6071" spans="1:8" x14ac:dyDescent="0.25">
      <c r="A6071" s="106"/>
      <c r="B6071" s="106"/>
      <c r="C6071" s="106"/>
      <c r="D6071" s="106"/>
      <c r="E6071">
        <v>47834</v>
      </c>
      <c r="F6071" s="106"/>
      <c r="G6071" t="s">
        <v>102</v>
      </c>
      <c r="H6071" s="106"/>
    </row>
    <row r="6072" spans="1:8" x14ac:dyDescent="0.25">
      <c r="A6072" s="106"/>
      <c r="B6072" s="106"/>
      <c r="C6072" s="106"/>
      <c r="D6072" s="106"/>
      <c r="E6072">
        <v>48179</v>
      </c>
      <c r="F6072" s="106"/>
      <c r="G6072" t="s">
        <v>102</v>
      </c>
      <c r="H6072" s="106"/>
    </row>
    <row r="6073" spans="1:8" x14ac:dyDescent="0.25">
      <c r="A6073" s="106"/>
      <c r="B6073" s="106"/>
      <c r="C6073" s="106"/>
      <c r="D6073" s="106"/>
      <c r="E6073">
        <v>48181</v>
      </c>
      <c r="F6073" s="106"/>
      <c r="G6073" t="s">
        <v>102</v>
      </c>
      <c r="H6073" s="106"/>
    </row>
    <row r="6074" spans="1:8" x14ac:dyDescent="0.25">
      <c r="A6074" s="106"/>
      <c r="B6074" s="106"/>
      <c r="C6074" s="106"/>
      <c r="D6074" s="106"/>
      <c r="E6074">
        <v>48183</v>
      </c>
      <c r="F6074" s="106"/>
      <c r="G6074" t="s">
        <v>102</v>
      </c>
      <c r="H6074" s="106"/>
    </row>
    <row r="6075" spans="1:8" x14ac:dyDescent="0.25">
      <c r="A6075" s="106"/>
      <c r="B6075" s="106"/>
      <c r="C6075" s="106"/>
      <c r="D6075" s="106"/>
      <c r="E6075">
        <v>48185</v>
      </c>
      <c r="F6075" s="106"/>
      <c r="G6075" t="s">
        <v>102</v>
      </c>
      <c r="H6075" s="106"/>
    </row>
    <row r="6076" spans="1:8" x14ac:dyDescent="0.25">
      <c r="A6076" s="106"/>
      <c r="B6076" s="106"/>
      <c r="C6076" s="106"/>
      <c r="D6076" s="106"/>
      <c r="E6076">
        <v>48187</v>
      </c>
      <c r="F6076" s="106"/>
      <c r="G6076" t="s">
        <v>102</v>
      </c>
      <c r="H6076" s="106"/>
    </row>
    <row r="6077" spans="1:8" x14ac:dyDescent="0.25">
      <c r="A6077" s="106"/>
      <c r="B6077" s="106"/>
      <c r="C6077" s="106"/>
      <c r="D6077" s="106"/>
      <c r="E6077">
        <v>48190</v>
      </c>
      <c r="F6077" s="106"/>
      <c r="G6077" t="s">
        <v>102</v>
      </c>
      <c r="H6077" s="106"/>
    </row>
    <row r="6078" spans="1:8" x14ac:dyDescent="0.25">
      <c r="A6078" s="106"/>
      <c r="B6078" s="106"/>
      <c r="C6078" s="106"/>
      <c r="D6078" s="106"/>
      <c r="E6078">
        <v>48192</v>
      </c>
      <c r="F6078" s="106"/>
      <c r="G6078" t="s">
        <v>102</v>
      </c>
      <c r="H6078" s="106"/>
    </row>
    <row r="6079" spans="1:8" x14ac:dyDescent="0.25">
      <c r="A6079" s="106"/>
      <c r="B6079" s="106"/>
      <c r="C6079" s="106"/>
      <c r="D6079" s="106"/>
      <c r="E6079">
        <v>48196</v>
      </c>
      <c r="F6079" s="106"/>
      <c r="G6079" t="s">
        <v>102</v>
      </c>
      <c r="H6079" s="106"/>
    </row>
    <row r="6080" spans="1:8" x14ac:dyDescent="0.25">
      <c r="A6080" s="106"/>
      <c r="B6080" s="106"/>
      <c r="C6080" s="106"/>
      <c r="D6080" s="106"/>
      <c r="E6080">
        <v>48198</v>
      </c>
      <c r="F6080" s="106"/>
      <c r="G6080" t="s">
        <v>102</v>
      </c>
      <c r="H6080" s="106"/>
    </row>
    <row r="6081" spans="1:8" x14ac:dyDescent="0.25">
      <c r="A6081" s="106"/>
      <c r="B6081" s="106"/>
      <c r="C6081" s="106"/>
      <c r="D6081" s="106"/>
      <c r="E6081">
        <v>48200</v>
      </c>
      <c r="F6081" s="106"/>
      <c r="G6081" t="s">
        <v>102</v>
      </c>
      <c r="H6081" s="106"/>
    </row>
    <row r="6082" spans="1:8" x14ac:dyDescent="0.25">
      <c r="A6082" s="106"/>
      <c r="B6082" s="106"/>
      <c r="C6082" s="106"/>
      <c r="D6082" s="106"/>
      <c r="E6082">
        <v>48202</v>
      </c>
      <c r="F6082" s="106"/>
      <c r="G6082" t="s">
        <v>102</v>
      </c>
      <c r="H6082" s="106"/>
    </row>
    <row r="6083" spans="1:8" x14ac:dyDescent="0.25">
      <c r="A6083" s="106"/>
      <c r="B6083" s="106"/>
      <c r="C6083" s="106"/>
      <c r="D6083" s="106"/>
      <c r="E6083">
        <v>48204</v>
      </c>
      <c r="F6083" s="106"/>
      <c r="G6083" t="s">
        <v>102</v>
      </c>
      <c r="H6083" s="106"/>
    </row>
    <row r="6084" spans="1:8" x14ac:dyDescent="0.25">
      <c r="A6084" s="106"/>
      <c r="B6084" s="106"/>
      <c r="C6084" s="106"/>
      <c r="D6084" s="106"/>
      <c r="E6084">
        <v>48206</v>
      </c>
      <c r="F6084" s="106"/>
      <c r="G6084" t="s">
        <v>102</v>
      </c>
      <c r="H6084" s="106"/>
    </row>
    <row r="6085" spans="1:8" x14ac:dyDescent="0.25">
      <c r="A6085" s="106"/>
      <c r="B6085" s="106"/>
      <c r="C6085" s="106"/>
      <c r="D6085" s="106"/>
      <c r="E6085">
        <v>48208</v>
      </c>
      <c r="F6085" s="106"/>
      <c r="G6085" t="s">
        <v>102</v>
      </c>
      <c r="H6085" s="106"/>
    </row>
    <row r="6086" spans="1:8" x14ac:dyDescent="0.25">
      <c r="A6086" s="106"/>
      <c r="B6086" s="106"/>
      <c r="C6086" s="106"/>
      <c r="D6086" s="106"/>
      <c r="E6086">
        <v>48210</v>
      </c>
      <c r="F6086" s="106"/>
      <c r="G6086" t="s">
        <v>102</v>
      </c>
      <c r="H6086" s="106"/>
    </row>
    <row r="6087" spans="1:8" x14ac:dyDescent="0.25">
      <c r="A6087" s="106"/>
      <c r="B6087" s="106"/>
      <c r="C6087" s="106"/>
      <c r="D6087" s="106"/>
      <c r="E6087">
        <v>48212</v>
      </c>
      <c r="F6087" s="106"/>
      <c r="G6087" t="s">
        <v>102</v>
      </c>
      <c r="H6087" s="106"/>
    </row>
    <row r="6088" spans="1:8" x14ac:dyDescent="0.25">
      <c r="A6088" s="106"/>
      <c r="B6088" s="106"/>
      <c r="C6088" s="106"/>
      <c r="D6088" s="106"/>
      <c r="E6088">
        <v>48231</v>
      </c>
      <c r="F6088" s="106"/>
      <c r="G6088" t="s">
        <v>102</v>
      </c>
      <c r="H6088" s="106"/>
    </row>
    <row r="6089" spans="1:8" x14ac:dyDescent="0.25">
      <c r="A6089" s="106"/>
      <c r="B6089" s="106"/>
      <c r="C6089" s="106"/>
      <c r="D6089" s="106"/>
      <c r="E6089">
        <v>48168</v>
      </c>
      <c r="F6089" s="106"/>
      <c r="G6089" t="s">
        <v>105</v>
      </c>
      <c r="H6089" s="106"/>
    </row>
    <row r="6090" spans="1:8" x14ac:dyDescent="0.25">
      <c r="A6090" s="106"/>
      <c r="B6090" s="106"/>
      <c r="C6090" s="106"/>
      <c r="D6090" s="106"/>
      <c r="E6090">
        <v>48170</v>
      </c>
      <c r="F6090" s="106"/>
      <c r="G6090" t="s">
        <v>105</v>
      </c>
      <c r="H6090" s="106"/>
    </row>
    <row r="6091" spans="1:8" x14ac:dyDescent="0.25">
      <c r="A6091" s="106"/>
      <c r="B6091" s="106"/>
      <c r="C6091" s="106"/>
      <c r="D6091" s="106"/>
      <c r="E6091">
        <v>48315</v>
      </c>
      <c r="F6091" s="106"/>
      <c r="G6091" t="s">
        <v>102</v>
      </c>
      <c r="H6091" s="106"/>
    </row>
    <row r="6092" spans="1:8" x14ac:dyDescent="0.25">
      <c r="A6092" s="106"/>
      <c r="B6092" s="106"/>
      <c r="C6092" s="106"/>
      <c r="D6092" s="106"/>
      <c r="E6092" t="s">
        <v>175</v>
      </c>
      <c r="F6092" s="106"/>
      <c r="G6092" t="s">
        <v>102</v>
      </c>
      <c r="H6092" s="106"/>
    </row>
    <row r="6093" spans="1:8" x14ac:dyDescent="0.25">
      <c r="A6093" s="106"/>
      <c r="B6093" s="106"/>
      <c r="C6093" s="106"/>
      <c r="D6093" s="106"/>
      <c r="E6093">
        <v>47554</v>
      </c>
      <c r="F6093" s="106"/>
      <c r="G6093" t="s">
        <v>102</v>
      </c>
      <c r="H6093" s="106"/>
    </row>
    <row r="6094" spans="1:8" x14ac:dyDescent="0.25">
      <c r="A6094" s="106"/>
      <c r="B6094" s="106"/>
      <c r="C6094" s="106"/>
      <c r="D6094" s="106"/>
      <c r="E6094">
        <v>47557</v>
      </c>
      <c r="F6094" s="106"/>
      <c r="G6094" t="s">
        <v>102</v>
      </c>
      <c r="H6094" s="106"/>
    </row>
    <row r="6095" spans="1:8" x14ac:dyDescent="0.25">
      <c r="A6095" s="106"/>
      <c r="B6095" s="106"/>
      <c r="C6095" s="106"/>
      <c r="D6095" s="106"/>
      <c r="E6095">
        <v>47561</v>
      </c>
      <c r="F6095" s="106"/>
      <c r="G6095" t="s">
        <v>102</v>
      </c>
      <c r="H6095" s="106"/>
    </row>
    <row r="6096" spans="1:8" x14ac:dyDescent="0.25">
      <c r="A6096" s="106"/>
      <c r="B6096" s="106"/>
      <c r="C6096" s="106"/>
      <c r="D6096" s="106"/>
      <c r="E6096">
        <v>47595</v>
      </c>
      <c r="F6096" s="106"/>
      <c r="G6096" t="s">
        <v>102</v>
      </c>
      <c r="H6096" s="106"/>
    </row>
    <row r="6097" spans="1:8" x14ac:dyDescent="0.25">
      <c r="A6097" s="106"/>
      <c r="B6097" s="106"/>
      <c r="C6097" s="106"/>
      <c r="D6097" s="106"/>
      <c r="E6097">
        <v>47841</v>
      </c>
      <c r="F6097" s="106"/>
      <c r="G6097" t="s">
        <v>102</v>
      </c>
      <c r="H6097" s="106"/>
    </row>
    <row r="6098" spans="1:8" x14ac:dyDescent="0.25">
      <c r="A6098" s="106"/>
      <c r="B6098" s="106"/>
      <c r="C6098" s="106"/>
      <c r="D6098" s="106"/>
      <c r="E6098">
        <v>47843</v>
      </c>
      <c r="F6098" s="106"/>
      <c r="G6098" t="s">
        <v>102</v>
      </c>
      <c r="H6098" s="106"/>
    </row>
    <row r="6099" spans="1:8" x14ac:dyDescent="0.25">
      <c r="A6099" s="106"/>
      <c r="B6099" s="106"/>
      <c r="C6099" s="106"/>
      <c r="D6099" s="106"/>
      <c r="E6099">
        <v>47845</v>
      </c>
      <c r="F6099" s="106"/>
      <c r="G6099" t="s">
        <v>102</v>
      </c>
      <c r="H6099" s="106"/>
    </row>
    <row r="6100" spans="1:8" x14ac:dyDescent="0.25">
      <c r="A6100" s="106"/>
      <c r="B6100" s="106"/>
      <c r="C6100" s="106"/>
      <c r="D6100" s="106"/>
      <c r="E6100">
        <v>48135</v>
      </c>
      <c r="F6100" s="106"/>
      <c r="G6100" t="s">
        <v>102</v>
      </c>
      <c r="H6100" s="106"/>
    </row>
    <row r="6101" spans="1:8" x14ac:dyDescent="0.25">
      <c r="A6101" s="106"/>
      <c r="B6101" s="106"/>
      <c r="C6101" s="106"/>
      <c r="D6101" s="106"/>
      <c r="E6101">
        <v>48136</v>
      </c>
      <c r="F6101" s="106"/>
      <c r="G6101" t="s">
        <v>102</v>
      </c>
      <c r="H6101" s="106"/>
    </row>
    <row r="6102" spans="1:8" x14ac:dyDescent="0.25">
      <c r="A6102" s="106"/>
      <c r="B6102" s="106"/>
      <c r="C6102" s="106"/>
      <c r="D6102" s="106"/>
      <c r="E6102">
        <v>48137</v>
      </c>
      <c r="F6102" s="106"/>
      <c r="G6102" t="s">
        <v>102</v>
      </c>
      <c r="H6102" s="106"/>
    </row>
    <row r="6103" spans="1:8" x14ac:dyDescent="0.25">
      <c r="A6103" s="106"/>
      <c r="B6103" s="106"/>
      <c r="C6103" s="106"/>
      <c r="D6103" s="106"/>
      <c r="E6103">
        <v>47860</v>
      </c>
      <c r="F6103" s="106"/>
      <c r="G6103" t="s">
        <v>102</v>
      </c>
      <c r="H6103" s="106"/>
    </row>
    <row r="6104" spans="1:8" x14ac:dyDescent="0.25">
      <c r="A6104" s="106"/>
      <c r="B6104" s="106"/>
      <c r="C6104" s="106"/>
      <c r="D6104" s="106"/>
      <c r="E6104">
        <v>47864</v>
      </c>
      <c r="F6104" s="106"/>
      <c r="G6104" t="s">
        <v>102</v>
      </c>
      <c r="H6104" s="106"/>
    </row>
    <row r="6105" spans="1:8" x14ac:dyDescent="0.25">
      <c r="A6105" s="106"/>
      <c r="B6105" s="106"/>
      <c r="C6105" s="106"/>
      <c r="D6105" s="106"/>
      <c r="E6105">
        <v>47866</v>
      </c>
      <c r="F6105" s="106"/>
      <c r="G6105" t="s">
        <v>102</v>
      </c>
      <c r="H6105" s="106"/>
    </row>
    <row r="6106" spans="1:8" x14ac:dyDescent="0.25">
      <c r="A6106" s="106"/>
      <c r="B6106" s="106"/>
      <c r="C6106" s="106"/>
      <c r="D6106" s="106"/>
      <c r="E6106">
        <v>47872</v>
      </c>
      <c r="F6106" s="106"/>
      <c r="G6106" t="s">
        <v>102</v>
      </c>
      <c r="H6106" s="106"/>
    </row>
    <row r="6107" spans="1:8" x14ac:dyDescent="0.25">
      <c r="A6107" s="106"/>
      <c r="B6107" s="106"/>
      <c r="C6107" s="106"/>
      <c r="D6107" s="106"/>
      <c r="E6107">
        <v>48250</v>
      </c>
      <c r="F6107" s="106"/>
      <c r="G6107" t="s">
        <v>102</v>
      </c>
      <c r="H6107" s="106"/>
    </row>
    <row r="6108" spans="1:8" x14ac:dyDescent="0.25">
      <c r="A6108" s="106"/>
      <c r="B6108" s="106"/>
      <c r="C6108" s="106"/>
      <c r="D6108" s="106"/>
      <c r="E6108">
        <v>48252</v>
      </c>
      <c r="F6108" s="106"/>
      <c r="G6108" t="s">
        <v>102</v>
      </c>
      <c r="H6108" s="106"/>
    </row>
    <row r="6109" spans="1:8" x14ac:dyDescent="0.25">
      <c r="A6109" s="106"/>
      <c r="B6109" s="106"/>
      <c r="C6109" s="106"/>
      <c r="D6109" s="106"/>
      <c r="E6109">
        <v>48254</v>
      </c>
      <c r="F6109" s="106"/>
      <c r="G6109" t="s">
        <v>102</v>
      </c>
      <c r="H6109" s="106"/>
    </row>
    <row r="6110" spans="1:8" x14ac:dyDescent="0.25">
      <c r="A6110" s="106"/>
      <c r="B6110" s="106"/>
      <c r="C6110" s="106"/>
      <c r="D6110" s="106"/>
      <c r="E6110">
        <v>48256</v>
      </c>
      <c r="F6110" s="106"/>
      <c r="G6110" t="s">
        <v>102</v>
      </c>
      <c r="H6110" s="106"/>
    </row>
    <row r="6111" spans="1:8" x14ac:dyDescent="0.25">
      <c r="A6111" s="106"/>
      <c r="B6111" s="106"/>
      <c r="C6111" s="106"/>
      <c r="D6111" s="106"/>
      <c r="E6111">
        <v>48258</v>
      </c>
      <c r="F6111" s="106"/>
      <c r="G6111" t="s">
        <v>102</v>
      </c>
      <c r="H6111" s="106"/>
    </row>
    <row r="6112" spans="1:8" x14ac:dyDescent="0.25">
      <c r="A6112" s="106"/>
      <c r="B6112" s="106"/>
      <c r="C6112" s="106"/>
      <c r="D6112" s="106"/>
      <c r="E6112">
        <v>48260</v>
      </c>
      <c r="F6112" s="106"/>
      <c r="G6112" t="s">
        <v>102</v>
      </c>
      <c r="H6112" s="106"/>
    </row>
    <row r="6113" spans="1:8" x14ac:dyDescent="0.25">
      <c r="A6113" s="106"/>
      <c r="B6113" s="106"/>
      <c r="C6113" s="106"/>
      <c r="D6113" s="106"/>
      <c r="E6113">
        <v>48262</v>
      </c>
      <c r="F6113" s="106"/>
      <c r="G6113" t="s">
        <v>102</v>
      </c>
      <c r="H6113" s="106"/>
    </row>
    <row r="6114" spans="1:8" x14ac:dyDescent="0.25">
      <c r="A6114" s="106"/>
      <c r="B6114" s="106"/>
      <c r="C6114" s="106"/>
      <c r="D6114" s="106"/>
      <c r="E6114">
        <v>48264</v>
      </c>
      <c r="F6114" s="106"/>
      <c r="G6114" t="s">
        <v>102</v>
      </c>
      <c r="H6114" s="106"/>
    </row>
    <row r="6115" spans="1:8" x14ac:dyDescent="0.25">
      <c r="A6115" s="106"/>
      <c r="B6115" s="106"/>
      <c r="C6115" s="106"/>
      <c r="D6115" s="106"/>
      <c r="E6115">
        <v>48266</v>
      </c>
      <c r="F6115" s="106"/>
      <c r="G6115" t="s">
        <v>102</v>
      </c>
      <c r="H6115" s="106"/>
    </row>
    <row r="6116" spans="1:8" x14ac:dyDescent="0.25">
      <c r="A6116" s="106"/>
      <c r="B6116" s="106"/>
      <c r="C6116" s="106"/>
      <c r="D6116" s="106"/>
      <c r="E6116">
        <v>48268</v>
      </c>
      <c r="F6116" s="106"/>
      <c r="G6116" t="s">
        <v>102</v>
      </c>
      <c r="H6116" s="106"/>
    </row>
    <row r="6117" spans="1:8" x14ac:dyDescent="0.25">
      <c r="A6117" s="106"/>
      <c r="B6117" s="106"/>
      <c r="C6117" s="106"/>
      <c r="D6117" s="106"/>
      <c r="E6117">
        <v>48270</v>
      </c>
      <c r="F6117" s="106"/>
      <c r="G6117" t="s">
        <v>102</v>
      </c>
      <c r="H6117" s="106"/>
    </row>
    <row r="6118" spans="1:8" x14ac:dyDescent="0.25">
      <c r="A6118" s="106"/>
      <c r="B6118" s="106"/>
      <c r="C6118" s="106"/>
      <c r="D6118" s="106"/>
      <c r="E6118">
        <v>48272</v>
      </c>
      <c r="F6118" s="106"/>
      <c r="G6118" t="s">
        <v>102</v>
      </c>
      <c r="H6118" s="106"/>
    </row>
    <row r="6119" spans="1:8" x14ac:dyDescent="0.25">
      <c r="A6119" s="106"/>
      <c r="B6119" s="106"/>
      <c r="C6119" s="106"/>
      <c r="D6119" s="106"/>
      <c r="E6119">
        <v>48275</v>
      </c>
      <c r="F6119" s="106"/>
      <c r="G6119" t="s">
        <v>102</v>
      </c>
      <c r="H6119" s="106"/>
    </row>
    <row r="6120" spans="1:8" x14ac:dyDescent="0.25">
      <c r="A6120" s="106"/>
      <c r="B6120" s="106"/>
      <c r="C6120" s="106"/>
      <c r="D6120" s="106"/>
      <c r="E6120">
        <v>48277</v>
      </c>
      <c r="F6120" s="106"/>
      <c r="G6120" t="s">
        <v>102</v>
      </c>
      <c r="H6120" s="106"/>
    </row>
    <row r="6121" spans="1:8" x14ac:dyDescent="0.25">
      <c r="A6121" s="106"/>
      <c r="B6121" s="106"/>
      <c r="C6121" s="106"/>
      <c r="D6121" s="106"/>
      <c r="E6121">
        <v>48279</v>
      </c>
      <c r="F6121" s="106"/>
      <c r="G6121" t="s">
        <v>102</v>
      </c>
      <c r="H6121" s="106"/>
    </row>
    <row r="6122" spans="1:8" x14ac:dyDescent="0.25">
      <c r="A6122" s="106"/>
      <c r="B6122" s="106"/>
      <c r="C6122" s="106"/>
      <c r="D6122" s="106"/>
      <c r="E6122">
        <v>48283</v>
      </c>
      <c r="F6122" s="106"/>
      <c r="G6122" t="s">
        <v>102</v>
      </c>
      <c r="H6122" s="106"/>
    </row>
    <row r="6123" spans="1:8" x14ac:dyDescent="0.25">
      <c r="A6123" s="106"/>
      <c r="B6123" s="106"/>
      <c r="C6123" s="106"/>
      <c r="D6123" s="106"/>
      <c r="E6123">
        <v>48285</v>
      </c>
      <c r="F6123" s="106"/>
      <c r="G6123" t="s">
        <v>102</v>
      </c>
      <c r="H6123" s="106"/>
    </row>
    <row r="6124" spans="1:8" x14ac:dyDescent="0.25">
      <c r="A6124" s="106"/>
      <c r="B6124" s="106"/>
      <c r="C6124" s="106"/>
      <c r="D6124" s="106"/>
      <c r="E6124">
        <v>48287</v>
      </c>
      <c r="F6124" s="106"/>
      <c r="G6124" t="s">
        <v>102</v>
      </c>
      <c r="H6124" s="106"/>
    </row>
    <row r="6125" spans="1:8" x14ac:dyDescent="0.25">
      <c r="A6125" s="106"/>
      <c r="B6125" s="106"/>
      <c r="C6125" s="106"/>
      <c r="D6125" s="106"/>
      <c r="E6125">
        <v>48289</v>
      </c>
      <c r="F6125" s="106"/>
      <c r="G6125" t="s">
        <v>102</v>
      </c>
      <c r="H6125" s="106"/>
    </row>
    <row r="6126" spans="1:8" x14ac:dyDescent="0.25">
      <c r="A6126" s="106"/>
      <c r="B6126" s="106"/>
      <c r="C6126" s="106"/>
      <c r="D6126" s="106"/>
      <c r="E6126">
        <v>48291</v>
      </c>
      <c r="F6126" s="106"/>
      <c r="G6126" t="s">
        <v>102</v>
      </c>
      <c r="H6126" s="106"/>
    </row>
    <row r="6127" spans="1:8" x14ac:dyDescent="0.25">
      <c r="A6127" s="106"/>
      <c r="B6127" s="106"/>
      <c r="C6127" s="106"/>
      <c r="D6127" s="106"/>
      <c r="E6127">
        <v>48293</v>
      </c>
      <c r="F6127" s="106"/>
      <c r="G6127" t="s">
        <v>102</v>
      </c>
      <c r="H6127" s="106"/>
    </row>
    <row r="6128" spans="1:8" x14ac:dyDescent="0.25">
      <c r="A6128" s="106"/>
      <c r="B6128" s="106"/>
      <c r="C6128" s="106"/>
      <c r="D6128" s="106"/>
      <c r="E6128">
        <v>48295</v>
      </c>
      <c r="F6128" s="106"/>
      <c r="G6128" t="s">
        <v>102</v>
      </c>
      <c r="H6128" s="106"/>
    </row>
    <row r="6129" spans="1:8" x14ac:dyDescent="0.25">
      <c r="A6129" s="106"/>
      <c r="B6129" s="106"/>
      <c r="C6129" s="106"/>
      <c r="D6129" s="106"/>
      <c r="E6129">
        <v>48297</v>
      </c>
      <c r="F6129" s="106"/>
      <c r="G6129" t="s">
        <v>102</v>
      </c>
      <c r="H6129" s="106"/>
    </row>
    <row r="6130" spans="1:8" x14ac:dyDescent="0.25">
      <c r="A6130" s="106"/>
      <c r="B6130" s="106"/>
      <c r="C6130" s="106"/>
      <c r="D6130" s="106"/>
      <c r="E6130">
        <v>50074319</v>
      </c>
      <c r="F6130" s="106"/>
      <c r="G6130" t="s">
        <v>102</v>
      </c>
      <c r="H6130" s="106"/>
    </row>
    <row r="6131" spans="1:8" x14ac:dyDescent="0.25">
      <c r="A6131" s="106"/>
      <c r="B6131" s="106"/>
      <c r="C6131" s="106"/>
      <c r="D6131" s="106"/>
      <c r="E6131">
        <v>50074320</v>
      </c>
      <c r="F6131" s="106"/>
      <c r="G6131" t="s">
        <v>102</v>
      </c>
      <c r="H6131" s="106"/>
    </row>
    <row r="6132" spans="1:8" x14ac:dyDescent="0.25">
      <c r="A6132" s="106"/>
      <c r="B6132" s="106"/>
      <c r="C6132" s="106"/>
      <c r="D6132" s="106"/>
      <c r="E6132">
        <v>50074321</v>
      </c>
      <c r="F6132" s="106"/>
      <c r="G6132" t="s">
        <v>102</v>
      </c>
      <c r="H6132" s="106"/>
    </row>
    <row r="6133" spans="1:8" x14ac:dyDescent="0.25">
      <c r="A6133" s="106"/>
      <c r="B6133" s="106"/>
      <c r="C6133" s="106"/>
      <c r="D6133" s="106"/>
      <c r="E6133">
        <v>50074322</v>
      </c>
      <c r="F6133" s="106"/>
      <c r="G6133" t="s">
        <v>102</v>
      </c>
      <c r="H6133" s="106"/>
    </row>
    <row r="6134" spans="1:8" x14ac:dyDescent="0.25">
      <c r="A6134" s="106"/>
      <c r="B6134" s="106"/>
      <c r="C6134" s="106"/>
      <c r="D6134" s="106"/>
      <c r="E6134">
        <v>50074323</v>
      </c>
      <c r="F6134" s="106"/>
      <c r="G6134" t="s">
        <v>102</v>
      </c>
      <c r="H6134" s="106"/>
    </row>
    <row r="6135" spans="1:8" x14ac:dyDescent="0.25">
      <c r="A6135" s="106"/>
      <c r="B6135" s="106"/>
      <c r="C6135" s="106"/>
      <c r="D6135" s="106"/>
      <c r="E6135">
        <v>50074324</v>
      </c>
      <c r="F6135" s="106"/>
      <c r="G6135" t="s">
        <v>102</v>
      </c>
      <c r="H6135" s="106"/>
    </row>
    <row r="6136" spans="1:8" x14ac:dyDescent="0.25">
      <c r="A6136" s="106"/>
      <c r="B6136" s="106"/>
      <c r="C6136" s="106"/>
      <c r="D6136" s="106"/>
      <c r="E6136">
        <v>50074325</v>
      </c>
      <c r="F6136" s="106"/>
      <c r="G6136" t="s">
        <v>102</v>
      </c>
      <c r="H6136" s="106"/>
    </row>
    <row r="6137" spans="1:8" x14ac:dyDescent="0.25">
      <c r="A6137" s="106"/>
      <c r="B6137" s="106"/>
      <c r="C6137" s="106"/>
      <c r="D6137" s="106"/>
      <c r="E6137">
        <v>50074327</v>
      </c>
      <c r="F6137" s="106"/>
      <c r="G6137" t="s">
        <v>102</v>
      </c>
      <c r="H6137" s="106"/>
    </row>
    <row r="6138" spans="1:8" x14ac:dyDescent="0.25">
      <c r="A6138" s="106"/>
      <c r="B6138" s="106"/>
      <c r="C6138" s="106"/>
      <c r="D6138" s="106"/>
      <c r="E6138">
        <v>50074328</v>
      </c>
      <c r="F6138" s="106"/>
      <c r="G6138" t="s">
        <v>102</v>
      </c>
      <c r="H6138" s="106"/>
    </row>
    <row r="6139" spans="1:8" x14ac:dyDescent="0.25">
      <c r="A6139" s="106"/>
      <c r="B6139" s="106"/>
      <c r="C6139" s="106"/>
      <c r="D6139" s="106"/>
      <c r="E6139">
        <v>50074329</v>
      </c>
      <c r="F6139" s="106"/>
      <c r="G6139" t="s">
        <v>102</v>
      </c>
      <c r="H6139" s="106"/>
    </row>
    <row r="6140" spans="1:8" x14ac:dyDescent="0.25">
      <c r="A6140" s="106"/>
      <c r="B6140" s="106"/>
      <c r="C6140" s="106"/>
      <c r="D6140" s="106"/>
      <c r="E6140">
        <v>50074335</v>
      </c>
      <c r="F6140" s="106"/>
      <c r="G6140" t="s">
        <v>102</v>
      </c>
      <c r="H6140" s="106"/>
    </row>
    <row r="6141" spans="1:8" x14ac:dyDescent="0.25">
      <c r="A6141" s="106"/>
      <c r="B6141" s="106"/>
      <c r="C6141" s="106"/>
      <c r="D6141" s="106"/>
      <c r="E6141">
        <v>20910646</v>
      </c>
      <c r="F6141" s="106"/>
      <c r="G6141" t="s">
        <v>121</v>
      </c>
      <c r="H6141" s="106"/>
    </row>
    <row r="6142" spans="1:8" x14ac:dyDescent="0.25">
      <c r="A6142" s="106"/>
      <c r="B6142" s="106"/>
      <c r="C6142" s="106"/>
      <c r="D6142" s="106"/>
      <c r="E6142">
        <v>20910658</v>
      </c>
      <c r="F6142" s="106"/>
      <c r="G6142" t="s">
        <v>121</v>
      </c>
      <c r="H6142" s="106"/>
    </row>
    <row r="6143" spans="1:8" x14ac:dyDescent="0.25">
      <c r="A6143" s="106"/>
      <c r="B6143" s="106"/>
      <c r="C6143" s="106"/>
      <c r="D6143" s="106"/>
      <c r="E6143">
        <v>14262081</v>
      </c>
      <c r="F6143" s="106"/>
      <c r="G6143" t="s">
        <v>121</v>
      </c>
      <c r="H6143" s="106"/>
    </row>
    <row r="6144" spans="1:8" x14ac:dyDescent="0.25">
      <c r="A6144" s="106"/>
      <c r="B6144" s="106"/>
      <c r="C6144" s="106"/>
      <c r="D6144" s="106"/>
      <c r="E6144">
        <v>49860</v>
      </c>
      <c r="F6144" s="106"/>
      <c r="G6144" t="s">
        <v>102</v>
      </c>
      <c r="H6144" s="106"/>
    </row>
    <row r="6145" spans="1:8" x14ac:dyDescent="0.25">
      <c r="A6145" s="106"/>
      <c r="B6145" s="106"/>
      <c r="C6145" s="106"/>
      <c r="D6145" s="106"/>
      <c r="E6145">
        <v>50074316</v>
      </c>
      <c r="F6145" s="106"/>
      <c r="G6145" t="s">
        <v>102</v>
      </c>
      <c r="H6145" s="106"/>
    </row>
    <row r="6146" spans="1:8" x14ac:dyDescent="0.25">
      <c r="A6146" s="106"/>
      <c r="B6146" s="106"/>
      <c r="C6146" s="106"/>
      <c r="D6146" s="106"/>
      <c r="E6146">
        <v>50612008</v>
      </c>
      <c r="F6146" s="106"/>
      <c r="G6146" t="s">
        <v>102</v>
      </c>
      <c r="H6146" s="106"/>
    </row>
    <row r="6147" spans="1:8" x14ac:dyDescent="0.25">
      <c r="A6147" s="106"/>
      <c r="B6147" s="106"/>
      <c r="C6147" s="106"/>
      <c r="D6147" s="106"/>
      <c r="E6147">
        <v>50612009</v>
      </c>
      <c r="F6147" s="106"/>
      <c r="G6147" t="s">
        <v>102</v>
      </c>
      <c r="H6147" s="106"/>
    </row>
    <row r="6148" spans="1:8" x14ac:dyDescent="0.25">
      <c r="A6148" s="106"/>
      <c r="B6148" s="106"/>
      <c r="C6148" s="106"/>
      <c r="D6148" s="106"/>
      <c r="E6148">
        <v>18401351</v>
      </c>
      <c r="F6148" s="106"/>
      <c r="G6148" t="s">
        <v>112</v>
      </c>
      <c r="H6148" s="106"/>
    </row>
    <row r="6149" spans="1:8" x14ac:dyDescent="0.25">
      <c r="A6149" s="106"/>
      <c r="B6149" s="106"/>
      <c r="C6149" s="106"/>
      <c r="D6149" s="106"/>
      <c r="E6149">
        <v>50738724</v>
      </c>
      <c r="F6149" s="106"/>
      <c r="G6149" t="s">
        <v>102</v>
      </c>
      <c r="H6149" s="106"/>
    </row>
    <row r="6150" spans="1:8" x14ac:dyDescent="0.25">
      <c r="A6150" s="106"/>
      <c r="B6150" s="106"/>
      <c r="C6150" s="106"/>
      <c r="D6150" s="106"/>
      <c r="E6150">
        <v>50738725</v>
      </c>
      <c r="F6150" s="106"/>
      <c r="G6150" t="s">
        <v>102</v>
      </c>
      <c r="H6150" s="106"/>
    </row>
    <row r="6151" spans="1:8" x14ac:dyDescent="0.25">
      <c r="A6151" s="106"/>
      <c r="B6151" s="106"/>
      <c r="C6151" s="106"/>
      <c r="D6151" s="106"/>
      <c r="E6151">
        <v>50738726</v>
      </c>
      <c r="F6151" s="106"/>
      <c r="G6151" t="s">
        <v>102</v>
      </c>
      <c r="H6151" s="106"/>
    </row>
    <row r="6152" spans="1:8" x14ac:dyDescent="0.25">
      <c r="A6152" s="106"/>
      <c r="B6152" s="106"/>
      <c r="C6152" s="106"/>
      <c r="D6152" s="106"/>
      <c r="E6152">
        <v>50738728</v>
      </c>
      <c r="F6152" s="106"/>
      <c r="G6152" t="s">
        <v>102</v>
      </c>
      <c r="H6152" s="106"/>
    </row>
    <row r="6153" spans="1:8" x14ac:dyDescent="0.25">
      <c r="A6153" s="106"/>
      <c r="B6153" s="106"/>
      <c r="C6153" s="106"/>
      <c r="D6153" s="106"/>
      <c r="E6153">
        <v>50738729</v>
      </c>
      <c r="F6153" s="106"/>
      <c r="G6153" t="s">
        <v>102</v>
      </c>
      <c r="H6153" s="106"/>
    </row>
    <row r="6154" spans="1:8" x14ac:dyDescent="0.25">
      <c r="A6154" s="106"/>
      <c r="B6154" s="106"/>
      <c r="C6154" s="106"/>
      <c r="D6154" s="106"/>
      <c r="E6154">
        <v>50738730</v>
      </c>
      <c r="F6154" s="106"/>
      <c r="G6154" t="s">
        <v>102</v>
      </c>
      <c r="H6154" s="106"/>
    </row>
    <row r="6155" spans="1:8" x14ac:dyDescent="0.25">
      <c r="A6155" s="106"/>
      <c r="B6155" s="106"/>
      <c r="C6155" s="106"/>
      <c r="D6155" s="106"/>
      <c r="E6155">
        <v>50738731</v>
      </c>
      <c r="F6155" s="106"/>
      <c r="G6155" t="s">
        <v>102</v>
      </c>
      <c r="H6155" s="106"/>
    </row>
    <row r="6156" spans="1:8" x14ac:dyDescent="0.25">
      <c r="A6156" s="106"/>
      <c r="B6156" s="106"/>
      <c r="C6156" s="106"/>
      <c r="D6156" s="106"/>
      <c r="E6156">
        <v>50738732</v>
      </c>
      <c r="F6156" s="106"/>
      <c r="G6156" t="s">
        <v>102</v>
      </c>
      <c r="H6156" s="106"/>
    </row>
    <row r="6157" spans="1:8" x14ac:dyDescent="0.25">
      <c r="A6157" s="106"/>
      <c r="B6157" s="106"/>
      <c r="C6157" s="106"/>
      <c r="D6157" s="106"/>
      <c r="E6157">
        <v>50738733</v>
      </c>
      <c r="F6157" s="106"/>
      <c r="G6157" t="s">
        <v>102</v>
      </c>
      <c r="H6157" s="106"/>
    </row>
    <row r="6158" spans="1:8" x14ac:dyDescent="0.25">
      <c r="A6158" s="106"/>
      <c r="B6158" s="106"/>
      <c r="C6158" s="106"/>
      <c r="D6158" s="106"/>
      <c r="E6158">
        <v>50738734</v>
      </c>
      <c r="F6158" s="106"/>
      <c r="G6158" t="s">
        <v>102</v>
      </c>
      <c r="H6158" s="106"/>
    </row>
    <row r="6159" spans="1:8" x14ac:dyDescent="0.25">
      <c r="A6159" s="106"/>
      <c r="B6159" s="106"/>
      <c r="C6159" s="106"/>
      <c r="D6159" s="106"/>
      <c r="E6159">
        <v>50738735</v>
      </c>
      <c r="F6159" s="106"/>
      <c r="G6159" t="s">
        <v>102</v>
      </c>
      <c r="H6159" s="106"/>
    </row>
    <row r="6160" spans="1:8" x14ac:dyDescent="0.25">
      <c r="A6160" s="106"/>
      <c r="B6160" s="106"/>
      <c r="C6160" s="106"/>
      <c r="D6160" s="106"/>
      <c r="E6160">
        <v>50738736</v>
      </c>
      <c r="F6160" s="106"/>
      <c r="G6160" t="s">
        <v>102</v>
      </c>
      <c r="H6160" s="106"/>
    </row>
    <row r="6161" spans="1:8" x14ac:dyDescent="0.25">
      <c r="A6161" s="106"/>
      <c r="B6161" s="106"/>
      <c r="C6161" s="106"/>
      <c r="D6161" s="106"/>
      <c r="E6161">
        <v>50738738</v>
      </c>
      <c r="F6161" s="106"/>
      <c r="G6161" t="s">
        <v>102</v>
      </c>
      <c r="H6161" s="106"/>
    </row>
    <row r="6162" spans="1:8" x14ac:dyDescent="0.25">
      <c r="A6162" s="106"/>
      <c r="B6162" s="106"/>
      <c r="C6162" s="106"/>
      <c r="D6162" s="106"/>
      <c r="E6162">
        <v>50738739</v>
      </c>
      <c r="F6162" s="106"/>
      <c r="G6162" t="s">
        <v>102</v>
      </c>
      <c r="H6162" s="106"/>
    </row>
    <row r="6163" spans="1:8" x14ac:dyDescent="0.25">
      <c r="A6163" s="106"/>
      <c r="B6163" s="106"/>
      <c r="C6163" s="106"/>
      <c r="D6163" s="106"/>
      <c r="E6163">
        <v>50738740</v>
      </c>
      <c r="F6163" s="106"/>
      <c r="G6163" t="s">
        <v>102</v>
      </c>
      <c r="H6163" s="106"/>
    </row>
    <row r="6164" spans="1:8" x14ac:dyDescent="0.25">
      <c r="A6164" s="106"/>
      <c r="B6164" s="106"/>
      <c r="C6164" s="106"/>
      <c r="D6164" s="106"/>
      <c r="E6164">
        <v>50738741</v>
      </c>
      <c r="F6164" s="106"/>
      <c r="G6164" t="s">
        <v>102</v>
      </c>
      <c r="H6164" s="106"/>
    </row>
    <row r="6165" spans="1:8" x14ac:dyDescent="0.25">
      <c r="A6165" s="106"/>
      <c r="B6165" s="106"/>
      <c r="C6165" s="106"/>
      <c r="D6165" s="106"/>
      <c r="E6165">
        <v>50738742</v>
      </c>
      <c r="F6165" s="106"/>
      <c r="G6165" t="s">
        <v>102</v>
      </c>
      <c r="H6165" s="106"/>
    </row>
    <row r="6166" spans="1:8" x14ac:dyDescent="0.25">
      <c r="A6166" s="106"/>
      <c r="B6166" s="106"/>
      <c r="C6166" s="106"/>
      <c r="D6166" s="106"/>
      <c r="E6166">
        <v>50738743</v>
      </c>
      <c r="F6166" s="106"/>
      <c r="G6166" t="s">
        <v>102</v>
      </c>
      <c r="H6166" s="106"/>
    </row>
    <row r="6167" spans="1:8" x14ac:dyDescent="0.25">
      <c r="A6167" s="106"/>
      <c r="B6167" s="106"/>
      <c r="C6167" s="106"/>
      <c r="D6167" s="106"/>
      <c r="E6167">
        <v>50738744</v>
      </c>
      <c r="F6167" s="106"/>
      <c r="G6167" t="s">
        <v>102</v>
      </c>
      <c r="H6167" s="106"/>
    </row>
    <row r="6168" spans="1:8" x14ac:dyDescent="0.25">
      <c r="A6168" s="106"/>
      <c r="B6168" s="106"/>
      <c r="C6168" s="106"/>
      <c r="D6168" s="106"/>
      <c r="E6168">
        <v>50738746</v>
      </c>
      <c r="F6168" s="106"/>
      <c r="G6168" t="s">
        <v>102</v>
      </c>
      <c r="H6168" s="106"/>
    </row>
    <row r="6169" spans="1:8" x14ac:dyDescent="0.25">
      <c r="A6169" s="106"/>
      <c r="B6169" s="106"/>
      <c r="C6169" s="106"/>
      <c r="D6169" s="106"/>
      <c r="E6169">
        <v>50738748</v>
      </c>
      <c r="F6169" s="106"/>
      <c r="G6169" t="s">
        <v>102</v>
      </c>
      <c r="H6169" s="106"/>
    </row>
    <row r="6170" spans="1:8" x14ac:dyDescent="0.25">
      <c r="A6170" s="106"/>
      <c r="B6170" s="106"/>
      <c r="C6170" s="106"/>
      <c r="D6170" s="106"/>
      <c r="E6170">
        <v>50738749</v>
      </c>
      <c r="F6170" s="106"/>
      <c r="G6170" t="s">
        <v>102</v>
      </c>
      <c r="H6170" s="106"/>
    </row>
    <row r="6171" spans="1:8" x14ac:dyDescent="0.25">
      <c r="A6171" s="106"/>
      <c r="B6171" s="106"/>
      <c r="C6171" s="106"/>
      <c r="D6171" s="106"/>
      <c r="E6171">
        <v>50738750</v>
      </c>
      <c r="F6171" s="106"/>
      <c r="G6171" t="s">
        <v>102</v>
      </c>
      <c r="H6171" s="106"/>
    </row>
    <row r="6172" spans="1:8" x14ac:dyDescent="0.25">
      <c r="A6172" s="106"/>
      <c r="B6172" s="106"/>
      <c r="C6172" s="106"/>
      <c r="D6172" s="106"/>
      <c r="E6172">
        <v>50738751</v>
      </c>
      <c r="F6172" s="106"/>
      <c r="G6172" t="s">
        <v>102</v>
      </c>
      <c r="H6172" s="106"/>
    </row>
    <row r="6173" spans="1:8" x14ac:dyDescent="0.25">
      <c r="A6173" s="106"/>
      <c r="B6173" s="106"/>
      <c r="C6173" s="106"/>
      <c r="D6173" s="106"/>
      <c r="E6173">
        <v>50738752</v>
      </c>
      <c r="F6173" s="106"/>
      <c r="G6173" t="s">
        <v>102</v>
      </c>
      <c r="H6173" s="106"/>
    </row>
    <row r="6174" spans="1:8" x14ac:dyDescent="0.25">
      <c r="A6174" s="106"/>
      <c r="B6174" s="106"/>
      <c r="C6174" s="106"/>
      <c r="D6174" s="106"/>
      <c r="E6174">
        <v>50738753</v>
      </c>
      <c r="F6174" s="106"/>
      <c r="G6174" t="s">
        <v>102</v>
      </c>
      <c r="H6174" s="106"/>
    </row>
    <row r="6175" spans="1:8" x14ac:dyDescent="0.25">
      <c r="A6175" s="106"/>
      <c r="B6175" s="106"/>
      <c r="C6175" s="106"/>
      <c r="D6175" s="106"/>
      <c r="E6175">
        <v>50738754</v>
      </c>
      <c r="F6175" s="106"/>
      <c r="G6175" t="s">
        <v>102</v>
      </c>
      <c r="H6175" s="106"/>
    </row>
    <row r="6176" spans="1:8" x14ac:dyDescent="0.25">
      <c r="A6176" s="106"/>
      <c r="B6176" s="106"/>
      <c r="C6176" s="106"/>
      <c r="D6176" s="106"/>
      <c r="E6176">
        <v>50738755</v>
      </c>
      <c r="F6176" s="106"/>
      <c r="G6176" t="s">
        <v>102</v>
      </c>
      <c r="H6176" s="106"/>
    </row>
    <row r="6177" spans="1:8" x14ac:dyDescent="0.25">
      <c r="A6177" s="106"/>
      <c r="B6177" s="106"/>
      <c r="C6177" s="106"/>
      <c r="D6177" s="106"/>
      <c r="E6177">
        <v>50738756</v>
      </c>
      <c r="F6177" s="106"/>
      <c r="G6177" t="s">
        <v>102</v>
      </c>
      <c r="H6177" s="106"/>
    </row>
    <row r="6178" spans="1:8" x14ac:dyDescent="0.25">
      <c r="A6178" s="106"/>
      <c r="B6178" s="106"/>
      <c r="C6178" s="106"/>
      <c r="D6178" s="106"/>
      <c r="E6178">
        <v>50738757</v>
      </c>
      <c r="F6178" s="106"/>
      <c r="G6178" t="s">
        <v>102</v>
      </c>
      <c r="H6178" s="106"/>
    </row>
    <row r="6179" spans="1:8" x14ac:dyDescent="0.25">
      <c r="A6179" s="106"/>
      <c r="B6179" s="106"/>
      <c r="C6179" s="106"/>
      <c r="D6179" s="106"/>
      <c r="E6179">
        <v>50738758</v>
      </c>
      <c r="F6179" s="106"/>
      <c r="G6179" t="s">
        <v>102</v>
      </c>
      <c r="H6179" s="106"/>
    </row>
    <row r="6180" spans="1:8" x14ac:dyDescent="0.25">
      <c r="A6180" s="106"/>
      <c r="B6180" s="106"/>
      <c r="C6180" s="106"/>
      <c r="D6180" s="106"/>
      <c r="E6180">
        <v>50738759</v>
      </c>
      <c r="F6180" s="106"/>
      <c r="G6180" t="s">
        <v>102</v>
      </c>
      <c r="H6180" s="106"/>
    </row>
    <row r="6181" spans="1:8" x14ac:dyDescent="0.25">
      <c r="A6181" s="106"/>
      <c r="B6181" s="106"/>
      <c r="C6181" s="106"/>
      <c r="D6181" s="106"/>
      <c r="E6181">
        <v>50449748</v>
      </c>
      <c r="F6181" s="106"/>
      <c r="G6181" t="s">
        <v>102</v>
      </c>
      <c r="H6181" s="106"/>
    </row>
    <row r="6182" spans="1:8" x14ac:dyDescent="0.25">
      <c r="A6182" s="106"/>
      <c r="B6182" s="106"/>
      <c r="C6182" s="106"/>
      <c r="D6182" s="106"/>
      <c r="E6182">
        <v>50449749</v>
      </c>
      <c r="F6182" s="106"/>
      <c r="G6182" t="s">
        <v>102</v>
      </c>
      <c r="H6182" s="106"/>
    </row>
    <row r="6183" spans="1:8" x14ac:dyDescent="0.25">
      <c r="A6183" s="106"/>
      <c r="B6183" s="106"/>
      <c r="C6183" s="106"/>
      <c r="D6183" s="106"/>
      <c r="E6183">
        <v>50449750</v>
      </c>
      <c r="F6183" s="106"/>
      <c r="G6183" t="s">
        <v>102</v>
      </c>
      <c r="H6183" s="106"/>
    </row>
    <row r="6184" spans="1:8" x14ac:dyDescent="0.25">
      <c r="A6184" s="106"/>
      <c r="B6184" s="106"/>
      <c r="C6184" s="106"/>
      <c r="D6184" s="106"/>
      <c r="E6184">
        <v>50449751</v>
      </c>
      <c r="F6184" s="106"/>
      <c r="G6184" t="s">
        <v>102</v>
      </c>
      <c r="H6184" s="106"/>
    </row>
    <row r="6185" spans="1:8" x14ac:dyDescent="0.25">
      <c r="A6185" s="106"/>
      <c r="B6185" s="106"/>
      <c r="C6185" s="106"/>
      <c r="D6185" s="106"/>
      <c r="E6185">
        <v>50449752</v>
      </c>
      <c r="F6185" s="106"/>
      <c r="G6185" t="s">
        <v>102</v>
      </c>
      <c r="H6185" s="106"/>
    </row>
    <row r="6186" spans="1:8" x14ac:dyDescent="0.25">
      <c r="A6186" s="106"/>
      <c r="B6186" s="106"/>
      <c r="C6186" s="106"/>
      <c r="D6186" s="106"/>
      <c r="E6186">
        <v>50449753</v>
      </c>
      <c r="F6186" s="106"/>
      <c r="G6186" t="s">
        <v>102</v>
      </c>
      <c r="H6186" s="106"/>
    </row>
    <row r="6187" spans="1:8" x14ac:dyDescent="0.25">
      <c r="A6187" s="106"/>
      <c r="B6187" s="106"/>
      <c r="C6187" s="106"/>
      <c r="D6187" s="106"/>
      <c r="E6187">
        <v>50449745</v>
      </c>
      <c r="F6187" s="106"/>
      <c r="G6187" t="s">
        <v>105</v>
      </c>
      <c r="H6187" s="106"/>
    </row>
    <row r="6188" spans="1:8" x14ac:dyDescent="0.25">
      <c r="A6188" s="106"/>
      <c r="B6188" s="106"/>
      <c r="C6188" s="106"/>
      <c r="D6188" s="106"/>
      <c r="E6188">
        <v>50449746</v>
      </c>
      <c r="F6188" s="106"/>
      <c r="G6188" t="s">
        <v>105</v>
      </c>
      <c r="H6188" s="106"/>
    </row>
    <row r="6189" spans="1:8" x14ac:dyDescent="0.25">
      <c r="A6189" s="106"/>
      <c r="B6189" s="106"/>
      <c r="C6189" s="106"/>
      <c r="D6189" s="106"/>
      <c r="E6189">
        <v>50449747</v>
      </c>
      <c r="F6189" s="106"/>
      <c r="G6189" t="s">
        <v>105</v>
      </c>
      <c r="H6189" s="106"/>
    </row>
    <row r="6190" spans="1:8" x14ac:dyDescent="0.25">
      <c r="A6190" s="106"/>
      <c r="B6190" s="106"/>
      <c r="C6190" s="106"/>
      <c r="D6190" s="106"/>
      <c r="E6190">
        <v>44421834</v>
      </c>
      <c r="F6190" s="106"/>
      <c r="G6190" t="s">
        <v>102</v>
      </c>
      <c r="H6190" s="106"/>
    </row>
    <row r="6191" spans="1:8" x14ac:dyDescent="0.25">
      <c r="A6191" s="106"/>
      <c r="B6191" s="106"/>
      <c r="C6191" s="106"/>
      <c r="D6191" s="106"/>
      <c r="E6191">
        <v>50074312</v>
      </c>
      <c r="F6191" s="106"/>
      <c r="G6191" t="s">
        <v>102</v>
      </c>
      <c r="H6191" s="106"/>
    </row>
    <row r="6192" spans="1:8" x14ac:dyDescent="0.25">
      <c r="A6192" s="106"/>
      <c r="B6192" s="106"/>
      <c r="C6192" s="106"/>
      <c r="D6192" s="106"/>
      <c r="E6192">
        <v>44421787</v>
      </c>
      <c r="F6192" s="106"/>
      <c r="G6192" t="s">
        <v>102</v>
      </c>
      <c r="H6192" s="106"/>
    </row>
    <row r="6193" spans="1:8" x14ac:dyDescent="0.25">
      <c r="A6193" s="106"/>
      <c r="B6193" s="106"/>
      <c r="C6193" s="106"/>
      <c r="D6193" s="106"/>
      <c r="E6193">
        <v>20910643</v>
      </c>
      <c r="F6193" s="106"/>
      <c r="G6193" t="s">
        <v>121</v>
      </c>
      <c r="H6193" s="106"/>
    </row>
    <row r="6194" spans="1:8" x14ac:dyDescent="0.25">
      <c r="A6194" s="106"/>
      <c r="B6194" s="106"/>
      <c r="C6194" s="106"/>
      <c r="D6194" s="106"/>
      <c r="E6194">
        <v>42721</v>
      </c>
      <c r="F6194" s="106"/>
      <c r="G6194" t="s">
        <v>102</v>
      </c>
      <c r="H6194" s="106"/>
    </row>
    <row r="6195" spans="1:8" x14ac:dyDescent="0.25">
      <c r="A6195" s="106"/>
      <c r="B6195" s="106"/>
      <c r="C6195" s="106"/>
      <c r="D6195" s="106"/>
      <c r="E6195">
        <v>50074332</v>
      </c>
      <c r="F6195" s="106"/>
      <c r="G6195" t="s">
        <v>102</v>
      </c>
      <c r="H6195" s="106"/>
    </row>
    <row r="6196" spans="1:8" x14ac:dyDescent="0.25">
      <c r="A6196" s="106"/>
      <c r="B6196" s="106"/>
      <c r="C6196" s="106"/>
      <c r="D6196" s="106"/>
      <c r="E6196">
        <v>50074334</v>
      </c>
      <c r="F6196" s="106"/>
      <c r="G6196" t="s">
        <v>102</v>
      </c>
      <c r="H6196" s="106"/>
    </row>
    <row r="6197" spans="1:8" x14ac:dyDescent="0.25">
      <c r="A6197" s="106"/>
      <c r="B6197" s="106"/>
      <c r="C6197" s="106"/>
      <c r="D6197" s="106"/>
      <c r="E6197">
        <v>46069</v>
      </c>
      <c r="F6197" s="106"/>
      <c r="G6197" t="s">
        <v>102</v>
      </c>
      <c r="H6197" s="106"/>
    </row>
    <row r="6198" spans="1:8" x14ac:dyDescent="0.25">
      <c r="A6198" s="106"/>
      <c r="B6198" s="106"/>
      <c r="C6198" s="106"/>
      <c r="D6198" s="106"/>
      <c r="E6198">
        <v>46158784</v>
      </c>
      <c r="F6198" s="106"/>
      <c r="G6198" t="s">
        <v>102</v>
      </c>
      <c r="H6198" s="106"/>
    </row>
    <row r="6199" spans="1:8" x14ac:dyDescent="0.25">
      <c r="A6199" s="106"/>
      <c r="B6199" s="106"/>
      <c r="C6199" s="106"/>
      <c r="D6199" s="106"/>
      <c r="E6199">
        <v>46158866</v>
      </c>
      <c r="F6199" s="106"/>
      <c r="G6199" t="s">
        <v>102</v>
      </c>
      <c r="H6199" s="106"/>
    </row>
    <row r="6200" spans="1:8" x14ac:dyDescent="0.25">
      <c r="A6200" s="106"/>
      <c r="B6200" s="106"/>
      <c r="C6200" s="106"/>
      <c r="D6200" s="106"/>
      <c r="E6200">
        <v>45729386</v>
      </c>
      <c r="F6200" s="106"/>
      <c r="G6200" t="s">
        <v>102</v>
      </c>
      <c r="H6200" s="106"/>
    </row>
    <row r="6201" spans="1:8" x14ac:dyDescent="0.25">
      <c r="A6201" s="106"/>
      <c r="B6201" s="106"/>
      <c r="C6201" s="106"/>
      <c r="D6201" s="106"/>
      <c r="E6201" t="s">
        <v>176</v>
      </c>
      <c r="F6201" s="106"/>
      <c r="G6201" t="s">
        <v>104</v>
      </c>
      <c r="H6201" s="106"/>
    </row>
    <row r="6202" spans="1:8" x14ac:dyDescent="0.25">
      <c r="A6202" s="106"/>
      <c r="B6202" s="106"/>
      <c r="C6202" s="106"/>
      <c r="D6202" s="106"/>
      <c r="E6202" t="s">
        <v>177</v>
      </c>
      <c r="F6202" s="106"/>
      <c r="G6202" t="s">
        <v>102</v>
      </c>
      <c r="H6202" s="106"/>
    </row>
    <row r="6203" spans="1:8" x14ac:dyDescent="0.25">
      <c r="A6203" s="106"/>
      <c r="B6203" s="106"/>
      <c r="C6203" s="106"/>
      <c r="D6203" s="106"/>
      <c r="E6203">
        <v>50807740</v>
      </c>
      <c r="F6203" s="106"/>
      <c r="G6203" t="s">
        <v>102</v>
      </c>
      <c r="H6203" s="106"/>
    </row>
    <row r="6204" spans="1:8" x14ac:dyDescent="0.25">
      <c r="A6204" s="106"/>
      <c r="B6204" s="106"/>
      <c r="C6204" s="106"/>
      <c r="D6204" s="106"/>
      <c r="E6204">
        <v>50807741</v>
      </c>
      <c r="F6204" s="106"/>
      <c r="G6204" t="s">
        <v>102</v>
      </c>
      <c r="H6204" s="106"/>
    </row>
    <row r="6205" spans="1:8" x14ac:dyDescent="0.25">
      <c r="A6205" s="106"/>
      <c r="B6205" s="106"/>
      <c r="C6205" s="106"/>
      <c r="D6205" s="106"/>
      <c r="E6205">
        <v>50807742</v>
      </c>
      <c r="F6205" s="106"/>
      <c r="G6205" t="s">
        <v>102</v>
      </c>
      <c r="H6205" s="106"/>
    </row>
    <row r="6206" spans="1:8" x14ac:dyDescent="0.25">
      <c r="A6206" s="106"/>
      <c r="B6206" s="106"/>
      <c r="C6206" s="106"/>
      <c r="D6206" s="106"/>
      <c r="E6206">
        <v>50807743</v>
      </c>
      <c r="F6206" s="106"/>
      <c r="G6206" t="s">
        <v>102</v>
      </c>
      <c r="H6206" s="106"/>
    </row>
    <row r="6207" spans="1:8" x14ac:dyDescent="0.25">
      <c r="A6207" s="106"/>
      <c r="B6207" s="106"/>
      <c r="C6207" s="106"/>
      <c r="D6207" s="106"/>
      <c r="E6207">
        <v>50807744</v>
      </c>
      <c r="F6207" s="106"/>
      <c r="G6207" t="s">
        <v>102</v>
      </c>
      <c r="H6207" s="106"/>
    </row>
    <row r="6208" spans="1:8" x14ac:dyDescent="0.25">
      <c r="A6208" s="106"/>
      <c r="B6208" s="106"/>
      <c r="C6208" s="106"/>
      <c r="D6208" s="106"/>
      <c r="E6208">
        <v>50807745</v>
      </c>
      <c r="F6208" s="106"/>
      <c r="G6208" t="s">
        <v>102</v>
      </c>
      <c r="H6208" s="106"/>
    </row>
    <row r="6209" spans="1:8" x14ac:dyDescent="0.25">
      <c r="A6209" s="106"/>
      <c r="B6209" s="106"/>
      <c r="C6209" s="106"/>
      <c r="D6209" s="106"/>
      <c r="E6209">
        <v>50807734</v>
      </c>
      <c r="F6209" s="106"/>
      <c r="G6209" t="s">
        <v>102</v>
      </c>
      <c r="H6209" s="106"/>
    </row>
    <row r="6210" spans="1:8" x14ac:dyDescent="0.25">
      <c r="A6210" s="106"/>
      <c r="B6210" s="106"/>
      <c r="C6210" s="106"/>
      <c r="D6210" s="106"/>
      <c r="E6210">
        <v>50807735</v>
      </c>
      <c r="F6210" s="106"/>
      <c r="G6210" t="s">
        <v>102</v>
      </c>
      <c r="H6210" s="106"/>
    </row>
    <row r="6211" spans="1:8" x14ac:dyDescent="0.25">
      <c r="A6211" s="106"/>
      <c r="B6211" s="106"/>
      <c r="C6211" s="106"/>
      <c r="D6211" s="106"/>
      <c r="E6211">
        <v>50807736</v>
      </c>
      <c r="F6211" s="106"/>
      <c r="G6211" t="s">
        <v>102</v>
      </c>
      <c r="H6211" s="106"/>
    </row>
    <row r="6212" spans="1:8" x14ac:dyDescent="0.25">
      <c r="A6212" s="106"/>
      <c r="B6212" s="106"/>
      <c r="C6212" s="106"/>
      <c r="D6212" s="106"/>
      <c r="E6212">
        <v>50807737</v>
      </c>
      <c r="F6212" s="106"/>
      <c r="G6212" t="s">
        <v>102</v>
      </c>
      <c r="H6212" s="106"/>
    </row>
    <row r="6213" spans="1:8" x14ac:dyDescent="0.25">
      <c r="A6213" s="106"/>
      <c r="B6213" s="106"/>
      <c r="C6213" s="106"/>
      <c r="D6213" s="106"/>
      <c r="E6213">
        <v>50807738</v>
      </c>
      <c r="F6213" s="106"/>
      <c r="G6213" t="s">
        <v>102</v>
      </c>
      <c r="H6213" s="106"/>
    </row>
    <row r="6214" spans="1:8" x14ac:dyDescent="0.25">
      <c r="A6214" s="106"/>
      <c r="B6214" s="106"/>
      <c r="C6214" s="106"/>
      <c r="D6214" s="106"/>
      <c r="E6214">
        <v>51767</v>
      </c>
      <c r="F6214" s="106"/>
      <c r="G6214" t="s">
        <v>102</v>
      </c>
      <c r="H6214" s="106"/>
    </row>
    <row r="6215" spans="1:8" x14ac:dyDescent="0.25">
      <c r="A6215" s="106"/>
      <c r="B6215" s="106"/>
      <c r="C6215" s="106"/>
      <c r="D6215" s="106"/>
      <c r="E6215">
        <v>61117899</v>
      </c>
      <c r="F6215" s="106"/>
      <c r="G6215" t="s">
        <v>103</v>
      </c>
      <c r="H6215" s="106"/>
    </row>
    <row r="6216" spans="1:8" x14ac:dyDescent="0.25">
      <c r="A6216" s="106"/>
      <c r="B6216" s="106"/>
      <c r="C6216" s="106"/>
      <c r="D6216" s="106"/>
      <c r="E6216">
        <v>20910664</v>
      </c>
      <c r="F6216" s="106"/>
      <c r="G6216" t="s">
        <v>121</v>
      </c>
      <c r="H6216" s="106"/>
    </row>
    <row r="6217" spans="1:8" x14ac:dyDescent="0.25">
      <c r="A6217" s="106"/>
      <c r="B6217" s="106"/>
      <c r="C6217" s="106"/>
      <c r="D6217" s="106"/>
      <c r="E6217">
        <v>20910654</v>
      </c>
      <c r="F6217" s="106"/>
      <c r="G6217" t="s">
        <v>121</v>
      </c>
      <c r="H6217" s="106"/>
    </row>
    <row r="6218" spans="1:8" x14ac:dyDescent="0.25">
      <c r="A6218" s="106"/>
      <c r="B6218" s="106"/>
      <c r="C6218" s="106"/>
      <c r="D6218" s="106"/>
      <c r="E6218">
        <v>20910661</v>
      </c>
      <c r="F6218" s="106"/>
      <c r="G6218" t="s">
        <v>121</v>
      </c>
      <c r="H6218" s="106"/>
    </row>
    <row r="6219" spans="1:8" x14ac:dyDescent="0.25">
      <c r="A6219" s="106"/>
      <c r="B6219" s="106"/>
      <c r="C6219" s="106"/>
      <c r="D6219" s="106"/>
      <c r="E6219" t="s">
        <v>178</v>
      </c>
      <c r="F6219" s="106"/>
      <c r="G6219" t="s">
        <v>121</v>
      </c>
      <c r="H6219" s="106"/>
    </row>
    <row r="6220" spans="1:8" x14ac:dyDescent="0.25">
      <c r="A6220" s="106"/>
      <c r="B6220" s="106"/>
      <c r="C6220" s="106"/>
      <c r="D6220" s="106"/>
      <c r="E6220">
        <v>51769</v>
      </c>
      <c r="F6220" s="106"/>
      <c r="G6220" t="s">
        <v>102</v>
      </c>
      <c r="H6220" s="106"/>
    </row>
    <row r="6221" spans="1:8" x14ac:dyDescent="0.25">
      <c r="A6221" s="106"/>
      <c r="B6221" s="106"/>
      <c r="C6221" s="106"/>
      <c r="D6221" s="106"/>
      <c r="E6221">
        <v>20979807</v>
      </c>
      <c r="F6221" s="106"/>
      <c r="G6221" t="s">
        <v>102</v>
      </c>
      <c r="H6221" s="106"/>
    </row>
    <row r="6222" spans="1:8" x14ac:dyDescent="0.25">
      <c r="A6222" s="106"/>
      <c r="B6222" s="106"/>
      <c r="C6222" s="106"/>
      <c r="D6222" s="106"/>
      <c r="E6222">
        <v>20979808</v>
      </c>
      <c r="F6222" s="106"/>
      <c r="G6222" t="s">
        <v>102</v>
      </c>
      <c r="H6222" s="106"/>
    </row>
    <row r="6223" spans="1:8" x14ac:dyDescent="0.25">
      <c r="A6223" s="106"/>
      <c r="B6223" s="106"/>
      <c r="C6223" s="106"/>
      <c r="D6223" s="106"/>
      <c r="E6223">
        <v>20979809</v>
      </c>
      <c r="F6223" s="106"/>
      <c r="G6223" t="s">
        <v>102</v>
      </c>
      <c r="H6223" s="106"/>
    </row>
    <row r="6224" spans="1:8" x14ac:dyDescent="0.25">
      <c r="A6224" s="106"/>
      <c r="B6224" s="106"/>
      <c r="C6224" s="106"/>
      <c r="D6224" s="106"/>
      <c r="E6224">
        <v>20979810</v>
      </c>
      <c r="F6224" s="106"/>
      <c r="G6224" t="s">
        <v>102</v>
      </c>
      <c r="H6224" s="106"/>
    </row>
    <row r="6225" spans="1:8" x14ac:dyDescent="0.25">
      <c r="A6225" s="106"/>
      <c r="B6225" s="106"/>
      <c r="C6225" s="106"/>
      <c r="D6225" s="106"/>
      <c r="E6225">
        <v>20979811</v>
      </c>
      <c r="F6225" s="106"/>
      <c r="G6225" t="s">
        <v>102</v>
      </c>
      <c r="H6225" s="106"/>
    </row>
    <row r="6226" spans="1:8" x14ac:dyDescent="0.25">
      <c r="A6226" s="106"/>
      <c r="B6226" s="106"/>
      <c r="C6226" s="106"/>
      <c r="D6226" s="106"/>
      <c r="E6226">
        <v>20979812</v>
      </c>
      <c r="F6226" s="106"/>
      <c r="G6226" t="s">
        <v>102</v>
      </c>
      <c r="H6226" s="106"/>
    </row>
    <row r="6227" spans="1:8" x14ac:dyDescent="0.25">
      <c r="A6227" s="106"/>
      <c r="B6227" s="106"/>
      <c r="C6227" s="106"/>
      <c r="D6227" s="106"/>
      <c r="E6227">
        <v>20979813</v>
      </c>
      <c r="F6227" s="106"/>
      <c r="G6227" t="s">
        <v>102</v>
      </c>
      <c r="H6227" s="106"/>
    </row>
    <row r="6228" spans="1:8" x14ac:dyDescent="0.25">
      <c r="A6228" s="106"/>
      <c r="B6228" s="106"/>
      <c r="C6228" s="106"/>
      <c r="D6228" s="106"/>
      <c r="E6228">
        <v>20979814</v>
      </c>
      <c r="F6228" s="106"/>
      <c r="G6228" t="s">
        <v>102</v>
      </c>
      <c r="H6228" s="106"/>
    </row>
    <row r="6229" spans="1:8" x14ac:dyDescent="0.25">
      <c r="A6229" s="106"/>
      <c r="B6229" s="106"/>
      <c r="C6229" s="106"/>
      <c r="D6229" s="106"/>
      <c r="E6229">
        <v>20979815</v>
      </c>
      <c r="F6229" s="106"/>
      <c r="G6229" t="s">
        <v>102</v>
      </c>
      <c r="H6229" s="106"/>
    </row>
    <row r="6230" spans="1:8" x14ac:dyDescent="0.25">
      <c r="A6230" s="106"/>
      <c r="B6230" s="106"/>
      <c r="C6230" s="106"/>
      <c r="D6230" s="106"/>
      <c r="E6230">
        <v>20979816</v>
      </c>
      <c r="F6230" s="106"/>
      <c r="G6230" t="s">
        <v>102</v>
      </c>
      <c r="H6230" s="106"/>
    </row>
    <row r="6231" spans="1:8" x14ac:dyDescent="0.25">
      <c r="A6231" s="106"/>
      <c r="B6231" s="106"/>
      <c r="C6231" s="106"/>
      <c r="D6231" s="106"/>
      <c r="E6231">
        <v>20979817</v>
      </c>
      <c r="F6231" s="106"/>
      <c r="G6231" t="s">
        <v>102</v>
      </c>
      <c r="H6231" s="106"/>
    </row>
    <row r="6232" spans="1:8" x14ac:dyDescent="0.25">
      <c r="A6232" s="106"/>
      <c r="B6232" s="106"/>
      <c r="C6232" s="106"/>
      <c r="D6232" s="106"/>
      <c r="E6232">
        <v>20979818</v>
      </c>
      <c r="F6232" s="106"/>
      <c r="G6232" t="s">
        <v>102</v>
      </c>
      <c r="H6232" s="106"/>
    </row>
    <row r="6233" spans="1:8" x14ac:dyDescent="0.25">
      <c r="A6233" s="106"/>
      <c r="B6233" s="106"/>
      <c r="C6233" s="106"/>
      <c r="D6233" s="106"/>
      <c r="E6233">
        <v>20979819</v>
      </c>
      <c r="F6233" s="106"/>
      <c r="G6233" t="s">
        <v>102</v>
      </c>
      <c r="H6233" s="106"/>
    </row>
    <row r="6234" spans="1:8" x14ac:dyDescent="0.25">
      <c r="A6234" s="106"/>
      <c r="B6234" s="106"/>
      <c r="C6234" s="106"/>
      <c r="D6234" s="106"/>
      <c r="E6234">
        <v>20979821</v>
      </c>
      <c r="F6234" s="106"/>
      <c r="G6234" t="s">
        <v>102</v>
      </c>
      <c r="H6234" s="106"/>
    </row>
    <row r="6235" spans="1:8" x14ac:dyDescent="0.25">
      <c r="A6235" s="106"/>
      <c r="B6235" s="106"/>
      <c r="C6235" s="106"/>
      <c r="D6235" s="106"/>
      <c r="E6235">
        <v>20979822</v>
      </c>
      <c r="F6235" s="106"/>
      <c r="G6235" t="s">
        <v>102</v>
      </c>
      <c r="H6235" s="106"/>
    </row>
    <row r="6236" spans="1:8" x14ac:dyDescent="0.25">
      <c r="A6236" s="106"/>
      <c r="B6236" s="106"/>
      <c r="C6236" s="106"/>
      <c r="D6236" s="106"/>
      <c r="E6236">
        <v>20979823</v>
      </c>
      <c r="F6236" s="106"/>
      <c r="G6236" t="s">
        <v>102</v>
      </c>
      <c r="H6236" s="106"/>
    </row>
    <row r="6237" spans="1:8" x14ac:dyDescent="0.25">
      <c r="A6237" s="106"/>
      <c r="B6237" s="106"/>
      <c r="C6237" s="106"/>
      <c r="D6237" s="106"/>
      <c r="E6237">
        <v>20979824</v>
      </c>
      <c r="F6237" s="106"/>
      <c r="G6237" t="s">
        <v>102</v>
      </c>
      <c r="H6237" s="106"/>
    </row>
    <row r="6238" spans="1:8" x14ac:dyDescent="0.25">
      <c r="A6238" s="106"/>
      <c r="B6238" s="106"/>
      <c r="C6238" s="106"/>
      <c r="D6238" s="106"/>
      <c r="E6238">
        <v>20979825</v>
      </c>
      <c r="F6238" s="106"/>
      <c r="G6238" t="s">
        <v>102</v>
      </c>
      <c r="H6238" s="106"/>
    </row>
    <row r="6239" spans="1:8" x14ac:dyDescent="0.25">
      <c r="A6239" s="106"/>
      <c r="B6239" s="106"/>
      <c r="C6239" s="106"/>
      <c r="D6239" s="106"/>
      <c r="E6239">
        <v>20979826</v>
      </c>
      <c r="F6239" s="106"/>
      <c r="G6239" t="s">
        <v>102</v>
      </c>
      <c r="H6239" s="106"/>
    </row>
    <row r="6240" spans="1:8" x14ac:dyDescent="0.25">
      <c r="A6240" s="106"/>
      <c r="B6240" s="106"/>
      <c r="C6240" s="106"/>
      <c r="D6240" s="106"/>
      <c r="E6240">
        <v>20979827</v>
      </c>
      <c r="F6240" s="106"/>
      <c r="G6240" t="s">
        <v>102</v>
      </c>
      <c r="H6240" s="106"/>
    </row>
    <row r="6241" spans="1:8" x14ac:dyDescent="0.25">
      <c r="A6241" s="106"/>
      <c r="B6241" s="106"/>
      <c r="C6241" s="106"/>
      <c r="D6241" s="106"/>
      <c r="E6241">
        <v>20979828</v>
      </c>
      <c r="F6241" s="106"/>
      <c r="G6241" t="s">
        <v>102</v>
      </c>
      <c r="H6241" s="106"/>
    </row>
    <row r="6242" spans="1:8" x14ac:dyDescent="0.25">
      <c r="A6242" s="106"/>
      <c r="B6242" s="106"/>
      <c r="C6242" s="106"/>
      <c r="D6242" s="106"/>
      <c r="E6242">
        <v>20979829</v>
      </c>
      <c r="F6242" s="106"/>
      <c r="G6242" t="s">
        <v>102</v>
      </c>
      <c r="H6242" s="106"/>
    </row>
    <row r="6243" spans="1:8" x14ac:dyDescent="0.25">
      <c r="A6243" s="106"/>
      <c r="B6243" s="106"/>
      <c r="C6243" s="106"/>
      <c r="D6243" s="106"/>
      <c r="E6243">
        <v>20979830</v>
      </c>
      <c r="F6243" s="106"/>
      <c r="G6243" t="s">
        <v>102</v>
      </c>
      <c r="H6243" s="106"/>
    </row>
    <row r="6244" spans="1:8" x14ac:dyDescent="0.25">
      <c r="A6244" s="106"/>
      <c r="B6244" s="106"/>
      <c r="C6244" s="106"/>
      <c r="D6244" s="106"/>
      <c r="E6244" t="s">
        <v>179</v>
      </c>
      <c r="F6244" s="106"/>
      <c r="G6244" t="s">
        <v>102</v>
      </c>
      <c r="H6244" s="106"/>
    </row>
    <row r="6245" spans="1:8" x14ac:dyDescent="0.25">
      <c r="A6245" s="106"/>
      <c r="B6245" s="106"/>
      <c r="C6245" s="106"/>
      <c r="D6245" s="106"/>
      <c r="E6245">
        <v>46158792</v>
      </c>
      <c r="F6245" s="106"/>
      <c r="G6245" t="s">
        <v>102</v>
      </c>
      <c r="H6245" s="106"/>
    </row>
    <row r="6246" spans="1:8" x14ac:dyDescent="0.25">
      <c r="A6246" s="106"/>
      <c r="B6246" s="106"/>
      <c r="C6246" s="106"/>
      <c r="D6246" s="106"/>
      <c r="E6246">
        <v>44223427</v>
      </c>
      <c r="F6246" s="106"/>
      <c r="G6246" t="s">
        <v>102</v>
      </c>
      <c r="H6246" s="106"/>
    </row>
    <row r="6247" spans="1:8" x14ac:dyDescent="0.25">
      <c r="A6247" s="106"/>
      <c r="B6247" s="106"/>
      <c r="C6247" s="106"/>
      <c r="D6247" s="106"/>
      <c r="E6247">
        <v>44925558</v>
      </c>
      <c r="F6247" s="106"/>
      <c r="G6247" t="s">
        <v>102</v>
      </c>
      <c r="H6247" s="106"/>
    </row>
    <row r="6248" spans="1:8" x14ac:dyDescent="0.25">
      <c r="A6248" s="106"/>
      <c r="B6248" s="106"/>
      <c r="C6248" s="106"/>
      <c r="D6248" s="106"/>
      <c r="E6248" t="s">
        <v>180</v>
      </c>
      <c r="F6248" s="106"/>
      <c r="G6248" t="s">
        <v>102</v>
      </c>
      <c r="H6248" s="106"/>
    </row>
    <row r="6249" spans="1:8" x14ac:dyDescent="0.25">
      <c r="A6249" s="106"/>
      <c r="B6249" s="106"/>
      <c r="C6249" s="106"/>
      <c r="D6249" s="106"/>
      <c r="E6249" t="s">
        <v>181</v>
      </c>
      <c r="F6249" s="106"/>
      <c r="G6249" t="s">
        <v>121</v>
      </c>
      <c r="H6249" s="106"/>
    </row>
    <row r="6250" spans="1:8" x14ac:dyDescent="0.25">
      <c r="A6250" s="106"/>
      <c r="B6250" s="106"/>
      <c r="C6250" s="106"/>
      <c r="D6250" s="106"/>
      <c r="E6250">
        <v>7042</v>
      </c>
      <c r="F6250" s="106"/>
      <c r="G6250" t="s">
        <v>121</v>
      </c>
      <c r="H6250" s="106"/>
    </row>
    <row r="6251" spans="1:8" x14ac:dyDescent="0.25">
      <c r="A6251" s="106"/>
      <c r="B6251" s="106"/>
      <c r="C6251" s="106"/>
      <c r="D6251" s="106"/>
      <c r="E6251">
        <v>6993</v>
      </c>
      <c r="F6251" s="106"/>
      <c r="G6251" t="s">
        <v>121</v>
      </c>
      <c r="H6251" s="106"/>
    </row>
    <row r="6252" spans="1:8" x14ac:dyDescent="0.25">
      <c r="A6252" s="106"/>
      <c r="B6252" s="106"/>
      <c r="C6252" s="106"/>
      <c r="D6252" s="106"/>
      <c r="E6252">
        <v>11250403</v>
      </c>
      <c r="F6252" s="106"/>
      <c r="G6252" t="s">
        <v>102</v>
      </c>
      <c r="H6252" s="106"/>
    </row>
    <row r="6253" spans="1:8" x14ac:dyDescent="0.25">
      <c r="A6253" s="106"/>
      <c r="B6253" s="106"/>
      <c r="C6253" s="106"/>
      <c r="D6253" s="106"/>
      <c r="E6253">
        <v>11250404</v>
      </c>
      <c r="F6253" s="106"/>
      <c r="G6253" t="s">
        <v>102</v>
      </c>
      <c r="H6253" s="106"/>
    </row>
    <row r="6254" spans="1:8" x14ac:dyDescent="0.25">
      <c r="A6254" s="106"/>
      <c r="B6254" s="106"/>
      <c r="C6254" s="106"/>
      <c r="D6254" s="106"/>
      <c r="E6254">
        <v>11250405</v>
      </c>
      <c r="F6254" s="106"/>
      <c r="G6254" t="s">
        <v>102</v>
      </c>
      <c r="H6254" s="106"/>
    </row>
    <row r="6255" spans="1:8" x14ac:dyDescent="0.25">
      <c r="A6255" s="106"/>
      <c r="B6255" s="106"/>
      <c r="C6255" s="106"/>
      <c r="D6255" s="106"/>
      <c r="E6255">
        <v>11250406</v>
      </c>
      <c r="F6255" s="106"/>
      <c r="G6255" t="s">
        <v>102</v>
      </c>
      <c r="H6255" s="106"/>
    </row>
    <row r="6256" spans="1:8" x14ac:dyDescent="0.25">
      <c r="A6256" s="106"/>
      <c r="B6256" s="106"/>
      <c r="C6256" s="106"/>
      <c r="D6256" s="106"/>
      <c r="E6256">
        <v>11250407</v>
      </c>
      <c r="F6256" s="106"/>
      <c r="G6256" t="s">
        <v>102</v>
      </c>
      <c r="H6256" s="106"/>
    </row>
    <row r="6257" spans="1:8" x14ac:dyDescent="0.25">
      <c r="A6257" s="106"/>
      <c r="B6257" s="106"/>
      <c r="C6257" s="106"/>
      <c r="D6257" s="106"/>
      <c r="E6257">
        <v>11250408</v>
      </c>
      <c r="F6257" s="106"/>
      <c r="G6257" t="s">
        <v>102</v>
      </c>
      <c r="H6257" s="106"/>
    </row>
    <row r="6258" spans="1:8" x14ac:dyDescent="0.25">
      <c r="A6258" s="106"/>
      <c r="B6258" s="106"/>
      <c r="C6258" s="106"/>
      <c r="D6258" s="106"/>
      <c r="E6258">
        <v>11250409</v>
      </c>
      <c r="F6258" s="106"/>
      <c r="G6258" t="s">
        <v>102</v>
      </c>
      <c r="H6258" s="106"/>
    </row>
    <row r="6259" spans="1:8" x14ac:dyDescent="0.25">
      <c r="A6259" s="106"/>
      <c r="B6259" s="106"/>
      <c r="C6259" s="106"/>
      <c r="D6259" s="106"/>
      <c r="E6259">
        <v>11250410</v>
      </c>
      <c r="F6259" s="106"/>
      <c r="G6259" t="s">
        <v>102</v>
      </c>
      <c r="H6259" s="106"/>
    </row>
    <row r="6260" spans="1:8" x14ac:dyDescent="0.25">
      <c r="A6260" s="106"/>
      <c r="B6260" s="106"/>
      <c r="C6260" s="106"/>
      <c r="D6260" s="106"/>
      <c r="E6260">
        <v>11250411</v>
      </c>
      <c r="F6260" s="106"/>
      <c r="G6260" t="s">
        <v>102</v>
      </c>
      <c r="H6260" s="106"/>
    </row>
    <row r="6261" spans="1:8" x14ac:dyDescent="0.25">
      <c r="A6261" s="106"/>
      <c r="B6261" s="106"/>
      <c r="C6261" s="106"/>
      <c r="D6261" s="106"/>
      <c r="E6261">
        <v>11250412</v>
      </c>
      <c r="F6261" s="106"/>
      <c r="G6261" t="s">
        <v>102</v>
      </c>
      <c r="H6261" s="106"/>
    </row>
    <row r="6262" spans="1:8" x14ac:dyDescent="0.25">
      <c r="A6262" s="106"/>
      <c r="B6262" s="106"/>
      <c r="C6262" s="106"/>
      <c r="D6262" s="106"/>
      <c r="E6262">
        <v>11250413</v>
      </c>
      <c r="F6262" s="106"/>
      <c r="G6262" t="s">
        <v>102</v>
      </c>
      <c r="H6262" s="106"/>
    </row>
    <row r="6263" spans="1:8" x14ac:dyDescent="0.25">
      <c r="A6263" s="106"/>
      <c r="B6263" s="106"/>
      <c r="C6263" s="106"/>
      <c r="D6263" s="106"/>
      <c r="E6263">
        <v>11250414</v>
      </c>
      <c r="F6263" s="106"/>
      <c r="G6263" t="s">
        <v>102</v>
      </c>
      <c r="H6263" s="106"/>
    </row>
    <row r="6264" spans="1:8" x14ac:dyDescent="0.25">
      <c r="A6264" s="106"/>
      <c r="B6264" s="106"/>
      <c r="C6264" s="106"/>
      <c r="D6264" s="106"/>
      <c r="E6264">
        <v>11250415</v>
      </c>
      <c r="F6264" s="106"/>
      <c r="G6264" t="s">
        <v>102</v>
      </c>
      <c r="H6264" s="106"/>
    </row>
    <row r="6265" spans="1:8" x14ac:dyDescent="0.25">
      <c r="A6265" s="106"/>
      <c r="B6265" s="106"/>
      <c r="C6265" s="106"/>
      <c r="D6265" s="106"/>
      <c r="E6265">
        <v>11250416</v>
      </c>
      <c r="F6265" s="106"/>
      <c r="G6265" t="s">
        <v>102</v>
      </c>
      <c r="H6265" s="106"/>
    </row>
    <row r="6266" spans="1:8" x14ac:dyDescent="0.25">
      <c r="A6266" s="106"/>
      <c r="B6266" s="106"/>
      <c r="C6266" s="106"/>
      <c r="D6266" s="106"/>
      <c r="E6266">
        <v>11250417</v>
      </c>
      <c r="F6266" s="106"/>
      <c r="G6266" t="s">
        <v>102</v>
      </c>
      <c r="H6266" s="106"/>
    </row>
    <row r="6267" spans="1:8" x14ac:dyDescent="0.25">
      <c r="A6267" s="106"/>
      <c r="B6267" s="106"/>
      <c r="C6267" s="106"/>
      <c r="D6267" s="106"/>
      <c r="E6267">
        <v>11250418</v>
      </c>
      <c r="F6267" s="106"/>
      <c r="G6267" t="s">
        <v>102</v>
      </c>
      <c r="H6267" s="106"/>
    </row>
    <row r="6268" spans="1:8" x14ac:dyDescent="0.25">
      <c r="A6268" s="106"/>
      <c r="B6268" s="106"/>
      <c r="C6268" s="106"/>
      <c r="D6268" s="106"/>
      <c r="E6268">
        <v>11250419</v>
      </c>
      <c r="F6268" s="106"/>
      <c r="G6268" t="s">
        <v>102</v>
      </c>
      <c r="H6268" s="106"/>
    </row>
    <row r="6269" spans="1:8" x14ac:dyDescent="0.25">
      <c r="A6269" s="106"/>
      <c r="B6269" s="106"/>
      <c r="C6269" s="106"/>
      <c r="D6269" s="106"/>
      <c r="E6269">
        <v>11250420</v>
      </c>
      <c r="F6269" s="106"/>
      <c r="G6269" t="s">
        <v>102</v>
      </c>
      <c r="H6269" s="106"/>
    </row>
    <row r="6270" spans="1:8" x14ac:dyDescent="0.25">
      <c r="A6270" s="106"/>
      <c r="B6270" s="106"/>
      <c r="C6270" s="106"/>
      <c r="D6270" s="106"/>
      <c r="E6270">
        <v>11250421</v>
      </c>
      <c r="F6270" s="106"/>
      <c r="G6270" t="s">
        <v>102</v>
      </c>
      <c r="H6270" s="106"/>
    </row>
    <row r="6271" spans="1:8" x14ac:dyDescent="0.25">
      <c r="A6271" s="106"/>
      <c r="B6271" s="106"/>
      <c r="C6271" s="106"/>
      <c r="D6271" s="106"/>
      <c r="E6271">
        <v>11250422</v>
      </c>
      <c r="F6271" s="106"/>
      <c r="G6271" t="s">
        <v>102</v>
      </c>
      <c r="H6271" s="106"/>
    </row>
    <row r="6272" spans="1:8" x14ac:dyDescent="0.25">
      <c r="A6272" s="106"/>
      <c r="B6272" s="106"/>
      <c r="C6272" s="106"/>
      <c r="D6272" s="106"/>
      <c r="E6272">
        <v>11250423</v>
      </c>
      <c r="F6272" s="106"/>
      <c r="G6272" t="s">
        <v>102</v>
      </c>
      <c r="H6272" s="106"/>
    </row>
    <row r="6273" spans="1:8" x14ac:dyDescent="0.25">
      <c r="A6273" s="106"/>
      <c r="B6273" s="106"/>
      <c r="C6273" s="106"/>
      <c r="D6273" s="106"/>
      <c r="E6273">
        <v>11250424</v>
      </c>
      <c r="F6273" s="106"/>
      <c r="G6273" t="s">
        <v>102</v>
      </c>
      <c r="H6273" s="106"/>
    </row>
    <row r="6274" spans="1:8" x14ac:dyDescent="0.25">
      <c r="A6274" s="106"/>
      <c r="B6274" s="106"/>
      <c r="C6274" s="106"/>
      <c r="D6274" s="106"/>
      <c r="E6274">
        <v>11250425</v>
      </c>
      <c r="F6274" s="106"/>
      <c r="G6274" t="s">
        <v>102</v>
      </c>
      <c r="H6274" s="106"/>
    </row>
    <row r="6275" spans="1:8" x14ac:dyDescent="0.25">
      <c r="A6275" s="106"/>
      <c r="B6275" s="106"/>
      <c r="C6275" s="106"/>
      <c r="D6275" s="106"/>
      <c r="E6275">
        <v>11250426</v>
      </c>
      <c r="F6275" s="106"/>
      <c r="G6275" t="s">
        <v>102</v>
      </c>
      <c r="H6275" s="106"/>
    </row>
    <row r="6276" spans="1:8" x14ac:dyDescent="0.25">
      <c r="A6276" s="106"/>
      <c r="B6276" s="106"/>
      <c r="C6276" s="106"/>
      <c r="D6276" s="106"/>
      <c r="E6276">
        <v>11250427</v>
      </c>
      <c r="F6276" s="106"/>
      <c r="G6276" t="s">
        <v>102</v>
      </c>
      <c r="H6276" s="106"/>
    </row>
    <row r="6277" spans="1:8" x14ac:dyDescent="0.25">
      <c r="A6277" s="106"/>
      <c r="B6277" s="106"/>
      <c r="C6277" s="106"/>
      <c r="D6277" s="106"/>
      <c r="E6277">
        <v>11250428</v>
      </c>
      <c r="F6277" s="106"/>
      <c r="G6277" t="s">
        <v>102</v>
      </c>
      <c r="H6277" s="106"/>
    </row>
    <row r="6278" spans="1:8" x14ac:dyDescent="0.25">
      <c r="A6278" s="106"/>
      <c r="B6278" s="106"/>
      <c r="C6278" s="106"/>
      <c r="D6278" s="106"/>
      <c r="E6278">
        <v>11250429</v>
      </c>
      <c r="F6278" s="106"/>
      <c r="G6278" t="s">
        <v>102</v>
      </c>
      <c r="H6278" s="106"/>
    </row>
    <row r="6279" spans="1:8" x14ac:dyDescent="0.25">
      <c r="A6279" s="106"/>
      <c r="B6279" s="106"/>
      <c r="C6279" s="106"/>
      <c r="D6279" s="106"/>
      <c r="E6279">
        <v>11250430</v>
      </c>
      <c r="F6279" s="106"/>
      <c r="G6279" t="s">
        <v>102</v>
      </c>
      <c r="H6279" s="106"/>
    </row>
    <row r="6280" spans="1:8" x14ac:dyDescent="0.25">
      <c r="A6280" s="106"/>
      <c r="B6280" s="106"/>
      <c r="C6280" s="106"/>
      <c r="D6280" s="106"/>
      <c r="E6280">
        <v>11250431</v>
      </c>
      <c r="F6280" s="106"/>
      <c r="G6280" t="s">
        <v>102</v>
      </c>
      <c r="H6280" s="106"/>
    </row>
    <row r="6281" spans="1:8" x14ac:dyDescent="0.25">
      <c r="A6281" s="106"/>
      <c r="B6281" s="106"/>
      <c r="C6281" s="106"/>
      <c r="D6281" s="106"/>
      <c r="E6281">
        <v>11250432</v>
      </c>
      <c r="F6281" s="106"/>
      <c r="G6281" t="s">
        <v>102</v>
      </c>
      <c r="H6281" s="106"/>
    </row>
    <row r="6282" spans="1:8" x14ac:dyDescent="0.25">
      <c r="A6282" s="106"/>
      <c r="B6282" s="106"/>
      <c r="C6282" s="106"/>
      <c r="D6282" s="106"/>
      <c r="E6282">
        <v>11250433</v>
      </c>
      <c r="F6282" s="106"/>
      <c r="G6282" t="s">
        <v>102</v>
      </c>
      <c r="H6282" s="106"/>
    </row>
    <row r="6283" spans="1:8" x14ac:dyDescent="0.25">
      <c r="A6283" s="106"/>
      <c r="B6283" s="106"/>
      <c r="C6283" s="106"/>
      <c r="D6283" s="106"/>
      <c r="E6283">
        <v>11250434</v>
      </c>
      <c r="F6283" s="106"/>
      <c r="G6283" t="s">
        <v>102</v>
      </c>
      <c r="H6283" s="106"/>
    </row>
    <row r="6284" spans="1:8" x14ac:dyDescent="0.25">
      <c r="A6284" s="106"/>
      <c r="B6284" s="106"/>
      <c r="C6284" s="106"/>
      <c r="D6284" s="106"/>
      <c r="E6284">
        <v>11250435</v>
      </c>
      <c r="F6284" s="106"/>
      <c r="G6284" t="s">
        <v>102</v>
      </c>
      <c r="H6284" s="106"/>
    </row>
    <row r="6285" spans="1:8" x14ac:dyDescent="0.25">
      <c r="A6285" s="106"/>
      <c r="B6285" s="106"/>
      <c r="C6285" s="106"/>
      <c r="D6285" s="106"/>
      <c r="E6285">
        <v>11250436</v>
      </c>
      <c r="F6285" s="106"/>
      <c r="G6285" t="s">
        <v>102</v>
      </c>
      <c r="H6285" s="106"/>
    </row>
    <row r="6286" spans="1:8" x14ac:dyDescent="0.25">
      <c r="A6286" s="106"/>
      <c r="B6286" s="106"/>
      <c r="C6286" s="106"/>
      <c r="D6286" s="106"/>
      <c r="E6286">
        <v>11250437</v>
      </c>
      <c r="F6286" s="106"/>
      <c r="G6286" t="s">
        <v>102</v>
      </c>
      <c r="H6286" s="106"/>
    </row>
    <row r="6287" spans="1:8" x14ac:dyDescent="0.25">
      <c r="A6287" s="106"/>
      <c r="B6287" s="106"/>
      <c r="C6287" s="106"/>
      <c r="D6287" s="106"/>
      <c r="E6287">
        <v>11250438</v>
      </c>
      <c r="F6287" s="106"/>
      <c r="G6287" t="s">
        <v>102</v>
      </c>
      <c r="H6287" s="106"/>
    </row>
    <row r="6288" spans="1:8" x14ac:dyDescent="0.25">
      <c r="A6288" s="106"/>
      <c r="B6288" s="106"/>
      <c r="C6288" s="106"/>
      <c r="D6288" s="106"/>
      <c r="E6288">
        <v>7103</v>
      </c>
      <c r="F6288" s="106"/>
      <c r="G6288" t="s">
        <v>121</v>
      </c>
      <c r="H6288" s="106"/>
    </row>
    <row r="6289" spans="1:8" x14ac:dyDescent="0.25">
      <c r="A6289" s="106"/>
      <c r="B6289" s="106"/>
      <c r="C6289" s="106"/>
      <c r="D6289" s="106"/>
      <c r="E6289">
        <v>61199165</v>
      </c>
      <c r="F6289" s="106"/>
      <c r="G6289" t="s">
        <v>104</v>
      </c>
      <c r="H6289" s="106"/>
    </row>
    <row r="6290" spans="1:8" x14ac:dyDescent="0.25">
      <c r="A6290" s="106"/>
      <c r="B6290" s="106"/>
      <c r="C6290" s="106"/>
      <c r="D6290" s="106"/>
      <c r="E6290">
        <v>7102</v>
      </c>
      <c r="F6290" s="106"/>
      <c r="G6290" t="s">
        <v>121</v>
      </c>
      <c r="H6290" s="106"/>
    </row>
    <row r="6291" spans="1:8" x14ac:dyDescent="0.25">
      <c r="A6291" s="106"/>
      <c r="B6291" s="106"/>
      <c r="C6291" s="106"/>
      <c r="D6291" s="106"/>
      <c r="E6291">
        <v>7099</v>
      </c>
      <c r="F6291" s="106"/>
      <c r="G6291" t="s">
        <v>121</v>
      </c>
      <c r="H6291" s="106"/>
    </row>
    <row r="6292" spans="1:8" x14ac:dyDescent="0.25">
      <c r="A6292" s="106"/>
      <c r="B6292" s="106"/>
      <c r="C6292" s="106"/>
      <c r="D6292" s="106"/>
      <c r="E6292">
        <v>7228</v>
      </c>
      <c r="F6292" s="106"/>
      <c r="G6292" t="s">
        <v>121</v>
      </c>
      <c r="H6292" s="106"/>
    </row>
    <row r="6293" spans="1:8" x14ac:dyDescent="0.25">
      <c r="A6293" s="106"/>
      <c r="B6293" s="106"/>
      <c r="C6293" s="106"/>
      <c r="D6293" s="106"/>
      <c r="E6293">
        <v>7219</v>
      </c>
      <c r="F6293" s="106"/>
      <c r="G6293" t="s">
        <v>121</v>
      </c>
      <c r="H6293" s="106"/>
    </row>
    <row r="6294" spans="1:8" x14ac:dyDescent="0.25">
      <c r="A6294" s="106"/>
      <c r="B6294" s="106"/>
      <c r="C6294" s="106"/>
      <c r="D6294" s="106"/>
      <c r="E6294">
        <v>7140</v>
      </c>
      <c r="F6294" s="106"/>
      <c r="G6294" t="s">
        <v>121</v>
      </c>
      <c r="H6294" s="106"/>
    </row>
    <row r="6295" spans="1:8" x14ac:dyDescent="0.25">
      <c r="A6295" s="106"/>
      <c r="B6295" s="106"/>
      <c r="C6295" s="106"/>
      <c r="D6295" s="106"/>
      <c r="E6295">
        <v>6980</v>
      </c>
      <c r="F6295" s="106"/>
      <c r="G6295" t="s">
        <v>121</v>
      </c>
      <c r="H6295" s="106"/>
    </row>
    <row r="6296" spans="1:8" x14ac:dyDescent="0.25">
      <c r="A6296" s="106"/>
      <c r="B6296" s="106"/>
      <c r="C6296" s="106"/>
      <c r="D6296" s="106"/>
      <c r="E6296">
        <v>7230</v>
      </c>
      <c r="F6296" s="106"/>
      <c r="G6296" t="s">
        <v>121</v>
      </c>
      <c r="H6296" s="106"/>
    </row>
    <row r="6297" spans="1:8" x14ac:dyDescent="0.25">
      <c r="A6297" s="106"/>
      <c r="B6297" s="106"/>
      <c r="C6297" s="106"/>
      <c r="D6297" s="106"/>
      <c r="E6297">
        <v>12102264</v>
      </c>
      <c r="F6297" s="106"/>
      <c r="G6297" t="s">
        <v>102</v>
      </c>
      <c r="H6297" s="106"/>
    </row>
    <row r="6298" spans="1:8" x14ac:dyDescent="0.25">
      <c r="A6298" s="106"/>
      <c r="B6298" s="106"/>
      <c r="C6298" s="106"/>
      <c r="D6298" s="106"/>
      <c r="E6298">
        <v>12102265</v>
      </c>
      <c r="F6298" s="106"/>
      <c r="G6298" t="s">
        <v>102</v>
      </c>
      <c r="H6298" s="106"/>
    </row>
    <row r="6299" spans="1:8" x14ac:dyDescent="0.25">
      <c r="A6299" s="106"/>
      <c r="B6299" s="106"/>
      <c r="C6299" s="106"/>
      <c r="D6299" s="106"/>
      <c r="E6299">
        <v>12102266</v>
      </c>
      <c r="F6299" s="106"/>
      <c r="G6299" t="s">
        <v>102</v>
      </c>
      <c r="H6299" s="106"/>
    </row>
    <row r="6300" spans="1:8" x14ac:dyDescent="0.25">
      <c r="A6300" s="106"/>
      <c r="B6300" s="106"/>
      <c r="C6300" s="106"/>
      <c r="D6300" s="106"/>
      <c r="E6300">
        <v>12102267</v>
      </c>
      <c r="F6300" s="106"/>
      <c r="G6300" t="s">
        <v>102</v>
      </c>
      <c r="H6300" s="106"/>
    </row>
    <row r="6301" spans="1:8" x14ac:dyDescent="0.25">
      <c r="A6301" s="106"/>
      <c r="B6301" s="106"/>
      <c r="C6301" s="106"/>
      <c r="D6301" s="106"/>
      <c r="E6301">
        <v>12102268</v>
      </c>
      <c r="F6301" s="106"/>
      <c r="G6301" t="s">
        <v>102</v>
      </c>
      <c r="H6301" s="106"/>
    </row>
    <row r="6302" spans="1:8" x14ac:dyDescent="0.25">
      <c r="A6302" s="106"/>
      <c r="B6302" s="106"/>
      <c r="C6302" s="106"/>
      <c r="D6302" s="106"/>
      <c r="E6302">
        <v>12102270</v>
      </c>
      <c r="F6302" s="106"/>
      <c r="G6302" t="s">
        <v>102</v>
      </c>
      <c r="H6302" s="106"/>
    </row>
    <row r="6303" spans="1:8" x14ac:dyDescent="0.25">
      <c r="A6303" s="106"/>
      <c r="B6303" s="106"/>
      <c r="C6303" s="106"/>
      <c r="D6303" s="106"/>
      <c r="E6303">
        <v>12102271</v>
      </c>
      <c r="F6303" s="106"/>
      <c r="G6303" t="s">
        <v>102</v>
      </c>
      <c r="H6303" s="106"/>
    </row>
    <row r="6304" spans="1:8" x14ac:dyDescent="0.25">
      <c r="A6304" s="106"/>
      <c r="B6304" s="106"/>
      <c r="C6304" s="106"/>
      <c r="D6304" s="106"/>
      <c r="E6304">
        <v>12102272</v>
      </c>
      <c r="F6304" s="106"/>
      <c r="G6304" t="s">
        <v>102</v>
      </c>
      <c r="H6304" s="106"/>
    </row>
    <row r="6305" spans="1:8" x14ac:dyDescent="0.25">
      <c r="A6305" s="106"/>
      <c r="B6305" s="106"/>
      <c r="C6305" s="106"/>
      <c r="D6305" s="106"/>
      <c r="E6305">
        <v>12102273</v>
      </c>
      <c r="F6305" s="106"/>
      <c r="G6305" t="s">
        <v>102</v>
      </c>
      <c r="H6305" s="106"/>
    </row>
    <row r="6306" spans="1:8" x14ac:dyDescent="0.25">
      <c r="A6306" s="106"/>
      <c r="B6306" s="106"/>
      <c r="C6306" s="106"/>
      <c r="D6306" s="106"/>
      <c r="E6306">
        <v>12102274</v>
      </c>
      <c r="F6306" s="106"/>
      <c r="G6306" t="s">
        <v>102</v>
      </c>
      <c r="H6306" s="106"/>
    </row>
    <row r="6307" spans="1:8" x14ac:dyDescent="0.25">
      <c r="A6307" s="106"/>
      <c r="B6307" s="106"/>
      <c r="C6307" s="106"/>
      <c r="D6307" s="106"/>
      <c r="E6307">
        <v>12102275</v>
      </c>
      <c r="F6307" s="106"/>
      <c r="G6307" t="s">
        <v>102</v>
      </c>
      <c r="H6307" s="106"/>
    </row>
    <row r="6308" spans="1:8" x14ac:dyDescent="0.25">
      <c r="A6308" s="106"/>
      <c r="B6308" s="106"/>
      <c r="C6308" s="106"/>
      <c r="D6308" s="106"/>
      <c r="E6308">
        <v>12102276</v>
      </c>
      <c r="F6308" s="106"/>
      <c r="G6308" t="s">
        <v>102</v>
      </c>
      <c r="H6308" s="106"/>
    </row>
    <row r="6309" spans="1:8" x14ac:dyDescent="0.25">
      <c r="A6309" s="106"/>
      <c r="B6309" s="106"/>
      <c r="C6309" s="106"/>
      <c r="D6309" s="106"/>
      <c r="E6309">
        <v>12102277</v>
      </c>
      <c r="F6309" s="106"/>
      <c r="G6309" t="s">
        <v>102</v>
      </c>
      <c r="H6309" s="106"/>
    </row>
    <row r="6310" spans="1:8" x14ac:dyDescent="0.25">
      <c r="A6310" s="106"/>
      <c r="B6310" s="106"/>
      <c r="C6310" s="106"/>
      <c r="D6310" s="106"/>
      <c r="E6310">
        <v>12102279</v>
      </c>
      <c r="F6310" s="106"/>
      <c r="G6310" t="s">
        <v>102</v>
      </c>
      <c r="H6310" s="106"/>
    </row>
    <row r="6311" spans="1:8" x14ac:dyDescent="0.25">
      <c r="A6311" s="106"/>
      <c r="B6311" s="106"/>
      <c r="C6311" s="106"/>
      <c r="D6311" s="106"/>
      <c r="E6311">
        <v>12102280</v>
      </c>
      <c r="F6311" s="106"/>
      <c r="G6311" t="s">
        <v>102</v>
      </c>
      <c r="H6311" s="106"/>
    </row>
    <row r="6312" spans="1:8" x14ac:dyDescent="0.25">
      <c r="A6312" s="106"/>
      <c r="B6312" s="106"/>
      <c r="C6312" s="106"/>
      <c r="D6312" s="106"/>
      <c r="E6312">
        <v>12102281</v>
      </c>
      <c r="F6312" s="106"/>
      <c r="G6312" t="s">
        <v>102</v>
      </c>
      <c r="H6312" s="106"/>
    </row>
    <row r="6313" spans="1:8" x14ac:dyDescent="0.25">
      <c r="A6313" s="106"/>
      <c r="B6313" s="106"/>
      <c r="C6313" s="106"/>
      <c r="D6313" s="106"/>
      <c r="E6313">
        <v>12102282</v>
      </c>
      <c r="F6313" s="106"/>
      <c r="G6313" t="s">
        <v>102</v>
      </c>
      <c r="H6313" s="106"/>
    </row>
    <row r="6314" spans="1:8" x14ac:dyDescent="0.25">
      <c r="A6314" s="106"/>
      <c r="B6314" s="106"/>
      <c r="C6314" s="106"/>
      <c r="D6314" s="106"/>
      <c r="E6314">
        <v>12102283</v>
      </c>
      <c r="F6314" s="106"/>
      <c r="G6314" t="s">
        <v>102</v>
      </c>
      <c r="H6314" s="106"/>
    </row>
    <row r="6315" spans="1:8" x14ac:dyDescent="0.25">
      <c r="A6315" s="106"/>
      <c r="B6315" s="106"/>
      <c r="C6315" s="106"/>
      <c r="D6315" s="106"/>
      <c r="E6315">
        <v>7114</v>
      </c>
      <c r="F6315" s="106"/>
      <c r="G6315" t="s">
        <v>121</v>
      </c>
      <c r="H6315" s="106"/>
    </row>
    <row r="6316" spans="1:8" x14ac:dyDescent="0.25">
      <c r="A6316" s="106"/>
      <c r="B6316" s="106"/>
      <c r="C6316" s="106"/>
      <c r="D6316" s="106"/>
      <c r="E6316">
        <v>7031</v>
      </c>
      <c r="F6316" s="106"/>
      <c r="G6316" t="s">
        <v>121</v>
      </c>
      <c r="H6316" s="106"/>
    </row>
    <row r="6317" spans="1:8" x14ac:dyDescent="0.25">
      <c r="A6317" s="106"/>
      <c r="B6317" s="106"/>
      <c r="C6317" s="106"/>
      <c r="D6317" s="106"/>
      <c r="E6317" t="s">
        <v>182</v>
      </c>
      <c r="F6317" s="106"/>
      <c r="G6317" t="s">
        <v>121</v>
      </c>
      <c r="H6317" s="106"/>
    </row>
    <row r="6318" spans="1:8" x14ac:dyDescent="0.25">
      <c r="A6318" s="106"/>
      <c r="B6318" s="106"/>
      <c r="C6318" s="106"/>
      <c r="D6318" s="106"/>
      <c r="E6318">
        <v>12102249</v>
      </c>
      <c r="F6318" s="106"/>
      <c r="G6318" t="s">
        <v>102</v>
      </c>
      <c r="H6318" s="106"/>
    </row>
    <row r="6319" spans="1:8" x14ac:dyDescent="0.25">
      <c r="A6319" s="106"/>
      <c r="B6319" s="106"/>
      <c r="C6319" s="106"/>
      <c r="D6319" s="106"/>
      <c r="E6319">
        <v>12102250</v>
      </c>
      <c r="F6319" s="106"/>
      <c r="G6319" t="s">
        <v>102</v>
      </c>
      <c r="H6319" s="106"/>
    </row>
    <row r="6320" spans="1:8" x14ac:dyDescent="0.25">
      <c r="A6320" s="106"/>
      <c r="B6320" s="106"/>
      <c r="C6320" s="106"/>
      <c r="D6320" s="106"/>
      <c r="E6320">
        <v>12102251</v>
      </c>
      <c r="F6320" s="106"/>
      <c r="G6320" t="s">
        <v>102</v>
      </c>
      <c r="H6320" s="106"/>
    </row>
    <row r="6321" spans="1:8" x14ac:dyDescent="0.25">
      <c r="A6321" s="106"/>
      <c r="B6321" s="106"/>
      <c r="C6321" s="106"/>
      <c r="D6321" s="106"/>
      <c r="E6321">
        <v>12102252</v>
      </c>
      <c r="F6321" s="106"/>
      <c r="G6321" t="s">
        <v>102</v>
      </c>
      <c r="H6321" s="106"/>
    </row>
    <row r="6322" spans="1:8" x14ac:dyDescent="0.25">
      <c r="A6322" s="106"/>
      <c r="B6322" s="106"/>
      <c r="C6322" s="106"/>
      <c r="D6322" s="106"/>
      <c r="E6322">
        <v>12102253</v>
      </c>
      <c r="F6322" s="106"/>
      <c r="G6322" t="s">
        <v>102</v>
      </c>
      <c r="H6322" s="106"/>
    </row>
    <row r="6323" spans="1:8" x14ac:dyDescent="0.25">
      <c r="A6323" s="106"/>
      <c r="B6323" s="106"/>
      <c r="C6323" s="106"/>
      <c r="D6323" s="106"/>
      <c r="E6323">
        <v>12102254</v>
      </c>
      <c r="F6323" s="106"/>
      <c r="G6323" t="s">
        <v>102</v>
      </c>
      <c r="H6323" s="106"/>
    </row>
    <row r="6324" spans="1:8" x14ac:dyDescent="0.25">
      <c r="A6324" s="106"/>
      <c r="B6324" s="106"/>
      <c r="C6324" s="106"/>
      <c r="D6324" s="106"/>
      <c r="E6324">
        <v>12102255</v>
      </c>
      <c r="F6324" s="106"/>
      <c r="G6324" t="s">
        <v>102</v>
      </c>
      <c r="H6324" s="106"/>
    </row>
    <row r="6325" spans="1:8" x14ac:dyDescent="0.25">
      <c r="A6325" s="106"/>
      <c r="B6325" s="106"/>
      <c r="C6325" s="106"/>
      <c r="D6325" s="106"/>
      <c r="E6325">
        <v>12102256</v>
      </c>
      <c r="F6325" s="106"/>
      <c r="G6325" t="s">
        <v>102</v>
      </c>
      <c r="H6325" s="106"/>
    </row>
    <row r="6326" spans="1:8" x14ac:dyDescent="0.25">
      <c r="A6326" s="106"/>
      <c r="B6326" s="106"/>
      <c r="C6326" s="106"/>
      <c r="D6326" s="106"/>
      <c r="E6326">
        <v>12102257</v>
      </c>
      <c r="F6326" s="106"/>
      <c r="G6326" t="s">
        <v>102</v>
      </c>
      <c r="H6326" s="106"/>
    </row>
    <row r="6327" spans="1:8" x14ac:dyDescent="0.25">
      <c r="A6327" s="106"/>
      <c r="B6327" s="106"/>
      <c r="C6327" s="106"/>
      <c r="D6327" s="106"/>
      <c r="E6327">
        <v>12102258</v>
      </c>
      <c r="F6327" s="106"/>
      <c r="G6327" t="s">
        <v>102</v>
      </c>
      <c r="H6327" s="106"/>
    </row>
    <row r="6328" spans="1:8" x14ac:dyDescent="0.25">
      <c r="A6328" s="106"/>
      <c r="B6328" s="106"/>
      <c r="C6328" s="106"/>
      <c r="D6328" s="106"/>
      <c r="E6328">
        <v>12102260</v>
      </c>
      <c r="F6328" s="106"/>
      <c r="G6328" t="s">
        <v>102</v>
      </c>
      <c r="H6328" s="106"/>
    </row>
    <row r="6329" spans="1:8" x14ac:dyDescent="0.25">
      <c r="A6329" s="106"/>
      <c r="B6329" s="106"/>
      <c r="C6329" s="106"/>
      <c r="D6329" s="106"/>
      <c r="E6329">
        <v>12102261</v>
      </c>
      <c r="F6329" s="106"/>
      <c r="G6329" t="s">
        <v>102</v>
      </c>
      <c r="H6329" s="106"/>
    </row>
    <row r="6330" spans="1:8" x14ac:dyDescent="0.25">
      <c r="A6330" s="106"/>
      <c r="B6330" s="106"/>
      <c r="C6330" s="106"/>
      <c r="D6330" s="106"/>
      <c r="E6330">
        <v>12102262</v>
      </c>
      <c r="F6330" s="106"/>
      <c r="G6330" t="s">
        <v>102</v>
      </c>
      <c r="H6330" s="106"/>
    </row>
    <row r="6331" spans="1:8" x14ac:dyDescent="0.25">
      <c r="A6331" s="106"/>
      <c r="B6331" s="106"/>
      <c r="C6331" s="106"/>
      <c r="D6331" s="106"/>
      <c r="E6331">
        <v>12102263</v>
      </c>
      <c r="F6331" s="106"/>
      <c r="G6331" t="s">
        <v>102</v>
      </c>
      <c r="H6331" s="106"/>
    </row>
    <row r="6332" spans="1:8" x14ac:dyDescent="0.25">
      <c r="A6332" s="106"/>
      <c r="B6332" s="106"/>
      <c r="C6332" s="106"/>
      <c r="D6332" s="106"/>
      <c r="E6332">
        <v>458191</v>
      </c>
      <c r="F6332" s="106"/>
      <c r="G6332" t="s">
        <v>102</v>
      </c>
      <c r="H6332" s="106"/>
    </row>
    <row r="6333" spans="1:8" x14ac:dyDescent="0.25">
      <c r="A6333" s="106"/>
      <c r="B6333" s="106"/>
      <c r="C6333" s="106"/>
      <c r="D6333" s="106"/>
      <c r="E6333">
        <v>7126</v>
      </c>
      <c r="F6333" s="106"/>
      <c r="G6333" t="s">
        <v>121</v>
      </c>
      <c r="H6333" s="106"/>
    </row>
    <row r="6334" spans="1:8" x14ac:dyDescent="0.25">
      <c r="A6334" s="106"/>
      <c r="B6334" s="106"/>
      <c r="C6334" s="106"/>
      <c r="D6334" s="106"/>
      <c r="E6334">
        <v>6682</v>
      </c>
      <c r="F6334" s="106"/>
      <c r="G6334" t="s">
        <v>121</v>
      </c>
      <c r="H6334" s="106"/>
    </row>
    <row r="6335" spans="1:8" x14ac:dyDescent="0.25">
      <c r="A6335" s="106"/>
      <c r="B6335" s="106"/>
      <c r="C6335" s="106"/>
      <c r="D6335" s="106"/>
      <c r="E6335">
        <v>6938</v>
      </c>
      <c r="F6335" s="106"/>
      <c r="G6335" t="s">
        <v>121</v>
      </c>
      <c r="H6335" s="106"/>
    </row>
    <row r="6336" spans="1:8" x14ac:dyDescent="0.25">
      <c r="A6336" s="106"/>
      <c r="B6336" s="106"/>
      <c r="C6336" s="106"/>
      <c r="D6336" s="106"/>
      <c r="E6336">
        <v>6930</v>
      </c>
      <c r="F6336" s="106"/>
      <c r="G6336" t="s">
        <v>121</v>
      </c>
      <c r="H6336" s="106"/>
    </row>
    <row r="6337" spans="1:8" x14ac:dyDescent="0.25">
      <c r="A6337" s="106"/>
      <c r="B6337" s="106"/>
      <c r="C6337" s="106"/>
      <c r="D6337" s="106"/>
      <c r="E6337">
        <v>20910640</v>
      </c>
      <c r="F6337" s="106"/>
      <c r="G6337" t="s">
        <v>121</v>
      </c>
      <c r="H6337" s="106"/>
    </row>
    <row r="6338" spans="1:8" x14ac:dyDescent="0.25">
      <c r="A6338" s="106"/>
      <c r="B6338" s="106"/>
      <c r="C6338" s="106"/>
      <c r="D6338" s="106"/>
      <c r="E6338">
        <v>6793</v>
      </c>
      <c r="F6338" s="106"/>
      <c r="G6338" t="s">
        <v>121</v>
      </c>
      <c r="H6338" s="106"/>
    </row>
    <row r="6339" spans="1:8" x14ac:dyDescent="0.25">
      <c r="A6339" s="106"/>
      <c r="B6339" s="106"/>
      <c r="C6339" s="106"/>
      <c r="D6339" s="106"/>
      <c r="E6339">
        <v>6922</v>
      </c>
      <c r="F6339" s="106"/>
      <c r="G6339" t="s">
        <v>121</v>
      </c>
      <c r="H6339" s="106"/>
    </row>
    <row r="6340" spans="1:8" x14ac:dyDescent="0.25">
      <c r="A6340" s="106"/>
      <c r="B6340" s="106"/>
      <c r="C6340" s="106"/>
      <c r="D6340" s="106"/>
      <c r="E6340">
        <v>7063</v>
      </c>
      <c r="F6340" s="106"/>
      <c r="G6340" t="s">
        <v>121</v>
      </c>
      <c r="H6340" s="106"/>
    </row>
    <row r="6341" spans="1:8" x14ac:dyDescent="0.25">
      <c r="A6341" s="106"/>
      <c r="B6341" s="106"/>
      <c r="C6341" s="106"/>
      <c r="D6341" s="106"/>
      <c r="E6341" t="s">
        <v>183</v>
      </c>
      <c r="F6341" s="106"/>
      <c r="G6341" t="s">
        <v>121</v>
      </c>
      <c r="H6341" s="106"/>
    </row>
    <row r="6342" spans="1:8" x14ac:dyDescent="0.25">
      <c r="A6342" s="106"/>
      <c r="B6342" s="106"/>
      <c r="C6342" s="106"/>
      <c r="D6342" s="106"/>
      <c r="E6342">
        <v>6919</v>
      </c>
      <c r="F6342" s="106"/>
      <c r="G6342" t="s">
        <v>121</v>
      </c>
      <c r="H6342" s="106"/>
    </row>
    <row r="6343" spans="1:8" x14ac:dyDescent="0.25">
      <c r="A6343" s="106"/>
      <c r="B6343" s="106"/>
      <c r="C6343" s="106"/>
      <c r="D6343" s="106"/>
      <c r="E6343">
        <v>7263</v>
      </c>
      <c r="F6343" s="106"/>
      <c r="G6343" t="s">
        <v>121</v>
      </c>
      <c r="H6343" s="106"/>
    </row>
    <row r="6344" spans="1:8" x14ac:dyDescent="0.25">
      <c r="A6344" s="106"/>
      <c r="B6344" s="106"/>
      <c r="C6344" s="106"/>
      <c r="D6344" s="106"/>
      <c r="E6344">
        <v>6790</v>
      </c>
      <c r="F6344" s="106"/>
      <c r="G6344" t="s">
        <v>121</v>
      </c>
      <c r="H6344" s="106"/>
    </row>
    <row r="6345" spans="1:8" x14ac:dyDescent="0.25">
      <c r="A6345" s="106"/>
      <c r="B6345" s="106"/>
      <c r="C6345" s="106"/>
      <c r="D6345" s="106"/>
      <c r="E6345">
        <v>20910642</v>
      </c>
      <c r="F6345" s="106"/>
      <c r="G6345" t="s">
        <v>121</v>
      </c>
      <c r="H6345" s="106"/>
    </row>
    <row r="6346" spans="1:8" x14ac:dyDescent="0.25">
      <c r="A6346" s="106"/>
      <c r="B6346" s="106"/>
      <c r="C6346" s="106"/>
      <c r="D6346" s="106"/>
      <c r="E6346">
        <v>20910663</v>
      </c>
      <c r="F6346" s="106"/>
      <c r="G6346" t="s">
        <v>121</v>
      </c>
      <c r="H6346" s="106"/>
    </row>
    <row r="6347" spans="1:8" x14ac:dyDescent="0.25">
      <c r="A6347" s="106"/>
      <c r="B6347" s="106"/>
      <c r="C6347" s="106"/>
      <c r="D6347" s="106"/>
      <c r="E6347">
        <v>20910662</v>
      </c>
      <c r="F6347" s="106"/>
      <c r="G6347" t="s">
        <v>121</v>
      </c>
      <c r="H6347" s="106"/>
    </row>
    <row r="6348" spans="1:8" x14ac:dyDescent="0.25">
      <c r="A6348" s="106"/>
      <c r="B6348" s="106"/>
      <c r="C6348" s="106"/>
      <c r="D6348" s="106"/>
      <c r="E6348">
        <v>6954</v>
      </c>
      <c r="F6348" s="106"/>
      <c r="G6348" t="s">
        <v>121</v>
      </c>
      <c r="H6348" s="106"/>
    </row>
    <row r="6349" spans="1:8" x14ac:dyDescent="0.25">
      <c r="A6349" s="106"/>
      <c r="B6349" s="106"/>
      <c r="C6349" s="106"/>
      <c r="D6349" s="106"/>
      <c r="E6349">
        <v>7289</v>
      </c>
      <c r="F6349" s="106"/>
      <c r="G6349" t="s">
        <v>121</v>
      </c>
      <c r="H6349" s="106"/>
    </row>
    <row r="6350" spans="1:8" x14ac:dyDescent="0.25">
      <c r="A6350" s="106"/>
      <c r="B6350" s="106"/>
      <c r="C6350" s="106"/>
      <c r="D6350" s="106"/>
      <c r="E6350">
        <v>18048983</v>
      </c>
      <c r="F6350" s="106"/>
      <c r="G6350" t="s">
        <v>121</v>
      </c>
      <c r="H6350" s="106"/>
    </row>
    <row r="6351" spans="1:8" x14ac:dyDescent="0.25">
      <c r="A6351" s="106"/>
      <c r="B6351" s="106"/>
      <c r="C6351" s="106"/>
      <c r="D6351" s="106"/>
      <c r="E6351">
        <v>7210</v>
      </c>
      <c r="F6351" s="106"/>
      <c r="G6351" t="s">
        <v>121</v>
      </c>
      <c r="H6351" s="106"/>
    </row>
    <row r="6352" spans="1:8" x14ac:dyDescent="0.25">
      <c r="A6352" s="106"/>
      <c r="B6352" s="106"/>
      <c r="C6352" s="106"/>
      <c r="D6352" s="106"/>
      <c r="E6352">
        <v>6918</v>
      </c>
      <c r="F6352" s="106"/>
      <c r="G6352" t="s">
        <v>121</v>
      </c>
      <c r="H6352" s="106"/>
    </row>
    <row r="6353" spans="1:8" x14ac:dyDescent="0.25">
      <c r="A6353" s="106"/>
      <c r="B6353" s="106"/>
      <c r="C6353" s="106"/>
      <c r="D6353" s="106"/>
      <c r="E6353">
        <v>6983</v>
      </c>
      <c r="F6353" s="106"/>
      <c r="G6353" t="s">
        <v>121</v>
      </c>
      <c r="H6353" s="106"/>
    </row>
    <row r="6354" spans="1:8" x14ac:dyDescent="0.25">
      <c r="A6354" s="106"/>
      <c r="B6354" s="106"/>
      <c r="C6354" s="106"/>
      <c r="D6354" s="106"/>
      <c r="E6354">
        <v>6924</v>
      </c>
      <c r="F6354" s="106"/>
      <c r="G6354" t="s">
        <v>121</v>
      </c>
      <c r="H6354" s="106"/>
    </row>
    <row r="6355" spans="1:8" x14ac:dyDescent="0.25">
      <c r="A6355" s="106"/>
      <c r="B6355" s="106"/>
      <c r="C6355" s="106"/>
      <c r="D6355" s="106"/>
      <c r="E6355">
        <v>6984</v>
      </c>
      <c r="F6355" s="106"/>
      <c r="G6355" t="s">
        <v>121</v>
      </c>
      <c r="H6355" s="106"/>
    </row>
    <row r="6356" spans="1:8" x14ac:dyDescent="0.25">
      <c r="A6356" s="106"/>
      <c r="B6356" s="106"/>
      <c r="C6356" s="106"/>
      <c r="D6356" s="106"/>
      <c r="E6356">
        <v>7256</v>
      </c>
      <c r="F6356" s="106"/>
      <c r="G6356" t="s">
        <v>121</v>
      </c>
      <c r="H6356" s="106"/>
    </row>
    <row r="6357" spans="1:8" x14ac:dyDescent="0.25">
      <c r="A6357" s="106"/>
      <c r="B6357" s="106"/>
      <c r="C6357" s="106"/>
      <c r="D6357" s="106"/>
      <c r="E6357">
        <v>7328</v>
      </c>
      <c r="F6357" s="106"/>
      <c r="G6357" t="s">
        <v>121</v>
      </c>
      <c r="H6357" s="106"/>
    </row>
    <row r="6358" spans="1:8" x14ac:dyDescent="0.25">
      <c r="A6358" s="106"/>
      <c r="B6358" s="106"/>
      <c r="C6358" s="106"/>
      <c r="D6358" s="106"/>
      <c r="E6358" t="s">
        <v>184</v>
      </c>
      <c r="F6358" s="106"/>
      <c r="G6358" t="s">
        <v>121</v>
      </c>
      <c r="H6358" s="106"/>
    </row>
    <row r="6359" spans="1:8" x14ac:dyDescent="0.25">
      <c r="A6359" s="106"/>
      <c r="B6359" s="106"/>
      <c r="C6359" s="106"/>
      <c r="D6359" s="106"/>
      <c r="E6359">
        <v>20910660</v>
      </c>
      <c r="F6359" s="106"/>
      <c r="G6359" t="s">
        <v>121</v>
      </c>
      <c r="H6359" s="106"/>
    </row>
    <row r="6360" spans="1:8" x14ac:dyDescent="0.25">
      <c r="A6360" s="106"/>
      <c r="B6360" s="106"/>
      <c r="C6360" s="106"/>
      <c r="D6360" s="106"/>
      <c r="E6360">
        <v>20910649</v>
      </c>
      <c r="F6360" s="106"/>
      <c r="G6360" t="s">
        <v>121</v>
      </c>
      <c r="H6360" s="106"/>
    </row>
    <row r="6361" spans="1:8" x14ac:dyDescent="0.25">
      <c r="A6361" s="106"/>
      <c r="B6361" s="106"/>
      <c r="C6361" s="106"/>
      <c r="D6361" s="106"/>
      <c r="E6361">
        <v>20910645</v>
      </c>
      <c r="F6361" s="106"/>
      <c r="G6361" t="s">
        <v>121</v>
      </c>
      <c r="H6361" s="106"/>
    </row>
    <row r="6362" spans="1:8" x14ac:dyDescent="0.25">
      <c r="A6362" s="106"/>
      <c r="B6362" s="106"/>
      <c r="C6362" s="106"/>
      <c r="D6362" s="106"/>
      <c r="E6362">
        <v>20910650</v>
      </c>
      <c r="F6362" s="106"/>
      <c r="G6362" t="s">
        <v>121</v>
      </c>
      <c r="H6362" s="106"/>
    </row>
    <row r="6363" spans="1:8" x14ac:dyDescent="0.25">
      <c r="A6363" s="106"/>
      <c r="B6363" s="106"/>
      <c r="C6363" s="106"/>
      <c r="D6363" s="106"/>
      <c r="E6363">
        <v>12510985</v>
      </c>
      <c r="F6363" s="106"/>
      <c r="G6363" t="s">
        <v>102</v>
      </c>
      <c r="H6363" s="106"/>
    </row>
    <row r="6364" spans="1:8" x14ac:dyDescent="0.25">
      <c r="A6364" s="106"/>
      <c r="B6364" s="106"/>
      <c r="C6364" s="106"/>
      <c r="D6364" s="106"/>
      <c r="E6364">
        <v>12510986</v>
      </c>
      <c r="F6364" s="106"/>
      <c r="G6364" t="s">
        <v>102</v>
      </c>
      <c r="H6364" s="106"/>
    </row>
    <row r="6365" spans="1:8" x14ac:dyDescent="0.25">
      <c r="A6365" s="106"/>
      <c r="B6365" s="106"/>
      <c r="C6365" s="106"/>
      <c r="D6365" s="106"/>
      <c r="E6365">
        <v>12510987</v>
      </c>
      <c r="F6365" s="106"/>
      <c r="G6365" t="s">
        <v>102</v>
      </c>
      <c r="H6365" s="106"/>
    </row>
    <row r="6366" spans="1:8" x14ac:dyDescent="0.25">
      <c r="A6366" s="106"/>
      <c r="B6366" s="106"/>
      <c r="C6366" s="106"/>
      <c r="D6366" s="106"/>
      <c r="E6366">
        <v>12510988</v>
      </c>
      <c r="F6366" s="106"/>
      <c r="G6366" t="s">
        <v>102</v>
      </c>
      <c r="H6366" s="106"/>
    </row>
    <row r="6367" spans="1:8" x14ac:dyDescent="0.25">
      <c r="A6367" s="106"/>
      <c r="B6367" s="106"/>
      <c r="C6367" s="106"/>
      <c r="D6367" s="106"/>
      <c r="E6367">
        <v>12510989</v>
      </c>
      <c r="F6367" s="106"/>
      <c r="G6367" t="s">
        <v>102</v>
      </c>
      <c r="H6367" s="106"/>
    </row>
    <row r="6368" spans="1:8" x14ac:dyDescent="0.25">
      <c r="A6368" s="106"/>
      <c r="B6368" s="106"/>
      <c r="C6368" s="106"/>
      <c r="D6368" s="106"/>
      <c r="E6368">
        <v>12510990</v>
      </c>
      <c r="F6368" s="106"/>
      <c r="G6368" t="s">
        <v>102</v>
      </c>
      <c r="H6368" s="106"/>
    </row>
    <row r="6369" spans="1:8" x14ac:dyDescent="0.25">
      <c r="A6369" s="106"/>
      <c r="B6369" s="106"/>
      <c r="C6369" s="106"/>
      <c r="D6369" s="106"/>
      <c r="E6369">
        <v>12510991</v>
      </c>
      <c r="F6369" s="106"/>
      <c r="G6369" t="s">
        <v>102</v>
      </c>
      <c r="H6369" s="106"/>
    </row>
    <row r="6370" spans="1:8" x14ac:dyDescent="0.25">
      <c r="A6370" s="106"/>
      <c r="B6370" s="106"/>
      <c r="C6370" s="106"/>
      <c r="D6370" s="106"/>
      <c r="E6370">
        <v>12510992</v>
      </c>
      <c r="F6370" s="106"/>
      <c r="G6370" t="s">
        <v>102</v>
      </c>
      <c r="H6370" s="106"/>
    </row>
    <row r="6371" spans="1:8" x14ac:dyDescent="0.25">
      <c r="A6371" s="106"/>
      <c r="B6371" s="106"/>
      <c r="C6371" s="106"/>
      <c r="D6371" s="106"/>
      <c r="E6371">
        <v>12510993</v>
      </c>
      <c r="F6371" s="106"/>
      <c r="G6371" t="s">
        <v>102</v>
      </c>
      <c r="H6371" s="106"/>
    </row>
    <row r="6372" spans="1:8" x14ac:dyDescent="0.25">
      <c r="A6372" s="106"/>
      <c r="B6372" s="106"/>
      <c r="C6372" s="106"/>
      <c r="D6372" s="106"/>
      <c r="E6372">
        <v>12510994</v>
      </c>
      <c r="F6372" s="106"/>
      <c r="G6372" t="s">
        <v>102</v>
      </c>
      <c r="H6372" s="106"/>
    </row>
    <row r="6373" spans="1:8" x14ac:dyDescent="0.25">
      <c r="A6373" s="106"/>
      <c r="B6373" s="106"/>
      <c r="C6373" s="106"/>
      <c r="D6373" s="106"/>
      <c r="E6373">
        <v>12510995</v>
      </c>
      <c r="F6373" s="106"/>
      <c r="G6373" t="s">
        <v>102</v>
      </c>
      <c r="H6373" s="106"/>
    </row>
    <row r="6374" spans="1:8" x14ac:dyDescent="0.25">
      <c r="A6374" s="106"/>
      <c r="B6374" s="106"/>
      <c r="C6374" s="106"/>
      <c r="D6374" s="106"/>
      <c r="E6374">
        <v>12510996</v>
      </c>
      <c r="F6374" s="106"/>
      <c r="G6374" t="s">
        <v>102</v>
      </c>
      <c r="H6374" s="106"/>
    </row>
    <row r="6375" spans="1:8" x14ac:dyDescent="0.25">
      <c r="A6375" s="106"/>
      <c r="B6375" s="106"/>
      <c r="C6375" s="106"/>
      <c r="D6375" s="106"/>
      <c r="E6375">
        <v>12510997</v>
      </c>
      <c r="F6375" s="106"/>
      <c r="G6375" t="s">
        <v>102</v>
      </c>
      <c r="H6375" s="106"/>
    </row>
    <row r="6376" spans="1:8" x14ac:dyDescent="0.25">
      <c r="A6376" s="106"/>
      <c r="B6376" s="106"/>
      <c r="C6376" s="106"/>
      <c r="D6376" s="106"/>
      <c r="E6376">
        <v>12510998</v>
      </c>
      <c r="F6376" s="106"/>
      <c r="G6376" t="s">
        <v>102</v>
      </c>
      <c r="H6376" s="106"/>
    </row>
    <row r="6377" spans="1:8" x14ac:dyDescent="0.25">
      <c r="A6377" s="106"/>
      <c r="B6377" s="106"/>
      <c r="C6377" s="106"/>
      <c r="D6377" s="106"/>
      <c r="E6377">
        <v>12510999</v>
      </c>
      <c r="F6377" s="106"/>
      <c r="G6377" t="s">
        <v>102</v>
      </c>
      <c r="H6377" s="106"/>
    </row>
    <row r="6378" spans="1:8" x14ac:dyDescent="0.25">
      <c r="A6378" s="106"/>
      <c r="B6378" s="106"/>
      <c r="C6378" s="106"/>
      <c r="D6378" s="106"/>
      <c r="E6378">
        <v>12511001</v>
      </c>
      <c r="F6378" s="106"/>
      <c r="G6378" t="s">
        <v>102</v>
      </c>
      <c r="H6378" s="106"/>
    </row>
    <row r="6379" spans="1:8" x14ac:dyDescent="0.25">
      <c r="A6379" s="106"/>
      <c r="B6379" s="106"/>
      <c r="C6379" s="106"/>
      <c r="D6379" s="106"/>
      <c r="E6379">
        <v>12511004</v>
      </c>
      <c r="F6379" s="106"/>
      <c r="G6379" t="s">
        <v>102</v>
      </c>
      <c r="H6379" s="106"/>
    </row>
    <row r="6380" spans="1:8" x14ac:dyDescent="0.25">
      <c r="A6380" s="106"/>
      <c r="B6380" s="106"/>
      <c r="C6380" s="106"/>
      <c r="D6380" s="106"/>
      <c r="E6380">
        <v>12511005</v>
      </c>
      <c r="F6380" s="106"/>
      <c r="G6380" t="s">
        <v>102</v>
      </c>
      <c r="H6380" s="106"/>
    </row>
    <row r="6381" spans="1:8" x14ac:dyDescent="0.25">
      <c r="A6381" s="106"/>
      <c r="B6381" s="106"/>
      <c r="C6381" s="106"/>
      <c r="D6381" s="106"/>
      <c r="E6381">
        <v>12511006</v>
      </c>
      <c r="F6381" s="106"/>
      <c r="G6381" t="s">
        <v>102</v>
      </c>
      <c r="H6381" s="106"/>
    </row>
    <row r="6382" spans="1:8" x14ac:dyDescent="0.25">
      <c r="A6382" s="106"/>
      <c r="B6382" s="106"/>
      <c r="C6382" s="106"/>
      <c r="D6382" s="106"/>
      <c r="E6382">
        <v>12511007</v>
      </c>
      <c r="F6382" s="106"/>
      <c r="G6382" t="s">
        <v>102</v>
      </c>
      <c r="H6382" s="106"/>
    </row>
    <row r="6383" spans="1:8" x14ac:dyDescent="0.25">
      <c r="A6383" s="106"/>
      <c r="B6383" s="106"/>
      <c r="C6383" s="106"/>
      <c r="D6383" s="106"/>
      <c r="E6383">
        <v>12511008</v>
      </c>
      <c r="F6383" s="106"/>
      <c r="G6383" t="s">
        <v>102</v>
      </c>
      <c r="H6383" s="106"/>
    </row>
    <row r="6384" spans="1:8" x14ac:dyDescent="0.25">
      <c r="A6384" s="106"/>
      <c r="B6384" s="106"/>
      <c r="C6384" s="106"/>
      <c r="D6384" s="106"/>
      <c r="E6384">
        <v>12511009</v>
      </c>
      <c r="F6384" s="106"/>
      <c r="G6384" t="s">
        <v>102</v>
      </c>
      <c r="H6384" s="106"/>
    </row>
    <row r="6385" spans="1:8" x14ac:dyDescent="0.25">
      <c r="A6385" s="106"/>
      <c r="B6385" s="106"/>
      <c r="C6385" s="106"/>
      <c r="D6385" s="106"/>
      <c r="E6385">
        <v>12511010</v>
      </c>
      <c r="F6385" s="106"/>
      <c r="G6385" t="s">
        <v>102</v>
      </c>
      <c r="H6385" s="106"/>
    </row>
    <row r="6386" spans="1:8" x14ac:dyDescent="0.25">
      <c r="A6386" s="106"/>
      <c r="B6386" s="106"/>
      <c r="C6386" s="106"/>
      <c r="D6386" s="106"/>
      <c r="E6386">
        <v>12511011</v>
      </c>
      <c r="F6386" s="106"/>
      <c r="G6386" t="s">
        <v>102</v>
      </c>
      <c r="H6386" s="106"/>
    </row>
    <row r="6387" spans="1:8" x14ac:dyDescent="0.25">
      <c r="A6387" s="106"/>
      <c r="B6387" s="106"/>
      <c r="C6387" s="106"/>
      <c r="D6387" s="106"/>
      <c r="E6387">
        <v>12511012</v>
      </c>
      <c r="F6387" s="106"/>
      <c r="G6387" t="s">
        <v>102</v>
      </c>
      <c r="H6387" s="106"/>
    </row>
    <row r="6388" spans="1:8" x14ac:dyDescent="0.25">
      <c r="A6388" s="106"/>
      <c r="B6388" s="106"/>
      <c r="C6388" s="106"/>
      <c r="D6388" s="106"/>
      <c r="E6388">
        <v>12511022</v>
      </c>
      <c r="F6388" s="106"/>
      <c r="G6388" t="s">
        <v>102</v>
      </c>
      <c r="H6388" s="106"/>
    </row>
    <row r="6389" spans="1:8" x14ac:dyDescent="0.25">
      <c r="A6389" s="106"/>
      <c r="B6389" s="106"/>
      <c r="C6389" s="106"/>
      <c r="D6389" s="106"/>
      <c r="E6389">
        <v>12511023</v>
      </c>
      <c r="F6389" s="106"/>
      <c r="G6389" t="s">
        <v>102</v>
      </c>
      <c r="H6389" s="106"/>
    </row>
    <row r="6390" spans="1:8" x14ac:dyDescent="0.25">
      <c r="A6390" s="106"/>
      <c r="B6390" s="106"/>
      <c r="C6390" s="106"/>
      <c r="D6390" s="106"/>
      <c r="E6390">
        <v>12511024</v>
      </c>
      <c r="F6390" s="106"/>
      <c r="G6390" t="s">
        <v>102</v>
      </c>
      <c r="H6390" s="106"/>
    </row>
    <row r="6391" spans="1:8" x14ac:dyDescent="0.25">
      <c r="A6391" s="106"/>
      <c r="B6391" s="106"/>
      <c r="C6391" s="106"/>
      <c r="D6391" s="106"/>
      <c r="E6391">
        <v>12511025</v>
      </c>
      <c r="F6391" s="106"/>
      <c r="G6391" t="s">
        <v>102</v>
      </c>
      <c r="H6391" s="106"/>
    </row>
    <row r="6392" spans="1:8" x14ac:dyDescent="0.25">
      <c r="A6392" s="106"/>
      <c r="B6392" s="106"/>
      <c r="C6392" s="106"/>
      <c r="D6392" s="106"/>
      <c r="E6392">
        <v>12511026</v>
      </c>
      <c r="F6392" s="106"/>
      <c r="G6392" t="s">
        <v>102</v>
      </c>
      <c r="H6392" s="106"/>
    </row>
    <row r="6393" spans="1:8" x14ac:dyDescent="0.25">
      <c r="A6393" s="106"/>
      <c r="B6393" s="106"/>
      <c r="C6393" s="106"/>
      <c r="D6393" s="106"/>
      <c r="E6393">
        <v>12511027</v>
      </c>
      <c r="F6393" s="106"/>
      <c r="G6393" t="s">
        <v>102</v>
      </c>
      <c r="H6393" s="106"/>
    </row>
    <row r="6394" spans="1:8" x14ac:dyDescent="0.25">
      <c r="A6394" s="106"/>
      <c r="B6394" s="106"/>
      <c r="C6394" s="106"/>
      <c r="D6394" s="106"/>
      <c r="E6394">
        <v>12511028</v>
      </c>
      <c r="F6394" s="106"/>
      <c r="G6394" t="s">
        <v>102</v>
      </c>
      <c r="H6394" s="106"/>
    </row>
    <row r="6395" spans="1:8" x14ac:dyDescent="0.25">
      <c r="A6395" s="106"/>
      <c r="B6395" s="106"/>
      <c r="C6395" s="106"/>
      <c r="D6395" s="106"/>
      <c r="E6395">
        <v>12511029</v>
      </c>
      <c r="F6395" s="106"/>
      <c r="G6395" t="s">
        <v>102</v>
      </c>
      <c r="H6395" s="106"/>
    </row>
    <row r="6396" spans="1:8" x14ac:dyDescent="0.25">
      <c r="A6396" s="106"/>
      <c r="B6396" s="106"/>
      <c r="C6396" s="106"/>
      <c r="D6396" s="106"/>
      <c r="E6396">
        <v>12511032</v>
      </c>
      <c r="F6396" s="106"/>
      <c r="G6396" t="s">
        <v>102</v>
      </c>
      <c r="H6396" s="106"/>
    </row>
    <row r="6397" spans="1:8" x14ac:dyDescent="0.25">
      <c r="A6397" s="106"/>
      <c r="B6397" s="106"/>
      <c r="C6397" s="106"/>
      <c r="D6397" s="106"/>
      <c r="E6397">
        <v>12511033</v>
      </c>
      <c r="F6397" s="106"/>
      <c r="G6397" t="s">
        <v>102</v>
      </c>
      <c r="H6397" s="106"/>
    </row>
    <row r="6398" spans="1:8" x14ac:dyDescent="0.25">
      <c r="A6398" s="106"/>
      <c r="B6398" s="106"/>
      <c r="C6398" s="106"/>
      <c r="D6398" s="106"/>
      <c r="E6398">
        <v>12511034</v>
      </c>
      <c r="F6398" s="106"/>
      <c r="G6398" t="s">
        <v>102</v>
      </c>
      <c r="H6398" s="106"/>
    </row>
    <row r="6399" spans="1:8" x14ac:dyDescent="0.25">
      <c r="A6399" s="106"/>
      <c r="B6399" s="106"/>
      <c r="C6399" s="106"/>
      <c r="D6399" s="106"/>
      <c r="E6399">
        <v>12511035</v>
      </c>
      <c r="F6399" s="106"/>
      <c r="G6399" t="s">
        <v>102</v>
      </c>
      <c r="H6399" s="106"/>
    </row>
    <row r="6400" spans="1:8" x14ac:dyDescent="0.25">
      <c r="A6400" s="106"/>
      <c r="B6400" s="106"/>
      <c r="C6400" s="106"/>
      <c r="D6400" s="106"/>
      <c r="E6400">
        <v>12511036</v>
      </c>
      <c r="F6400" s="106"/>
      <c r="G6400" t="s">
        <v>102</v>
      </c>
      <c r="H6400" s="106"/>
    </row>
    <row r="6401" spans="1:8" x14ac:dyDescent="0.25">
      <c r="A6401" s="106"/>
      <c r="B6401" s="106"/>
      <c r="C6401" s="106"/>
      <c r="D6401" s="106"/>
      <c r="E6401">
        <v>12511037</v>
      </c>
      <c r="F6401" s="106"/>
      <c r="G6401" t="s">
        <v>102</v>
      </c>
      <c r="H6401" s="106"/>
    </row>
    <row r="6402" spans="1:8" x14ac:dyDescent="0.25">
      <c r="A6402" s="106"/>
      <c r="B6402" s="106"/>
      <c r="C6402" s="106"/>
      <c r="D6402" s="106"/>
      <c r="E6402">
        <v>12511038</v>
      </c>
      <c r="F6402" s="106"/>
      <c r="G6402" t="s">
        <v>102</v>
      </c>
      <c r="H6402" s="106"/>
    </row>
    <row r="6403" spans="1:8" x14ac:dyDescent="0.25">
      <c r="A6403" s="106"/>
      <c r="B6403" s="106"/>
      <c r="C6403" s="106"/>
      <c r="D6403" s="106"/>
      <c r="E6403">
        <v>12511039</v>
      </c>
      <c r="F6403" s="106"/>
      <c r="G6403" t="s">
        <v>102</v>
      </c>
      <c r="H6403" s="106"/>
    </row>
    <row r="6404" spans="1:8" x14ac:dyDescent="0.25">
      <c r="A6404" s="106"/>
      <c r="B6404" s="106"/>
      <c r="C6404" s="106"/>
      <c r="D6404" s="106"/>
      <c r="E6404">
        <v>12511040</v>
      </c>
      <c r="F6404" s="106"/>
      <c r="G6404" t="s">
        <v>102</v>
      </c>
      <c r="H6404" s="106"/>
    </row>
    <row r="6405" spans="1:8" x14ac:dyDescent="0.25">
      <c r="A6405" s="106"/>
      <c r="B6405" s="106"/>
      <c r="C6405" s="106"/>
      <c r="D6405" s="106"/>
      <c r="E6405">
        <v>12511041</v>
      </c>
      <c r="F6405" s="106"/>
      <c r="G6405" t="s">
        <v>102</v>
      </c>
      <c r="H6405" s="106"/>
    </row>
    <row r="6406" spans="1:8" x14ac:dyDescent="0.25">
      <c r="A6406" s="106"/>
      <c r="B6406" s="106"/>
      <c r="C6406" s="106"/>
      <c r="D6406" s="106"/>
      <c r="E6406">
        <v>12511045</v>
      </c>
      <c r="F6406" s="106"/>
      <c r="G6406" t="s">
        <v>102</v>
      </c>
      <c r="H6406" s="106"/>
    </row>
    <row r="6407" spans="1:8" x14ac:dyDescent="0.25">
      <c r="A6407" s="106"/>
      <c r="B6407" s="106"/>
      <c r="C6407" s="106"/>
      <c r="D6407" s="106"/>
      <c r="E6407">
        <v>12511046</v>
      </c>
      <c r="F6407" s="106"/>
      <c r="G6407" t="s">
        <v>102</v>
      </c>
      <c r="H6407" s="106"/>
    </row>
    <row r="6408" spans="1:8" x14ac:dyDescent="0.25">
      <c r="A6408" s="106"/>
      <c r="B6408" s="106"/>
      <c r="C6408" s="106"/>
      <c r="D6408" s="106"/>
      <c r="E6408">
        <v>12511047</v>
      </c>
      <c r="F6408" s="106"/>
      <c r="G6408" t="s">
        <v>102</v>
      </c>
      <c r="H6408" s="106"/>
    </row>
    <row r="6409" spans="1:8" x14ac:dyDescent="0.25">
      <c r="A6409" s="106"/>
      <c r="B6409" s="106"/>
      <c r="C6409" s="106"/>
      <c r="D6409" s="106"/>
      <c r="E6409">
        <v>12511048</v>
      </c>
      <c r="F6409" s="106"/>
      <c r="G6409" t="s">
        <v>102</v>
      </c>
      <c r="H6409" s="106"/>
    </row>
    <row r="6410" spans="1:8" x14ac:dyDescent="0.25">
      <c r="A6410" s="106"/>
      <c r="B6410" s="106"/>
      <c r="C6410" s="106"/>
      <c r="D6410" s="106"/>
      <c r="E6410">
        <v>12511049</v>
      </c>
      <c r="F6410" s="106"/>
      <c r="G6410" t="s">
        <v>102</v>
      </c>
      <c r="H6410" s="106"/>
    </row>
    <row r="6411" spans="1:8" x14ac:dyDescent="0.25">
      <c r="A6411" s="106"/>
      <c r="B6411" s="106"/>
      <c r="C6411" s="106"/>
      <c r="D6411" s="106"/>
      <c r="E6411">
        <v>12511050</v>
      </c>
      <c r="F6411" s="106"/>
      <c r="G6411" t="s">
        <v>102</v>
      </c>
      <c r="H6411" s="106"/>
    </row>
    <row r="6412" spans="1:8" x14ac:dyDescent="0.25">
      <c r="A6412" s="106"/>
      <c r="B6412" s="106"/>
      <c r="C6412" s="106"/>
      <c r="D6412" s="106"/>
      <c r="E6412">
        <v>12511051</v>
      </c>
      <c r="F6412" s="106"/>
      <c r="G6412" t="s">
        <v>102</v>
      </c>
      <c r="H6412" s="106"/>
    </row>
    <row r="6413" spans="1:8" x14ac:dyDescent="0.25">
      <c r="A6413" s="106"/>
      <c r="B6413" s="106"/>
      <c r="C6413" s="106"/>
      <c r="D6413" s="106"/>
      <c r="E6413">
        <v>12511052</v>
      </c>
      <c r="F6413" s="106"/>
      <c r="G6413" t="s">
        <v>102</v>
      </c>
      <c r="H6413" s="106"/>
    </row>
    <row r="6414" spans="1:8" x14ac:dyDescent="0.25">
      <c r="A6414" s="106"/>
      <c r="B6414" s="106"/>
      <c r="C6414" s="106"/>
      <c r="D6414" s="106"/>
      <c r="E6414" t="s">
        <v>185</v>
      </c>
      <c r="F6414" s="106"/>
      <c r="G6414" t="s">
        <v>105</v>
      </c>
      <c r="H6414" s="106"/>
    </row>
    <row r="6415" spans="1:8" x14ac:dyDescent="0.25">
      <c r="A6415" s="106"/>
      <c r="B6415" s="106"/>
      <c r="C6415" s="106"/>
      <c r="D6415" s="106"/>
      <c r="E6415">
        <v>7182</v>
      </c>
      <c r="F6415" s="106"/>
      <c r="G6415" t="s">
        <v>121</v>
      </c>
      <c r="H6415" s="106"/>
    </row>
    <row r="6416" spans="1:8" x14ac:dyDescent="0.25">
      <c r="A6416" s="106"/>
      <c r="B6416" s="106"/>
      <c r="C6416" s="106"/>
      <c r="D6416" s="106"/>
      <c r="E6416">
        <v>7259</v>
      </c>
      <c r="F6416" s="106"/>
      <c r="G6416" t="s">
        <v>121</v>
      </c>
      <c r="H6416" s="106"/>
    </row>
    <row r="6417" spans="1:8" x14ac:dyDescent="0.25">
      <c r="A6417" s="106"/>
      <c r="B6417" s="106"/>
      <c r="C6417" s="106"/>
      <c r="D6417" s="106"/>
      <c r="E6417">
        <v>6885</v>
      </c>
      <c r="F6417" s="106"/>
      <c r="G6417" t="s">
        <v>121</v>
      </c>
      <c r="H6417" s="106"/>
    </row>
    <row r="6418" spans="1:8" x14ac:dyDescent="0.25">
      <c r="A6418" s="106"/>
      <c r="B6418" s="106"/>
      <c r="C6418" s="106"/>
      <c r="D6418" s="106"/>
      <c r="E6418" t="s">
        <v>186</v>
      </c>
      <c r="F6418" s="106"/>
      <c r="G6418" t="s">
        <v>121</v>
      </c>
      <c r="H6418" s="106"/>
    </row>
    <row r="6419" spans="1:8" x14ac:dyDescent="0.25">
      <c r="A6419" s="106"/>
      <c r="B6419" s="106"/>
      <c r="C6419" s="106"/>
      <c r="D6419" s="106"/>
      <c r="E6419">
        <v>20910641</v>
      </c>
      <c r="F6419" s="106"/>
      <c r="G6419" t="s">
        <v>121</v>
      </c>
      <c r="H6419" s="106"/>
    </row>
    <row r="6420" spans="1:8" x14ac:dyDescent="0.25">
      <c r="A6420" s="106"/>
      <c r="B6420" s="106"/>
      <c r="C6420" s="106"/>
      <c r="D6420" s="106"/>
      <c r="E6420">
        <v>20910659</v>
      </c>
      <c r="F6420" s="106"/>
      <c r="G6420" t="s">
        <v>121</v>
      </c>
      <c r="H6420" s="106"/>
    </row>
    <row r="6421" spans="1:8" x14ac:dyDescent="0.25">
      <c r="A6421" s="106"/>
      <c r="B6421" s="106"/>
      <c r="C6421" s="106"/>
      <c r="D6421" s="106"/>
      <c r="E6421">
        <v>7118</v>
      </c>
      <c r="F6421" s="106"/>
      <c r="G6421" t="s">
        <v>121</v>
      </c>
      <c r="H6421" s="106"/>
    </row>
    <row r="6422" spans="1:8" x14ac:dyDescent="0.25">
      <c r="A6422" s="106"/>
      <c r="B6422" s="106"/>
      <c r="C6422" s="106"/>
      <c r="D6422" s="106"/>
      <c r="E6422">
        <v>7452</v>
      </c>
      <c r="F6422" s="106"/>
      <c r="G6422" t="s">
        <v>121</v>
      </c>
      <c r="H6422" s="106"/>
    </row>
    <row r="6423" spans="1:8" x14ac:dyDescent="0.25">
      <c r="A6423" s="106"/>
      <c r="B6423" s="106"/>
      <c r="C6423" s="106"/>
      <c r="D6423" s="106"/>
      <c r="E6423">
        <v>7281</v>
      </c>
      <c r="F6423" s="106"/>
      <c r="G6423" t="s">
        <v>121</v>
      </c>
      <c r="H6423" s="106"/>
    </row>
    <row r="6424" spans="1:8" x14ac:dyDescent="0.25">
      <c r="A6424" s="106"/>
      <c r="B6424" s="106"/>
      <c r="C6424" s="106"/>
      <c r="D6424" s="106"/>
      <c r="E6424">
        <v>18048985</v>
      </c>
      <c r="F6424" s="106"/>
      <c r="G6424" t="s">
        <v>121</v>
      </c>
      <c r="H6424" s="106"/>
    </row>
    <row r="6425" spans="1:8" x14ac:dyDescent="0.25">
      <c r="A6425" s="106"/>
      <c r="B6425" s="106"/>
      <c r="C6425" s="106"/>
      <c r="D6425" s="106"/>
      <c r="E6425">
        <v>20910638</v>
      </c>
      <c r="F6425" s="106"/>
      <c r="G6425" t="s">
        <v>121</v>
      </c>
      <c r="H6425" s="106"/>
    </row>
    <row r="6426" spans="1:8" x14ac:dyDescent="0.25">
      <c r="A6426" s="106"/>
      <c r="B6426" s="106"/>
      <c r="C6426" s="106"/>
      <c r="D6426" s="106"/>
      <c r="E6426">
        <v>20910655</v>
      </c>
      <c r="F6426" s="106"/>
      <c r="G6426" t="s">
        <v>121</v>
      </c>
      <c r="H6426" s="106"/>
    </row>
    <row r="6427" spans="1:8" x14ac:dyDescent="0.25">
      <c r="A6427" s="106"/>
      <c r="B6427" s="106"/>
      <c r="C6427" s="106"/>
      <c r="D6427" s="106"/>
      <c r="E6427">
        <v>6916</v>
      </c>
      <c r="F6427" s="106"/>
      <c r="G6427" t="s">
        <v>121</v>
      </c>
      <c r="H6427" s="106"/>
    </row>
    <row r="6428" spans="1:8" x14ac:dyDescent="0.25">
      <c r="A6428" s="106"/>
      <c r="B6428" s="106"/>
      <c r="C6428" s="106"/>
      <c r="D6428" s="106"/>
      <c r="E6428">
        <v>46901</v>
      </c>
      <c r="F6428" s="106"/>
      <c r="G6428" t="s">
        <v>102</v>
      </c>
      <c r="H6428" s="106"/>
    </row>
    <row r="6429" spans="1:8" x14ac:dyDescent="0.25">
      <c r="A6429" s="106"/>
      <c r="B6429" s="106"/>
      <c r="C6429" s="106"/>
      <c r="D6429" s="106"/>
      <c r="E6429">
        <v>6988</v>
      </c>
      <c r="F6429" s="106"/>
      <c r="G6429" t="s">
        <v>121</v>
      </c>
      <c r="H6429" s="106"/>
    </row>
    <row r="6430" spans="1:8" x14ac:dyDescent="0.25">
      <c r="A6430" s="106"/>
      <c r="B6430" s="106"/>
      <c r="C6430" s="106"/>
      <c r="D6430" s="106"/>
      <c r="E6430">
        <v>7084</v>
      </c>
      <c r="F6430" s="106"/>
      <c r="G6430" t="s">
        <v>121</v>
      </c>
      <c r="H6430" s="106"/>
    </row>
    <row r="6431" spans="1:8" x14ac:dyDescent="0.25">
      <c r="A6431" s="106"/>
      <c r="B6431" s="106"/>
      <c r="C6431" s="106"/>
      <c r="D6431" s="106"/>
      <c r="E6431">
        <v>7152</v>
      </c>
      <c r="F6431" s="106"/>
      <c r="G6431" t="s">
        <v>121</v>
      </c>
      <c r="H6431" s="106"/>
    </row>
    <row r="6432" spans="1:8" x14ac:dyDescent="0.25">
      <c r="A6432" s="106"/>
      <c r="B6432" s="106"/>
      <c r="C6432" s="106"/>
      <c r="D6432" s="106"/>
      <c r="E6432">
        <v>7233</v>
      </c>
      <c r="F6432" s="106"/>
      <c r="G6432" t="s">
        <v>121</v>
      </c>
      <c r="H6432" s="106"/>
    </row>
    <row r="6433" spans="1:8" x14ac:dyDescent="0.25">
      <c r="A6433" s="106"/>
      <c r="B6433" s="106"/>
      <c r="C6433" s="106"/>
      <c r="D6433" s="106"/>
      <c r="E6433">
        <v>7205</v>
      </c>
      <c r="F6433" s="106"/>
      <c r="G6433" t="s">
        <v>121</v>
      </c>
      <c r="H6433" s="106"/>
    </row>
    <row r="6434" spans="1:8" x14ac:dyDescent="0.25">
      <c r="A6434" s="106"/>
      <c r="B6434" s="106"/>
      <c r="C6434" s="106"/>
      <c r="D6434" s="106"/>
      <c r="E6434">
        <v>7213</v>
      </c>
      <c r="F6434" s="106"/>
      <c r="G6434" t="s">
        <v>121</v>
      </c>
      <c r="H6434" s="106"/>
    </row>
    <row r="6435" spans="1:8" x14ac:dyDescent="0.25">
      <c r="A6435" s="106"/>
      <c r="B6435" s="106"/>
      <c r="C6435" s="106"/>
      <c r="D6435" s="106"/>
      <c r="E6435">
        <v>7204</v>
      </c>
      <c r="F6435" s="106"/>
      <c r="G6435" t="s">
        <v>121</v>
      </c>
      <c r="H6435" s="106"/>
    </row>
    <row r="6436" spans="1:8" x14ac:dyDescent="0.25">
      <c r="A6436" s="106"/>
      <c r="B6436" s="106"/>
      <c r="C6436" s="106"/>
      <c r="D6436" s="106"/>
      <c r="E6436">
        <v>20910636</v>
      </c>
      <c r="F6436" s="106"/>
      <c r="G6436" t="s">
        <v>121</v>
      </c>
      <c r="H6436" s="106"/>
    </row>
    <row r="6437" spans="1:8" x14ac:dyDescent="0.25">
      <c r="A6437" s="106"/>
      <c r="B6437" s="106"/>
      <c r="C6437" s="106"/>
      <c r="D6437" s="106"/>
      <c r="E6437">
        <v>6970</v>
      </c>
      <c r="F6437" s="106"/>
      <c r="G6437" t="s">
        <v>121</v>
      </c>
      <c r="H6437" s="106"/>
    </row>
    <row r="6438" spans="1:8" x14ac:dyDescent="0.25">
      <c r="A6438" s="106"/>
      <c r="B6438" s="106"/>
      <c r="C6438" s="106"/>
      <c r="D6438" s="106"/>
      <c r="E6438">
        <v>6874</v>
      </c>
      <c r="F6438" s="106"/>
      <c r="G6438" t="s">
        <v>121</v>
      </c>
      <c r="H6438" s="106"/>
    </row>
    <row r="6439" spans="1:8" x14ac:dyDescent="0.25">
      <c r="A6439" s="106"/>
      <c r="B6439" s="106"/>
      <c r="C6439" s="106"/>
      <c r="D6439" s="106"/>
      <c r="E6439">
        <v>6872</v>
      </c>
      <c r="F6439" s="106"/>
      <c r="G6439" t="s">
        <v>121</v>
      </c>
      <c r="H6439" s="106"/>
    </row>
    <row r="6440" spans="1:8" x14ac:dyDescent="0.25">
      <c r="A6440" s="106"/>
      <c r="B6440" s="106"/>
      <c r="C6440" s="106"/>
      <c r="D6440" s="106"/>
      <c r="E6440">
        <v>7107</v>
      </c>
      <c r="F6440" s="106"/>
      <c r="G6440" t="s">
        <v>121</v>
      </c>
      <c r="H6440" s="106"/>
    </row>
    <row r="6441" spans="1:8" x14ac:dyDescent="0.25">
      <c r="A6441" s="106"/>
      <c r="B6441" s="106"/>
      <c r="C6441" s="106"/>
      <c r="D6441" s="106"/>
      <c r="E6441">
        <v>7176</v>
      </c>
      <c r="F6441" s="106"/>
      <c r="G6441" t="s">
        <v>121</v>
      </c>
      <c r="H6441" s="106"/>
    </row>
    <row r="6442" spans="1:8" x14ac:dyDescent="0.25">
      <c r="A6442" s="106"/>
      <c r="B6442" s="106"/>
      <c r="C6442" s="106"/>
      <c r="D6442" s="106"/>
      <c r="E6442">
        <v>12102248</v>
      </c>
      <c r="F6442" s="106"/>
      <c r="G6442" t="s">
        <v>102</v>
      </c>
      <c r="H6442" s="106"/>
    </row>
    <row r="6443" spans="1:8" x14ac:dyDescent="0.25">
      <c r="A6443" s="106"/>
      <c r="B6443" s="106"/>
      <c r="C6443" s="106"/>
      <c r="D6443" s="106"/>
      <c r="E6443">
        <v>6944</v>
      </c>
      <c r="F6443" s="106"/>
      <c r="G6443" t="s">
        <v>121</v>
      </c>
      <c r="H6443" s="106"/>
    </row>
    <row r="6444" spans="1:8" x14ac:dyDescent="0.25">
      <c r="A6444" s="106"/>
      <c r="B6444" s="106"/>
      <c r="C6444" s="106"/>
      <c r="D6444" s="106"/>
      <c r="E6444">
        <v>7234</v>
      </c>
      <c r="F6444" s="106"/>
      <c r="G6444" t="s">
        <v>121</v>
      </c>
      <c r="H6444" s="106"/>
    </row>
    <row r="6445" spans="1:8" x14ac:dyDescent="0.25">
      <c r="A6445" s="106"/>
      <c r="B6445" s="106"/>
      <c r="C6445" s="106"/>
      <c r="D6445" s="106"/>
      <c r="E6445">
        <v>7148</v>
      </c>
      <c r="F6445" s="106"/>
      <c r="G6445" t="s">
        <v>121</v>
      </c>
      <c r="H6445" s="106"/>
    </row>
    <row r="6446" spans="1:8" x14ac:dyDescent="0.25">
      <c r="A6446" s="106"/>
      <c r="B6446" s="106"/>
      <c r="C6446" s="106"/>
      <c r="D6446" s="106"/>
      <c r="E6446">
        <v>7094</v>
      </c>
      <c r="F6446" s="106"/>
      <c r="G6446" t="s">
        <v>121</v>
      </c>
      <c r="H6446" s="106"/>
    </row>
    <row r="6447" spans="1:8" x14ac:dyDescent="0.25">
      <c r="A6447" s="106"/>
      <c r="B6447" s="106"/>
      <c r="C6447" s="106"/>
      <c r="D6447" s="106"/>
      <c r="E6447">
        <v>7043</v>
      </c>
      <c r="F6447" s="106"/>
      <c r="G6447" t="s">
        <v>121</v>
      </c>
      <c r="H6447" s="106"/>
    </row>
    <row r="6448" spans="1:8" x14ac:dyDescent="0.25">
      <c r="A6448" s="106"/>
      <c r="B6448" s="106"/>
      <c r="C6448" s="106"/>
      <c r="D6448" s="106"/>
      <c r="E6448">
        <v>6880</v>
      </c>
      <c r="F6448" s="106"/>
      <c r="G6448" t="s">
        <v>121</v>
      </c>
      <c r="H6448" s="106"/>
    </row>
    <row r="6449" spans="1:8" x14ac:dyDescent="0.25">
      <c r="A6449" s="106"/>
      <c r="B6449" s="106"/>
      <c r="C6449" s="106"/>
      <c r="D6449" s="106"/>
      <c r="E6449">
        <v>6940</v>
      </c>
      <c r="F6449" s="106"/>
      <c r="G6449" t="s">
        <v>121</v>
      </c>
      <c r="H6449" s="106"/>
    </row>
    <row r="6450" spans="1:8" x14ac:dyDescent="0.25">
      <c r="A6450" s="106"/>
      <c r="B6450" s="106"/>
      <c r="C6450" s="106"/>
      <c r="D6450" s="106"/>
      <c r="E6450">
        <v>20910637</v>
      </c>
      <c r="F6450" s="106"/>
      <c r="G6450" t="s">
        <v>121</v>
      </c>
      <c r="H6450" s="106"/>
    </row>
    <row r="6451" spans="1:8" x14ac:dyDescent="0.25">
      <c r="A6451" s="106"/>
      <c r="B6451" s="106"/>
      <c r="C6451" s="106"/>
      <c r="D6451" s="106"/>
      <c r="E6451">
        <v>20910639</v>
      </c>
      <c r="F6451" s="106"/>
      <c r="G6451" t="s">
        <v>121</v>
      </c>
      <c r="H6451" s="106"/>
    </row>
    <row r="6452" spans="1:8" x14ac:dyDescent="0.25">
      <c r="A6452" s="106"/>
      <c r="B6452" s="106"/>
      <c r="C6452" s="106"/>
      <c r="D6452" s="106"/>
      <c r="E6452">
        <v>18048978</v>
      </c>
      <c r="F6452" s="106"/>
      <c r="G6452" t="s">
        <v>121</v>
      </c>
      <c r="H6452" s="106"/>
    </row>
    <row r="6453" spans="1:8" x14ac:dyDescent="0.25">
      <c r="A6453" s="106"/>
      <c r="B6453" s="106"/>
      <c r="C6453" s="106"/>
      <c r="D6453" s="106"/>
      <c r="E6453">
        <v>7035</v>
      </c>
      <c r="F6453" s="106"/>
      <c r="G6453" t="s">
        <v>121</v>
      </c>
      <c r="H6453" s="106"/>
    </row>
    <row r="6454" spans="1:8" x14ac:dyDescent="0.25">
      <c r="A6454" s="106"/>
      <c r="B6454" s="106"/>
      <c r="C6454" s="106"/>
      <c r="D6454" s="106"/>
      <c r="E6454">
        <v>7177</v>
      </c>
      <c r="F6454" s="106"/>
      <c r="G6454" t="s">
        <v>121</v>
      </c>
      <c r="H6454" s="106"/>
    </row>
    <row r="6455" spans="1:8" x14ac:dyDescent="0.25">
      <c r="A6455" s="106"/>
      <c r="B6455" s="106"/>
      <c r="C6455" s="106"/>
      <c r="D6455" s="106"/>
      <c r="E6455">
        <v>7188</v>
      </c>
      <c r="F6455" s="106"/>
      <c r="G6455" t="s">
        <v>121</v>
      </c>
      <c r="H6455" s="106"/>
    </row>
    <row r="6456" spans="1:8" x14ac:dyDescent="0.25">
      <c r="A6456" s="106"/>
      <c r="B6456" s="106"/>
      <c r="C6456" s="106"/>
      <c r="D6456" s="106"/>
      <c r="E6456">
        <v>6997</v>
      </c>
      <c r="F6456" s="106"/>
      <c r="G6456" t="s">
        <v>121</v>
      </c>
      <c r="H6456" s="106"/>
    </row>
    <row r="6457" spans="1:8" x14ac:dyDescent="0.25">
      <c r="A6457" s="106"/>
      <c r="B6457" s="106"/>
      <c r="C6457" s="106"/>
      <c r="D6457" s="106"/>
      <c r="E6457">
        <v>6978</v>
      </c>
      <c r="F6457" s="106"/>
      <c r="G6457" t="s">
        <v>121</v>
      </c>
      <c r="H6457" s="106"/>
    </row>
    <row r="6458" spans="1:8" x14ac:dyDescent="0.25">
      <c r="A6458" s="106"/>
      <c r="B6458" s="106"/>
      <c r="C6458" s="106"/>
      <c r="D6458" s="106"/>
      <c r="E6458">
        <v>20910656</v>
      </c>
      <c r="F6458" s="106"/>
      <c r="G6458" t="s">
        <v>121</v>
      </c>
      <c r="H6458" s="10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9BCF-519C-453A-8B6D-E8864E07C886}">
  <sheetPr>
    <tabColor rgb="FFFFFF00"/>
  </sheetPr>
  <dimension ref="A1:O6589"/>
  <sheetViews>
    <sheetView workbookViewId="0">
      <selection activeCell="F2" sqref="F2:F5965"/>
    </sheetView>
  </sheetViews>
  <sheetFormatPr defaultRowHeight="15" x14ac:dyDescent="0.25"/>
  <cols>
    <col min="1" max="1" width="11.42578125" customWidth="1"/>
    <col min="2" max="2" width="16.7109375" customWidth="1"/>
    <col min="3" max="3" width="22.42578125" style="32" customWidth="1"/>
    <col min="4" max="4" width="10" bestFit="1" customWidth="1"/>
    <col min="6" max="6" width="54.7109375" bestFit="1" customWidth="1"/>
    <col min="8" max="8" width="22" bestFit="1" customWidth="1"/>
    <col min="9" max="10" width="9.7109375" bestFit="1" customWidth="1"/>
    <col min="11" max="11" width="11.5703125" bestFit="1" customWidth="1"/>
    <col min="13" max="13" width="19.7109375" bestFit="1" customWidth="1"/>
  </cols>
  <sheetData>
    <row r="1" spans="1:15" ht="15.75" x14ac:dyDescent="0.25">
      <c r="A1" s="15" t="s">
        <v>187</v>
      </c>
      <c r="B1" s="16" t="s">
        <v>90</v>
      </c>
      <c r="C1" s="16" t="s">
        <v>188</v>
      </c>
      <c r="D1" s="57" t="s">
        <v>189</v>
      </c>
      <c r="E1" s="57" t="s">
        <v>190</v>
      </c>
      <c r="F1" s="57" t="s">
        <v>191</v>
      </c>
    </row>
    <row r="2" spans="1:15" x14ac:dyDescent="0.25">
      <c r="A2" s="17">
        <v>46476</v>
      </c>
      <c r="B2" s="18" t="s">
        <v>87</v>
      </c>
      <c r="C2" s="19">
        <v>39961</v>
      </c>
      <c r="E2" t="s">
        <v>80</v>
      </c>
      <c r="F2" s="107"/>
      <c r="G2" s="21"/>
      <c r="H2" s="22">
        <f ca="1">TODAY()</f>
        <v>44830</v>
      </c>
      <c r="I2" s="23">
        <f ca="1">H2-1825</f>
        <v>43005</v>
      </c>
      <c r="J2" s="23">
        <f ca="1">I2-1095</f>
        <v>41910</v>
      </c>
      <c r="K2" s="23">
        <f ca="1">J2-365</f>
        <v>41545</v>
      </c>
      <c r="L2" s="23">
        <f ca="1">K2-365</f>
        <v>41180</v>
      </c>
      <c r="M2" s="23">
        <f ca="1">L2-365</f>
        <v>40815</v>
      </c>
      <c r="N2" s="21"/>
      <c r="O2" s="20"/>
    </row>
    <row r="3" spans="1:15" x14ac:dyDescent="0.25">
      <c r="A3" s="17">
        <v>46746</v>
      </c>
      <c r="B3" s="24" t="s">
        <v>87</v>
      </c>
      <c r="C3" s="25">
        <v>40050</v>
      </c>
      <c r="D3" t="s">
        <v>192</v>
      </c>
      <c r="E3" t="s">
        <v>80</v>
      </c>
      <c r="F3" s="107"/>
    </row>
    <row r="4" spans="1:15" x14ac:dyDescent="0.25">
      <c r="A4" s="17">
        <v>46749</v>
      </c>
      <c r="B4" s="24" t="s">
        <v>87</v>
      </c>
      <c r="C4" s="25">
        <v>40051</v>
      </c>
      <c r="E4" t="s">
        <v>80</v>
      </c>
      <c r="F4" s="107"/>
    </row>
    <row r="5" spans="1:15" x14ac:dyDescent="0.25">
      <c r="A5" s="17">
        <v>46781</v>
      </c>
      <c r="B5" s="24" t="s">
        <v>87</v>
      </c>
      <c r="C5" s="25">
        <v>40085</v>
      </c>
      <c r="D5" t="s">
        <v>192</v>
      </c>
      <c r="E5" t="s">
        <v>80</v>
      </c>
      <c r="F5" s="107"/>
    </row>
    <row r="6" spans="1:15" x14ac:dyDescent="0.25">
      <c r="A6" s="17">
        <v>46785</v>
      </c>
      <c r="B6" s="24" t="s">
        <v>87</v>
      </c>
      <c r="C6" s="25">
        <v>40085</v>
      </c>
      <c r="D6" t="s">
        <v>192</v>
      </c>
      <c r="E6" t="s">
        <v>80</v>
      </c>
      <c r="F6" s="107"/>
    </row>
    <row r="7" spans="1:15" x14ac:dyDescent="0.25">
      <c r="A7" s="17">
        <v>46791</v>
      </c>
      <c r="B7" s="24" t="s">
        <v>87</v>
      </c>
      <c r="C7" s="25">
        <v>40087</v>
      </c>
      <c r="D7" t="s">
        <v>192</v>
      </c>
      <c r="E7" t="s">
        <v>80</v>
      </c>
      <c r="F7" s="107"/>
    </row>
    <row r="8" spans="1:15" x14ac:dyDescent="0.25">
      <c r="A8" s="17">
        <v>46802</v>
      </c>
      <c r="B8" s="24" t="s">
        <v>87</v>
      </c>
      <c r="C8" s="25">
        <v>40094</v>
      </c>
      <c r="D8" t="s">
        <v>192</v>
      </c>
      <c r="E8" t="s">
        <v>80</v>
      </c>
      <c r="F8" s="107"/>
    </row>
    <row r="9" spans="1:15" x14ac:dyDescent="0.25">
      <c r="A9" s="17">
        <v>46906</v>
      </c>
      <c r="B9" s="24" t="s">
        <v>87</v>
      </c>
      <c r="C9" s="25">
        <v>40290</v>
      </c>
      <c r="D9" t="s">
        <v>192</v>
      </c>
      <c r="E9" t="s">
        <v>80</v>
      </c>
      <c r="F9" s="107"/>
    </row>
    <row r="10" spans="1:15" x14ac:dyDescent="0.25">
      <c r="A10" s="17">
        <v>46862</v>
      </c>
      <c r="B10" s="24" t="s">
        <v>87</v>
      </c>
      <c r="C10" s="25">
        <v>40291</v>
      </c>
      <c r="D10" t="s">
        <v>192</v>
      </c>
      <c r="E10" t="s">
        <v>80</v>
      </c>
      <c r="F10" s="107"/>
    </row>
    <row r="11" spans="1:15" x14ac:dyDescent="0.25">
      <c r="A11" s="17">
        <v>46138</v>
      </c>
      <c r="B11" s="24" t="s">
        <v>87</v>
      </c>
      <c r="C11" s="25">
        <v>40340</v>
      </c>
      <c r="D11" t="s">
        <v>192</v>
      </c>
      <c r="E11" t="s">
        <v>80</v>
      </c>
      <c r="F11" s="107"/>
    </row>
    <row r="12" spans="1:15" x14ac:dyDescent="0.25">
      <c r="A12" s="17">
        <v>47033</v>
      </c>
      <c r="B12" s="24" t="s">
        <v>87</v>
      </c>
      <c r="C12" s="25">
        <v>40350</v>
      </c>
      <c r="D12" t="s">
        <v>192</v>
      </c>
      <c r="E12" t="s">
        <v>80</v>
      </c>
      <c r="F12" s="107"/>
    </row>
    <row r="13" spans="1:15" x14ac:dyDescent="0.25">
      <c r="A13" s="17">
        <v>47034</v>
      </c>
      <c r="B13" s="24" t="s">
        <v>87</v>
      </c>
      <c r="C13" s="25">
        <v>40350</v>
      </c>
      <c r="D13" t="s">
        <v>192</v>
      </c>
      <c r="E13" t="s">
        <v>80</v>
      </c>
      <c r="F13" s="107"/>
    </row>
    <row r="14" spans="1:15" x14ac:dyDescent="0.25">
      <c r="A14" s="17">
        <v>46983</v>
      </c>
      <c r="B14" s="24" t="s">
        <v>87</v>
      </c>
      <c r="C14" s="25">
        <v>40350</v>
      </c>
      <c r="D14" t="s">
        <v>192</v>
      </c>
      <c r="E14" t="s">
        <v>80</v>
      </c>
      <c r="F14" s="107"/>
    </row>
    <row r="15" spans="1:15" x14ac:dyDescent="0.25">
      <c r="A15" s="17">
        <v>47119</v>
      </c>
      <c r="B15" s="24" t="s">
        <v>87</v>
      </c>
      <c r="C15" s="25">
        <v>40372</v>
      </c>
      <c r="D15" t="s">
        <v>192</v>
      </c>
      <c r="E15" t="s">
        <v>80</v>
      </c>
      <c r="F15" s="107"/>
    </row>
    <row r="16" spans="1:15" x14ac:dyDescent="0.25">
      <c r="A16" s="17">
        <v>47204</v>
      </c>
      <c r="B16" s="24" t="s">
        <v>87</v>
      </c>
      <c r="C16" s="25">
        <v>40416</v>
      </c>
      <c r="D16" t="s">
        <v>192</v>
      </c>
      <c r="E16" t="s">
        <v>80</v>
      </c>
      <c r="F16" s="107"/>
    </row>
    <row r="17" spans="1:6" x14ac:dyDescent="0.25">
      <c r="A17" s="17">
        <v>47207</v>
      </c>
      <c r="B17" s="24" t="s">
        <v>87</v>
      </c>
      <c r="C17" s="25">
        <v>40416</v>
      </c>
      <c r="D17" t="s">
        <v>192</v>
      </c>
      <c r="E17" t="s">
        <v>80</v>
      </c>
      <c r="F17" s="107"/>
    </row>
    <row r="18" spans="1:6" x14ac:dyDescent="0.25">
      <c r="A18" s="17">
        <v>47209</v>
      </c>
      <c r="B18" s="24" t="s">
        <v>87</v>
      </c>
      <c r="C18" s="25">
        <v>40416</v>
      </c>
      <c r="D18" t="s">
        <v>192</v>
      </c>
      <c r="E18" t="s">
        <v>80</v>
      </c>
      <c r="F18" s="107"/>
    </row>
    <row r="19" spans="1:6" x14ac:dyDescent="0.25">
      <c r="A19" s="17">
        <v>47233</v>
      </c>
      <c r="B19" s="24" t="s">
        <v>87</v>
      </c>
      <c r="C19" s="25">
        <v>40420</v>
      </c>
      <c r="E19" t="s">
        <v>80</v>
      </c>
      <c r="F19" s="107"/>
    </row>
    <row r="20" spans="1:6" x14ac:dyDescent="0.25">
      <c r="A20" s="17">
        <v>47238</v>
      </c>
      <c r="B20" s="24" t="s">
        <v>87</v>
      </c>
      <c r="C20" s="25">
        <v>40444</v>
      </c>
      <c r="D20" t="s">
        <v>192</v>
      </c>
      <c r="E20" t="s">
        <v>80</v>
      </c>
      <c r="F20" s="107"/>
    </row>
    <row r="21" spans="1:6" x14ac:dyDescent="0.25">
      <c r="A21" s="17">
        <v>47290</v>
      </c>
      <c r="B21" s="24" t="s">
        <v>87</v>
      </c>
      <c r="C21" s="25">
        <v>40476</v>
      </c>
      <c r="D21" t="s">
        <v>192</v>
      </c>
      <c r="E21" t="s">
        <v>80</v>
      </c>
      <c r="F21" s="107"/>
    </row>
    <row r="22" spans="1:6" x14ac:dyDescent="0.25">
      <c r="A22" s="17">
        <v>47294</v>
      </c>
      <c r="B22" s="24" t="s">
        <v>87</v>
      </c>
      <c r="C22" s="25">
        <v>40476</v>
      </c>
      <c r="E22" t="s">
        <v>80</v>
      </c>
      <c r="F22" s="107"/>
    </row>
    <row r="23" spans="1:6" x14ac:dyDescent="0.25">
      <c r="A23" s="17">
        <v>47328</v>
      </c>
      <c r="B23" s="24" t="s">
        <v>87</v>
      </c>
      <c r="C23" s="25">
        <v>40477</v>
      </c>
      <c r="E23" t="s">
        <v>80</v>
      </c>
      <c r="F23" s="107"/>
    </row>
    <row r="24" spans="1:6" x14ac:dyDescent="0.25">
      <c r="A24" s="17">
        <v>47330</v>
      </c>
      <c r="B24" s="24" t="s">
        <v>87</v>
      </c>
      <c r="C24" s="25">
        <v>40477</v>
      </c>
      <c r="E24" t="s">
        <v>80</v>
      </c>
      <c r="F24" s="107"/>
    </row>
    <row r="25" spans="1:6" x14ac:dyDescent="0.25">
      <c r="A25" s="17">
        <v>47333</v>
      </c>
      <c r="B25" s="24" t="s">
        <v>87</v>
      </c>
      <c r="C25" s="25">
        <v>40477</v>
      </c>
      <c r="E25" t="s">
        <v>80</v>
      </c>
      <c r="F25" s="107"/>
    </row>
    <row r="26" spans="1:6" x14ac:dyDescent="0.25">
      <c r="A26" s="17">
        <v>46974</v>
      </c>
      <c r="B26" s="24" t="s">
        <v>87</v>
      </c>
      <c r="C26" s="25">
        <v>40477</v>
      </c>
      <c r="D26" t="s">
        <v>192</v>
      </c>
      <c r="E26" t="s">
        <v>80</v>
      </c>
      <c r="F26" s="107"/>
    </row>
    <row r="27" spans="1:6" x14ac:dyDescent="0.25">
      <c r="A27" s="17">
        <v>47335</v>
      </c>
      <c r="B27" s="24" t="s">
        <v>87</v>
      </c>
      <c r="C27" s="25">
        <v>40478</v>
      </c>
      <c r="E27" t="s">
        <v>80</v>
      </c>
      <c r="F27" s="107"/>
    </row>
    <row r="28" spans="1:6" x14ac:dyDescent="0.25">
      <c r="A28" s="17">
        <v>47334</v>
      </c>
      <c r="B28" s="24" t="s">
        <v>87</v>
      </c>
      <c r="C28" s="25">
        <v>40478</v>
      </c>
      <c r="E28" t="s">
        <v>80</v>
      </c>
      <c r="F28" s="107"/>
    </row>
    <row r="29" spans="1:6" x14ac:dyDescent="0.25">
      <c r="A29" s="17">
        <v>47336</v>
      </c>
      <c r="B29" s="24" t="s">
        <v>87</v>
      </c>
      <c r="C29" s="25">
        <v>40478</v>
      </c>
      <c r="E29" t="s">
        <v>80</v>
      </c>
      <c r="F29" s="107"/>
    </row>
    <row r="30" spans="1:6" x14ac:dyDescent="0.25">
      <c r="A30" s="17">
        <v>47433</v>
      </c>
      <c r="B30" s="24" t="s">
        <v>87</v>
      </c>
      <c r="C30" s="25">
        <v>40604</v>
      </c>
      <c r="E30" t="s">
        <v>80</v>
      </c>
      <c r="F30" s="107"/>
    </row>
    <row r="31" spans="1:6" x14ac:dyDescent="0.25">
      <c r="A31" s="17">
        <v>47441</v>
      </c>
      <c r="B31" s="24" t="s">
        <v>87</v>
      </c>
      <c r="C31" s="25">
        <v>40646</v>
      </c>
      <c r="E31" t="s">
        <v>80</v>
      </c>
      <c r="F31" s="107"/>
    </row>
    <row r="32" spans="1:6" x14ac:dyDescent="0.25">
      <c r="A32" s="17">
        <v>47423</v>
      </c>
      <c r="B32" s="24" t="s">
        <v>87</v>
      </c>
      <c r="C32" s="25">
        <v>40646</v>
      </c>
      <c r="D32" t="s">
        <v>192</v>
      </c>
      <c r="E32" t="s">
        <v>80</v>
      </c>
      <c r="F32" s="107"/>
    </row>
    <row r="33" spans="1:6" x14ac:dyDescent="0.25">
      <c r="A33" s="17">
        <v>47709</v>
      </c>
      <c r="B33" s="24" t="s">
        <v>87</v>
      </c>
      <c r="C33" s="25">
        <v>40694</v>
      </c>
      <c r="D33" t="s">
        <v>193</v>
      </c>
      <c r="E33" t="s">
        <v>80</v>
      </c>
      <c r="F33" s="107"/>
    </row>
    <row r="34" spans="1:6" x14ac:dyDescent="0.25">
      <c r="A34" s="17">
        <v>47693</v>
      </c>
      <c r="B34" s="24" t="s">
        <v>87</v>
      </c>
      <c r="C34" s="25">
        <v>40694</v>
      </c>
      <c r="D34" t="s">
        <v>193</v>
      </c>
      <c r="E34" t="s">
        <v>80</v>
      </c>
      <c r="F34" s="107"/>
    </row>
    <row r="35" spans="1:6" x14ac:dyDescent="0.25">
      <c r="A35" s="17">
        <v>47713</v>
      </c>
      <c r="B35" s="24" t="s">
        <v>87</v>
      </c>
      <c r="C35" s="25">
        <v>40694</v>
      </c>
      <c r="D35" t="s">
        <v>193</v>
      </c>
      <c r="E35" t="s">
        <v>80</v>
      </c>
      <c r="F35" s="107"/>
    </row>
    <row r="36" spans="1:6" x14ac:dyDescent="0.25">
      <c r="A36" s="17">
        <v>48142</v>
      </c>
      <c r="B36" s="24" t="s">
        <v>87</v>
      </c>
      <c r="C36" s="25">
        <v>40694</v>
      </c>
      <c r="D36" t="s">
        <v>192</v>
      </c>
      <c r="E36" t="s">
        <v>80</v>
      </c>
      <c r="F36" s="107"/>
    </row>
    <row r="37" spans="1:6" x14ac:dyDescent="0.25">
      <c r="A37" s="17" t="s">
        <v>194</v>
      </c>
      <c r="B37" s="24" t="s">
        <v>87</v>
      </c>
      <c r="C37" s="25">
        <v>40694</v>
      </c>
      <c r="D37" t="s">
        <v>193</v>
      </c>
      <c r="E37" t="s">
        <v>80</v>
      </c>
      <c r="F37" s="107"/>
    </row>
    <row r="38" spans="1:6" x14ac:dyDescent="0.25">
      <c r="A38" s="17">
        <v>47595</v>
      </c>
      <c r="B38" s="24" t="s">
        <v>87</v>
      </c>
      <c r="C38" s="25">
        <v>40694</v>
      </c>
      <c r="D38" t="s">
        <v>193</v>
      </c>
      <c r="E38" t="s">
        <v>80</v>
      </c>
      <c r="F38" s="107"/>
    </row>
    <row r="39" spans="1:6" x14ac:dyDescent="0.25">
      <c r="A39" s="17">
        <v>47534</v>
      </c>
      <c r="B39" s="24" t="s">
        <v>87</v>
      </c>
      <c r="C39" s="25">
        <v>40694</v>
      </c>
      <c r="D39" t="s">
        <v>193</v>
      </c>
      <c r="E39" t="s">
        <v>80</v>
      </c>
      <c r="F39" s="107"/>
    </row>
    <row r="40" spans="1:6" x14ac:dyDescent="0.25">
      <c r="A40" s="17">
        <v>47832</v>
      </c>
      <c r="B40" s="24" t="s">
        <v>87</v>
      </c>
      <c r="C40" s="25">
        <v>40694</v>
      </c>
      <c r="D40" t="s">
        <v>193</v>
      </c>
      <c r="E40" t="s">
        <v>80</v>
      </c>
      <c r="F40" s="107"/>
    </row>
    <row r="41" spans="1:6" x14ac:dyDescent="0.25">
      <c r="A41" s="17">
        <v>47828</v>
      </c>
      <c r="B41" s="24" t="s">
        <v>87</v>
      </c>
      <c r="C41" s="25">
        <v>40694</v>
      </c>
      <c r="D41" t="s">
        <v>193</v>
      </c>
      <c r="E41" t="s">
        <v>80</v>
      </c>
      <c r="F41" s="107"/>
    </row>
    <row r="42" spans="1:6" x14ac:dyDescent="0.25">
      <c r="A42" s="17">
        <v>47824</v>
      </c>
      <c r="B42" s="24" t="s">
        <v>87</v>
      </c>
      <c r="C42" s="25">
        <v>40694</v>
      </c>
      <c r="D42" t="s">
        <v>193</v>
      </c>
      <c r="E42" t="s">
        <v>80</v>
      </c>
      <c r="F42" s="107"/>
    </row>
    <row r="43" spans="1:6" x14ac:dyDescent="0.25">
      <c r="A43" s="17" t="s">
        <v>195</v>
      </c>
      <c r="B43" s="24" t="s">
        <v>87</v>
      </c>
      <c r="C43" s="25">
        <v>40694</v>
      </c>
      <c r="D43" t="s">
        <v>193</v>
      </c>
      <c r="E43" t="s">
        <v>80</v>
      </c>
      <c r="F43" s="107"/>
    </row>
    <row r="44" spans="1:6" x14ac:dyDescent="0.25">
      <c r="A44" s="17">
        <v>47789</v>
      </c>
      <c r="B44" s="24" t="s">
        <v>87</v>
      </c>
      <c r="C44" s="25">
        <v>40694</v>
      </c>
      <c r="D44" t="s">
        <v>193</v>
      </c>
      <c r="E44" t="s">
        <v>80</v>
      </c>
      <c r="F44" s="107"/>
    </row>
    <row r="45" spans="1:6" x14ac:dyDescent="0.25">
      <c r="A45" s="17">
        <v>47829</v>
      </c>
      <c r="B45" s="24" t="s">
        <v>87</v>
      </c>
      <c r="C45" s="25">
        <v>40694</v>
      </c>
      <c r="D45" t="s">
        <v>193</v>
      </c>
      <c r="E45" t="s">
        <v>80</v>
      </c>
      <c r="F45" s="107"/>
    </row>
    <row r="46" spans="1:6" x14ac:dyDescent="0.25">
      <c r="A46" s="17">
        <v>47823</v>
      </c>
      <c r="B46" s="24" t="s">
        <v>87</v>
      </c>
      <c r="C46" s="25">
        <v>40694</v>
      </c>
      <c r="D46" t="s">
        <v>193</v>
      </c>
      <c r="E46" t="s">
        <v>80</v>
      </c>
      <c r="F46" s="107"/>
    </row>
    <row r="47" spans="1:6" x14ac:dyDescent="0.25">
      <c r="A47" s="17">
        <v>47790</v>
      </c>
      <c r="B47" s="24" t="s">
        <v>87</v>
      </c>
      <c r="C47" s="25">
        <v>40694</v>
      </c>
      <c r="D47" t="s">
        <v>193</v>
      </c>
      <c r="E47" t="s">
        <v>80</v>
      </c>
      <c r="F47" s="107"/>
    </row>
    <row r="48" spans="1:6" x14ac:dyDescent="0.25">
      <c r="A48" s="17" t="s">
        <v>196</v>
      </c>
      <c r="B48" s="24" t="s">
        <v>87</v>
      </c>
      <c r="C48" s="25">
        <v>40694</v>
      </c>
      <c r="D48" t="s">
        <v>193</v>
      </c>
      <c r="E48" t="s">
        <v>80</v>
      </c>
      <c r="F48" s="107"/>
    </row>
    <row r="49" spans="1:6" x14ac:dyDescent="0.25">
      <c r="A49" s="17">
        <v>47745</v>
      </c>
      <c r="B49" s="24" t="s">
        <v>87</v>
      </c>
      <c r="C49" s="25">
        <v>40696</v>
      </c>
      <c r="D49" t="s">
        <v>193</v>
      </c>
      <c r="E49" t="s">
        <v>80</v>
      </c>
      <c r="F49" s="107"/>
    </row>
    <row r="50" spans="1:6" x14ac:dyDescent="0.25">
      <c r="A50" s="17">
        <v>47744</v>
      </c>
      <c r="B50" s="24" t="s">
        <v>87</v>
      </c>
      <c r="C50" s="25">
        <v>40696</v>
      </c>
      <c r="D50" t="s">
        <v>193</v>
      </c>
      <c r="E50" t="s">
        <v>80</v>
      </c>
      <c r="F50" s="107"/>
    </row>
    <row r="51" spans="1:6" x14ac:dyDescent="0.25">
      <c r="A51" s="17">
        <v>47798</v>
      </c>
      <c r="B51" s="24" t="s">
        <v>87</v>
      </c>
      <c r="C51" s="25">
        <v>40696</v>
      </c>
      <c r="D51" t="s">
        <v>193</v>
      </c>
      <c r="E51" t="s">
        <v>80</v>
      </c>
      <c r="F51" s="107"/>
    </row>
    <row r="52" spans="1:6" x14ac:dyDescent="0.25">
      <c r="A52" s="17">
        <v>47747</v>
      </c>
      <c r="B52" s="24" t="s">
        <v>87</v>
      </c>
      <c r="C52" s="25">
        <v>40700</v>
      </c>
      <c r="D52" t="s">
        <v>193</v>
      </c>
      <c r="E52" t="s">
        <v>80</v>
      </c>
      <c r="F52" s="107"/>
    </row>
    <row r="53" spans="1:6" x14ac:dyDescent="0.25">
      <c r="A53" s="17">
        <v>47667</v>
      </c>
      <c r="B53" s="24" t="s">
        <v>87</v>
      </c>
      <c r="C53" s="25">
        <v>40703</v>
      </c>
      <c r="D53" t="s">
        <v>193</v>
      </c>
      <c r="E53" t="s">
        <v>80</v>
      </c>
      <c r="F53" s="107"/>
    </row>
    <row r="54" spans="1:6" x14ac:dyDescent="0.25">
      <c r="A54" s="17">
        <v>47670</v>
      </c>
      <c r="B54" s="24" t="s">
        <v>87</v>
      </c>
      <c r="C54" s="25">
        <v>40708</v>
      </c>
      <c r="D54" t="s">
        <v>193</v>
      </c>
      <c r="E54" t="s">
        <v>80</v>
      </c>
      <c r="F54" s="107"/>
    </row>
    <row r="55" spans="1:6" x14ac:dyDescent="0.25">
      <c r="A55" s="17">
        <v>47758</v>
      </c>
      <c r="B55" s="24" t="s">
        <v>87</v>
      </c>
      <c r="C55" s="25">
        <v>40725</v>
      </c>
      <c r="D55" t="s">
        <v>193</v>
      </c>
      <c r="E55" t="s">
        <v>80</v>
      </c>
      <c r="F55" s="107"/>
    </row>
    <row r="56" spans="1:6" x14ac:dyDescent="0.25">
      <c r="A56" s="17">
        <v>47776</v>
      </c>
      <c r="B56" s="24" t="s">
        <v>87</v>
      </c>
      <c r="C56" s="25">
        <v>40744</v>
      </c>
      <c r="D56" t="s">
        <v>193</v>
      </c>
      <c r="E56" t="s">
        <v>80</v>
      </c>
      <c r="F56" s="107"/>
    </row>
    <row r="57" spans="1:6" x14ac:dyDescent="0.25">
      <c r="A57" s="17">
        <v>47712</v>
      </c>
      <c r="B57" s="24" t="s">
        <v>87</v>
      </c>
      <c r="C57" s="25">
        <v>40749</v>
      </c>
      <c r="D57" t="s">
        <v>193</v>
      </c>
      <c r="E57" t="s">
        <v>80</v>
      </c>
      <c r="F57" s="107"/>
    </row>
    <row r="58" spans="1:6" x14ac:dyDescent="0.25">
      <c r="A58" s="17">
        <v>47884</v>
      </c>
      <c r="B58" s="24" t="s">
        <v>87</v>
      </c>
      <c r="C58" s="25">
        <v>40749</v>
      </c>
      <c r="D58" t="s">
        <v>193</v>
      </c>
      <c r="E58" t="s">
        <v>80</v>
      </c>
      <c r="F58" s="107"/>
    </row>
    <row r="59" spans="1:6" x14ac:dyDescent="0.25">
      <c r="A59" s="17">
        <v>47886</v>
      </c>
      <c r="B59" s="24" t="s">
        <v>87</v>
      </c>
      <c r="C59" s="25">
        <v>40751</v>
      </c>
      <c r="D59" t="s">
        <v>193</v>
      </c>
      <c r="E59" t="s">
        <v>80</v>
      </c>
      <c r="F59" s="107"/>
    </row>
    <row r="60" spans="1:6" x14ac:dyDescent="0.25">
      <c r="A60" s="17">
        <v>47885</v>
      </c>
      <c r="B60" s="24" t="s">
        <v>87</v>
      </c>
      <c r="C60" s="25">
        <v>40756</v>
      </c>
      <c r="D60" t="s">
        <v>193</v>
      </c>
      <c r="E60" t="s">
        <v>80</v>
      </c>
      <c r="F60" s="107"/>
    </row>
    <row r="61" spans="1:6" x14ac:dyDescent="0.25">
      <c r="A61" s="17">
        <v>47804</v>
      </c>
      <c r="B61" s="24" t="s">
        <v>87</v>
      </c>
      <c r="C61" s="25">
        <v>40771</v>
      </c>
      <c r="D61" t="s">
        <v>193</v>
      </c>
      <c r="E61" t="s">
        <v>80</v>
      </c>
      <c r="F61" s="107"/>
    </row>
    <row r="62" spans="1:6" x14ac:dyDescent="0.25">
      <c r="A62" s="17">
        <v>48002</v>
      </c>
      <c r="B62" s="24" t="s">
        <v>87</v>
      </c>
      <c r="C62" s="25">
        <v>40771</v>
      </c>
      <c r="D62" t="s">
        <v>193</v>
      </c>
      <c r="E62" t="s">
        <v>80</v>
      </c>
      <c r="F62" s="107"/>
    </row>
    <row r="63" spans="1:6" x14ac:dyDescent="0.25">
      <c r="A63" s="17">
        <v>47778</v>
      </c>
      <c r="B63" s="24" t="s">
        <v>87</v>
      </c>
      <c r="C63" s="25">
        <v>40771</v>
      </c>
      <c r="D63" t="s">
        <v>193</v>
      </c>
      <c r="E63" t="s">
        <v>80</v>
      </c>
      <c r="F63" s="107"/>
    </row>
    <row r="64" spans="1:6" x14ac:dyDescent="0.25">
      <c r="A64" s="17">
        <v>47882</v>
      </c>
      <c r="B64" s="24" t="s">
        <v>87</v>
      </c>
      <c r="C64" s="25">
        <v>40771</v>
      </c>
      <c r="D64" t="s">
        <v>193</v>
      </c>
      <c r="E64" t="s">
        <v>80</v>
      </c>
      <c r="F64" s="107"/>
    </row>
    <row r="65" spans="1:6" x14ac:dyDescent="0.25">
      <c r="A65" s="17">
        <v>47874</v>
      </c>
      <c r="B65" s="24" t="s">
        <v>87</v>
      </c>
      <c r="C65" s="25">
        <v>40773</v>
      </c>
      <c r="D65" t="s">
        <v>193</v>
      </c>
      <c r="E65" t="s">
        <v>80</v>
      </c>
      <c r="F65" s="107"/>
    </row>
    <row r="66" spans="1:6" x14ac:dyDescent="0.25">
      <c r="A66" s="17">
        <v>47868</v>
      </c>
      <c r="B66" s="24" t="s">
        <v>87</v>
      </c>
      <c r="C66" s="25">
        <v>40773</v>
      </c>
      <c r="D66" t="s">
        <v>193</v>
      </c>
      <c r="E66" t="s">
        <v>80</v>
      </c>
      <c r="F66" s="107"/>
    </row>
    <row r="67" spans="1:6" x14ac:dyDescent="0.25">
      <c r="A67" s="17">
        <v>47870</v>
      </c>
      <c r="B67" s="24" t="s">
        <v>87</v>
      </c>
      <c r="C67" s="25">
        <v>40773</v>
      </c>
      <c r="D67" t="s">
        <v>193</v>
      </c>
      <c r="E67" t="s">
        <v>80</v>
      </c>
      <c r="F67" s="107"/>
    </row>
    <row r="68" spans="1:6" x14ac:dyDescent="0.25">
      <c r="A68" s="17">
        <v>47864</v>
      </c>
      <c r="B68" s="24" t="s">
        <v>87</v>
      </c>
      <c r="C68" s="25">
        <v>40778</v>
      </c>
      <c r="D68" t="s">
        <v>193</v>
      </c>
      <c r="E68" t="s">
        <v>80</v>
      </c>
      <c r="F68" s="107"/>
    </row>
    <row r="69" spans="1:6" x14ac:dyDescent="0.25">
      <c r="A69" s="17">
        <v>47865</v>
      </c>
      <c r="B69" s="24" t="s">
        <v>87</v>
      </c>
      <c r="C69" s="25">
        <v>40778</v>
      </c>
      <c r="D69" t="s">
        <v>193</v>
      </c>
      <c r="E69" t="s">
        <v>80</v>
      </c>
      <c r="F69" s="107"/>
    </row>
    <row r="70" spans="1:6" x14ac:dyDescent="0.25">
      <c r="A70" s="17">
        <v>47866</v>
      </c>
      <c r="B70" s="24" t="s">
        <v>87</v>
      </c>
      <c r="C70" s="25">
        <v>40778</v>
      </c>
      <c r="D70" t="s">
        <v>193</v>
      </c>
      <c r="E70" t="s">
        <v>80</v>
      </c>
      <c r="F70" s="107"/>
    </row>
    <row r="71" spans="1:6" x14ac:dyDescent="0.25">
      <c r="A71" s="17">
        <v>48029</v>
      </c>
      <c r="B71" s="24" t="s">
        <v>87</v>
      </c>
      <c r="C71" s="25">
        <v>40778</v>
      </c>
      <c r="D71" t="s">
        <v>193</v>
      </c>
      <c r="E71" t="s">
        <v>80</v>
      </c>
      <c r="F71" s="107"/>
    </row>
    <row r="72" spans="1:6" x14ac:dyDescent="0.25">
      <c r="A72" s="17">
        <v>48052</v>
      </c>
      <c r="B72" s="24" t="s">
        <v>87</v>
      </c>
      <c r="C72" s="25">
        <v>40778</v>
      </c>
      <c r="D72" t="s">
        <v>193</v>
      </c>
      <c r="E72" t="s">
        <v>80</v>
      </c>
      <c r="F72" s="107"/>
    </row>
    <row r="73" spans="1:6" x14ac:dyDescent="0.25">
      <c r="A73" s="17">
        <v>47636</v>
      </c>
      <c r="B73" s="24" t="s">
        <v>87</v>
      </c>
      <c r="C73" s="25">
        <v>40778</v>
      </c>
      <c r="D73" t="s">
        <v>193</v>
      </c>
      <c r="E73" t="s">
        <v>80</v>
      </c>
      <c r="F73" s="107"/>
    </row>
    <row r="74" spans="1:6" x14ac:dyDescent="0.25">
      <c r="A74" s="17">
        <v>47638</v>
      </c>
      <c r="B74" s="24" t="s">
        <v>87</v>
      </c>
      <c r="C74" s="25">
        <v>40778</v>
      </c>
      <c r="D74" t="s">
        <v>193</v>
      </c>
      <c r="E74" t="s">
        <v>80</v>
      </c>
      <c r="F74" s="107"/>
    </row>
    <row r="75" spans="1:6" x14ac:dyDescent="0.25">
      <c r="A75" s="17">
        <v>47639</v>
      </c>
      <c r="B75" s="24" t="s">
        <v>87</v>
      </c>
      <c r="C75" s="25">
        <v>40778</v>
      </c>
      <c r="D75" t="s">
        <v>193</v>
      </c>
      <c r="E75" t="s">
        <v>80</v>
      </c>
      <c r="F75" s="107"/>
    </row>
    <row r="76" spans="1:6" x14ac:dyDescent="0.25">
      <c r="A76" s="17">
        <v>47641</v>
      </c>
      <c r="B76" s="24" t="s">
        <v>87</v>
      </c>
      <c r="C76" s="25">
        <v>40778</v>
      </c>
      <c r="D76" t="s">
        <v>193</v>
      </c>
      <c r="E76" t="s">
        <v>80</v>
      </c>
      <c r="F76" s="107"/>
    </row>
    <row r="77" spans="1:6" x14ac:dyDescent="0.25">
      <c r="A77" s="17">
        <v>47637</v>
      </c>
      <c r="B77" s="24" t="s">
        <v>87</v>
      </c>
      <c r="C77" s="25">
        <v>40778</v>
      </c>
      <c r="D77" t="s">
        <v>193</v>
      </c>
      <c r="E77" t="s">
        <v>80</v>
      </c>
      <c r="F77" s="107"/>
    </row>
    <row r="78" spans="1:6" x14ac:dyDescent="0.25">
      <c r="A78" s="17">
        <v>47785</v>
      </c>
      <c r="B78" s="24" t="s">
        <v>87</v>
      </c>
      <c r="C78" s="25">
        <v>40778</v>
      </c>
      <c r="D78" t="s">
        <v>193</v>
      </c>
      <c r="E78" t="s">
        <v>80</v>
      </c>
      <c r="F78" s="107"/>
    </row>
    <row r="79" spans="1:6" x14ac:dyDescent="0.25">
      <c r="A79" s="17">
        <v>47825</v>
      </c>
      <c r="B79" s="24" t="s">
        <v>87</v>
      </c>
      <c r="C79" s="25">
        <v>40779</v>
      </c>
      <c r="D79" t="s">
        <v>193</v>
      </c>
      <c r="E79" t="s">
        <v>80</v>
      </c>
      <c r="F79" s="107"/>
    </row>
    <row r="80" spans="1:6" x14ac:dyDescent="0.25">
      <c r="A80" s="17">
        <v>47783</v>
      </c>
      <c r="B80" s="24" t="s">
        <v>87</v>
      </c>
      <c r="C80" s="25">
        <v>40779</v>
      </c>
      <c r="D80" t="s">
        <v>193</v>
      </c>
      <c r="E80" t="s">
        <v>80</v>
      </c>
      <c r="F80" s="107"/>
    </row>
    <row r="81" spans="1:6" x14ac:dyDescent="0.25">
      <c r="A81" s="17">
        <v>47826</v>
      </c>
      <c r="B81" s="24" t="s">
        <v>87</v>
      </c>
      <c r="C81" s="25">
        <v>40779</v>
      </c>
      <c r="D81" t="s">
        <v>193</v>
      </c>
      <c r="E81" t="s">
        <v>80</v>
      </c>
      <c r="F81" s="107"/>
    </row>
    <row r="82" spans="1:6" x14ac:dyDescent="0.25">
      <c r="A82" s="17">
        <v>47781</v>
      </c>
      <c r="B82" s="24" t="s">
        <v>87</v>
      </c>
      <c r="C82" s="25">
        <v>40779</v>
      </c>
      <c r="D82" t="s">
        <v>193</v>
      </c>
      <c r="E82" t="s">
        <v>80</v>
      </c>
      <c r="F82" s="107"/>
    </row>
    <row r="83" spans="1:6" x14ac:dyDescent="0.25">
      <c r="A83" s="17">
        <v>47782</v>
      </c>
      <c r="B83" s="24" t="s">
        <v>87</v>
      </c>
      <c r="C83" s="25">
        <v>40779</v>
      </c>
      <c r="D83" t="s">
        <v>193</v>
      </c>
      <c r="E83" t="s">
        <v>80</v>
      </c>
      <c r="F83" s="107"/>
    </row>
    <row r="84" spans="1:6" x14ac:dyDescent="0.25">
      <c r="A84" s="17">
        <v>47742</v>
      </c>
      <c r="B84" s="24" t="s">
        <v>87</v>
      </c>
      <c r="C84" s="25">
        <v>40780</v>
      </c>
      <c r="D84" t="s">
        <v>193</v>
      </c>
      <c r="E84" t="s">
        <v>80</v>
      </c>
      <c r="F84" s="107"/>
    </row>
    <row r="85" spans="1:6" x14ac:dyDescent="0.25">
      <c r="A85" s="17">
        <v>47743</v>
      </c>
      <c r="B85" s="24" t="s">
        <v>87</v>
      </c>
      <c r="C85" s="25">
        <v>40780</v>
      </c>
      <c r="D85" t="s">
        <v>193</v>
      </c>
      <c r="E85" t="s">
        <v>80</v>
      </c>
      <c r="F85" s="107"/>
    </row>
    <row r="86" spans="1:6" x14ac:dyDescent="0.25">
      <c r="A86" s="17">
        <v>47741</v>
      </c>
      <c r="B86" s="24" t="s">
        <v>87</v>
      </c>
      <c r="C86" s="25">
        <v>40780</v>
      </c>
      <c r="D86" t="s">
        <v>193</v>
      </c>
      <c r="E86" t="s">
        <v>80</v>
      </c>
      <c r="F86" s="107"/>
    </row>
    <row r="87" spans="1:6" x14ac:dyDescent="0.25">
      <c r="A87" s="17">
        <v>47739</v>
      </c>
      <c r="B87" s="24" t="s">
        <v>87</v>
      </c>
      <c r="C87" s="25">
        <v>40780</v>
      </c>
      <c r="D87" t="s">
        <v>193</v>
      </c>
      <c r="E87" t="s">
        <v>80</v>
      </c>
      <c r="F87" s="107"/>
    </row>
    <row r="88" spans="1:6" x14ac:dyDescent="0.25">
      <c r="A88" s="17">
        <v>47756</v>
      </c>
      <c r="B88" s="24" t="s">
        <v>87</v>
      </c>
      <c r="C88" s="25">
        <v>40780</v>
      </c>
      <c r="D88" t="s">
        <v>193</v>
      </c>
      <c r="E88" t="s">
        <v>80</v>
      </c>
      <c r="F88" s="107"/>
    </row>
    <row r="89" spans="1:6" x14ac:dyDescent="0.25">
      <c r="A89" s="17">
        <v>47808</v>
      </c>
      <c r="B89" s="24" t="s">
        <v>87</v>
      </c>
      <c r="C89" s="25">
        <v>40780</v>
      </c>
      <c r="D89" t="s">
        <v>193</v>
      </c>
      <c r="E89" t="s">
        <v>80</v>
      </c>
      <c r="F89" s="107"/>
    </row>
    <row r="90" spans="1:6" x14ac:dyDescent="0.25">
      <c r="A90" s="17">
        <v>47738</v>
      </c>
      <c r="B90" s="24" t="s">
        <v>87</v>
      </c>
      <c r="C90" s="25">
        <v>40780</v>
      </c>
      <c r="D90" t="s">
        <v>193</v>
      </c>
      <c r="E90" t="s">
        <v>80</v>
      </c>
      <c r="F90" s="107"/>
    </row>
    <row r="91" spans="1:6" x14ac:dyDescent="0.25">
      <c r="A91" s="17">
        <v>47575</v>
      </c>
      <c r="B91" s="24" t="s">
        <v>87</v>
      </c>
      <c r="C91" s="25">
        <v>40780</v>
      </c>
      <c r="D91" t="s">
        <v>193</v>
      </c>
      <c r="E91" t="s">
        <v>80</v>
      </c>
      <c r="F91" s="107"/>
    </row>
    <row r="92" spans="1:6" x14ac:dyDescent="0.25">
      <c r="A92" s="17">
        <v>47807</v>
      </c>
      <c r="B92" s="24" t="s">
        <v>87</v>
      </c>
      <c r="C92" s="25">
        <v>40780</v>
      </c>
      <c r="D92" t="s">
        <v>193</v>
      </c>
      <c r="E92" t="s">
        <v>80</v>
      </c>
      <c r="F92" s="107"/>
    </row>
    <row r="93" spans="1:6" x14ac:dyDescent="0.25">
      <c r="A93" s="17">
        <v>47577</v>
      </c>
      <c r="B93" s="24" t="s">
        <v>87</v>
      </c>
      <c r="C93" s="25">
        <v>40780</v>
      </c>
      <c r="D93" t="s">
        <v>193</v>
      </c>
      <c r="E93" t="s">
        <v>80</v>
      </c>
      <c r="F93" s="107"/>
    </row>
    <row r="94" spans="1:6" x14ac:dyDescent="0.25">
      <c r="A94" s="17">
        <v>47806</v>
      </c>
      <c r="B94" s="24" t="s">
        <v>87</v>
      </c>
      <c r="C94" s="25">
        <v>40780</v>
      </c>
      <c r="D94" t="s">
        <v>193</v>
      </c>
      <c r="E94" t="s">
        <v>80</v>
      </c>
      <c r="F94" s="107"/>
    </row>
    <row r="95" spans="1:6" x14ac:dyDescent="0.25">
      <c r="A95" s="17">
        <v>48028</v>
      </c>
      <c r="B95" s="24" t="s">
        <v>87</v>
      </c>
      <c r="C95" s="25">
        <v>40780</v>
      </c>
      <c r="D95" t="s">
        <v>193</v>
      </c>
      <c r="E95" t="s">
        <v>80</v>
      </c>
      <c r="F95" s="107"/>
    </row>
    <row r="96" spans="1:6" x14ac:dyDescent="0.25">
      <c r="A96" s="17">
        <v>48027</v>
      </c>
      <c r="B96" s="24" t="s">
        <v>87</v>
      </c>
      <c r="C96" s="25">
        <v>40780</v>
      </c>
      <c r="D96" t="s">
        <v>193</v>
      </c>
      <c r="E96" t="s">
        <v>80</v>
      </c>
      <c r="F96" s="107"/>
    </row>
    <row r="97" spans="1:6" x14ac:dyDescent="0.25">
      <c r="A97" s="17">
        <v>47890</v>
      </c>
      <c r="B97" s="24" t="s">
        <v>87</v>
      </c>
      <c r="C97" s="25">
        <v>40780</v>
      </c>
      <c r="D97" t="s">
        <v>193</v>
      </c>
      <c r="E97" t="s">
        <v>80</v>
      </c>
      <c r="F97" s="107"/>
    </row>
    <row r="98" spans="1:6" x14ac:dyDescent="0.25">
      <c r="A98" s="17">
        <v>47937</v>
      </c>
      <c r="B98" s="24" t="s">
        <v>87</v>
      </c>
      <c r="C98" s="25">
        <v>40780</v>
      </c>
      <c r="D98" t="s">
        <v>193</v>
      </c>
      <c r="E98" t="s">
        <v>80</v>
      </c>
      <c r="F98" s="107"/>
    </row>
    <row r="99" spans="1:6" x14ac:dyDescent="0.25">
      <c r="A99" s="17">
        <v>48107</v>
      </c>
      <c r="B99" s="24" t="s">
        <v>87</v>
      </c>
      <c r="C99" s="25">
        <v>40780</v>
      </c>
      <c r="D99" t="s">
        <v>193</v>
      </c>
      <c r="E99" t="s">
        <v>80</v>
      </c>
      <c r="F99" s="107"/>
    </row>
    <row r="100" spans="1:6" x14ac:dyDescent="0.25">
      <c r="A100" s="17">
        <v>48108</v>
      </c>
      <c r="B100" s="24" t="s">
        <v>87</v>
      </c>
      <c r="C100" s="25">
        <v>40780</v>
      </c>
      <c r="D100" t="s">
        <v>193</v>
      </c>
      <c r="E100" t="s">
        <v>80</v>
      </c>
      <c r="F100" s="107"/>
    </row>
    <row r="101" spans="1:6" x14ac:dyDescent="0.25">
      <c r="A101" s="17">
        <v>48106</v>
      </c>
      <c r="B101" s="24" t="s">
        <v>87</v>
      </c>
      <c r="C101" s="25">
        <v>40780</v>
      </c>
      <c r="D101" t="s">
        <v>193</v>
      </c>
      <c r="E101" t="s">
        <v>80</v>
      </c>
      <c r="F101" s="107"/>
    </row>
    <row r="102" spans="1:6" x14ac:dyDescent="0.25">
      <c r="A102" s="17">
        <v>48109</v>
      </c>
      <c r="B102" s="24" t="s">
        <v>87</v>
      </c>
      <c r="C102" s="25">
        <v>40780</v>
      </c>
      <c r="D102" t="s">
        <v>193</v>
      </c>
      <c r="E102" t="s">
        <v>80</v>
      </c>
      <c r="F102" s="107"/>
    </row>
    <row r="103" spans="1:6" x14ac:dyDescent="0.25">
      <c r="A103" s="17">
        <v>48104</v>
      </c>
      <c r="B103" s="24" t="s">
        <v>87</v>
      </c>
      <c r="C103" s="25">
        <v>40780</v>
      </c>
      <c r="D103" t="s">
        <v>193</v>
      </c>
      <c r="E103" t="s">
        <v>80</v>
      </c>
      <c r="F103" s="107"/>
    </row>
    <row r="104" spans="1:6" x14ac:dyDescent="0.25">
      <c r="A104" s="17">
        <v>48118</v>
      </c>
      <c r="B104" s="24" t="s">
        <v>87</v>
      </c>
      <c r="C104" s="25">
        <v>40781</v>
      </c>
      <c r="D104" t="s">
        <v>193</v>
      </c>
      <c r="E104" t="s">
        <v>80</v>
      </c>
      <c r="F104" s="107"/>
    </row>
    <row r="105" spans="1:6" x14ac:dyDescent="0.25">
      <c r="A105" s="17">
        <v>48071</v>
      </c>
      <c r="B105" s="24" t="s">
        <v>87</v>
      </c>
      <c r="C105" s="25">
        <v>40781</v>
      </c>
      <c r="D105" t="s">
        <v>193</v>
      </c>
      <c r="E105" t="s">
        <v>80</v>
      </c>
      <c r="F105" s="107"/>
    </row>
    <row r="106" spans="1:6" x14ac:dyDescent="0.25">
      <c r="A106" s="17">
        <v>48117</v>
      </c>
      <c r="B106" s="24" t="s">
        <v>87</v>
      </c>
      <c r="C106" s="25">
        <v>40781</v>
      </c>
      <c r="D106" t="s">
        <v>193</v>
      </c>
      <c r="E106" t="s">
        <v>80</v>
      </c>
      <c r="F106" s="107"/>
    </row>
    <row r="107" spans="1:6" x14ac:dyDescent="0.25">
      <c r="A107" s="17">
        <v>48116</v>
      </c>
      <c r="B107" s="24" t="s">
        <v>87</v>
      </c>
      <c r="C107" s="25">
        <v>40781</v>
      </c>
      <c r="D107" t="s">
        <v>193</v>
      </c>
      <c r="E107" t="s">
        <v>80</v>
      </c>
      <c r="F107" s="107"/>
    </row>
    <row r="108" spans="1:6" x14ac:dyDescent="0.25">
      <c r="A108" s="17">
        <v>48112</v>
      </c>
      <c r="B108" s="24" t="s">
        <v>87</v>
      </c>
      <c r="C108" s="25">
        <v>40781</v>
      </c>
      <c r="D108" t="s">
        <v>193</v>
      </c>
      <c r="E108" t="s">
        <v>80</v>
      </c>
      <c r="F108" s="107"/>
    </row>
    <row r="109" spans="1:6" x14ac:dyDescent="0.25">
      <c r="A109" s="17">
        <v>48041</v>
      </c>
      <c r="B109" s="24" t="s">
        <v>87</v>
      </c>
      <c r="C109" s="25">
        <v>40781</v>
      </c>
      <c r="D109" t="s">
        <v>193</v>
      </c>
      <c r="E109" t="s">
        <v>80</v>
      </c>
      <c r="F109" s="107"/>
    </row>
    <row r="110" spans="1:6" x14ac:dyDescent="0.25">
      <c r="A110" s="17">
        <v>48111</v>
      </c>
      <c r="B110" s="24" t="s">
        <v>87</v>
      </c>
      <c r="C110" s="25">
        <v>40781</v>
      </c>
      <c r="D110" t="s">
        <v>193</v>
      </c>
      <c r="E110" t="s">
        <v>80</v>
      </c>
      <c r="F110" s="107"/>
    </row>
    <row r="111" spans="1:6" x14ac:dyDescent="0.25">
      <c r="A111" s="17">
        <v>48113</v>
      </c>
      <c r="B111" s="24" t="s">
        <v>87</v>
      </c>
      <c r="C111" s="25">
        <v>40781</v>
      </c>
      <c r="D111" t="s">
        <v>193</v>
      </c>
      <c r="E111" t="s">
        <v>80</v>
      </c>
      <c r="F111" s="107"/>
    </row>
    <row r="112" spans="1:6" x14ac:dyDescent="0.25">
      <c r="A112" s="17">
        <v>48040</v>
      </c>
      <c r="B112" s="24" t="s">
        <v>87</v>
      </c>
      <c r="C112" s="25">
        <v>40781</v>
      </c>
      <c r="D112" t="s">
        <v>193</v>
      </c>
      <c r="E112" t="s">
        <v>80</v>
      </c>
      <c r="F112" s="107"/>
    </row>
    <row r="113" spans="1:6" x14ac:dyDescent="0.25">
      <c r="A113" s="17">
        <v>48114</v>
      </c>
      <c r="B113" s="24" t="s">
        <v>87</v>
      </c>
      <c r="C113" s="25">
        <v>40781</v>
      </c>
      <c r="D113" t="s">
        <v>193</v>
      </c>
      <c r="E113" t="s">
        <v>80</v>
      </c>
      <c r="F113" s="107"/>
    </row>
    <row r="114" spans="1:6" x14ac:dyDescent="0.25">
      <c r="A114" s="17">
        <v>47623</v>
      </c>
      <c r="B114" s="24" t="s">
        <v>87</v>
      </c>
      <c r="C114" s="25">
        <v>40781</v>
      </c>
      <c r="D114" t="s">
        <v>193</v>
      </c>
      <c r="E114" t="s">
        <v>80</v>
      </c>
      <c r="F114" s="107"/>
    </row>
    <row r="115" spans="1:6" x14ac:dyDescent="0.25">
      <c r="A115" s="17">
        <v>47562</v>
      </c>
      <c r="B115" s="24" t="s">
        <v>87</v>
      </c>
      <c r="C115" s="25">
        <v>40781</v>
      </c>
      <c r="D115" t="s">
        <v>193</v>
      </c>
      <c r="E115" t="s">
        <v>80</v>
      </c>
      <c r="F115" s="107"/>
    </row>
    <row r="116" spans="1:6" x14ac:dyDescent="0.25">
      <c r="A116" s="17" t="s">
        <v>197</v>
      </c>
      <c r="B116" s="24" t="s">
        <v>87</v>
      </c>
      <c r="C116" s="25">
        <v>40781</v>
      </c>
      <c r="D116" t="s">
        <v>193</v>
      </c>
      <c r="E116" t="s">
        <v>80</v>
      </c>
      <c r="F116" s="107"/>
    </row>
    <row r="117" spans="1:6" x14ac:dyDescent="0.25">
      <c r="A117" s="17">
        <v>47620</v>
      </c>
      <c r="B117" s="24" t="s">
        <v>87</v>
      </c>
      <c r="C117" s="25">
        <v>40781</v>
      </c>
      <c r="D117" t="s">
        <v>193</v>
      </c>
      <c r="E117" t="s">
        <v>80</v>
      </c>
      <c r="F117" s="107"/>
    </row>
    <row r="118" spans="1:6" x14ac:dyDescent="0.25">
      <c r="A118" s="17">
        <v>47622</v>
      </c>
      <c r="B118" s="24" t="s">
        <v>87</v>
      </c>
      <c r="C118" s="25">
        <v>40781</v>
      </c>
      <c r="D118" t="s">
        <v>193</v>
      </c>
      <c r="E118" t="s">
        <v>80</v>
      </c>
      <c r="F118" s="107"/>
    </row>
    <row r="119" spans="1:6" x14ac:dyDescent="0.25">
      <c r="A119" s="17">
        <v>48131</v>
      </c>
      <c r="B119" s="24" t="s">
        <v>87</v>
      </c>
      <c r="C119" s="25">
        <v>40781</v>
      </c>
      <c r="D119" t="s">
        <v>193</v>
      </c>
      <c r="E119" t="s">
        <v>80</v>
      </c>
      <c r="F119" s="107"/>
    </row>
    <row r="120" spans="1:6" x14ac:dyDescent="0.25">
      <c r="A120" s="17">
        <v>47809</v>
      </c>
      <c r="B120" s="24" t="s">
        <v>87</v>
      </c>
      <c r="C120" s="25">
        <v>40781</v>
      </c>
      <c r="D120" t="s">
        <v>193</v>
      </c>
      <c r="E120" t="s">
        <v>80</v>
      </c>
      <c r="F120" s="107"/>
    </row>
    <row r="121" spans="1:6" x14ac:dyDescent="0.25">
      <c r="A121" s="17">
        <v>48000</v>
      </c>
      <c r="B121" s="24" t="s">
        <v>87</v>
      </c>
      <c r="C121" s="25">
        <v>40781</v>
      </c>
      <c r="D121" t="s">
        <v>193</v>
      </c>
      <c r="E121" t="s">
        <v>80</v>
      </c>
      <c r="F121" s="107"/>
    </row>
    <row r="122" spans="1:6" x14ac:dyDescent="0.25">
      <c r="A122" s="17">
        <v>48001</v>
      </c>
      <c r="B122" s="24" t="s">
        <v>87</v>
      </c>
      <c r="C122" s="25">
        <v>40781</v>
      </c>
      <c r="D122" t="s">
        <v>193</v>
      </c>
      <c r="E122" t="s">
        <v>80</v>
      </c>
      <c r="F122" s="107"/>
    </row>
    <row r="123" spans="1:6" x14ac:dyDescent="0.25">
      <c r="A123" s="17">
        <v>48128</v>
      </c>
      <c r="B123" s="24" t="s">
        <v>87</v>
      </c>
      <c r="C123" s="25">
        <v>40781</v>
      </c>
      <c r="D123" t="s">
        <v>193</v>
      </c>
      <c r="E123" t="s">
        <v>80</v>
      </c>
      <c r="F123" s="107"/>
    </row>
    <row r="124" spans="1:6" x14ac:dyDescent="0.25">
      <c r="A124" s="17">
        <v>48132</v>
      </c>
      <c r="B124" s="24" t="s">
        <v>87</v>
      </c>
      <c r="C124" s="25">
        <v>40781</v>
      </c>
      <c r="D124" t="s">
        <v>193</v>
      </c>
      <c r="E124" t="s">
        <v>80</v>
      </c>
      <c r="F124" s="107"/>
    </row>
    <row r="125" spans="1:6" x14ac:dyDescent="0.25">
      <c r="A125" s="17">
        <v>47816</v>
      </c>
      <c r="B125" s="24" t="s">
        <v>87</v>
      </c>
      <c r="C125" s="25">
        <v>40784</v>
      </c>
      <c r="D125" t="s">
        <v>193</v>
      </c>
      <c r="E125" t="s">
        <v>80</v>
      </c>
      <c r="F125" s="107"/>
    </row>
    <row r="126" spans="1:6" x14ac:dyDescent="0.25">
      <c r="A126" s="17">
        <v>47561</v>
      </c>
      <c r="B126" s="24" t="s">
        <v>87</v>
      </c>
      <c r="C126" s="25">
        <v>40784</v>
      </c>
      <c r="D126" t="s">
        <v>193</v>
      </c>
      <c r="E126" t="s">
        <v>80</v>
      </c>
      <c r="F126" s="107"/>
    </row>
    <row r="127" spans="1:6" x14ac:dyDescent="0.25">
      <c r="A127" s="17">
        <v>47793</v>
      </c>
      <c r="B127" s="24" t="s">
        <v>87</v>
      </c>
      <c r="C127" s="25">
        <v>40784</v>
      </c>
      <c r="D127" t="s">
        <v>193</v>
      </c>
      <c r="E127" t="s">
        <v>80</v>
      </c>
      <c r="F127" s="107"/>
    </row>
    <row r="128" spans="1:6" x14ac:dyDescent="0.25">
      <c r="A128" s="17">
        <v>47820</v>
      </c>
      <c r="B128" s="24" t="s">
        <v>87</v>
      </c>
      <c r="C128" s="25">
        <v>40784</v>
      </c>
      <c r="D128" t="s">
        <v>193</v>
      </c>
      <c r="E128" t="s">
        <v>80</v>
      </c>
      <c r="F128" s="107"/>
    </row>
    <row r="129" spans="1:6" x14ac:dyDescent="0.25">
      <c r="A129" s="17">
        <v>47794</v>
      </c>
      <c r="B129" s="24" t="s">
        <v>87</v>
      </c>
      <c r="C129" s="25">
        <v>40784</v>
      </c>
      <c r="D129" t="s">
        <v>193</v>
      </c>
      <c r="E129" t="s">
        <v>80</v>
      </c>
      <c r="F129" s="107"/>
    </row>
    <row r="130" spans="1:6" x14ac:dyDescent="0.25">
      <c r="A130" s="17">
        <v>47792</v>
      </c>
      <c r="B130" s="24" t="s">
        <v>87</v>
      </c>
      <c r="C130" s="25">
        <v>40784</v>
      </c>
      <c r="D130" t="s">
        <v>193</v>
      </c>
      <c r="E130" t="s">
        <v>80</v>
      </c>
      <c r="F130" s="107"/>
    </row>
    <row r="131" spans="1:6" x14ac:dyDescent="0.25">
      <c r="A131" s="17">
        <v>47737</v>
      </c>
      <c r="B131" s="24" t="s">
        <v>87</v>
      </c>
      <c r="C131" s="25">
        <v>40784</v>
      </c>
      <c r="D131" t="s">
        <v>193</v>
      </c>
      <c r="E131" t="s">
        <v>80</v>
      </c>
      <c r="F131" s="107"/>
    </row>
    <row r="132" spans="1:6" x14ac:dyDescent="0.25">
      <c r="A132" s="17">
        <v>47733</v>
      </c>
      <c r="B132" s="24" t="s">
        <v>87</v>
      </c>
      <c r="C132" s="25">
        <v>40784</v>
      </c>
      <c r="D132" t="s">
        <v>193</v>
      </c>
      <c r="E132" t="s">
        <v>80</v>
      </c>
      <c r="F132" s="107"/>
    </row>
    <row r="133" spans="1:6" x14ac:dyDescent="0.25">
      <c r="A133" s="17">
        <v>47734</v>
      </c>
      <c r="B133" s="24" t="s">
        <v>87</v>
      </c>
      <c r="C133" s="25">
        <v>40784</v>
      </c>
      <c r="D133" t="s">
        <v>193</v>
      </c>
      <c r="E133" t="s">
        <v>80</v>
      </c>
      <c r="F133" s="107"/>
    </row>
    <row r="134" spans="1:6" x14ac:dyDescent="0.25">
      <c r="A134" s="17">
        <v>47736</v>
      </c>
      <c r="B134" s="24" t="s">
        <v>87</v>
      </c>
      <c r="C134" s="25">
        <v>40784</v>
      </c>
      <c r="D134" t="s">
        <v>193</v>
      </c>
      <c r="E134" t="s">
        <v>80</v>
      </c>
      <c r="F134" s="107"/>
    </row>
    <row r="135" spans="1:6" x14ac:dyDescent="0.25">
      <c r="A135" s="17">
        <v>47735</v>
      </c>
      <c r="B135" s="24" t="s">
        <v>87</v>
      </c>
      <c r="C135" s="25">
        <v>40784</v>
      </c>
      <c r="D135" t="s">
        <v>193</v>
      </c>
      <c r="E135" t="s">
        <v>80</v>
      </c>
      <c r="F135" s="107"/>
    </row>
    <row r="136" spans="1:6" x14ac:dyDescent="0.25">
      <c r="A136" s="17">
        <v>47732</v>
      </c>
      <c r="B136" s="24" t="s">
        <v>87</v>
      </c>
      <c r="C136" s="25">
        <v>40784</v>
      </c>
      <c r="D136" t="s">
        <v>193</v>
      </c>
      <c r="E136" t="s">
        <v>80</v>
      </c>
      <c r="F136" s="107"/>
    </row>
    <row r="137" spans="1:6" x14ac:dyDescent="0.25">
      <c r="A137" s="17">
        <v>47672</v>
      </c>
      <c r="B137" s="24" t="s">
        <v>87</v>
      </c>
      <c r="C137" s="25">
        <v>40784</v>
      </c>
      <c r="D137" t="s">
        <v>193</v>
      </c>
      <c r="E137" t="s">
        <v>80</v>
      </c>
      <c r="F137" s="107"/>
    </row>
    <row r="138" spans="1:6" x14ac:dyDescent="0.25">
      <c r="A138" s="17">
        <v>47677</v>
      </c>
      <c r="B138" s="24" t="s">
        <v>87</v>
      </c>
      <c r="C138" s="25">
        <v>40784</v>
      </c>
      <c r="D138" t="s">
        <v>193</v>
      </c>
      <c r="E138" t="s">
        <v>80</v>
      </c>
      <c r="F138" s="107"/>
    </row>
    <row r="139" spans="1:6" x14ac:dyDescent="0.25">
      <c r="A139" s="17">
        <v>47674</v>
      </c>
      <c r="B139" s="24" t="s">
        <v>87</v>
      </c>
      <c r="C139" s="25">
        <v>40784</v>
      </c>
      <c r="D139" t="s">
        <v>193</v>
      </c>
      <c r="E139" t="s">
        <v>80</v>
      </c>
      <c r="F139" s="107"/>
    </row>
    <row r="140" spans="1:6" x14ac:dyDescent="0.25">
      <c r="A140" s="17">
        <v>47665</v>
      </c>
      <c r="B140" s="24" t="s">
        <v>87</v>
      </c>
      <c r="C140" s="25">
        <v>40784</v>
      </c>
      <c r="D140" t="s">
        <v>193</v>
      </c>
      <c r="E140" t="s">
        <v>80</v>
      </c>
      <c r="F140" s="107"/>
    </row>
    <row r="141" spans="1:6" x14ac:dyDescent="0.25">
      <c r="A141" s="17">
        <v>47673</v>
      </c>
      <c r="B141" s="24" t="s">
        <v>87</v>
      </c>
      <c r="C141" s="25">
        <v>40784</v>
      </c>
      <c r="D141" t="s">
        <v>193</v>
      </c>
      <c r="E141" t="s">
        <v>80</v>
      </c>
      <c r="F141" s="107"/>
    </row>
    <row r="142" spans="1:6" x14ac:dyDescent="0.25">
      <c r="A142" s="17">
        <v>47675</v>
      </c>
      <c r="B142" s="24" t="s">
        <v>87</v>
      </c>
      <c r="C142" s="25">
        <v>40784</v>
      </c>
      <c r="D142" t="s">
        <v>193</v>
      </c>
      <c r="E142" t="s">
        <v>80</v>
      </c>
      <c r="F142" s="107"/>
    </row>
    <row r="143" spans="1:6" x14ac:dyDescent="0.25">
      <c r="A143" s="17">
        <v>47722</v>
      </c>
      <c r="B143" s="24" t="s">
        <v>87</v>
      </c>
      <c r="C143" s="25">
        <v>40784</v>
      </c>
      <c r="D143" t="s">
        <v>193</v>
      </c>
      <c r="E143" t="s">
        <v>80</v>
      </c>
      <c r="F143" s="107"/>
    </row>
    <row r="144" spans="1:6" x14ac:dyDescent="0.25">
      <c r="A144" s="17">
        <v>47720</v>
      </c>
      <c r="B144" s="24" t="s">
        <v>87</v>
      </c>
      <c r="C144" s="25">
        <v>40784</v>
      </c>
      <c r="D144" t="s">
        <v>193</v>
      </c>
      <c r="E144" t="s">
        <v>80</v>
      </c>
      <c r="F144" s="107"/>
    </row>
    <row r="145" spans="1:6" x14ac:dyDescent="0.25">
      <c r="A145" s="17">
        <v>47621</v>
      </c>
      <c r="B145" s="24" t="s">
        <v>87</v>
      </c>
      <c r="C145" s="25">
        <v>40784</v>
      </c>
      <c r="D145" t="s">
        <v>193</v>
      </c>
      <c r="E145" t="s">
        <v>80</v>
      </c>
      <c r="F145" s="107"/>
    </row>
    <row r="146" spans="1:6" x14ac:dyDescent="0.25">
      <c r="A146" s="17">
        <v>47724</v>
      </c>
      <c r="B146" s="24" t="s">
        <v>87</v>
      </c>
      <c r="C146" s="25">
        <v>40784</v>
      </c>
      <c r="D146" t="s">
        <v>193</v>
      </c>
      <c r="E146" t="s">
        <v>80</v>
      </c>
      <c r="F146" s="107"/>
    </row>
    <row r="147" spans="1:6" x14ac:dyDescent="0.25">
      <c r="A147" s="17">
        <v>47536</v>
      </c>
      <c r="B147" s="24" t="s">
        <v>87</v>
      </c>
      <c r="C147" s="25">
        <v>40784</v>
      </c>
      <c r="D147" t="s">
        <v>193</v>
      </c>
      <c r="E147" t="s">
        <v>80</v>
      </c>
      <c r="F147" s="107"/>
    </row>
    <row r="148" spans="1:6" x14ac:dyDescent="0.25">
      <c r="A148" s="17">
        <v>47547</v>
      </c>
      <c r="B148" s="24" t="s">
        <v>87</v>
      </c>
      <c r="C148" s="25">
        <v>40785</v>
      </c>
      <c r="D148" t="s">
        <v>193</v>
      </c>
      <c r="E148" t="s">
        <v>80</v>
      </c>
      <c r="F148" s="107"/>
    </row>
    <row r="149" spans="1:6" x14ac:dyDescent="0.25">
      <c r="A149" s="17">
        <v>47661</v>
      </c>
      <c r="B149" s="24" t="s">
        <v>87</v>
      </c>
      <c r="C149" s="25">
        <v>40785</v>
      </c>
      <c r="D149" t="s">
        <v>193</v>
      </c>
      <c r="E149" t="s">
        <v>80</v>
      </c>
      <c r="F149" s="107"/>
    </row>
    <row r="150" spans="1:6" x14ac:dyDescent="0.25">
      <c r="A150" s="17">
        <v>48098</v>
      </c>
      <c r="B150" s="24" t="s">
        <v>87</v>
      </c>
      <c r="C150" s="25">
        <v>40788</v>
      </c>
      <c r="D150" t="s">
        <v>193</v>
      </c>
      <c r="E150" t="s">
        <v>80</v>
      </c>
      <c r="F150" s="107"/>
    </row>
    <row r="151" spans="1:6" x14ac:dyDescent="0.25">
      <c r="A151" s="17">
        <v>47941</v>
      </c>
      <c r="B151" s="24" t="s">
        <v>87</v>
      </c>
      <c r="C151" s="25">
        <v>40794</v>
      </c>
      <c r="D151" t="s">
        <v>193</v>
      </c>
      <c r="E151" t="s">
        <v>80</v>
      </c>
      <c r="F151" s="107"/>
    </row>
    <row r="152" spans="1:6" x14ac:dyDescent="0.25">
      <c r="A152" s="17">
        <v>47939</v>
      </c>
      <c r="B152" s="24" t="s">
        <v>87</v>
      </c>
      <c r="C152" s="25">
        <v>40794</v>
      </c>
      <c r="D152" t="s">
        <v>193</v>
      </c>
      <c r="E152" t="s">
        <v>80</v>
      </c>
      <c r="F152" s="107"/>
    </row>
    <row r="153" spans="1:6" x14ac:dyDescent="0.25">
      <c r="A153" s="17">
        <v>48055</v>
      </c>
      <c r="B153" s="24" t="s">
        <v>87</v>
      </c>
      <c r="C153" s="25">
        <v>40813</v>
      </c>
      <c r="D153" t="s">
        <v>193</v>
      </c>
      <c r="E153" t="s">
        <v>80</v>
      </c>
      <c r="F153" s="107"/>
    </row>
    <row r="154" spans="1:6" x14ac:dyDescent="0.25">
      <c r="A154" s="17">
        <v>48014</v>
      </c>
      <c r="B154" s="24" t="s">
        <v>87</v>
      </c>
      <c r="C154" s="25">
        <v>40815</v>
      </c>
      <c r="D154" t="s">
        <v>193</v>
      </c>
      <c r="E154" t="s">
        <v>80</v>
      </c>
      <c r="F154" s="107"/>
    </row>
    <row r="155" spans="1:6" x14ac:dyDescent="0.25">
      <c r="A155" s="17">
        <v>48016</v>
      </c>
      <c r="B155" s="24" t="s">
        <v>87</v>
      </c>
      <c r="C155" s="25">
        <v>40815</v>
      </c>
      <c r="D155" t="s">
        <v>193</v>
      </c>
      <c r="E155" t="s">
        <v>80</v>
      </c>
      <c r="F155" s="107"/>
    </row>
    <row r="156" spans="1:6" x14ac:dyDescent="0.25">
      <c r="A156" s="17">
        <v>47569</v>
      </c>
      <c r="B156" s="24" t="s">
        <v>87</v>
      </c>
      <c r="C156" s="25">
        <v>40816</v>
      </c>
      <c r="D156" t="s">
        <v>193</v>
      </c>
      <c r="E156" t="s">
        <v>80</v>
      </c>
      <c r="F156" s="107"/>
    </row>
    <row r="157" spans="1:6" x14ac:dyDescent="0.25">
      <c r="A157" s="17">
        <v>47767</v>
      </c>
      <c r="B157" s="24" t="s">
        <v>87</v>
      </c>
      <c r="C157" s="25">
        <v>40816</v>
      </c>
      <c r="D157" t="s">
        <v>193</v>
      </c>
      <c r="E157" t="s">
        <v>80</v>
      </c>
      <c r="F157" s="107"/>
    </row>
    <row r="158" spans="1:6" x14ac:dyDescent="0.25">
      <c r="A158" s="17">
        <v>48012</v>
      </c>
      <c r="B158" s="24" t="s">
        <v>87</v>
      </c>
      <c r="C158" s="25">
        <v>40816</v>
      </c>
      <c r="D158" t="s">
        <v>193</v>
      </c>
      <c r="E158" t="s">
        <v>80</v>
      </c>
      <c r="F158" s="107"/>
    </row>
    <row r="159" spans="1:6" x14ac:dyDescent="0.25">
      <c r="A159" s="17">
        <v>48101</v>
      </c>
      <c r="B159" s="24" t="s">
        <v>87</v>
      </c>
      <c r="C159" s="25">
        <v>40816</v>
      </c>
      <c r="D159" t="s">
        <v>193</v>
      </c>
      <c r="E159" t="s">
        <v>80</v>
      </c>
      <c r="F159" s="107"/>
    </row>
    <row r="160" spans="1:6" x14ac:dyDescent="0.25">
      <c r="A160" s="17">
        <v>48103</v>
      </c>
      <c r="B160" s="24" t="s">
        <v>87</v>
      </c>
      <c r="C160" s="25">
        <v>40816</v>
      </c>
      <c r="D160" t="s">
        <v>193</v>
      </c>
      <c r="E160" t="s">
        <v>80</v>
      </c>
      <c r="F160" s="107"/>
    </row>
    <row r="161" spans="1:6" x14ac:dyDescent="0.25">
      <c r="A161" s="17">
        <v>48100</v>
      </c>
      <c r="B161" s="24" t="s">
        <v>87</v>
      </c>
      <c r="C161" s="25">
        <v>40816</v>
      </c>
      <c r="D161" t="s">
        <v>193</v>
      </c>
      <c r="E161" t="s">
        <v>80</v>
      </c>
      <c r="F161" s="107"/>
    </row>
    <row r="162" spans="1:6" x14ac:dyDescent="0.25">
      <c r="A162" s="17">
        <v>48121</v>
      </c>
      <c r="B162" s="24" t="s">
        <v>87</v>
      </c>
      <c r="C162" s="25">
        <v>40816</v>
      </c>
      <c r="D162" t="s">
        <v>193</v>
      </c>
      <c r="E162" t="s">
        <v>80</v>
      </c>
      <c r="F162" s="107"/>
    </row>
    <row r="163" spans="1:6" x14ac:dyDescent="0.25">
      <c r="A163" s="17">
        <v>47945</v>
      </c>
      <c r="B163" s="24" t="s">
        <v>87</v>
      </c>
      <c r="C163" s="25">
        <v>40820</v>
      </c>
      <c r="D163" t="s">
        <v>193</v>
      </c>
      <c r="E163" t="s">
        <v>80</v>
      </c>
      <c r="F163" s="107"/>
    </row>
    <row r="164" spans="1:6" x14ac:dyDescent="0.25">
      <c r="A164" s="17">
        <v>47994</v>
      </c>
      <c r="B164" s="24" t="s">
        <v>87</v>
      </c>
      <c r="C164" s="25">
        <v>40820</v>
      </c>
      <c r="D164" t="s">
        <v>193</v>
      </c>
      <c r="E164" t="s">
        <v>80</v>
      </c>
      <c r="F164" s="107"/>
    </row>
    <row r="165" spans="1:6" x14ac:dyDescent="0.25">
      <c r="A165" s="17">
        <v>47993</v>
      </c>
      <c r="B165" s="24" t="s">
        <v>87</v>
      </c>
      <c r="C165" s="25">
        <v>40820</v>
      </c>
      <c r="D165" t="s">
        <v>193</v>
      </c>
      <c r="E165" t="s">
        <v>80</v>
      </c>
      <c r="F165" s="107"/>
    </row>
    <row r="166" spans="1:6" x14ac:dyDescent="0.25">
      <c r="A166" s="17">
        <v>47953</v>
      </c>
      <c r="B166" s="24" t="s">
        <v>87</v>
      </c>
      <c r="C166" s="25">
        <v>40820</v>
      </c>
      <c r="D166" t="s">
        <v>193</v>
      </c>
      <c r="E166" t="s">
        <v>80</v>
      </c>
      <c r="F166" s="107"/>
    </row>
    <row r="167" spans="1:6" x14ac:dyDescent="0.25">
      <c r="A167" s="17">
        <v>47991</v>
      </c>
      <c r="B167" s="24" t="s">
        <v>87</v>
      </c>
      <c r="C167" s="25">
        <v>40820</v>
      </c>
      <c r="D167" t="s">
        <v>193</v>
      </c>
      <c r="E167" t="s">
        <v>80</v>
      </c>
      <c r="F167" s="107"/>
    </row>
    <row r="168" spans="1:6" x14ac:dyDescent="0.25">
      <c r="A168" s="17">
        <v>47827</v>
      </c>
      <c r="B168" s="24" t="s">
        <v>87</v>
      </c>
      <c r="C168" s="25">
        <v>40820</v>
      </c>
      <c r="D168" t="s">
        <v>193</v>
      </c>
      <c r="E168" t="s">
        <v>80</v>
      </c>
      <c r="F168" s="107"/>
    </row>
    <row r="169" spans="1:6" x14ac:dyDescent="0.25">
      <c r="A169" s="17">
        <v>47566</v>
      </c>
      <c r="B169" s="24" t="s">
        <v>87</v>
      </c>
      <c r="C169" s="25">
        <v>40820</v>
      </c>
      <c r="D169" t="s">
        <v>193</v>
      </c>
      <c r="E169" t="s">
        <v>80</v>
      </c>
      <c r="F169" s="107"/>
    </row>
    <row r="170" spans="1:6" x14ac:dyDescent="0.25">
      <c r="A170" s="17">
        <v>48089</v>
      </c>
      <c r="B170" s="24" t="s">
        <v>87</v>
      </c>
      <c r="C170" s="25">
        <v>40820</v>
      </c>
      <c r="D170" t="s">
        <v>193</v>
      </c>
      <c r="E170" t="s">
        <v>80</v>
      </c>
      <c r="F170" s="107"/>
    </row>
    <row r="171" spans="1:6" x14ac:dyDescent="0.25">
      <c r="A171" s="17">
        <v>47568</v>
      </c>
      <c r="B171" s="24" t="s">
        <v>87</v>
      </c>
      <c r="C171" s="25">
        <v>40820</v>
      </c>
      <c r="D171" t="s">
        <v>193</v>
      </c>
      <c r="E171" t="s">
        <v>80</v>
      </c>
      <c r="F171" s="107"/>
    </row>
    <row r="172" spans="1:6" x14ac:dyDescent="0.25">
      <c r="A172" s="17">
        <v>48086</v>
      </c>
      <c r="B172" s="24" t="s">
        <v>87</v>
      </c>
      <c r="C172" s="25">
        <v>40820</v>
      </c>
      <c r="D172" t="s">
        <v>193</v>
      </c>
      <c r="E172" t="s">
        <v>80</v>
      </c>
      <c r="F172" s="107"/>
    </row>
    <row r="173" spans="1:6" x14ac:dyDescent="0.25">
      <c r="A173" s="17">
        <v>47552</v>
      </c>
      <c r="B173" s="24" t="s">
        <v>87</v>
      </c>
      <c r="C173" s="25">
        <v>40820</v>
      </c>
      <c r="D173" t="s">
        <v>193</v>
      </c>
      <c r="E173" t="s">
        <v>80</v>
      </c>
      <c r="F173" s="107"/>
    </row>
    <row r="174" spans="1:6" x14ac:dyDescent="0.25">
      <c r="A174" s="17">
        <v>47766</v>
      </c>
      <c r="B174" s="24" t="s">
        <v>87</v>
      </c>
      <c r="C174" s="25">
        <v>40820</v>
      </c>
      <c r="D174" t="s">
        <v>193</v>
      </c>
      <c r="E174" t="s">
        <v>80</v>
      </c>
      <c r="F174" s="107"/>
    </row>
    <row r="175" spans="1:6" x14ac:dyDescent="0.25">
      <c r="A175" s="17">
        <v>47666</v>
      </c>
      <c r="B175" s="24" t="s">
        <v>87</v>
      </c>
      <c r="C175" s="25">
        <v>40820</v>
      </c>
      <c r="D175" t="s">
        <v>193</v>
      </c>
      <c r="E175" t="s">
        <v>80</v>
      </c>
      <c r="F175" s="107"/>
    </row>
    <row r="176" spans="1:6" x14ac:dyDescent="0.25">
      <c r="A176" s="17">
        <v>48066</v>
      </c>
      <c r="B176" s="24" t="s">
        <v>87</v>
      </c>
      <c r="C176" s="25">
        <v>40821</v>
      </c>
      <c r="D176" t="s">
        <v>193</v>
      </c>
      <c r="E176" t="s">
        <v>80</v>
      </c>
      <c r="F176" s="107"/>
    </row>
    <row r="177" spans="1:6" x14ac:dyDescent="0.25">
      <c r="A177" s="17">
        <v>47973</v>
      </c>
      <c r="B177" s="24" t="s">
        <v>87</v>
      </c>
      <c r="C177" s="25">
        <v>40821</v>
      </c>
      <c r="D177" t="s">
        <v>193</v>
      </c>
      <c r="E177" t="s">
        <v>80</v>
      </c>
      <c r="F177" s="107"/>
    </row>
    <row r="178" spans="1:6" x14ac:dyDescent="0.25">
      <c r="A178" s="17">
        <v>48079</v>
      </c>
      <c r="B178" s="24" t="s">
        <v>87</v>
      </c>
      <c r="C178" s="25">
        <v>40821</v>
      </c>
      <c r="D178" t="s">
        <v>193</v>
      </c>
      <c r="E178" t="s">
        <v>80</v>
      </c>
      <c r="F178" s="107"/>
    </row>
    <row r="179" spans="1:6" x14ac:dyDescent="0.25">
      <c r="A179" s="17">
        <v>48038</v>
      </c>
      <c r="B179" s="24" t="s">
        <v>87</v>
      </c>
      <c r="C179" s="25">
        <v>40821</v>
      </c>
      <c r="D179" t="s">
        <v>193</v>
      </c>
      <c r="E179" t="s">
        <v>80</v>
      </c>
      <c r="F179" s="107"/>
    </row>
    <row r="180" spans="1:6" x14ac:dyDescent="0.25">
      <c r="A180" s="17">
        <v>48074</v>
      </c>
      <c r="B180" s="24" t="s">
        <v>87</v>
      </c>
      <c r="C180" s="25">
        <v>40821</v>
      </c>
      <c r="D180" t="s">
        <v>193</v>
      </c>
      <c r="E180" t="s">
        <v>80</v>
      </c>
      <c r="F180" s="107"/>
    </row>
    <row r="181" spans="1:6" x14ac:dyDescent="0.25">
      <c r="A181" s="17">
        <v>47896</v>
      </c>
      <c r="B181" s="24" t="s">
        <v>87</v>
      </c>
      <c r="C181" s="25">
        <v>40821</v>
      </c>
      <c r="D181" t="s">
        <v>193</v>
      </c>
      <c r="E181" t="s">
        <v>80</v>
      </c>
      <c r="F181" s="107"/>
    </row>
    <row r="182" spans="1:6" x14ac:dyDescent="0.25">
      <c r="A182" s="17">
        <v>48115</v>
      </c>
      <c r="B182" s="24" t="s">
        <v>87</v>
      </c>
      <c r="C182" s="25">
        <v>40821</v>
      </c>
      <c r="D182" t="s">
        <v>193</v>
      </c>
      <c r="E182" t="s">
        <v>80</v>
      </c>
      <c r="F182" s="107"/>
    </row>
    <row r="183" spans="1:6" x14ac:dyDescent="0.25">
      <c r="A183" s="17">
        <v>47898</v>
      </c>
      <c r="B183" s="24" t="s">
        <v>87</v>
      </c>
      <c r="C183" s="25">
        <v>40821</v>
      </c>
      <c r="D183" t="s">
        <v>193</v>
      </c>
      <c r="E183" t="s">
        <v>80</v>
      </c>
      <c r="F183" s="107"/>
    </row>
    <row r="184" spans="1:6" x14ac:dyDescent="0.25">
      <c r="A184" s="17">
        <v>47959</v>
      </c>
      <c r="B184" s="24" t="s">
        <v>87</v>
      </c>
      <c r="C184" s="25">
        <v>40821</v>
      </c>
      <c r="D184" t="s">
        <v>193</v>
      </c>
      <c r="E184" t="s">
        <v>80</v>
      </c>
      <c r="F184" s="107"/>
    </row>
    <row r="185" spans="1:6" x14ac:dyDescent="0.25">
      <c r="A185" s="17">
        <v>47897</v>
      </c>
      <c r="B185" s="24" t="s">
        <v>87</v>
      </c>
      <c r="C185" s="25">
        <v>40821</v>
      </c>
      <c r="D185" t="s">
        <v>193</v>
      </c>
      <c r="E185" t="s">
        <v>80</v>
      </c>
      <c r="F185" s="107"/>
    </row>
    <row r="186" spans="1:6" x14ac:dyDescent="0.25">
      <c r="A186" s="17">
        <v>47894</v>
      </c>
      <c r="B186" s="24" t="s">
        <v>87</v>
      </c>
      <c r="C186" s="25">
        <v>40821</v>
      </c>
      <c r="D186" t="s">
        <v>193</v>
      </c>
      <c r="E186" t="s">
        <v>80</v>
      </c>
      <c r="F186" s="107"/>
    </row>
    <row r="187" spans="1:6" x14ac:dyDescent="0.25">
      <c r="A187" s="17">
        <v>48063</v>
      </c>
      <c r="B187" s="24" t="s">
        <v>87</v>
      </c>
      <c r="C187" s="25">
        <v>40821</v>
      </c>
      <c r="D187" t="s">
        <v>193</v>
      </c>
      <c r="E187" t="s">
        <v>80</v>
      </c>
      <c r="F187" s="107"/>
    </row>
    <row r="188" spans="1:6" x14ac:dyDescent="0.25">
      <c r="A188" s="17">
        <v>47611</v>
      </c>
      <c r="B188" s="24" t="s">
        <v>87</v>
      </c>
      <c r="C188" s="25">
        <v>40822</v>
      </c>
      <c r="D188" t="s">
        <v>193</v>
      </c>
      <c r="E188" t="s">
        <v>80</v>
      </c>
      <c r="F188" s="107"/>
    </row>
    <row r="189" spans="1:6" x14ac:dyDescent="0.25">
      <c r="A189" s="17">
        <v>48065</v>
      </c>
      <c r="B189" s="24" t="s">
        <v>87</v>
      </c>
      <c r="C189" s="25">
        <v>40822</v>
      </c>
      <c r="D189" t="s">
        <v>193</v>
      </c>
      <c r="E189" t="s">
        <v>80</v>
      </c>
      <c r="F189" s="107"/>
    </row>
    <row r="190" spans="1:6" x14ac:dyDescent="0.25">
      <c r="A190" s="17">
        <v>48039</v>
      </c>
      <c r="B190" s="24" t="s">
        <v>87</v>
      </c>
      <c r="C190" s="25">
        <v>40822</v>
      </c>
      <c r="D190" t="s">
        <v>193</v>
      </c>
      <c r="E190" t="s">
        <v>80</v>
      </c>
      <c r="F190" s="107"/>
    </row>
    <row r="191" spans="1:6" x14ac:dyDescent="0.25">
      <c r="A191" s="17">
        <v>47608</v>
      </c>
      <c r="B191" s="24" t="s">
        <v>87</v>
      </c>
      <c r="C191" s="25">
        <v>40822</v>
      </c>
      <c r="D191" t="s">
        <v>193</v>
      </c>
      <c r="E191" t="s">
        <v>80</v>
      </c>
      <c r="F191" s="107"/>
    </row>
    <row r="192" spans="1:6" x14ac:dyDescent="0.25">
      <c r="A192" s="17">
        <v>47609</v>
      </c>
      <c r="B192" s="24" t="s">
        <v>87</v>
      </c>
      <c r="C192" s="25">
        <v>40822</v>
      </c>
      <c r="D192" t="s">
        <v>193</v>
      </c>
      <c r="E192" t="s">
        <v>80</v>
      </c>
      <c r="F192" s="107"/>
    </row>
    <row r="193" spans="1:6" x14ac:dyDescent="0.25">
      <c r="A193" s="17">
        <v>47606</v>
      </c>
      <c r="B193" s="24" t="s">
        <v>87</v>
      </c>
      <c r="C193" s="25">
        <v>40822</v>
      </c>
      <c r="D193" t="s">
        <v>193</v>
      </c>
      <c r="E193" t="s">
        <v>80</v>
      </c>
      <c r="F193" s="107"/>
    </row>
    <row r="194" spans="1:6" x14ac:dyDescent="0.25">
      <c r="A194" s="17">
        <v>47610</v>
      </c>
      <c r="B194" s="24" t="s">
        <v>87</v>
      </c>
      <c r="C194" s="25">
        <v>40822</v>
      </c>
      <c r="D194" t="s">
        <v>193</v>
      </c>
      <c r="E194" t="s">
        <v>80</v>
      </c>
      <c r="F194" s="107"/>
    </row>
    <row r="195" spans="1:6" x14ac:dyDescent="0.25">
      <c r="A195" s="17">
        <v>47933</v>
      </c>
      <c r="B195" s="24" t="s">
        <v>87</v>
      </c>
      <c r="C195" s="25">
        <v>40822</v>
      </c>
      <c r="D195" t="s">
        <v>193</v>
      </c>
      <c r="E195" t="s">
        <v>80</v>
      </c>
      <c r="F195" s="107"/>
    </row>
    <row r="196" spans="1:6" x14ac:dyDescent="0.25">
      <c r="A196" s="17">
        <v>48043</v>
      </c>
      <c r="B196" s="24" t="s">
        <v>87</v>
      </c>
      <c r="C196" s="25">
        <v>40822</v>
      </c>
      <c r="D196" t="s">
        <v>193</v>
      </c>
      <c r="E196" t="s">
        <v>80</v>
      </c>
      <c r="F196" s="107"/>
    </row>
    <row r="197" spans="1:6" x14ac:dyDescent="0.25">
      <c r="A197" s="17">
        <v>47857</v>
      </c>
      <c r="B197" s="24" t="s">
        <v>87</v>
      </c>
      <c r="C197" s="25">
        <v>40822</v>
      </c>
      <c r="D197" t="s">
        <v>193</v>
      </c>
      <c r="E197" t="s">
        <v>80</v>
      </c>
      <c r="F197" s="107"/>
    </row>
    <row r="198" spans="1:6" x14ac:dyDescent="0.25">
      <c r="A198" s="17">
        <v>47855</v>
      </c>
      <c r="B198" s="24" t="s">
        <v>87</v>
      </c>
      <c r="C198" s="25">
        <v>40822</v>
      </c>
      <c r="D198" t="s">
        <v>193</v>
      </c>
      <c r="E198" t="s">
        <v>80</v>
      </c>
      <c r="F198" s="107"/>
    </row>
    <row r="199" spans="1:6" x14ac:dyDescent="0.25">
      <c r="A199" s="17" t="s">
        <v>198</v>
      </c>
      <c r="B199" s="24" t="s">
        <v>87</v>
      </c>
      <c r="C199" s="25">
        <v>40823</v>
      </c>
      <c r="D199" t="s">
        <v>193</v>
      </c>
      <c r="E199" t="s">
        <v>80</v>
      </c>
      <c r="F199" s="107"/>
    </row>
    <row r="200" spans="1:6" x14ac:dyDescent="0.25">
      <c r="A200" s="17">
        <v>47931</v>
      </c>
      <c r="B200" s="24" t="s">
        <v>87</v>
      </c>
      <c r="C200" s="25">
        <v>40823</v>
      </c>
      <c r="D200" t="s">
        <v>193</v>
      </c>
      <c r="E200" t="s">
        <v>80</v>
      </c>
      <c r="F200" s="107"/>
    </row>
    <row r="201" spans="1:6" x14ac:dyDescent="0.25">
      <c r="A201" s="17">
        <v>48008</v>
      </c>
      <c r="B201" s="24" t="s">
        <v>87</v>
      </c>
      <c r="C201" s="25">
        <v>40823</v>
      </c>
      <c r="D201" t="s">
        <v>193</v>
      </c>
      <c r="E201" t="s">
        <v>80</v>
      </c>
      <c r="F201" s="107"/>
    </row>
    <row r="202" spans="1:6" x14ac:dyDescent="0.25">
      <c r="A202" s="17">
        <v>47934</v>
      </c>
      <c r="B202" s="24" t="s">
        <v>87</v>
      </c>
      <c r="C202" s="25">
        <v>40823</v>
      </c>
      <c r="D202" t="s">
        <v>193</v>
      </c>
      <c r="E202" t="s">
        <v>80</v>
      </c>
      <c r="F202" s="107"/>
    </row>
    <row r="203" spans="1:6" x14ac:dyDescent="0.25">
      <c r="A203" s="17">
        <v>48077</v>
      </c>
      <c r="B203" s="24" t="s">
        <v>87</v>
      </c>
      <c r="C203" s="25">
        <v>40823</v>
      </c>
      <c r="D203" t="s">
        <v>193</v>
      </c>
      <c r="E203" t="s">
        <v>80</v>
      </c>
      <c r="F203" s="107"/>
    </row>
    <row r="204" spans="1:6" x14ac:dyDescent="0.25">
      <c r="A204" s="17">
        <v>48011</v>
      </c>
      <c r="B204" s="24" t="s">
        <v>87</v>
      </c>
      <c r="C204" s="25">
        <v>40823</v>
      </c>
      <c r="D204" t="s">
        <v>193</v>
      </c>
      <c r="E204" t="s">
        <v>80</v>
      </c>
      <c r="F204" s="107"/>
    </row>
    <row r="205" spans="1:6" x14ac:dyDescent="0.25">
      <c r="A205" s="17">
        <v>47924</v>
      </c>
      <c r="B205" s="24" t="s">
        <v>87</v>
      </c>
      <c r="C205" s="25">
        <v>40823</v>
      </c>
      <c r="D205" t="s">
        <v>193</v>
      </c>
      <c r="E205" t="s">
        <v>80</v>
      </c>
      <c r="F205" s="107"/>
    </row>
    <row r="206" spans="1:6" x14ac:dyDescent="0.25">
      <c r="A206" s="17">
        <v>47560</v>
      </c>
      <c r="B206" s="24" t="s">
        <v>87</v>
      </c>
      <c r="C206" s="25">
        <v>40823</v>
      </c>
      <c r="D206" t="s">
        <v>193</v>
      </c>
      <c r="E206" t="s">
        <v>80</v>
      </c>
      <c r="F206" s="107"/>
    </row>
    <row r="207" spans="1:6" x14ac:dyDescent="0.25">
      <c r="A207" s="17">
        <v>47925</v>
      </c>
      <c r="B207" s="24" t="s">
        <v>87</v>
      </c>
      <c r="C207" s="25">
        <v>40823</v>
      </c>
      <c r="D207" t="s">
        <v>193</v>
      </c>
      <c r="E207" t="s">
        <v>80</v>
      </c>
      <c r="F207" s="107"/>
    </row>
    <row r="208" spans="1:6" x14ac:dyDescent="0.25">
      <c r="A208" s="17">
        <v>47926</v>
      </c>
      <c r="B208" s="24" t="s">
        <v>87</v>
      </c>
      <c r="C208" s="25">
        <v>40823</v>
      </c>
      <c r="D208" t="s">
        <v>193</v>
      </c>
      <c r="E208" t="s">
        <v>80</v>
      </c>
      <c r="F208" s="107"/>
    </row>
    <row r="209" spans="1:6" x14ac:dyDescent="0.25">
      <c r="A209" s="17">
        <v>47927</v>
      </c>
      <c r="B209" s="24" t="s">
        <v>87</v>
      </c>
      <c r="C209" s="25">
        <v>40823</v>
      </c>
      <c r="D209" t="s">
        <v>193</v>
      </c>
      <c r="E209" t="s">
        <v>80</v>
      </c>
      <c r="F209" s="107"/>
    </row>
    <row r="210" spans="1:6" x14ac:dyDescent="0.25">
      <c r="A210" s="17">
        <v>47928</v>
      </c>
      <c r="B210" s="24" t="s">
        <v>87</v>
      </c>
      <c r="C210" s="25">
        <v>40823</v>
      </c>
      <c r="D210" t="s">
        <v>193</v>
      </c>
      <c r="E210" t="s">
        <v>80</v>
      </c>
      <c r="F210" s="107"/>
    </row>
    <row r="211" spans="1:6" x14ac:dyDescent="0.25">
      <c r="A211" s="17">
        <v>48010</v>
      </c>
      <c r="B211" s="24" t="s">
        <v>87</v>
      </c>
      <c r="C211" s="25">
        <v>40828</v>
      </c>
      <c r="D211" t="s">
        <v>193</v>
      </c>
      <c r="E211" t="s">
        <v>80</v>
      </c>
      <c r="F211" s="107"/>
    </row>
    <row r="212" spans="1:6" x14ac:dyDescent="0.25">
      <c r="A212" s="17">
        <v>47845</v>
      </c>
      <c r="B212" s="24" t="s">
        <v>87</v>
      </c>
      <c r="C212" s="25">
        <v>40829</v>
      </c>
      <c r="D212" t="s">
        <v>193</v>
      </c>
      <c r="E212" t="s">
        <v>80</v>
      </c>
      <c r="F212" s="107"/>
    </row>
    <row r="213" spans="1:6" x14ac:dyDescent="0.25">
      <c r="A213" s="17">
        <v>47914</v>
      </c>
      <c r="B213" s="24" t="s">
        <v>87</v>
      </c>
      <c r="C213" s="25">
        <v>40829</v>
      </c>
      <c r="D213" t="s">
        <v>193</v>
      </c>
      <c r="E213" t="s">
        <v>80</v>
      </c>
      <c r="F213" s="107"/>
    </row>
    <row r="214" spans="1:6" x14ac:dyDescent="0.25">
      <c r="A214" s="17">
        <v>47841</v>
      </c>
      <c r="B214" s="24" t="s">
        <v>87</v>
      </c>
      <c r="C214" s="25">
        <v>40829</v>
      </c>
      <c r="D214" t="s">
        <v>193</v>
      </c>
      <c r="E214" t="s">
        <v>80</v>
      </c>
      <c r="F214" s="107"/>
    </row>
    <row r="215" spans="1:6" x14ac:dyDescent="0.25">
      <c r="A215" s="17">
        <v>47843</v>
      </c>
      <c r="B215" s="24" t="s">
        <v>87</v>
      </c>
      <c r="C215" s="25">
        <v>40829</v>
      </c>
      <c r="D215" t="s">
        <v>193</v>
      </c>
      <c r="E215" t="s">
        <v>80</v>
      </c>
      <c r="F215" s="107"/>
    </row>
    <row r="216" spans="1:6" x14ac:dyDescent="0.25">
      <c r="A216" s="17">
        <v>47912</v>
      </c>
      <c r="B216" s="24" t="s">
        <v>87</v>
      </c>
      <c r="C216" s="25">
        <v>40829</v>
      </c>
      <c r="D216" t="s">
        <v>193</v>
      </c>
      <c r="E216" t="s">
        <v>80</v>
      </c>
      <c r="F216" s="107"/>
    </row>
    <row r="217" spans="1:6" x14ac:dyDescent="0.25">
      <c r="A217" s="17">
        <v>47859</v>
      </c>
      <c r="B217" s="24" t="s">
        <v>87</v>
      </c>
      <c r="C217" s="25">
        <v>40829</v>
      </c>
      <c r="D217" t="s">
        <v>193</v>
      </c>
      <c r="E217" t="s">
        <v>80</v>
      </c>
      <c r="F217" s="107"/>
    </row>
    <row r="218" spans="1:6" x14ac:dyDescent="0.25">
      <c r="A218" s="17">
        <v>47904</v>
      </c>
      <c r="B218" s="24" t="s">
        <v>87</v>
      </c>
      <c r="C218" s="25">
        <v>40829</v>
      </c>
      <c r="D218" t="s">
        <v>193</v>
      </c>
      <c r="E218" t="s">
        <v>80</v>
      </c>
      <c r="F218" s="107"/>
    </row>
    <row r="219" spans="1:6" x14ac:dyDescent="0.25">
      <c r="A219" s="17">
        <v>47860</v>
      </c>
      <c r="B219" s="24" t="s">
        <v>87</v>
      </c>
      <c r="C219" s="25">
        <v>40829</v>
      </c>
      <c r="D219" t="s">
        <v>193</v>
      </c>
      <c r="E219" t="s">
        <v>80</v>
      </c>
      <c r="F219" s="107"/>
    </row>
    <row r="220" spans="1:6" x14ac:dyDescent="0.25">
      <c r="A220" s="17">
        <v>47861</v>
      </c>
      <c r="B220" s="24" t="s">
        <v>87</v>
      </c>
      <c r="C220" s="25">
        <v>40829</v>
      </c>
      <c r="D220" t="s">
        <v>193</v>
      </c>
      <c r="E220" t="s">
        <v>80</v>
      </c>
      <c r="F220" s="107"/>
    </row>
    <row r="221" spans="1:6" x14ac:dyDescent="0.25">
      <c r="A221" s="17">
        <v>48024</v>
      </c>
      <c r="B221" s="24" t="s">
        <v>87</v>
      </c>
      <c r="C221" s="25">
        <v>40834</v>
      </c>
      <c r="D221" t="s">
        <v>193</v>
      </c>
      <c r="E221" t="s">
        <v>80</v>
      </c>
      <c r="F221" s="107"/>
    </row>
    <row r="222" spans="1:6" x14ac:dyDescent="0.25">
      <c r="A222" s="17">
        <v>48025</v>
      </c>
      <c r="B222" s="24" t="s">
        <v>87</v>
      </c>
      <c r="C222" s="25">
        <v>40834</v>
      </c>
      <c r="D222" t="s">
        <v>193</v>
      </c>
      <c r="E222" t="s">
        <v>80</v>
      </c>
      <c r="F222" s="107"/>
    </row>
    <row r="223" spans="1:6" x14ac:dyDescent="0.25">
      <c r="A223" s="17">
        <v>48036</v>
      </c>
      <c r="B223" s="24" t="s">
        <v>87</v>
      </c>
      <c r="C223" s="25">
        <v>40834</v>
      </c>
      <c r="D223" t="s">
        <v>193</v>
      </c>
      <c r="E223" t="s">
        <v>80</v>
      </c>
      <c r="F223" s="107"/>
    </row>
    <row r="224" spans="1:6" x14ac:dyDescent="0.25">
      <c r="A224" s="17">
        <v>48058</v>
      </c>
      <c r="B224" s="24" t="s">
        <v>87</v>
      </c>
      <c r="C224" s="25">
        <v>40834</v>
      </c>
      <c r="D224" t="s">
        <v>193</v>
      </c>
      <c r="E224" t="s">
        <v>80</v>
      </c>
      <c r="F224" s="107"/>
    </row>
    <row r="225" spans="1:6" x14ac:dyDescent="0.25">
      <c r="A225" s="17">
        <v>48037</v>
      </c>
      <c r="B225" s="24" t="s">
        <v>87</v>
      </c>
      <c r="C225" s="25">
        <v>40834</v>
      </c>
      <c r="D225" t="s">
        <v>193</v>
      </c>
      <c r="E225" t="s">
        <v>80</v>
      </c>
      <c r="F225" s="107"/>
    </row>
    <row r="226" spans="1:6" x14ac:dyDescent="0.25">
      <c r="A226" s="17">
        <v>48034</v>
      </c>
      <c r="B226" s="24" t="s">
        <v>87</v>
      </c>
      <c r="C226" s="25">
        <v>40834</v>
      </c>
      <c r="D226" t="s">
        <v>193</v>
      </c>
      <c r="E226" t="s">
        <v>80</v>
      </c>
      <c r="F226" s="107"/>
    </row>
    <row r="227" spans="1:6" x14ac:dyDescent="0.25">
      <c r="A227" s="17">
        <v>47875</v>
      </c>
      <c r="B227" s="24" t="s">
        <v>87</v>
      </c>
      <c r="C227" s="25">
        <v>40834</v>
      </c>
      <c r="D227" t="s">
        <v>193</v>
      </c>
      <c r="E227" t="s">
        <v>80</v>
      </c>
      <c r="F227" s="107"/>
    </row>
    <row r="228" spans="1:6" x14ac:dyDescent="0.25">
      <c r="A228" s="17">
        <v>47635</v>
      </c>
      <c r="B228" s="24" t="s">
        <v>87</v>
      </c>
      <c r="C228" s="25">
        <v>40837</v>
      </c>
      <c r="D228" t="s">
        <v>193</v>
      </c>
      <c r="E228" t="s">
        <v>80</v>
      </c>
      <c r="F228" s="107"/>
    </row>
    <row r="229" spans="1:6" x14ac:dyDescent="0.25">
      <c r="A229" s="17">
        <v>47630</v>
      </c>
      <c r="B229" s="24" t="s">
        <v>87</v>
      </c>
      <c r="C229" s="25">
        <v>40837</v>
      </c>
      <c r="D229" t="s">
        <v>193</v>
      </c>
      <c r="E229" t="s">
        <v>80</v>
      </c>
      <c r="F229" s="107"/>
    </row>
    <row r="230" spans="1:6" x14ac:dyDescent="0.25">
      <c r="A230" s="17">
        <v>48134</v>
      </c>
      <c r="B230" s="24" t="s">
        <v>87</v>
      </c>
      <c r="C230" s="25">
        <v>40837</v>
      </c>
      <c r="D230" t="s">
        <v>193</v>
      </c>
      <c r="E230" t="s">
        <v>80</v>
      </c>
      <c r="F230" s="107"/>
    </row>
    <row r="231" spans="1:6" x14ac:dyDescent="0.25">
      <c r="A231" s="17">
        <v>47632</v>
      </c>
      <c r="B231" s="24" t="s">
        <v>87</v>
      </c>
      <c r="C231" s="25">
        <v>40837</v>
      </c>
      <c r="D231" t="s">
        <v>193</v>
      </c>
      <c r="E231" t="s">
        <v>80</v>
      </c>
      <c r="F231" s="107"/>
    </row>
    <row r="232" spans="1:6" x14ac:dyDescent="0.25">
      <c r="A232" s="17">
        <v>47631</v>
      </c>
      <c r="B232" s="24" t="s">
        <v>87</v>
      </c>
      <c r="C232" s="25">
        <v>40837</v>
      </c>
      <c r="D232" t="s">
        <v>193</v>
      </c>
      <c r="E232" t="s">
        <v>80</v>
      </c>
      <c r="F232" s="107"/>
    </row>
    <row r="233" spans="1:6" x14ac:dyDescent="0.25">
      <c r="A233" s="17">
        <v>47634</v>
      </c>
      <c r="B233" s="24" t="s">
        <v>87</v>
      </c>
      <c r="C233" s="25">
        <v>40837</v>
      </c>
      <c r="D233" t="s">
        <v>193</v>
      </c>
      <c r="E233" t="s">
        <v>80</v>
      </c>
      <c r="F233" s="107"/>
    </row>
    <row r="234" spans="1:6" x14ac:dyDescent="0.25">
      <c r="A234" s="17">
        <v>47633</v>
      </c>
      <c r="B234" s="24" t="s">
        <v>87</v>
      </c>
      <c r="C234" s="25">
        <v>40837</v>
      </c>
      <c r="D234" t="s">
        <v>193</v>
      </c>
      <c r="E234" t="s">
        <v>80</v>
      </c>
      <c r="F234" s="107"/>
    </row>
    <row r="235" spans="1:6" x14ac:dyDescent="0.25">
      <c r="A235" s="17">
        <v>48133</v>
      </c>
      <c r="B235" s="24" t="s">
        <v>87</v>
      </c>
      <c r="C235" s="25">
        <v>40840</v>
      </c>
      <c r="D235" t="s">
        <v>193</v>
      </c>
      <c r="E235" t="s">
        <v>80</v>
      </c>
      <c r="F235" s="107"/>
    </row>
    <row r="236" spans="1:6" x14ac:dyDescent="0.25">
      <c r="A236" s="17">
        <v>48312</v>
      </c>
      <c r="B236" s="24" t="s">
        <v>87</v>
      </c>
      <c r="C236" s="25">
        <v>40840</v>
      </c>
      <c r="D236" t="s">
        <v>193</v>
      </c>
      <c r="E236" t="s">
        <v>80</v>
      </c>
      <c r="F236" s="107"/>
    </row>
    <row r="237" spans="1:6" x14ac:dyDescent="0.25">
      <c r="A237" s="17">
        <v>48315</v>
      </c>
      <c r="B237" s="24" t="s">
        <v>87</v>
      </c>
      <c r="C237" s="25">
        <v>40840</v>
      </c>
      <c r="D237" t="s">
        <v>193</v>
      </c>
      <c r="E237" t="s">
        <v>80</v>
      </c>
      <c r="F237" s="107"/>
    </row>
    <row r="238" spans="1:6" x14ac:dyDescent="0.25">
      <c r="A238" s="17">
        <v>48309</v>
      </c>
      <c r="B238" s="24" t="s">
        <v>87</v>
      </c>
      <c r="C238" s="25">
        <v>40840</v>
      </c>
      <c r="D238" t="s">
        <v>193</v>
      </c>
      <c r="E238" t="s">
        <v>80</v>
      </c>
      <c r="F238" s="107"/>
    </row>
    <row r="239" spans="1:6" x14ac:dyDescent="0.25">
      <c r="A239" s="17">
        <v>48307</v>
      </c>
      <c r="B239" s="24" t="s">
        <v>87</v>
      </c>
      <c r="C239" s="25">
        <v>40840</v>
      </c>
      <c r="D239" t="s">
        <v>193</v>
      </c>
      <c r="E239" t="s">
        <v>80</v>
      </c>
      <c r="F239" s="107"/>
    </row>
    <row r="240" spans="1:6" x14ac:dyDescent="0.25">
      <c r="A240" s="17">
        <v>48310</v>
      </c>
      <c r="B240" s="24" t="s">
        <v>87</v>
      </c>
      <c r="C240" s="25">
        <v>40840</v>
      </c>
      <c r="D240" t="s">
        <v>193</v>
      </c>
      <c r="E240" t="s">
        <v>80</v>
      </c>
      <c r="F240" s="107"/>
    </row>
    <row r="241" spans="1:6" x14ac:dyDescent="0.25">
      <c r="A241" s="17">
        <v>48311</v>
      </c>
      <c r="B241" s="24" t="s">
        <v>87</v>
      </c>
      <c r="C241" s="25">
        <v>40840</v>
      </c>
      <c r="D241" t="s">
        <v>193</v>
      </c>
      <c r="E241" t="s">
        <v>80</v>
      </c>
      <c r="F241" s="107"/>
    </row>
    <row r="242" spans="1:6" x14ac:dyDescent="0.25">
      <c r="A242" s="17">
        <v>48306</v>
      </c>
      <c r="B242" s="24" t="s">
        <v>87</v>
      </c>
      <c r="C242" s="25">
        <v>40840</v>
      </c>
      <c r="D242" t="s">
        <v>193</v>
      </c>
      <c r="E242" t="s">
        <v>80</v>
      </c>
      <c r="F242" s="107"/>
    </row>
    <row r="243" spans="1:6" x14ac:dyDescent="0.25">
      <c r="A243" s="17">
        <v>48301</v>
      </c>
      <c r="B243" s="24" t="s">
        <v>87</v>
      </c>
      <c r="C243" s="25">
        <v>40840</v>
      </c>
      <c r="D243" t="s">
        <v>193</v>
      </c>
      <c r="E243" t="s">
        <v>80</v>
      </c>
      <c r="F243" s="107"/>
    </row>
    <row r="244" spans="1:6" x14ac:dyDescent="0.25">
      <c r="A244" s="17">
        <v>48303</v>
      </c>
      <c r="B244" s="24" t="s">
        <v>87</v>
      </c>
      <c r="C244" s="25">
        <v>40840</v>
      </c>
      <c r="D244" t="s">
        <v>193</v>
      </c>
      <c r="E244" t="s">
        <v>80</v>
      </c>
      <c r="F244" s="107"/>
    </row>
    <row r="245" spans="1:6" x14ac:dyDescent="0.25">
      <c r="A245" s="17">
        <v>48300</v>
      </c>
      <c r="B245" s="24" t="s">
        <v>87</v>
      </c>
      <c r="C245" s="25">
        <v>40840</v>
      </c>
      <c r="D245" t="s">
        <v>193</v>
      </c>
      <c r="E245" t="s">
        <v>80</v>
      </c>
      <c r="F245" s="107"/>
    </row>
    <row r="246" spans="1:6" x14ac:dyDescent="0.25">
      <c r="A246" s="17">
        <v>48304</v>
      </c>
      <c r="B246" s="24" t="s">
        <v>87</v>
      </c>
      <c r="C246" s="25">
        <v>40840</v>
      </c>
      <c r="D246" t="s">
        <v>193</v>
      </c>
      <c r="E246" t="s">
        <v>80</v>
      </c>
      <c r="F246" s="107"/>
    </row>
    <row r="247" spans="1:6" x14ac:dyDescent="0.25">
      <c r="A247" s="17">
        <v>48305</v>
      </c>
      <c r="B247" s="24" t="s">
        <v>87</v>
      </c>
      <c r="C247" s="25">
        <v>40840</v>
      </c>
      <c r="D247" t="s">
        <v>193</v>
      </c>
      <c r="E247" t="s">
        <v>80</v>
      </c>
      <c r="F247" s="107"/>
    </row>
    <row r="248" spans="1:6" x14ac:dyDescent="0.25">
      <c r="A248" s="17">
        <v>48279</v>
      </c>
      <c r="B248" s="24" t="s">
        <v>87</v>
      </c>
      <c r="C248" s="25">
        <v>40841</v>
      </c>
      <c r="D248" t="s">
        <v>193</v>
      </c>
      <c r="E248" t="s">
        <v>80</v>
      </c>
      <c r="F248" s="107"/>
    </row>
    <row r="249" spans="1:6" x14ac:dyDescent="0.25">
      <c r="A249" s="17">
        <v>48277</v>
      </c>
      <c r="B249" s="24" t="s">
        <v>87</v>
      </c>
      <c r="C249" s="25">
        <v>40841</v>
      </c>
      <c r="D249" t="s">
        <v>193</v>
      </c>
      <c r="E249" t="s">
        <v>80</v>
      </c>
      <c r="F249" s="107"/>
    </row>
    <row r="250" spans="1:6" x14ac:dyDescent="0.25">
      <c r="A250" s="17">
        <v>48278</v>
      </c>
      <c r="B250" s="24" t="s">
        <v>87</v>
      </c>
      <c r="C250" s="25">
        <v>40841</v>
      </c>
      <c r="D250" t="s">
        <v>193</v>
      </c>
      <c r="E250" t="s">
        <v>80</v>
      </c>
      <c r="F250" s="107"/>
    </row>
    <row r="251" spans="1:6" x14ac:dyDescent="0.25">
      <c r="A251" s="17">
        <v>48288</v>
      </c>
      <c r="B251" s="24" t="s">
        <v>87</v>
      </c>
      <c r="C251" s="25">
        <v>40841</v>
      </c>
      <c r="D251" t="s">
        <v>193</v>
      </c>
      <c r="E251" t="s">
        <v>80</v>
      </c>
      <c r="F251" s="107"/>
    </row>
    <row r="252" spans="1:6" x14ac:dyDescent="0.25">
      <c r="A252" s="17">
        <v>48291</v>
      </c>
      <c r="B252" s="24" t="s">
        <v>87</v>
      </c>
      <c r="C252" s="25">
        <v>40841</v>
      </c>
      <c r="D252" t="s">
        <v>193</v>
      </c>
      <c r="E252" t="s">
        <v>80</v>
      </c>
      <c r="F252" s="107"/>
    </row>
    <row r="253" spans="1:6" x14ac:dyDescent="0.25">
      <c r="A253" s="17">
        <v>48293</v>
      </c>
      <c r="B253" s="24" t="s">
        <v>87</v>
      </c>
      <c r="C253" s="25">
        <v>40841</v>
      </c>
      <c r="D253" t="s">
        <v>193</v>
      </c>
      <c r="E253" t="s">
        <v>80</v>
      </c>
      <c r="F253" s="107"/>
    </row>
    <row r="254" spans="1:6" x14ac:dyDescent="0.25">
      <c r="A254" s="17">
        <v>48292</v>
      </c>
      <c r="B254" s="24" t="s">
        <v>87</v>
      </c>
      <c r="C254" s="25">
        <v>40841</v>
      </c>
      <c r="D254" t="s">
        <v>193</v>
      </c>
      <c r="E254" t="s">
        <v>80</v>
      </c>
      <c r="F254" s="107"/>
    </row>
    <row r="255" spans="1:6" x14ac:dyDescent="0.25">
      <c r="A255" s="17">
        <v>48280</v>
      </c>
      <c r="B255" s="24" t="s">
        <v>87</v>
      </c>
      <c r="C255" s="25">
        <v>40841</v>
      </c>
      <c r="D255" t="s">
        <v>193</v>
      </c>
      <c r="E255" t="s">
        <v>80</v>
      </c>
      <c r="F255" s="107"/>
    </row>
    <row r="256" spans="1:6" x14ac:dyDescent="0.25">
      <c r="A256" s="17">
        <v>48294</v>
      </c>
      <c r="B256" s="24" t="s">
        <v>87</v>
      </c>
      <c r="C256" s="25">
        <v>40841</v>
      </c>
      <c r="D256" t="s">
        <v>193</v>
      </c>
      <c r="E256" t="s">
        <v>80</v>
      </c>
      <c r="F256" s="107"/>
    </row>
    <row r="257" spans="1:6" x14ac:dyDescent="0.25">
      <c r="A257" s="17">
        <v>48296</v>
      </c>
      <c r="B257" s="24" t="s">
        <v>87</v>
      </c>
      <c r="C257" s="25">
        <v>40841</v>
      </c>
      <c r="D257" t="s">
        <v>193</v>
      </c>
      <c r="E257" t="s">
        <v>80</v>
      </c>
      <c r="F257" s="107"/>
    </row>
    <row r="258" spans="1:6" x14ac:dyDescent="0.25">
      <c r="A258" s="17">
        <v>48289</v>
      </c>
      <c r="B258" s="24" t="s">
        <v>87</v>
      </c>
      <c r="C258" s="25">
        <v>40841</v>
      </c>
      <c r="D258" t="s">
        <v>193</v>
      </c>
      <c r="E258" t="s">
        <v>80</v>
      </c>
      <c r="F258" s="107"/>
    </row>
    <row r="259" spans="1:6" x14ac:dyDescent="0.25">
      <c r="A259" s="17">
        <v>48297</v>
      </c>
      <c r="B259" s="24" t="s">
        <v>87</v>
      </c>
      <c r="C259" s="25">
        <v>40841</v>
      </c>
      <c r="D259" t="s">
        <v>193</v>
      </c>
      <c r="E259" t="s">
        <v>80</v>
      </c>
      <c r="F259" s="107"/>
    </row>
    <row r="260" spans="1:6" x14ac:dyDescent="0.25">
      <c r="A260" s="17">
        <v>48299</v>
      </c>
      <c r="B260" s="24" t="s">
        <v>87</v>
      </c>
      <c r="C260" s="25">
        <v>40841</v>
      </c>
      <c r="D260" t="s">
        <v>193</v>
      </c>
      <c r="E260" t="s">
        <v>80</v>
      </c>
      <c r="F260" s="107"/>
    </row>
    <row r="261" spans="1:6" x14ac:dyDescent="0.25">
      <c r="A261" s="17">
        <v>48282</v>
      </c>
      <c r="B261" s="24" t="s">
        <v>87</v>
      </c>
      <c r="C261" s="25">
        <v>40841</v>
      </c>
      <c r="D261" t="s">
        <v>193</v>
      </c>
      <c r="E261" t="s">
        <v>80</v>
      </c>
      <c r="F261" s="107"/>
    </row>
    <row r="262" spans="1:6" x14ac:dyDescent="0.25">
      <c r="A262" s="17">
        <v>48283</v>
      </c>
      <c r="B262" s="24" t="s">
        <v>87</v>
      </c>
      <c r="C262" s="25">
        <v>40841</v>
      </c>
      <c r="D262" t="s">
        <v>193</v>
      </c>
      <c r="E262" t="s">
        <v>80</v>
      </c>
      <c r="F262" s="107"/>
    </row>
    <row r="263" spans="1:6" x14ac:dyDescent="0.25">
      <c r="A263" s="17">
        <v>48284</v>
      </c>
      <c r="B263" s="24" t="s">
        <v>87</v>
      </c>
      <c r="C263" s="25">
        <v>40841</v>
      </c>
      <c r="D263" t="s">
        <v>193</v>
      </c>
      <c r="E263" t="s">
        <v>80</v>
      </c>
      <c r="F263" s="107"/>
    </row>
    <row r="264" spans="1:6" x14ac:dyDescent="0.25">
      <c r="A264" s="17">
        <v>48286</v>
      </c>
      <c r="B264" s="24" t="s">
        <v>87</v>
      </c>
      <c r="C264" s="25">
        <v>40841</v>
      </c>
      <c r="D264" t="s">
        <v>193</v>
      </c>
      <c r="E264" t="s">
        <v>80</v>
      </c>
      <c r="F264" s="107"/>
    </row>
    <row r="265" spans="1:6" x14ac:dyDescent="0.25">
      <c r="A265" s="17">
        <v>48285</v>
      </c>
      <c r="B265" s="24" t="s">
        <v>87</v>
      </c>
      <c r="C265" s="25">
        <v>40841</v>
      </c>
      <c r="D265" t="s">
        <v>193</v>
      </c>
      <c r="E265" t="s">
        <v>80</v>
      </c>
      <c r="F265" s="107"/>
    </row>
    <row r="266" spans="1:6" x14ac:dyDescent="0.25">
      <c r="A266" s="17">
        <v>48295</v>
      </c>
      <c r="B266" s="24" t="s">
        <v>87</v>
      </c>
      <c r="C266" s="25">
        <v>40841</v>
      </c>
      <c r="D266" t="s">
        <v>193</v>
      </c>
      <c r="E266" t="s">
        <v>80</v>
      </c>
      <c r="F266" s="107"/>
    </row>
    <row r="267" spans="1:6" x14ac:dyDescent="0.25">
      <c r="A267" s="17">
        <v>48272</v>
      </c>
      <c r="B267" s="24" t="s">
        <v>87</v>
      </c>
      <c r="C267" s="25">
        <v>40841</v>
      </c>
      <c r="D267" t="s">
        <v>193</v>
      </c>
      <c r="E267" t="s">
        <v>80</v>
      </c>
      <c r="F267" s="107"/>
    </row>
    <row r="268" spans="1:6" x14ac:dyDescent="0.25">
      <c r="A268" s="17">
        <v>48270</v>
      </c>
      <c r="B268" s="24" t="s">
        <v>87</v>
      </c>
      <c r="C268" s="25">
        <v>40841</v>
      </c>
      <c r="D268" t="s">
        <v>193</v>
      </c>
      <c r="E268" t="s">
        <v>80</v>
      </c>
      <c r="F268" s="107"/>
    </row>
    <row r="269" spans="1:6" x14ac:dyDescent="0.25">
      <c r="A269" s="17">
        <v>48287</v>
      </c>
      <c r="B269" s="24" t="s">
        <v>87</v>
      </c>
      <c r="C269" s="25">
        <v>40841</v>
      </c>
      <c r="D269" t="s">
        <v>193</v>
      </c>
      <c r="E269" t="s">
        <v>80</v>
      </c>
      <c r="F269" s="107"/>
    </row>
    <row r="270" spans="1:6" x14ac:dyDescent="0.25">
      <c r="A270" s="17">
        <v>48273</v>
      </c>
      <c r="B270" s="24" t="s">
        <v>87</v>
      </c>
      <c r="C270" s="25">
        <v>40841</v>
      </c>
      <c r="D270" t="s">
        <v>193</v>
      </c>
      <c r="E270" t="s">
        <v>80</v>
      </c>
      <c r="F270" s="107"/>
    </row>
    <row r="271" spans="1:6" x14ac:dyDescent="0.25">
      <c r="A271" s="17">
        <v>48271</v>
      </c>
      <c r="B271" s="24" t="s">
        <v>87</v>
      </c>
      <c r="C271" s="25">
        <v>40841</v>
      </c>
      <c r="D271" t="s">
        <v>193</v>
      </c>
      <c r="E271" t="s">
        <v>80</v>
      </c>
      <c r="F271" s="107"/>
    </row>
    <row r="272" spans="1:6" x14ac:dyDescent="0.25">
      <c r="A272" s="17">
        <v>48276</v>
      </c>
      <c r="B272" s="24" t="s">
        <v>87</v>
      </c>
      <c r="C272" s="25">
        <v>40841</v>
      </c>
      <c r="D272" t="s">
        <v>193</v>
      </c>
      <c r="E272" t="s">
        <v>80</v>
      </c>
      <c r="F272" s="107"/>
    </row>
    <row r="273" spans="1:6" x14ac:dyDescent="0.25">
      <c r="A273" s="17">
        <v>48275</v>
      </c>
      <c r="B273" s="24" t="s">
        <v>87</v>
      </c>
      <c r="C273" s="25">
        <v>40841</v>
      </c>
      <c r="D273" t="s">
        <v>193</v>
      </c>
      <c r="E273" t="s">
        <v>80</v>
      </c>
      <c r="F273" s="107"/>
    </row>
    <row r="274" spans="1:6" x14ac:dyDescent="0.25">
      <c r="A274" s="17">
        <v>48204</v>
      </c>
      <c r="B274" s="24" t="s">
        <v>87</v>
      </c>
      <c r="C274" s="25">
        <v>40842</v>
      </c>
      <c r="D274" t="s">
        <v>193</v>
      </c>
      <c r="E274" t="s">
        <v>80</v>
      </c>
      <c r="F274" s="107"/>
    </row>
    <row r="275" spans="1:6" x14ac:dyDescent="0.25">
      <c r="A275" s="17">
        <v>48207</v>
      </c>
      <c r="B275" s="24" t="s">
        <v>87</v>
      </c>
      <c r="C275" s="25">
        <v>40842</v>
      </c>
      <c r="D275" t="s">
        <v>193</v>
      </c>
      <c r="E275" t="s">
        <v>80</v>
      </c>
      <c r="F275" s="107"/>
    </row>
    <row r="276" spans="1:6" x14ac:dyDescent="0.25">
      <c r="A276" s="17">
        <v>48209</v>
      </c>
      <c r="B276" s="24" t="s">
        <v>87</v>
      </c>
      <c r="C276" s="25">
        <v>40842</v>
      </c>
      <c r="D276" t="s">
        <v>193</v>
      </c>
      <c r="E276" t="s">
        <v>80</v>
      </c>
      <c r="F276" s="107"/>
    </row>
    <row r="277" spans="1:6" x14ac:dyDescent="0.25">
      <c r="A277" s="17">
        <v>48206</v>
      </c>
      <c r="B277" s="24" t="s">
        <v>87</v>
      </c>
      <c r="C277" s="25">
        <v>40842</v>
      </c>
      <c r="D277" t="s">
        <v>193</v>
      </c>
      <c r="E277" t="s">
        <v>80</v>
      </c>
      <c r="F277" s="107"/>
    </row>
    <row r="278" spans="1:6" x14ac:dyDescent="0.25">
      <c r="A278" s="17">
        <v>48208</v>
      </c>
      <c r="B278" s="24" t="s">
        <v>87</v>
      </c>
      <c r="C278" s="25">
        <v>40842</v>
      </c>
      <c r="D278" t="s">
        <v>193</v>
      </c>
      <c r="E278" t="s">
        <v>80</v>
      </c>
      <c r="F278" s="107"/>
    </row>
    <row r="279" spans="1:6" x14ac:dyDescent="0.25">
      <c r="A279" s="17">
        <v>48205</v>
      </c>
      <c r="B279" s="24" t="s">
        <v>87</v>
      </c>
      <c r="C279" s="25">
        <v>40842</v>
      </c>
      <c r="D279" t="s">
        <v>193</v>
      </c>
      <c r="E279" t="s">
        <v>80</v>
      </c>
      <c r="F279" s="107"/>
    </row>
    <row r="280" spans="1:6" x14ac:dyDescent="0.25">
      <c r="A280" s="17">
        <v>48241</v>
      </c>
      <c r="B280" s="24" t="s">
        <v>87</v>
      </c>
      <c r="C280" s="25">
        <v>40842</v>
      </c>
      <c r="D280" t="s">
        <v>193</v>
      </c>
      <c r="E280" t="s">
        <v>80</v>
      </c>
      <c r="F280" s="107"/>
    </row>
    <row r="281" spans="1:6" x14ac:dyDescent="0.25">
      <c r="A281" s="17">
        <v>48242</v>
      </c>
      <c r="B281" s="24" t="s">
        <v>87</v>
      </c>
      <c r="C281" s="25">
        <v>40842</v>
      </c>
      <c r="D281" t="s">
        <v>193</v>
      </c>
      <c r="E281" t="s">
        <v>80</v>
      </c>
      <c r="F281" s="107"/>
    </row>
    <row r="282" spans="1:6" x14ac:dyDescent="0.25">
      <c r="A282" s="17">
        <v>48245</v>
      </c>
      <c r="B282" s="24" t="s">
        <v>87</v>
      </c>
      <c r="C282" s="25">
        <v>40842</v>
      </c>
      <c r="D282" t="s">
        <v>193</v>
      </c>
      <c r="E282" t="s">
        <v>80</v>
      </c>
      <c r="F282" s="107"/>
    </row>
    <row r="283" spans="1:6" x14ac:dyDescent="0.25">
      <c r="A283" s="17">
        <v>48244</v>
      </c>
      <c r="B283" s="24" t="s">
        <v>87</v>
      </c>
      <c r="C283" s="25">
        <v>40842</v>
      </c>
      <c r="D283" t="s">
        <v>193</v>
      </c>
      <c r="E283" t="s">
        <v>80</v>
      </c>
      <c r="F283" s="107"/>
    </row>
    <row r="284" spans="1:6" x14ac:dyDescent="0.25">
      <c r="A284" s="17">
        <v>48243</v>
      </c>
      <c r="B284" s="24" t="s">
        <v>87</v>
      </c>
      <c r="C284" s="25">
        <v>40842</v>
      </c>
      <c r="D284" t="s">
        <v>193</v>
      </c>
      <c r="E284" t="s">
        <v>80</v>
      </c>
      <c r="F284" s="107"/>
    </row>
    <row r="285" spans="1:6" x14ac:dyDescent="0.25">
      <c r="A285" s="17">
        <v>48219</v>
      </c>
      <c r="B285" s="24" t="s">
        <v>87</v>
      </c>
      <c r="C285" s="25">
        <v>40842</v>
      </c>
      <c r="D285" t="s">
        <v>193</v>
      </c>
      <c r="E285" t="s">
        <v>80</v>
      </c>
      <c r="F285" s="107"/>
    </row>
    <row r="286" spans="1:6" x14ac:dyDescent="0.25">
      <c r="A286" s="17">
        <v>48220</v>
      </c>
      <c r="B286" s="24" t="s">
        <v>87</v>
      </c>
      <c r="C286" s="25">
        <v>40842</v>
      </c>
      <c r="D286" t="s">
        <v>193</v>
      </c>
      <c r="E286" t="s">
        <v>80</v>
      </c>
      <c r="F286" s="107"/>
    </row>
    <row r="287" spans="1:6" x14ac:dyDescent="0.25">
      <c r="A287" s="17">
        <v>48221</v>
      </c>
      <c r="B287" s="24" t="s">
        <v>87</v>
      </c>
      <c r="C287" s="25">
        <v>40842</v>
      </c>
      <c r="D287" t="s">
        <v>193</v>
      </c>
      <c r="E287" t="s">
        <v>80</v>
      </c>
      <c r="F287" s="107"/>
    </row>
    <row r="288" spans="1:6" x14ac:dyDescent="0.25">
      <c r="A288" s="17">
        <v>48216</v>
      </c>
      <c r="B288" s="24" t="s">
        <v>87</v>
      </c>
      <c r="C288" s="25">
        <v>40842</v>
      </c>
      <c r="D288" t="s">
        <v>193</v>
      </c>
      <c r="E288" t="s">
        <v>80</v>
      </c>
      <c r="F288" s="107"/>
    </row>
    <row r="289" spans="1:6" x14ac:dyDescent="0.25">
      <c r="A289" s="17">
        <v>48217</v>
      </c>
      <c r="B289" s="24" t="s">
        <v>87</v>
      </c>
      <c r="C289" s="25">
        <v>40842</v>
      </c>
      <c r="D289" t="s">
        <v>193</v>
      </c>
      <c r="E289" t="s">
        <v>80</v>
      </c>
      <c r="F289" s="107"/>
    </row>
    <row r="290" spans="1:6" x14ac:dyDescent="0.25">
      <c r="A290" s="17">
        <v>48218</v>
      </c>
      <c r="B290" s="24" t="s">
        <v>87</v>
      </c>
      <c r="C290" s="25">
        <v>40842</v>
      </c>
      <c r="D290" t="s">
        <v>193</v>
      </c>
      <c r="E290" t="s">
        <v>80</v>
      </c>
      <c r="F290" s="107"/>
    </row>
    <row r="291" spans="1:6" x14ac:dyDescent="0.25">
      <c r="A291" s="17">
        <v>47578</v>
      </c>
      <c r="B291" s="24" t="s">
        <v>87</v>
      </c>
      <c r="C291" s="25">
        <v>40842</v>
      </c>
      <c r="D291" t="s">
        <v>193</v>
      </c>
      <c r="E291" t="s">
        <v>80</v>
      </c>
      <c r="F291" s="107"/>
    </row>
    <row r="292" spans="1:6" x14ac:dyDescent="0.25">
      <c r="A292" s="17">
        <v>47702</v>
      </c>
      <c r="B292" s="24" t="s">
        <v>87</v>
      </c>
      <c r="C292" s="25">
        <v>40842</v>
      </c>
      <c r="D292" t="s">
        <v>193</v>
      </c>
      <c r="E292" t="s">
        <v>80</v>
      </c>
      <c r="F292" s="107"/>
    </row>
    <row r="293" spans="1:6" x14ac:dyDescent="0.25">
      <c r="A293" s="17">
        <v>47576</v>
      </c>
      <c r="B293" s="24" t="s">
        <v>87</v>
      </c>
      <c r="C293" s="25">
        <v>40842</v>
      </c>
      <c r="D293" t="s">
        <v>193</v>
      </c>
      <c r="E293" t="s">
        <v>80</v>
      </c>
      <c r="F293" s="107"/>
    </row>
    <row r="294" spans="1:6" x14ac:dyDescent="0.25">
      <c r="A294" s="17">
        <v>47579</v>
      </c>
      <c r="B294" s="24" t="s">
        <v>87</v>
      </c>
      <c r="C294" s="25">
        <v>40842</v>
      </c>
      <c r="D294" t="s">
        <v>193</v>
      </c>
      <c r="E294" t="s">
        <v>80</v>
      </c>
      <c r="F294" s="107"/>
    </row>
    <row r="295" spans="1:6" x14ac:dyDescent="0.25">
      <c r="A295" s="17">
        <v>47706</v>
      </c>
      <c r="B295" s="24" t="s">
        <v>87</v>
      </c>
      <c r="C295" s="25">
        <v>40842</v>
      </c>
      <c r="D295" t="s">
        <v>193</v>
      </c>
      <c r="E295" t="s">
        <v>80</v>
      </c>
      <c r="F295" s="107"/>
    </row>
    <row r="296" spans="1:6" x14ac:dyDescent="0.25">
      <c r="A296" s="17">
        <v>47704</v>
      </c>
      <c r="B296" s="24" t="s">
        <v>87</v>
      </c>
      <c r="C296" s="25">
        <v>40842</v>
      </c>
      <c r="D296" t="s">
        <v>193</v>
      </c>
      <c r="E296" t="s">
        <v>80</v>
      </c>
      <c r="F296" s="107"/>
    </row>
    <row r="297" spans="1:6" x14ac:dyDescent="0.25">
      <c r="A297" s="17">
        <v>47680</v>
      </c>
      <c r="B297" s="24" t="s">
        <v>87</v>
      </c>
      <c r="C297" s="25">
        <v>40842</v>
      </c>
      <c r="D297" t="s">
        <v>193</v>
      </c>
      <c r="E297" t="s">
        <v>80</v>
      </c>
      <c r="F297" s="107"/>
    </row>
    <row r="298" spans="1:6" x14ac:dyDescent="0.25">
      <c r="A298" s="17">
        <v>47540</v>
      </c>
      <c r="B298" s="24" t="s">
        <v>87</v>
      </c>
      <c r="C298" s="25">
        <v>40842</v>
      </c>
      <c r="D298" t="s">
        <v>193</v>
      </c>
      <c r="E298" t="s">
        <v>80</v>
      </c>
      <c r="F298" s="107"/>
    </row>
    <row r="299" spans="1:6" x14ac:dyDescent="0.25">
      <c r="A299" s="17">
        <v>47542</v>
      </c>
      <c r="B299" s="24" t="s">
        <v>87</v>
      </c>
      <c r="C299" s="25">
        <v>40842</v>
      </c>
      <c r="D299" t="s">
        <v>193</v>
      </c>
      <c r="E299" t="s">
        <v>80</v>
      </c>
      <c r="F299" s="107"/>
    </row>
    <row r="300" spans="1:6" x14ac:dyDescent="0.25">
      <c r="A300" s="17">
        <v>47682</v>
      </c>
      <c r="B300" s="24" t="s">
        <v>87</v>
      </c>
      <c r="C300" s="25">
        <v>40842</v>
      </c>
      <c r="D300" t="s">
        <v>193</v>
      </c>
      <c r="E300" t="s">
        <v>80</v>
      </c>
      <c r="F300" s="107"/>
    </row>
    <row r="301" spans="1:6" x14ac:dyDescent="0.25">
      <c r="A301" s="17">
        <v>47681</v>
      </c>
      <c r="B301" s="24" t="s">
        <v>87</v>
      </c>
      <c r="C301" s="25">
        <v>40842</v>
      </c>
      <c r="D301" t="s">
        <v>193</v>
      </c>
      <c r="E301" t="s">
        <v>80</v>
      </c>
      <c r="F301" s="107"/>
    </row>
    <row r="302" spans="1:6" x14ac:dyDescent="0.25">
      <c r="A302" s="17">
        <v>47558</v>
      </c>
      <c r="B302" s="24" t="s">
        <v>87</v>
      </c>
      <c r="C302" s="25">
        <v>40842</v>
      </c>
      <c r="D302" t="s">
        <v>193</v>
      </c>
      <c r="E302" t="s">
        <v>80</v>
      </c>
      <c r="F302" s="107"/>
    </row>
    <row r="303" spans="1:6" x14ac:dyDescent="0.25">
      <c r="A303" s="17">
        <v>47557</v>
      </c>
      <c r="B303" s="24" t="s">
        <v>87</v>
      </c>
      <c r="C303" s="25">
        <v>40843</v>
      </c>
      <c r="D303" t="s">
        <v>193</v>
      </c>
      <c r="E303" t="s">
        <v>80</v>
      </c>
      <c r="F303" s="107"/>
    </row>
    <row r="304" spans="1:6" x14ac:dyDescent="0.25">
      <c r="A304" s="17">
        <v>47555</v>
      </c>
      <c r="B304" s="24" t="s">
        <v>87</v>
      </c>
      <c r="C304" s="25">
        <v>40843</v>
      </c>
      <c r="D304" t="s">
        <v>193</v>
      </c>
      <c r="E304" t="s">
        <v>80</v>
      </c>
      <c r="F304" s="107"/>
    </row>
    <row r="305" spans="1:6" x14ac:dyDescent="0.25">
      <c r="A305" s="17">
        <v>47556</v>
      </c>
      <c r="B305" s="24" t="s">
        <v>87</v>
      </c>
      <c r="C305" s="25">
        <v>40843</v>
      </c>
      <c r="D305" t="s">
        <v>193</v>
      </c>
      <c r="E305" t="s">
        <v>80</v>
      </c>
      <c r="F305" s="107"/>
    </row>
    <row r="306" spans="1:6" x14ac:dyDescent="0.25">
      <c r="A306" s="17">
        <v>47554</v>
      </c>
      <c r="B306" s="24" t="s">
        <v>87</v>
      </c>
      <c r="C306" s="25">
        <v>40843</v>
      </c>
      <c r="D306" t="s">
        <v>193</v>
      </c>
      <c r="E306" t="s">
        <v>80</v>
      </c>
      <c r="F306" s="107"/>
    </row>
    <row r="307" spans="1:6" x14ac:dyDescent="0.25">
      <c r="A307" s="17">
        <v>47811</v>
      </c>
      <c r="B307" s="24" t="s">
        <v>87</v>
      </c>
      <c r="C307" s="25">
        <v>40847</v>
      </c>
      <c r="D307" t="s">
        <v>193</v>
      </c>
      <c r="E307" t="s">
        <v>80</v>
      </c>
      <c r="F307" s="107"/>
    </row>
    <row r="308" spans="1:6" x14ac:dyDescent="0.25">
      <c r="A308" s="17">
        <v>47814</v>
      </c>
      <c r="B308" s="24" t="s">
        <v>87</v>
      </c>
      <c r="C308" s="25">
        <v>40847</v>
      </c>
      <c r="D308" t="s">
        <v>193</v>
      </c>
      <c r="E308" t="s">
        <v>80</v>
      </c>
      <c r="F308" s="107"/>
    </row>
    <row r="309" spans="1:6" x14ac:dyDescent="0.25">
      <c r="A309" s="17">
        <v>48258</v>
      </c>
      <c r="B309" s="24" t="s">
        <v>87</v>
      </c>
      <c r="C309" s="25">
        <v>40847</v>
      </c>
      <c r="D309" t="s">
        <v>193</v>
      </c>
      <c r="E309" t="s">
        <v>80</v>
      </c>
      <c r="F309" s="107"/>
    </row>
    <row r="310" spans="1:6" x14ac:dyDescent="0.25">
      <c r="A310" s="17">
        <v>48261</v>
      </c>
      <c r="B310" s="24" t="s">
        <v>87</v>
      </c>
      <c r="C310" s="25">
        <v>40847</v>
      </c>
      <c r="D310" t="s">
        <v>193</v>
      </c>
      <c r="E310" t="s">
        <v>80</v>
      </c>
      <c r="F310" s="107"/>
    </row>
    <row r="311" spans="1:6" x14ac:dyDescent="0.25">
      <c r="A311" s="17">
        <v>47573</v>
      </c>
      <c r="B311" s="24" t="s">
        <v>87</v>
      </c>
      <c r="C311" s="25">
        <v>40847</v>
      </c>
      <c r="D311" t="s">
        <v>193</v>
      </c>
      <c r="E311" t="s">
        <v>80</v>
      </c>
      <c r="F311" s="107"/>
    </row>
    <row r="312" spans="1:6" x14ac:dyDescent="0.25">
      <c r="A312" s="17">
        <v>47586</v>
      </c>
      <c r="B312" s="24" t="s">
        <v>87</v>
      </c>
      <c r="C312" s="25">
        <v>40847</v>
      </c>
      <c r="D312" t="s">
        <v>193</v>
      </c>
      <c r="E312" t="s">
        <v>80</v>
      </c>
      <c r="F312" s="107"/>
    </row>
    <row r="313" spans="1:6" x14ac:dyDescent="0.25">
      <c r="A313" s="17">
        <v>47813</v>
      </c>
      <c r="B313" s="24" t="s">
        <v>87</v>
      </c>
      <c r="C313" s="25">
        <v>40847</v>
      </c>
      <c r="D313" t="s">
        <v>193</v>
      </c>
      <c r="E313" t="s">
        <v>80</v>
      </c>
      <c r="F313" s="107"/>
    </row>
    <row r="314" spans="1:6" x14ac:dyDescent="0.25">
      <c r="A314" s="17">
        <v>47571</v>
      </c>
      <c r="B314" s="24" t="s">
        <v>87</v>
      </c>
      <c r="C314" s="25">
        <v>40847</v>
      </c>
      <c r="D314" t="s">
        <v>193</v>
      </c>
      <c r="E314" t="s">
        <v>80</v>
      </c>
      <c r="F314" s="107"/>
    </row>
    <row r="315" spans="1:6" x14ac:dyDescent="0.25">
      <c r="A315" s="17">
        <v>47570</v>
      </c>
      <c r="B315" s="24" t="s">
        <v>87</v>
      </c>
      <c r="C315" s="25">
        <v>40847</v>
      </c>
      <c r="D315" t="s">
        <v>193</v>
      </c>
      <c r="E315" t="s">
        <v>80</v>
      </c>
      <c r="F315" s="107"/>
    </row>
    <row r="316" spans="1:6" x14ac:dyDescent="0.25">
      <c r="A316" s="17">
        <v>47587</v>
      </c>
      <c r="B316" s="24" t="s">
        <v>87</v>
      </c>
      <c r="C316" s="25">
        <v>40847</v>
      </c>
      <c r="D316" t="s">
        <v>193</v>
      </c>
      <c r="E316" t="s">
        <v>80</v>
      </c>
      <c r="F316" s="107"/>
    </row>
    <row r="317" spans="1:6" x14ac:dyDescent="0.25">
      <c r="A317" s="17">
        <v>47572</v>
      </c>
      <c r="B317" s="24" t="s">
        <v>87</v>
      </c>
      <c r="C317" s="25">
        <v>40847</v>
      </c>
      <c r="D317" t="s">
        <v>193</v>
      </c>
      <c r="E317" t="s">
        <v>80</v>
      </c>
      <c r="F317" s="107"/>
    </row>
    <row r="318" spans="1:6" x14ac:dyDescent="0.25">
      <c r="A318" s="17">
        <v>47707</v>
      </c>
      <c r="B318" s="24" t="s">
        <v>87</v>
      </c>
      <c r="C318" s="25">
        <v>40847</v>
      </c>
      <c r="D318" t="s">
        <v>193</v>
      </c>
      <c r="E318" t="s">
        <v>80</v>
      </c>
      <c r="F318" s="107"/>
    </row>
    <row r="319" spans="1:6" x14ac:dyDescent="0.25">
      <c r="A319" s="17">
        <v>47812</v>
      </c>
      <c r="B319" s="24" t="s">
        <v>87</v>
      </c>
      <c r="C319" s="25">
        <v>40847</v>
      </c>
      <c r="D319" t="s">
        <v>193</v>
      </c>
      <c r="E319" t="s">
        <v>80</v>
      </c>
      <c r="F319" s="107"/>
    </row>
    <row r="320" spans="1:6" x14ac:dyDescent="0.25">
      <c r="A320" s="17">
        <v>47703</v>
      </c>
      <c r="B320" s="24" t="s">
        <v>87</v>
      </c>
      <c r="C320" s="25">
        <v>40847</v>
      </c>
      <c r="D320" t="s">
        <v>193</v>
      </c>
      <c r="E320" t="s">
        <v>80</v>
      </c>
      <c r="F320" s="107"/>
    </row>
    <row r="321" spans="1:6" x14ac:dyDescent="0.25">
      <c r="A321" s="17">
        <v>48199</v>
      </c>
      <c r="B321" s="24" t="s">
        <v>87</v>
      </c>
      <c r="C321" s="25">
        <v>40848</v>
      </c>
      <c r="D321" t="s">
        <v>193</v>
      </c>
      <c r="E321" t="s">
        <v>80</v>
      </c>
      <c r="F321" s="107"/>
    </row>
    <row r="322" spans="1:6" x14ac:dyDescent="0.25">
      <c r="A322" s="17">
        <v>48198</v>
      </c>
      <c r="B322" s="24" t="s">
        <v>87</v>
      </c>
      <c r="C322" s="25">
        <v>40848</v>
      </c>
      <c r="D322" t="s">
        <v>193</v>
      </c>
      <c r="E322" t="s">
        <v>80</v>
      </c>
      <c r="F322" s="107"/>
    </row>
    <row r="323" spans="1:6" x14ac:dyDescent="0.25">
      <c r="A323" s="17">
        <v>48200</v>
      </c>
      <c r="B323" s="24" t="s">
        <v>87</v>
      </c>
      <c r="C323" s="25">
        <v>40848</v>
      </c>
      <c r="D323" t="s">
        <v>193</v>
      </c>
      <c r="E323" t="s">
        <v>80</v>
      </c>
      <c r="F323" s="107"/>
    </row>
    <row r="324" spans="1:6" x14ac:dyDescent="0.25">
      <c r="A324" s="17">
        <v>48202</v>
      </c>
      <c r="B324" s="24" t="s">
        <v>87</v>
      </c>
      <c r="C324" s="25">
        <v>40849</v>
      </c>
      <c r="D324" t="s">
        <v>193</v>
      </c>
      <c r="E324" t="s">
        <v>80</v>
      </c>
      <c r="F324" s="107"/>
    </row>
    <row r="325" spans="1:6" x14ac:dyDescent="0.25">
      <c r="A325" s="17">
        <v>48201</v>
      </c>
      <c r="B325" s="24" t="s">
        <v>87</v>
      </c>
      <c r="C325" s="25">
        <v>40849</v>
      </c>
      <c r="D325" t="s">
        <v>193</v>
      </c>
      <c r="E325" t="s">
        <v>80</v>
      </c>
      <c r="F325" s="107"/>
    </row>
    <row r="326" spans="1:6" x14ac:dyDescent="0.25">
      <c r="A326" s="17">
        <v>48260</v>
      </c>
      <c r="B326" s="24" t="s">
        <v>87</v>
      </c>
      <c r="C326" s="25">
        <v>40851</v>
      </c>
      <c r="D326" t="s">
        <v>193</v>
      </c>
      <c r="E326" t="s">
        <v>80</v>
      </c>
      <c r="F326" s="107"/>
    </row>
    <row r="327" spans="1:6" x14ac:dyDescent="0.25">
      <c r="A327" s="17">
        <v>48231</v>
      </c>
      <c r="B327" s="24" t="s">
        <v>87</v>
      </c>
      <c r="C327" s="25">
        <v>40856</v>
      </c>
      <c r="D327" t="s">
        <v>193</v>
      </c>
      <c r="E327" t="s">
        <v>80</v>
      </c>
      <c r="F327" s="107"/>
    </row>
    <row r="328" spans="1:6" x14ac:dyDescent="0.25">
      <c r="A328" s="17">
        <v>48232</v>
      </c>
      <c r="B328" s="24" t="s">
        <v>87</v>
      </c>
      <c r="C328" s="25">
        <v>40856</v>
      </c>
      <c r="D328" t="s">
        <v>193</v>
      </c>
      <c r="E328" t="s">
        <v>80</v>
      </c>
      <c r="F328" s="107"/>
    </row>
    <row r="329" spans="1:6" x14ac:dyDescent="0.25">
      <c r="A329" s="17">
        <v>48233</v>
      </c>
      <c r="B329" s="24" t="s">
        <v>87</v>
      </c>
      <c r="C329" s="25">
        <v>40856</v>
      </c>
      <c r="D329" t="s">
        <v>193</v>
      </c>
      <c r="E329" t="s">
        <v>80</v>
      </c>
      <c r="F329" s="107"/>
    </row>
    <row r="330" spans="1:6" x14ac:dyDescent="0.25">
      <c r="A330" s="17">
        <v>48228</v>
      </c>
      <c r="B330" s="24" t="s">
        <v>87</v>
      </c>
      <c r="C330" s="25">
        <v>40856</v>
      </c>
      <c r="D330" t="s">
        <v>193</v>
      </c>
      <c r="E330" t="s">
        <v>80</v>
      </c>
      <c r="F330" s="107"/>
    </row>
    <row r="331" spans="1:6" x14ac:dyDescent="0.25">
      <c r="A331" s="17">
        <v>48229</v>
      </c>
      <c r="B331" s="24" t="s">
        <v>87</v>
      </c>
      <c r="C331" s="25">
        <v>40856</v>
      </c>
      <c r="D331" t="s">
        <v>193</v>
      </c>
      <c r="E331" t="s">
        <v>80</v>
      </c>
      <c r="F331" s="107"/>
    </row>
    <row r="332" spans="1:6" x14ac:dyDescent="0.25">
      <c r="A332" s="17">
        <v>48230</v>
      </c>
      <c r="B332" s="24" t="s">
        <v>87</v>
      </c>
      <c r="C332" s="25">
        <v>40856</v>
      </c>
      <c r="D332" t="s">
        <v>193</v>
      </c>
      <c r="E332" t="s">
        <v>80</v>
      </c>
      <c r="F332" s="107"/>
    </row>
    <row r="333" spans="1:6" x14ac:dyDescent="0.25">
      <c r="A333" s="17">
        <v>48266</v>
      </c>
      <c r="B333" s="24" t="s">
        <v>87</v>
      </c>
      <c r="C333" s="25">
        <v>40856</v>
      </c>
      <c r="D333" t="s">
        <v>193</v>
      </c>
      <c r="E333" t="s">
        <v>80</v>
      </c>
      <c r="F333" s="107"/>
    </row>
    <row r="334" spans="1:6" x14ac:dyDescent="0.25">
      <c r="A334" s="17">
        <v>48192</v>
      </c>
      <c r="B334" s="24" t="s">
        <v>87</v>
      </c>
      <c r="C334" s="25">
        <v>40861</v>
      </c>
      <c r="D334" t="s">
        <v>193</v>
      </c>
      <c r="E334" t="s">
        <v>80</v>
      </c>
      <c r="F334" s="107"/>
    </row>
    <row r="335" spans="1:6" x14ac:dyDescent="0.25">
      <c r="A335" s="17">
        <v>48197</v>
      </c>
      <c r="B335" s="24" t="s">
        <v>87</v>
      </c>
      <c r="C335" s="25">
        <v>40861</v>
      </c>
      <c r="D335" t="s">
        <v>193</v>
      </c>
      <c r="E335" t="s">
        <v>80</v>
      </c>
      <c r="F335" s="107"/>
    </row>
    <row r="336" spans="1:6" x14ac:dyDescent="0.25">
      <c r="A336" s="17">
        <v>48195</v>
      </c>
      <c r="B336" s="24" t="s">
        <v>87</v>
      </c>
      <c r="C336" s="25">
        <v>40861</v>
      </c>
      <c r="D336" t="s">
        <v>193</v>
      </c>
      <c r="E336" t="s">
        <v>80</v>
      </c>
      <c r="F336" s="107"/>
    </row>
    <row r="337" spans="1:6" x14ac:dyDescent="0.25">
      <c r="A337" s="17">
        <v>48196</v>
      </c>
      <c r="B337" s="24" t="s">
        <v>87</v>
      </c>
      <c r="C337" s="25">
        <v>40861</v>
      </c>
      <c r="D337" t="s">
        <v>193</v>
      </c>
      <c r="E337" t="s">
        <v>80</v>
      </c>
      <c r="F337" s="107"/>
    </row>
    <row r="338" spans="1:6" x14ac:dyDescent="0.25">
      <c r="A338" s="17">
        <v>47990</v>
      </c>
      <c r="B338" s="24" t="s">
        <v>87</v>
      </c>
      <c r="C338" s="25">
        <v>40882</v>
      </c>
      <c r="D338" t="s">
        <v>193</v>
      </c>
      <c r="E338" t="s">
        <v>80</v>
      </c>
      <c r="F338" s="107"/>
    </row>
    <row r="339" spans="1:6" x14ac:dyDescent="0.25">
      <c r="A339" s="17">
        <v>47834</v>
      </c>
      <c r="B339" s="24" t="s">
        <v>87</v>
      </c>
      <c r="C339" s="25">
        <v>40882</v>
      </c>
      <c r="D339" t="s">
        <v>193</v>
      </c>
      <c r="E339" t="s">
        <v>80</v>
      </c>
      <c r="F339" s="107"/>
    </row>
    <row r="340" spans="1:6" x14ac:dyDescent="0.25">
      <c r="A340" s="17">
        <v>47842</v>
      </c>
      <c r="B340" s="24" t="s">
        <v>87</v>
      </c>
      <c r="C340" s="25">
        <v>40882</v>
      </c>
      <c r="D340" t="s">
        <v>193</v>
      </c>
      <c r="E340" t="s">
        <v>80</v>
      </c>
      <c r="F340" s="107"/>
    </row>
    <row r="341" spans="1:6" x14ac:dyDescent="0.25">
      <c r="A341" s="17">
        <v>48087</v>
      </c>
      <c r="B341" s="24" t="s">
        <v>87</v>
      </c>
      <c r="C341" s="25">
        <v>40882</v>
      </c>
      <c r="D341" t="s">
        <v>193</v>
      </c>
      <c r="E341" t="s">
        <v>80</v>
      </c>
      <c r="F341" s="107"/>
    </row>
    <row r="342" spans="1:6" x14ac:dyDescent="0.25">
      <c r="A342" s="17">
        <v>48259</v>
      </c>
      <c r="B342" s="24" t="s">
        <v>87</v>
      </c>
      <c r="C342" s="25">
        <v>40893</v>
      </c>
      <c r="D342" t="s">
        <v>193</v>
      </c>
      <c r="E342" t="s">
        <v>80</v>
      </c>
      <c r="F342" s="107"/>
    </row>
    <row r="343" spans="1:6" x14ac:dyDescent="0.25">
      <c r="A343" s="17">
        <v>48262</v>
      </c>
      <c r="B343" s="24" t="s">
        <v>87</v>
      </c>
      <c r="C343" s="25">
        <v>40897</v>
      </c>
      <c r="D343" t="s">
        <v>193</v>
      </c>
      <c r="E343" t="s">
        <v>80</v>
      </c>
      <c r="F343" s="107"/>
    </row>
    <row r="344" spans="1:6" x14ac:dyDescent="0.25">
      <c r="A344" s="17">
        <v>48264</v>
      </c>
      <c r="B344" s="24" t="s">
        <v>87</v>
      </c>
      <c r="C344" s="25">
        <v>40897</v>
      </c>
      <c r="D344" t="s">
        <v>193</v>
      </c>
      <c r="E344" t="s">
        <v>80</v>
      </c>
      <c r="F344" s="107"/>
    </row>
    <row r="345" spans="1:6" x14ac:dyDescent="0.25">
      <c r="A345" s="17">
        <v>48265</v>
      </c>
      <c r="B345" s="24" t="s">
        <v>87</v>
      </c>
      <c r="C345" s="25">
        <v>40897</v>
      </c>
      <c r="D345" t="s">
        <v>193</v>
      </c>
      <c r="E345" t="s">
        <v>80</v>
      </c>
      <c r="F345" s="107"/>
    </row>
    <row r="346" spans="1:6" x14ac:dyDescent="0.25">
      <c r="A346" s="17">
        <v>48318</v>
      </c>
      <c r="B346" s="24" t="s">
        <v>87</v>
      </c>
      <c r="C346" s="25">
        <v>40914</v>
      </c>
      <c r="D346" t="s">
        <v>193</v>
      </c>
      <c r="E346" t="s">
        <v>80</v>
      </c>
      <c r="F346" s="107"/>
    </row>
    <row r="347" spans="1:6" x14ac:dyDescent="0.25">
      <c r="A347" s="17">
        <v>48339</v>
      </c>
      <c r="B347" s="24" t="s">
        <v>87</v>
      </c>
      <c r="C347" s="25">
        <v>40932</v>
      </c>
      <c r="D347" t="s">
        <v>193</v>
      </c>
      <c r="E347" t="s">
        <v>80</v>
      </c>
      <c r="F347" s="107"/>
    </row>
    <row r="348" spans="1:6" x14ac:dyDescent="0.25">
      <c r="A348" s="17" t="s">
        <v>199</v>
      </c>
      <c r="B348" s="24" t="s">
        <v>87</v>
      </c>
      <c r="C348" s="25">
        <v>40933</v>
      </c>
      <c r="D348" t="s">
        <v>193</v>
      </c>
      <c r="E348" t="s">
        <v>80</v>
      </c>
      <c r="F348" s="107"/>
    </row>
    <row r="349" spans="1:6" x14ac:dyDescent="0.25">
      <c r="A349" s="17">
        <v>48188</v>
      </c>
      <c r="B349" s="24" t="s">
        <v>87</v>
      </c>
      <c r="C349" s="25">
        <v>40933</v>
      </c>
      <c r="D349" t="s">
        <v>193</v>
      </c>
      <c r="E349" t="s">
        <v>80</v>
      </c>
      <c r="F349" s="107"/>
    </row>
    <row r="350" spans="1:6" x14ac:dyDescent="0.25">
      <c r="A350" s="17">
        <v>48191</v>
      </c>
      <c r="B350" s="24" t="s">
        <v>87</v>
      </c>
      <c r="C350" s="25">
        <v>40933</v>
      </c>
      <c r="D350" t="s">
        <v>193</v>
      </c>
      <c r="E350" t="s">
        <v>80</v>
      </c>
      <c r="F350" s="107"/>
    </row>
    <row r="351" spans="1:6" x14ac:dyDescent="0.25">
      <c r="A351" s="17">
        <v>47584</v>
      </c>
      <c r="B351" s="24" t="s">
        <v>87</v>
      </c>
      <c r="C351" s="25">
        <v>40933</v>
      </c>
      <c r="D351" t="s">
        <v>193</v>
      </c>
      <c r="E351" t="s">
        <v>80</v>
      </c>
      <c r="F351" s="107"/>
    </row>
    <row r="352" spans="1:6" x14ac:dyDescent="0.25">
      <c r="A352" s="17">
        <v>47585</v>
      </c>
      <c r="B352" s="24" t="s">
        <v>87</v>
      </c>
      <c r="C352" s="25">
        <v>40933</v>
      </c>
      <c r="D352" t="s">
        <v>193</v>
      </c>
      <c r="E352" t="s">
        <v>80</v>
      </c>
      <c r="F352" s="107"/>
    </row>
    <row r="353" spans="1:6" x14ac:dyDescent="0.25">
      <c r="A353" s="17">
        <v>47818</v>
      </c>
      <c r="B353" s="24" t="s">
        <v>87</v>
      </c>
      <c r="C353" s="25">
        <v>40933</v>
      </c>
      <c r="D353" t="s">
        <v>193</v>
      </c>
      <c r="E353" t="s">
        <v>80</v>
      </c>
      <c r="F353" s="107"/>
    </row>
    <row r="354" spans="1:6" x14ac:dyDescent="0.25">
      <c r="A354" s="17">
        <v>47605</v>
      </c>
      <c r="B354" s="24" t="s">
        <v>87</v>
      </c>
      <c r="C354" s="25">
        <v>40933</v>
      </c>
      <c r="D354" t="s">
        <v>193</v>
      </c>
      <c r="E354" t="s">
        <v>80</v>
      </c>
      <c r="F354" s="107"/>
    </row>
    <row r="355" spans="1:6" x14ac:dyDescent="0.25">
      <c r="A355" s="17">
        <v>47770</v>
      </c>
      <c r="B355" s="24" t="s">
        <v>87</v>
      </c>
      <c r="C355" s="25">
        <v>40933</v>
      </c>
      <c r="D355" t="s">
        <v>193</v>
      </c>
      <c r="E355" t="s">
        <v>80</v>
      </c>
      <c r="F355" s="107"/>
    </row>
    <row r="356" spans="1:6" x14ac:dyDescent="0.25">
      <c r="A356" s="17">
        <v>48331</v>
      </c>
      <c r="B356" s="24" t="s">
        <v>87</v>
      </c>
      <c r="C356" s="25">
        <v>40933</v>
      </c>
      <c r="D356" t="s">
        <v>193</v>
      </c>
      <c r="E356" t="s">
        <v>80</v>
      </c>
      <c r="F356" s="107"/>
    </row>
    <row r="357" spans="1:6" x14ac:dyDescent="0.25">
      <c r="A357" s="17">
        <v>47688</v>
      </c>
      <c r="B357" s="24" t="s">
        <v>87</v>
      </c>
      <c r="C357" s="25">
        <v>40933</v>
      </c>
      <c r="D357" t="s">
        <v>193</v>
      </c>
      <c r="E357" t="s">
        <v>80</v>
      </c>
      <c r="F357" s="107"/>
    </row>
    <row r="358" spans="1:6" x14ac:dyDescent="0.25">
      <c r="A358" s="17">
        <v>48186</v>
      </c>
      <c r="B358" s="24" t="s">
        <v>87</v>
      </c>
      <c r="C358" s="25">
        <v>40934</v>
      </c>
      <c r="D358" t="s">
        <v>193</v>
      </c>
      <c r="E358" t="s">
        <v>80</v>
      </c>
      <c r="F358" s="107"/>
    </row>
    <row r="359" spans="1:6" x14ac:dyDescent="0.25">
      <c r="A359" s="17">
        <v>47686</v>
      </c>
      <c r="B359" s="24" t="s">
        <v>87</v>
      </c>
      <c r="C359" s="25">
        <v>40934</v>
      </c>
      <c r="D359" t="s">
        <v>193</v>
      </c>
      <c r="E359" t="s">
        <v>80</v>
      </c>
      <c r="F359" s="107"/>
    </row>
    <row r="360" spans="1:6" x14ac:dyDescent="0.25">
      <c r="A360" s="17">
        <v>48190</v>
      </c>
      <c r="B360" s="24" t="s">
        <v>87</v>
      </c>
      <c r="C360" s="25">
        <v>40934</v>
      </c>
      <c r="D360" t="s">
        <v>193</v>
      </c>
      <c r="E360" t="s">
        <v>80</v>
      </c>
      <c r="F360" s="107"/>
    </row>
    <row r="361" spans="1:6" x14ac:dyDescent="0.25">
      <c r="A361" s="17">
        <v>47685</v>
      </c>
      <c r="B361" s="24" t="s">
        <v>87</v>
      </c>
      <c r="C361" s="25">
        <v>40934</v>
      </c>
      <c r="D361" t="s">
        <v>193</v>
      </c>
      <c r="E361" t="s">
        <v>80</v>
      </c>
      <c r="F361" s="107"/>
    </row>
    <row r="362" spans="1:6" x14ac:dyDescent="0.25">
      <c r="A362" s="17">
        <v>48187</v>
      </c>
      <c r="B362" s="24" t="s">
        <v>87</v>
      </c>
      <c r="C362" s="25">
        <v>40934</v>
      </c>
      <c r="D362" t="s">
        <v>193</v>
      </c>
      <c r="E362" t="s">
        <v>80</v>
      </c>
      <c r="F362" s="107"/>
    </row>
    <row r="363" spans="1:6" x14ac:dyDescent="0.25">
      <c r="A363" s="17">
        <v>47684</v>
      </c>
      <c r="B363" s="24" t="s">
        <v>87</v>
      </c>
      <c r="C363" s="25">
        <v>40934</v>
      </c>
      <c r="D363" t="s">
        <v>193</v>
      </c>
      <c r="E363" t="s">
        <v>80</v>
      </c>
      <c r="F363" s="107"/>
    </row>
    <row r="364" spans="1:6" x14ac:dyDescent="0.25">
      <c r="A364" s="17">
        <v>48341</v>
      </c>
      <c r="B364" s="24" t="s">
        <v>87</v>
      </c>
      <c r="C364" s="25">
        <v>40938</v>
      </c>
      <c r="D364" t="s">
        <v>193</v>
      </c>
      <c r="E364" t="s">
        <v>80</v>
      </c>
      <c r="F364" s="107"/>
    </row>
    <row r="365" spans="1:6" x14ac:dyDescent="0.25">
      <c r="A365" s="17">
        <v>48343</v>
      </c>
      <c r="B365" s="24" t="s">
        <v>87</v>
      </c>
      <c r="C365" s="25">
        <v>40938</v>
      </c>
      <c r="D365" t="s">
        <v>193</v>
      </c>
      <c r="E365" t="s">
        <v>80</v>
      </c>
      <c r="F365" s="107"/>
    </row>
    <row r="366" spans="1:6" x14ac:dyDescent="0.25">
      <c r="A366" s="17">
        <v>48340</v>
      </c>
      <c r="B366" s="24" t="s">
        <v>87</v>
      </c>
      <c r="C366" s="25">
        <v>40938</v>
      </c>
      <c r="D366" t="s">
        <v>193</v>
      </c>
      <c r="E366" t="s">
        <v>80</v>
      </c>
      <c r="F366" s="107"/>
    </row>
    <row r="367" spans="1:6" x14ac:dyDescent="0.25">
      <c r="A367" s="17">
        <v>48344</v>
      </c>
      <c r="B367" s="24" t="s">
        <v>87</v>
      </c>
      <c r="C367" s="25">
        <v>40938</v>
      </c>
      <c r="D367" t="s">
        <v>193</v>
      </c>
      <c r="E367" t="s">
        <v>80</v>
      </c>
      <c r="F367" s="107"/>
    </row>
    <row r="368" spans="1:6" x14ac:dyDescent="0.25">
      <c r="A368" s="17">
        <v>48342</v>
      </c>
      <c r="B368" s="24" t="s">
        <v>87</v>
      </c>
      <c r="C368" s="25">
        <v>40938</v>
      </c>
      <c r="D368" t="s">
        <v>193</v>
      </c>
      <c r="E368" t="s">
        <v>80</v>
      </c>
      <c r="F368" s="107"/>
    </row>
    <row r="369" spans="1:6" x14ac:dyDescent="0.25">
      <c r="A369" s="17">
        <v>48345</v>
      </c>
      <c r="B369" s="24" t="s">
        <v>87</v>
      </c>
      <c r="C369" s="25">
        <v>40938</v>
      </c>
      <c r="D369" t="s">
        <v>193</v>
      </c>
      <c r="E369" t="s">
        <v>80</v>
      </c>
      <c r="F369" s="107"/>
    </row>
    <row r="370" spans="1:6" x14ac:dyDescent="0.25">
      <c r="A370" s="17">
        <v>48335</v>
      </c>
      <c r="B370" s="24" t="s">
        <v>87</v>
      </c>
      <c r="C370" s="25">
        <v>40938</v>
      </c>
      <c r="D370" t="s">
        <v>193</v>
      </c>
      <c r="E370" t="s">
        <v>80</v>
      </c>
      <c r="F370" s="107"/>
    </row>
    <row r="371" spans="1:6" x14ac:dyDescent="0.25">
      <c r="A371" s="17">
        <v>48333</v>
      </c>
      <c r="B371" s="24" t="s">
        <v>87</v>
      </c>
      <c r="C371" s="25">
        <v>40938</v>
      </c>
      <c r="D371" t="s">
        <v>193</v>
      </c>
      <c r="E371" t="s">
        <v>80</v>
      </c>
      <c r="F371" s="107"/>
    </row>
    <row r="372" spans="1:6" x14ac:dyDescent="0.25">
      <c r="A372" s="17">
        <v>48334</v>
      </c>
      <c r="B372" s="24" t="s">
        <v>87</v>
      </c>
      <c r="C372" s="25">
        <v>40938</v>
      </c>
      <c r="D372" t="s">
        <v>193</v>
      </c>
      <c r="E372" t="s">
        <v>80</v>
      </c>
      <c r="F372" s="107"/>
    </row>
    <row r="373" spans="1:6" x14ac:dyDescent="0.25">
      <c r="A373" s="17">
        <v>47768</v>
      </c>
      <c r="B373" s="24" t="s">
        <v>87</v>
      </c>
      <c r="C373" s="25">
        <v>40942</v>
      </c>
      <c r="D373" t="s">
        <v>193</v>
      </c>
      <c r="E373" t="s">
        <v>80</v>
      </c>
      <c r="F373" s="107"/>
    </row>
    <row r="374" spans="1:6" x14ac:dyDescent="0.25">
      <c r="A374" s="17">
        <v>48336</v>
      </c>
      <c r="B374" s="24" t="s">
        <v>87</v>
      </c>
      <c r="C374" s="25">
        <v>40945</v>
      </c>
      <c r="D374" t="s">
        <v>193</v>
      </c>
      <c r="E374" t="s">
        <v>80</v>
      </c>
      <c r="F374" s="107"/>
    </row>
    <row r="375" spans="1:6" x14ac:dyDescent="0.25">
      <c r="A375" s="17">
        <v>48330</v>
      </c>
      <c r="B375" s="24" t="s">
        <v>87</v>
      </c>
      <c r="C375" s="25">
        <v>40945</v>
      </c>
      <c r="D375" t="s">
        <v>193</v>
      </c>
      <c r="E375" t="s">
        <v>80</v>
      </c>
      <c r="F375" s="107"/>
    </row>
    <row r="376" spans="1:6" x14ac:dyDescent="0.25">
      <c r="A376" s="17">
        <v>48322</v>
      </c>
      <c r="B376" s="24" t="s">
        <v>87</v>
      </c>
      <c r="C376" s="25">
        <v>40945</v>
      </c>
      <c r="D376" t="s">
        <v>193</v>
      </c>
      <c r="E376" t="s">
        <v>80</v>
      </c>
      <c r="F376" s="107"/>
    </row>
    <row r="377" spans="1:6" x14ac:dyDescent="0.25">
      <c r="A377" s="17">
        <v>48328</v>
      </c>
      <c r="B377" s="24" t="s">
        <v>87</v>
      </c>
      <c r="C377" s="25">
        <v>40945</v>
      </c>
      <c r="D377" t="s">
        <v>193</v>
      </c>
      <c r="E377" t="s">
        <v>80</v>
      </c>
      <c r="F377" s="107"/>
    </row>
    <row r="378" spans="1:6" x14ac:dyDescent="0.25">
      <c r="A378" s="17">
        <v>48327</v>
      </c>
      <c r="B378" s="24" t="s">
        <v>87</v>
      </c>
      <c r="C378" s="25">
        <v>40945</v>
      </c>
      <c r="D378" t="s">
        <v>193</v>
      </c>
      <c r="E378" t="s">
        <v>80</v>
      </c>
      <c r="F378" s="107"/>
    </row>
    <row r="379" spans="1:6" x14ac:dyDescent="0.25">
      <c r="A379" s="17">
        <v>48193</v>
      </c>
      <c r="B379" s="24" t="s">
        <v>87</v>
      </c>
      <c r="C379" s="25">
        <v>40945</v>
      </c>
      <c r="D379" t="s">
        <v>193</v>
      </c>
      <c r="E379" t="s">
        <v>80</v>
      </c>
      <c r="F379" s="107"/>
    </row>
    <row r="380" spans="1:6" x14ac:dyDescent="0.25">
      <c r="A380" s="17">
        <v>48329</v>
      </c>
      <c r="B380" s="24" t="s">
        <v>87</v>
      </c>
      <c r="C380" s="25">
        <v>40945</v>
      </c>
      <c r="D380" t="s">
        <v>193</v>
      </c>
      <c r="E380" t="s">
        <v>80</v>
      </c>
      <c r="F380" s="107"/>
    </row>
    <row r="381" spans="1:6" x14ac:dyDescent="0.25">
      <c r="A381" s="17">
        <v>48337</v>
      </c>
      <c r="B381" s="24" t="s">
        <v>87</v>
      </c>
      <c r="C381" s="25">
        <v>40946</v>
      </c>
      <c r="D381" t="s">
        <v>193</v>
      </c>
      <c r="E381" t="s">
        <v>80</v>
      </c>
      <c r="F381" s="107"/>
    </row>
    <row r="382" spans="1:6" x14ac:dyDescent="0.25">
      <c r="A382" s="17">
        <v>48324</v>
      </c>
      <c r="B382" s="24" t="s">
        <v>87</v>
      </c>
      <c r="C382" s="25">
        <v>40946</v>
      </c>
      <c r="D382" t="s">
        <v>193</v>
      </c>
      <c r="E382" t="s">
        <v>80</v>
      </c>
      <c r="F382" s="107"/>
    </row>
    <row r="383" spans="1:6" x14ac:dyDescent="0.25">
      <c r="A383" s="17">
        <v>48181</v>
      </c>
      <c r="B383" s="24" t="s">
        <v>87</v>
      </c>
      <c r="C383" s="25">
        <v>40955</v>
      </c>
      <c r="D383" t="s">
        <v>193</v>
      </c>
      <c r="E383" t="s">
        <v>80</v>
      </c>
      <c r="F383" s="107"/>
    </row>
    <row r="384" spans="1:6" x14ac:dyDescent="0.25">
      <c r="A384" s="17">
        <v>48203</v>
      </c>
      <c r="B384" s="24" t="s">
        <v>87</v>
      </c>
      <c r="C384" s="25">
        <v>40967</v>
      </c>
      <c r="D384" t="s">
        <v>193</v>
      </c>
      <c r="E384" t="s">
        <v>80</v>
      </c>
      <c r="F384" s="107"/>
    </row>
    <row r="385" spans="1:6" x14ac:dyDescent="0.25">
      <c r="A385" s="17">
        <v>48022</v>
      </c>
      <c r="B385" s="24" t="s">
        <v>87</v>
      </c>
      <c r="C385" s="25">
        <v>40967</v>
      </c>
      <c r="D385" t="s">
        <v>193</v>
      </c>
      <c r="E385" t="s">
        <v>80</v>
      </c>
      <c r="F385" s="107"/>
    </row>
    <row r="386" spans="1:6" x14ac:dyDescent="0.25">
      <c r="A386" s="17">
        <v>48225</v>
      </c>
      <c r="B386" s="24" t="s">
        <v>87</v>
      </c>
      <c r="C386" s="25">
        <v>40967</v>
      </c>
      <c r="D386" t="s">
        <v>193</v>
      </c>
      <c r="E386" t="s">
        <v>80</v>
      </c>
      <c r="F386" s="107"/>
    </row>
    <row r="387" spans="1:6" x14ac:dyDescent="0.25">
      <c r="A387" s="17">
        <v>48021</v>
      </c>
      <c r="B387" s="24" t="s">
        <v>87</v>
      </c>
      <c r="C387" s="25">
        <v>40967</v>
      </c>
      <c r="D387" t="s">
        <v>193</v>
      </c>
      <c r="E387" t="s">
        <v>80</v>
      </c>
      <c r="F387" s="107"/>
    </row>
    <row r="388" spans="1:6" x14ac:dyDescent="0.25">
      <c r="A388" s="17">
        <v>48226</v>
      </c>
      <c r="B388" s="24" t="s">
        <v>87</v>
      </c>
      <c r="C388" s="25">
        <v>40967</v>
      </c>
      <c r="D388" t="s">
        <v>193</v>
      </c>
      <c r="E388" t="s">
        <v>80</v>
      </c>
      <c r="F388" s="107"/>
    </row>
    <row r="389" spans="1:6" x14ac:dyDescent="0.25">
      <c r="A389" s="17">
        <v>48136</v>
      </c>
      <c r="B389" s="24" t="s">
        <v>87</v>
      </c>
      <c r="C389" s="25">
        <v>40967</v>
      </c>
      <c r="D389" t="s">
        <v>193</v>
      </c>
      <c r="E389" t="s">
        <v>80</v>
      </c>
      <c r="F389" s="107"/>
    </row>
    <row r="390" spans="1:6" x14ac:dyDescent="0.25">
      <c r="A390" s="17">
        <v>48019</v>
      </c>
      <c r="B390" s="24" t="s">
        <v>87</v>
      </c>
      <c r="C390" s="25">
        <v>40967</v>
      </c>
      <c r="D390" t="s">
        <v>193</v>
      </c>
      <c r="E390" t="s">
        <v>80</v>
      </c>
      <c r="F390" s="107"/>
    </row>
    <row r="391" spans="1:6" x14ac:dyDescent="0.25">
      <c r="A391" s="17">
        <v>48222</v>
      </c>
      <c r="B391" s="24" t="s">
        <v>87</v>
      </c>
      <c r="C391" s="25">
        <v>40967</v>
      </c>
      <c r="D391" t="s">
        <v>193</v>
      </c>
      <c r="E391" t="s">
        <v>80</v>
      </c>
      <c r="F391" s="107"/>
    </row>
    <row r="392" spans="1:6" x14ac:dyDescent="0.25">
      <c r="A392" s="17">
        <v>48227</v>
      </c>
      <c r="B392" s="24" t="s">
        <v>87</v>
      </c>
      <c r="C392" s="25">
        <v>40967</v>
      </c>
      <c r="D392" t="s">
        <v>193</v>
      </c>
      <c r="E392" t="s">
        <v>80</v>
      </c>
      <c r="F392" s="107"/>
    </row>
    <row r="393" spans="1:6" x14ac:dyDescent="0.25">
      <c r="A393" s="17">
        <v>48020</v>
      </c>
      <c r="B393" s="24" t="s">
        <v>87</v>
      </c>
      <c r="C393" s="25">
        <v>40967</v>
      </c>
      <c r="D393" t="s">
        <v>193</v>
      </c>
      <c r="E393" t="s">
        <v>80</v>
      </c>
      <c r="F393" s="107"/>
    </row>
    <row r="394" spans="1:6" x14ac:dyDescent="0.25">
      <c r="A394" s="17">
        <v>48365</v>
      </c>
      <c r="B394" s="24" t="s">
        <v>87</v>
      </c>
      <c r="C394" s="25">
        <v>40967</v>
      </c>
      <c r="D394" t="s">
        <v>193</v>
      </c>
      <c r="E394" t="s">
        <v>80</v>
      </c>
      <c r="F394" s="107"/>
    </row>
    <row r="395" spans="1:6" x14ac:dyDescent="0.25">
      <c r="A395" s="17">
        <v>48367</v>
      </c>
      <c r="B395" s="24" t="s">
        <v>87</v>
      </c>
      <c r="C395" s="25">
        <v>40967</v>
      </c>
      <c r="D395" t="s">
        <v>193</v>
      </c>
      <c r="E395" t="s">
        <v>80</v>
      </c>
      <c r="F395" s="107"/>
    </row>
    <row r="396" spans="1:6" x14ac:dyDescent="0.25">
      <c r="A396" s="17">
        <v>48366</v>
      </c>
      <c r="B396" s="24" t="s">
        <v>87</v>
      </c>
      <c r="C396" s="25">
        <v>40967</v>
      </c>
      <c r="D396" t="s">
        <v>193</v>
      </c>
      <c r="E396" t="s">
        <v>80</v>
      </c>
      <c r="F396" s="107"/>
    </row>
    <row r="397" spans="1:6" x14ac:dyDescent="0.25">
      <c r="A397" s="17">
        <v>48320</v>
      </c>
      <c r="B397" s="24" t="s">
        <v>87</v>
      </c>
      <c r="C397" s="25">
        <v>40967</v>
      </c>
      <c r="D397" t="s">
        <v>193</v>
      </c>
      <c r="E397" t="s">
        <v>80</v>
      </c>
      <c r="F397" s="107"/>
    </row>
    <row r="398" spans="1:6" x14ac:dyDescent="0.25">
      <c r="A398" s="17">
        <v>48321</v>
      </c>
      <c r="B398" s="24" t="s">
        <v>87</v>
      </c>
      <c r="C398" s="25">
        <v>40967</v>
      </c>
      <c r="D398" t="s">
        <v>193</v>
      </c>
      <c r="E398" t="s">
        <v>80</v>
      </c>
      <c r="F398" s="107"/>
    </row>
    <row r="399" spans="1:6" x14ac:dyDescent="0.25">
      <c r="A399" s="17">
        <v>48223</v>
      </c>
      <c r="B399" s="24" t="s">
        <v>87</v>
      </c>
      <c r="C399" s="25">
        <v>40967</v>
      </c>
      <c r="D399" t="s">
        <v>193</v>
      </c>
      <c r="E399" t="s">
        <v>80</v>
      </c>
      <c r="F399" s="107"/>
    </row>
    <row r="400" spans="1:6" x14ac:dyDescent="0.25">
      <c r="A400" s="17">
        <v>48224</v>
      </c>
      <c r="B400" s="24" t="s">
        <v>87</v>
      </c>
      <c r="C400" s="25">
        <v>40967</v>
      </c>
      <c r="D400" t="s">
        <v>193</v>
      </c>
      <c r="E400" t="s">
        <v>80</v>
      </c>
      <c r="F400" s="107"/>
    </row>
    <row r="401" spans="1:6" x14ac:dyDescent="0.25">
      <c r="A401" s="17">
        <v>48210</v>
      </c>
      <c r="B401" s="24" t="s">
        <v>87</v>
      </c>
      <c r="C401" s="25">
        <v>40967</v>
      </c>
      <c r="D401" t="s">
        <v>193</v>
      </c>
      <c r="E401" t="s">
        <v>80</v>
      </c>
      <c r="F401" s="107"/>
    </row>
    <row r="402" spans="1:6" x14ac:dyDescent="0.25">
      <c r="A402" s="17">
        <v>48215</v>
      </c>
      <c r="B402" s="24" t="s">
        <v>87</v>
      </c>
      <c r="C402" s="25">
        <v>40967</v>
      </c>
      <c r="D402" t="s">
        <v>193</v>
      </c>
      <c r="E402" t="s">
        <v>80</v>
      </c>
      <c r="F402" s="107"/>
    </row>
    <row r="403" spans="1:6" x14ac:dyDescent="0.25">
      <c r="A403" s="17">
        <v>48214</v>
      </c>
      <c r="B403" s="24" t="s">
        <v>87</v>
      </c>
      <c r="C403" s="25">
        <v>40967</v>
      </c>
      <c r="D403" t="s">
        <v>193</v>
      </c>
      <c r="E403" t="s">
        <v>80</v>
      </c>
      <c r="F403" s="107"/>
    </row>
    <row r="404" spans="1:6" x14ac:dyDescent="0.25">
      <c r="A404" s="17">
        <v>48212</v>
      </c>
      <c r="B404" s="24" t="s">
        <v>87</v>
      </c>
      <c r="C404" s="25">
        <v>40967</v>
      </c>
      <c r="D404" t="s">
        <v>193</v>
      </c>
      <c r="E404" t="s">
        <v>80</v>
      </c>
      <c r="F404" s="107"/>
    </row>
    <row r="405" spans="1:6" x14ac:dyDescent="0.25">
      <c r="A405" s="17">
        <v>48364</v>
      </c>
      <c r="B405" s="24" t="s">
        <v>87</v>
      </c>
      <c r="C405" s="25">
        <v>40967</v>
      </c>
      <c r="D405" t="s">
        <v>193</v>
      </c>
      <c r="E405" t="s">
        <v>80</v>
      </c>
      <c r="F405" s="107"/>
    </row>
    <row r="406" spans="1:6" x14ac:dyDescent="0.25">
      <c r="A406" s="17">
        <v>48368</v>
      </c>
      <c r="B406" s="24" t="s">
        <v>87</v>
      </c>
      <c r="C406" s="25">
        <v>40967</v>
      </c>
      <c r="D406" t="s">
        <v>193</v>
      </c>
      <c r="E406" t="s">
        <v>80</v>
      </c>
      <c r="F406" s="107"/>
    </row>
    <row r="407" spans="1:6" x14ac:dyDescent="0.25">
      <c r="A407" s="17">
        <v>48369</v>
      </c>
      <c r="B407" s="24" t="s">
        <v>87</v>
      </c>
      <c r="C407" s="25">
        <v>40967</v>
      </c>
      <c r="D407" t="s">
        <v>193</v>
      </c>
      <c r="E407" t="s">
        <v>80</v>
      </c>
      <c r="F407" s="107"/>
    </row>
    <row r="408" spans="1:6" x14ac:dyDescent="0.25">
      <c r="A408" s="17" t="s">
        <v>200</v>
      </c>
      <c r="B408" s="24" t="s">
        <v>87</v>
      </c>
      <c r="C408" s="25">
        <v>40967</v>
      </c>
      <c r="D408" t="s">
        <v>193</v>
      </c>
      <c r="E408" t="s">
        <v>80</v>
      </c>
      <c r="F408" s="107"/>
    </row>
    <row r="409" spans="1:6" x14ac:dyDescent="0.25">
      <c r="A409" s="17" t="s">
        <v>201</v>
      </c>
      <c r="B409" s="24" t="s">
        <v>87</v>
      </c>
      <c r="C409" s="25">
        <v>40967</v>
      </c>
      <c r="D409" t="s">
        <v>193</v>
      </c>
      <c r="E409" t="s">
        <v>80</v>
      </c>
      <c r="F409" s="107"/>
    </row>
    <row r="410" spans="1:6" x14ac:dyDescent="0.25">
      <c r="A410" s="17" t="s">
        <v>202</v>
      </c>
      <c r="B410" s="24" t="s">
        <v>87</v>
      </c>
      <c r="C410" s="25">
        <v>40967</v>
      </c>
      <c r="D410" t="s">
        <v>193</v>
      </c>
      <c r="E410" t="s">
        <v>80</v>
      </c>
      <c r="F410" s="107"/>
    </row>
    <row r="411" spans="1:6" x14ac:dyDescent="0.25">
      <c r="A411" s="17" t="s">
        <v>203</v>
      </c>
      <c r="B411" s="24" t="s">
        <v>87</v>
      </c>
      <c r="C411" s="25">
        <v>40967</v>
      </c>
      <c r="D411" t="s">
        <v>193</v>
      </c>
      <c r="E411" t="s">
        <v>80</v>
      </c>
      <c r="F411" s="107"/>
    </row>
    <row r="412" spans="1:6" x14ac:dyDescent="0.25">
      <c r="A412" s="17">
        <v>48349</v>
      </c>
      <c r="B412" s="24" t="s">
        <v>87</v>
      </c>
      <c r="C412" s="25">
        <v>40967</v>
      </c>
      <c r="D412" t="s">
        <v>193</v>
      </c>
      <c r="E412" t="s">
        <v>80</v>
      </c>
      <c r="F412" s="107"/>
    </row>
    <row r="413" spans="1:6" x14ac:dyDescent="0.25">
      <c r="A413" s="17">
        <v>48351</v>
      </c>
      <c r="B413" s="24" t="s">
        <v>87</v>
      </c>
      <c r="C413" s="25">
        <v>40967</v>
      </c>
      <c r="D413" t="s">
        <v>193</v>
      </c>
      <c r="E413" t="s">
        <v>80</v>
      </c>
      <c r="F413" s="107"/>
    </row>
    <row r="414" spans="1:6" x14ac:dyDescent="0.25">
      <c r="A414" s="17">
        <v>48346</v>
      </c>
      <c r="B414" s="24" t="s">
        <v>87</v>
      </c>
      <c r="C414" s="25">
        <v>40967</v>
      </c>
      <c r="D414" t="s">
        <v>193</v>
      </c>
      <c r="E414" t="s">
        <v>80</v>
      </c>
      <c r="F414" s="107"/>
    </row>
    <row r="415" spans="1:6" x14ac:dyDescent="0.25">
      <c r="A415" s="17">
        <v>48347</v>
      </c>
      <c r="B415" s="24" t="s">
        <v>87</v>
      </c>
      <c r="C415" s="25">
        <v>40967</v>
      </c>
      <c r="D415" t="s">
        <v>193</v>
      </c>
      <c r="E415" t="s">
        <v>80</v>
      </c>
      <c r="F415" s="107"/>
    </row>
    <row r="416" spans="1:6" x14ac:dyDescent="0.25">
      <c r="A416" s="17">
        <v>48348</v>
      </c>
      <c r="B416" s="24" t="s">
        <v>87</v>
      </c>
      <c r="C416" s="25">
        <v>40967</v>
      </c>
      <c r="D416" t="s">
        <v>193</v>
      </c>
      <c r="E416" t="s">
        <v>80</v>
      </c>
      <c r="F416" s="107"/>
    </row>
    <row r="417" spans="1:6" x14ac:dyDescent="0.25">
      <c r="A417" s="17">
        <v>48355</v>
      </c>
      <c r="B417" s="24" t="s">
        <v>87</v>
      </c>
      <c r="C417" s="25">
        <v>40967</v>
      </c>
      <c r="D417" t="s">
        <v>193</v>
      </c>
      <c r="E417" t="s">
        <v>80</v>
      </c>
      <c r="F417" s="107"/>
    </row>
    <row r="418" spans="1:6" x14ac:dyDescent="0.25">
      <c r="A418" s="17">
        <v>48352</v>
      </c>
      <c r="B418" s="24" t="s">
        <v>87</v>
      </c>
      <c r="C418" s="25">
        <v>40967</v>
      </c>
      <c r="D418" t="s">
        <v>193</v>
      </c>
      <c r="E418" t="s">
        <v>80</v>
      </c>
      <c r="F418" s="107"/>
    </row>
    <row r="419" spans="1:6" x14ac:dyDescent="0.25">
      <c r="A419" s="17">
        <v>48356</v>
      </c>
      <c r="B419" s="24" t="s">
        <v>87</v>
      </c>
      <c r="C419" s="25">
        <v>40967</v>
      </c>
      <c r="D419" t="s">
        <v>193</v>
      </c>
      <c r="E419" t="s">
        <v>80</v>
      </c>
      <c r="F419" s="107"/>
    </row>
    <row r="420" spans="1:6" x14ac:dyDescent="0.25">
      <c r="A420" s="17">
        <v>48358</v>
      </c>
      <c r="B420" s="24" t="s">
        <v>87</v>
      </c>
      <c r="C420" s="25">
        <v>40967</v>
      </c>
      <c r="D420" t="s">
        <v>193</v>
      </c>
      <c r="E420" t="s">
        <v>80</v>
      </c>
      <c r="F420" s="107"/>
    </row>
    <row r="421" spans="1:6" x14ac:dyDescent="0.25">
      <c r="A421" s="17">
        <v>48353</v>
      </c>
      <c r="B421" s="24" t="s">
        <v>87</v>
      </c>
      <c r="C421" s="25">
        <v>40967</v>
      </c>
      <c r="D421" t="s">
        <v>193</v>
      </c>
      <c r="E421" t="s">
        <v>80</v>
      </c>
      <c r="F421" s="107"/>
    </row>
    <row r="422" spans="1:6" x14ac:dyDescent="0.25">
      <c r="A422" s="17">
        <v>48235</v>
      </c>
      <c r="B422" s="24" t="s">
        <v>87</v>
      </c>
      <c r="C422" s="25">
        <v>40968</v>
      </c>
      <c r="D422" t="s">
        <v>193</v>
      </c>
      <c r="E422" t="s">
        <v>80</v>
      </c>
      <c r="F422" s="107"/>
    </row>
    <row r="423" spans="1:6" x14ac:dyDescent="0.25">
      <c r="A423" s="17">
        <v>48234</v>
      </c>
      <c r="B423" s="24" t="s">
        <v>87</v>
      </c>
      <c r="C423" s="25">
        <v>40968</v>
      </c>
      <c r="D423" t="s">
        <v>193</v>
      </c>
      <c r="E423" t="s">
        <v>80</v>
      </c>
      <c r="F423" s="107"/>
    </row>
    <row r="424" spans="1:6" x14ac:dyDescent="0.25">
      <c r="A424" s="17">
        <v>48238</v>
      </c>
      <c r="B424" s="24" t="s">
        <v>87</v>
      </c>
      <c r="C424" s="25">
        <v>40968</v>
      </c>
      <c r="D424" t="s">
        <v>193</v>
      </c>
      <c r="E424" t="s">
        <v>80</v>
      </c>
      <c r="F424" s="107"/>
    </row>
    <row r="425" spans="1:6" x14ac:dyDescent="0.25">
      <c r="A425" s="17">
        <v>48237</v>
      </c>
      <c r="B425" s="24" t="s">
        <v>87</v>
      </c>
      <c r="C425" s="25">
        <v>40968</v>
      </c>
      <c r="D425" t="s">
        <v>193</v>
      </c>
      <c r="E425" t="s">
        <v>80</v>
      </c>
      <c r="F425" s="107"/>
    </row>
    <row r="426" spans="1:6" x14ac:dyDescent="0.25">
      <c r="A426" s="17">
        <v>48236</v>
      </c>
      <c r="B426" s="24" t="s">
        <v>87</v>
      </c>
      <c r="C426" s="25">
        <v>40968</v>
      </c>
      <c r="D426" t="s">
        <v>193</v>
      </c>
      <c r="E426" t="s">
        <v>80</v>
      </c>
      <c r="F426" s="107"/>
    </row>
    <row r="427" spans="1:6" x14ac:dyDescent="0.25">
      <c r="A427" s="17">
        <v>48246</v>
      </c>
      <c r="B427" s="24" t="s">
        <v>87</v>
      </c>
      <c r="C427" s="25">
        <v>40969</v>
      </c>
      <c r="D427" t="s">
        <v>193</v>
      </c>
      <c r="E427" t="s">
        <v>80</v>
      </c>
      <c r="F427" s="107"/>
    </row>
    <row r="428" spans="1:6" x14ac:dyDescent="0.25">
      <c r="A428" s="17">
        <v>48250</v>
      </c>
      <c r="B428" s="24" t="s">
        <v>87</v>
      </c>
      <c r="C428" s="25">
        <v>40974</v>
      </c>
      <c r="D428" t="s">
        <v>193</v>
      </c>
      <c r="E428" t="s">
        <v>80</v>
      </c>
      <c r="F428" s="107"/>
    </row>
    <row r="429" spans="1:6" x14ac:dyDescent="0.25">
      <c r="A429" s="17">
        <v>48249</v>
      </c>
      <c r="B429" s="24" t="s">
        <v>87</v>
      </c>
      <c r="C429" s="25">
        <v>40974</v>
      </c>
      <c r="D429" t="s">
        <v>193</v>
      </c>
      <c r="E429" t="s">
        <v>80</v>
      </c>
      <c r="F429" s="107"/>
    </row>
    <row r="430" spans="1:6" x14ac:dyDescent="0.25">
      <c r="A430" s="17">
        <v>48248</v>
      </c>
      <c r="B430" s="24" t="s">
        <v>87</v>
      </c>
      <c r="C430" s="25">
        <v>40974</v>
      </c>
      <c r="D430" t="s">
        <v>193</v>
      </c>
      <c r="E430" t="s">
        <v>80</v>
      </c>
      <c r="F430" s="107"/>
    </row>
    <row r="431" spans="1:6" x14ac:dyDescent="0.25">
      <c r="A431" s="17">
        <v>48251</v>
      </c>
      <c r="B431" s="24" t="s">
        <v>87</v>
      </c>
      <c r="C431" s="25">
        <v>40974</v>
      </c>
      <c r="D431" t="s">
        <v>193</v>
      </c>
      <c r="E431" t="s">
        <v>80</v>
      </c>
      <c r="F431" s="107"/>
    </row>
    <row r="432" spans="1:6" x14ac:dyDescent="0.25">
      <c r="A432" s="17">
        <v>48247</v>
      </c>
      <c r="B432" s="24" t="s">
        <v>87</v>
      </c>
      <c r="C432" s="25">
        <v>40974</v>
      </c>
      <c r="D432" t="s">
        <v>193</v>
      </c>
      <c r="E432" t="s">
        <v>80</v>
      </c>
      <c r="F432" s="107"/>
    </row>
    <row r="433" spans="1:6" x14ac:dyDescent="0.25">
      <c r="A433" s="17">
        <v>48263</v>
      </c>
      <c r="B433" s="24" t="s">
        <v>87</v>
      </c>
      <c r="C433" s="25">
        <v>40974</v>
      </c>
      <c r="D433" t="s">
        <v>193</v>
      </c>
      <c r="E433" t="s">
        <v>80</v>
      </c>
      <c r="F433" s="107"/>
    </row>
    <row r="434" spans="1:6" x14ac:dyDescent="0.25">
      <c r="A434" s="17">
        <v>48253</v>
      </c>
      <c r="B434" s="24" t="s">
        <v>87</v>
      </c>
      <c r="C434" s="25">
        <v>40974</v>
      </c>
      <c r="D434" t="s">
        <v>193</v>
      </c>
      <c r="E434" t="s">
        <v>80</v>
      </c>
      <c r="F434" s="107"/>
    </row>
    <row r="435" spans="1:6" x14ac:dyDescent="0.25">
      <c r="A435" s="17">
        <v>48252</v>
      </c>
      <c r="B435" s="24" t="s">
        <v>87</v>
      </c>
      <c r="C435" s="25">
        <v>40974</v>
      </c>
      <c r="D435" t="s">
        <v>193</v>
      </c>
      <c r="E435" t="s">
        <v>80</v>
      </c>
      <c r="F435" s="107"/>
    </row>
    <row r="436" spans="1:6" x14ac:dyDescent="0.25">
      <c r="A436" s="17">
        <v>48256</v>
      </c>
      <c r="B436" s="24" t="s">
        <v>87</v>
      </c>
      <c r="C436" s="25">
        <v>40974</v>
      </c>
      <c r="D436" t="s">
        <v>193</v>
      </c>
      <c r="E436" t="s">
        <v>80</v>
      </c>
      <c r="F436" s="107"/>
    </row>
    <row r="437" spans="1:6" x14ac:dyDescent="0.25">
      <c r="A437" s="17">
        <v>48255</v>
      </c>
      <c r="B437" s="24" t="s">
        <v>87</v>
      </c>
      <c r="C437" s="25">
        <v>40974</v>
      </c>
      <c r="D437" t="s">
        <v>193</v>
      </c>
      <c r="E437" t="s">
        <v>80</v>
      </c>
      <c r="F437" s="107"/>
    </row>
    <row r="438" spans="1:6" x14ac:dyDescent="0.25">
      <c r="A438" s="17">
        <v>48170</v>
      </c>
      <c r="B438" s="24" t="s">
        <v>87</v>
      </c>
      <c r="C438" s="25">
        <v>40975</v>
      </c>
      <c r="D438" t="s">
        <v>193</v>
      </c>
      <c r="E438" t="s">
        <v>80</v>
      </c>
      <c r="F438" s="107"/>
    </row>
    <row r="439" spans="1:6" x14ac:dyDescent="0.25">
      <c r="A439" s="17">
        <v>48178</v>
      </c>
      <c r="B439" s="24" t="s">
        <v>87</v>
      </c>
      <c r="C439" s="25">
        <v>40975</v>
      </c>
      <c r="D439" t="s">
        <v>193</v>
      </c>
      <c r="E439" t="s">
        <v>80</v>
      </c>
      <c r="F439" s="107"/>
    </row>
    <row r="440" spans="1:6" x14ac:dyDescent="0.25">
      <c r="A440" s="17">
        <v>48173</v>
      </c>
      <c r="B440" s="24" t="s">
        <v>87</v>
      </c>
      <c r="C440" s="25">
        <v>40975</v>
      </c>
      <c r="D440" t="s">
        <v>193</v>
      </c>
      <c r="E440" t="s">
        <v>80</v>
      </c>
      <c r="F440" s="107"/>
    </row>
    <row r="441" spans="1:6" x14ac:dyDescent="0.25">
      <c r="A441" s="17">
        <v>48171</v>
      </c>
      <c r="B441" s="24" t="s">
        <v>87</v>
      </c>
      <c r="C441" s="25">
        <v>40975</v>
      </c>
      <c r="D441" t="s">
        <v>193</v>
      </c>
      <c r="E441" t="s">
        <v>80</v>
      </c>
      <c r="F441" s="107"/>
    </row>
    <row r="442" spans="1:6" x14ac:dyDescent="0.25">
      <c r="A442" s="17">
        <v>48172</v>
      </c>
      <c r="B442" s="24" t="s">
        <v>87</v>
      </c>
      <c r="C442" s="25">
        <v>40975</v>
      </c>
      <c r="D442" t="s">
        <v>193</v>
      </c>
      <c r="E442" t="s">
        <v>80</v>
      </c>
      <c r="F442" s="107"/>
    </row>
    <row r="443" spans="1:6" x14ac:dyDescent="0.25">
      <c r="A443" s="17">
        <v>48363</v>
      </c>
      <c r="B443" s="24" t="s">
        <v>87</v>
      </c>
      <c r="C443" s="25">
        <v>40975</v>
      </c>
      <c r="D443" t="s">
        <v>193</v>
      </c>
      <c r="E443" t="s">
        <v>80</v>
      </c>
      <c r="F443" s="107"/>
    </row>
    <row r="444" spans="1:6" x14ac:dyDescent="0.25">
      <c r="A444" s="17">
        <v>48362</v>
      </c>
      <c r="B444" s="24" t="s">
        <v>87</v>
      </c>
      <c r="C444" s="25">
        <v>40975</v>
      </c>
      <c r="D444" t="s">
        <v>193</v>
      </c>
      <c r="E444" t="s">
        <v>80</v>
      </c>
      <c r="F444" s="107"/>
    </row>
    <row r="445" spans="1:6" x14ac:dyDescent="0.25">
      <c r="A445" s="17">
        <v>48360</v>
      </c>
      <c r="B445" s="24" t="s">
        <v>87</v>
      </c>
      <c r="C445" s="25">
        <v>40975</v>
      </c>
      <c r="D445" t="s">
        <v>193</v>
      </c>
      <c r="E445" t="s">
        <v>80</v>
      </c>
      <c r="F445" s="107"/>
    </row>
    <row r="446" spans="1:6" x14ac:dyDescent="0.25">
      <c r="A446" s="17">
        <v>48361</v>
      </c>
      <c r="B446" s="24" t="s">
        <v>87</v>
      </c>
      <c r="C446" s="25">
        <v>40975</v>
      </c>
      <c r="D446" t="s">
        <v>193</v>
      </c>
      <c r="E446" t="s">
        <v>80</v>
      </c>
      <c r="F446" s="107"/>
    </row>
    <row r="447" spans="1:6" x14ac:dyDescent="0.25">
      <c r="A447" s="17">
        <v>48357</v>
      </c>
      <c r="B447" s="24" t="s">
        <v>87</v>
      </c>
      <c r="C447" s="25">
        <v>40975</v>
      </c>
      <c r="D447" t="s">
        <v>193</v>
      </c>
      <c r="E447" t="s">
        <v>80</v>
      </c>
      <c r="F447" s="107"/>
    </row>
    <row r="448" spans="1:6" x14ac:dyDescent="0.25">
      <c r="A448" s="17">
        <v>48168</v>
      </c>
      <c r="B448" s="24" t="s">
        <v>87</v>
      </c>
      <c r="C448" s="25">
        <v>40975</v>
      </c>
      <c r="D448" t="s">
        <v>204</v>
      </c>
      <c r="E448" t="s">
        <v>80</v>
      </c>
      <c r="F448" s="107"/>
    </row>
    <row r="449" spans="1:6" x14ac:dyDescent="0.25">
      <c r="A449" s="17">
        <v>47967</v>
      </c>
      <c r="B449" s="24" t="s">
        <v>87</v>
      </c>
      <c r="C449" s="25">
        <v>40975</v>
      </c>
      <c r="D449" t="s">
        <v>193</v>
      </c>
      <c r="E449" t="s">
        <v>80</v>
      </c>
      <c r="F449" s="107"/>
    </row>
    <row r="450" spans="1:6" x14ac:dyDescent="0.25">
      <c r="A450" s="17">
        <v>48254</v>
      </c>
      <c r="B450" s="24" t="s">
        <v>87</v>
      </c>
      <c r="C450" s="25">
        <v>40975</v>
      </c>
      <c r="D450" t="s">
        <v>193</v>
      </c>
      <c r="E450" t="s">
        <v>80</v>
      </c>
      <c r="F450" s="107"/>
    </row>
    <row r="451" spans="1:6" x14ac:dyDescent="0.25">
      <c r="A451" s="17">
        <v>47960</v>
      </c>
      <c r="B451" s="24" t="s">
        <v>87</v>
      </c>
      <c r="C451" s="25">
        <v>40975</v>
      </c>
      <c r="D451" t="s">
        <v>193</v>
      </c>
      <c r="E451" t="s">
        <v>80</v>
      </c>
      <c r="F451" s="107"/>
    </row>
    <row r="452" spans="1:6" x14ac:dyDescent="0.25">
      <c r="A452" s="17">
        <v>47971</v>
      </c>
      <c r="B452" s="24" t="s">
        <v>87</v>
      </c>
      <c r="C452" s="25">
        <v>40975</v>
      </c>
      <c r="D452" t="s">
        <v>193</v>
      </c>
      <c r="E452" t="s">
        <v>80</v>
      </c>
      <c r="F452" s="107"/>
    </row>
    <row r="453" spans="1:6" x14ac:dyDescent="0.25">
      <c r="A453" s="17">
        <v>47966</v>
      </c>
      <c r="B453" s="24" t="s">
        <v>87</v>
      </c>
      <c r="C453" s="25">
        <v>40975</v>
      </c>
      <c r="D453" t="s">
        <v>193</v>
      </c>
      <c r="E453" t="s">
        <v>80</v>
      </c>
      <c r="F453" s="107"/>
    </row>
    <row r="454" spans="1:6" x14ac:dyDescent="0.25">
      <c r="A454" s="17">
        <v>48179</v>
      </c>
      <c r="B454" s="24" t="s">
        <v>87</v>
      </c>
      <c r="C454" s="25">
        <v>40982</v>
      </c>
      <c r="D454" t="s">
        <v>193</v>
      </c>
      <c r="E454" t="s">
        <v>80</v>
      </c>
      <c r="F454" s="107"/>
    </row>
    <row r="455" spans="1:6" x14ac:dyDescent="0.25">
      <c r="A455" s="17">
        <v>47969</v>
      </c>
      <c r="B455" s="24" t="s">
        <v>87</v>
      </c>
      <c r="C455" s="25">
        <v>40982</v>
      </c>
      <c r="D455" t="s">
        <v>193</v>
      </c>
      <c r="E455" t="s">
        <v>80</v>
      </c>
      <c r="F455" s="107"/>
    </row>
    <row r="456" spans="1:6" x14ac:dyDescent="0.25">
      <c r="A456" s="17">
        <v>47970</v>
      </c>
      <c r="B456" s="24" t="s">
        <v>87</v>
      </c>
      <c r="C456" s="25">
        <v>40982</v>
      </c>
      <c r="D456" t="s">
        <v>193</v>
      </c>
      <c r="E456" t="s">
        <v>80</v>
      </c>
      <c r="F456" s="107"/>
    </row>
    <row r="457" spans="1:6" x14ac:dyDescent="0.25">
      <c r="A457" s="17">
        <v>48338</v>
      </c>
      <c r="B457" s="24" t="s">
        <v>87</v>
      </c>
      <c r="C457" s="25">
        <v>40982</v>
      </c>
      <c r="D457" t="s">
        <v>193</v>
      </c>
      <c r="E457" t="s">
        <v>80</v>
      </c>
      <c r="F457" s="107"/>
    </row>
    <row r="458" spans="1:6" x14ac:dyDescent="0.25">
      <c r="A458" s="17">
        <v>48175</v>
      </c>
      <c r="B458" s="24" t="s">
        <v>87</v>
      </c>
      <c r="C458" s="25">
        <v>40982</v>
      </c>
      <c r="D458" t="s">
        <v>193</v>
      </c>
      <c r="E458" t="s">
        <v>80</v>
      </c>
      <c r="F458" s="107"/>
    </row>
    <row r="459" spans="1:6" x14ac:dyDescent="0.25">
      <c r="A459" s="17">
        <v>48169</v>
      </c>
      <c r="B459" s="24" t="s">
        <v>87</v>
      </c>
      <c r="C459" s="25">
        <v>40982</v>
      </c>
      <c r="D459" t="s">
        <v>193</v>
      </c>
      <c r="E459" t="s">
        <v>80</v>
      </c>
      <c r="F459" s="107"/>
    </row>
    <row r="460" spans="1:6" x14ac:dyDescent="0.25">
      <c r="A460" s="17">
        <v>48174</v>
      </c>
      <c r="B460" s="24" t="s">
        <v>87</v>
      </c>
      <c r="C460" s="25">
        <v>40982</v>
      </c>
      <c r="D460" t="s">
        <v>193</v>
      </c>
      <c r="E460" t="s">
        <v>80</v>
      </c>
      <c r="F460" s="107"/>
    </row>
    <row r="461" spans="1:6" x14ac:dyDescent="0.25">
      <c r="A461" s="17">
        <v>47961</v>
      </c>
      <c r="B461" s="24" t="s">
        <v>87</v>
      </c>
      <c r="C461" s="25">
        <v>40982</v>
      </c>
      <c r="D461" t="s">
        <v>193</v>
      </c>
      <c r="E461" t="s">
        <v>80</v>
      </c>
      <c r="F461" s="107"/>
    </row>
    <row r="462" spans="1:6" x14ac:dyDescent="0.25">
      <c r="A462" s="17" t="s">
        <v>205</v>
      </c>
      <c r="B462" s="24" t="s">
        <v>87</v>
      </c>
      <c r="C462" s="25">
        <v>40982</v>
      </c>
      <c r="D462" t="s">
        <v>193</v>
      </c>
      <c r="E462" t="s">
        <v>80</v>
      </c>
      <c r="F462" s="107"/>
    </row>
    <row r="463" spans="1:6" x14ac:dyDescent="0.25">
      <c r="A463" s="17">
        <v>47962</v>
      </c>
      <c r="B463" s="24" t="s">
        <v>87</v>
      </c>
      <c r="C463" s="25">
        <v>40982</v>
      </c>
      <c r="D463" t="s">
        <v>193</v>
      </c>
      <c r="E463" t="s">
        <v>80</v>
      </c>
      <c r="F463" s="107"/>
    </row>
    <row r="464" spans="1:6" x14ac:dyDescent="0.25">
      <c r="A464" s="17">
        <v>47851</v>
      </c>
      <c r="B464" s="24" t="s">
        <v>87</v>
      </c>
      <c r="C464" s="25">
        <v>40983</v>
      </c>
      <c r="D464" t="s">
        <v>193</v>
      </c>
      <c r="E464" t="s">
        <v>80</v>
      </c>
      <c r="F464" s="107"/>
    </row>
    <row r="465" spans="1:6" x14ac:dyDescent="0.25">
      <c r="A465" s="17">
        <v>47963</v>
      </c>
      <c r="B465" s="24" t="s">
        <v>87</v>
      </c>
      <c r="C465" s="25">
        <v>40983</v>
      </c>
      <c r="D465" t="s">
        <v>193</v>
      </c>
      <c r="E465" t="s">
        <v>80</v>
      </c>
      <c r="F465" s="107"/>
    </row>
    <row r="466" spans="1:6" x14ac:dyDescent="0.25">
      <c r="A466" s="17">
        <v>47964</v>
      </c>
      <c r="B466" s="24" t="s">
        <v>87</v>
      </c>
      <c r="C466" s="25">
        <v>40983</v>
      </c>
      <c r="D466" t="s">
        <v>193</v>
      </c>
      <c r="E466" t="s">
        <v>80</v>
      </c>
      <c r="F466" s="107"/>
    </row>
    <row r="467" spans="1:6" x14ac:dyDescent="0.25">
      <c r="A467" s="17">
        <v>47849</v>
      </c>
      <c r="B467" s="24" t="s">
        <v>87</v>
      </c>
      <c r="C467" s="25">
        <v>40983</v>
      </c>
      <c r="D467" t="s">
        <v>193</v>
      </c>
      <c r="E467" t="s">
        <v>80</v>
      </c>
      <c r="F467" s="107"/>
    </row>
    <row r="468" spans="1:6" x14ac:dyDescent="0.25">
      <c r="A468" s="17">
        <v>47846</v>
      </c>
      <c r="B468" s="24" t="s">
        <v>87</v>
      </c>
      <c r="C468" s="25">
        <v>40983</v>
      </c>
      <c r="D468" t="s">
        <v>193</v>
      </c>
      <c r="E468" t="s">
        <v>80</v>
      </c>
      <c r="F468" s="107"/>
    </row>
    <row r="469" spans="1:6" x14ac:dyDescent="0.25">
      <c r="A469" s="17">
        <v>48123</v>
      </c>
      <c r="B469" s="24" t="s">
        <v>87</v>
      </c>
      <c r="C469" s="25">
        <v>40989</v>
      </c>
      <c r="D469" t="s">
        <v>193</v>
      </c>
      <c r="E469" t="s">
        <v>80</v>
      </c>
      <c r="F469" s="107"/>
    </row>
    <row r="470" spans="1:6" x14ac:dyDescent="0.25">
      <c r="A470" s="17">
        <v>48156</v>
      </c>
      <c r="B470" s="24" t="s">
        <v>87</v>
      </c>
      <c r="C470" s="25">
        <v>41001</v>
      </c>
      <c r="D470" t="s">
        <v>193</v>
      </c>
      <c r="E470" t="s">
        <v>80</v>
      </c>
      <c r="F470" s="107"/>
    </row>
    <row r="471" spans="1:6" x14ac:dyDescent="0.25">
      <c r="A471" s="17">
        <v>48158</v>
      </c>
      <c r="B471" s="24" t="s">
        <v>87</v>
      </c>
      <c r="C471" s="25">
        <v>41001</v>
      </c>
      <c r="D471" t="s">
        <v>193</v>
      </c>
      <c r="E471" t="s">
        <v>80</v>
      </c>
      <c r="F471" s="107"/>
    </row>
    <row r="472" spans="1:6" x14ac:dyDescent="0.25">
      <c r="A472" s="17">
        <v>48122</v>
      </c>
      <c r="B472" s="24" t="s">
        <v>87</v>
      </c>
      <c r="C472" s="25">
        <v>41001</v>
      </c>
      <c r="D472" t="s">
        <v>193</v>
      </c>
      <c r="E472" t="s">
        <v>80</v>
      </c>
      <c r="F472" s="107"/>
    </row>
    <row r="473" spans="1:6" x14ac:dyDescent="0.25">
      <c r="A473" s="17">
        <v>48125</v>
      </c>
      <c r="B473" s="24" t="s">
        <v>87</v>
      </c>
      <c r="C473" s="25">
        <v>41001</v>
      </c>
      <c r="D473" t="s">
        <v>193</v>
      </c>
      <c r="E473" t="s">
        <v>80</v>
      </c>
      <c r="F473" s="107"/>
    </row>
    <row r="474" spans="1:6" x14ac:dyDescent="0.25">
      <c r="A474" s="17">
        <v>48124</v>
      </c>
      <c r="B474" s="24" t="s">
        <v>87</v>
      </c>
      <c r="C474" s="25">
        <v>41001</v>
      </c>
      <c r="D474" t="s">
        <v>193</v>
      </c>
      <c r="E474" t="s">
        <v>80</v>
      </c>
      <c r="F474" s="107"/>
    </row>
    <row r="475" spans="1:6" x14ac:dyDescent="0.25">
      <c r="A475" s="17">
        <v>48127</v>
      </c>
      <c r="B475" s="24" t="s">
        <v>87</v>
      </c>
      <c r="C475" s="25">
        <v>41001</v>
      </c>
      <c r="D475" t="s">
        <v>193</v>
      </c>
      <c r="E475" t="s">
        <v>80</v>
      </c>
      <c r="F475" s="107"/>
    </row>
    <row r="476" spans="1:6" x14ac:dyDescent="0.25">
      <c r="A476" s="17">
        <v>48126</v>
      </c>
      <c r="B476" s="24" t="s">
        <v>87</v>
      </c>
      <c r="C476" s="25">
        <v>41001</v>
      </c>
      <c r="D476" t="s">
        <v>193</v>
      </c>
      <c r="E476" t="s">
        <v>80</v>
      </c>
      <c r="F476" s="107"/>
    </row>
    <row r="477" spans="1:6" x14ac:dyDescent="0.25">
      <c r="A477" s="17">
        <v>48160</v>
      </c>
      <c r="B477" s="24" t="s">
        <v>87</v>
      </c>
      <c r="C477" s="25">
        <v>41001</v>
      </c>
      <c r="D477" t="s">
        <v>193</v>
      </c>
      <c r="E477" t="s">
        <v>80</v>
      </c>
      <c r="F477" s="107"/>
    </row>
    <row r="478" spans="1:6" x14ac:dyDescent="0.25">
      <c r="A478" s="17">
        <v>48157</v>
      </c>
      <c r="B478" s="24" t="s">
        <v>87</v>
      </c>
      <c r="C478" s="25">
        <v>41001</v>
      </c>
      <c r="D478" t="s">
        <v>193</v>
      </c>
      <c r="E478" t="s">
        <v>80</v>
      </c>
      <c r="F478" s="107"/>
    </row>
    <row r="479" spans="1:6" x14ac:dyDescent="0.25">
      <c r="A479" s="17">
        <v>48159</v>
      </c>
      <c r="B479" s="24" t="s">
        <v>87</v>
      </c>
      <c r="C479" s="25">
        <v>41001</v>
      </c>
      <c r="D479" t="s">
        <v>193</v>
      </c>
      <c r="E479" t="s">
        <v>80</v>
      </c>
      <c r="F479" s="107"/>
    </row>
    <row r="480" spans="1:6" x14ac:dyDescent="0.25">
      <c r="A480" s="17">
        <v>48162</v>
      </c>
      <c r="B480" s="24" t="s">
        <v>87</v>
      </c>
      <c r="C480" s="25">
        <v>41002</v>
      </c>
      <c r="D480" t="s">
        <v>193</v>
      </c>
      <c r="E480" t="s">
        <v>80</v>
      </c>
      <c r="F480" s="107"/>
    </row>
    <row r="481" spans="1:6" x14ac:dyDescent="0.25">
      <c r="A481" s="17">
        <v>48166</v>
      </c>
      <c r="B481" s="24" t="s">
        <v>87</v>
      </c>
      <c r="C481" s="25">
        <v>41002</v>
      </c>
      <c r="D481" t="s">
        <v>193</v>
      </c>
      <c r="E481" t="s">
        <v>80</v>
      </c>
      <c r="F481" s="107"/>
    </row>
    <row r="482" spans="1:6" x14ac:dyDescent="0.25">
      <c r="A482" s="17">
        <v>48183</v>
      </c>
      <c r="B482" s="24" t="s">
        <v>87</v>
      </c>
      <c r="C482" s="25">
        <v>41002</v>
      </c>
      <c r="D482" t="s">
        <v>193</v>
      </c>
      <c r="E482" t="s">
        <v>80</v>
      </c>
      <c r="F482" s="107"/>
    </row>
    <row r="483" spans="1:6" x14ac:dyDescent="0.25">
      <c r="A483" s="17">
        <v>48180</v>
      </c>
      <c r="B483" s="24" t="s">
        <v>87</v>
      </c>
      <c r="C483" s="25">
        <v>41003</v>
      </c>
      <c r="D483" t="s">
        <v>193</v>
      </c>
      <c r="E483" t="s">
        <v>80</v>
      </c>
      <c r="F483" s="107"/>
    </row>
    <row r="484" spans="1:6" x14ac:dyDescent="0.25">
      <c r="A484" s="17">
        <v>48163</v>
      </c>
      <c r="B484" s="24" t="s">
        <v>87</v>
      </c>
      <c r="C484" s="25">
        <v>41003</v>
      </c>
      <c r="D484" t="s">
        <v>193</v>
      </c>
      <c r="E484" t="s">
        <v>80</v>
      </c>
      <c r="F484" s="107"/>
    </row>
    <row r="485" spans="1:6" x14ac:dyDescent="0.25">
      <c r="A485" s="17">
        <v>48185</v>
      </c>
      <c r="B485" s="24" t="s">
        <v>87</v>
      </c>
      <c r="C485" s="25">
        <v>41003</v>
      </c>
      <c r="D485" t="s">
        <v>193</v>
      </c>
      <c r="E485" t="s">
        <v>80</v>
      </c>
      <c r="F485" s="107"/>
    </row>
    <row r="486" spans="1:6" x14ac:dyDescent="0.25">
      <c r="A486" s="17">
        <v>48182</v>
      </c>
      <c r="B486" s="24" t="s">
        <v>87</v>
      </c>
      <c r="C486" s="25">
        <v>41003</v>
      </c>
      <c r="D486" t="s">
        <v>193</v>
      </c>
      <c r="E486" t="s">
        <v>80</v>
      </c>
      <c r="F486" s="107"/>
    </row>
    <row r="487" spans="1:6" x14ac:dyDescent="0.25">
      <c r="A487" s="17">
        <v>48167</v>
      </c>
      <c r="B487" s="24" t="s">
        <v>87</v>
      </c>
      <c r="C487" s="25">
        <v>41003</v>
      </c>
      <c r="D487" t="s">
        <v>193</v>
      </c>
      <c r="E487" t="s">
        <v>80</v>
      </c>
      <c r="F487" s="107"/>
    </row>
    <row r="488" spans="1:6" x14ac:dyDescent="0.25">
      <c r="A488" s="17">
        <v>48165</v>
      </c>
      <c r="B488" s="24" t="s">
        <v>87</v>
      </c>
      <c r="C488" s="25">
        <v>41003</v>
      </c>
      <c r="D488" t="s">
        <v>193</v>
      </c>
      <c r="E488" t="s">
        <v>80</v>
      </c>
      <c r="F488" s="107"/>
    </row>
    <row r="489" spans="1:6" x14ac:dyDescent="0.25">
      <c r="A489" s="17">
        <v>47988</v>
      </c>
      <c r="B489" s="24" t="s">
        <v>87</v>
      </c>
      <c r="C489" s="25">
        <v>41003</v>
      </c>
      <c r="D489" t="s">
        <v>193</v>
      </c>
      <c r="E489" t="s">
        <v>80</v>
      </c>
      <c r="F489" s="107"/>
    </row>
    <row r="490" spans="1:6" x14ac:dyDescent="0.25">
      <c r="A490" s="17">
        <v>47997</v>
      </c>
      <c r="B490" s="24" t="s">
        <v>87</v>
      </c>
      <c r="C490" s="25">
        <v>41008</v>
      </c>
      <c r="D490" t="s">
        <v>193</v>
      </c>
      <c r="E490" t="s">
        <v>80</v>
      </c>
      <c r="F490" s="107"/>
    </row>
    <row r="491" spans="1:6" x14ac:dyDescent="0.25">
      <c r="A491" s="17">
        <v>47996</v>
      </c>
      <c r="B491" s="24" t="s">
        <v>87</v>
      </c>
      <c r="C491" s="25">
        <v>41008</v>
      </c>
      <c r="D491" t="s">
        <v>193</v>
      </c>
      <c r="E491" t="s">
        <v>80</v>
      </c>
      <c r="F491" s="107"/>
    </row>
    <row r="492" spans="1:6" x14ac:dyDescent="0.25">
      <c r="A492" s="17">
        <v>47911</v>
      </c>
      <c r="B492" s="24" t="s">
        <v>87</v>
      </c>
      <c r="C492" s="25">
        <v>41008</v>
      </c>
      <c r="D492" t="s">
        <v>193</v>
      </c>
      <c r="E492" t="s">
        <v>80</v>
      </c>
      <c r="F492" s="107"/>
    </row>
    <row r="493" spans="1:6" x14ac:dyDescent="0.25">
      <c r="A493" s="17" t="s">
        <v>206</v>
      </c>
      <c r="B493" s="24" t="s">
        <v>87</v>
      </c>
      <c r="C493" s="25">
        <v>41008</v>
      </c>
      <c r="D493" t="s">
        <v>193</v>
      </c>
      <c r="E493" t="s">
        <v>80</v>
      </c>
      <c r="F493" s="107"/>
    </row>
    <row r="494" spans="1:6" x14ac:dyDescent="0.25">
      <c r="A494" s="17">
        <v>47907</v>
      </c>
      <c r="B494" s="24" t="s">
        <v>87</v>
      </c>
      <c r="C494" s="25">
        <v>41008</v>
      </c>
      <c r="D494" t="s">
        <v>193</v>
      </c>
      <c r="E494" t="s">
        <v>80</v>
      </c>
      <c r="F494" s="107"/>
    </row>
    <row r="495" spans="1:6" x14ac:dyDescent="0.25">
      <c r="A495" s="17">
        <v>47906</v>
      </c>
      <c r="B495" s="24" t="s">
        <v>87</v>
      </c>
      <c r="C495" s="25">
        <v>41008</v>
      </c>
      <c r="D495" t="s">
        <v>193</v>
      </c>
      <c r="E495" t="s">
        <v>80</v>
      </c>
      <c r="F495" s="107"/>
    </row>
    <row r="496" spans="1:6" x14ac:dyDescent="0.25">
      <c r="A496" s="17">
        <v>47909</v>
      </c>
      <c r="B496" s="24" t="s">
        <v>87</v>
      </c>
      <c r="C496" s="25">
        <v>41008</v>
      </c>
      <c r="D496" t="s">
        <v>193</v>
      </c>
      <c r="E496" t="s">
        <v>80</v>
      </c>
      <c r="F496" s="107"/>
    </row>
    <row r="497" spans="1:6" x14ac:dyDescent="0.25">
      <c r="A497" s="17">
        <v>47908</v>
      </c>
      <c r="B497" s="24" t="s">
        <v>87</v>
      </c>
      <c r="C497" s="25">
        <v>41008</v>
      </c>
      <c r="D497" t="s">
        <v>193</v>
      </c>
      <c r="E497" t="s">
        <v>80</v>
      </c>
      <c r="F497" s="107"/>
    </row>
    <row r="498" spans="1:6" x14ac:dyDescent="0.25">
      <c r="A498" s="17">
        <v>47999</v>
      </c>
      <c r="B498" s="24" t="s">
        <v>87</v>
      </c>
      <c r="C498" s="25">
        <v>41008</v>
      </c>
      <c r="D498" t="s">
        <v>193</v>
      </c>
      <c r="E498" t="s">
        <v>80</v>
      </c>
      <c r="F498" s="107"/>
    </row>
    <row r="499" spans="1:6" x14ac:dyDescent="0.25">
      <c r="A499" s="17">
        <v>47901</v>
      </c>
      <c r="B499" s="24" t="s">
        <v>87</v>
      </c>
      <c r="C499" s="25">
        <v>41008</v>
      </c>
      <c r="D499" t="s">
        <v>193</v>
      </c>
      <c r="E499" t="s">
        <v>80</v>
      </c>
      <c r="F499" s="107"/>
    </row>
    <row r="500" spans="1:6" x14ac:dyDescent="0.25">
      <c r="A500" s="17">
        <v>48092</v>
      </c>
      <c r="B500" s="24" t="s">
        <v>87</v>
      </c>
      <c r="C500" s="25">
        <v>41008</v>
      </c>
      <c r="D500" t="s">
        <v>193</v>
      </c>
      <c r="E500" t="s">
        <v>80</v>
      </c>
      <c r="F500" s="107"/>
    </row>
    <row r="501" spans="1:6" x14ac:dyDescent="0.25">
      <c r="A501" s="17">
        <v>48095</v>
      </c>
      <c r="B501" s="24" t="s">
        <v>87</v>
      </c>
      <c r="C501" s="25">
        <v>41008</v>
      </c>
      <c r="D501" t="s">
        <v>193</v>
      </c>
      <c r="E501" t="s">
        <v>80</v>
      </c>
      <c r="F501" s="107"/>
    </row>
    <row r="502" spans="1:6" x14ac:dyDescent="0.25">
      <c r="A502" s="17">
        <v>47902</v>
      </c>
      <c r="B502" s="24" t="s">
        <v>87</v>
      </c>
      <c r="C502" s="25">
        <v>41008</v>
      </c>
      <c r="D502" t="s">
        <v>193</v>
      </c>
      <c r="E502" t="s">
        <v>80</v>
      </c>
      <c r="F502" s="107"/>
    </row>
    <row r="503" spans="1:6" x14ac:dyDescent="0.25">
      <c r="A503" s="17">
        <v>48096</v>
      </c>
      <c r="B503" s="24" t="s">
        <v>87</v>
      </c>
      <c r="C503" s="25">
        <v>41008</v>
      </c>
      <c r="D503" t="s">
        <v>193</v>
      </c>
      <c r="E503" t="s">
        <v>80</v>
      </c>
      <c r="F503" s="107"/>
    </row>
    <row r="504" spans="1:6" x14ac:dyDescent="0.25">
      <c r="A504" s="17">
        <v>48094</v>
      </c>
      <c r="B504" s="24" t="s">
        <v>87</v>
      </c>
      <c r="C504" s="25">
        <v>41008</v>
      </c>
      <c r="D504" t="s">
        <v>193</v>
      </c>
      <c r="E504" t="s">
        <v>80</v>
      </c>
      <c r="F504" s="107"/>
    </row>
    <row r="505" spans="1:6" x14ac:dyDescent="0.25">
      <c r="A505" s="17">
        <v>48325</v>
      </c>
      <c r="B505" s="24" t="s">
        <v>87</v>
      </c>
      <c r="C505" s="25">
        <v>41009</v>
      </c>
      <c r="D505" t="s">
        <v>193</v>
      </c>
      <c r="E505" t="s">
        <v>80</v>
      </c>
      <c r="F505" s="107"/>
    </row>
    <row r="506" spans="1:6" x14ac:dyDescent="0.25">
      <c r="A506" s="17">
        <v>48068</v>
      </c>
      <c r="B506" s="24" t="s">
        <v>87</v>
      </c>
      <c r="C506" s="25">
        <v>41009</v>
      </c>
      <c r="D506" t="s">
        <v>193</v>
      </c>
      <c r="E506" t="s">
        <v>80</v>
      </c>
      <c r="F506" s="107"/>
    </row>
    <row r="507" spans="1:6" x14ac:dyDescent="0.25">
      <c r="A507" s="17">
        <v>48073</v>
      </c>
      <c r="B507" s="24" t="s">
        <v>87</v>
      </c>
      <c r="C507" s="25">
        <v>41009</v>
      </c>
      <c r="D507" t="s">
        <v>193</v>
      </c>
      <c r="E507" t="s">
        <v>80</v>
      </c>
      <c r="F507" s="107"/>
    </row>
    <row r="508" spans="1:6" x14ac:dyDescent="0.25">
      <c r="A508" s="17">
        <v>48389</v>
      </c>
      <c r="B508" s="24" t="s">
        <v>87</v>
      </c>
      <c r="C508" s="25">
        <v>41010</v>
      </c>
      <c r="D508" t="s">
        <v>193</v>
      </c>
      <c r="E508" t="s">
        <v>80</v>
      </c>
      <c r="F508" s="107"/>
    </row>
    <row r="509" spans="1:6" x14ac:dyDescent="0.25">
      <c r="A509" s="17">
        <v>48384</v>
      </c>
      <c r="B509" s="24" t="s">
        <v>87</v>
      </c>
      <c r="C509" s="25">
        <v>41010</v>
      </c>
      <c r="D509" t="s">
        <v>193</v>
      </c>
      <c r="E509" t="s">
        <v>80</v>
      </c>
      <c r="F509" s="107"/>
    </row>
    <row r="510" spans="1:6" x14ac:dyDescent="0.25">
      <c r="A510" s="17">
        <v>48386</v>
      </c>
      <c r="B510" s="24" t="s">
        <v>87</v>
      </c>
      <c r="C510" s="25">
        <v>41010</v>
      </c>
      <c r="D510" t="s">
        <v>193</v>
      </c>
      <c r="E510" t="s">
        <v>80</v>
      </c>
      <c r="F510" s="107"/>
    </row>
    <row r="511" spans="1:6" x14ac:dyDescent="0.25">
      <c r="A511" s="17">
        <v>48385</v>
      </c>
      <c r="B511" s="24" t="s">
        <v>87</v>
      </c>
      <c r="C511" s="25">
        <v>41010</v>
      </c>
      <c r="D511" t="s">
        <v>193</v>
      </c>
      <c r="E511" t="s">
        <v>80</v>
      </c>
      <c r="F511" s="107"/>
    </row>
    <row r="512" spans="1:6" x14ac:dyDescent="0.25">
      <c r="A512" s="17">
        <v>48387</v>
      </c>
      <c r="B512" s="24" t="s">
        <v>87</v>
      </c>
      <c r="C512" s="25">
        <v>41010</v>
      </c>
      <c r="D512" t="s">
        <v>193</v>
      </c>
      <c r="E512" t="s">
        <v>80</v>
      </c>
      <c r="F512" s="107"/>
    </row>
    <row r="513" spans="1:6" x14ac:dyDescent="0.25">
      <c r="A513" s="17">
        <v>48388</v>
      </c>
      <c r="B513" s="24" t="s">
        <v>87</v>
      </c>
      <c r="C513" s="25">
        <v>41010</v>
      </c>
      <c r="D513" t="s">
        <v>193</v>
      </c>
      <c r="E513" t="s">
        <v>80</v>
      </c>
      <c r="F513" s="107"/>
    </row>
    <row r="514" spans="1:6" x14ac:dyDescent="0.25">
      <c r="A514" s="17">
        <v>48398</v>
      </c>
      <c r="B514" s="24" t="s">
        <v>87</v>
      </c>
      <c r="C514" s="25">
        <v>41010</v>
      </c>
      <c r="D514" t="s">
        <v>193</v>
      </c>
      <c r="E514" t="s">
        <v>80</v>
      </c>
      <c r="F514" s="107"/>
    </row>
    <row r="515" spans="1:6" x14ac:dyDescent="0.25">
      <c r="A515" s="17">
        <v>48379</v>
      </c>
      <c r="B515" s="24" t="s">
        <v>87</v>
      </c>
      <c r="C515" s="25">
        <v>41010</v>
      </c>
      <c r="D515" t="s">
        <v>193</v>
      </c>
      <c r="E515" t="s">
        <v>80</v>
      </c>
      <c r="F515" s="107"/>
    </row>
    <row r="516" spans="1:6" x14ac:dyDescent="0.25">
      <c r="A516" s="17">
        <v>48378</v>
      </c>
      <c r="B516" s="24" t="s">
        <v>87</v>
      </c>
      <c r="C516" s="25">
        <v>41010</v>
      </c>
      <c r="D516" t="s">
        <v>193</v>
      </c>
      <c r="E516" t="s">
        <v>80</v>
      </c>
      <c r="F516" s="107"/>
    </row>
    <row r="517" spans="1:6" x14ac:dyDescent="0.25">
      <c r="A517" s="17">
        <v>48399</v>
      </c>
      <c r="B517" s="24" t="s">
        <v>87</v>
      </c>
      <c r="C517" s="25">
        <v>41010</v>
      </c>
      <c r="D517" t="s">
        <v>193</v>
      </c>
      <c r="E517" t="s">
        <v>80</v>
      </c>
      <c r="F517" s="107"/>
    </row>
    <row r="518" spans="1:6" x14ac:dyDescent="0.25">
      <c r="A518" s="17">
        <v>48397</v>
      </c>
      <c r="B518" s="24" t="s">
        <v>87</v>
      </c>
      <c r="C518" s="25">
        <v>41010</v>
      </c>
      <c r="D518" t="s">
        <v>193</v>
      </c>
      <c r="E518" t="s">
        <v>80</v>
      </c>
      <c r="F518" s="107"/>
    </row>
    <row r="519" spans="1:6" x14ac:dyDescent="0.25">
      <c r="A519" s="17">
        <v>48376</v>
      </c>
      <c r="B519" s="24" t="s">
        <v>87</v>
      </c>
      <c r="C519" s="25">
        <v>41010</v>
      </c>
      <c r="D519" t="s">
        <v>193</v>
      </c>
      <c r="E519" t="s">
        <v>80</v>
      </c>
      <c r="F519" s="107"/>
    </row>
    <row r="520" spans="1:6" x14ac:dyDescent="0.25">
      <c r="A520" s="17">
        <v>48375</v>
      </c>
      <c r="B520" s="24" t="s">
        <v>87</v>
      </c>
      <c r="C520" s="25">
        <v>41010</v>
      </c>
      <c r="D520" t="s">
        <v>193</v>
      </c>
      <c r="E520" t="s">
        <v>80</v>
      </c>
      <c r="F520" s="107"/>
    </row>
    <row r="521" spans="1:6" x14ac:dyDescent="0.25">
      <c r="A521" s="17">
        <v>48374</v>
      </c>
      <c r="B521" s="24" t="s">
        <v>87</v>
      </c>
      <c r="C521" s="25">
        <v>41010</v>
      </c>
      <c r="D521" t="s">
        <v>193</v>
      </c>
      <c r="E521" t="s">
        <v>80</v>
      </c>
      <c r="F521" s="107"/>
    </row>
    <row r="522" spans="1:6" x14ac:dyDescent="0.25">
      <c r="A522" s="17">
        <v>48372</v>
      </c>
      <c r="B522" s="24" t="s">
        <v>87</v>
      </c>
      <c r="C522" s="25">
        <v>41010</v>
      </c>
      <c r="D522" t="s">
        <v>193</v>
      </c>
      <c r="E522" t="s">
        <v>80</v>
      </c>
      <c r="F522" s="107"/>
    </row>
    <row r="523" spans="1:6" x14ac:dyDescent="0.25">
      <c r="A523" s="17">
        <v>48441</v>
      </c>
      <c r="B523" s="24" t="s">
        <v>87</v>
      </c>
      <c r="C523" s="25">
        <v>41016</v>
      </c>
      <c r="D523" t="s">
        <v>193</v>
      </c>
      <c r="E523" t="s">
        <v>80</v>
      </c>
      <c r="F523" s="107"/>
    </row>
    <row r="524" spans="1:6" x14ac:dyDescent="0.25">
      <c r="A524" s="17">
        <v>48445</v>
      </c>
      <c r="B524" s="24" t="s">
        <v>87</v>
      </c>
      <c r="C524" s="25">
        <v>41016</v>
      </c>
      <c r="D524" t="s">
        <v>193</v>
      </c>
      <c r="E524" t="s">
        <v>80</v>
      </c>
      <c r="F524" s="107"/>
    </row>
    <row r="525" spans="1:6" x14ac:dyDescent="0.25">
      <c r="A525" s="17">
        <v>48400</v>
      </c>
      <c r="B525" s="24" t="s">
        <v>87</v>
      </c>
      <c r="C525" s="25">
        <v>41016</v>
      </c>
      <c r="D525" t="s">
        <v>193</v>
      </c>
      <c r="E525" t="s">
        <v>80</v>
      </c>
      <c r="F525" s="107"/>
    </row>
    <row r="526" spans="1:6" x14ac:dyDescent="0.25">
      <c r="A526" s="17">
        <v>48394</v>
      </c>
      <c r="B526" s="24" t="s">
        <v>87</v>
      </c>
      <c r="C526" s="25">
        <v>41016</v>
      </c>
      <c r="D526" t="s">
        <v>193</v>
      </c>
      <c r="E526" t="s">
        <v>80</v>
      </c>
      <c r="F526" s="107"/>
    </row>
    <row r="527" spans="1:6" x14ac:dyDescent="0.25">
      <c r="A527" s="17">
        <v>48395</v>
      </c>
      <c r="B527" s="24" t="s">
        <v>87</v>
      </c>
      <c r="C527" s="25">
        <v>41016</v>
      </c>
      <c r="D527" t="s">
        <v>193</v>
      </c>
      <c r="E527" t="s">
        <v>80</v>
      </c>
      <c r="F527" s="107"/>
    </row>
    <row r="528" spans="1:6" x14ac:dyDescent="0.25">
      <c r="A528" s="17">
        <v>48393</v>
      </c>
      <c r="B528" s="24" t="s">
        <v>87</v>
      </c>
      <c r="C528" s="25">
        <v>41016</v>
      </c>
      <c r="D528" t="s">
        <v>193</v>
      </c>
      <c r="E528" t="s">
        <v>80</v>
      </c>
      <c r="F528" s="107"/>
    </row>
    <row r="529" spans="1:6" x14ac:dyDescent="0.25">
      <c r="A529" s="17">
        <v>48392</v>
      </c>
      <c r="B529" s="24" t="s">
        <v>87</v>
      </c>
      <c r="C529" s="25">
        <v>41016</v>
      </c>
      <c r="D529" t="s">
        <v>193</v>
      </c>
      <c r="E529" t="s">
        <v>80</v>
      </c>
      <c r="F529" s="107"/>
    </row>
    <row r="530" spans="1:6" x14ac:dyDescent="0.25">
      <c r="A530" s="17">
        <v>48381</v>
      </c>
      <c r="B530" s="24" t="s">
        <v>87</v>
      </c>
      <c r="C530" s="25">
        <v>41016</v>
      </c>
      <c r="D530" t="s">
        <v>193</v>
      </c>
      <c r="E530" t="s">
        <v>80</v>
      </c>
      <c r="F530" s="107"/>
    </row>
    <row r="531" spans="1:6" x14ac:dyDescent="0.25">
      <c r="A531" s="17">
        <v>48380</v>
      </c>
      <c r="B531" s="24" t="s">
        <v>87</v>
      </c>
      <c r="C531" s="25">
        <v>41016</v>
      </c>
      <c r="D531" t="s">
        <v>193</v>
      </c>
      <c r="E531" t="s">
        <v>80</v>
      </c>
      <c r="F531" s="107"/>
    </row>
    <row r="532" spans="1:6" x14ac:dyDescent="0.25">
      <c r="A532" s="17">
        <v>48383</v>
      </c>
      <c r="B532" s="24" t="s">
        <v>87</v>
      </c>
      <c r="C532" s="25">
        <v>41016</v>
      </c>
      <c r="D532" t="s">
        <v>193</v>
      </c>
      <c r="E532" t="s">
        <v>80</v>
      </c>
      <c r="F532" s="107"/>
    </row>
    <row r="533" spans="1:6" x14ac:dyDescent="0.25">
      <c r="A533" s="17">
        <v>48382</v>
      </c>
      <c r="B533" s="24" t="s">
        <v>87</v>
      </c>
      <c r="C533" s="25">
        <v>41016</v>
      </c>
      <c r="D533" t="s">
        <v>193</v>
      </c>
      <c r="E533" t="s">
        <v>80</v>
      </c>
      <c r="F533" s="107"/>
    </row>
    <row r="534" spans="1:6" x14ac:dyDescent="0.25">
      <c r="A534" s="17">
        <v>48390</v>
      </c>
      <c r="B534" s="24" t="s">
        <v>87</v>
      </c>
      <c r="C534" s="25">
        <v>41016</v>
      </c>
      <c r="D534" t="s">
        <v>193</v>
      </c>
      <c r="E534" t="s">
        <v>80</v>
      </c>
      <c r="F534" s="107"/>
    </row>
    <row r="535" spans="1:6" x14ac:dyDescent="0.25">
      <c r="A535" s="17">
        <v>48443</v>
      </c>
      <c r="B535" s="24" t="s">
        <v>87</v>
      </c>
      <c r="C535" s="25">
        <v>41019</v>
      </c>
      <c r="D535" t="s">
        <v>193</v>
      </c>
      <c r="E535" t="s">
        <v>80</v>
      </c>
      <c r="F535" s="107"/>
    </row>
    <row r="536" spans="1:6" x14ac:dyDescent="0.25">
      <c r="A536" s="17">
        <v>48439</v>
      </c>
      <c r="B536" s="24" t="s">
        <v>87</v>
      </c>
      <c r="C536" s="25">
        <v>41019</v>
      </c>
      <c r="D536" t="s">
        <v>193</v>
      </c>
      <c r="E536" t="s">
        <v>80</v>
      </c>
      <c r="F536" s="107"/>
    </row>
    <row r="537" spans="1:6" x14ac:dyDescent="0.25">
      <c r="A537" s="17" t="s">
        <v>207</v>
      </c>
      <c r="B537" s="24" t="s">
        <v>87</v>
      </c>
      <c r="C537" s="25">
        <v>41019</v>
      </c>
      <c r="D537" t="s">
        <v>193</v>
      </c>
      <c r="E537" t="s">
        <v>80</v>
      </c>
      <c r="F537" s="107"/>
    </row>
    <row r="538" spans="1:6" x14ac:dyDescent="0.25">
      <c r="A538" s="17">
        <v>48434</v>
      </c>
      <c r="B538" s="24" t="s">
        <v>87</v>
      </c>
      <c r="C538" s="25">
        <v>41019</v>
      </c>
      <c r="D538" t="s">
        <v>193</v>
      </c>
      <c r="E538" t="s">
        <v>80</v>
      </c>
      <c r="F538" s="107"/>
    </row>
    <row r="539" spans="1:6" x14ac:dyDescent="0.25">
      <c r="A539" s="17">
        <v>48430</v>
      </c>
      <c r="B539" s="24" t="s">
        <v>87</v>
      </c>
      <c r="C539" s="25">
        <v>41019</v>
      </c>
      <c r="D539" t="s">
        <v>193</v>
      </c>
      <c r="E539" t="s">
        <v>80</v>
      </c>
      <c r="F539" s="107"/>
    </row>
    <row r="540" spans="1:6" x14ac:dyDescent="0.25">
      <c r="A540" s="17">
        <v>48426</v>
      </c>
      <c r="B540" s="24" t="s">
        <v>87</v>
      </c>
      <c r="C540" s="25">
        <v>41019</v>
      </c>
      <c r="D540" t="s">
        <v>193</v>
      </c>
      <c r="E540" t="s">
        <v>80</v>
      </c>
      <c r="F540" s="107"/>
    </row>
    <row r="541" spans="1:6" x14ac:dyDescent="0.25">
      <c r="A541" s="17">
        <v>48425</v>
      </c>
      <c r="B541" s="24" t="s">
        <v>87</v>
      </c>
      <c r="C541" s="25">
        <v>41019</v>
      </c>
      <c r="D541" t="s">
        <v>193</v>
      </c>
      <c r="E541" t="s">
        <v>80</v>
      </c>
      <c r="F541" s="107"/>
    </row>
    <row r="542" spans="1:6" x14ac:dyDescent="0.25">
      <c r="A542" s="17">
        <v>48427</v>
      </c>
      <c r="B542" s="24" t="s">
        <v>87</v>
      </c>
      <c r="C542" s="25">
        <v>41019</v>
      </c>
      <c r="D542" t="s">
        <v>193</v>
      </c>
      <c r="E542" t="s">
        <v>80</v>
      </c>
      <c r="F542" s="107"/>
    </row>
    <row r="543" spans="1:6" x14ac:dyDescent="0.25">
      <c r="A543" s="17">
        <v>48432</v>
      </c>
      <c r="B543" s="24" t="s">
        <v>87</v>
      </c>
      <c r="C543" s="25">
        <v>41019</v>
      </c>
      <c r="D543" t="s">
        <v>193</v>
      </c>
      <c r="E543" t="s">
        <v>80</v>
      </c>
      <c r="F543" s="107"/>
    </row>
    <row r="544" spans="1:6" x14ac:dyDescent="0.25">
      <c r="A544" s="17">
        <v>48446</v>
      </c>
      <c r="B544" s="24" t="s">
        <v>87</v>
      </c>
      <c r="C544" s="25">
        <v>41019</v>
      </c>
      <c r="D544" t="s">
        <v>193</v>
      </c>
      <c r="E544" t="s">
        <v>80</v>
      </c>
      <c r="F544" s="107"/>
    </row>
    <row r="545" spans="1:6" x14ac:dyDescent="0.25">
      <c r="A545" s="17">
        <v>48403</v>
      </c>
      <c r="B545" s="24" t="s">
        <v>87</v>
      </c>
      <c r="C545" s="25">
        <v>41019</v>
      </c>
      <c r="D545" t="s">
        <v>193</v>
      </c>
      <c r="E545" t="s">
        <v>80</v>
      </c>
      <c r="F545" s="107"/>
    </row>
    <row r="546" spans="1:6" x14ac:dyDescent="0.25">
      <c r="A546" s="17">
        <v>48402</v>
      </c>
      <c r="B546" s="24" t="s">
        <v>87</v>
      </c>
      <c r="C546" s="25">
        <v>41019</v>
      </c>
      <c r="D546" t="s">
        <v>193</v>
      </c>
      <c r="E546" t="s">
        <v>80</v>
      </c>
      <c r="F546" s="107"/>
    </row>
    <row r="547" spans="1:6" x14ac:dyDescent="0.25">
      <c r="A547" s="17">
        <v>48410</v>
      </c>
      <c r="B547" s="24" t="s">
        <v>87</v>
      </c>
      <c r="C547" s="25">
        <v>41019</v>
      </c>
      <c r="D547" t="s">
        <v>193</v>
      </c>
      <c r="E547" t="s">
        <v>80</v>
      </c>
      <c r="F547" s="107"/>
    </row>
    <row r="548" spans="1:6" x14ac:dyDescent="0.25">
      <c r="A548" s="17">
        <v>48412</v>
      </c>
      <c r="B548" s="24" t="s">
        <v>87</v>
      </c>
      <c r="C548" s="25">
        <v>41019</v>
      </c>
      <c r="D548" t="s">
        <v>193</v>
      </c>
      <c r="E548" t="s">
        <v>80</v>
      </c>
      <c r="F548" s="107"/>
    </row>
    <row r="549" spans="1:6" x14ac:dyDescent="0.25">
      <c r="A549" s="17">
        <v>48413</v>
      </c>
      <c r="B549" s="24" t="s">
        <v>87</v>
      </c>
      <c r="C549" s="25">
        <v>41019</v>
      </c>
      <c r="D549" t="s">
        <v>193</v>
      </c>
      <c r="E549" t="s">
        <v>80</v>
      </c>
      <c r="F549" s="107"/>
    </row>
    <row r="550" spans="1:6" x14ac:dyDescent="0.25">
      <c r="A550" s="17">
        <v>48407</v>
      </c>
      <c r="B550" s="24" t="s">
        <v>87</v>
      </c>
      <c r="C550" s="25">
        <v>41019</v>
      </c>
      <c r="D550" t="s">
        <v>193</v>
      </c>
      <c r="E550" t="s">
        <v>80</v>
      </c>
      <c r="F550" s="107"/>
    </row>
    <row r="551" spans="1:6" x14ac:dyDescent="0.25">
      <c r="A551" s="17">
        <v>48405</v>
      </c>
      <c r="B551" s="24" t="s">
        <v>87</v>
      </c>
      <c r="C551" s="25">
        <v>41019</v>
      </c>
      <c r="D551" t="s">
        <v>193</v>
      </c>
      <c r="E551" t="s">
        <v>80</v>
      </c>
      <c r="F551" s="107"/>
    </row>
    <row r="552" spans="1:6" x14ac:dyDescent="0.25">
      <c r="A552" s="17">
        <v>48406</v>
      </c>
      <c r="B552" s="24" t="s">
        <v>87</v>
      </c>
      <c r="C552" s="25">
        <v>41019</v>
      </c>
      <c r="D552" t="s">
        <v>193</v>
      </c>
      <c r="E552" t="s">
        <v>80</v>
      </c>
      <c r="F552" s="107"/>
    </row>
    <row r="553" spans="1:6" x14ac:dyDescent="0.25">
      <c r="A553" s="17">
        <v>48408</v>
      </c>
      <c r="B553" s="24" t="s">
        <v>87</v>
      </c>
      <c r="C553" s="25">
        <v>41019</v>
      </c>
      <c r="D553" t="s">
        <v>193</v>
      </c>
      <c r="E553" t="s">
        <v>80</v>
      </c>
      <c r="F553" s="107"/>
    </row>
    <row r="554" spans="1:6" x14ac:dyDescent="0.25">
      <c r="A554" s="17">
        <v>48377</v>
      </c>
      <c r="B554" s="24" t="s">
        <v>87</v>
      </c>
      <c r="C554" s="25">
        <v>41019</v>
      </c>
      <c r="D554" t="s">
        <v>193</v>
      </c>
      <c r="E554" t="s">
        <v>80</v>
      </c>
      <c r="F554" s="107"/>
    </row>
    <row r="555" spans="1:6" x14ac:dyDescent="0.25">
      <c r="A555" s="17">
        <v>48423</v>
      </c>
      <c r="B555" s="24" t="s">
        <v>87</v>
      </c>
      <c r="C555" s="25">
        <v>41023</v>
      </c>
      <c r="D555" t="s">
        <v>193</v>
      </c>
      <c r="E555" t="s">
        <v>80</v>
      </c>
      <c r="F555" s="107"/>
    </row>
    <row r="556" spans="1:6" x14ac:dyDescent="0.25">
      <c r="A556" s="17">
        <v>48421</v>
      </c>
      <c r="B556" s="24" t="s">
        <v>87</v>
      </c>
      <c r="C556" s="25">
        <v>41023</v>
      </c>
      <c r="D556" t="s">
        <v>193</v>
      </c>
      <c r="E556" t="s">
        <v>80</v>
      </c>
      <c r="F556" s="107"/>
    </row>
    <row r="557" spans="1:6" x14ac:dyDescent="0.25">
      <c r="A557" s="17">
        <v>48422</v>
      </c>
      <c r="B557" s="24" t="s">
        <v>87</v>
      </c>
      <c r="C557" s="25">
        <v>41023</v>
      </c>
      <c r="D557" t="s">
        <v>193</v>
      </c>
      <c r="E557" t="s">
        <v>80</v>
      </c>
      <c r="F557" s="107"/>
    </row>
    <row r="558" spans="1:6" x14ac:dyDescent="0.25">
      <c r="A558" s="17">
        <v>48424</v>
      </c>
      <c r="B558" s="24" t="s">
        <v>87</v>
      </c>
      <c r="C558" s="25">
        <v>41023</v>
      </c>
      <c r="D558" t="s">
        <v>193</v>
      </c>
      <c r="E558" t="s">
        <v>80</v>
      </c>
      <c r="F558" s="107"/>
    </row>
    <row r="559" spans="1:6" x14ac:dyDescent="0.25">
      <c r="A559" s="17">
        <v>48420</v>
      </c>
      <c r="B559" s="24" t="s">
        <v>87</v>
      </c>
      <c r="C559" s="25">
        <v>41023</v>
      </c>
      <c r="D559" t="s">
        <v>193</v>
      </c>
      <c r="E559" t="s">
        <v>80</v>
      </c>
      <c r="F559" s="107"/>
    </row>
    <row r="560" spans="1:6" x14ac:dyDescent="0.25">
      <c r="A560" s="17">
        <v>48419</v>
      </c>
      <c r="B560" s="24" t="s">
        <v>87</v>
      </c>
      <c r="C560" s="25">
        <v>41023</v>
      </c>
      <c r="D560" t="s">
        <v>193</v>
      </c>
      <c r="E560" t="s">
        <v>80</v>
      </c>
      <c r="F560" s="107"/>
    </row>
    <row r="561" spans="1:6" x14ac:dyDescent="0.25">
      <c r="A561" s="17">
        <v>48418</v>
      </c>
      <c r="B561" s="24" t="s">
        <v>87</v>
      </c>
      <c r="C561" s="25">
        <v>41023</v>
      </c>
      <c r="D561" t="s">
        <v>193</v>
      </c>
      <c r="E561" t="s">
        <v>80</v>
      </c>
      <c r="F561" s="107"/>
    </row>
    <row r="562" spans="1:6" x14ac:dyDescent="0.25">
      <c r="A562" s="17">
        <v>48417</v>
      </c>
      <c r="B562" s="24" t="s">
        <v>87</v>
      </c>
      <c r="C562" s="25">
        <v>41023</v>
      </c>
      <c r="D562" t="s">
        <v>193</v>
      </c>
      <c r="E562" t="s">
        <v>80</v>
      </c>
      <c r="F562" s="107"/>
    </row>
    <row r="563" spans="1:6" x14ac:dyDescent="0.25">
      <c r="A563" s="17">
        <v>48416</v>
      </c>
      <c r="B563" s="24" t="s">
        <v>87</v>
      </c>
      <c r="C563" s="25">
        <v>41023</v>
      </c>
      <c r="D563" t="s">
        <v>193</v>
      </c>
      <c r="E563" t="s">
        <v>80</v>
      </c>
      <c r="F563" s="107"/>
    </row>
    <row r="564" spans="1:6" x14ac:dyDescent="0.25">
      <c r="A564" s="17">
        <v>48431</v>
      </c>
      <c r="B564" s="24" t="s">
        <v>87</v>
      </c>
      <c r="C564" s="25">
        <v>41023</v>
      </c>
      <c r="D564" t="s">
        <v>193</v>
      </c>
      <c r="E564" t="s">
        <v>80</v>
      </c>
      <c r="F564" s="107"/>
    </row>
    <row r="565" spans="1:6" x14ac:dyDescent="0.25">
      <c r="A565" s="17">
        <v>48433</v>
      </c>
      <c r="B565" s="24" t="s">
        <v>87</v>
      </c>
      <c r="C565" s="25">
        <v>41023</v>
      </c>
      <c r="D565" t="s">
        <v>193</v>
      </c>
      <c r="E565" t="s">
        <v>80</v>
      </c>
      <c r="F565" s="107"/>
    </row>
    <row r="566" spans="1:6" x14ac:dyDescent="0.25">
      <c r="A566" s="17">
        <v>48437</v>
      </c>
      <c r="B566" s="24" t="s">
        <v>87</v>
      </c>
      <c r="C566" s="25">
        <v>41023</v>
      </c>
      <c r="D566" t="s">
        <v>193</v>
      </c>
      <c r="E566" t="s">
        <v>80</v>
      </c>
      <c r="F566" s="107"/>
    </row>
    <row r="567" spans="1:6" x14ac:dyDescent="0.25">
      <c r="A567" s="17">
        <v>48438</v>
      </c>
      <c r="B567" s="24" t="s">
        <v>87</v>
      </c>
      <c r="C567" s="25">
        <v>41023</v>
      </c>
      <c r="D567" t="s">
        <v>193</v>
      </c>
      <c r="E567" t="s">
        <v>80</v>
      </c>
      <c r="F567" s="107"/>
    </row>
    <row r="568" spans="1:6" x14ac:dyDescent="0.25">
      <c r="A568" s="17">
        <v>48414</v>
      </c>
      <c r="B568" s="24" t="s">
        <v>87</v>
      </c>
      <c r="C568" s="25">
        <v>41025</v>
      </c>
      <c r="D568" t="s">
        <v>193</v>
      </c>
      <c r="E568" t="s">
        <v>80</v>
      </c>
      <c r="F568" s="107"/>
    </row>
    <row r="569" spans="1:6" x14ac:dyDescent="0.25">
      <c r="A569" s="17">
        <v>48428</v>
      </c>
      <c r="B569" s="24" t="s">
        <v>87</v>
      </c>
      <c r="C569" s="25">
        <v>41029</v>
      </c>
      <c r="D569" t="s">
        <v>193</v>
      </c>
      <c r="E569" t="s">
        <v>80</v>
      </c>
      <c r="F569" s="107"/>
    </row>
    <row r="570" spans="1:6" x14ac:dyDescent="0.25">
      <c r="A570" s="17">
        <v>48536</v>
      </c>
      <c r="B570" s="24" t="s">
        <v>87</v>
      </c>
      <c r="C570" s="25">
        <v>41037</v>
      </c>
      <c r="D570" t="s">
        <v>208</v>
      </c>
      <c r="E570" t="s">
        <v>80</v>
      </c>
      <c r="F570" s="107"/>
    </row>
    <row r="571" spans="1:6" x14ac:dyDescent="0.25">
      <c r="A571" s="17">
        <v>48537</v>
      </c>
      <c r="B571" s="24" t="s">
        <v>87</v>
      </c>
      <c r="C571" s="25">
        <v>41037</v>
      </c>
      <c r="E571" t="s">
        <v>80</v>
      </c>
      <c r="F571" s="107"/>
    </row>
    <row r="572" spans="1:6" x14ac:dyDescent="0.25">
      <c r="A572" s="17">
        <v>48969</v>
      </c>
      <c r="B572" s="24" t="s">
        <v>87</v>
      </c>
      <c r="C572" s="25">
        <v>44686</v>
      </c>
      <c r="E572" t="s">
        <v>80</v>
      </c>
      <c r="F572" s="107"/>
    </row>
    <row r="573" spans="1:6" x14ac:dyDescent="0.25">
      <c r="A573" s="17">
        <v>48967</v>
      </c>
      <c r="B573" s="24" t="s">
        <v>87</v>
      </c>
      <c r="C573" s="25">
        <v>44686</v>
      </c>
      <c r="E573" t="s">
        <v>80</v>
      </c>
      <c r="F573" s="107"/>
    </row>
    <row r="574" spans="1:6" x14ac:dyDescent="0.25">
      <c r="A574" s="17">
        <v>48920</v>
      </c>
      <c r="B574" s="24" t="s">
        <v>87</v>
      </c>
      <c r="C574" s="25">
        <v>44686</v>
      </c>
      <c r="E574" t="s">
        <v>80</v>
      </c>
      <c r="F574" s="107"/>
    </row>
    <row r="575" spans="1:6" x14ac:dyDescent="0.25">
      <c r="A575" s="17">
        <v>48483</v>
      </c>
      <c r="B575" s="24" t="s">
        <v>87</v>
      </c>
      <c r="C575" s="25">
        <v>44686</v>
      </c>
      <c r="E575" t="s">
        <v>80</v>
      </c>
      <c r="F575" s="107"/>
    </row>
    <row r="576" spans="1:6" x14ac:dyDescent="0.25">
      <c r="A576" s="17">
        <v>48484</v>
      </c>
      <c r="B576" s="24" t="s">
        <v>87</v>
      </c>
      <c r="C576" s="25">
        <v>41050</v>
      </c>
      <c r="E576" t="s">
        <v>80</v>
      </c>
      <c r="F576" s="107"/>
    </row>
    <row r="577" spans="1:6" x14ac:dyDescent="0.25">
      <c r="A577" s="17">
        <v>48486</v>
      </c>
      <c r="B577" s="24" t="s">
        <v>87</v>
      </c>
      <c r="C577" s="25">
        <v>41050</v>
      </c>
      <c r="E577" t="s">
        <v>80</v>
      </c>
      <c r="F577" s="107"/>
    </row>
    <row r="578" spans="1:6" x14ac:dyDescent="0.25">
      <c r="A578" s="17">
        <v>48485</v>
      </c>
      <c r="B578" s="24" t="s">
        <v>87</v>
      </c>
      <c r="C578" s="25">
        <v>41050</v>
      </c>
      <c r="E578" t="s">
        <v>80</v>
      </c>
      <c r="F578" s="107"/>
    </row>
    <row r="579" spans="1:6" x14ac:dyDescent="0.25">
      <c r="A579" s="17">
        <v>48481</v>
      </c>
      <c r="B579" s="24" t="s">
        <v>87</v>
      </c>
      <c r="C579" s="25">
        <v>41050</v>
      </c>
      <c r="E579" t="s">
        <v>80</v>
      </c>
      <c r="F579" s="107"/>
    </row>
    <row r="580" spans="1:6" x14ac:dyDescent="0.25">
      <c r="A580" s="17">
        <v>48496</v>
      </c>
      <c r="B580" s="24" t="s">
        <v>87</v>
      </c>
      <c r="C580" s="25">
        <v>41050</v>
      </c>
      <c r="E580" t="s">
        <v>80</v>
      </c>
      <c r="F580" s="107"/>
    </row>
    <row r="581" spans="1:6" x14ac:dyDescent="0.25">
      <c r="A581" s="17">
        <v>48498</v>
      </c>
      <c r="B581" s="24" t="s">
        <v>87</v>
      </c>
      <c r="C581" s="25">
        <v>41050</v>
      </c>
      <c r="E581" t="s">
        <v>80</v>
      </c>
      <c r="F581" s="107"/>
    </row>
    <row r="582" spans="1:6" x14ac:dyDescent="0.25">
      <c r="A582" s="17">
        <v>48544</v>
      </c>
      <c r="B582" s="24" t="s">
        <v>87</v>
      </c>
      <c r="C582" s="25">
        <v>41051</v>
      </c>
      <c r="E582" t="s">
        <v>80</v>
      </c>
      <c r="F582" s="107"/>
    </row>
    <row r="583" spans="1:6" x14ac:dyDescent="0.25">
      <c r="A583" s="17">
        <v>48543</v>
      </c>
      <c r="B583" s="24" t="s">
        <v>87</v>
      </c>
      <c r="C583" s="25">
        <v>41051</v>
      </c>
      <c r="E583" t="s">
        <v>80</v>
      </c>
      <c r="F583" s="107"/>
    </row>
    <row r="584" spans="1:6" x14ac:dyDescent="0.25">
      <c r="A584" s="17">
        <v>48542</v>
      </c>
      <c r="B584" s="24" t="s">
        <v>87</v>
      </c>
      <c r="C584" s="25">
        <v>41051</v>
      </c>
      <c r="E584" t="s">
        <v>80</v>
      </c>
      <c r="F584" s="107"/>
    </row>
    <row r="585" spans="1:6" x14ac:dyDescent="0.25">
      <c r="A585" s="17">
        <v>48541</v>
      </c>
      <c r="B585" s="24" t="s">
        <v>87</v>
      </c>
      <c r="C585" s="25">
        <v>41051</v>
      </c>
      <c r="E585" t="s">
        <v>80</v>
      </c>
      <c r="F585" s="107"/>
    </row>
    <row r="586" spans="1:6" x14ac:dyDescent="0.25">
      <c r="A586" s="17">
        <v>48546</v>
      </c>
      <c r="B586" s="24" t="s">
        <v>87</v>
      </c>
      <c r="C586" s="25">
        <v>41051</v>
      </c>
      <c r="E586" t="s">
        <v>80</v>
      </c>
      <c r="F586" s="107"/>
    </row>
    <row r="587" spans="1:6" x14ac:dyDescent="0.25">
      <c r="A587" s="17">
        <v>48545</v>
      </c>
      <c r="B587" s="24" t="s">
        <v>87</v>
      </c>
      <c r="C587" s="25">
        <v>41051</v>
      </c>
      <c r="E587" t="s">
        <v>80</v>
      </c>
      <c r="F587" s="107"/>
    </row>
    <row r="588" spans="1:6" x14ac:dyDescent="0.25">
      <c r="A588" s="17">
        <v>48501</v>
      </c>
      <c r="B588" s="24" t="s">
        <v>87</v>
      </c>
      <c r="C588" s="25">
        <v>41051</v>
      </c>
      <c r="E588" t="s">
        <v>80</v>
      </c>
      <c r="F588" s="107"/>
    </row>
    <row r="589" spans="1:6" x14ac:dyDescent="0.25">
      <c r="A589" s="17">
        <v>48502</v>
      </c>
      <c r="B589" s="24" t="s">
        <v>87</v>
      </c>
      <c r="C589" s="25">
        <v>41051</v>
      </c>
      <c r="E589" t="s">
        <v>80</v>
      </c>
      <c r="F589" s="107"/>
    </row>
    <row r="590" spans="1:6" x14ac:dyDescent="0.25">
      <c r="A590" s="17">
        <v>48493</v>
      </c>
      <c r="B590" s="24" t="s">
        <v>87</v>
      </c>
      <c r="C590" s="25">
        <v>41051</v>
      </c>
      <c r="E590" t="s">
        <v>80</v>
      </c>
      <c r="F590" s="107"/>
    </row>
    <row r="591" spans="1:6" x14ac:dyDescent="0.25">
      <c r="A591" s="17">
        <v>48494</v>
      </c>
      <c r="B591" s="24" t="s">
        <v>87</v>
      </c>
      <c r="C591" s="25">
        <v>41051</v>
      </c>
      <c r="E591" t="s">
        <v>80</v>
      </c>
      <c r="F591" s="107"/>
    </row>
    <row r="592" spans="1:6" x14ac:dyDescent="0.25">
      <c r="A592" s="17">
        <v>48499</v>
      </c>
      <c r="B592" s="24" t="s">
        <v>87</v>
      </c>
      <c r="C592" s="25">
        <v>41051</v>
      </c>
      <c r="E592" t="s">
        <v>80</v>
      </c>
      <c r="F592" s="107"/>
    </row>
    <row r="593" spans="1:6" x14ac:dyDescent="0.25">
      <c r="A593" s="17">
        <v>48500</v>
      </c>
      <c r="B593" s="24" t="s">
        <v>87</v>
      </c>
      <c r="C593" s="25">
        <v>41051</v>
      </c>
      <c r="E593" t="s">
        <v>80</v>
      </c>
      <c r="F593" s="107"/>
    </row>
    <row r="594" spans="1:6" x14ac:dyDescent="0.25">
      <c r="A594" s="17">
        <v>48503</v>
      </c>
      <c r="B594" s="24" t="s">
        <v>87</v>
      </c>
      <c r="C594" s="25">
        <v>41052</v>
      </c>
      <c r="E594" t="s">
        <v>80</v>
      </c>
      <c r="F594" s="107"/>
    </row>
    <row r="595" spans="1:6" x14ac:dyDescent="0.25">
      <c r="A595" s="17">
        <v>48504</v>
      </c>
      <c r="B595" s="24" t="s">
        <v>87</v>
      </c>
      <c r="C595" s="25">
        <v>41052</v>
      </c>
      <c r="E595" t="s">
        <v>80</v>
      </c>
      <c r="F595" s="107"/>
    </row>
    <row r="596" spans="1:6" x14ac:dyDescent="0.25">
      <c r="A596" s="17">
        <v>48550</v>
      </c>
      <c r="B596" s="24" t="s">
        <v>87</v>
      </c>
      <c r="C596" s="25">
        <v>41052</v>
      </c>
      <c r="E596" t="s">
        <v>80</v>
      </c>
      <c r="F596" s="107"/>
    </row>
    <row r="597" spans="1:6" x14ac:dyDescent="0.25">
      <c r="A597" s="17">
        <v>48549</v>
      </c>
      <c r="B597" s="24" t="s">
        <v>87</v>
      </c>
      <c r="C597" s="25">
        <v>41052</v>
      </c>
      <c r="E597" t="s">
        <v>80</v>
      </c>
      <c r="F597" s="107"/>
    </row>
    <row r="598" spans="1:6" x14ac:dyDescent="0.25">
      <c r="A598" s="17">
        <v>48551</v>
      </c>
      <c r="B598" s="24" t="s">
        <v>87</v>
      </c>
      <c r="C598" s="25">
        <v>41052</v>
      </c>
      <c r="E598" t="s">
        <v>80</v>
      </c>
      <c r="F598" s="107"/>
    </row>
    <row r="599" spans="1:6" x14ac:dyDescent="0.25">
      <c r="A599" s="17">
        <v>48548</v>
      </c>
      <c r="B599" s="24" t="s">
        <v>87</v>
      </c>
      <c r="C599" s="25">
        <v>41052</v>
      </c>
      <c r="E599" t="s">
        <v>80</v>
      </c>
      <c r="F599" s="107"/>
    </row>
    <row r="600" spans="1:6" x14ac:dyDescent="0.25">
      <c r="A600" s="17">
        <v>48505</v>
      </c>
      <c r="B600" s="24" t="s">
        <v>87</v>
      </c>
      <c r="C600" s="25">
        <v>41052</v>
      </c>
      <c r="E600" t="s">
        <v>80</v>
      </c>
      <c r="F600" s="107"/>
    </row>
    <row r="601" spans="1:6" x14ac:dyDescent="0.25">
      <c r="A601" s="17">
        <v>48506</v>
      </c>
      <c r="B601" s="24" t="s">
        <v>87</v>
      </c>
      <c r="C601" s="25">
        <v>41052</v>
      </c>
      <c r="E601" t="s">
        <v>80</v>
      </c>
      <c r="F601" s="107"/>
    </row>
    <row r="602" spans="1:6" x14ac:dyDescent="0.25">
      <c r="A602" s="17">
        <v>48508</v>
      </c>
      <c r="B602" s="24" t="s">
        <v>87</v>
      </c>
      <c r="C602" s="25">
        <v>41052</v>
      </c>
      <c r="E602" t="s">
        <v>80</v>
      </c>
      <c r="F602" s="107"/>
    </row>
    <row r="603" spans="1:6" x14ac:dyDescent="0.25">
      <c r="A603" s="17">
        <v>48509</v>
      </c>
      <c r="B603" s="24" t="s">
        <v>87</v>
      </c>
      <c r="C603" s="25">
        <v>41052</v>
      </c>
      <c r="E603" t="s">
        <v>80</v>
      </c>
      <c r="F603" s="107"/>
    </row>
    <row r="604" spans="1:6" x14ac:dyDescent="0.25">
      <c r="A604" s="17">
        <v>48555</v>
      </c>
      <c r="B604" s="24" t="s">
        <v>87</v>
      </c>
      <c r="C604" s="25">
        <v>41053</v>
      </c>
      <c r="E604" t="s">
        <v>80</v>
      </c>
      <c r="F604" s="107"/>
    </row>
    <row r="605" spans="1:6" x14ac:dyDescent="0.25">
      <c r="A605" s="17">
        <v>48557</v>
      </c>
      <c r="B605" s="24" t="s">
        <v>87</v>
      </c>
      <c r="C605" s="25">
        <v>41053</v>
      </c>
      <c r="E605" t="s">
        <v>80</v>
      </c>
      <c r="F605" s="107"/>
    </row>
    <row r="606" spans="1:6" x14ac:dyDescent="0.25">
      <c r="A606" s="17">
        <v>48558</v>
      </c>
      <c r="B606" s="24" t="s">
        <v>87</v>
      </c>
      <c r="C606" s="25">
        <v>41053</v>
      </c>
      <c r="E606" t="s">
        <v>80</v>
      </c>
      <c r="F606" s="107"/>
    </row>
    <row r="607" spans="1:6" x14ac:dyDescent="0.25">
      <c r="A607" s="17">
        <v>48554</v>
      </c>
      <c r="B607" s="24" t="s">
        <v>87</v>
      </c>
      <c r="C607" s="25">
        <v>41053</v>
      </c>
      <c r="E607" t="s">
        <v>80</v>
      </c>
      <c r="F607" s="107"/>
    </row>
    <row r="608" spans="1:6" x14ac:dyDescent="0.25">
      <c r="A608" s="17">
        <v>48552</v>
      </c>
      <c r="B608" s="24" t="s">
        <v>87</v>
      </c>
      <c r="C608" s="25">
        <v>41053</v>
      </c>
      <c r="E608" t="s">
        <v>80</v>
      </c>
      <c r="F608" s="107"/>
    </row>
    <row r="609" spans="1:6" x14ac:dyDescent="0.25">
      <c r="A609" s="17">
        <v>48512</v>
      </c>
      <c r="B609" s="24" t="s">
        <v>87</v>
      </c>
      <c r="C609" s="25">
        <v>41053</v>
      </c>
      <c r="E609" t="s">
        <v>80</v>
      </c>
      <c r="F609" s="107"/>
    </row>
    <row r="610" spans="1:6" x14ac:dyDescent="0.25">
      <c r="A610" s="17">
        <v>48553</v>
      </c>
      <c r="B610" s="24" t="s">
        <v>87</v>
      </c>
      <c r="C610" s="25">
        <v>41054</v>
      </c>
      <c r="E610" t="s">
        <v>80</v>
      </c>
      <c r="F610" s="107"/>
    </row>
    <row r="611" spans="1:6" x14ac:dyDescent="0.25">
      <c r="A611" s="17" t="s">
        <v>209</v>
      </c>
      <c r="B611" s="24" t="s">
        <v>87</v>
      </c>
      <c r="C611" s="25">
        <v>41058</v>
      </c>
      <c r="D611" t="s">
        <v>193</v>
      </c>
      <c r="E611" t="s">
        <v>80</v>
      </c>
      <c r="F611" s="107"/>
    </row>
    <row r="612" spans="1:6" x14ac:dyDescent="0.25">
      <c r="A612" s="17">
        <v>48587</v>
      </c>
      <c r="B612" s="24" t="s">
        <v>87</v>
      </c>
      <c r="C612" s="25">
        <v>41059</v>
      </c>
      <c r="D612" t="s">
        <v>193</v>
      </c>
      <c r="E612" t="s">
        <v>80</v>
      </c>
      <c r="F612" s="107"/>
    </row>
    <row r="613" spans="1:6" x14ac:dyDescent="0.25">
      <c r="A613" s="17">
        <v>48577</v>
      </c>
      <c r="B613" s="24" t="s">
        <v>87</v>
      </c>
      <c r="C613" s="25">
        <v>41059</v>
      </c>
      <c r="D613" t="s">
        <v>193</v>
      </c>
      <c r="E613" t="s">
        <v>80</v>
      </c>
      <c r="F613" s="107"/>
    </row>
    <row r="614" spans="1:6" x14ac:dyDescent="0.25">
      <c r="A614" s="17">
        <v>48576</v>
      </c>
      <c r="B614" s="24" t="s">
        <v>87</v>
      </c>
      <c r="C614" s="25">
        <v>41059</v>
      </c>
      <c r="D614" t="s">
        <v>193</v>
      </c>
      <c r="E614" t="s">
        <v>80</v>
      </c>
      <c r="F614" s="107"/>
    </row>
    <row r="615" spans="1:6" x14ac:dyDescent="0.25">
      <c r="A615" s="17">
        <v>48575</v>
      </c>
      <c r="B615" s="24" t="s">
        <v>87</v>
      </c>
      <c r="C615" s="25">
        <v>41059</v>
      </c>
      <c r="D615" t="s">
        <v>193</v>
      </c>
      <c r="E615" t="s">
        <v>80</v>
      </c>
      <c r="F615" s="107"/>
    </row>
    <row r="616" spans="1:6" x14ac:dyDescent="0.25">
      <c r="A616" s="17">
        <v>48583</v>
      </c>
      <c r="B616" s="24" t="s">
        <v>87</v>
      </c>
      <c r="C616" s="25">
        <v>41059</v>
      </c>
      <c r="D616" t="s">
        <v>193</v>
      </c>
      <c r="E616" t="s">
        <v>80</v>
      </c>
      <c r="F616" s="107"/>
    </row>
    <row r="617" spans="1:6" x14ac:dyDescent="0.25">
      <c r="A617" s="17">
        <v>48584</v>
      </c>
      <c r="B617" s="24" t="s">
        <v>87</v>
      </c>
      <c r="C617" s="25">
        <v>41059</v>
      </c>
      <c r="D617" t="s">
        <v>193</v>
      </c>
      <c r="E617" t="s">
        <v>80</v>
      </c>
      <c r="F617" s="107"/>
    </row>
    <row r="618" spans="1:6" x14ac:dyDescent="0.25">
      <c r="A618" s="17">
        <v>48571</v>
      </c>
      <c r="B618" s="24" t="s">
        <v>87</v>
      </c>
      <c r="C618" s="25">
        <v>41059</v>
      </c>
      <c r="D618" t="s">
        <v>193</v>
      </c>
      <c r="E618" t="s">
        <v>80</v>
      </c>
      <c r="F618" s="107"/>
    </row>
    <row r="619" spans="1:6" x14ac:dyDescent="0.25">
      <c r="A619" s="17">
        <v>48582</v>
      </c>
      <c r="B619" s="24" t="s">
        <v>87</v>
      </c>
      <c r="C619" s="25">
        <v>41059</v>
      </c>
      <c r="D619" t="s">
        <v>193</v>
      </c>
      <c r="E619" t="s">
        <v>80</v>
      </c>
      <c r="F619" s="107"/>
    </row>
    <row r="620" spans="1:6" x14ac:dyDescent="0.25">
      <c r="A620" s="17">
        <v>48572</v>
      </c>
      <c r="B620" s="24" t="s">
        <v>87</v>
      </c>
      <c r="C620" s="25">
        <v>41059</v>
      </c>
      <c r="D620" t="s">
        <v>193</v>
      </c>
      <c r="E620" t="s">
        <v>80</v>
      </c>
      <c r="F620" s="107"/>
    </row>
    <row r="621" spans="1:6" x14ac:dyDescent="0.25">
      <c r="A621" s="17">
        <v>49048</v>
      </c>
      <c r="B621" s="24" t="s">
        <v>87</v>
      </c>
      <c r="C621" s="25">
        <v>41059</v>
      </c>
      <c r="D621" t="s">
        <v>193</v>
      </c>
      <c r="E621" t="s">
        <v>80</v>
      </c>
      <c r="F621" s="107"/>
    </row>
    <row r="622" spans="1:6" x14ac:dyDescent="0.25">
      <c r="A622" s="17">
        <v>49044</v>
      </c>
      <c r="B622" s="24" t="s">
        <v>87</v>
      </c>
      <c r="C622" s="25">
        <v>41059</v>
      </c>
      <c r="D622" t="s">
        <v>193</v>
      </c>
      <c r="E622" t="s">
        <v>80</v>
      </c>
      <c r="F622" s="107"/>
    </row>
    <row r="623" spans="1:6" x14ac:dyDescent="0.25">
      <c r="A623" s="17">
        <v>48590</v>
      </c>
      <c r="B623" s="24" t="s">
        <v>87</v>
      </c>
      <c r="C623" s="25">
        <v>41060</v>
      </c>
      <c r="D623" t="s">
        <v>193</v>
      </c>
      <c r="E623" t="s">
        <v>80</v>
      </c>
      <c r="F623" s="107"/>
    </row>
    <row r="624" spans="1:6" x14ac:dyDescent="0.25">
      <c r="A624" s="17">
        <v>48588</v>
      </c>
      <c r="B624" s="24" t="s">
        <v>87</v>
      </c>
      <c r="C624" s="25">
        <v>41061</v>
      </c>
      <c r="D624" t="s">
        <v>193</v>
      </c>
      <c r="E624" t="s">
        <v>80</v>
      </c>
      <c r="F624" s="107"/>
    </row>
    <row r="625" spans="1:6" x14ac:dyDescent="0.25">
      <c r="A625" s="17">
        <v>48578</v>
      </c>
      <c r="B625" s="24" t="s">
        <v>87</v>
      </c>
      <c r="C625" s="25">
        <v>41065</v>
      </c>
      <c r="D625" t="s">
        <v>193</v>
      </c>
      <c r="E625" t="s">
        <v>80</v>
      </c>
      <c r="F625" s="107"/>
    </row>
    <row r="626" spans="1:6" x14ac:dyDescent="0.25">
      <c r="A626" s="17">
        <v>48514</v>
      </c>
      <c r="B626" s="24" t="s">
        <v>87</v>
      </c>
      <c r="C626" s="25">
        <v>41072</v>
      </c>
      <c r="E626" t="s">
        <v>80</v>
      </c>
      <c r="F626" s="107"/>
    </row>
    <row r="627" spans="1:6" x14ac:dyDescent="0.25">
      <c r="A627" s="17">
        <v>48513</v>
      </c>
      <c r="B627" s="24" t="s">
        <v>87</v>
      </c>
      <c r="C627" s="25">
        <v>41072</v>
      </c>
      <c r="E627" t="s">
        <v>80</v>
      </c>
      <c r="F627" s="107"/>
    </row>
    <row r="628" spans="1:6" x14ac:dyDescent="0.25">
      <c r="A628" s="17">
        <v>48579</v>
      </c>
      <c r="B628" s="24" t="s">
        <v>87</v>
      </c>
      <c r="C628" s="25">
        <v>41072</v>
      </c>
      <c r="D628" t="s">
        <v>193</v>
      </c>
      <c r="E628" t="s">
        <v>80</v>
      </c>
      <c r="F628" s="107"/>
    </row>
    <row r="629" spans="1:6" x14ac:dyDescent="0.25">
      <c r="A629" s="17">
        <v>48613</v>
      </c>
      <c r="B629" s="24" t="s">
        <v>87</v>
      </c>
      <c r="C629" s="25">
        <v>41072</v>
      </c>
      <c r="D629" t="s">
        <v>193</v>
      </c>
      <c r="E629" t="s">
        <v>80</v>
      </c>
      <c r="F629" s="107"/>
    </row>
    <row r="630" spans="1:6" x14ac:dyDescent="0.25">
      <c r="A630" s="17">
        <v>48614</v>
      </c>
      <c r="B630" s="24" t="s">
        <v>87</v>
      </c>
      <c r="C630" s="25">
        <v>41072</v>
      </c>
      <c r="D630" t="s">
        <v>193</v>
      </c>
      <c r="E630" t="s">
        <v>80</v>
      </c>
      <c r="F630" s="107"/>
    </row>
    <row r="631" spans="1:6" x14ac:dyDescent="0.25">
      <c r="A631" s="17">
        <v>48611</v>
      </c>
      <c r="B631" s="24" t="s">
        <v>87</v>
      </c>
      <c r="C631" s="25">
        <v>41072</v>
      </c>
      <c r="D631" t="s">
        <v>193</v>
      </c>
      <c r="E631" t="s">
        <v>80</v>
      </c>
      <c r="F631" s="107"/>
    </row>
    <row r="632" spans="1:6" x14ac:dyDescent="0.25">
      <c r="A632" s="17">
        <v>48589</v>
      </c>
      <c r="B632" s="24" t="s">
        <v>87</v>
      </c>
      <c r="C632" s="25">
        <v>41072</v>
      </c>
      <c r="D632" t="s">
        <v>193</v>
      </c>
      <c r="E632" t="s">
        <v>80</v>
      </c>
      <c r="F632" s="107"/>
    </row>
    <row r="633" spans="1:6" x14ac:dyDescent="0.25">
      <c r="A633" s="17">
        <v>47986</v>
      </c>
      <c r="B633" s="24" t="s">
        <v>87</v>
      </c>
      <c r="C633" s="25">
        <v>41072</v>
      </c>
      <c r="D633" t="s">
        <v>193</v>
      </c>
      <c r="E633" t="s">
        <v>80</v>
      </c>
      <c r="F633" s="107"/>
    </row>
    <row r="634" spans="1:6" x14ac:dyDescent="0.25">
      <c r="A634" s="17">
        <v>48585</v>
      </c>
      <c r="B634" s="24" t="s">
        <v>87</v>
      </c>
      <c r="C634" s="25">
        <v>41074</v>
      </c>
      <c r="D634" t="s">
        <v>193</v>
      </c>
      <c r="E634" t="s">
        <v>80</v>
      </c>
      <c r="F634" s="107"/>
    </row>
    <row r="635" spans="1:6" x14ac:dyDescent="0.25">
      <c r="A635" s="17">
        <v>48516</v>
      </c>
      <c r="B635" s="24" t="s">
        <v>87</v>
      </c>
      <c r="C635" s="25">
        <v>41085</v>
      </c>
      <c r="E635" t="s">
        <v>80</v>
      </c>
      <c r="F635" s="107"/>
    </row>
    <row r="636" spans="1:6" x14ac:dyDescent="0.25">
      <c r="A636" s="17">
        <v>48606</v>
      </c>
      <c r="B636" s="24" t="s">
        <v>87</v>
      </c>
      <c r="C636" s="25">
        <v>41085</v>
      </c>
      <c r="D636" t="s">
        <v>193</v>
      </c>
      <c r="E636" t="s">
        <v>80</v>
      </c>
      <c r="F636" s="107"/>
    </row>
    <row r="637" spans="1:6" x14ac:dyDescent="0.25">
      <c r="A637" s="17">
        <v>48597</v>
      </c>
      <c r="B637" s="24" t="s">
        <v>87</v>
      </c>
      <c r="C637" s="25">
        <v>41085</v>
      </c>
      <c r="E637" t="s">
        <v>80</v>
      </c>
      <c r="F637" s="107"/>
    </row>
    <row r="638" spans="1:6" x14ac:dyDescent="0.25">
      <c r="A638" s="17">
        <v>48598</v>
      </c>
      <c r="B638" s="24" t="s">
        <v>87</v>
      </c>
      <c r="C638" s="25">
        <v>41085</v>
      </c>
      <c r="E638" t="s">
        <v>80</v>
      </c>
      <c r="F638" s="107"/>
    </row>
    <row r="639" spans="1:6" x14ac:dyDescent="0.25">
      <c r="A639" s="17">
        <v>48595</v>
      </c>
      <c r="B639" s="24" t="s">
        <v>87</v>
      </c>
      <c r="C639" s="25">
        <v>41085</v>
      </c>
      <c r="D639" t="s">
        <v>193</v>
      </c>
      <c r="E639" t="s">
        <v>80</v>
      </c>
      <c r="F639" s="107"/>
    </row>
    <row r="640" spans="1:6" x14ac:dyDescent="0.25">
      <c r="A640" s="17">
        <v>48594</v>
      </c>
      <c r="B640" s="24" t="s">
        <v>87</v>
      </c>
      <c r="C640" s="25">
        <v>41085</v>
      </c>
      <c r="D640" t="s">
        <v>193</v>
      </c>
      <c r="E640" t="s">
        <v>80</v>
      </c>
      <c r="F640" s="107"/>
    </row>
    <row r="641" spans="1:6" x14ac:dyDescent="0.25">
      <c r="A641" s="17">
        <v>48596</v>
      </c>
      <c r="B641" s="24" t="s">
        <v>87</v>
      </c>
      <c r="C641" s="25">
        <v>41085</v>
      </c>
      <c r="D641" t="s">
        <v>193</v>
      </c>
      <c r="E641" t="s">
        <v>80</v>
      </c>
      <c r="F641" s="107"/>
    </row>
    <row r="642" spans="1:6" x14ac:dyDescent="0.25">
      <c r="A642" s="17">
        <v>48593</v>
      </c>
      <c r="B642" s="24" t="s">
        <v>87</v>
      </c>
      <c r="C642" s="25">
        <v>41085</v>
      </c>
      <c r="D642" t="s">
        <v>193</v>
      </c>
      <c r="E642" t="s">
        <v>80</v>
      </c>
      <c r="F642" s="107"/>
    </row>
    <row r="643" spans="1:6" x14ac:dyDescent="0.25">
      <c r="A643" s="17">
        <v>48591</v>
      </c>
      <c r="B643" s="24" t="s">
        <v>87</v>
      </c>
      <c r="C643" s="25">
        <v>41085</v>
      </c>
      <c r="D643" t="s">
        <v>193</v>
      </c>
      <c r="E643" t="s">
        <v>80</v>
      </c>
      <c r="F643" s="107"/>
    </row>
    <row r="644" spans="1:6" x14ac:dyDescent="0.25">
      <c r="A644" s="17">
        <v>48592</v>
      </c>
      <c r="B644" s="24" t="s">
        <v>87</v>
      </c>
      <c r="C644" s="25">
        <v>41085</v>
      </c>
      <c r="D644" t="s">
        <v>193</v>
      </c>
      <c r="E644" t="s">
        <v>80</v>
      </c>
      <c r="F644" s="107"/>
    </row>
    <row r="645" spans="1:6" x14ac:dyDescent="0.25">
      <c r="A645" s="17">
        <v>48604</v>
      </c>
      <c r="B645" s="24" t="s">
        <v>87</v>
      </c>
      <c r="C645" s="25">
        <v>41091</v>
      </c>
      <c r="D645" t="s">
        <v>193</v>
      </c>
      <c r="E645" t="s">
        <v>80</v>
      </c>
      <c r="F645" s="107"/>
    </row>
    <row r="646" spans="1:6" x14ac:dyDescent="0.25">
      <c r="A646" s="17">
        <v>48610</v>
      </c>
      <c r="B646" s="24" t="s">
        <v>87</v>
      </c>
      <c r="C646" s="25">
        <v>41092</v>
      </c>
      <c r="D646" t="s">
        <v>193</v>
      </c>
      <c r="E646" t="s">
        <v>80</v>
      </c>
      <c r="F646" s="107"/>
    </row>
    <row r="647" spans="1:6" x14ac:dyDescent="0.25">
      <c r="A647" s="17">
        <v>48524</v>
      </c>
      <c r="B647" s="24" t="s">
        <v>87</v>
      </c>
      <c r="C647" s="25">
        <v>41092</v>
      </c>
      <c r="E647" t="s">
        <v>80</v>
      </c>
      <c r="F647" s="107"/>
    </row>
    <row r="648" spans="1:6" x14ac:dyDescent="0.25">
      <c r="A648" s="17">
        <v>48525</v>
      </c>
      <c r="B648" s="24" t="s">
        <v>87</v>
      </c>
      <c r="C648" s="25">
        <v>41092</v>
      </c>
      <c r="E648" t="s">
        <v>80</v>
      </c>
      <c r="F648" s="107"/>
    </row>
    <row r="649" spans="1:6" x14ac:dyDescent="0.25">
      <c r="A649" s="17">
        <v>48523</v>
      </c>
      <c r="B649" s="24" t="s">
        <v>87</v>
      </c>
      <c r="C649" s="25">
        <v>41092</v>
      </c>
      <c r="E649" t="s">
        <v>80</v>
      </c>
      <c r="F649" s="107"/>
    </row>
    <row r="650" spans="1:6" x14ac:dyDescent="0.25">
      <c r="A650" s="17">
        <v>48527</v>
      </c>
      <c r="B650" s="24" t="s">
        <v>87</v>
      </c>
      <c r="C650" s="25">
        <v>41092</v>
      </c>
      <c r="E650" t="s">
        <v>80</v>
      </c>
      <c r="F650" s="107"/>
    </row>
    <row r="651" spans="1:6" x14ac:dyDescent="0.25">
      <c r="A651" s="17">
        <v>48528</v>
      </c>
      <c r="B651" s="24" t="s">
        <v>87</v>
      </c>
      <c r="C651" s="25">
        <v>41092</v>
      </c>
      <c r="E651" t="s">
        <v>80</v>
      </c>
      <c r="F651" s="107"/>
    </row>
    <row r="652" spans="1:6" x14ac:dyDescent="0.25">
      <c r="A652" s="17">
        <v>48601</v>
      </c>
      <c r="B652" s="24" t="s">
        <v>87</v>
      </c>
      <c r="C652" s="25">
        <v>41092</v>
      </c>
      <c r="E652" t="s">
        <v>80</v>
      </c>
      <c r="F652" s="107"/>
    </row>
    <row r="653" spans="1:6" x14ac:dyDescent="0.25">
      <c r="A653" s="17">
        <v>48599</v>
      </c>
      <c r="B653" s="24" t="s">
        <v>87</v>
      </c>
      <c r="C653" s="25">
        <v>41092</v>
      </c>
      <c r="E653" t="s">
        <v>80</v>
      </c>
      <c r="F653" s="107"/>
    </row>
    <row r="654" spans="1:6" x14ac:dyDescent="0.25">
      <c r="A654" s="17">
        <v>48603</v>
      </c>
      <c r="B654" s="24" t="s">
        <v>87</v>
      </c>
      <c r="C654" s="25">
        <v>41092</v>
      </c>
      <c r="E654" t="s">
        <v>80</v>
      </c>
      <c r="F654" s="107"/>
    </row>
    <row r="655" spans="1:6" x14ac:dyDescent="0.25">
      <c r="A655" s="17">
        <v>48609</v>
      </c>
      <c r="B655" s="24" t="s">
        <v>87</v>
      </c>
      <c r="C655" s="25">
        <v>41092</v>
      </c>
      <c r="D655" t="s">
        <v>193</v>
      </c>
      <c r="E655" t="s">
        <v>80</v>
      </c>
      <c r="F655" s="107"/>
    </row>
    <row r="656" spans="1:6" x14ac:dyDescent="0.25">
      <c r="A656" s="17">
        <v>48531</v>
      </c>
      <c r="B656" s="24" t="s">
        <v>87</v>
      </c>
      <c r="C656" s="25">
        <v>41093</v>
      </c>
      <c r="E656" t="s">
        <v>80</v>
      </c>
      <c r="F656" s="107"/>
    </row>
    <row r="657" spans="1:6" x14ac:dyDescent="0.25">
      <c r="A657" s="17">
        <v>48532</v>
      </c>
      <c r="B657" s="24" t="s">
        <v>87</v>
      </c>
      <c r="C657" s="25">
        <v>41093</v>
      </c>
      <c r="E657" t="s">
        <v>80</v>
      </c>
      <c r="F657" s="107"/>
    </row>
    <row r="658" spans="1:6" x14ac:dyDescent="0.25">
      <c r="A658" s="17">
        <v>48530</v>
      </c>
      <c r="B658" s="24" t="s">
        <v>87</v>
      </c>
      <c r="C658" s="25">
        <v>41093</v>
      </c>
      <c r="E658" t="s">
        <v>80</v>
      </c>
      <c r="F658" s="107"/>
    </row>
    <row r="659" spans="1:6" x14ac:dyDescent="0.25">
      <c r="A659" s="17">
        <v>48529</v>
      </c>
      <c r="B659" s="24" t="s">
        <v>87</v>
      </c>
      <c r="C659" s="25">
        <v>41093</v>
      </c>
      <c r="E659" t="s">
        <v>80</v>
      </c>
      <c r="F659" s="107"/>
    </row>
    <row r="660" spans="1:6" x14ac:dyDescent="0.25">
      <c r="A660" s="17">
        <v>48533</v>
      </c>
      <c r="B660" s="24" t="s">
        <v>87</v>
      </c>
      <c r="C660" s="25">
        <v>41093</v>
      </c>
      <c r="E660" t="s">
        <v>80</v>
      </c>
      <c r="F660" s="107"/>
    </row>
    <row r="661" spans="1:6" x14ac:dyDescent="0.25">
      <c r="A661" s="17">
        <v>48534</v>
      </c>
      <c r="B661" s="24" t="s">
        <v>87</v>
      </c>
      <c r="C661" s="25">
        <v>41093</v>
      </c>
      <c r="E661" t="s">
        <v>80</v>
      </c>
      <c r="F661" s="107"/>
    </row>
    <row r="662" spans="1:6" x14ac:dyDescent="0.25">
      <c r="A662" s="17">
        <v>48517</v>
      </c>
      <c r="B662" s="24" t="s">
        <v>87</v>
      </c>
      <c r="C662" s="25">
        <v>41093</v>
      </c>
      <c r="E662" t="s">
        <v>80</v>
      </c>
      <c r="F662" s="107"/>
    </row>
    <row r="663" spans="1:6" x14ac:dyDescent="0.25">
      <c r="A663" s="17">
        <v>48519</v>
      </c>
      <c r="B663" s="24" t="s">
        <v>87</v>
      </c>
      <c r="C663" s="25">
        <v>41093</v>
      </c>
      <c r="E663" t="s">
        <v>80</v>
      </c>
      <c r="F663" s="107"/>
    </row>
    <row r="664" spans="1:6" x14ac:dyDescent="0.25">
      <c r="A664" s="17">
        <v>48521</v>
      </c>
      <c r="B664" s="24" t="s">
        <v>87</v>
      </c>
      <c r="C664" s="25">
        <v>41093</v>
      </c>
      <c r="E664" t="s">
        <v>80</v>
      </c>
      <c r="F664" s="107"/>
    </row>
    <row r="665" spans="1:6" x14ac:dyDescent="0.25">
      <c r="A665" s="17">
        <v>48520</v>
      </c>
      <c r="B665" s="24" t="s">
        <v>87</v>
      </c>
      <c r="C665" s="25">
        <v>41093</v>
      </c>
      <c r="E665" t="s">
        <v>80</v>
      </c>
      <c r="F665" s="107"/>
    </row>
    <row r="666" spans="1:6" x14ac:dyDescent="0.25">
      <c r="A666" s="17">
        <v>48522</v>
      </c>
      <c r="B666" s="24" t="s">
        <v>87</v>
      </c>
      <c r="C666" s="25">
        <v>41093</v>
      </c>
      <c r="E666" t="s">
        <v>80</v>
      </c>
      <c r="F666" s="107"/>
    </row>
    <row r="667" spans="1:6" x14ac:dyDescent="0.25">
      <c r="A667" s="17">
        <v>48561</v>
      </c>
      <c r="B667" s="24" t="s">
        <v>87</v>
      </c>
      <c r="C667" s="25">
        <v>41109</v>
      </c>
      <c r="E667" t="s">
        <v>80</v>
      </c>
      <c r="F667" s="107"/>
    </row>
    <row r="668" spans="1:6" x14ac:dyDescent="0.25">
      <c r="A668" s="17">
        <v>48648</v>
      </c>
      <c r="B668" s="24" t="s">
        <v>87</v>
      </c>
      <c r="C668" s="25">
        <v>41113</v>
      </c>
      <c r="E668" t="s">
        <v>80</v>
      </c>
      <c r="F668" s="107"/>
    </row>
    <row r="669" spans="1:6" x14ac:dyDescent="0.25">
      <c r="A669" s="17">
        <v>48562</v>
      </c>
      <c r="B669" s="24" t="s">
        <v>87</v>
      </c>
      <c r="C669" s="25">
        <v>41113</v>
      </c>
      <c r="E669" t="s">
        <v>80</v>
      </c>
      <c r="F669" s="107"/>
    </row>
    <row r="670" spans="1:6" x14ac:dyDescent="0.25">
      <c r="A670" s="17">
        <v>48564</v>
      </c>
      <c r="B670" s="24" t="s">
        <v>87</v>
      </c>
      <c r="C670" s="25">
        <v>41113</v>
      </c>
      <c r="E670" t="s">
        <v>80</v>
      </c>
      <c r="F670" s="107"/>
    </row>
    <row r="671" spans="1:6" x14ac:dyDescent="0.25">
      <c r="A671" s="17">
        <v>48563</v>
      </c>
      <c r="B671" s="24" t="s">
        <v>87</v>
      </c>
      <c r="C671" s="25">
        <v>41113</v>
      </c>
      <c r="E671" t="s">
        <v>80</v>
      </c>
      <c r="F671" s="107"/>
    </row>
    <row r="672" spans="1:6" x14ac:dyDescent="0.25">
      <c r="A672" s="17">
        <v>48569</v>
      </c>
      <c r="B672" s="24" t="s">
        <v>87</v>
      </c>
      <c r="C672" s="25">
        <v>41113</v>
      </c>
      <c r="E672" t="s">
        <v>80</v>
      </c>
      <c r="F672" s="107"/>
    </row>
    <row r="673" spans="1:6" x14ac:dyDescent="0.25">
      <c r="A673" s="17">
        <v>48565</v>
      </c>
      <c r="B673" s="24" t="s">
        <v>87</v>
      </c>
      <c r="C673" s="25">
        <v>41113</v>
      </c>
      <c r="E673" t="s">
        <v>80</v>
      </c>
      <c r="F673" s="107"/>
    </row>
    <row r="674" spans="1:6" x14ac:dyDescent="0.25">
      <c r="A674" s="17">
        <v>48570</v>
      </c>
      <c r="B674" s="24" t="s">
        <v>87</v>
      </c>
      <c r="C674" s="25">
        <v>41113</v>
      </c>
      <c r="E674" t="s">
        <v>80</v>
      </c>
      <c r="F674" s="107"/>
    </row>
    <row r="675" spans="1:6" x14ac:dyDescent="0.25">
      <c r="A675" s="17">
        <v>48568</v>
      </c>
      <c r="B675" s="24" t="s">
        <v>87</v>
      </c>
      <c r="C675" s="25">
        <v>41113</v>
      </c>
      <c r="E675" t="s">
        <v>80</v>
      </c>
      <c r="F675" s="107"/>
    </row>
    <row r="676" spans="1:6" x14ac:dyDescent="0.25">
      <c r="A676" s="17">
        <v>48623</v>
      </c>
      <c r="B676" s="24" t="s">
        <v>87</v>
      </c>
      <c r="C676" s="25">
        <v>41113</v>
      </c>
      <c r="E676" t="s">
        <v>80</v>
      </c>
      <c r="F676" s="107"/>
    </row>
    <row r="677" spans="1:6" x14ac:dyDescent="0.25">
      <c r="A677" s="17">
        <v>48625</v>
      </c>
      <c r="B677" s="24" t="s">
        <v>87</v>
      </c>
      <c r="C677" s="25">
        <v>41113</v>
      </c>
      <c r="E677" t="s">
        <v>80</v>
      </c>
      <c r="F677" s="107"/>
    </row>
    <row r="678" spans="1:6" x14ac:dyDescent="0.25">
      <c r="A678" s="17">
        <v>48624</v>
      </c>
      <c r="B678" s="24" t="s">
        <v>87</v>
      </c>
      <c r="C678" s="25">
        <v>41113</v>
      </c>
      <c r="E678" t="s">
        <v>80</v>
      </c>
      <c r="F678" s="107"/>
    </row>
    <row r="679" spans="1:6" x14ac:dyDescent="0.25">
      <c r="A679" s="17">
        <v>48626</v>
      </c>
      <c r="B679" s="24" t="s">
        <v>87</v>
      </c>
      <c r="C679" s="25">
        <v>41113</v>
      </c>
      <c r="E679" t="s">
        <v>80</v>
      </c>
      <c r="F679" s="107"/>
    </row>
    <row r="680" spans="1:6" x14ac:dyDescent="0.25">
      <c r="A680" s="17">
        <v>48627</v>
      </c>
      <c r="B680" s="24" t="s">
        <v>87</v>
      </c>
      <c r="C680" s="25">
        <v>41113</v>
      </c>
      <c r="E680" t="s">
        <v>80</v>
      </c>
      <c r="F680" s="107"/>
    </row>
    <row r="681" spans="1:6" x14ac:dyDescent="0.25">
      <c r="A681" s="17">
        <v>48628</v>
      </c>
      <c r="B681" s="24" t="s">
        <v>87</v>
      </c>
      <c r="C681" s="25">
        <v>41113</v>
      </c>
      <c r="E681" t="s">
        <v>80</v>
      </c>
      <c r="F681" s="107"/>
    </row>
    <row r="682" spans="1:6" x14ac:dyDescent="0.25">
      <c r="A682" s="17">
        <v>48148</v>
      </c>
      <c r="B682" s="17" t="s">
        <v>85</v>
      </c>
      <c r="C682" s="25">
        <v>41000</v>
      </c>
      <c r="E682" t="s">
        <v>80</v>
      </c>
      <c r="F682" s="107"/>
    </row>
    <row r="683" spans="1:6" x14ac:dyDescent="0.25">
      <c r="A683" s="17">
        <v>48617</v>
      </c>
      <c r="B683" s="24" t="s">
        <v>87</v>
      </c>
      <c r="C683" s="25">
        <v>41115</v>
      </c>
      <c r="E683" t="s">
        <v>80</v>
      </c>
      <c r="F683" s="107"/>
    </row>
    <row r="684" spans="1:6" x14ac:dyDescent="0.25">
      <c r="A684" s="17">
        <v>48619</v>
      </c>
      <c r="B684" s="24" t="s">
        <v>87</v>
      </c>
      <c r="C684" s="25">
        <v>41115</v>
      </c>
      <c r="E684" t="s">
        <v>80</v>
      </c>
      <c r="F684" s="107"/>
    </row>
    <row r="685" spans="1:6" x14ac:dyDescent="0.25">
      <c r="A685" s="17">
        <v>48635</v>
      </c>
      <c r="B685" s="24" t="s">
        <v>87</v>
      </c>
      <c r="C685" s="25">
        <v>41122</v>
      </c>
      <c r="E685" t="s">
        <v>80</v>
      </c>
      <c r="F685" s="107"/>
    </row>
    <row r="686" spans="1:6" x14ac:dyDescent="0.25">
      <c r="A686" s="17">
        <v>48637</v>
      </c>
      <c r="B686" s="24" t="s">
        <v>87</v>
      </c>
      <c r="C686" s="25">
        <v>41122</v>
      </c>
      <c r="E686" t="s">
        <v>80</v>
      </c>
      <c r="F686" s="107"/>
    </row>
    <row r="687" spans="1:6" x14ac:dyDescent="0.25">
      <c r="A687" s="17">
        <v>48638</v>
      </c>
      <c r="B687" s="24" t="s">
        <v>87</v>
      </c>
      <c r="C687" s="25">
        <v>41122</v>
      </c>
      <c r="E687" t="s">
        <v>80</v>
      </c>
      <c r="F687" s="107"/>
    </row>
    <row r="688" spans="1:6" x14ac:dyDescent="0.25">
      <c r="A688" s="17">
        <v>48640</v>
      </c>
      <c r="B688" s="24" t="s">
        <v>87</v>
      </c>
      <c r="C688" s="25">
        <v>41122</v>
      </c>
      <c r="E688" t="s">
        <v>80</v>
      </c>
      <c r="F688" s="107"/>
    </row>
    <row r="689" spans="1:6" x14ac:dyDescent="0.25">
      <c r="A689" s="17">
        <v>48630</v>
      </c>
      <c r="B689" s="24" t="s">
        <v>87</v>
      </c>
      <c r="C689" s="25">
        <v>41122</v>
      </c>
      <c r="E689" t="s">
        <v>80</v>
      </c>
      <c r="F689" s="107"/>
    </row>
    <row r="690" spans="1:6" x14ac:dyDescent="0.25">
      <c r="A690" s="17">
        <v>48632</v>
      </c>
      <c r="B690" s="24" t="s">
        <v>87</v>
      </c>
      <c r="C690" s="25">
        <v>41122</v>
      </c>
      <c r="E690" t="s">
        <v>80</v>
      </c>
      <c r="F690" s="107"/>
    </row>
    <row r="691" spans="1:6" x14ac:dyDescent="0.25">
      <c r="A691" s="17">
        <v>48631</v>
      </c>
      <c r="B691" s="24" t="s">
        <v>87</v>
      </c>
      <c r="C691" s="25">
        <v>41122</v>
      </c>
      <c r="E691" t="s">
        <v>80</v>
      </c>
      <c r="F691" s="107"/>
    </row>
    <row r="692" spans="1:6" x14ac:dyDescent="0.25">
      <c r="A692" s="17">
        <v>48634</v>
      </c>
      <c r="B692" s="24" t="s">
        <v>87</v>
      </c>
      <c r="C692" s="25">
        <v>41122</v>
      </c>
      <c r="E692" t="s">
        <v>80</v>
      </c>
      <c r="F692" s="107"/>
    </row>
    <row r="693" spans="1:6" x14ac:dyDescent="0.25">
      <c r="A693" s="17">
        <v>48633</v>
      </c>
      <c r="B693" s="24" t="s">
        <v>87</v>
      </c>
      <c r="C693" s="25">
        <v>41122</v>
      </c>
      <c r="E693" t="s">
        <v>80</v>
      </c>
      <c r="F693" s="107"/>
    </row>
    <row r="694" spans="1:6" x14ac:dyDescent="0.25">
      <c r="A694" s="17">
        <v>48642</v>
      </c>
      <c r="B694" s="24" t="s">
        <v>87</v>
      </c>
      <c r="C694" s="25">
        <v>41123</v>
      </c>
      <c r="E694" t="s">
        <v>80</v>
      </c>
      <c r="F694" s="107"/>
    </row>
    <row r="695" spans="1:6" x14ac:dyDescent="0.25">
      <c r="A695" s="17">
        <v>48641</v>
      </c>
      <c r="B695" s="24" t="s">
        <v>87</v>
      </c>
      <c r="C695" s="25">
        <v>41123</v>
      </c>
      <c r="E695" t="s">
        <v>80</v>
      </c>
      <c r="F695" s="107"/>
    </row>
    <row r="696" spans="1:6" x14ac:dyDescent="0.25">
      <c r="A696" s="17">
        <v>48650</v>
      </c>
      <c r="B696" s="24" t="s">
        <v>87</v>
      </c>
      <c r="C696" s="25">
        <v>41123</v>
      </c>
      <c r="E696" t="s">
        <v>80</v>
      </c>
      <c r="F696" s="107"/>
    </row>
    <row r="697" spans="1:6" x14ac:dyDescent="0.25">
      <c r="A697" s="17">
        <v>48649</v>
      </c>
      <c r="B697" s="24" t="s">
        <v>87</v>
      </c>
      <c r="C697" s="25">
        <v>41123</v>
      </c>
      <c r="E697" t="s">
        <v>80</v>
      </c>
      <c r="F697" s="107"/>
    </row>
    <row r="698" spans="1:6" x14ac:dyDescent="0.25">
      <c r="A698" s="17">
        <v>48679</v>
      </c>
      <c r="B698" s="24" t="s">
        <v>87</v>
      </c>
      <c r="C698" s="25">
        <v>41128</v>
      </c>
      <c r="E698" t="s">
        <v>80</v>
      </c>
      <c r="F698" s="107"/>
    </row>
    <row r="699" spans="1:6" x14ac:dyDescent="0.25">
      <c r="A699" s="17">
        <v>48662</v>
      </c>
      <c r="B699" s="24" t="s">
        <v>87</v>
      </c>
      <c r="C699" s="25">
        <v>41130</v>
      </c>
      <c r="E699" t="s">
        <v>80</v>
      </c>
      <c r="F699" s="107"/>
    </row>
    <row r="700" spans="1:6" x14ac:dyDescent="0.25">
      <c r="A700" s="17">
        <v>48267</v>
      </c>
      <c r="B700" s="24" t="s">
        <v>87</v>
      </c>
      <c r="C700" s="25">
        <v>41135</v>
      </c>
      <c r="D700" t="s">
        <v>193</v>
      </c>
      <c r="E700" t="s">
        <v>80</v>
      </c>
      <c r="F700" s="107"/>
    </row>
    <row r="701" spans="1:6" x14ac:dyDescent="0.25">
      <c r="A701" s="17">
        <v>48621</v>
      </c>
      <c r="B701" s="24" t="s">
        <v>87</v>
      </c>
      <c r="C701" s="25">
        <v>41138</v>
      </c>
      <c r="E701" t="s">
        <v>80</v>
      </c>
      <c r="F701" s="107"/>
    </row>
    <row r="702" spans="1:6" x14ac:dyDescent="0.25">
      <c r="A702" s="17">
        <v>48659</v>
      </c>
      <c r="B702" s="24" t="s">
        <v>87</v>
      </c>
      <c r="C702" s="25">
        <v>41141</v>
      </c>
      <c r="E702" t="s">
        <v>80</v>
      </c>
      <c r="F702" s="107"/>
    </row>
    <row r="703" spans="1:6" x14ac:dyDescent="0.25">
      <c r="A703" s="17">
        <v>48660</v>
      </c>
      <c r="B703" s="24" t="s">
        <v>87</v>
      </c>
      <c r="C703" s="25">
        <v>41141</v>
      </c>
      <c r="E703" t="s">
        <v>80</v>
      </c>
      <c r="F703" s="107"/>
    </row>
    <row r="704" spans="1:6" x14ac:dyDescent="0.25">
      <c r="A704" s="17">
        <v>48661</v>
      </c>
      <c r="B704" s="24" t="s">
        <v>87</v>
      </c>
      <c r="C704" s="25">
        <v>41141</v>
      </c>
      <c r="E704" t="s">
        <v>80</v>
      </c>
      <c r="F704" s="107"/>
    </row>
    <row r="705" spans="1:6" x14ac:dyDescent="0.25">
      <c r="A705" s="17">
        <v>48663</v>
      </c>
      <c r="B705" s="24" t="s">
        <v>87</v>
      </c>
      <c r="C705" s="25">
        <v>41141</v>
      </c>
      <c r="E705" t="s">
        <v>80</v>
      </c>
      <c r="F705" s="107"/>
    </row>
    <row r="706" spans="1:6" x14ac:dyDescent="0.25">
      <c r="A706" s="17">
        <v>48664</v>
      </c>
      <c r="B706" s="24" t="s">
        <v>87</v>
      </c>
      <c r="C706" s="25">
        <v>41141</v>
      </c>
      <c r="E706" t="s">
        <v>80</v>
      </c>
      <c r="F706" s="107"/>
    </row>
    <row r="707" spans="1:6" x14ac:dyDescent="0.25">
      <c r="A707" s="17">
        <v>48618</v>
      </c>
      <c r="B707" s="24" t="s">
        <v>87</v>
      </c>
      <c r="C707" s="25">
        <v>41141</v>
      </c>
      <c r="E707" t="s">
        <v>80</v>
      </c>
      <c r="F707" s="107"/>
    </row>
    <row r="708" spans="1:6" x14ac:dyDescent="0.25">
      <c r="A708" s="17">
        <v>48658</v>
      </c>
      <c r="B708" s="24" t="s">
        <v>87</v>
      </c>
      <c r="C708" s="25">
        <v>41141</v>
      </c>
      <c r="E708" t="s">
        <v>80</v>
      </c>
      <c r="F708" s="107"/>
    </row>
    <row r="709" spans="1:6" x14ac:dyDescent="0.25">
      <c r="A709" s="17">
        <v>48656</v>
      </c>
      <c r="B709" s="24" t="s">
        <v>87</v>
      </c>
      <c r="C709" s="25">
        <v>41141</v>
      </c>
      <c r="E709" t="s">
        <v>80</v>
      </c>
      <c r="F709" s="107"/>
    </row>
    <row r="710" spans="1:6" x14ac:dyDescent="0.25">
      <c r="A710" s="17">
        <v>48655</v>
      </c>
      <c r="B710" s="24" t="s">
        <v>87</v>
      </c>
      <c r="C710" s="25">
        <v>41141</v>
      </c>
      <c r="E710" t="s">
        <v>80</v>
      </c>
      <c r="F710" s="107"/>
    </row>
    <row r="711" spans="1:6" x14ac:dyDescent="0.25">
      <c r="A711" s="17">
        <v>48654</v>
      </c>
      <c r="B711" s="24" t="s">
        <v>87</v>
      </c>
      <c r="C711" s="25">
        <v>41141</v>
      </c>
      <c r="E711" t="s">
        <v>80</v>
      </c>
      <c r="F711" s="107"/>
    </row>
    <row r="712" spans="1:6" x14ac:dyDescent="0.25">
      <c r="A712" s="17">
        <v>48653</v>
      </c>
      <c r="B712" s="24" t="s">
        <v>87</v>
      </c>
      <c r="C712" s="25">
        <v>41141</v>
      </c>
      <c r="E712" t="s">
        <v>80</v>
      </c>
      <c r="F712" s="107"/>
    </row>
    <row r="713" spans="1:6" x14ac:dyDescent="0.25">
      <c r="A713" s="17">
        <v>48665</v>
      </c>
      <c r="B713" s="24" t="s">
        <v>87</v>
      </c>
      <c r="C713" s="25">
        <v>41143</v>
      </c>
      <c r="E713" t="s">
        <v>80</v>
      </c>
      <c r="F713" s="107"/>
    </row>
    <row r="714" spans="1:6" x14ac:dyDescent="0.25">
      <c r="A714" s="17">
        <v>48666</v>
      </c>
      <c r="B714" s="24" t="s">
        <v>87</v>
      </c>
      <c r="C714" s="25">
        <v>41143</v>
      </c>
      <c r="E714" t="s">
        <v>80</v>
      </c>
      <c r="F714" s="107"/>
    </row>
    <row r="715" spans="1:6" x14ac:dyDescent="0.25">
      <c r="A715" s="17">
        <v>48667</v>
      </c>
      <c r="B715" s="24" t="s">
        <v>87</v>
      </c>
      <c r="C715" s="25">
        <v>41143</v>
      </c>
      <c r="E715" t="s">
        <v>80</v>
      </c>
      <c r="F715" s="107"/>
    </row>
    <row r="716" spans="1:6" x14ac:dyDescent="0.25">
      <c r="A716" s="17">
        <v>48668</v>
      </c>
      <c r="B716" s="24" t="s">
        <v>87</v>
      </c>
      <c r="C716" s="25">
        <v>41143</v>
      </c>
      <c r="E716" t="s">
        <v>80</v>
      </c>
      <c r="F716" s="107"/>
    </row>
    <row r="717" spans="1:6" x14ac:dyDescent="0.25">
      <c r="A717" s="17">
        <v>48669</v>
      </c>
      <c r="B717" s="24" t="s">
        <v>87</v>
      </c>
      <c r="C717" s="25">
        <v>41143</v>
      </c>
      <c r="E717" t="s">
        <v>80</v>
      </c>
      <c r="F717" s="107"/>
    </row>
    <row r="718" spans="1:6" x14ac:dyDescent="0.25">
      <c r="A718" s="17">
        <v>48651</v>
      </c>
      <c r="B718" s="24" t="s">
        <v>87</v>
      </c>
      <c r="C718" s="25">
        <v>41143</v>
      </c>
      <c r="E718" t="s">
        <v>80</v>
      </c>
      <c r="F718" s="107"/>
    </row>
    <row r="719" spans="1:6" x14ac:dyDescent="0.25">
      <c r="A719" s="17">
        <v>48652</v>
      </c>
      <c r="B719" s="24" t="s">
        <v>87</v>
      </c>
      <c r="C719" s="25">
        <v>41143</v>
      </c>
      <c r="E719" t="s">
        <v>80</v>
      </c>
      <c r="F719" s="107"/>
    </row>
    <row r="720" spans="1:6" x14ac:dyDescent="0.25">
      <c r="A720" s="17">
        <v>48673</v>
      </c>
      <c r="B720" s="24" t="s">
        <v>87</v>
      </c>
      <c r="C720" s="25">
        <v>41143</v>
      </c>
      <c r="E720" t="s">
        <v>80</v>
      </c>
      <c r="F720" s="107"/>
    </row>
    <row r="721" spans="1:6" x14ac:dyDescent="0.25">
      <c r="A721" s="17">
        <v>48675</v>
      </c>
      <c r="B721" s="24" t="s">
        <v>87</v>
      </c>
      <c r="C721" s="25">
        <v>41143</v>
      </c>
      <c r="E721" t="s">
        <v>80</v>
      </c>
      <c r="F721" s="107"/>
    </row>
    <row r="722" spans="1:6" x14ac:dyDescent="0.25">
      <c r="A722" s="17">
        <v>48671</v>
      </c>
      <c r="B722" s="24" t="s">
        <v>87</v>
      </c>
      <c r="C722" s="25">
        <v>41143</v>
      </c>
      <c r="E722" t="s">
        <v>80</v>
      </c>
      <c r="F722" s="107"/>
    </row>
    <row r="723" spans="1:6" x14ac:dyDescent="0.25">
      <c r="A723" s="17">
        <v>48670</v>
      </c>
      <c r="B723" s="24" t="s">
        <v>87</v>
      </c>
      <c r="C723" s="25">
        <v>41144</v>
      </c>
      <c r="E723" t="s">
        <v>80</v>
      </c>
      <c r="F723" s="107"/>
    </row>
    <row r="724" spans="1:6" x14ac:dyDescent="0.25">
      <c r="A724" s="17">
        <v>48644</v>
      </c>
      <c r="B724" s="24" t="s">
        <v>87</v>
      </c>
      <c r="C724" s="25">
        <v>41144</v>
      </c>
      <c r="E724" t="s">
        <v>80</v>
      </c>
      <c r="F724" s="107"/>
    </row>
    <row r="725" spans="1:6" x14ac:dyDescent="0.25">
      <c r="A725" s="17">
        <v>48686</v>
      </c>
      <c r="B725" s="24" t="s">
        <v>87</v>
      </c>
      <c r="C725" s="25">
        <v>41144</v>
      </c>
      <c r="E725" t="s">
        <v>80</v>
      </c>
      <c r="F725" s="107"/>
    </row>
    <row r="726" spans="1:6" x14ac:dyDescent="0.25">
      <c r="A726" s="17">
        <v>48683</v>
      </c>
      <c r="B726" s="24" t="s">
        <v>87</v>
      </c>
      <c r="C726" s="25">
        <v>41144</v>
      </c>
      <c r="E726" t="s">
        <v>80</v>
      </c>
      <c r="F726" s="107"/>
    </row>
    <row r="727" spans="1:6" x14ac:dyDescent="0.25">
      <c r="A727" s="17">
        <v>48646</v>
      </c>
      <c r="B727" s="24" t="s">
        <v>87</v>
      </c>
      <c r="C727" s="25">
        <v>41144</v>
      </c>
      <c r="E727" t="s">
        <v>80</v>
      </c>
      <c r="F727" s="107"/>
    </row>
    <row r="728" spans="1:6" x14ac:dyDescent="0.25">
      <c r="A728" s="17">
        <v>48674</v>
      </c>
      <c r="B728" s="24" t="s">
        <v>87</v>
      </c>
      <c r="C728" s="25">
        <v>41144</v>
      </c>
      <c r="E728" t="s">
        <v>80</v>
      </c>
      <c r="F728" s="107"/>
    </row>
    <row r="729" spans="1:6" x14ac:dyDescent="0.25">
      <c r="A729" s="17">
        <v>48676</v>
      </c>
      <c r="B729" s="24" t="s">
        <v>87</v>
      </c>
      <c r="C729" s="25">
        <v>41144</v>
      </c>
      <c r="E729" t="s">
        <v>80</v>
      </c>
      <c r="F729" s="107"/>
    </row>
    <row r="730" spans="1:6" x14ac:dyDescent="0.25">
      <c r="A730" s="17">
        <v>48680</v>
      </c>
      <c r="B730" s="24" t="s">
        <v>87</v>
      </c>
      <c r="C730" s="25">
        <v>41144</v>
      </c>
      <c r="E730" t="s">
        <v>80</v>
      </c>
      <c r="F730" s="107"/>
    </row>
    <row r="731" spans="1:6" x14ac:dyDescent="0.25">
      <c r="A731" s="17">
        <v>48678</v>
      </c>
      <c r="B731" s="24" t="s">
        <v>87</v>
      </c>
      <c r="C731" s="25">
        <v>41144</v>
      </c>
      <c r="E731" t="s">
        <v>80</v>
      </c>
      <c r="F731" s="107"/>
    </row>
    <row r="732" spans="1:6" x14ac:dyDescent="0.25">
      <c r="A732" s="17">
        <v>48677</v>
      </c>
      <c r="B732" s="24" t="s">
        <v>87</v>
      </c>
      <c r="C732" s="25">
        <v>41144</v>
      </c>
      <c r="E732" t="s">
        <v>80</v>
      </c>
      <c r="F732" s="107"/>
    </row>
    <row r="733" spans="1:6" x14ac:dyDescent="0.25">
      <c r="A733" s="17">
        <v>48681</v>
      </c>
      <c r="B733" s="24" t="s">
        <v>87</v>
      </c>
      <c r="C733" s="25">
        <v>41144</v>
      </c>
      <c r="E733" t="s">
        <v>80</v>
      </c>
      <c r="F733" s="107"/>
    </row>
    <row r="734" spans="1:6" x14ac:dyDescent="0.25">
      <c r="A734" s="17">
        <v>48704</v>
      </c>
      <c r="B734" s="24" t="s">
        <v>87</v>
      </c>
      <c r="C734" s="25">
        <v>41145</v>
      </c>
      <c r="E734" t="s">
        <v>80</v>
      </c>
      <c r="F734" s="107"/>
    </row>
    <row r="735" spans="1:6" x14ac:dyDescent="0.25">
      <c r="A735" s="17">
        <v>48702</v>
      </c>
      <c r="B735" s="24" t="s">
        <v>87</v>
      </c>
      <c r="C735" s="25">
        <v>41145</v>
      </c>
      <c r="E735" t="s">
        <v>80</v>
      </c>
      <c r="F735" s="107"/>
    </row>
    <row r="736" spans="1:6" x14ac:dyDescent="0.25">
      <c r="A736" s="17">
        <v>48706</v>
      </c>
      <c r="B736" s="24" t="s">
        <v>87</v>
      </c>
      <c r="C736" s="25">
        <v>41145</v>
      </c>
      <c r="E736" t="s">
        <v>80</v>
      </c>
      <c r="F736" s="107"/>
    </row>
    <row r="737" spans="1:6" x14ac:dyDescent="0.25">
      <c r="A737" s="17">
        <v>48701</v>
      </c>
      <c r="B737" s="24" t="s">
        <v>87</v>
      </c>
      <c r="C737" s="25">
        <v>41145</v>
      </c>
      <c r="E737" t="s">
        <v>80</v>
      </c>
      <c r="F737" s="107"/>
    </row>
    <row r="738" spans="1:6" x14ac:dyDescent="0.25">
      <c r="A738" s="17">
        <v>48703</v>
      </c>
      <c r="B738" s="24" t="s">
        <v>87</v>
      </c>
      <c r="C738" s="25">
        <v>41145</v>
      </c>
      <c r="E738" t="s">
        <v>80</v>
      </c>
      <c r="F738" s="107"/>
    </row>
    <row r="739" spans="1:6" x14ac:dyDescent="0.25">
      <c r="A739" s="17">
        <v>48705</v>
      </c>
      <c r="B739" s="24" t="s">
        <v>87</v>
      </c>
      <c r="C739" s="25">
        <v>41145</v>
      </c>
      <c r="E739" t="s">
        <v>80</v>
      </c>
      <c r="F739" s="107"/>
    </row>
    <row r="740" spans="1:6" x14ac:dyDescent="0.25">
      <c r="A740" s="17">
        <v>48693</v>
      </c>
      <c r="B740" s="24" t="s">
        <v>87</v>
      </c>
      <c r="C740" s="25">
        <v>41145</v>
      </c>
      <c r="E740" t="s">
        <v>80</v>
      </c>
      <c r="F740" s="107"/>
    </row>
    <row r="741" spans="1:6" x14ac:dyDescent="0.25">
      <c r="A741" s="17">
        <v>48692</v>
      </c>
      <c r="B741" s="24" t="s">
        <v>87</v>
      </c>
      <c r="C741" s="25">
        <v>41145</v>
      </c>
      <c r="E741" t="s">
        <v>80</v>
      </c>
      <c r="F741" s="107"/>
    </row>
    <row r="742" spans="1:6" x14ac:dyDescent="0.25">
      <c r="A742" s="17">
        <v>48691</v>
      </c>
      <c r="B742" s="24" t="s">
        <v>87</v>
      </c>
      <c r="C742" s="25">
        <v>41145</v>
      </c>
      <c r="E742" t="s">
        <v>80</v>
      </c>
      <c r="F742" s="107"/>
    </row>
    <row r="743" spans="1:6" x14ac:dyDescent="0.25">
      <c r="A743" s="17">
        <v>48689</v>
      </c>
      <c r="B743" s="24" t="s">
        <v>87</v>
      </c>
      <c r="C743" s="25">
        <v>41145</v>
      </c>
      <c r="E743" t="s">
        <v>80</v>
      </c>
      <c r="F743" s="107"/>
    </row>
    <row r="744" spans="1:6" x14ac:dyDescent="0.25">
      <c r="A744" s="17">
        <v>48696</v>
      </c>
      <c r="B744" s="24" t="s">
        <v>87</v>
      </c>
      <c r="C744" s="25">
        <v>41145</v>
      </c>
      <c r="E744" t="s">
        <v>80</v>
      </c>
      <c r="F744" s="107"/>
    </row>
    <row r="745" spans="1:6" x14ac:dyDescent="0.25">
      <c r="A745" s="17">
        <v>48695</v>
      </c>
      <c r="B745" s="24" t="s">
        <v>87</v>
      </c>
      <c r="C745" s="25">
        <v>41145</v>
      </c>
      <c r="E745" t="s">
        <v>80</v>
      </c>
      <c r="F745" s="107"/>
    </row>
    <row r="746" spans="1:6" x14ac:dyDescent="0.25">
      <c r="A746" s="17">
        <v>48688</v>
      </c>
      <c r="B746" s="24" t="s">
        <v>87</v>
      </c>
      <c r="C746" s="25">
        <v>41145</v>
      </c>
      <c r="E746" t="s">
        <v>80</v>
      </c>
      <c r="F746" s="107"/>
    </row>
    <row r="747" spans="1:6" x14ac:dyDescent="0.25">
      <c r="A747" s="17">
        <v>48620</v>
      </c>
      <c r="B747" s="24" t="s">
        <v>87</v>
      </c>
      <c r="C747" s="25">
        <v>41145</v>
      </c>
      <c r="E747" t="s">
        <v>80</v>
      </c>
      <c r="F747" s="107"/>
    </row>
    <row r="748" spans="1:6" x14ac:dyDescent="0.25">
      <c r="A748" s="17">
        <v>48685</v>
      </c>
      <c r="B748" s="24" t="s">
        <v>87</v>
      </c>
      <c r="C748" s="25">
        <v>41145</v>
      </c>
      <c r="E748" t="s">
        <v>80</v>
      </c>
      <c r="F748" s="107"/>
    </row>
    <row r="749" spans="1:6" x14ac:dyDescent="0.25">
      <c r="A749" s="17">
        <v>48684</v>
      </c>
      <c r="B749" s="24" t="s">
        <v>87</v>
      </c>
      <c r="C749" s="25">
        <v>41145</v>
      </c>
      <c r="E749" t="s">
        <v>80</v>
      </c>
      <c r="F749" s="107"/>
    </row>
    <row r="750" spans="1:6" x14ac:dyDescent="0.25">
      <c r="A750" s="17">
        <v>48645</v>
      </c>
      <c r="B750" s="24" t="s">
        <v>87</v>
      </c>
      <c r="C750" s="25">
        <v>41145</v>
      </c>
      <c r="E750" t="s">
        <v>80</v>
      </c>
      <c r="F750" s="107"/>
    </row>
    <row r="751" spans="1:6" x14ac:dyDescent="0.25">
      <c r="A751" s="17">
        <v>48709</v>
      </c>
      <c r="B751" s="24" t="s">
        <v>87</v>
      </c>
      <c r="C751" s="25">
        <v>41148</v>
      </c>
      <c r="E751" t="s">
        <v>80</v>
      </c>
      <c r="F751" s="107"/>
    </row>
    <row r="752" spans="1:6" x14ac:dyDescent="0.25">
      <c r="A752" s="17">
        <v>48707</v>
      </c>
      <c r="B752" s="24" t="s">
        <v>87</v>
      </c>
      <c r="C752" s="25">
        <v>41148</v>
      </c>
      <c r="E752" t="s">
        <v>80</v>
      </c>
      <c r="F752" s="107"/>
    </row>
    <row r="753" spans="1:6" x14ac:dyDescent="0.25">
      <c r="A753" s="17">
        <v>48708</v>
      </c>
      <c r="B753" s="24" t="s">
        <v>87</v>
      </c>
      <c r="C753" s="25">
        <v>41148</v>
      </c>
      <c r="E753" t="s">
        <v>80</v>
      </c>
      <c r="F753" s="107"/>
    </row>
    <row r="754" spans="1:6" x14ac:dyDescent="0.25">
      <c r="A754" s="17">
        <v>48710</v>
      </c>
      <c r="B754" s="24" t="s">
        <v>87</v>
      </c>
      <c r="C754" s="25">
        <v>41148</v>
      </c>
      <c r="E754" t="s">
        <v>80</v>
      </c>
      <c r="F754" s="107"/>
    </row>
    <row r="755" spans="1:6" x14ac:dyDescent="0.25">
      <c r="A755" s="17">
        <v>48694</v>
      </c>
      <c r="B755" s="24" t="s">
        <v>87</v>
      </c>
      <c r="C755" s="25">
        <v>41149</v>
      </c>
      <c r="E755" t="s">
        <v>80</v>
      </c>
      <c r="F755" s="107"/>
    </row>
    <row r="756" spans="1:6" x14ac:dyDescent="0.25">
      <c r="A756" s="17">
        <v>48713</v>
      </c>
      <c r="B756" s="24" t="s">
        <v>87</v>
      </c>
      <c r="C756" s="25">
        <v>41152</v>
      </c>
      <c r="E756" t="s">
        <v>80</v>
      </c>
      <c r="F756" s="107"/>
    </row>
    <row r="757" spans="1:6" x14ac:dyDescent="0.25">
      <c r="A757" s="17">
        <v>48700</v>
      </c>
      <c r="B757" s="24" t="s">
        <v>87</v>
      </c>
      <c r="C757" s="25">
        <v>41157</v>
      </c>
      <c r="E757" t="s">
        <v>80</v>
      </c>
      <c r="F757" s="107"/>
    </row>
    <row r="758" spans="1:6" x14ac:dyDescent="0.25">
      <c r="A758" s="17">
        <v>48699</v>
      </c>
      <c r="B758" s="24" t="s">
        <v>87</v>
      </c>
      <c r="C758" s="25">
        <v>41166</v>
      </c>
      <c r="E758" t="s">
        <v>80</v>
      </c>
      <c r="F758" s="107"/>
    </row>
    <row r="759" spans="1:6" x14ac:dyDescent="0.25">
      <c r="A759" s="17">
        <v>48698</v>
      </c>
      <c r="B759" s="24" t="s">
        <v>87</v>
      </c>
      <c r="C759" s="25">
        <v>41169</v>
      </c>
      <c r="E759" t="s">
        <v>80</v>
      </c>
      <c r="F759" s="107"/>
    </row>
    <row r="760" spans="1:6" x14ac:dyDescent="0.25">
      <c r="A760" s="17">
        <v>48715</v>
      </c>
      <c r="B760" s="24" t="s">
        <v>87</v>
      </c>
      <c r="C760" s="25">
        <v>41185</v>
      </c>
      <c r="E760" t="s">
        <v>80</v>
      </c>
      <c r="F760" s="107"/>
    </row>
    <row r="761" spans="1:6" x14ac:dyDescent="0.25">
      <c r="A761" s="17">
        <v>48721</v>
      </c>
      <c r="B761" s="24" t="s">
        <v>87</v>
      </c>
      <c r="C761" s="25">
        <v>41185</v>
      </c>
      <c r="E761" t="s">
        <v>80</v>
      </c>
      <c r="F761" s="107"/>
    </row>
    <row r="762" spans="1:6" x14ac:dyDescent="0.25">
      <c r="A762" s="17">
        <v>48719</v>
      </c>
      <c r="B762" s="24" t="s">
        <v>87</v>
      </c>
      <c r="C762" s="25">
        <v>41185</v>
      </c>
      <c r="E762" t="s">
        <v>80</v>
      </c>
      <c r="F762" s="107"/>
    </row>
    <row r="763" spans="1:6" x14ac:dyDescent="0.25">
      <c r="A763" s="17">
        <v>48722</v>
      </c>
      <c r="B763" s="24" t="s">
        <v>87</v>
      </c>
      <c r="C763" s="25">
        <v>41185</v>
      </c>
      <c r="E763" t="s">
        <v>80</v>
      </c>
      <c r="F763" s="107"/>
    </row>
    <row r="764" spans="1:6" x14ac:dyDescent="0.25">
      <c r="A764" s="17">
        <v>48718</v>
      </c>
      <c r="B764" s="24" t="s">
        <v>87</v>
      </c>
      <c r="C764" s="25">
        <v>41185</v>
      </c>
      <c r="E764" t="s">
        <v>80</v>
      </c>
      <c r="F764" s="107"/>
    </row>
    <row r="765" spans="1:6" x14ac:dyDescent="0.25">
      <c r="A765" s="17">
        <v>48717</v>
      </c>
      <c r="B765" s="24" t="s">
        <v>87</v>
      </c>
      <c r="C765" s="25">
        <v>41185</v>
      </c>
      <c r="E765" t="s">
        <v>80</v>
      </c>
      <c r="F765" s="107"/>
    </row>
    <row r="766" spans="1:6" x14ac:dyDescent="0.25">
      <c r="A766" s="17">
        <v>48716</v>
      </c>
      <c r="B766" s="24" t="s">
        <v>87</v>
      </c>
      <c r="C766" s="25">
        <v>41185</v>
      </c>
      <c r="E766" t="s">
        <v>80</v>
      </c>
      <c r="F766" s="107"/>
    </row>
    <row r="767" spans="1:6" x14ac:dyDescent="0.25">
      <c r="A767" s="17">
        <v>48723</v>
      </c>
      <c r="B767" s="24" t="s">
        <v>87</v>
      </c>
      <c r="C767" s="25">
        <v>41186</v>
      </c>
      <c r="E767" t="s">
        <v>80</v>
      </c>
      <c r="F767" s="107"/>
    </row>
    <row r="768" spans="1:6" x14ac:dyDescent="0.25">
      <c r="A768" s="17">
        <v>48737</v>
      </c>
      <c r="B768" s="24" t="s">
        <v>87</v>
      </c>
      <c r="C768" s="25">
        <v>41193</v>
      </c>
      <c r="E768" t="s">
        <v>80</v>
      </c>
      <c r="F768" s="107"/>
    </row>
    <row r="769" spans="1:6" x14ac:dyDescent="0.25">
      <c r="A769" s="17">
        <v>48724</v>
      </c>
      <c r="B769" s="24" t="s">
        <v>87</v>
      </c>
      <c r="C769" s="25">
        <v>41193</v>
      </c>
      <c r="E769" t="s">
        <v>80</v>
      </c>
      <c r="F769" s="107"/>
    </row>
    <row r="770" spans="1:6" x14ac:dyDescent="0.25">
      <c r="A770" s="17">
        <v>48720</v>
      </c>
      <c r="B770" s="24" t="s">
        <v>87</v>
      </c>
      <c r="C770" s="25">
        <v>41193</v>
      </c>
      <c r="E770" t="s">
        <v>80</v>
      </c>
      <c r="F770" s="107"/>
    </row>
    <row r="771" spans="1:6" x14ac:dyDescent="0.25">
      <c r="A771" s="17">
        <v>48725</v>
      </c>
      <c r="B771" s="24" t="s">
        <v>87</v>
      </c>
      <c r="C771" s="25">
        <v>41193</v>
      </c>
      <c r="E771" t="s">
        <v>80</v>
      </c>
      <c r="F771" s="107"/>
    </row>
    <row r="772" spans="1:6" x14ac:dyDescent="0.25">
      <c r="A772" s="17">
        <v>48726</v>
      </c>
      <c r="B772" s="24" t="s">
        <v>87</v>
      </c>
      <c r="C772" s="25">
        <v>41193</v>
      </c>
      <c r="E772" t="s">
        <v>80</v>
      </c>
      <c r="F772" s="107"/>
    </row>
    <row r="773" spans="1:6" x14ac:dyDescent="0.25">
      <c r="A773" s="17">
        <v>48727</v>
      </c>
      <c r="B773" s="24" t="s">
        <v>87</v>
      </c>
      <c r="C773" s="25">
        <v>41193</v>
      </c>
      <c r="E773" t="s">
        <v>80</v>
      </c>
      <c r="F773" s="107"/>
    </row>
    <row r="774" spans="1:6" x14ac:dyDescent="0.25">
      <c r="A774" s="17">
        <v>48734</v>
      </c>
      <c r="B774" s="24" t="s">
        <v>87</v>
      </c>
      <c r="C774" s="25">
        <v>41193</v>
      </c>
      <c r="E774" t="s">
        <v>80</v>
      </c>
      <c r="F774" s="107"/>
    </row>
    <row r="775" spans="1:6" x14ac:dyDescent="0.25">
      <c r="A775" s="17">
        <v>48732</v>
      </c>
      <c r="B775" s="24" t="s">
        <v>87</v>
      </c>
      <c r="C775" s="25">
        <v>41193</v>
      </c>
      <c r="E775" t="s">
        <v>80</v>
      </c>
      <c r="F775" s="107"/>
    </row>
    <row r="776" spans="1:6" x14ac:dyDescent="0.25">
      <c r="A776" s="17">
        <v>48736</v>
      </c>
      <c r="B776" s="24" t="s">
        <v>87</v>
      </c>
      <c r="C776" s="25">
        <v>41193</v>
      </c>
      <c r="E776" t="s">
        <v>80</v>
      </c>
      <c r="F776" s="107"/>
    </row>
    <row r="777" spans="1:6" x14ac:dyDescent="0.25">
      <c r="A777" s="17">
        <v>48735</v>
      </c>
      <c r="B777" s="24" t="s">
        <v>87</v>
      </c>
      <c r="C777" s="25">
        <v>41193</v>
      </c>
      <c r="E777" t="s">
        <v>80</v>
      </c>
      <c r="F777" s="107"/>
    </row>
    <row r="778" spans="1:6" x14ac:dyDescent="0.25">
      <c r="A778" s="17">
        <v>48731</v>
      </c>
      <c r="B778" s="24" t="s">
        <v>87</v>
      </c>
      <c r="C778" s="25">
        <v>41193</v>
      </c>
      <c r="E778" t="s">
        <v>80</v>
      </c>
      <c r="F778" s="107"/>
    </row>
    <row r="779" spans="1:6" x14ac:dyDescent="0.25">
      <c r="A779" s="17">
        <v>48712</v>
      </c>
      <c r="B779" s="24" t="s">
        <v>87</v>
      </c>
      <c r="C779" s="25">
        <v>41193</v>
      </c>
      <c r="E779" t="s">
        <v>80</v>
      </c>
      <c r="F779" s="107"/>
    </row>
    <row r="780" spans="1:6" x14ac:dyDescent="0.25">
      <c r="A780" s="17">
        <v>48730</v>
      </c>
      <c r="B780" s="24" t="s">
        <v>87</v>
      </c>
      <c r="C780" s="25">
        <v>41204</v>
      </c>
      <c r="E780" t="s">
        <v>80</v>
      </c>
      <c r="F780" s="107"/>
    </row>
    <row r="781" spans="1:6" x14ac:dyDescent="0.25">
      <c r="A781" s="17">
        <v>48729</v>
      </c>
      <c r="B781" s="24" t="s">
        <v>87</v>
      </c>
      <c r="C781" s="25">
        <v>41206</v>
      </c>
      <c r="E781" t="s">
        <v>80</v>
      </c>
      <c r="F781" s="107"/>
    </row>
    <row r="782" spans="1:6" x14ac:dyDescent="0.25">
      <c r="A782" s="17">
        <v>48738</v>
      </c>
      <c r="B782" s="24" t="s">
        <v>87</v>
      </c>
      <c r="C782" s="25">
        <v>41206</v>
      </c>
      <c r="E782" t="s">
        <v>80</v>
      </c>
      <c r="F782" s="107"/>
    </row>
    <row r="783" spans="1:6" x14ac:dyDescent="0.25">
      <c r="A783" s="17">
        <v>48743</v>
      </c>
      <c r="B783" s="24" t="s">
        <v>87</v>
      </c>
      <c r="C783" s="25">
        <v>41206</v>
      </c>
      <c r="E783" t="s">
        <v>80</v>
      </c>
      <c r="F783" s="107"/>
    </row>
    <row r="784" spans="1:6" x14ac:dyDescent="0.25">
      <c r="A784" s="17">
        <v>48740</v>
      </c>
      <c r="B784" s="24" t="s">
        <v>87</v>
      </c>
      <c r="C784" s="25">
        <v>41206</v>
      </c>
      <c r="E784" t="s">
        <v>80</v>
      </c>
      <c r="F784" s="107"/>
    </row>
    <row r="785" spans="1:6" x14ac:dyDescent="0.25">
      <c r="A785" s="17">
        <v>48739</v>
      </c>
      <c r="B785" s="24" t="s">
        <v>87</v>
      </c>
      <c r="C785" s="25">
        <v>41206</v>
      </c>
      <c r="E785" t="s">
        <v>80</v>
      </c>
      <c r="F785" s="107"/>
    </row>
    <row r="786" spans="1:6" x14ac:dyDescent="0.25">
      <c r="A786" s="17">
        <v>48741</v>
      </c>
      <c r="B786" s="24" t="s">
        <v>87</v>
      </c>
      <c r="C786" s="25">
        <v>41206</v>
      </c>
      <c r="E786" t="s">
        <v>80</v>
      </c>
      <c r="F786" s="107"/>
    </row>
    <row r="787" spans="1:6" x14ac:dyDescent="0.25">
      <c r="A787" s="17">
        <v>48744</v>
      </c>
      <c r="B787" s="24" t="s">
        <v>87</v>
      </c>
      <c r="C787" s="25">
        <v>41206</v>
      </c>
      <c r="E787" t="s">
        <v>80</v>
      </c>
      <c r="F787" s="107"/>
    </row>
    <row r="788" spans="1:6" x14ac:dyDescent="0.25">
      <c r="A788" s="17">
        <v>48742</v>
      </c>
      <c r="B788" s="24" t="s">
        <v>87</v>
      </c>
      <c r="C788" s="25">
        <v>41206</v>
      </c>
      <c r="E788" t="s">
        <v>80</v>
      </c>
      <c r="F788" s="107"/>
    </row>
    <row r="789" spans="1:6" x14ac:dyDescent="0.25">
      <c r="A789" s="17">
        <v>48747</v>
      </c>
      <c r="B789" s="24" t="s">
        <v>87</v>
      </c>
      <c r="C789" s="25">
        <v>41207</v>
      </c>
      <c r="E789" t="s">
        <v>80</v>
      </c>
      <c r="F789" s="107"/>
    </row>
    <row r="790" spans="1:6" x14ac:dyDescent="0.25">
      <c r="A790" s="17">
        <v>48749</v>
      </c>
      <c r="B790" s="24" t="s">
        <v>87</v>
      </c>
      <c r="C790" s="25">
        <v>41207</v>
      </c>
      <c r="E790" t="s">
        <v>80</v>
      </c>
      <c r="F790" s="107"/>
    </row>
    <row r="791" spans="1:6" x14ac:dyDescent="0.25">
      <c r="A791" s="17">
        <v>48750</v>
      </c>
      <c r="B791" s="24" t="s">
        <v>87</v>
      </c>
      <c r="C791" s="25">
        <v>41207</v>
      </c>
      <c r="E791" t="s">
        <v>80</v>
      </c>
      <c r="F791" s="107"/>
    </row>
    <row r="792" spans="1:6" x14ac:dyDescent="0.25">
      <c r="A792" s="17">
        <v>48748</v>
      </c>
      <c r="B792" s="24" t="s">
        <v>87</v>
      </c>
      <c r="C792" s="25">
        <v>41207</v>
      </c>
      <c r="E792" t="s">
        <v>80</v>
      </c>
      <c r="F792" s="107"/>
    </row>
    <row r="793" spans="1:6" x14ac:dyDescent="0.25">
      <c r="A793" s="17">
        <v>48746</v>
      </c>
      <c r="B793" s="24" t="s">
        <v>87</v>
      </c>
      <c r="C793" s="25">
        <v>41207</v>
      </c>
      <c r="E793" t="s">
        <v>80</v>
      </c>
      <c r="F793" s="107"/>
    </row>
    <row r="794" spans="1:6" x14ac:dyDescent="0.25">
      <c r="A794" s="17">
        <v>48745</v>
      </c>
      <c r="B794" s="24" t="s">
        <v>87</v>
      </c>
      <c r="C794" s="25">
        <v>41207</v>
      </c>
      <c r="E794" t="s">
        <v>80</v>
      </c>
      <c r="F794" s="107"/>
    </row>
    <row r="795" spans="1:6" x14ac:dyDescent="0.25">
      <c r="A795" s="17">
        <v>48711</v>
      </c>
      <c r="B795" s="24" t="s">
        <v>87</v>
      </c>
      <c r="C795" s="25">
        <v>41207</v>
      </c>
      <c r="E795" t="s">
        <v>80</v>
      </c>
      <c r="F795" s="107"/>
    </row>
    <row r="796" spans="1:6" x14ac:dyDescent="0.25">
      <c r="A796" s="17">
        <v>48560</v>
      </c>
      <c r="B796" s="24" t="s">
        <v>87</v>
      </c>
      <c r="C796" s="25">
        <v>41222</v>
      </c>
      <c r="E796" t="s">
        <v>80</v>
      </c>
      <c r="F796" s="107"/>
    </row>
    <row r="797" spans="1:6" x14ac:dyDescent="0.25">
      <c r="A797" s="17">
        <v>48751</v>
      </c>
      <c r="B797" s="24" t="s">
        <v>87</v>
      </c>
      <c r="C797" s="25">
        <v>41225</v>
      </c>
      <c r="E797" t="s">
        <v>80</v>
      </c>
      <c r="F797" s="107"/>
    </row>
    <row r="798" spans="1:6" x14ac:dyDescent="0.25">
      <c r="A798" s="17">
        <v>48756</v>
      </c>
      <c r="B798" s="24" t="s">
        <v>87</v>
      </c>
      <c r="C798" s="25">
        <v>41240</v>
      </c>
      <c r="E798" t="s">
        <v>80</v>
      </c>
      <c r="F798" s="107"/>
    </row>
    <row r="799" spans="1:6" x14ac:dyDescent="0.25">
      <c r="A799" s="17">
        <v>48755</v>
      </c>
      <c r="B799" s="24" t="s">
        <v>87</v>
      </c>
      <c r="C799" s="25">
        <v>41241</v>
      </c>
      <c r="E799" t="s">
        <v>80</v>
      </c>
      <c r="F799" s="107"/>
    </row>
    <row r="800" spans="1:6" x14ac:dyDescent="0.25">
      <c r="A800" s="17">
        <v>48757</v>
      </c>
      <c r="B800" s="24" t="s">
        <v>87</v>
      </c>
      <c r="C800" s="25">
        <v>41249</v>
      </c>
      <c r="E800" t="s">
        <v>80</v>
      </c>
      <c r="F800" s="107"/>
    </row>
    <row r="801" spans="1:6" x14ac:dyDescent="0.25">
      <c r="A801" s="17">
        <v>48268</v>
      </c>
      <c r="B801" s="24" t="s">
        <v>87</v>
      </c>
      <c r="C801" s="25">
        <v>41255</v>
      </c>
      <c r="D801" t="s">
        <v>193</v>
      </c>
      <c r="E801" t="s">
        <v>80</v>
      </c>
      <c r="F801" s="107"/>
    </row>
    <row r="802" spans="1:6" x14ac:dyDescent="0.25">
      <c r="A802" s="17">
        <v>48764</v>
      </c>
      <c r="B802" s="24" t="s">
        <v>87</v>
      </c>
      <c r="C802" s="25">
        <v>41256</v>
      </c>
      <c r="E802" t="s">
        <v>80</v>
      </c>
      <c r="F802" s="107"/>
    </row>
    <row r="803" spans="1:6" x14ac:dyDescent="0.25">
      <c r="A803" s="17">
        <v>48765</v>
      </c>
      <c r="B803" s="24" t="s">
        <v>87</v>
      </c>
      <c r="C803" s="25">
        <v>41256</v>
      </c>
      <c r="E803" t="s">
        <v>80</v>
      </c>
      <c r="F803" s="107"/>
    </row>
    <row r="804" spans="1:6" x14ac:dyDescent="0.25">
      <c r="A804" s="17">
        <v>48763</v>
      </c>
      <c r="B804" s="24" t="s">
        <v>87</v>
      </c>
      <c r="C804" s="25">
        <v>41256</v>
      </c>
      <c r="E804" t="s">
        <v>80</v>
      </c>
      <c r="F804" s="107"/>
    </row>
    <row r="805" spans="1:6" x14ac:dyDescent="0.25">
      <c r="A805" s="17">
        <v>48766</v>
      </c>
      <c r="B805" s="24" t="s">
        <v>87</v>
      </c>
      <c r="C805" s="25">
        <v>41256</v>
      </c>
      <c r="E805" t="s">
        <v>80</v>
      </c>
      <c r="F805" s="107"/>
    </row>
    <row r="806" spans="1:6" x14ac:dyDescent="0.25">
      <c r="A806" s="17">
        <v>48768</v>
      </c>
      <c r="B806" s="24" t="s">
        <v>87</v>
      </c>
      <c r="C806" s="25">
        <v>41256</v>
      </c>
      <c r="E806" t="s">
        <v>80</v>
      </c>
      <c r="F806" s="107"/>
    </row>
    <row r="807" spans="1:6" x14ac:dyDescent="0.25">
      <c r="A807" s="17">
        <v>48761</v>
      </c>
      <c r="B807" s="24" t="s">
        <v>87</v>
      </c>
      <c r="C807" s="25">
        <v>41278</v>
      </c>
      <c r="E807" t="s">
        <v>80</v>
      </c>
      <c r="F807" s="107"/>
    </row>
    <row r="808" spans="1:6" x14ac:dyDescent="0.25">
      <c r="A808" s="17">
        <v>48762</v>
      </c>
      <c r="B808" s="24" t="s">
        <v>87</v>
      </c>
      <c r="C808" s="25">
        <v>41288</v>
      </c>
      <c r="E808" t="s">
        <v>80</v>
      </c>
      <c r="F808" s="107"/>
    </row>
    <row r="809" spans="1:6" x14ac:dyDescent="0.25">
      <c r="A809" s="17">
        <v>48151</v>
      </c>
      <c r="B809" s="17" t="s">
        <v>85</v>
      </c>
      <c r="C809" s="25">
        <v>41036</v>
      </c>
      <c r="E809" t="s">
        <v>80</v>
      </c>
      <c r="F809" s="107"/>
    </row>
    <row r="810" spans="1:6" x14ac:dyDescent="0.25">
      <c r="A810" s="17">
        <v>48771</v>
      </c>
      <c r="B810" s="24" t="s">
        <v>87</v>
      </c>
      <c r="C810" s="25">
        <v>41288</v>
      </c>
      <c r="E810" t="s">
        <v>80</v>
      </c>
      <c r="F810" s="107"/>
    </row>
    <row r="811" spans="1:6" x14ac:dyDescent="0.25">
      <c r="A811" s="17">
        <v>48772</v>
      </c>
      <c r="B811" s="24" t="s">
        <v>87</v>
      </c>
      <c r="C811" s="25">
        <v>41288</v>
      </c>
      <c r="E811" t="s">
        <v>80</v>
      </c>
      <c r="F811" s="107"/>
    </row>
    <row r="812" spans="1:6" x14ac:dyDescent="0.25">
      <c r="A812" s="17">
        <v>48773</v>
      </c>
      <c r="B812" s="24" t="s">
        <v>87</v>
      </c>
      <c r="C812" s="25">
        <v>41298</v>
      </c>
      <c r="E812" t="s">
        <v>80</v>
      </c>
      <c r="F812" s="107"/>
    </row>
    <row r="813" spans="1:6" x14ac:dyDescent="0.25">
      <c r="A813" s="17">
        <v>48752</v>
      </c>
      <c r="B813" s="24" t="s">
        <v>87</v>
      </c>
      <c r="C813" s="25">
        <v>41303</v>
      </c>
      <c r="E813" t="s">
        <v>80</v>
      </c>
      <c r="F813" s="107"/>
    </row>
    <row r="814" spans="1:6" x14ac:dyDescent="0.25">
      <c r="A814" s="17">
        <v>48769</v>
      </c>
      <c r="B814" s="24" t="s">
        <v>87</v>
      </c>
      <c r="C814" s="25">
        <v>41303</v>
      </c>
      <c r="E814" t="s">
        <v>80</v>
      </c>
      <c r="F814" s="107"/>
    </row>
    <row r="815" spans="1:6" x14ac:dyDescent="0.25">
      <c r="A815" s="17">
        <v>48770</v>
      </c>
      <c r="B815" s="24" t="s">
        <v>87</v>
      </c>
      <c r="C815" s="25">
        <v>41303</v>
      </c>
      <c r="E815" t="s">
        <v>80</v>
      </c>
      <c r="F815" s="107"/>
    </row>
    <row r="816" spans="1:6" x14ac:dyDescent="0.25">
      <c r="A816" s="17">
        <v>48775</v>
      </c>
      <c r="B816" s="24" t="s">
        <v>87</v>
      </c>
      <c r="C816" s="25">
        <v>41303</v>
      </c>
      <c r="E816" t="s">
        <v>80</v>
      </c>
      <c r="F816" s="107"/>
    </row>
    <row r="817" spans="1:6" x14ac:dyDescent="0.25">
      <c r="A817" s="17">
        <v>48777</v>
      </c>
      <c r="B817" s="24" t="s">
        <v>87</v>
      </c>
      <c r="C817" s="25">
        <v>41303</v>
      </c>
      <c r="E817" t="s">
        <v>80</v>
      </c>
      <c r="F817" s="107"/>
    </row>
    <row r="818" spans="1:6" x14ac:dyDescent="0.25">
      <c r="A818" s="17">
        <v>48776</v>
      </c>
      <c r="B818" s="24" t="s">
        <v>87</v>
      </c>
      <c r="C818" s="25">
        <v>41303</v>
      </c>
      <c r="E818" t="s">
        <v>80</v>
      </c>
      <c r="F818" s="107"/>
    </row>
    <row r="819" spans="1:6" x14ac:dyDescent="0.25">
      <c r="A819" s="17">
        <v>48780</v>
      </c>
      <c r="B819" s="24" t="s">
        <v>87</v>
      </c>
      <c r="C819" s="25">
        <v>41319</v>
      </c>
      <c r="E819" t="s">
        <v>80</v>
      </c>
      <c r="F819" s="107"/>
    </row>
    <row r="820" spans="1:6" x14ac:dyDescent="0.25">
      <c r="A820" s="17">
        <v>48760</v>
      </c>
      <c r="B820" s="24" t="s">
        <v>87</v>
      </c>
      <c r="C820" s="25">
        <v>41319</v>
      </c>
      <c r="E820" t="s">
        <v>80</v>
      </c>
      <c r="F820" s="107"/>
    </row>
    <row r="821" spans="1:6" x14ac:dyDescent="0.25">
      <c r="A821" s="17">
        <v>48778</v>
      </c>
      <c r="B821" s="24" t="s">
        <v>87</v>
      </c>
      <c r="C821" s="25">
        <v>41326</v>
      </c>
      <c r="E821" t="s">
        <v>80</v>
      </c>
      <c r="F821" s="107"/>
    </row>
    <row r="822" spans="1:6" x14ac:dyDescent="0.25">
      <c r="A822" s="17">
        <v>47714</v>
      </c>
      <c r="B822" s="24" t="s">
        <v>87</v>
      </c>
      <c r="C822" s="25">
        <v>41327</v>
      </c>
      <c r="E822" t="s">
        <v>80</v>
      </c>
      <c r="F822" s="107"/>
    </row>
    <row r="823" spans="1:6" x14ac:dyDescent="0.25">
      <c r="A823" s="17">
        <v>48808</v>
      </c>
      <c r="B823" s="24" t="s">
        <v>87</v>
      </c>
      <c r="C823" s="25">
        <v>41330</v>
      </c>
      <c r="E823" t="s">
        <v>80</v>
      </c>
      <c r="F823" s="107"/>
    </row>
    <row r="824" spans="1:6" x14ac:dyDescent="0.25">
      <c r="A824" s="17">
        <v>48810</v>
      </c>
      <c r="B824" s="24" t="s">
        <v>87</v>
      </c>
      <c r="C824" s="25">
        <v>41330</v>
      </c>
      <c r="E824" t="s">
        <v>80</v>
      </c>
      <c r="F824" s="107"/>
    </row>
    <row r="825" spans="1:6" x14ac:dyDescent="0.25">
      <c r="A825" s="17">
        <v>48809</v>
      </c>
      <c r="B825" s="24" t="s">
        <v>87</v>
      </c>
      <c r="C825" s="25">
        <v>41330</v>
      </c>
      <c r="E825" t="s">
        <v>80</v>
      </c>
      <c r="F825" s="107"/>
    </row>
    <row r="826" spans="1:6" x14ac:dyDescent="0.25">
      <c r="A826" s="17">
        <v>48790</v>
      </c>
      <c r="B826" s="24" t="s">
        <v>87</v>
      </c>
      <c r="C826" s="25">
        <v>41330</v>
      </c>
      <c r="E826" t="s">
        <v>80</v>
      </c>
      <c r="F826" s="107"/>
    </row>
    <row r="827" spans="1:6" x14ac:dyDescent="0.25">
      <c r="A827" s="17">
        <v>48789</v>
      </c>
      <c r="B827" s="24" t="s">
        <v>87</v>
      </c>
      <c r="C827" s="25">
        <v>41330</v>
      </c>
      <c r="E827" t="s">
        <v>80</v>
      </c>
      <c r="F827" s="107"/>
    </row>
    <row r="828" spans="1:6" x14ac:dyDescent="0.25">
      <c r="A828" s="17">
        <v>48787</v>
      </c>
      <c r="B828" s="24" t="s">
        <v>87</v>
      </c>
      <c r="C828" s="25">
        <v>41330</v>
      </c>
      <c r="E828" t="s">
        <v>80</v>
      </c>
      <c r="F828" s="107"/>
    </row>
    <row r="829" spans="1:6" x14ac:dyDescent="0.25">
      <c r="A829" s="17">
        <v>48791</v>
      </c>
      <c r="B829" s="24" t="s">
        <v>87</v>
      </c>
      <c r="C829" s="25">
        <v>41330</v>
      </c>
      <c r="E829" t="s">
        <v>80</v>
      </c>
      <c r="F829" s="107"/>
    </row>
    <row r="830" spans="1:6" x14ac:dyDescent="0.25">
      <c r="A830" s="17">
        <v>48792</v>
      </c>
      <c r="B830" s="24" t="s">
        <v>87</v>
      </c>
      <c r="C830" s="25">
        <v>41330</v>
      </c>
      <c r="E830" t="s">
        <v>80</v>
      </c>
      <c r="F830" s="107"/>
    </row>
    <row r="831" spans="1:6" x14ac:dyDescent="0.25">
      <c r="A831" s="17">
        <v>48788</v>
      </c>
      <c r="B831" s="24" t="s">
        <v>87</v>
      </c>
      <c r="C831" s="25">
        <v>41330</v>
      </c>
      <c r="E831" t="s">
        <v>80</v>
      </c>
      <c r="F831" s="107"/>
    </row>
    <row r="832" spans="1:6" x14ac:dyDescent="0.25">
      <c r="A832" s="17">
        <v>48782</v>
      </c>
      <c r="B832" s="24" t="s">
        <v>87</v>
      </c>
      <c r="C832" s="25">
        <v>41330</v>
      </c>
      <c r="E832" t="s">
        <v>80</v>
      </c>
      <c r="F832" s="107"/>
    </row>
    <row r="833" spans="1:6" x14ac:dyDescent="0.25">
      <c r="A833" s="17">
        <v>48786</v>
      </c>
      <c r="B833" s="24" t="s">
        <v>87</v>
      </c>
      <c r="C833" s="25">
        <v>41330</v>
      </c>
      <c r="E833" t="s">
        <v>80</v>
      </c>
      <c r="F833" s="107"/>
    </row>
    <row r="834" spans="1:6" x14ac:dyDescent="0.25">
      <c r="A834" s="17">
        <v>48785</v>
      </c>
      <c r="B834" s="24" t="s">
        <v>87</v>
      </c>
      <c r="C834" s="25">
        <v>41330</v>
      </c>
      <c r="E834" t="s">
        <v>80</v>
      </c>
      <c r="F834" s="107"/>
    </row>
    <row r="835" spans="1:6" x14ac:dyDescent="0.25">
      <c r="A835" s="17">
        <v>48793</v>
      </c>
      <c r="B835" s="24" t="s">
        <v>87</v>
      </c>
      <c r="C835" s="25">
        <v>41330</v>
      </c>
      <c r="E835" t="s">
        <v>80</v>
      </c>
      <c r="F835" s="107"/>
    </row>
    <row r="836" spans="1:6" x14ac:dyDescent="0.25">
      <c r="A836" s="17">
        <v>48794</v>
      </c>
      <c r="B836" s="24" t="s">
        <v>87</v>
      </c>
      <c r="C836" s="25">
        <v>41330</v>
      </c>
      <c r="E836" t="s">
        <v>80</v>
      </c>
      <c r="F836" s="107"/>
    </row>
    <row r="837" spans="1:6" x14ac:dyDescent="0.25">
      <c r="A837" s="17">
        <v>48795</v>
      </c>
      <c r="B837" s="24" t="s">
        <v>87</v>
      </c>
      <c r="C837" s="25">
        <v>41330</v>
      </c>
      <c r="E837" t="s">
        <v>80</v>
      </c>
      <c r="F837" s="107"/>
    </row>
    <row r="838" spans="1:6" x14ac:dyDescent="0.25">
      <c r="A838" s="17">
        <v>48796</v>
      </c>
      <c r="B838" s="24" t="s">
        <v>87</v>
      </c>
      <c r="C838" s="25">
        <v>41330</v>
      </c>
      <c r="E838" t="s">
        <v>80</v>
      </c>
      <c r="F838" s="107"/>
    </row>
    <row r="839" spans="1:6" x14ac:dyDescent="0.25">
      <c r="A839" s="17">
        <v>48798</v>
      </c>
      <c r="B839" s="24" t="s">
        <v>87</v>
      </c>
      <c r="C839" s="25">
        <v>41330</v>
      </c>
      <c r="E839" t="s">
        <v>80</v>
      </c>
      <c r="F839" s="107"/>
    </row>
    <row r="840" spans="1:6" x14ac:dyDescent="0.25">
      <c r="A840" s="17">
        <v>48800</v>
      </c>
      <c r="B840" s="24" t="s">
        <v>87</v>
      </c>
      <c r="C840" s="25">
        <v>41330</v>
      </c>
      <c r="E840" t="s">
        <v>80</v>
      </c>
      <c r="F840" s="107"/>
    </row>
    <row r="841" spans="1:6" x14ac:dyDescent="0.25">
      <c r="A841" s="17">
        <v>48802</v>
      </c>
      <c r="B841" s="24" t="s">
        <v>87</v>
      </c>
      <c r="C841" s="25">
        <v>41331</v>
      </c>
      <c r="E841" t="s">
        <v>80</v>
      </c>
      <c r="F841" s="107"/>
    </row>
    <row r="842" spans="1:6" x14ac:dyDescent="0.25">
      <c r="A842" s="17">
        <v>48803</v>
      </c>
      <c r="B842" s="24" t="s">
        <v>87</v>
      </c>
      <c r="C842" s="25">
        <v>41331</v>
      </c>
      <c r="E842" t="s">
        <v>80</v>
      </c>
      <c r="F842" s="107"/>
    </row>
    <row r="843" spans="1:6" x14ac:dyDescent="0.25">
      <c r="A843" s="17">
        <v>48811</v>
      </c>
      <c r="B843" s="24" t="s">
        <v>87</v>
      </c>
      <c r="C843" s="25">
        <v>41331</v>
      </c>
      <c r="E843" t="s">
        <v>80</v>
      </c>
      <c r="F843" s="107"/>
    </row>
    <row r="844" spans="1:6" x14ac:dyDescent="0.25">
      <c r="A844" s="17">
        <v>47530</v>
      </c>
      <c r="B844" s="17" t="s">
        <v>85</v>
      </c>
      <c r="C844" s="25">
        <v>41050</v>
      </c>
      <c r="E844" t="s">
        <v>80</v>
      </c>
      <c r="F844" s="107"/>
    </row>
    <row r="845" spans="1:6" x14ac:dyDescent="0.25">
      <c r="A845" s="17">
        <v>47532</v>
      </c>
      <c r="B845" s="17" t="s">
        <v>85</v>
      </c>
      <c r="C845" s="25">
        <v>41050</v>
      </c>
      <c r="E845" t="s">
        <v>80</v>
      </c>
      <c r="F845" s="107"/>
    </row>
    <row r="846" spans="1:6" x14ac:dyDescent="0.25">
      <c r="A846" s="17">
        <v>47531</v>
      </c>
      <c r="B846" s="17" t="s">
        <v>85</v>
      </c>
      <c r="C846" s="25">
        <v>41050</v>
      </c>
      <c r="E846" t="s">
        <v>80</v>
      </c>
      <c r="F846" s="107"/>
    </row>
    <row r="847" spans="1:6" x14ac:dyDescent="0.25">
      <c r="A847" s="17">
        <v>48804</v>
      </c>
      <c r="B847" s="24" t="s">
        <v>87</v>
      </c>
      <c r="C847" s="25">
        <v>41331</v>
      </c>
      <c r="E847" t="s">
        <v>80</v>
      </c>
      <c r="F847" s="107"/>
    </row>
    <row r="848" spans="1:6" x14ac:dyDescent="0.25">
      <c r="A848" s="17">
        <v>48812</v>
      </c>
      <c r="B848" s="24" t="s">
        <v>87</v>
      </c>
      <c r="C848" s="25">
        <v>41331</v>
      </c>
      <c r="E848" t="s">
        <v>80</v>
      </c>
      <c r="F848" s="107"/>
    </row>
    <row r="849" spans="1:6" x14ac:dyDescent="0.25">
      <c r="A849" s="17" t="s">
        <v>210</v>
      </c>
      <c r="B849" s="24" t="s">
        <v>87</v>
      </c>
      <c r="C849" s="25">
        <v>41331</v>
      </c>
      <c r="E849" t="s">
        <v>80</v>
      </c>
      <c r="F849" s="107"/>
    </row>
    <row r="850" spans="1:6" x14ac:dyDescent="0.25">
      <c r="A850" s="17" t="s">
        <v>211</v>
      </c>
      <c r="B850" s="24" t="s">
        <v>87</v>
      </c>
      <c r="C850" s="25">
        <v>41332</v>
      </c>
      <c r="E850" t="s">
        <v>80</v>
      </c>
      <c r="F850" s="107"/>
    </row>
    <row r="851" spans="1:6" x14ac:dyDescent="0.25">
      <c r="A851" s="17">
        <v>48825</v>
      </c>
      <c r="B851" s="24" t="s">
        <v>87</v>
      </c>
      <c r="C851" s="25">
        <v>41332</v>
      </c>
      <c r="E851" t="s">
        <v>80</v>
      </c>
      <c r="F851" s="107"/>
    </row>
    <row r="852" spans="1:6" x14ac:dyDescent="0.25">
      <c r="A852" s="17">
        <v>48826</v>
      </c>
      <c r="B852" s="24" t="s">
        <v>87</v>
      </c>
      <c r="C852" s="25">
        <v>41332</v>
      </c>
      <c r="E852" t="s">
        <v>80</v>
      </c>
      <c r="F852" s="107"/>
    </row>
    <row r="853" spans="1:6" x14ac:dyDescent="0.25">
      <c r="A853" s="17">
        <v>48817</v>
      </c>
      <c r="B853" s="24" t="s">
        <v>87</v>
      </c>
      <c r="C853" s="25">
        <v>41332</v>
      </c>
      <c r="E853" t="s">
        <v>80</v>
      </c>
      <c r="F853" s="107"/>
    </row>
    <row r="854" spans="1:6" x14ac:dyDescent="0.25">
      <c r="A854" s="17">
        <v>48824</v>
      </c>
      <c r="B854" s="24" t="s">
        <v>87</v>
      </c>
      <c r="C854" s="25">
        <v>41332</v>
      </c>
      <c r="E854" t="s">
        <v>80</v>
      </c>
      <c r="F854" s="107"/>
    </row>
    <row r="855" spans="1:6" x14ac:dyDescent="0.25">
      <c r="A855" s="17">
        <v>48828</v>
      </c>
      <c r="B855" s="24" t="s">
        <v>87</v>
      </c>
      <c r="C855" s="25">
        <v>41332</v>
      </c>
      <c r="E855" t="s">
        <v>80</v>
      </c>
      <c r="F855" s="107"/>
    </row>
    <row r="856" spans="1:6" x14ac:dyDescent="0.25">
      <c r="A856" s="17">
        <v>48822</v>
      </c>
      <c r="B856" s="24" t="s">
        <v>87</v>
      </c>
      <c r="C856" s="25">
        <v>41332</v>
      </c>
      <c r="E856" t="s">
        <v>80</v>
      </c>
      <c r="F856" s="107"/>
    </row>
    <row r="857" spans="1:6" x14ac:dyDescent="0.25">
      <c r="A857" s="17">
        <v>48821</v>
      </c>
      <c r="B857" s="24" t="s">
        <v>87</v>
      </c>
      <c r="C857" s="25">
        <v>41332</v>
      </c>
      <c r="E857" t="s">
        <v>80</v>
      </c>
      <c r="F857" s="107"/>
    </row>
    <row r="858" spans="1:6" x14ac:dyDescent="0.25">
      <c r="A858" s="17" t="s">
        <v>212</v>
      </c>
      <c r="B858" s="24" t="s">
        <v>87</v>
      </c>
      <c r="C858" s="25">
        <v>41332</v>
      </c>
      <c r="E858" t="s">
        <v>80</v>
      </c>
      <c r="F858" s="107"/>
    </row>
    <row r="859" spans="1:6" x14ac:dyDescent="0.25">
      <c r="A859" s="17" t="s">
        <v>213</v>
      </c>
      <c r="B859" s="24" t="s">
        <v>87</v>
      </c>
      <c r="C859" s="25">
        <v>41332</v>
      </c>
      <c r="E859" t="s">
        <v>80</v>
      </c>
      <c r="F859" s="107"/>
    </row>
    <row r="860" spans="1:6" x14ac:dyDescent="0.25">
      <c r="A860" s="17">
        <v>48829</v>
      </c>
      <c r="B860" s="24" t="s">
        <v>87</v>
      </c>
      <c r="C860" s="25">
        <v>41344</v>
      </c>
      <c r="E860" t="s">
        <v>80</v>
      </c>
      <c r="F860" s="107"/>
    </row>
    <row r="861" spans="1:6" x14ac:dyDescent="0.25">
      <c r="A861" s="17">
        <v>48830</v>
      </c>
      <c r="B861" s="24" t="s">
        <v>87</v>
      </c>
      <c r="C861" s="25">
        <v>41344</v>
      </c>
      <c r="E861" t="s">
        <v>80</v>
      </c>
      <c r="F861" s="107"/>
    </row>
    <row r="862" spans="1:6" x14ac:dyDescent="0.25">
      <c r="A862" s="17">
        <v>48831</v>
      </c>
      <c r="B862" s="24" t="s">
        <v>87</v>
      </c>
      <c r="C862" s="25">
        <v>41344</v>
      </c>
      <c r="E862" t="s">
        <v>80</v>
      </c>
      <c r="F862" s="107"/>
    </row>
    <row r="863" spans="1:6" x14ac:dyDescent="0.25">
      <c r="A863" s="17">
        <v>48855</v>
      </c>
      <c r="B863" s="24" t="s">
        <v>87</v>
      </c>
      <c r="C863" s="25">
        <v>41345</v>
      </c>
      <c r="E863" t="s">
        <v>80</v>
      </c>
      <c r="F863" s="107"/>
    </row>
    <row r="864" spans="1:6" x14ac:dyDescent="0.25">
      <c r="A864" s="17">
        <v>48781</v>
      </c>
      <c r="B864" s="24" t="s">
        <v>87</v>
      </c>
      <c r="C864" s="25">
        <v>41347</v>
      </c>
      <c r="E864" t="s">
        <v>80</v>
      </c>
      <c r="F864" s="107"/>
    </row>
    <row r="865" spans="1:6" x14ac:dyDescent="0.25">
      <c r="A865" s="17">
        <v>48840</v>
      </c>
      <c r="B865" s="24" t="s">
        <v>87</v>
      </c>
      <c r="C865" s="25">
        <v>41347</v>
      </c>
      <c r="E865" t="s">
        <v>80</v>
      </c>
      <c r="F865" s="107"/>
    </row>
    <row r="866" spans="1:6" x14ac:dyDescent="0.25">
      <c r="A866" s="17">
        <v>48836</v>
      </c>
      <c r="B866" s="24" t="s">
        <v>87</v>
      </c>
      <c r="C866" s="25">
        <v>41347</v>
      </c>
      <c r="E866" t="s">
        <v>80</v>
      </c>
      <c r="F866" s="107"/>
    </row>
    <row r="867" spans="1:6" x14ac:dyDescent="0.25">
      <c r="A867" s="17">
        <v>48835</v>
      </c>
      <c r="B867" s="24" t="s">
        <v>87</v>
      </c>
      <c r="C867" s="25">
        <v>41347</v>
      </c>
      <c r="E867" t="s">
        <v>80</v>
      </c>
      <c r="F867" s="107"/>
    </row>
    <row r="868" spans="1:6" x14ac:dyDescent="0.25">
      <c r="A868" s="17">
        <v>48758</v>
      </c>
      <c r="B868" s="24" t="s">
        <v>87</v>
      </c>
      <c r="C868" s="25">
        <v>41347</v>
      </c>
      <c r="E868" t="s">
        <v>80</v>
      </c>
      <c r="F868" s="107"/>
    </row>
    <row r="869" spans="1:6" x14ac:dyDescent="0.25">
      <c r="A869" s="17">
        <v>48839</v>
      </c>
      <c r="B869" s="24" t="s">
        <v>87</v>
      </c>
      <c r="C869" s="25">
        <v>41347</v>
      </c>
      <c r="E869" t="s">
        <v>80</v>
      </c>
      <c r="F869" s="107"/>
    </row>
    <row r="870" spans="1:6" x14ac:dyDescent="0.25">
      <c r="A870" s="17">
        <v>48814</v>
      </c>
      <c r="B870" s="24" t="s">
        <v>87</v>
      </c>
      <c r="C870" s="25">
        <v>41347</v>
      </c>
      <c r="E870" t="s">
        <v>80</v>
      </c>
      <c r="F870" s="107"/>
    </row>
    <row r="871" spans="1:6" x14ac:dyDescent="0.25">
      <c r="A871" s="17">
        <v>48849</v>
      </c>
      <c r="B871" s="24" t="s">
        <v>87</v>
      </c>
      <c r="C871" s="25">
        <v>41365</v>
      </c>
      <c r="E871" t="s">
        <v>80</v>
      </c>
      <c r="F871" s="107"/>
    </row>
    <row r="872" spans="1:6" x14ac:dyDescent="0.25">
      <c r="A872" s="17">
        <v>48843</v>
      </c>
      <c r="B872" s="24" t="s">
        <v>87</v>
      </c>
      <c r="C872" s="25">
        <v>41365</v>
      </c>
      <c r="E872" t="s">
        <v>80</v>
      </c>
      <c r="F872" s="107"/>
    </row>
    <row r="873" spans="1:6" x14ac:dyDescent="0.25">
      <c r="A873" s="17">
        <v>48841</v>
      </c>
      <c r="B873" s="24" t="s">
        <v>87</v>
      </c>
      <c r="C873" s="25">
        <v>41365</v>
      </c>
      <c r="E873" t="s">
        <v>80</v>
      </c>
      <c r="F873" s="107"/>
    </row>
    <row r="874" spans="1:6" x14ac:dyDescent="0.25">
      <c r="A874" s="17">
        <v>48815</v>
      </c>
      <c r="B874" s="24" t="s">
        <v>87</v>
      </c>
      <c r="C874" s="25">
        <v>41365</v>
      </c>
      <c r="E874" t="s">
        <v>80</v>
      </c>
      <c r="F874" s="107"/>
    </row>
    <row r="875" spans="1:6" x14ac:dyDescent="0.25">
      <c r="A875" s="17">
        <v>48845</v>
      </c>
      <c r="B875" s="24" t="s">
        <v>87</v>
      </c>
      <c r="C875" s="25">
        <v>41365</v>
      </c>
      <c r="E875" t="s">
        <v>80</v>
      </c>
      <c r="F875" s="107"/>
    </row>
    <row r="876" spans="1:6" x14ac:dyDescent="0.25">
      <c r="A876" s="17">
        <v>48846</v>
      </c>
      <c r="B876" s="24" t="s">
        <v>87</v>
      </c>
      <c r="C876" s="25">
        <v>41365</v>
      </c>
      <c r="E876" t="s">
        <v>80</v>
      </c>
      <c r="F876" s="107"/>
    </row>
    <row r="877" spans="1:6" x14ac:dyDescent="0.25">
      <c r="A877" s="17">
        <v>48850</v>
      </c>
      <c r="B877" s="24" t="s">
        <v>87</v>
      </c>
      <c r="C877" s="25">
        <v>41366</v>
      </c>
      <c r="E877" t="s">
        <v>80</v>
      </c>
      <c r="F877" s="107"/>
    </row>
    <row r="878" spans="1:6" x14ac:dyDescent="0.25">
      <c r="A878" s="17">
        <v>48816</v>
      </c>
      <c r="B878" s="24" t="s">
        <v>87</v>
      </c>
      <c r="C878" s="25">
        <v>41366</v>
      </c>
      <c r="E878" t="s">
        <v>80</v>
      </c>
      <c r="F878" s="107"/>
    </row>
    <row r="879" spans="1:6" x14ac:dyDescent="0.25">
      <c r="A879" s="17">
        <v>48851</v>
      </c>
      <c r="B879" s="24" t="s">
        <v>87</v>
      </c>
      <c r="C879" s="25">
        <v>41366</v>
      </c>
      <c r="E879" t="s">
        <v>80</v>
      </c>
      <c r="F879" s="107"/>
    </row>
    <row r="880" spans="1:6" x14ac:dyDescent="0.25">
      <c r="A880" s="17">
        <v>48853</v>
      </c>
      <c r="B880" s="24" t="s">
        <v>87</v>
      </c>
      <c r="C880" s="25">
        <v>41372</v>
      </c>
      <c r="E880" t="s">
        <v>80</v>
      </c>
      <c r="F880" s="107"/>
    </row>
    <row r="881" spans="1:6" x14ac:dyDescent="0.25">
      <c r="A881" s="17">
        <v>48856</v>
      </c>
      <c r="B881" s="24" t="s">
        <v>87</v>
      </c>
      <c r="C881" s="25">
        <v>41372</v>
      </c>
      <c r="E881" t="s">
        <v>80</v>
      </c>
      <c r="F881" s="107"/>
    </row>
    <row r="882" spans="1:6" x14ac:dyDescent="0.25">
      <c r="A882" s="17">
        <v>48857</v>
      </c>
      <c r="B882" s="24" t="s">
        <v>87</v>
      </c>
      <c r="C882" s="25">
        <v>41372</v>
      </c>
      <c r="E882" t="s">
        <v>80</v>
      </c>
      <c r="F882" s="107"/>
    </row>
    <row r="883" spans="1:6" x14ac:dyDescent="0.25">
      <c r="A883" s="17">
        <v>48861</v>
      </c>
      <c r="B883" s="24" t="s">
        <v>87</v>
      </c>
      <c r="C883" s="25">
        <v>41372</v>
      </c>
      <c r="E883" t="s">
        <v>80</v>
      </c>
      <c r="F883" s="107"/>
    </row>
    <row r="884" spans="1:6" x14ac:dyDescent="0.25">
      <c r="A884" s="17">
        <v>48859</v>
      </c>
      <c r="B884" s="24" t="s">
        <v>87</v>
      </c>
      <c r="C884" s="25">
        <v>41372</v>
      </c>
      <c r="E884" t="s">
        <v>80</v>
      </c>
      <c r="F884" s="107"/>
    </row>
    <row r="885" spans="1:6" x14ac:dyDescent="0.25">
      <c r="A885" s="17">
        <v>48863</v>
      </c>
      <c r="B885" s="24" t="s">
        <v>87</v>
      </c>
      <c r="C885" s="25">
        <v>41372</v>
      </c>
      <c r="E885" t="s">
        <v>80</v>
      </c>
      <c r="F885" s="107"/>
    </row>
    <row r="886" spans="1:6" x14ac:dyDescent="0.25">
      <c r="A886" s="17">
        <v>48864</v>
      </c>
      <c r="B886" s="24" t="s">
        <v>87</v>
      </c>
      <c r="C886" s="25">
        <v>41372</v>
      </c>
      <c r="E886" t="s">
        <v>80</v>
      </c>
      <c r="F886" s="107"/>
    </row>
    <row r="887" spans="1:6" x14ac:dyDescent="0.25">
      <c r="A887" s="17">
        <v>48862</v>
      </c>
      <c r="B887" s="24" t="s">
        <v>87</v>
      </c>
      <c r="C887" s="25">
        <v>41372</v>
      </c>
      <c r="E887" t="s">
        <v>80</v>
      </c>
      <c r="F887" s="107"/>
    </row>
    <row r="888" spans="1:6" x14ac:dyDescent="0.25">
      <c r="A888" s="17">
        <v>48860</v>
      </c>
      <c r="B888" s="24" t="s">
        <v>87</v>
      </c>
      <c r="C888" s="25">
        <v>41372</v>
      </c>
      <c r="E888" t="s">
        <v>80</v>
      </c>
      <c r="F888" s="107"/>
    </row>
    <row r="889" spans="1:6" x14ac:dyDescent="0.25">
      <c r="A889" s="17">
        <v>48858</v>
      </c>
      <c r="B889" s="24" t="s">
        <v>87</v>
      </c>
      <c r="C889" s="25">
        <v>41372</v>
      </c>
      <c r="E889" t="s">
        <v>80</v>
      </c>
      <c r="F889" s="107"/>
    </row>
    <row r="890" spans="1:6" x14ac:dyDescent="0.25">
      <c r="A890" s="17">
        <v>48832</v>
      </c>
      <c r="B890" s="24" t="s">
        <v>87</v>
      </c>
      <c r="C890" s="25">
        <v>41374</v>
      </c>
      <c r="E890" t="s">
        <v>80</v>
      </c>
      <c r="F890" s="107"/>
    </row>
    <row r="891" spans="1:6" x14ac:dyDescent="0.25">
      <c r="A891" s="17">
        <v>48833</v>
      </c>
      <c r="B891" s="24" t="s">
        <v>87</v>
      </c>
      <c r="C891" s="25">
        <v>41374</v>
      </c>
      <c r="E891" t="s">
        <v>80</v>
      </c>
      <c r="F891" s="107"/>
    </row>
    <row r="892" spans="1:6" x14ac:dyDescent="0.25">
      <c r="A892" s="17">
        <v>48871</v>
      </c>
      <c r="B892" s="24" t="s">
        <v>87</v>
      </c>
      <c r="C892" s="25">
        <v>41374</v>
      </c>
      <c r="E892" t="s">
        <v>80</v>
      </c>
      <c r="F892" s="107"/>
    </row>
    <row r="893" spans="1:6" x14ac:dyDescent="0.25">
      <c r="A893" s="17">
        <v>48872</v>
      </c>
      <c r="B893" s="24" t="s">
        <v>87</v>
      </c>
      <c r="C893" s="25">
        <v>41374</v>
      </c>
      <c r="E893" t="s">
        <v>80</v>
      </c>
      <c r="F893" s="107"/>
    </row>
    <row r="894" spans="1:6" x14ac:dyDescent="0.25">
      <c r="A894" s="17">
        <v>48867</v>
      </c>
      <c r="B894" s="24" t="s">
        <v>87</v>
      </c>
      <c r="C894" s="25">
        <v>41374</v>
      </c>
      <c r="E894" t="s">
        <v>80</v>
      </c>
      <c r="F894" s="107"/>
    </row>
    <row r="895" spans="1:6" x14ac:dyDescent="0.25">
      <c r="A895" s="17">
        <v>48869</v>
      </c>
      <c r="B895" s="24" t="s">
        <v>87</v>
      </c>
      <c r="C895" s="25">
        <v>41374</v>
      </c>
      <c r="E895" t="s">
        <v>80</v>
      </c>
      <c r="F895" s="107"/>
    </row>
    <row r="896" spans="1:6" x14ac:dyDescent="0.25">
      <c r="A896" s="17">
        <v>48865</v>
      </c>
      <c r="B896" s="24" t="s">
        <v>87</v>
      </c>
      <c r="C896" s="25">
        <v>41374</v>
      </c>
      <c r="E896" t="s">
        <v>80</v>
      </c>
      <c r="F896" s="107"/>
    </row>
    <row r="897" spans="1:6" x14ac:dyDescent="0.25">
      <c r="A897" s="17">
        <v>48868</v>
      </c>
      <c r="B897" s="24" t="s">
        <v>87</v>
      </c>
      <c r="C897" s="25">
        <v>41374</v>
      </c>
      <c r="E897" t="s">
        <v>80</v>
      </c>
      <c r="F897" s="107"/>
    </row>
    <row r="898" spans="1:6" x14ac:dyDescent="0.25">
      <c r="A898" s="17">
        <v>48870</v>
      </c>
      <c r="B898" s="24" t="s">
        <v>87</v>
      </c>
      <c r="C898" s="25">
        <v>41374</v>
      </c>
      <c r="E898" t="s">
        <v>80</v>
      </c>
      <c r="F898" s="107"/>
    </row>
    <row r="899" spans="1:6" x14ac:dyDescent="0.25">
      <c r="A899" s="17">
        <v>48866</v>
      </c>
      <c r="B899" s="24" t="s">
        <v>87</v>
      </c>
      <c r="C899" s="25">
        <v>41374</v>
      </c>
      <c r="E899" t="s">
        <v>80</v>
      </c>
      <c r="F899" s="107"/>
    </row>
    <row r="900" spans="1:6" x14ac:dyDescent="0.25">
      <c r="A900" s="17">
        <v>48834</v>
      </c>
      <c r="B900" s="24" t="s">
        <v>87</v>
      </c>
      <c r="C900" s="25">
        <v>41374</v>
      </c>
      <c r="E900" t="s">
        <v>80</v>
      </c>
      <c r="F900" s="107"/>
    </row>
    <row r="901" spans="1:6" x14ac:dyDescent="0.25">
      <c r="A901" s="17">
        <v>48896</v>
      </c>
      <c r="B901" s="24" t="s">
        <v>87</v>
      </c>
      <c r="C901" s="25">
        <v>41375</v>
      </c>
      <c r="E901" t="s">
        <v>80</v>
      </c>
      <c r="F901" s="107"/>
    </row>
    <row r="902" spans="1:6" x14ac:dyDescent="0.25">
      <c r="A902" s="17">
        <v>48886</v>
      </c>
      <c r="B902" s="24" t="s">
        <v>87</v>
      </c>
      <c r="C902" s="25">
        <v>41375</v>
      </c>
      <c r="E902" t="s">
        <v>80</v>
      </c>
      <c r="F902" s="107"/>
    </row>
    <row r="903" spans="1:6" x14ac:dyDescent="0.25">
      <c r="A903" s="17">
        <v>48879</v>
      </c>
      <c r="B903" s="24" t="s">
        <v>87</v>
      </c>
      <c r="C903" s="25">
        <v>41375</v>
      </c>
      <c r="E903" t="s">
        <v>80</v>
      </c>
      <c r="F903" s="107"/>
    </row>
    <row r="904" spans="1:6" x14ac:dyDescent="0.25">
      <c r="A904" s="17">
        <v>48880</v>
      </c>
      <c r="B904" s="24" t="s">
        <v>87</v>
      </c>
      <c r="C904" s="25">
        <v>41375</v>
      </c>
      <c r="E904" t="s">
        <v>80</v>
      </c>
      <c r="F904" s="107"/>
    </row>
    <row r="905" spans="1:6" x14ac:dyDescent="0.25">
      <c r="A905" s="17">
        <v>48881</v>
      </c>
      <c r="B905" s="24" t="s">
        <v>87</v>
      </c>
      <c r="C905" s="25">
        <v>41375</v>
      </c>
      <c r="E905" t="s">
        <v>80</v>
      </c>
      <c r="F905" s="107"/>
    </row>
    <row r="906" spans="1:6" x14ac:dyDescent="0.25">
      <c r="A906" s="17">
        <v>48882</v>
      </c>
      <c r="B906" s="24" t="s">
        <v>87</v>
      </c>
      <c r="C906" s="25">
        <v>41375</v>
      </c>
      <c r="E906" t="s">
        <v>80</v>
      </c>
      <c r="F906" s="107"/>
    </row>
    <row r="907" spans="1:6" x14ac:dyDescent="0.25">
      <c r="A907" s="17">
        <v>48883</v>
      </c>
      <c r="B907" s="24" t="s">
        <v>87</v>
      </c>
      <c r="C907" s="25">
        <v>41375</v>
      </c>
      <c r="E907" t="s">
        <v>80</v>
      </c>
      <c r="F907" s="107"/>
    </row>
    <row r="908" spans="1:6" x14ac:dyDescent="0.25">
      <c r="A908" s="17">
        <v>48884</v>
      </c>
      <c r="B908" s="24" t="s">
        <v>87</v>
      </c>
      <c r="C908" s="25">
        <v>41375</v>
      </c>
      <c r="E908" t="s">
        <v>80</v>
      </c>
      <c r="F908" s="107"/>
    </row>
    <row r="909" spans="1:6" x14ac:dyDescent="0.25">
      <c r="A909" s="17">
        <v>48885</v>
      </c>
      <c r="B909" s="24" t="s">
        <v>87</v>
      </c>
      <c r="C909" s="25">
        <v>41375</v>
      </c>
      <c r="E909" t="s">
        <v>80</v>
      </c>
      <c r="F909" s="107"/>
    </row>
    <row r="910" spans="1:6" x14ac:dyDescent="0.25">
      <c r="A910" s="17">
        <v>48887</v>
      </c>
      <c r="B910" s="24" t="s">
        <v>87</v>
      </c>
      <c r="C910" s="25">
        <v>41375</v>
      </c>
      <c r="E910" t="s">
        <v>80</v>
      </c>
      <c r="F910" s="107"/>
    </row>
    <row r="911" spans="1:6" x14ac:dyDescent="0.25">
      <c r="A911" s="17">
        <v>48888</v>
      </c>
      <c r="B911" s="24" t="s">
        <v>87</v>
      </c>
      <c r="C911" s="25">
        <v>41375</v>
      </c>
      <c r="E911" t="s">
        <v>80</v>
      </c>
      <c r="F911" s="107"/>
    </row>
    <row r="912" spans="1:6" x14ac:dyDescent="0.25">
      <c r="A912" s="17">
        <v>48889</v>
      </c>
      <c r="B912" s="24" t="s">
        <v>87</v>
      </c>
      <c r="C912" s="25">
        <v>41375</v>
      </c>
      <c r="E912" t="s">
        <v>80</v>
      </c>
      <c r="F912" s="107"/>
    </row>
    <row r="913" spans="1:6" x14ac:dyDescent="0.25">
      <c r="A913" s="17">
        <v>48890</v>
      </c>
      <c r="B913" s="24" t="s">
        <v>87</v>
      </c>
      <c r="C913" s="25">
        <v>41375</v>
      </c>
      <c r="E913" t="s">
        <v>80</v>
      </c>
      <c r="F913" s="107"/>
    </row>
    <row r="914" spans="1:6" x14ac:dyDescent="0.25">
      <c r="A914" s="17">
        <v>48892</v>
      </c>
      <c r="B914" s="24" t="s">
        <v>87</v>
      </c>
      <c r="C914" s="25">
        <v>41375</v>
      </c>
      <c r="E914" t="s">
        <v>80</v>
      </c>
      <c r="F914" s="107"/>
    </row>
    <row r="915" spans="1:6" x14ac:dyDescent="0.25">
      <c r="A915" s="17">
        <v>48873</v>
      </c>
      <c r="B915" s="24" t="s">
        <v>87</v>
      </c>
      <c r="C915" s="25">
        <v>41380</v>
      </c>
      <c r="E915" t="s">
        <v>80</v>
      </c>
      <c r="F915" s="107"/>
    </row>
    <row r="916" spans="1:6" x14ac:dyDescent="0.25">
      <c r="A916" s="17">
        <v>48874</v>
      </c>
      <c r="B916" s="24" t="s">
        <v>87</v>
      </c>
      <c r="C916" s="25">
        <v>41380</v>
      </c>
      <c r="E916" t="s">
        <v>80</v>
      </c>
      <c r="F916" s="107"/>
    </row>
    <row r="917" spans="1:6" x14ac:dyDescent="0.25">
      <c r="A917" s="17">
        <v>48901</v>
      </c>
      <c r="B917" s="24" t="s">
        <v>87</v>
      </c>
      <c r="C917" s="25">
        <v>41380</v>
      </c>
      <c r="E917" t="s">
        <v>80</v>
      </c>
      <c r="F917" s="107"/>
    </row>
    <row r="918" spans="1:6" x14ac:dyDescent="0.25">
      <c r="A918" s="17">
        <v>48902</v>
      </c>
      <c r="B918" s="24" t="s">
        <v>87</v>
      </c>
      <c r="C918" s="25">
        <v>41380</v>
      </c>
      <c r="E918" t="s">
        <v>80</v>
      </c>
      <c r="F918" s="107"/>
    </row>
    <row r="919" spans="1:6" x14ac:dyDescent="0.25">
      <c r="A919" s="17">
        <v>48903</v>
      </c>
      <c r="B919" s="24" t="s">
        <v>87</v>
      </c>
      <c r="C919" s="25">
        <v>41380</v>
      </c>
      <c r="E919" t="s">
        <v>80</v>
      </c>
      <c r="F919" s="107"/>
    </row>
    <row r="920" spans="1:6" x14ac:dyDescent="0.25">
      <c r="A920" s="17">
        <v>48905</v>
      </c>
      <c r="B920" s="24" t="s">
        <v>87</v>
      </c>
      <c r="C920" s="25">
        <v>41380</v>
      </c>
      <c r="E920" t="s">
        <v>80</v>
      </c>
      <c r="F920" s="107"/>
    </row>
    <row r="921" spans="1:6" x14ac:dyDescent="0.25">
      <c r="A921" s="17">
        <v>48906</v>
      </c>
      <c r="B921" s="24" t="s">
        <v>87</v>
      </c>
      <c r="C921" s="25">
        <v>41380</v>
      </c>
      <c r="E921" t="s">
        <v>80</v>
      </c>
      <c r="F921" s="107"/>
    </row>
    <row r="922" spans="1:6" x14ac:dyDescent="0.25">
      <c r="A922" s="17">
        <v>48893</v>
      </c>
      <c r="B922" s="24" t="s">
        <v>87</v>
      </c>
      <c r="C922" s="25">
        <v>41382</v>
      </c>
      <c r="E922" t="s">
        <v>80</v>
      </c>
      <c r="F922" s="107"/>
    </row>
    <row r="923" spans="1:6" x14ac:dyDescent="0.25">
      <c r="A923" s="17">
        <v>48894</v>
      </c>
      <c r="B923" s="24" t="s">
        <v>87</v>
      </c>
      <c r="C923" s="25">
        <v>41382</v>
      </c>
      <c r="E923" t="s">
        <v>80</v>
      </c>
      <c r="F923" s="107"/>
    </row>
    <row r="924" spans="1:6" x14ac:dyDescent="0.25">
      <c r="A924" s="17">
        <v>48909</v>
      </c>
      <c r="B924" s="24" t="s">
        <v>87</v>
      </c>
      <c r="C924" s="25">
        <v>41382</v>
      </c>
      <c r="E924" t="s">
        <v>80</v>
      </c>
      <c r="F924" s="107"/>
    </row>
    <row r="925" spans="1:6" x14ac:dyDescent="0.25">
      <c r="A925" s="17">
        <v>48910</v>
      </c>
      <c r="B925" s="24" t="s">
        <v>87</v>
      </c>
      <c r="C925" s="25">
        <v>41382</v>
      </c>
      <c r="E925" t="s">
        <v>80</v>
      </c>
      <c r="F925" s="107"/>
    </row>
    <row r="926" spans="1:6" x14ac:dyDescent="0.25">
      <c r="A926" s="17">
        <v>48911</v>
      </c>
      <c r="B926" s="24" t="s">
        <v>87</v>
      </c>
      <c r="C926" s="25">
        <v>41382</v>
      </c>
      <c r="E926" t="s">
        <v>80</v>
      </c>
      <c r="F926" s="107"/>
    </row>
    <row r="927" spans="1:6" x14ac:dyDescent="0.25">
      <c r="A927" s="17">
        <v>48915</v>
      </c>
      <c r="B927" s="24" t="s">
        <v>87</v>
      </c>
      <c r="C927" s="25">
        <v>41382</v>
      </c>
      <c r="E927" t="s">
        <v>80</v>
      </c>
      <c r="F927" s="107"/>
    </row>
    <row r="928" spans="1:6" x14ac:dyDescent="0.25">
      <c r="A928" s="17">
        <v>48916</v>
      </c>
      <c r="B928" s="24" t="s">
        <v>87</v>
      </c>
      <c r="C928" s="25">
        <v>41382</v>
      </c>
      <c r="E928" t="s">
        <v>80</v>
      </c>
      <c r="F928" s="107"/>
    </row>
    <row r="929" spans="1:6" x14ac:dyDescent="0.25">
      <c r="A929" s="17">
        <v>48917</v>
      </c>
      <c r="B929" s="24" t="s">
        <v>87</v>
      </c>
      <c r="C929" s="25">
        <v>41382</v>
      </c>
      <c r="E929" t="s">
        <v>80</v>
      </c>
      <c r="F929" s="107"/>
    </row>
    <row r="930" spans="1:6" x14ac:dyDescent="0.25">
      <c r="A930" s="17">
        <v>48918</v>
      </c>
      <c r="B930" s="24" t="s">
        <v>87</v>
      </c>
      <c r="C930" s="25">
        <v>41382</v>
      </c>
      <c r="E930" t="s">
        <v>80</v>
      </c>
      <c r="F930" s="107"/>
    </row>
    <row r="931" spans="1:6" x14ac:dyDescent="0.25">
      <c r="A931" s="17">
        <v>48899</v>
      </c>
      <c r="B931" s="24" t="s">
        <v>87</v>
      </c>
      <c r="C931" s="25">
        <v>41382</v>
      </c>
      <c r="E931" t="s">
        <v>80</v>
      </c>
      <c r="F931" s="107"/>
    </row>
    <row r="932" spans="1:6" x14ac:dyDescent="0.25">
      <c r="A932" s="17">
        <v>48897</v>
      </c>
      <c r="B932" s="24" t="s">
        <v>87</v>
      </c>
      <c r="C932" s="25">
        <v>41382</v>
      </c>
      <c r="E932" t="s">
        <v>80</v>
      </c>
      <c r="F932" s="107"/>
    </row>
    <row r="933" spans="1:6" x14ac:dyDescent="0.25">
      <c r="A933" s="17">
        <v>48900</v>
      </c>
      <c r="B933" s="24" t="s">
        <v>87</v>
      </c>
      <c r="C933" s="25">
        <v>41387</v>
      </c>
      <c r="E933" t="s">
        <v>80</v>
      </c>
      <c r="F933" s="107"/>
    </row>
    <row r="934" spans="1:6" x14ac:dyDescent="0.25">
      <c r="A934" s="17">
        <v>48925</v>
      </c>
      <c r="B934" s="24" t="s">
        <v>87</v>
      </c>
      <c r="C934" s="25">
        <v>41394</v>
      </c>
      <c r="E934" t="s">
        <v>80</v>
      </c>
      <c r="F934" s="107"/>
    </row>
    <row r="935" spans="1:6" x14ac:dyDescent="0.25">
      <c r="A935" s="17">
        <v>49016</v>
      </c>
      <c r="B935" s="24" t="s">
        <v>87</v>
      </c>
      <c r="C935" s="25">
        <v>41394</v>
      </c>
      <c r="E935" t="s">
        <v>80</v>
      </c>
      <c r="F935" s="107"/>
    </row>
    <row r="936" spans="1:6" x14ac:dyDescent="0.25">
      <c r="A936" s="17">
        <v>49022</v>
      </c>
      <c r="B936" s="24" t="s">
        <v>87</v>
      </c>
      <c r="C936" s="25">
        <v>41394</v>
      </c>
      <c r="E936" t="s">
        <v>80</v>
      </c>
      <c r="F936" s="107"/>
    </row>
    <row r="937" spans="1:6" x14ac:dyDescent="0.25">
      <c r="A937" s="17">
        <v>49023</v>
      </c>
      <c r="B937" s="24" t="s">
        <v>87</v>
      </c>
      <c r="C937" s="25">
        <v>41394</v>
      </c>
      <c r="E937" t="s">
        <v>80</v>
      </c>
      <c r="F937" s="107"/>
    </row>
    <row r="938" spans="1:6" x14ac:dyDescent="0.25">
      <c r="A938" s="17">
        <v>49024</v>
      </c>
      <c r="B938" s="24" t="s">
        <v>87</v>
      </c>
      <c r="C938" s="25">
        <v>41394</v>
      </c>
      <c r="E938" t="s">
        <v>80</v>
      </c>
      <c r="F938" s="107"/>
    </row>
    <row r="939" spans="1:6" x14ac:dyDescent="0.25">
      <c r="A939" s="17">
        <v>48927</v>
      </c>
      <c r="B939" s="24" t="s">
        <v>87</v>
      </c>
      <c r="C939" s="25">
        <v>41394</v>
      </c>
      <c r="E939" t="s">
        <v>80</v>
      </c>
      <c r="F939" s="107"/>
    </row>
    <row r="940" spans="1:6" x14ac:dyDescent="0.25">
      <c r="A940" s="17">
        <v>48928</v>
      </c>
      <c r="B940" s="24" t="s">
        <v>87</v>
      </c>
      <c r="C940" s="25">
        <v>41394</v>
      </c>
      <c r="E940" t="s">
        <v>80</v>
      </c>
      <c r="F940" s="107"/>
    </row>
    <row r="941" spans="1:6" x14ac:dyDescent="0.25">
      <c r="A941" s="17">
        <v>48929</v>
      </c>
      <c r="B941" s="24" t="s">
        <v>87</v>
      </c>
      <c r="C941" s="25">
        <v>41394</v>
      </c>
      <c r="E941" t="s">
        <v>80</v>
      </c>
      <c r="F941" s="107"/>
    </row>
    <row r="942" spans="1:6" x14ac:dyDescent="0.25">
      <c r="A942" s="17">
        <v>48930</v>
      </c>
      <c r="B942" s="24" t="s">
        <v>87</v>
      </c>
      <c r="C942" s="25">
        <v>41394</v>
      </c>
      <c r="E942" t="s">
        <v>80</v>
      </c>
      <c r="F942" s="107"/>
    </row>
    <row r="943" spans="1:6" x14ac:dyDescent="0.25">
      <c r="A943" s="17">
        <v>49025</v>
      </c>
      <c r="B943" s="24" t="s">
        <v>87</v>
      </c>
      <c r="C943" s="25">
        <v>41394</v>
      </c>
      <c r="E943" t="s">
        <v>80</v>
      </c>
      <c r="F943" s="107"/>
    </row>
    <row r="944" spans="1:6" x14ac:dyDescent="0.25">
      <c r="A944" s="17">
        <v>48934</v>
      </c>
      <c r="B944" s="24" t="s">
        <v>87</v>
      </c>
      <c r="C944" s="25">
        <v>41394</v>
      </c>
      <c r="E944" t="s">
        <v>80</v>
      </c>
      <c r="F944" s="107"/>
    </row>
    <row r="945" spans="1:6" x14ac:dyDescent="0.25">
      <c r="A945" s="17">
        <v>48933</v>
      </c>
      <c r="B945" s="24" t="s">
        <v>87</v>
      </c>
      <c r="C945" s="25">
        <v>41394</v>
      </c>
      <c r="E945" t="s">
        <v>80</v>
      </c>
      <c r="F945" s="107"/>
    </row>
    <row r="946" spans="1:6" x14ac:dyDescent="0.25">
      <c r="A946" s="17">
        <v>48957</v>
      </c>
      <c r="B946" s="24" t="s">
        <v>87</v>
      </c>
      <c r="C946" s="25">
        <v>41395</v>
      </c>
      <c r="E946" t="s">
        <v>80</v>
      </c>
      <c r="F946" s="107"/>
    </row>
    <row r="947" spans="1:6" x14ac:dyDescent="0.25">
      <c r="A947" s="17">
        <v>48955</v>
      </c>
      <c r="B947" s="24" t="s">
        <v>87</v>
      </c>
      <c r="C947" s="25">
        <v>41395</v>
      </c>
      <c r="E947" t="s">
        <v>80</v>
      </c>
      <c r="F947" s="107"/>
    </row>
    <row r="948" spans="1:6" x14ac:dyDescent="0.25">
      <c r="A948" s="17">
        <v>48958</v>
      </c>
      <c r="B948" s="24" t="s">
        <v>87</v>
      </c>
      <c r="C948" s="25">
        <v>41395</v>
      </c>
      <c r="E948" t="s">
        <v>80</v>
      </c>
      <c r="F948" s="107"/>
    </row>
    <row r="949" spans="1:6" x14ac:dyDescent="0.25">
      <c r="A949" s="17">
        <v>48956</v>
      </c>
      <c r="B949" s="24" t="s">
        <v>87</v>
      </c>
      <c r="C949" s="25">
        <v>41395</v>
      </c>
      <c r="E949" t="s">
        <v>80</v>
      </c>
      <c r="F949" s="107"/>
    </row>
    <row r="950" spans="1:6" x14ac:dyDescent="0.25">
      <c r="A950" s="17">
        <v>48960</v>
      </c>
      <c r="B950" s="24" t="s">
        <v>87</v>
      </c>
      <c r="C950" s="25">
        <v>41395</v>
      </c>
      <c r="E950" t="s">
        <v>80</v>
      </c>
      <c r="F950" s="107"/>
    </row>
    <row r="951" spans="1:6" x14ac:dyDescent="0.25">
      <c r="A951" s="17">
        <v>48959</v>
      </c>
      <c r="B951" s="24" t="s">
        <v>87</v>
      </c>
      <c r="C951" s="25">
        <v>41395</v>
      </c>
      <c r="E951" t="s">
        <v>80</v>
      </c>
      <c r="F951" s="107"/>
    </row>
    <row r="952" spans="1:6" x14ac:dyDescent="0.25">
      <c r="A952" s="17">
        <v>48949</v>
      </c>
      <c r="B952" s="24" t="s">
        <v>87</v>
      </c>
      <c r="C952" s="25">
        <v>41395</v>
      </c>
      <c r="E952" t="s">
        <v>80</v>
      </c>
      <c r="F952" s="107"/>
    </row>
    <row r="953" spans="1:6" x14ac:dyDescent="0.25">
      <c r="A953" s="17">
        <v>48950</v>
      </c>
      <c r="B953" s="24" t="s">
        <v>87</v>
      </c>
      <c r="C953" s="25">
        <v>41395</v>
      </c>
      <c r="E953" t="s">
        <v>80</v>
      </c>
      <c r="F953" s="107"/>
    </row>
    <row r="954" spans="1:6" x14ac:dyDescent="0.25">
      <c r="A954" s="17">
        <v>48951</v>
      </c>
      <c r="B954" s="24" t="s">
        <v>87</v>
      </c>
      <c r="C954" s="25">
        <v>41395</v>
      </c>
      <c r="E954" t="s">
        <v>80</v>
      </c>
      <c r="F954" s="107"/>
    </row>
    <row r="955" spans="1:6" x14ac:dyDescent="0.25">
      <c r="A955" s="17">
        <v>48952</v>
      </c>
      <c r="B955" s="24" t="s">
        <v>87</v>
      </c>
      <c r="C955" s="25">
        <v>41395</v>
      </c>
      <c r="E955" t="s">
        <v>80</v>
      </c>
      <c r="F955" s="107"/>
    </row>
    <row r="956" spans="1:6" x14ac:dyDescent="0.25">
      <c r="A956" s="17">
        <v>48953</v>
      </c>
      <c r="B956" s="24" t="s">
        <v>87</v>
      </c>
      <c r="C956" s="25">
        <v>41395</v>
      </c>
      <c r="E956" t="s">
        <v>80</v>
      </c>
      <c r="F956" s="107"/>
    </row>
    <row r="957" spans="1:6" x14ac:dyDescent="0.25">
      <c r="A957" s="17">
        <v>48875</v>
      </c>
      <c r="B957" s="24" t="s">
        <v>87</v>
      </c>
      <c r="C957" s="25">
        <v>41396</v>
      </c>
      <c r="E957" t="s">
        <v>80</v>
      </c>
      <c r="F957" s="107"/>
    </row>
    <row r="958" spans="1:6" x14ac:dyDescent="0.25">
      <c r="A958" s="17">
        <v>48922</v>
      </c>
      <c r="B958" s="24" t="s">
        <v>87</v>
      </c>
      <c r="C958" s="25">
        <v>41401</v>
      </c>
      <c r="E958" t="s">
        <v>80</v>
      </c>
      <c r="F958" s="107"/>
    </row>
    <row r="959" spans="1:6" x14ac:dyDescent="0.25">
      <c r="A959" s="17">
        <v>48898</v>
      </c>
      <c r="B959" s="24" t="s">
        <v>87</v>
      </c>
      <c r="C959" s="25">
        <v>41402</v>
      </c>
      <c r="E959" t="s">
        <v>80</v>
      </c>
      <c r="F959" s="107"/>
    </row>
    <row r="960" spans="1:6" x14ac:dyDescent="0.25">
      <c r="A960" s="17">
        <v>48968</v>
      </c>
      <c r="B960" s="24" t="s">
        <v>87</v>
      </c>
      <c r="C960" s="25">
        <v>41402</v>
      </c>
      <c r="E960" t="s">
        <v>80</v>
      </c>
      <c r="F960" s="107"/>
    </row>
    <row r="961" spans="1:6" x14ac:dyDescent="0.25">
      <c r="A961" s="17">
        <v>48932</v>
      </c>
      <c r="B961" s="24" t="s">
        <v>87</v>
      </c>
      <c r="C961" s="25">
        <v>41402</v>
      </c>
      <c r="E961" t="s">
        <v>80</v>
      </c>
      <c r="F961" s="107"/>
    </row>
    <row r="962" spans="1:6" x14ac:dyDescent="0.25">
      <c r="A962" s="17">
        <v>48919</v>
      </c>
      <c r="B962" s="24" t="s">
        <v>87</v>
      </c>
      <c r="C962" s="25">
        <v>41403</v>
      </c>
      <c r="E962" t="s">
        <v>80</v>
      </c>
      <c r="F962" s="107"/>
    </row>
    <row r="963" spans="1:6" x14ac:dyDescent="0.25">
      <c r="A963" s="17">
        <v>48992</v>
      </c>
      <c r="B963" s="24" t="s">
        <v>87</v>
      </c>
      <c r="C963" s="25">
        <v>41408</v>
      </c>
      <c r="E963" t="s">
        <v>80</v>
      </c>
      <c r="F963" s="107"/>
    </row>
    <row r="964" spans="1:6" x14ac:dyDescent="0.25">
      <c r="A964" s="17">
        <v>48993</v>
      </c>
      <c r="B964" s="24" t="s">
        <v>87</v>
      </c>
      <c r="C964" s="25">
        <v>41408</v>
      </c>
      <c r="E964" t="s">
        <v>80</v>
      </c>
      <c r="F964" s="107"/>
    </row>
    <row r="965" spans="1:6" x14ac:dyDescent="0.25">
      <c r="A965" s="17">
        <v>48994</v>
      </c>
      <c r="B965" s="24" t="s">
        <v>87</v>
      </c>
      <c r="C965" s="25">
        <v>41408</v>
      </c>
      <c r="E965" t="s">
        <v>80</v>
      </c>
      <c r="F965" s="107"/>
    </row>
    <row r="966" spans="1:6" x14ac:dyDescent="0.25">
      <c r="A966" s="17">
        <v>48995</v>
      </c>
      <c r="B966" s="24" t="s">
        <v>87</v>
      </c>
      <c r="C966" s="25">
        <v>41408</v>
      </c>
      <c r="E966" t="s">
        <v>80</v>
      </c>
      <c r="F966" s="107"/>
    </row>
    <row r="967" spans="1:6" x14ac:dyDescent="0.25">
      <c r="A967" s="17">
        <v>48978</v>
      </c>
      <c r="B967" s="24" t="s">
        <v>87</v>
      </c>
      <c r="C967" s="25">
        <v>41408</v>
      </c>
      <c r="E967" t="s">
        <v>80</v>
      </c>
      <c r="F967" s="107"/>
    </row>
    <row r="968" spans="1:6" x14ac:dyDescent="0.25">
      <c r="A968" s="17">
        <v>48975</v>
      </c>
      <c r="B968" s="24" t="s">
        <v>87</v>
      </c>
      <c r="C968" s="25">
        <v>41408</v>
      </c>
      <c r="E968" t="s">
        <v>80</v>
      </c>
      <c r="F968" s="107"/>
    </row>
    <row r="969" spans="1:6" x14ac:dyDescent="0.25">
      <c r="A969" s="17">
        <v>48976</v>
      </c>
      <c r="B969" s="24" t="s">
        <v>87</v>
      </c>
      <c r="C969" s="25">
        <v>41408</v>
      </c>
      <c r="E969" t="s">
        <v>80</v>
      </c>
      <c r="F969" s="107"/>
    </row>
    <row r="970" spans="1:6" x14ac:dyDescent="0.25">
      <c r="A970" s="17">
        <v>48973</v>
      </c>
      <c r="B970" s="24" t="s">
        <v>87</v>
      </c>
      <c r="C970" s="25">
        <v>41408</v>
      </c>
      <c r="E970" t="s">
        <v>80</v>
      </c>
      <c r="F970" s="107"/>
    </row>
    <row r="971" spans="1:6" x14ac:dyDescent="0.25">
      <c r="A971" s="17">
        <v>48987</v>
      </c>
      <c r="B971" s="24" t="s">
        <v>87</v>
      </c>
      <c r="C971" s="25">
        <v>41409</v>
      </c>
      <c r="E971" t="s">
        <v>80</v>
      </c>
      <c r="F971" s="107"/>
    </row>
    <row r="972" spans="1:6" x14ac:dyDescent="0.25">
      <c r="A972" s="17">
        <v>48985</v>
      </c>
      <c r="B972" s="24" t="s">
        <v>87</v>
      </c>
      <c r="C972" s="25">
        <v>41409</v>
      </c>
      <c r="E972" t="s">
        <v>80</v>
      </c>
      <c r="F972" s="107"/>
    </row>
    <row r="973" spans="1:6" x14ac:dyDescent="0.25">
      <c r="A973" s="17">
        <v>48988</v>
      </c>
      <c r="B973" s="24" t="s">
        <v>87</v>
      </c>
      <c r="C973" s="25">
        <v>41409</v>
      </c>
      <c r="E973" t="s">
        <v>80</v>
      </c>
      <c r="F973" s="107"/>
    </row>
    <row r="974" spans="1:6" x14ac:dyDescent="0.25">
      <c r="A974" s="17">
        <v>48990</v>
      </c>
      <c r="B974" s="24" t="s">
        <v>87</v>
      </c>
      <c r="C974" s="25">
        <v>41409</v>
      </c>
      <c r="E974" t="s">
        <v>80</v>
      </c>
      <c r="F974" s="107"/>
    </row>
    <row r="975" spans="1:6" x14ac:dyDescent="0.25">
      <c r="A975" s="17">
        <v>48989</v>
      </c>
      <c r="B975" s="24" t="s">
        <v>87</v>
      </c>
      <c r="C975" s="25">
        <v>41409</v>
      </c>
      <c r="E975" t="s">
        <v>80</v>
      </c>
      <c r="F975" s="107"/>
    </row>
    <row r="976" spans="1:6" x14ac:dyDescent="0.25">
      <c r="A976" s="17">
        <v>48986</v>
      </c>
      <c r="B976" s="24" t="s">
        <v>87</v>
      </c>
      <c r="C976" s="25">
        <v>41409</v>
      </c>
      <c r="E976" t="s">
        <v>80</v>
      </c>
      <c r="F976" s="107"/>
    </row>
    <row r="977" spans="1:6" x14ac:dyDescent="0.25">
      <c r="A977" s="17">
        <v>48996</v>
      </c>
      <c r="B977" s="24" t="s">
        <v>87</v>
      </c>
      <c r="C977" s="25">
        <v>41409</v>
      </c>
      <c r="E977" t="s">
        <v>80</v>
      </c>
      <c r="F977" s="107"/>
    </row>
    <row r="978" spans="1:6" x14ac:dyDescent="0.25">
      <c r="A978" s="17">
        <v>48983</v>
      </c>
      <c r="B978" s="24" t="s">
        <v>87</v>
      </c>
      <c r="C978" s="25">
        <v>41409</v>
      </c>
      <c r="E978" t="s">
        <v>80</v>
      </c>
      <c r="F978" s="107"/>
    </row>
    <row r="979" spans="1:6" x14ac:dyDescent="0.25">
      <c r="A979" s="17">
        <v>48982</v>
      </c>
      <c r="B979" s="24" t="s">
        <v>87</v>
      </c>
      <c r="C979" s="25">
        <v>41409</v>
      </c>
      <c r="E979" t="s">
        <v>80</v>
      </c>
      <c r="F979" s="107"/>
    </row>
    <row r="980" spans="1:6" x14ac:dyDescent="0.25">
      <c r="A980" s="17">
        <v>48931</v>
      </c>
      <c r="B980" s="24" t="s">
        <v>87</v>
      </c>
      <c r="C980" s="25">
        <v>41410</v>
      </c>
      <c r="E980" t="s">
        <v>80</v>
      </c>
      <c r="F980" s="107"/>
    </row>
    <row r="981" spans="1:6" x14ac:dyDescent="0.25">
      <c r="A981" s="17">
        <v>48964</v>
      </c>
      <c r="B981" s="24" t="s">
        <v>87</v>
      </c>
      <c r="C981" s="25">
        <v>41410</v>
      </c>
      <c r="E981" t="s">
        <v>80</v>
      </c>
      <c r="F981" s="107"/>
    </row>
    <row r="982" spans="1:6" x14ac:dyDescent="0.25">
      <c r="A982" s="17">
        <v>48965</v>
      </c>
      <c r="B982" s="24" t="s">
        <v>87</v>
      </c>
      <c r="C982" s="25">
        <v>41410</v>
      </c>
      <c r="E982" t="s">
        <v>80</v>
      </c>
      <c r="F982" s="107"/>
    </row>
    <row r="983" spans="1:6" x14ac:dyDescent="0.25">
      <c r="A983" s="17">
        <v>48966</v>
      </c>
      <c r="B983" s="24" t="s">
        <v>87</v>
      </c>
      <c r="C983" s="25">
        <v>41410</v>
      </c>
      <c r="E983" t="s">
        <v>80</v>
      </c>
      <c r="F983" s="107"/>
    </row>
    <row r="984" spans="1:6" x14ac:dyDescent="0.25">
      <c r="A984" s="17">
        <v>49021</v>
      </c>
      <c r="B984" s="24" t="s">
        <v>87</v>
      </c>
      <c r="C984" s="25">
        <v>41410</v>
      </c>
      <c r="E984" t="s">
        <v>80</v>
      </c>
      <c r="F984" s="107"/>
    </row>
    <row r="985" spans="1:6" x14ac:dyDescent="0.25">
      <c r="A985" s="17">
        <v>49017</v>
      </c>
      <c r="B985" s="24" t="s">
        <v>87</v>
      </c>
      <c r="C985" s="25">
        <v>41410</v>
      </c>
      <c r="E985" t="s">
        <v>80</v>
      </c>
      <c r="F985" s="107"/>
    </row>
    <row r="986" spans="1:6" x14ac:dyDescent="0.25">
      <c r="A986" s="17">
        <v>49019</v>
      </c>
      <c r="B986" s="24" t="s">
        <v>87</v>
      </c>
      <c r="C986" s="25">
        <v>41410</v>
      </c>
      <c r="E986" t="s">
        <v>80</v>
      </c>
      <c r="F986" s="107"/>
    </row>
    <row r="987" spans="1:6" x14ac:dyDescent="0.25">
      <c r="A987" s="17">
        <v>49020</v>
      </c>
      <c r="B987" s="24" t="s">
        <v>87</v>
      </c>
      <c r="C987" s="25">
        <v>41410</v>
      </c>
      <c r="E987" t="s">
        <v>80</v>
      </c>
      <c r="F987" s="107"/>
    </row>
    <row r="988" spans="1:6" x14ac:dyDescent="0.25">
      <c r="A988" s="17">
        <v>48984</v>
      </c>
      <c r="B988" s="24" t="s">
        <v>87</v>
      </c>
      <c r="C988" s="25">
        <v>41410</v>
      </c>
      <c r="E988" t="s">
        <v>80</v>
      </c>
      <c r="F988" s="107"/>
    </row>
    <row r="989" spans="1:6" x14ac:dyDescent="0.25">
      <c r="A989" s="17">
        <v>48981</v>
      </c>
      <c r="B989" s="24" t="s">
        <v>87</v>
      </c>
      <c r="C989" s="25">
        <v>41410</v>
      </c>
      <c r="E989" t="s">
        <v>80</v>
      </c>
      <c r="F989" s="107"/>
    </row>
    <row r="990" spans="1:6" x14ac:dyDescent="0.25">
      <c r="A990" s="17">
        <v>49018</v>
      </c>
      <c r="B990" s="24" t="s">
        <v>87</v>
      </c>
      <c r="C990" s="25">
        <v>41410</v>
      </c>
      <c r="E990" t="s">
        <v>80</v>
      </c>
      <c r="F990" s="107"/>
    </row>
    <row r="991" spans="1:6" x14ac:dyDescent="0.25">
      <c r="A991" s="17">
        <v>48924</v>
      </c>
      <c r="B991" s="24" t="s">
        <v>87</v>
      </c>
      <c r="C991" s="25">
        <v>41410</v>
      </c>
      <c r="E991" t="s">
        <v>80</v>
      </c>
      <c r="F991" s="107"/>
    </row>
    <row r="992" spans="1:6" x14ac:dyDescent="0.25">
      <c r="A992" s="17">
        <v>48963</v>
      </c>
      <c r="B992" s="24" t="s">
        <v>87</v>
      </c>
      <c r="C992" s="25">
        <v>41410</v>
      </c>
      <c r="E992" t="s">
        <v>80</v>
      </c>
      <c r="F992" s="107"/>
    </row>
    <row r="993" spans="1:6" x14ac:dyDescent="0.25">
      <c r="A993" s="17">
        <v>48998</v>
      </c>
      <c r="B993" s="24" t="s">
        <v>87</v>
      </c>
      <c r="C993" s="25">
        <v>41414</v>
      </c>
      <c r="E993" t="s">
        <v>80</v>
      </c>
      <c r="F993" s="107"/>
    </row>
    <row r="994" spans="1:6" x14ac:dyDescent="0.25">
      <c r="A994" s="17">
        <v>49002</v>
      </c>
      <c r="B994" s="24" t="s">
        <v>87</v>
      </c>
      <c r="C994" s="25">
        <v>41414</v>
      </c>
      <c r="E994" t="s">
        <v>80</v>
      </c>
      <c r="F994" s="107"/>
    </row>
    <row r="995" spans="1:6" x14ac:dyDescent="0.25">
      <c r="A995" s="17">
        <v>49001</v>
      </c>
      <c r="B995" s="24" t="s">
        <v>87</v>
      </c>
      <c r="C995" s="25">
        <v>41414</v>
      </c>
      <c r="E995" t="s">
        <v>80</v>
      </c>
      <c r="F995" s="107"/>
    </row>
    <row r="996" spans="1:6" x14ac:dyDescent="0.25">
      <c r="A996" s="17">
        <v>48961</v>
      </c>
      <c r="B996" s="24" t="s">
        <v>87</v>
      </c>
      <c r="C996" s="25">
        <v>41414</v>
      </c>
      <c r="E996" t="s">
        <v>80</v>
      </c>
      <c r="F996" s="107"/>
    </row>
    <row r="997" spans="1:6" x14ac:dyDescent="0.25">
      <c r="A997" s="17">
        <v>48962</v>
      </c>
      <c r="B997" s="24" t="s">
        <v>87</v>
      </c>
      <c r="C997" s="25">
        <v>41414</v>
      </c>
      <c r="E997" t="s">
        <v>80</v>
      </c>
      <c r="F997" s="107"/>
    </row>
    <row r="998" spans="1:6" x14ac:dyDescent="0.25">
      <c r="A998" s="17">
        <v>48999</v>
      </c>
      <c r="B998" s="24" t="s">
        <v>87</v>
      </c>
      <c r="C998" s="25">
        <v>41414</v>
      </c>
      <c r="E998" t="s">
        <v>80</v>
      </c>
      <c r="F998" s="107"/>
    </row>
    <row r="999" spans="1:6" x14ac:dyDescent="0.25">
      <c r="A999" s="17">
        <v>48947</v>
      </c>
      <c r="B999" s="24" t="s">
        <v>87</v>
      </c>
      <c r="C999" s="25">
        <v>41415</v>
      </c>
      <c r="E999" t="s">
        <v>80</v>
      </c>
      <c r="F999" s="107"/>
    </row>
    <row r="1000" spans="1:6" x14ac:dyDescent="0.25">
      <c r="A1000" s="17">
        <v>48945</v>
      </c>
      <c r="B1000" s="24" t="s">
        <v>87</v>
      </c>
      <c r="C1000" s="25">
        <v>41415</v>
      </c>
      <c r="E1000" t="s">
        <v>80</v>
      </c>
      <c r="F1000" s="107"/>
    </row>
    <row r="1001" spans="1:6" x14ac:dyDescent="0.25">
      <c r="A1001" s="17">
        <v>48943</v>
      </c>
      <c r="B1001" s="24" t="s">
        <v>87</v>
      </c>
      <c r="C1001" s="25">
        <v>41415</v>
      </c>
      <c r="E1001" t="s">
        <v>80</v>
      </c>
      <c r="F1001" s="107"/>
    </row>
    <row r="1002" spans="1:6" x14ac:dyDescent="0.25">
      <c r="A1002" s="17">
        <v>48942</v>
      </c>
      <c r="B1002" s="24" t="s">
        <v>87</v>
      </c>
      <c r="C1002" s="25">
        <v>41415</v>
      </c>
      <c r="E1002" t="s">
        <v>80</v>
      </c>
      <c r="F1002" s="107"/>
    </row>
    <row r="1003" spans="1:6" x14ac:dyDescent="0.25">
      <c r="A1003" s="17">
        <v>49008</v>
      </c>
      <c r="B1003" s="24" t="s">
        <v>87</v>
      </c>
      <c r="C1003" s="25">
        <v>41415</v>
      </c>
      <c r="E1003" t="s">
        <v>80</v>
      </c>
      <c r="F1003" s="107"/>
    </row>
    <row r="1004" spans="1:6" x14ac:dyDescent="0.25">
      <c r="A1004" s="17">
        <v>49004</v>
      </c>
      <c r="B1004" s="24" t="s">
        <v>87</v>
      </c>
      <c r="C1004" s="25">
        <v>41415</v>
      </c>
      <c r="E1004" t="s">
        <v>80</v>
      </c>
      <c r="F1004" s="107"/>
    </row>
    <row r="1005" spans="1:6" x14ac:dyDescent="0.25">
      <c r="A1005" s="17">
        <v>49005</v>
      </c>
      <c r="B1005" s="24" t="s">
        <v>87</v>
      </c>
      <c r="C1005" s="25">
        <v>41415</v>
      </c>
      <c r="E1005" t="s">
        <v>80</v>
      </c>
      <c r="F1005" s="107"/>
    </row>
    <row r="1006" spans="1:6" x14ac:dyDescent="0.25">
      <c r="A1006" s="17">
        <v>49006</v>
      </c>
      <c r="B1006" s="24" t="s">
        <v>87</v>
      </c>
      <c r="C1006" s="25">
        <v>41415</v>
      </c>
      <c r="E1006" t="s">
        <v>80</v>
      </c>
      <c r="F1006" s="107"/>
    </row>
    <row r="1007" spans="1:6" x14ac:dyDescent="0.25">
      <c r="A1007" s="17">
        <v>49000</v>
      </c>
      <c r="B1007" s="24" t="s">
        <v>87</v>
      </c>
      <c r="C1007" s="25">
        <v>41415</v>
      </c>
      <c r="E1007" t="s">
        <v>80</v>
      </c>
      <c r="F1007" s="107"/>
    </row>
    <row r="1008" spans="1:6" x14ac:dyDescent="0.25">
      <c r="A1008" s="17">
        <v>49007</v>
      </c>
      <c r="B1008" s="24" t="s">
        <v>87</v>
      </c>
      <c r="C1008" s="25">
        <v>41415</v>
      </c>
      <c r="E1008" t="s">
        <v>80</v>
      </c>
      <c r="F1008" s="107"/>
    </row>
    <row r="1009" spans="1:6" x14ac:dyDescent="0.25">
      <c r="A1009" s="17">
        <v>49028</v>
      </c>
      <c r="B1009" s="24" t="s">
        <v>87</v>
      </c>
      <c r="C1009" s="25">
        <v>41422</v>
      </c>
      <c r="E1009" t="s">
        <v>80</v>
      </c>
      <c r="F1009" s="107"/>
    </row>
    <row r="1010" spans="1:6" x14ac:dyDescent="0.25">
      <c r="A1010" s="17">
        <v>49030</v>
      </c>
      <c r="B1010" s="24" t="s">
        <v>87</v>
      </c>
      <c r="C1010" s="25">
        <v>41422</v>
      </c>
      <c r="E1010" t="s">
        <v>80</v>
      </c>
      <c r="F1010" s="107"/>
    </row>
    <row r="1011" spans="1:6" x14ac:dyDescent="0.25">
      <c r="A1011" s="17">
        <v>49026</v>
      </c>
      <c r="B1011" s="24" t="s">
        <v>87</v>
      </c>
      <c r="C1011" s="25">
        <v>41422</v>
      </c>
      <c r="E1011" t="s">
        <v>80</v>
      </c>
      <c r="F1011" s="107"/>
    </row>
    <row r="1012" spans="1:6" x14ac:dyDescent="0.25">
      <c r="A1012" s="17">
        <v>49029</v>
      </c>
      <c r="B1012" s="24" t="s">
        <v>87</v>
      </c>
      <c r="C1012" s="25">
        <v>41422</v>
      </c>
      <c r="E1012" t="s">
        <v>80</v>
      </c>
      <c r="F1012" s="107"/>
    </row>
    <row r="1013" spans="1:6" x14ac:dyDescent="0.25">
      <c r="A1013" s="17">
        <v>48937</v>
      </c>
      <c r="B1013" s="24" t="s">
        <v>87</v>
      </c>
      <c r="C1013" s="25">
        <v>41422</v>
      </c>
      <c r="E1013" t="s">
        <v>80</v>
      </c>
      <c r="F1013" s="107"/>
    </row>
    <row r="1014" spans="1:6" x14ac:dyDescent="0.25">
      <c r="A1014" s="17">
        <v>48938</v>
      </c>
      <c r="B1014" s="24" t="s">
        <v>87</v>
      </c>
      <c r="C1014" s="25">
        <v>41422</v>
      </c>
      <c r="E1014" t="s">
        <v>80</v>
      </c>
      <c r="F1014" s="107"/>
    </row>
    <row r="1015" spans="1:6" x14ac:dyDescent="0.25">
      <c r="A1015" s="17">
        <v>48939</v>
      </c>
      <c r="B1015" s="24" t="s">
        <v>87</v>
      </c>
      <c r="C1015" s="25">
        <v>41422</v>
      </c>
      <c r="E1015" t="s">
        <v>80</v>
      </c>
      <c r="F1015" s="107"/>
    </row>
    <row r="1016" spans="1:6" x14ac:dyDescent="0.25">
      <c r="A1016" s="17">
        <v>48941</v>
      </c>
      <c r="B1016" s="24" t="s">
        <v>87</v>
      </c>
      <c r="C1016" s="25">
        <v>41422</v>
      </c>
      <c r="E1016" t="s">
        <v>80</v>
      </c>
      <c r="F1016" s="107"/>
    </row>
    <row r="1017" spans="1:6" x14ac:dyDescent="0.25">
      <c r="A1017" s="17">
        <v>49027</v>
      </c>
      <c r="B1017" s="24" t="s">
        <v>87</v>
      </c>
      <c r="C1017" s="25">
        <v>41422</v>
      </c>
      <c r="E1017" t="s">
        <v>80</v>
      </c>
      <c r="F1017" s="107"/>
    </row>
    <row r="1018" spans="1:6" x14ac:dyDescent="0.25">
      <c r="A1018" s="17">
        <v>49035</v>
      </c>
      <c r="B1018" s="24" t="s">
        <v>87</v>
      </c>
      <c r="C1018" s="25">
        <v>41423</v>
      </c>
      <c r="E1018" t="s">
        <v>80</v>
      </c>
      <c r="F1018" s="107"/>
    </row>
    <row r="1019" spans="1:6" x14ac:dyDescent="0.25">
      <c r="A1019" s="17">
        <v>49033</v>
      </c>
      <c r="B1019" s="24" t="s">
        <v>87</v>
      </c>
      <c r="C1019" s="25">
        <v>41423</v>
      </c>
      <c r="E1019" t="s">
        <v>80</v>
      </c>
      <c r="F1019" s="107"/>
    </row>
    <row r="1020" spans="1:6" x14ac:dyDescent="0.25">
      <c r="A1020" s="17">
        <v>49036</v>
      </c>
      <c r="B1020" s="24" t="s">
        <v>87</v>
      </c>
      <c r="C1020" s="25">
        <v>41423</v>
      </c>
      <c r="E1020" t="s">
        <v>80</v>
      </c>
      <c r="F1020" s="107"/>
    </row>
    <row r="1021" spans="1:6" x14ac:dyDescent="0.25">
      <c r="A1021" s="17">
        <v>49031</v>
      </c>
      <c r="B1021" s="24" t="s">
        <v>87</v>
      </c>
      <c r="C1021" s="25">
        <v>41423</v>
      </c>
      <c r="E1021" t="s">
        <v>80</v>
      </c>
      <c r="F1021" s="107"/>
    </row>
    <row r="1022" spans="1:6" x14ac:dyDescent="0.25">
      <c r="A1022" s="17">
        <v>49037</v>
      </c>
      <c r="B1022" s="24" t="s">
        <v>87</v>
      </c>
      <c r="C1022" s="25">
        <v>41423</v>
      </c>
      <c r="E1022" t="s">
        <v>80</v>
      </c>
      <c r="F1022" s="107"/>
    </row>
    <row r="1023" spans="1:6" x14ac:dyDescent="0.25">
      <c r="A1023" s="17">
        <v>49039</v>
      </c>
      <c r="B1023" s="24" t="s">
        <v>87</v>
      </c>
      <c r="C1023" s="25">
        <v>41423</v>
      </c>
      <c r="E1023" t="s">
        <v>80</v>
      </c>
      <c r="F1023" s="107"/>
    </row>
    <row r="1024" spans="1:6" x14ac:dyDescent="0.25">
      <c r="A1024" s="17">
        <v>49038</v>
      </c>
      <c r="B1024" s="24" t="s">
        <v>87</v>
      </c>
      <c r="C1024" s="25">
        <v>41423</v>
      </c>
      <c r="E1024" t="s">
        <v>80</v>
      </c>
      <c r="F1024" s="107"/>
    </row>
    <row r="1025" spans="1:6" x14ac:dyDescent="0.25">
      <c r="A1025" s="17">
        <v>49041</v>
      </c>
      <c r="B1025" s="24" t="s">
        <v>87</v>
      </c>
      <c r="C1025" s="25">
        <v>41423</v>
      </c>
      <c r="E1025" t="s">
        <v>80</v>
      </c>
      <c r="F1025" s="107"/>
    </row>
    <row r="1026" spans="1:6" x14ac:dyDescent="0.25">
      <c r="A1026" s="17">
        <v>49040</v>
      </c>
      <c r="B1026" s="24" t="s">
        <v>87</v>
      </c>
      <c r="C1026" s="25">
        <v>41423</v>
      </c>
      <c r="E1026" t="s">
        <v>80</v>
      </c>
      <c r="F1026" s="107"/>
    </row>
    <row r="1027" spans="1:6" x14ac:dyDescent="0.25">
      <c r="A1027" s="17">
        <v>49047</v>
      </c>
      <c r="B1027" s="24" t="s">
        <v>87</v>
      </c>
      <c r="C1027" s="25">
        <v>41423</v>
      </c>
      <c r="E1027" t="s">
        <v>80</v>
      </c>
      <c r="F1027" s="107"/>
    </row>
    <row r="1028" spans="1:6" x14ac:dyDescent="0.25">
      <c r="A1028" s="17">
        <v>49042</v>
      </c>
      <c r="B1028" s="24" t="s">
        <v>87</v>
      </c>
      <c r="C1028" s="25">
        <v>41423</v>
      </c>
      <c r="E1028" t="s">
        <v>80</v>
      </c>
      <c r="F1028" s="107"/>
    </row>
    <row r="1029" spans="1:6" x14ac:dyDescent="0.25">
      <c r="A1029" s="17">
        <v>49050</v>
      </c>
      <c r="B1029" s="24" t="s">
        <v>87</v>
      </c>
      <c r="C1029" s="25">
        <v>41425</v>
      </c>
      <c r="E1029" t="s">
        <v>80</v>
      </c>
      <c r="F1029" s="107"/>
    </row>
    <row r="1030" spans="1:6" x14ac:dyDescent="0.25">
      <c r="A1030" s="17">
        <v>49049</v>
      </c>
      <c r="B1030" s="24" t="s">
        <v>87</v>
      </c>
      <c r="C1030" s="25">
        <v>41425</v>
      </c>
      <c r="E1030" t="s">
        <v>80</v>
      </c>
      <c r="F1030" s="107"/>
    </row>
    <row r="1031" spans="1:6" x14ac:dyDescent="0.25">
      <c r="A1031" s="17">
        <v>49053</v>
      </c>
      <c r="B1031" s="24" t="s">
        <v>87</v>
      </c>
      <c r="C1031" s="25">
        <v>41425</v>
      </c>
      <c r="E1031" t="s">
        <v>80</v>
      </c>
      <c r="F1031" s="107"/>
    </row>
    <row r="1032" spans="1:6" x14ac:dyDescent="0.25">
      <c r="A1032" s="17">
        <v>49054</v>
      </c>
      <c r="B1032" s="24" t="s">
        <v>87</v>
      </c>
      <c r="C1032" s="25">
        <v>41425</v>
      </c>
      <c r="E1032" t="s">
        <v>80</v>
      </c>
      <c r="F1032" s="107"/>
    </row>
    <row r="1033" spans="1:6" x14ac:dyDescent="0.25">
      <c r="A1033" s="17">
        <v>49051</v>
      </c>
      <c r="B1033" s="24" t="s">
        <v>87</v>
      </c>
      <c r="C1033" s="25">
        <v>41425</v>
      </c>
      <c r="E1033" t="s">
        <v>80</v>
      </c>
      <c r="F1033" s="107"/>
    </row>
    <row r="1034" spans="1:6" x14ac:dyDescent="0.25">
      <c r="A1034" s="17">
        <v>49058</v>
      </c>
      <c r="B1034" s="24" t="s">
        <v>87</v>
      </c>
      <c r="C1034" s="25">
        <v>41432</v>
      </c>
      <c r="E1034" t="s">
        <v>80</v>
      </c>
      <c r="F1034" s="107"/>
    </row>
    <row r="1035" spans="1:6" x14ac:dyDescent="0.25">
      <c r="A1035" s="17">
        <v>49065</v>
      </c>
      <c r="B1035" s="24" t="s">
        <v>87</v>
      </c>
      <c r="C1035" s="25">
        <v>41439</v>
      </c>
      <c r="E1035" t="s">
        <v>80</v>
      </c>
      <c r="F1035" s="107"/>
    </row>
    <row r="1036" spans="1:6" x14ac:dyDescent="0.25">
      <c r="A1036" s="17">
        <v>49066</v>
      </c>
      <c r="B1036" s="24" t="s">
        <v>87</v>
      </c>
      <c r="C1036" s="25">
        <v>41444</v>
      </c>
      <c r="E1036" t="s">
        <v>80</v>
      </c>
      <c r="F1036" s="107"/>
    </row>
    <row r="1037" spans="1:6" x14ac:dyDescent="0.25">
      <c r="A1037" s="17">
        <v>49067</v>
      </c>
      <c r="B1037" s="24" t="s">
        <v>87</v>
      </c>
      <c r="C1037" s="25">
        <v>41444</v>
      </c>
      <c r="E1037" t="s">
        <v>80</v>
      </c>
      <c r="F1037" s="107"/>
    </row>
    <row r="1038" spans="1:6" x14ac:dyDescent="0.25">
      <c r="A1038" s="17">
        <v>49068</v>
      </c>
      <c r="B1038" s="24" t="s">
        <v>87</v>
      </c>
      <c r="C1038" s="25">
        <v>41444</v>
      </c>
      <c r="E1038" t="s">
        <v>80</v>
      </c>
      <c r="F1038" s="107"/>
    </row>
    <row r="1039" spans="1:6" x14ac:dyDescent="0.25">
      <c r="A1039" s="17">
        <v>49069</v>
      </c>
      <c r="B1039" s="24" t="s">
        <v>87</v>
      </c>
      <c r="C1039" s="25">
        <v>41444</v>
      </c>
      <c r="E1039" t="s">
        <v>80</v>
      </c>
      <c r="F1039" s="107"/>
    </row>
    <row r="1040" spans="1:6" x14ac:dyDescent="0.25">
      <c r="A1040" s="17">
        <v>49055</v>
      </c>
      <c r="B1040" s="24" t="s">
        <v>87</v>
      </c>
      <c r="C1040" s="25">
        <v>41444</v>
      </c>
      <c r="E1040" t="s">
        <v>80</v>
      </c>
      <c r="F1040" s="107"/>
    </row>
    <row r="1041" spans="1:6" x14ac:dyDescent="0.25">
      <c r="A1041" s="17">
        <v>49076</v>
      </c>
      <c r="B1041" s="24" t="s">
        <v>87</v>
      </c>
      <c r="C1041" s="25">
        <v>41444</v>
      </c>
      <c r="E1041" t="s">
        <v>80</v>
      </c>
      <c r="F1041" s="107"/>
    </row>
    <row r="1042" spans="1:6" x14ac:dyDescent="0.25">
      <c r="A1042" s="17">
        <v>49074</v>
      </c>
      <c r="B1042" s="24" t="s">
        <v>87</v>
      </c>
      <c r="C1042" s="25">
        <v>41444</v>
      </c>
      <c r="E1042" t="s">
        <v>80</v>
      </c>
      <c r="F1042" s="107"/>
    </row>
    <row r="1043" spans="1:6" x14ac:dyDescent="0.25">
      <c r="A1043" s="17">
        <v>49077</v>
      </c>
      <c r="B1043" s="24" t="s">
        <v>87</v>
      </c>
      <c r="C1043" s="25">
        <v>41444</v>
      </c>
      <c r="E1043" t="s">
        <v>80</v>
      </c>
      <c r="F1043" s="107"/>
    </row>
    <row r="1044" spans="1:6" x14ac:dyDescent="0.25">
      <c r="A1044" s="17">
        <v>49070</v>
      </c>
      <c r="B1044" s="24" t="s">
        <v>87</v>
      </c>
      <c r="C1044" s="25">
        <v>41444</v>
      </c>
      <c r="E1044" t="s">
        <v>80</v>
      </c>
      <c r="F1044" s="107"/>
    </row>
    <row r="1045" spans="1:6" x14ac:dyDescent="0.25">
      <c r="A1045" s="17">
        <v>49078</v>
      </c>
      <c r="B1045" s="24" t="s">
        <v>87</v>
      </c>
      <c r="C1045" s="25">
        <v>41449</v>
      </c>
      <c r="E1045" t="s">
        <v>80</v>
      </c>
      <c r="F1045" s="107"/>
    </row>
    <row r="1046" spans="1:6" x14ac:dyDescent="0.25">
      <c r="A1046" s="17">
        <v>49079</v>
      </c>
      <c r="B1046" s="24" t="s">
        <v>87</v>
      </c>
      <c r="C1046" s="25">
        <v>41449</v>
      </c>
      <c r="E1046" t="s">
        <v>80</v>
      </c>
      <c r="F1046" s="107"/>
    </row>
    <row r="1047" spans="1:6" x14ac:dyDescent="0.25">
      <c r="A1047" s="17">
        <v>49080</v>
      </c>
      <c r="B1047" s="24" t="s">
        <v>87</v>
      </c>
      <c r="C1047" s="25">
        <v>41449</v>
      </c>
      <c r="E1047" t="s">
        <v>80</v>
      </c>
      <c r="F1047" s="107"/>
    </row>
    <row r="1048" spans="1:6" x14ac:dyDescent="0.25">
      <c r="A1048" s="17">
        <v>49081</v>
      </c>
      <c r="B1048" s="24" t="s">
        <v>87</v>
      </c>
      <c r="C1048" s="25">
        <v>41449</v>
      </c>
      <c r="E1048" t="s">
        <v>80</v>
      </c>
      <c r="F1048" s="107"/>
    </row>
    <row r="1049" spans="1:6" x14ac:dyDescent="0.25">
      <c r="A1049" s="17">
        <v>49082</v>
      </c>
      <c r="B1049" s="24" t="s">
        <v>87</v>
      </c>
      <c r="C1049" s="25">
        <v>41449</v>
      </c>
      <c r="E1049" t="s">
        <v>80</v>
      </c>
      <c r="F1049" s="107"/>
    </row>
    <row r="1050" spans="1:6" x14ac:dyDescent="0.25">
      <c r="A1050" s="17">
        <v>49083</v>
      </c>
      <c r="B1050" s="24" t="s">
        <v>87</v>
      </c>
      <c r="C1050" s="25">
        <v>41449</v>
      </c>
      <c r="E1050" t="s">
        <v>80</v>
      </c>
      <c r="F1050" s="107"/>
    </row>
    <row r="1051" spans="1:6" x14ac:dyDescent="0.25">
      <c r="A1051" s="17">
        <v>49072</v>
      </c>
      <c r="B1051" s="24" t="s">
        <v>87</v>
      </c>
      <c r="C1051" s="25">
        <v>41449</v>
      </c>
      <c r="E1051" t="s">
        <v>80</v>
      </c>
      <c r="F1051" s="107"/>
    </row>
    <row r="1052" spans="1:6" x14ac:dyDescent="0.25">
      <c r="A1052" s="17">
        <v>49073</v>
      </c>
      <c r="B1052" s="24" t="s">
        <v>87</v>
      </c>
      <c r="C1052" s="25">
        <v>41449</v>
      </c>
      <c r="E1052" t="s">
        <v>80</v>
      </c>
      <c r="F1052" s="107"/>
    </row>
    <row r="1053" spans="1:6" x14ac:dyDescent="0.25">
      <c r="A1053" s="17">
        <v>49075</v>
      </c>
      <c r="B1053" s="24" t="s">
        <v>87</v>
      </c>
      <c r="C1053" s="25">
        <v>41449</v>
      </c>
      <c r="E1053" t="s">
        <v>80</v>
      </c>
      <c r="F1053" s="107"/>
    </row>
    <row r="1054" spans="1:6" x14ac:dyDescent="0.25">
      <c r="A1054" s="17">
        <v>49084</v>
      </c>
      <c r="B1054" s="24" t="s">
        <v>87</v>
      </c>
      <c r="C1054" s="25">
        <v>41449</v>
      </c>
      <c r="E1054" t="s">
        <v>80</v>
      </c>
      <c r="F1054" s="107"/>
    </row>
    <row r="1055" spans="1:6" x14ac:dyDescent="0.25">
      <c r="A1055" s="17">
        <v>49085</v>
      </c>
      <c r="B1055" s="24" t="s">
        <v>87</v>
      </c>
      <c r="C1055" s="25">
        <v>41449</v>
      </c>
      <c r="E1055" t="s">
        <v>80</v>
      </c>
      <c r="F1055" s="107"/>
    </row>
    <row r="1056" spans="1:6" x14ac:dyDescent="0.25">
      <c r="A1056" s="17">
        <v>49086</v>
      </c>
      <c r="B1056" s="24" t="s">
        <v>87</v>
      </c>
      <c r="C1056" s="25">
        <v>41449</v>
      </c>
      <c r="E1056" t="s">
        <v>80</v>
      </c>
      <c r="F1056" s="107"/>
    </row>
    <row r="1057" spans="1:6" x14ac:dyDescent="0.25">
      <c r="A1057" s="17">
        <v>49087</v>
      </c>
      <c r="B1057" s="24" t="s">
        <v>87</v>
      </c>
      <c r="C1057" s="25">
        <v>41449</v>
      </c>
      <c r="E1057" t="s">
        <v>80</v>
      </c>
      <c r="F1057" s="107"/>
    </row>
    <row r="1058" spans="1:6" x14ac:dyDescent="0.25">
      <c r="A1058" s="17">
        <v>49088</v>
      </c>
      <c r="B1058" s="24" t="s">
        <v>87</v>
      </c>
      <c r="C1058" s="25">
        <v>41449</v>
      </c>
      <c r="E1058" t="s">
        <v>80</v>
      </c>
      <c r="F1058" s="107"/>
    </row>
    <row r="1059" spans="1:6" x14ac:dyDescent="0.25">
      <c r="A1059" s="17">
        <v>49089</v>
      </c>
      <c r="B1059" s="24" t="s">
        <v>87</v>
      </c>
      <c r="C1059" s="25">
        <v>41449</v>
      </c>
      <c r="E1059" t="s">
        <v>80</v>
      </c>
      <c r="F1059" s="107"/>
    </row>
    <row r="1060" spans="1:6" x14ac:dyDescent="0.25">
      <c r="A1060" s="17">
        <v>49116</v>
      </c>
      <c r="B1060" s="24" t="s">
        <v>87</v>
      </c>
      <c r="C1060" s="25">
        <v>41450</v>
      </c>
      <c r="E1060" t="s">
        <v>80</v>
      </c>
      <c r="F1060" s="107"/>
    </row>
    <row r="1061" spans="1:6" x14ac:dyDescent="0.25">
      <c r="A1061" s="17">
        <v>49114</v>
      </c>
      <c r="B1061" s="24" t="s">
        <v>87</v>
      </c>
      <c r="C1061" s="25">
        <v>41450</v>
      </c>
      <c r="E1061" t="s">
        <v>80</v>
      </c>
      <c r="F1061" s="107"/>
    </row>
    <row r="1062" spans="1:6" x14ac:dyDescent="0.25">
      <c r="A1062" s="17">
        <v>49115</v>
      </c>
      <c r="B1062" s="24" t="s">
        <v>87</v>
      </c>
      <c r="C1062" s="25">
        <v>41450</v>
      </c>
      <c r="E1062" t="s">
        <v>80</v>
      </c>
      <c r="F1062" s="107"/>
    </row>
    <row r="1063" spans="1:6" x14ac:dyDescent="0.25">
      <c r="A1063" s="17">
        <v>49093</v>
      </c>
      <c r="B1063" s="24" t="s">
        <v>87</v>
      </c>
      <c r="C1063" s="25">
        <v>41450</v>
      </c>
      <c r="E1063" t="s">
        <v>80</v>
      </c>
      <c r="F1063" s="107"/>
    </row>
    <row r="1064" spans="1:6" x14ac:dyDescent="0.25">
      <c r="A1064" s="17">
        <v>49091</v>
      </c>
      <c r="B1064" s="24" t="s">
        <v>87</v>
      </c>
      <c r="C1064" s="25">
        <v>41450</v>
      </c>
      <c r="E1064" t="s">
        <v>80</v>
      </c>
      <c r="F1064" s="107"/>
    </row>
    <row r="1065" spans="1:6" x14ac:dyDescent="0.25">
      <c r="A1065" s="17">
        <v>49112</v>
      </c>
      <c r="B1065" s="24" t="s">
        <v>87</v>
      </c>
      <c r="C1065" s="25">
        <v>41450</v>
      </c>
      <c r="E1065" t="s">
        <v>80</v>
      </c>
      <c r="F1065" s="107"/>
    </row>
    <row r="1066" spans="1:6" x14ac:dyDescent="0.25">
      <c r="A1066" s="17">
        <v>49108</v>
      </c>
      <c r="B1066" s="24" t="s">
        <v>87</v>
      </c>
      <c r="C1066" s="25">
        <v>41450</v>
      </c>
      <c r="E1066" t="s">
        <v>80</v>
      </c>
      <c r="F1066" s="107"/>
    </row>
    <row r="1067" spans="1:6" x14ac:dyDescent="0.25">
      <c r="A1067" s="17">
        <v>49113</v>
      </c>
      <c r="B1067" s="24" t="s">
        <v>87</v>
      </c>
      <c r="C1067" s="25">
        <v>41450</v>
      </c>
      <c r="E1067" t="s">
        <v>80</v>
      </c>
      <c r="F1067" s="107"/>
    </row>
    <row r="1068" spans="1:6" x14ac:dyDescent="0.25">
      <c r="A1068" s="17">
        <v>49111</v>
      </c>
      <c r="B1068" s="24" t="s">
        <v>87</v>
      </c>
      <c r="C1068" s="25">
        <v>41450</v>
      </c>
      <c r="E1068" t="s">
        <v>80</v>
      </c>
      <c r="F1068" s="107"/>
    </row>
    <row r="1069" spans="1:6" x14ac:dyDescent="0.25">
      <c r="A1069" s="17">
        <v>49118</v>
      </c>
      <c r="B1069" s="24" t="s">
        <v>87</v>
      </c>
      <c r="C1069" s="25">
        <v>41450</v>
      </c>
      <c r="E1069" t="s">
        <v>80</v>
      </c>
      <c r="F1069" s="107"/>
    </row>
    <row r="1070" spans="1:6" x14ac:dyDescent="0.25">
      <c r="A1070" s="17">
        <v>49109</v>
      </c>
      <c r="B1070" s="24" t="s">
        <v>87</v>
      </c>
      <c r="C1070" s="25">
        <v>41450</v>
      </c>
      <c r="E1070" t="s">
        <v>80</v>
      </c>
      <c r="F1070" s="107"/>
    </row>
    <row r="1071" spans="1:6" x14ac:dyDescent="0.25">
      <c r="A1071" s="17">
        <v>49119</v>
      </c>
      <c r="B1071" s="24" t="s">
        <v>87</v>
      </c>
      <c r="C1071" s="25">
        <v>41450</v>
      </c>
      <c r="E1071" t="s">
        <v>80</v>
      </c>
      <c r="F1071" s="107"/>
    </row>
    <row r="1072" spans="1:6" x14ac:dyDescent="0.25">
      <c r="A1072" s="17">
        <v>49106</v>
      </c>
      <c r="B1072" s="24" t="s">
        <v>87</v>
      </c>
      <c r="C1072" s="25">
        <v>41450</v>
      </c>
      <c r="E1072" t="s">
        <v>80</v>
      </c>
      <c r="F1072" s="107"/>
    </row>
    <row r="1073" spans="1:6" x14ac:dyDescent="0.25">
      <c r="A1073" s="17">
        <v>49107</v>
      </c>
      <c r="B1073" s="24" t="s">
        <v>87</v>
      </c>
      <c r="C1073" s="25">
        <v>41450</v>
      </c>
      <c r="E1073" t="s">
        <v>80</v>
      </c>
      <c r="F1073" s="107"/>
    </row>
    <row r="1074" spans="1:6" x14ac:dyDescent="0.25">
      <c r="A1074" s="17">
        <v>49092</v>
      </c>
      <c r="B1074" s="24" t="s">
        <v>87</v>
      </c>
      <c r="C1074" s="25">
        <v>41450</v>
      </c>
      <c r="E1074" t="s">
        <v>80</v>
      </c>
      <c r="F1074" s="107"/>
    </row>
    <row r="1075" spans="1:6" x14ac:dyDescent="0.25">
      <c r="A1075" s="17">
        <v>49102</v>
      </c>
      <c r="B1075" s="24" t="s">
        <v>87</v>
      </c>
      <c r="C1075" s="25">
        <v>41450</v>
      </c>
      <c r="E1075" t="s">
        <v>80</v>
      </c>
      <c r="F1075" s="107"/>
    </row>
    <row r="1076" spans="1:6" x14ac:dyDescent="0.25">
      <c r="A1076" s="17">
        <v>49095</v>
      </c>
      <c r="B1076" s="24" t="s">
        <v>87</v>
      </c>
      <c r="C1076" s="25">
        <v>41450</v>
      </c>
      <c r="E1076" t="s">
        <v>80</v>
      </c>
      <c r="F1076" s="107"/>
    </row>
    <row r="1077" spans="1:6" x14ac:dyDescent="0.25">
      <c r="A1077" s="17">
        <v>49094</v>
      </c>
      <c r="B1077" s="24" t="s">
        <v>87</v>
      </c>
      <c r="C1077" s="25">
        <v>41450</v>
      </c>
      <c r="E1077" t="s">
        <v>80</v>
      </c>
      <c r="F1077" s="107"/>
    </row>
    <row r="1078" spans="1:6" x14ac:dyDescent="0.25">
      <c r="A1078" s="17">
        <v>49104</v>
      </c>
      <c r="B1078" s="24" t="s">
        <v>87</v>
      </c>
      <c r="C1078" s="25">
        <v>41450</v>
      </c>
      <c r="E1078" t="s">
        <v>80</v>
      </c>
      <c r="F1078" s="107"/>
    </row>
    <row r="1079" spans="1:6" x14ac:dyDescent="0.25">
      <c r="A1079" s="17">
        <v>49096</v>
      </c>
      <c r="B1079" s="24" t="s">
        <v>87</v>
      </c>
      <c r="C1079" s="25">
        <v>41450</v>
      </c>
      <c r="E1079" t="s">
        <v>80</v>
      </c>
      <c r="F1079" s="107"/>
    </row>
    <row r="1080" spans="1:6" x14ac:dyDescent="0.25">
      <c r="A1080" s="17">
        <v>49097</v>
      </c>
      <c r="B1080" s="24" t="s">
        <v>87</v>
      </c>
      <c r="C1080" s="25">
        <v>41450</v>
      </c>
      <c r="E1080" t="s">
        <v>80</v>
      </c>
      <c r="F1080" s="107"/>
    </row>
    <row r="1081" spans="1:6" x14ac:dyDescent="0.25">
      <c r="A1081" s="17">
        <v>49099</v>
      </c>
      <c r="B1081" s="24" t="s">
        <v>87</v>
      </c>
      <c r="C1081" s="25">
        <v>41450</v>
      </c>
      <c r="E1081" t="s">
        <v>80</v>
      </c>
      <c r="F1081" s="107"/>
    </row>
    <row r="1082" spans="1:6" x14ac:dyDescent="0.25">
      <c r="A1082" s="17">
        <v>49105</v>
      </c>
      <c r="B1082" s="24" t="s">
        <v>87</v>
      </c>
      <c r="C1082" s="25">
        <v>41450</v>
      </c>
      <c r="E1082" t="s">
        <v>80</v>
      </c>
      <c r="F1082" s="107"/>
    </row>
    <row r="1083" spans="1:6" x14ac:dyDescent="0.25">
      <c r="A1083" s="17">
        <v>49117</v>
      </c>
      <c r="B1083" s="24" t="s">
        <v>87</v>
      </c>
      <c r="C1083" s="25">
        <v>41450</v>
      </c>
      <c r="E1083" t="s">
        <v>80</v>
      </c>
      <c r="F1083" s="107"/>
    </row>
    <row r="1084" spans="1:6" x14ac:dyDescent="0.25">
      <c r="A1084" s="17">
        <v>49144</v>
      </c>
      <c r="B1084" s="24" t="s">
        <v>87</v>
      </c>
      <c r="C1084" s="25">
        <v>41451</v>
      </c>
      <c r="E1084" t="s">
        <v>80</v>
      </c>
      <c r="F1084" s="107"/>
    </row>
    <row r="1085" spans="1:6" x14ac:dyDescent="0.25">
      <c r="A1085" s="17">
        <v>49140</v>
      </c>
      <c r="B1085" s="24" t="s">
        <v>87</v>
      </c>
      <c r="C1085" s="25">
        <v>41451</v>
      </c>
      <c r="E1085" t="s">
        <v>80</v>
      </c>
      <c r="F1085" s="107"/>
    </row>
    <row r="1086" spans="1:6" x14ac:dyDescent="0.25">
      <c r="A1086" s="17">
        <v>49139</v>
      </c>
      <c r="B1086" s="24" t="s">
        <v>87</v>
      </c>
      <c r="C1086" s="25">
        <v>41451</v>
      </c>
      <c r="E1086" t="s">
        <v>80</v>
      </c>
      <c r="F1086" s="107"/>
    </row>
    <row r="1087" spans="1:6" x14ac:dyDescent="0.25">
      <c r="A1087" s="17">
        <v>49137</v>
      </c>
      <c r="B1087" s="24" t="s">
        <v>87</v>
      </c>
      <c r="C1087" s="25">
        <v>41451</v>
      </c>
      <c r="E1087" t="s">
        <v>80</v>
      </c>
      <c r="F1087" s="107"/>
    </row>
    <row r="1088" spans="1:6" x14ac:dyDescent="0.25">
      <c r="A1088" s="17">
        <v>49136</v>
      </c>
      <c r="B1088" s="24" t="s">
        <v>87</v>
      </c>
      <c r="C1088" s="25">
        <v>41451</v>
      </c>
      <c r="E1088" t="s">
        <v>80</v>
      </c>
      <c r="F1088" s="107"/>
    </row>
    <row r="1089" spans="1:6" x14ac:dyDescent="0.25">
      <c r="A1089" s="17">
        <v>49135</v>
      </c>
      <c r="B1089" s="24" t="s">
        <v>87</v>
      </c>
      <c r="C1089" s="25">
        <v>41451</v>
      </c>
      <c r="E1089" t="s">
        <v>80</v>
      </c>
      <c r="F1089" s="107"/>
    </row>
    <row r="1090" spans="1:6" x14ac:dyDescent="0.25">
      <c r="A1090" s="17">
        <v>49134</v>
      </c>
      <c r="B1090" s="24" t="s">
        <v>87</v>
      </c>
      <c r="C1090" s="25">
        <v>41451</v>
      </c>
      <c r="E1090" t="s">
        <v>80</v>
      </c>
      <c r="F1090" s="107"/>
    </row>
    <row r="1091" spans="1:6" x14ac:dyDescent="0.25">
      <c r="A1091" s="17">
        <v>49133</v>
      </c>
      <c r="B1091" s="24" t="s">
        <v>87</v>
      </c>
      <c r="C1091" s="25">
        <v>41451</v>
      </c>
      <c r="E1091" t="s">
        <v>80</v>
      </c>
      <c r="F1091" s="107"/>
    </row>
    <row r="1092" spans="1:6" x14ac:dyDescent="0.25">
      <c r="A1092" s="17">
        <v>49132</v>
      </c>
      <c r="B1092" s="24" t="s">
        <v>87</v>
      </c>
      <c r="C1092" s="25">
        <v>41451</v>
      </c>
      <c r="E1092" t="s">
        <v>80</v>
      </c>
      <c r="F1092" s="107"/>
    </row>
    <row r="1093" spans="1:6" x14ac:dyDescent="0.25">
      <c r="A1093" s="17">
        <v>49149</v>
      </c>
      <c r="B1093" s="24" t="s">
        <v>87</v>
      </c>
      <c r="C1093" s="25">
        <v>41451</v>
      </c>
      <c r="E1093" t="s">
        <v>80</v>
      </c>
      <c r="F1093" s="107"/>
    </row>
    <row r="1094" spans="1:6" x14ac:dyDescent="0.25">
      <c r="A1094" s="17">
        <v>49148</v>
      </c>
      <c r="B1094" s="24" t="s">
        <v>87</v>
      </c>
      <c r="C1094" s="25">
        <v>41451</v>
      </c>
      <c r="E1094" t="s">
        <v>80</v>
      </c>
      <c r="F1094" s="107"/>
    </row>
    <row r="1095" spans="1:6" x14ac:dyDescent="0.25">
      <c r="A1095" s="17">
        <v>49126</v>
      </c>
      <c r="B1095" s="24" t="s">
        <v>87</v>
      </c>
      <c r="C1095" s="25">
        <v>41451</v>
      </c>
      <c r="E1095" t="s">
        <v>80</v>
      </c>
      <c r="F1095" s="107"/>
    </row>
    <row r="1096" spans="1:6" x14ac:dyDescent="0.25">
      <c r="A1096" s="17">
        <v>49127</v>
      </c>
      <c r="B1096" s="24" t="s">
        <v>87</v>
      </c>
      <c r="C1096" s="25">
        <v>41451</v>
      </c>
      <c r="E1096" t="s">
        <v>80</v>
      </c>
      <c r="F1096" s="107"/>
    </row>
    <row r="1097" spans="1:6" x14ac:dyDescent="0.25">
      <c r="A1097" s="17">
        <v>49129</v>
      </c>
      <c r="B1097" s="24" t="s">
        <v>87</v>
      </c>
      <c r="C1097" s="25">
        <v>41451</v>
      </c>
      <c r="E1097" t="s">
        <v>80</v>
      </c>
      <c r="F1097" s="107"/>
    </row>
    <row r="1098" spans="1:6" x14ac:dyDescent="0.25">
      <c r="A1098" s="17">
        <v>49131</v>
      </c>
      <c r="B1098" s="24" t="s">
        <v>87</v>
      </c>
      <c r="C1098" s="25">
        <v>41451</v>
      </c>
      <c r="E1098" t="s">
        <v>80</v>
      </c>
      <c r="F1098" s="107"/>
    </row>
    <row r="1099" spans="1:6" x14ac:dyDescent="0.25">
      <c r="A1099" s="17">
        <v>49130</v>
      </c>
      <c r="B1099" s="24" t="s">
        <v>87</v>
      </c>
      <c r="C1099" s="25">
        <v>41451</v>
      </c>
      <c r="E1099" t="s">
        <v>80</v>
      </c>
      <c r="F1099" s="107"/>
    </row>
    <row r="1100" spans="1:6" x14ac:dyDescent="0.25">
      <c r="A1100" s="17">
        <v>49120</v>
      </c>
      <c r="B1100" s="24" t="s">
        <v>87</v>
      </c>
      <c r="C1100" s="25">
        <v>41451</v>
      </c>
      <c r="E1100" t="s">
        <v>80</v>
      </c>
      <c r="F1100" s="107"/>
    </row>
    <row r="1101" spans="1:6" x14ac:dyDescent="0.25">
      <c r="A1101" s="17">
        <v>49122</v>
      </c>
      <c r="B1101" s="24" t="s">
        <v>87</v>
      </c>
      <c r="C1101" s="25">
        <v>41451</v>
      </c>
      <c r="E1101" t="s">
        <v>80</v>
      </c>
      <c r="F1101" s="107"/>
    </row>
    <row r="1102" spans="1:6" x14ac:dyDescent="0.25">
      <c r="A1102" s="17">
        <v>49124</v>
      </c>
      <c r="B1102" s="24" t="s">
        <v>87</v>
      </c>
      <c r="C1102" s="25">
        <v>41451</v>
      </c>
      <c r="E1102" t="s">
        <v>80</v>
      </c>
      <c r="F1102" s="107"/>
    </row>
    <row r="1103" spans="1:6" x14ac:dyDescent="0.25">
      <c r="A1103" s="17">
        <v>49125</v>
      </c>
      <c r="B1103" s="24" t="s">
        <v>87</v>
      </c>
      <c r="C1103" s="25">
        <v>41451</v>
      </c>
      <c r="E1103" t="s">
        <v>80</v>
      </c>
      <c r="F1103" s="107"/>
    </row>
    <row r="1104" spans="1:6" x14ac:dyDescent="0.25">
      <c r="A1104" s="17">
        <v>49166</v>
      </c>
      <c r="B1104" s="24" t="s">
        <v>87</v>
      </c>
      <c r="C1104" s="25">
        <v>41452</v>
      </c>
      <c r="E1104" t="s">
        <v>80</v>
      </c>
      <c r="F1104" s="107"/>
    </row>
    <row r="1105" spans="1:6" x14ac:dyDescent="0.25">
      <c r="A1105" s="17">
        <v>49147</v>
      </c>
      <c r="B1105" s="24" t="s">
        <v>87</v>
      </c>
      <c r="C1105" s="25">
        <v>41460</v>
      </c>
      <c r="E1105" t="s">
        <v>80</v>
      </c>
      <c r="F1105" s="107"/>
    </row>
    <row r="1106" spans="1:6" x14ac:dyDescent="0.25">
      <c r="A1106" s="17">
        <v>49162</v>
      </c>
      <c r="B1106" s="24" t="s">
        <v>87</v>
      </c>
      <c r="C1106" s="25">
        <v>41463</v>
      </c>
      <c r="E1106" t="s">
        <v>80</v>
      </c>
      <c r="F1106" s="107"/>
    </row>
    <row r="1107" spans="1:6" x14ac:dyDescent="0.25">
      <c r="A1107" s="17">
        <v>49165</v>
      </c>
      <c r="B1107" s="24" t="s">
        <v>87</v>
      </c>
      <c r="C1107" s="25">
        <v>41464</v>
      </c>
      <c r="E1107" t="s">
        <v>80</v>
      </c>
      <c r="F1107" s="107"/>
    </row>
    <row r="1108" spans="1:6" x14ac:dyDescent="0.25">
      <c r="A1108" s="17">
        <v>49167</v>
      </c>
      <c r="B1108" s="24" t="s">
        <v>87</v>
      </c>
      <c r="C1108" s="25">
        <v>41471</v>
      </c>
      <c r="E1108" t="s">
        <v>80</v>
      </c>
      <c r="F1108" s="107"/>
    </row>
    <row r="1109" spans="1:6" x14ac:dyDescent="0.25">
      <c r="A1109" s="17">
        <v>49143</v>
      </c>
      <c r="B1109" s="24" t="s">
        <v>87</v>
      </c>
      <c r="C1109" s="25">
        <v>41477</v>
      </c>
      <c r="E1109" t="s">
        <v>80</v>
      </c>
      <c r="F1109" s="107"/>
    </row>
    <row r="1110" spans="1:6" x14ac:dyDescent="0.25">
      <c r="A1110" s="17">
        <v>49142</v>
      </c>
      <c r="B1110" s="24" t="s">
        <v>87</v>
      </c>
      <c r="C1110" s="25">
        <v>41477</v>
      </c>
      <c r="E1110" t="s">
        <v>80</v>
      </c>
      <c r="F1110" s="107"/>
    </row>
    <row r="1111" spans="1:6" x14ac:dyDescent="0.25">
      <c r="A1111" s="17">
        <v>49145</v>
      </c>
      <c r="B1111" s="24" t="s">
        <v>87</v>
      </c>
      <c r="C1111" s="25">
        <v>41477</v>
      </c>
      <c r="E1111" t="s">
        <v>80</v>
      </c>
      <c r="F1111" s="107"/>
    </row>
    <row r="1112" spans="1:6" x14ac:dyDescent="0.25">
      <c r="A1112" s="17">
        <v>49146</v>
      </c>
      <c r="B1112" s="24" t="s">
        <v>87</v>
      </c>
      <c r="C1112" s="25">
        <v>41478</v>
      </c>
      <c r="E1112" t="s">
        <v>80</v>
      </c>
      <c r="F1112" s="107"/>
    </row>
    <row r="1113" spans="1:6" x14ac:dyDescent="0.25">
      <c r="A1113" s="17">
        <v>49152</v>
      </c>
      <c r="B1113" s="24" t="s">
        <v>87</v>
      </c>
      <c r="C1113" s="25">
        <v>41478</v>
      </c>
      <c r="E1113" t="s">
        <v>80</v>
      </c>
      <c r="F1113" s="107"/>
    </row>
    <row r="1114" spans="1:6" x14ac:dyDescent="0.25">
      <c r="A1114" s="17">
        <v>49150</v>
      </c>
      <c r="B1114" s="24" t="s">
        <v>87</v>
      </c>
      <c r="C1114" s="25">
        <v>41478</v>
      </c>
      <c r="E1114" t="s">
        <v>80</v>
      </c>
      <c r="F1114" s="107"/>
    </row>
    <row r="1115" spans="1:6" x14ac:dyDescent="0.25">
      <c r="A1115" s="17">
        <v>49151</v>
      </c>
      <c r="B1115" s="24" t="s">
        <v>87</v>
      </c>
      <c r="C1115" s="25">
        <v>41478</v>
      </c>
      <c r="E1115" t="s">
        <v>80</v>
      </c>
      <c r="F1115" s="107"/>
    </row>
    <row r="1116" spans="1:6" x14ac:dyDescent="0.25">
      <c r="A1116" s="17">
        <v>49156</v>
      </c>
      <c r="B1116" s="24" t="s">
        <v>87</v>
      </c>
      <c r="C1116" s="25">
        <v>41479</v>
      </c>
      <c r="E1116" t="s">
        <v>80</v>
      </c>
      <c r="F1116" s="107"/>
    </row>
    <row r="1117" spans="1:6" x14ac:dyDescent="0.25">
      <c r="A1117" s="17">
        <v>49155</v>
      </c>
      <c r="B1117" s="24" t="s">
        <v>87</v>
      </c>
      <c r="C1117" s="25">
        <v>41479</v>
      </c>
      <c r="E1117" t="s">
        <v>80</v>
      </c>
      <c r="F1117" s="107"/>
    </row>
    <row r="1118" spans="1:6" x14ac:dyDescent="0.25">
      <c r="A1118" s="17">
        <v>49153</v>
      </c>
      <c r="B1118" s="24" t="s">
        <v>87</v>
      </c>
      <c r="C1118" s="25">
        <v>41479</v>
      </c>
      <c r="E1118" t="s">
        <v>80</v>
      </c>
      <c r="F1118" s="107"/>
    </row>
    <row r="1119" spans="1:6" x14ac:dyDescent="0.25">
      <c r="A1119" s="17">
        <v>49141</v>
      </c>
      <c r="B1119" s="24" t="s">
        <v>87</v>
      </c>
      <c r="C1119" s="25">
        <v>41479</v>
      </c>
      <c r="E1119" t="s">
        <v>80</v>
      </c>
      <c r="F1119" s="107"/>
    </row>
    <row r="1120" spans="1:6" x14ac:dyDescent="0.25">
      <c r="A1120" s="17">
        <v>49168</v>
      </c>
      <c r="B1120" s="24" t="s">
        <v>87</v>
      </c>
      <c r="C1120" s="25">
        <v>41479</v>
      </c>
      <c r="E1120" t="s">
        <v>80</v>
      </c>
      <c r="F1120" s="107"/>
    </row>
    <row r="1121" spans="1:6" x14ac:dyDescent="0.25">
      <c r="A1121" s="17">
        <v>49169</v>
      </c>
      <c r="B1121" s="24" t="s">
        <v>87</v>
      </c>
      <c r="C1121" s="25">
        <v>41479</v>
      </c>
      <c r="E1121" t="s">
        <v>80</v>
      </c>
      <c r="F1121" s="107"/>
    </row>
    <row r="1122" spans="1:6" x14ac:dyDescent="0.25">
      <c r="A1122" s="17">
        <v>49170</v>
      </c>
      <c r="B1122" s="24" t="s">
        <v>87</v>
      </c>
      <c r="C1122" s="25">
        <v>41479</v>
      </c>
      <c r="E1122" t="s">
        <v>80</v>
      </c>
      <c r="F1122" s="107"/>
    </row>
    <row r="1123" spans="1:6" x14ac:dyDescent="0.25">
      <c r="A1123" s="17">
        <v>49171</v>
      </c>
      <c r="B1123" s="24" t="s">
        <v>87</v>
      </c>
      <c r="C1123" s="25">
        <v>41479</v>
      </c>
      <c r="E1123" t="s">
        <v>80</v>
      </c>
      <c r="F1123" s="107"/>
    </row>
    <row r="1124" spans="1:6" x14ac:dyDescent="0.25">
      <c r="A1124" s="17">
        <v>49158</v>
      </c>
      <c r="B1124" s="24" t="s">
        <v>87</v>
      </c>
      <c r="C1124" s="25">
        <v>41479</v>
      </c>
      <c r="E1124" t="s">
        <v>80</v>
      </c>
      <c r="F1124" s="107"/>
    </row>
    <row r="1125" spans="1:6" x14ac:dyDescent="0.25">
      <c r="A1125" s="17">
        <v>49172</v>
      </c>
      <c r="B1125" s="24" t="s">
        <v>87</v>
      </c>
      <c r="C1125" s="25">
        <v>41479</v>
      </c>
      <c r="E1125" t="s">
        <v>80</v>
      </c>
      <c r="F1125" s="107"/>
    </row>
    <row r="1126" spans="1:6" x14ac:dyDescent="0.25">
      <c r="A1126" s="17">
        <v>49173</v>
      </c>
      <c r="B1126" s="24" t="s">
        <v>87</v>
      </c>
      <c r="C1126" s="25">
        <v>41479</v>
      </c>
      <c r="E1126" t="s">
        <v>80</v>
      </c>
      <c r="F1126" s="107"/>
    </row>
    <row r="1127" spans="1:6" x14ac:dyDescent="0.25">
      <c r="A1127" s="17">
        <v>49159</v>
      </c>
      <c r="B1127" s="24" t="s">
        <v>87</v>
      </c>
      <c r="C1127" s="25">
        <v>41480</v>
      </c>
      <c r="E1127" t="s">
        <v>80</v>
      </c>
      <c r="F1127" s="107"/>
    </row>
    <row r="1128" spans="1:6" x14ac:dyDescent="0.25">
      <c r="A1128" s="17">
        <v>49160</v>
      </c>
      <c r="B1128" s="24" t="s">
        <v>87</v>
      </c>
      <c r="C1128" s="25">
        <v>41480</v>
      </c>
      <c r="E1128" t="s">
        <v>80</v>
      </c>
      <c r="F1128" s="107"/>
    </row>
    <row r="1129" spans="1:6" x14ac:dyDescent="0.25">
      <c r="A1129" s="17">
        <v>49161</v>
      </c>
      <c r="B1129" s="24" t="s">
        <v>87</v>
      </c>
      <c r="C1129" s="25">
        <v>41480</v>
      </c>
      <c r="E1129" t="s">
        <v>80</v>
      </c>
      <c r="F1129" s="107"/>
    </row>
    <row r="1130" spans="1:6" x14ac:dyDescent="0.25">
      <c r="A1130" s="17">
        <v>49193</v>
      </c>
      <c r="B1130" s="24" t="s">
        <v>87</v>
      </c>
      <c r="C1130" s="25">
        <v>41481</v>
      </c>
      <c r="E1130" t="s">
        <v>80</v>
      </c>
      <c r="F1130" s="107"/>
    </row>
    <row r="1131" spans="1:6" x14ac:dyDescent="0.25">
      <c r="A1131" s="17">
        <v>49195</v>
      </c>
      <c r="B1131" s="24" t="s">
        <v>87</v>
      </c>
      <c r="C1131" s="25">
        <v>41481</v>
      </c>
      <c r="E1131" t="s">
        <v>80</v>
      </c>
      <c r="F1131" s="107"/>
    </row>
    <row r="1132" spans="1:6" x14ac:dyDescent="0.25">
      <c r="A1132" s="17">
        <v>45411</v>
      </c>
      <c r="B1132" s="26" t="s">
        <v>86</v>
      </c>
      <c r="C1132" s="25">
        <v>41352</v>
      </c>
      <c r="D1132" s="27">
        <v>1</v>
      </c>
      <c r="E1132" t="s">
        <v>80</v>
      </c>
      <c r="F1132" s="107"/>
    </row>
    <row r="1133" spans="1:6" x14ac:dyDescent="0.25">
      <c r="A1133" s="17">
        <v>49197</v>
      </c>
      <c r="B1133" s="24" t="s">
        <v>87</v>
      </c>
      <c r="C1133" s="25">
        <v>41481</v>
      </c>
      <c r="E1133" t="s">
        <v>80</v>
      </c>
      <c r="F1133" s="107"/>
    </row>
    <row r="1134" spans="1:6" x14ac:dyDescent="0.25">
      <c r="A1134" s="17">
        <v>49196</v>
      </c>
      <c r="B1134" s="24" t="s">
        <v>87</v>
      </c>
      <c r="C1134" s="25">
        <v>41481</v>
      </c>
      <c r="E1134" t="s">
        <v>80</v>
      </c>
      <c r="F1134" s="107"/>
    </row>
    <row r="1135" spans="1:6" x14ac:dyDescent="0.25">
      <c r="A1135" s="17">
        <v>49192</v>
      </c>
      <c r="B1135" s="24" t="s">
        <v>87</v>
      </c>
      <c r="C1135" s="25">
        <v>41481</v>
      </c>
      <c r="E1135" t="s">
        <v>80</v>
      </c>
      <c r="F1135" s="107"/>
    </row>
    <row r="1136" spans="1:6" x14ac:dyDescent="0.25">
      <c r="A1136" s="17">
        <v>49174</v>
      </c>
      <c r="B1136" s="24" t="s">
        <v>87</v>
      </c>
      <c r="C1136" s="25">
        <v>41481</v>
      </c>
      <c r="E1136" t="s">
        <v>80</v>
      </c>
      <c r="F1136" s="107"/>
    </row>
    <row r="1137" spans="1:6" x14ac:dyDescent="0.25">
      <c r="A1137" s="17">
        <v>49176</v>
      </c>
      <c r="B1137" s="24" t="s">
        <v>87</v>
      </c>
      <c r="C1137" s="25">
        <v>41481</v>
      </c>
      <c r="E1137" t="s">
        <v>80</v>
      </c>
      <c r="F1137" s="107"/>
    </row>
    <row r="1138" spans="1:6" x14ac:dyDescent="0.25">
      <c r="A1138" s="17">
        <v>49177</v>
      </c>
      <c r="B1138" s="24" t="s">
        <v>87</v>
      </c>
      <c r="C1138" s="25">
        <v>41481</v>
      </c>
      <c r="E1138" t="s">
        <v>80</v>
      </c>
      <c r="F1138" s="107"/>
    </row>
    <row r="1139" spans="1:6" x14ac:dyDescent="0.25">
      <c r="A1139" s="17">
        <v>49178</v>
      </c>
      <c r="B1139" s="24" t="s">
        <v>87</v>
      </c>
      <c r="C1139" s="25">
        <v>41481</v>
      </c>
      <c r="E1139" t="s">
        <v>80</v>
      </c>
      <c r="F1139" s="107"/>
    </row>
    <row r="1140" spans="1:6" x14ac:dyDescent="0.25">
      <c r="A1140" s="17">
        <v>49179</v>
      </c>
      <c r="B1140" s="24" t="s">
        <v>87</v>
      </c>
      <c r="C1140" s="25">
        <v>41481</v>
      </c>
      <c r="E1140" t="s">
        <v>80</v>
      </c>
      <c r="F1140" s="107"/>
    </row>
    <row r="1141" spans="1:6" x14ac:dyDescent="0.25">
      <c r="A1141" s="17">
        <v>49186</v>
      </c>
      <c r="B1141" s="24" t="s">
        <v>87</v>
      </c>
      <c r="C1141" s="25">
        <v>41481</v>
      </c>
      <c r="E1141" t="s">
        <v>80</v>
      </c>
      <c r="F1141" s="107"/>
    </row>
    <row r="1142" spans="1:6" x14ac:dyDescent="0.25">
      <c r="A1142" s="17">
        <v>46299</v>
      </c>
      <c r="B1142" s="26" t="s">
        <v>86</v>
      </c>
      <c r="C1142" s="25">
        <v>41367</v>
      </c>
      <c r="D1142" s="27">
        <v>1</v>
      </c>
      <c r="E1142" t="s">
        <v>80</v>
      </c>
      <c r="F1142" s="107"/>
    </row>
    <row r="1143" spans="1:6" x14ac:dyDescent="0.25">
      <c r="A1143" s="17">
        <v>49190</v>
      </c>
      <c r="B1143" s="24" t="s">
        <v>87</v>
      </c>
      <c r="C1143" s="25">
        <v>41481</v>
      </c>
      <c r="E1143" t="s">
        <v>80</v>
      </c>
      <c r="F1143" s="107"/>
    </row>
    <row r="1144" spans="1:6" x14ac:dyDescent="0.25">
      <c r="A1144" s="17">
        <v>49187</v>
      </c>
      <c r="B1144" s="24" t="s">
        <v>87</v>
      </c>
      <c r="C1144" s="25">
        <v>41481</v>
      </c>
      <c r="E1144" t="s">
        <v>80</v>
      </c>
      <c r="F1144" s="107"/>
    </row>
    <row r="1145" spans="1:6" x14ac:dyDescent="0.25">
      <c r="A1145" s="17">
        <v>49189</v>
      </c>
      <c r="B1145" s="24" t="s">
        <v>87</v>
      </c>
      <c r="C1145" s="25">
        <v>41481</v>
      </c>
      <c r="E1145" t="s">
        <v>80</v>
      </c>
      <c r="F1145" s="107"/>
    </row>
    <row r="1146" spans="1:6" x14ac:dyDescent="0.25">
      <c r="A1146" s="17">
        <v>49191</v>
      </c>
      <c r="B1146" s="24" t="s">
        <v>87</v>
      </c>
      <c r="C1146" s="25">
        <v>41481</v>
      </c>
      <c r="E1146" t="s">
        <v>80</v>
      </c>
      <c r="F1146" s="107"/>
    </row>
    <row r="1147" spans="1:6" x14ac:dyDescent="0.25">
      <c r="A1147" s="17">
        <v>49201</v>
      </c>
      <c r="B1147" s="24" t="s">
        <v>87</v>
      </c>
      <c r="C1147" s="25">
        <v>41481</v>
      </c>
      <c r="E1147" t="s">
        <v>80</v>
      </c>
      <c r="F1147" s="107"/>
    </row>
    <row r="1148" spans="1:6" x14ac:dyDescent="0.25">
      <c r="A1148" s="17">
        <v>49203</v>
      </c>
      <c r="B1148" s="24" t="s">
        <v>87</v>
      </c>
      <c r="C1148" s="25">
        <v>41481</v>
      </c>
      <c r="E1148" t="s">
        <v>80</v>
      </c>
      <c r="F1148" s="107"/>
    </row>
    <row r="1149" spans="1:6" x14ac:dyDescent="0.25">
      <c r="A1149" s="17">
        <v>49184</v>
      </c>
      <c r="B1149" s="24" t="s">
        <v>87</v>
      </c>
      <c r="C1149" s="25">
        <v>41488</v>
      </c>
      <c r="E1149" t="s">
        <v>80</v>
      </c>
      <c r="F1149" s="107"/>
    </row>
    <row r="1150" spans="1:6" x14ac:dyDescent="0.25">
      <c r="A1150" s="17">
        <v>49207</v>
      </c>
      <c r="B1150" s="24" t="s">
        <v>87</v>
      </c>
      <c r="C1150" s="25">
        <v>41493</v>
      </c>
      <c r="E1150" t="s">
        <v>80</v>
      </c>
      <c r="F1150" s="107"/>
    </row>
    <row r="1151" spans="1:6" x14ac:dyDescent="0.25">
      <c r="A1151" s="17">
        <v>49206</v>
      </c>
      <c r="B1151" s="24" t="s">
        <v>87</v>
      </c>
      <c r="C1151" s="25">
        <v>41493</v>
      </c>
      <c r="E1151" t="s">
        <v>80</v>
      </c>
      <c r="F1151" s="107"/>
    </row>
    <row r="1152" spans="1:6" x14ac:dyDescent="0.25">
      <c r="A1152" s="17">
        <v>49205</v>
      </c>
      <c r="B1152" s="24" t="s">
        <v>87</v>
      </c>
      <c r="C1152" s="25">
        <v>41493</v>
      </c>
      <c r="E1152" t="s">
        <v>80</v>
      </c>
      <c r="F1152" s="107"/>
    </row>
    <row r="1153" spans="1:6" x14ac:dyDescent="0.25">
      <c r="A1153" s="17">
        <v>49204</v>
      </c>
      <c r="B1153" s="24" t="s">
        <v>87</v>
      </c>
      <c r="C1153" s="25">
        <v>41493</v>
      </c>
      <c r="E1153" t="s">
        <v>80</v>
      </c>
      <c r="F1153" s="107"/>
    </row>
    <row r="1154" spans="1:6" x14ac:dyDescent="0.25">
      <c r="A1154" s="17">
        <v>49208</v>
      </c>
      <c r="B1154" s="24" t="s">
        <v>87</v>
      </c>
      <c r="C1154" s="25">
        <v>41499</v>
      </c>
      <c r="E1154" t="s">
        <v>80</v>
      </c>
      <c r="F1154" s="107"/>
    </row>
    <row r="1155" spans="1:6" x14ac:dyDescent="0.25">
      <c r="A1155" s="17">
        <v>46572</v>
      </c>
      <c r="B1155" s="24" t="s">
        <v>87</v>
      </c>
      <c r="C1155" s="25">
        <v>41507</v>
      </c>
      <c r="E1155" t="s">
        <v>80</v>
      </c>
      <c r="F1155" s="107"/>
    </row>
    <row r="1156" spans="1:6" x14ac:dyDescent="0.25">
      <c r="A1156" s="17">
        <v>49200</v>
      </c>
      <c r="B1156" s="24" t="s">
        <v>87</v>
      </c>
      <c r="C1156" s="25">
        <v>41509</v>
      </c>
      <c r="E1156" t="s">
        <v>80</v>
      </c>
      <c r="F1156" s="107"/>
    </row>
    <row r="1157" spans="1:6" x14ac:dyDescent="0.25">
      <c r="A1157" s="17">
        <v>49209</v>
      </c>
      <c r="B1157" s="24" t="s">
        <v>87</v>
      </c>
      <c r="C1157" s="25">
        <v>41512</v>
      </c>
      <c r="E1157" t="s">
        <v>80</v>
      </c>
      <c r="F1157" s="107"/>
    </row>
    <row r="1158" spans="1:6" x14ac:dyDescent="0.25">
      <c r="A1158" s="17">
        <v>49210</v>
      </c>
      <c r="B1158" s="24" t="s">
        <v>87</v>
      </c>
      <c r="C1158" s="25">
        <v>41512</v>
      </c>
      <c r="E1158" t="s">
        <v>80</v>
      </c>
      <c r="F1158" s="107"/>
    </row>
    <row r="1159" spans="1:6" x14ac:dyDescent="0.25">
      <c r="A1159" s="17">
        <v>49211</v>
      </c>
      <c r="B1159" s="24" t="s">
        <v>87</v>
      </c>
      <c r="C1159" s="25">
        <v>41512</v>
      </c>
      <c r="E1159" t="s">
        <v>80</v>
      </c>
      <c r="F1159" s="107"/>
    </row>
    <row r="1160" spans="1:6" x14ac:dyDescent="0.25">
      <c r="A1160" s="17">
        <v>49213</v>
      </c>
      <c r="B1160" s="24" t="s">
        <v>87</v>
      </c>
      <c r="C1160" s="25">
        <v>41513</v>
      </c>
      <c r="E1160" t="s">
        <v>80</v>
      </c>
      <c r="F1160" s="107"/>
    </row>
    <row r="1161" spans="1:6" x14ac:dyDescent="0.25">
      <c r="A1161" s="17">
        <v>49212</v>
      </c>
      <c r="B1161" s="24" t="s">
        <v>87</v>
      </c>
      <c r="C1161" s="25">
        <v>41513</v>
      </c>
      <c r="E1161" t="s">
        <v>80</v>
      </c>
      <c r="F1161" s="107"/>
    </row>
    <row r="1162" spans="1:6" x14ac:dyDescent="0.25">
      <c r="A1162" s="17">
        <v>49219</v>
      </c>
      <c r="B1162" s="24" t="s">
        <v>87</v>
      </c>
      <c r="C1162" s="25">
        <v>41513</v>
      </c>
      <c r="E1162" t="s">
        <v>80</v>
      </c>
      <c r="F1162" s="107"/>
    </row>
    <row r="1163" spans="1:6" x14ac:dyDescent="0.25">
      <c r="A1163" s="17">
        <v>49220</v>
      </c>
      <c r="B1163" s="24" t="s">
        <v>87</v>
      </c>
      <c r="C1163" s="25">
        <v>41513</v>
      </c>
      <c r="E1163" t="s">
        <v>80</v>
      </c>
      <c r="F1163" s="107"/>
    </row>
    <row r="1164" spans="1:6" x14ac:dyDescent="0.25">
      <c r="A1164" s="17">
        <v>49221</v>
      </c>
      <c r="B1164" s="24" t="s">
        <v>87</v>
      </c>
      <c r="C1164" s="25">
        <v>41513</v>
      </c>
      <c r="E1164" t="s">
        <v>80</v>
      </c>
      <c r="F1164" s="107"/>
    </row>
    <row r="1165" spans="1:6" x14ac:dyDescent="0.25">
      <c r="A1165" s="17">
        <v>49064</v>
      </c>
      <c r="B1165" s="24" t="s">
        <v>87</v>
      </c>
      <c r="C1165" s="25">
        <v>41513</v>
      </c>
      <c r="E1165" t="s">
        <v>80</v>
      </c>
      <c r="F1165" s="107"/>
    </row>
    <row r="1166" spans="1:6" x14ac:dyDescent="0.25">
      <c r="A1166" s="17">
        <v>49222</v>
      </c>
      <c r="B1166" s="24" t="s">
        <v>87</v>
      </c>
      <c r="C1166" s="25">
        <v>41513</v>
      </c>
      <c r="E1166" t="s">
        <v>80</v>
      </c>
      <c r="F1166" s="107"/>
    </row>
    <row r="1167" spans="1:6" x14ac:dyDescent="0.25">
      <c r="A1167" s="17">
        <v>49218</v>
      </c>
      <c r="B1167" s="24" t="s">
        <v>87</v>
      </c>
      <c r="C1167" s="25">
        <v>41513</v>
      </c>
      <c r="E1167" t="s">
        <v>80</v>
      </c>
      <c r="F1167" s="107"/>
    </row>
    <row r="1168" spans="1:6" x14ac:dyDescent="0.25">
      <c r="A1168" s="17">
        <v>49216</v>
      </c>
      <c r="B1168" s="24" t="s">
        <v>87</v>
      </c>
      <c r="C1168" s="25">
        <v>41513</v>
      </c>
      <c r="E1168" t="s">
        <v>80</v>
      </c>
      <c r="F1168" s="107"/>
    </row>
    <row r="1169" spans="1:6" x14ac:dyDescent="0.25">
      <c r="A1169" s="17">
        <v>49232</v>
      </c>
      <c r="B1169" s="24" t="s">
        <v>87</v>
      </c>
      <c r="C1169" s="25">
        <v>41514</v>
      </c>
      <c r="E1169" t="s">
        <v>80</v>
      </c>
      <c r="F1169" s="107"/>
    </row>
    <row r="1170" spans="1:6" x14ac:dyDescent="0.25">
      <c r="A1170" s="17">
        <v>49224</v>
      </c>
      <c r="B1170" s="24" t="s">
        <v>87</v>
      </c>
      <c r="C1170" s="25">
        <v>41514</v>
      </c>
      <c r="E1170" t="s">
        <v>80</v>
      </c>
      <c r="F1170" s="107"/>
    </row>
    <row r="1171" spans="1:6" x14ac:dyDescent="0.25">
      <c r="A1171" s="17">
        <v>49223</v>
      </c>
      <c r="B1171" s="24" t="s">
        <v>87</v>
      </c>
      <c r="C1171" s="25">
        <v>41514</v>
      </c>
      <c r="E1171" t="s">
        <v>80</v>
      </c>
      <c r="F1171" s="107"/>
    </row>
    <row r="1172" spans="1:6" x14ac:dyDescent="0.25">
      <c r="A1172" s="17">
        <v>49225</v>
      </c>
      <c r="B1172" s="24" t="s">
        <v>87</v>
      </c>
      <c r="C1172" s="25">
        <v>41514</v>
      </c>
      <c r="E1172" t="s">
        <v>80</v>
      </c>
      <c r="F1172" s="107"/>
    </row>
    <row r="1173" spans="1:6" x14ac:dyDescent="0.25">
      <c r="A1173" s="17">
        <v>49226</v>
      </c>
      <c r="B1173" s="24" t="s">
        <v>87</v>
      </c>
      <c r="C1173" s="25">
        <v>41514</v>
      </c>
      <c r="E1173" t="s">
        <v>80</v>
      </c>
      <c r="F1173" s="107"/>
    </row>
    <row r="1174" spans="1:6" x14ac:dyDescent="0.25">
      <c r="A1174" s="17">
        <v>49228</v>
      </c>
      <c r="B1174" s="24" t="s">
        <v>87</v>
      </c>
      <c r="C1174" s="25">
        <v>41514</v>
      </c>
      <c r="E1174" t="s">
        <v>80</v>
      </c>
      <c r="F1174" s="107"/>
    </row>
    <row r="1175" spans="1:6" x14ac:dyDescent="0.25">
      <c r="A1175" s="17">
        <v>49227</v>
      </c>
      <c r="B1175" s="24" t="s">
        <v>87</v>
      </c>
      <c r="C1175" s="25">
        <v>41514</v>
      </c>
      <c r="E1175" t="s">
        <v>80</v>
      </c>
      <c r="F1175" s="107"/>
    </row>
    <row r="1176" spans="1:6" x14ac:dyDescent="0.25">
      <c r="A1176" s="17">
        <v>49229</v>
      </c>
      <c r="B1176" s="24" t="s">
        <v>87</v>
      </c>
      <c r="C1176" s="25">
        <v>41514</v>
      </c>
      <c r="E1176" t="s">
        <v>80</v>
      </c>
      <c r="F1176" s="107"/>
    </row>
    <row r="1177" spans="1:6" x14ac:dyDescent="0.25">
      <c r="A1177" s="17">
        <v>49231</v>
      </c>
      <c r="B1177" s="24" t="s">
        <v>87</v>
      </c>
      <c r="C1177" s="25">
        <v>41514</v>
      </c>
      <c r="E1177" t="s">
        <v>80</v>
      </c>
      <c r="F1177" s="107"/>
    </row>
    <row r="1178" spans="1:6" x14ac:dyDescent="0.25">
      <c r="A1178" s="17">
        <v>49233</v>
      </c>
      <c r="B1178" s="24" t="s">
        <v>87</v>
      </c>
      <c r="C1178" s="25">
        <v>41514</v>
      </c>
      <c r="E1178" t="s">
        <v>80</v>
      </c>
      <c r="F1178" s="107"/>
    </row>
    <row r="1179" spans="1:6" x14ac:dyDescent="0.25">
      <c r="A1179" s="17">
        <v>49235</v>
      </c>
      <c r="B1179" s="24" t="s">
        <v>87</v>
      </c>
      <c r="C1179" s="25">
        <v>41514</v>
      </c>
      <c r="E1179" t="s">
        <v>80</v>
      </c>
      <c r="F1179" s="107"/>
    </row>
    <row r="1180" spans="1:6" x14ac:dyDescent="0.25">
      <c r="A1180" s="17">
        <v>49234</v>
      </c>
      <c r="B1180" s="24" t="s">
        <v>87</v>
      </c>
      <c r="C1180" s="25">
        <v>41514</v>
      </c>
      <c r="E1180" t="s">
        <v>80</v>
      </c>
      <c r="F1180" s="107"/>
    </row>
    <row r="1181" spans="1:6" x14ac:dyDescent="0.25">
      <c r="A1181" s="17">
        <v>48935</v>
      </c>
      <c r="B1181" s="24" t="s">
        <v>87</v>
      </c>
      <c r="C1181" s="25">
        <v>41523</v>
      </c>
      <c r="E1181" t="s">
        <v>80</v>
      </c>
      <c r="F1181" s="107"/>
    </row>
    <row r="1182" spans="1:6" x14ac:dyDescent="0.25">
      <c r="A1182" s="17">
        <v>49244</v>
      </c>
      <c r="B1182" s="24" t="s">
        <v>87</v>
      </c>
      <c r="C1182" s="25">
        <v>41526</v>
      </c>
      <c r="E1182" t="s">
        <v>80</v>
      </c>
      <c r="F1182" s="107"/>
    </row>
    <row r="1183" spans="1:6" x14ac:dyDescent="0.25">
      <c r="A1183" s="17">
        <v>49243</v>
      </c>
      <c r="B1183" s="24" t="s">
        <v>87</v>
      </c>
      <c r="C1183" s="25">
        <v>41526</v>
      </c>
      <c r="E1183" t="s">
        <v>80</v>
      </c>
      <c r="F1183" s="107"/>
    </row>
    <row r="1184" spans="1:6" x14ac:dyDescent="0.25">
      <c r="A1184" s="17">
        <v>49241</v>
      </c>
      <c r="B1184" s="24" t="s">
        <v>87</v>
      </c>
      <c r="C1184" s="25">
        <v>41526</v>
      </c>
      <c r="E1184" t="s">
        <v>80</v>
      </c>
      <c r="F1184" s="107"/>
    </row>
    <row r="1185" spans="1:6" x14ac:dyDescent="0.25">
      <c r="A1185" s="17">
        <v>49242</v>
      </c>
      <c r="B1185" s="24" t="s">
        <v>87</v>
      </c>
      <c r="C1185" s="25">
        <v>41526</v>
      </c>
      <c r="E1185" t="s">
        <v>80</v>
      </c>
      <c r="F1185" s="107"/>
    </row>
    <row r="1186" spans="1:6" x14ac:dyDescent="0.25">
      <c r="A1186" s="17">
        <v>49240</v>
      </c>
      <c r="B1186" s="24" t="s">
        <v>87</v>
      </c>
      <c r="C1186" s="25">
        <v>41526</v>
      </c>
      <c r="E1186" t="s">
        <v>80</v>
      </c>
      <c r="F1186" s="107"/>
    </row>
    <row r="1187" spans="1:6" x14ac:dyDescent="0.25">
      <c r="A1187" s="17">
        <v>49237</v>
      </c>
      <c r="B1187" s="24" t="s">
        <v>87</v>
      </c>
      <c r="C1187" s="25">
        <v>41526</v>
      </c>
      <c r="E1187" t="s">
        <v>80</v>
      </c>
      <c r="F1187" s="107"/>
    </row>
    <row r="1188" spans="1:6" x14ac:dyDescent="0.25">
      <c r="A1188" s="17">
        <v>48936</v>
      </c>
      <c r="B1188" s="24" t="s">
        <v>87</v>
      </c>
      <c r="C1188" s="25">
        <v>41530</v>
      </c>
      <c r="E1188" t="s">
        <v>80</v>
      </c>
      <c r="F1188" s="107"/>
    </row>
    <row r="1189" spans="1:6" x14ac:dyDescent="0.25">
      <c r="A1189" s="17">
        <v>49264</v>
      </c>
      <c r="B1189" s="24" t="s">
        <v>87</v>
      </c>
      <c r="C1189" s="25">
        <v>41540</v>
      </c>
      <c r="E1189" t="s">
        <v>80</v>
      </c>
      <c r="F1189" s="107"/>
    </row>
    <row r="1190" spans="1:6" x14ac:dyDescent="0.25">
      <c r="A1190" s="17">
        <v>49266</v>
      </c>
      <c r="B1190" s="24" t="s">
        <v>87</v>
      </c>
      <c r="C1190" s="25">
        <v>41540</v>
      </c>
      <c r="E1190" t="s">
        <v>80</v>
      </c>
      <c r="F1190" s="107"/>
    </row>
    <row r="1191" spans="1:6" x14ac:dyDescent="0.25">
      <c r="A1191" s="17">
        <v>49268</v>
      </c>
      <c r="B1191" s="24" t="s">
        <v>87</v>
      </c>
      <c r="C1191" s="25">
        <v>41540</v>
      </c>
      <c r="E1191" t="s">
        <v>80</v>
      </c>
      <c r="F1191" s="107"/>
    </row>
    <row r="1192" spans="1:6" x14ac:dyDescent="0.25">
      <c r="A1192" s="17">
        <v>49265</v>
      </c>
      <c r="B1192" s="24" t="s">
        <v>87</v>
      </c>
      <c r="C1192" s="25">
        <v>41541</v>
      </c>
      <c r="E1192" t="s">
        <v>80</v>
      </c>
      <c r="F1192" s="107"/>
    </row>
    <row r="1193" spans="1:6" x14ac:dyDescent="0.25">
      <c r="A1193" s="17">
        <v>49267</v>
      </c>
      <c r="B1193" s="24" t="s">
        <v>87</v>
      </c>
      <c r="C1193" s="25">
        <v>41541</v>
      </c>
      <c r="E1193" t="s">
        <v>80</v>
      </c>
      <c r="F1193" s="107"/>
    </row>
    <row r="1194" spans="1:6" x14ac:dyDescent="0.25">
      <c r="A1194" s="17">
        <v>49269</v>
      </c>
      <c r="B1194" s="24" t="s">
        <v>87</v>
      </c>
      <c r="C1194" s="25">
        <v>41541</v>
      </c>
      <c r="E1194" t="s">
        <v>80</v>
      </c>
      <c r="F1194" s="107"/>
    </row>
    <row r="1195" spans="1:6" x14ac:dyDescent="0.25">
      <c r="A1195" s="17">
        <v>49284</v>
      </c>
      <c r="B1195" s="24" t="s">
        <v>87</v>
      </c>
      <c r="C1195" s="25">
        <v>41541</v>
      </c>
      <c r="E1195" t="s">
        <v>80</v>
      </c>
      <c r="F1195" s="107"/>
    </row>
    <row r="1196" spans="1:6" x14ac:dyDescent="0.25">
      <c r="A1196" s="17">
        <v>49286</v>
      </c>
      <c r="B1196" s="24" t="s">
        <v>87</v>
      </c>
      <c r="C1196" s="25">
        <v>41541</v>
      </c>
      <c r="E1196" t="s">
        <v>80</v>
      </c>
      <c r="F1196" s="107"/>
    </row>
    <row r="1197" spans="1:6" x14ac:dyDescent="0.25">
      <c r="A1197" s="17">
        <v>49302</v>
      </c>
      <c r="B1197" s="24" t="s">
        <v>87</v>
      </c>
      <c r="C1197" s="25">
        <v>41542</v>
      </c>
      <c r="E1197" t="s">
        <v>80</v>
      </c>
      <c r="F1197" s="107"/>
    </row>
    <row r="1198" spans="1:6" x14ac:dyDescent="0.25">
      <c r="A1198" s="17">
        <v>49300</v>
      </c>
      <c r="B1198" s="24" t="s">
        <v>87</v>
      </c>
      <c r="C1198" s="25">
        <v>41542</v>
      </c>
      <c r="E1198" t="s">
        <v>80</v>
      </c>
      <c r="F1198" s="107"/>
    </row>
    <row r="1199" spans="1:6" x14ac:dyDescent="0.25">
      <c r="A1199" s="17">
        <v>49283</v>
      </c>
      <c r="B1199" s="24" t="s">
        <v>87</v>
      </c>
      <c r="C1199" s="25">
        <v>41542</v>
      </c>
      <c r="E1199" t="s">
        <v>80</v>
      </c>
      <c r="F1199" s="107"/>
    </row>
    <row r="1200" spans="1:6" x14ac:dyDescent="0.25">
      <c r="A1200" s="17">
        <v>49304</v>
      </c>
      <c r="B1200" s="24" t="s">
        <v>87</v>
      </c>
      <c r="C1200" s="25">
        <v>41542</v>
      </c>
      <c r="E1200" t="s">
        <v>80</v>
      </c>
      <c r="F1200" s="107"/>
    </row>
    <row r="1201" spans="1:6" x14ac:dyDescent="0.25">
      <c r="A1201" s="17">
        <v>49282</v>
      </c>
      <c r="B1201" s="24" t="s">
        <v>87</v>
      </c>
      <c r="C1201" s="25">
        <v>41542</v>
      </c>
      <c r="E1201" t="s">
        <v>80</v>
      </c>
      <c r="F1201" s="107"/>
    </row>
    <row r="1202" spans="1:6" x14ac:dyDescent="0.25">
      <c r="A1202" s="17">
        <v>49305</v>
      </c>
      <c r="B1202" s="24" t="s">
        <v>87</v>
      </c>
      <c r="C1202" s="25">
        <v>41542</v>
      </c>
      <c r="E1202" t="s">
        <v>80</v>
      </c>
      <c r="F1202" s="107"/>
    </row>
    <row r="1203" spans="1:6" x14ac:dyDescent="0.25">
      <c r="A1203" s="17">
        <v>49303</v>
      </c>
      <c r="B1203" s="24" t="s">
        <v>87</v>
      </c>
      <c r="C1203" s="25">
        <v>41542</v>
      </c>
      <c r="E1203" t="s">
        <v>80</v>
      </c>
      <c r="F1203" s="107"/>
    </row>
    <row r="1204" spans="1:6" x14ac:dyDescent="0.25">
      <c r="A1204" s="17">
        <v>49301</v>
      </c>
      <c r="B1204" s="24" t="s">
        <v>87</v>
      </c>
      <c r="C1204" s="25">
        <v>41542</v>
      </c>
      <c r="E1204" t="s">
        <v>80</v>
      </c>
      <c r="F1204" s="107"/>
    </row>
    <row r="1205" spans="1:6" x14ac:dyDescent="0.25">
      <c r="A1205" s="17">
        <v>49310</v>
      </c>
      <c r="B1205" s="24" t="s">
        <v>87</v>
      </c>
      <c r="C1205" s="25">
        <v>41544</v>
      </c>
      <c r="E1205" t="s">
        <v>80</v>
      </c>
      <c r="F1205" s="107"/>
    </row>
    <row r="1206" spans="1:6" x14ac:dyDescent="0.25">
      <c r="A1206" s="17">
        <v>49311</v>
      </c>
      <c r="B1206" s="24" t="s">
        <v>87</v>
      </c>
      <c r="C1206" s="25">
        <v>41544</v>
      </c>
      <c r="E1206" t="s">
        <v>80</v>
      </c>
      <c r="F1206" s="107"/>
    </row>
    <row r="1207" spans="1:6" x14ac:dyDescent="0.25">
      <c r="A1207" s="17">
        <v>49307</v>
      </c>
      <c r="B1207" s="24" t="s">
        <v>87</v>
      </c>
      <c r="C1207" s="25">
        <v>41544</v>
      </c>
      <c r="E1207" t="s">
        <v>80</v>
      </c>
      <c r="F1207" s="107"/>
    </row>
    <row r="1208" spans="1:6" x14ac:dyDescent="0.25">
      <c r="A1208" s="17">
        <v>49294</v>
      </c>
      <c r="B1208" s="24" t="s">
        <v>87</v>
      </c>
      <c r="C1208" s="25">
        <v>41544</v>
      </c>
      <c r="E1208" t="s">
        <v>80</v>
      </c>
      <c r="F1208" s="107"/>
    </row>
    <row r="1209" spans="1:6" x14ac:dyDescent="0.25">
      <c r="A1209" s="17">
        <v>49297</v>
      </c>
      <c r="B1209" s="24" t="s">
        <v>87</v>
      </c>
      <c r="C1209" s="25">
        <v>41544</v>
      </c>
      <c r="E1209" t="s">
        <v>80</v>
      </c>
      <c r="F1209" s="107"/>
    </row>
    <row r="1210" spans="1:6" x14ac:dyDescent="0.25">
      <c r="A1210" s="17">
        <v>49295</v>
      </c>
      <c r="B1210" s="24" t="s">
        <v>87</v>
      </c>
      <c r="C1210" s="25">
        <v>41544</v>
      </c>
      <c r="E1210" t="s">
        <v>80</v>
      </c>
      <c r="F1210" s="107"/>
    </row>
    <row r="1211" spans="1:6" x14ac:dyDescent="0.25">
      <c r="A1211" s="17">
        <v>49236</v>
      </c>
      <c r="B1211" s="24" t="s">
        <v>87</v>
      </c>
      <c r="C1211" s="25">
        <v>41544</v>
      </c>
      <c r="E1211" t="s">
        <v>80</v>
      </c>
      <c r="F1211" s="107"/>
    </row>
    <row r="1212" spans="1:6" x14ac:dyDescent="0.25">
      <c r="A1212" s="17">
        <v>49299</v>
      </c>
      <c r="B1212" s="24" t="s">
        <v>87</v>
      </c>
      <c r="C1212" s="25">
        <v>41544</v>
      </c>
      <c r="E1212" t="s">
        <v>80</v>
      </c>
      <c r="F1212" s="107"/>
    </row>
    <row r="1213" spans="1:6" x14ac:dyDescent="0.25">
      <c r="A1213" s="17">
        <v>49298</v>
      </c>
      <c r="B1213" s="24" t="s">
        <v>87</v>
      </c>
      <c r="C1213" s="25">
        <v>41544</v>
      </c>
      <c r="E1213" t="s">
        <v>80</v>
      </c>
      <c r="F1213" s="107"/>
    </row>
    <row r="1214" spans="1:6" x14ac:dyDescent="0.25">
      <c r="A1214" s="17">
        <v>49306</v>
      </c>
      <c r="B1214" s="24" t="s">
        <v>87</v>
      </c>
      <c r="C1214" s="25">
        <v>41544</v>
      </c>
      <c r="E1214" t="s">
        <v>80</v>
      </c>
      <c r="F1214" s="107"/>
    </row>
    <row r="1215" spans="1:6" x14ac:dyDescent="0.25">
      <c r="A1215" s="17">
        <v>49308</v>
      </c>
      <c r="B1215" s="24" t="s">
        <v>87</v>
      </c>
      <c r="C1215" s="25">
        <v>41544</v>
      </c>
      <c r="E1215" t="s">
        <v>80</v>
      </c>
      <c r="F1215" s="107"/>
    </row>
    <row r="1216" spans="1:6" x14ac:dyDescent="0.25">
      <c r="A1216" s="17">
        <v>49279</v>
      </c>
      <c r="B1216" s="24" t="s">
        <v>87</v>
      </c>
      <c r="C1216" s="25">
        <v>41550</v>
      </c>
      <c r="E1216" t="s">
        <v>80</v>
      </c>
      <c r="F1216" s="107"/>
    </row>
    <row r="1217" spans="1:6" x14ac:dyDescent="0.25">
      <c r="A1217" s="17">
        <v>49290</v>
      </c>
      <c r="B1217" s="24" t="s">
        <v>87</v>
      </c>
      <c r="C1217" s="25">
        <v>41554</v>
      </c>
      <c r="E1217" t="s">
        <v>80</v>
      </c>
      <c r="F1217" s="107"/>
    </row>
    <row r="1218" spans="1:6" x14ac:dyDescent="0.25">
      <c r="A1218" s="17">
        <v>49291</v>
      </c>
      <c r="B1218" s="24" t="s">
        <v>87</v>
      </c>
      <c r="C1218" s="25">
        <v>41554</v>
      </c>
      <c r="E1218" t="s">
        <v>80</v>
      </c>
      <c r="F1218" s="107"/>
    </row>
    <row r="1219" spans="1:6" x14ac:dyDescent="0.25">
      <c r="A1219" s="17">
        <v>49312</v>
      </c>
      <c r="B1219" s="24" t="s">
        <v>87</v>
      </c>
      <c r="C1219" s="25">
        <v>41554</v>
      </c>
      <c r="E1219" t="s">
        <v>80</v>
      </c>
      <c r="F1219" s="107"/>
    </row>
    <row r="1220" spans="1:6" x14ac:dyDescent="0.25">
      <c r="A1220" s="17">
        <v>49198</v>
      </c>
      <c r="B1220" s="24" t="s">
        <v>87</v>
      </c>
      <c r="C1220" s="25">
        <v>41554</v>
      </c>
      <c r="E1220" t="s">
        <v>80</v>
      </c>
      <c r="F1220" s="107"/>
    </row>
    <row r="1221" spans="1:6" x14ac:dyDescent="0.25">
      <c r="A1221" s="17">
        <v>49202</v>
      </c>
      <c r="B1221" s="24" t="s">
        <v>87</v>
      </c>
      <c r="C1221" s="25">
        <v>41556</v>
      </c>
      <c r="E1221" t="s">
        <v>80</v>
      </c>
      <c r="F1221" s="107"/>
    </row>
    <row r="1222" spans="1:6" x14ac:dyDescent="0.25">
      <c r="A1222" s="17">
        <v>49289</v>
      </c>
      <c r="B1222" s="24" t="s">
        <v>87</v>
      </c>
      <c r="C1222" s="25">
        <v>41556</v>
      </c>
      <c r="E1222" t="s">
        <v>80</v>
      </c>
      <c r="F1222" s="107"/>
    </row>
    <row r="1223" spans="1:6" x14ac:dyDescent="0.25">
      <c r="A1223" s="17">
        <v>49288</v>
      </c>
      <c r="B1223" s="24" t="s">
        <v>87</v>
      </c>
      <c r="C1223" s="25">
        <v>41556</v>
      </c>
      <c r="E1223" t="s">
        <v>80</v>
      </c>
      <c r="F1223" s="107"/>
    </row>
    <row r="1224" spans="1:6" x14ac:dyDescent="0.25">
      <c r="A1224" s="17">
        <v>49274</v>
      </c>
      <c r="B1224" s="24" t="s">
        <v>87</v>
      </c>
      <c r="C1224" s="25">
        <v>41556</v>
      </c>
      <c r="E1224" t="s">
        <v>80</v>
      </c>
      <c r="F1224" s="107"/>
    </row>
    <row r="1225" spans="1:6" x14ac:dyDescent="0.25">
      <c r="A1225" s="17">
        <v>49316</v>
      </c>
      <c r="B1225" s="24" t="s">
        <v>87</v>
      </c>
      <c r="C1225" s="25">
        <v>41556</v>
      </c>
      <c r="E1225" t="s">
        <v>80</v>
      </c>
      <c r="F1225" s="107"/>
    </row>
    <row r="1226" spans="1:6" x14ac:dyDescent="0.25">
      <c r="A1226" s="17">
        <v>49315</v>
      </c>
      <c r="B1226" s="24" t="s">
        <v>87</v>
      </c>
      <c r="C1226" s="25">
        <v>41556</v>
      </c>
      <c r="E1226" t="s">
        <v>80</v>
      </c>
      <c r="F1226" s="107"/>
    </row>
    <row r="1227" spans="1:6" x14ac:dyDescent="0.25">
      <c r="A1227" s="17">
        <v>49278</v>
      </c>
      <c r="B1227" s="24" t="s">
        <v>87</v>
      </c>
      <c r="C1227" s="25">
        <v>41556</v>
      </c>
      <c r="E1227" t="s">
        <v>80</v>
      </c>
      <c r="F1227" s="107"/>
    </row>
    <row r="1228" spans="1:6" x14ac:dyDescent="0.25">
      <c r="A1228" s="17">
        <v>49275</v>
      </c>
      <c r="B1228" s="24" t="s">
        <v>87</v>
      </c>
      <c r="C1228" s="25">
        <v>41556</v>
      </c>
      <c r="E1228" t="s">
        <v>80</v>
      </c>
      <c r="F1228" s="107"/>
    </row>
    <row r="1229" spans="1:6" x14ac:dyDescent="0.25">
      <c r="A1229" s="17">
        <v>49313</v>
      </c>
      <c r="B1229" s="24" t="s">
        <v>87</v>
      </c>
      <c r="C1229" s="25">
        <v>41556</v>
      </c>
      <c r="E1229" t="s">
        <v>80</v>
      </c>
      <c r="F1229" s="107"/>
    </row>
    <row r="1230" spans="1:6" x14ac:dyDescent="0.25">
      <c r="A1230" s="17">
        <v>49254</v>
      </c>
      <c r="B1230" s="24" t="s">
        <v>87</v>
      </c>
      <c r="C1230" s="25">
        <v>41557</v>
      </c>
      <c r="E1230" t="s">
        <v>80</v>
      </c>
      <c r="F1230" s="107"/>
    </row>
    <row r="1231" spans="1:6" x14ac:dyDescent="0.25">
      <c r="A1231" s="17">
        <v>49239</v>
      </c>
      <c r="B1231" s="24" t="s">
        <v>87</v>
      </c>
      <c r="C1231" s="25">
        <v>41557</v>
      </c>
      <c r="E1231" t="s">
        <v>80</v>
      </c>
      <c r="F1231" s="107"/>
    </row>
    <row r="1232" spans="1:6" x14ac:dyDescent="0.25">
      <c r="A1232" s="17">
        <v>49273</v>
      </c>
      <c r="B1232" s="24" t="s">
        <v>87</v>
      </c>
      <c r="C1232" s="25">
        <v>41557</v>
      </c>
      <c r="E1232" t="s">
        <v>80</v>
      </c>
      <c r="F1232" s="107"/>
    </row>
    <row r="1233" spans="1:6" x14ac:dyDescent="0.25">
      <c r="A1233" s="17">
        <v>49270</v>
      </c>
      <c r="B1233" s="24" t="s">
        <v>87</v>
      </c>
      <c r="C1233" s="25">
        <v>41557</v>
      </c>
      <c r="E1233" t="s">
        <v>80</v>
      </c>
      <c r="F1233" s="107"/>
    </row>
    <row r="1234" spans="1:6" x14ac:dyDescent="0.25">
      <c r="A1234" s="17">
        <v>49272</v>
      </c>
      <c r="B1234" s="24" t="s">
        <v>87</v>
      </c>
      <c r="C1234" s="25">
        <v>41557</v>
      </c>
      <c r="E1234" t="s">
        <v>80</v>
      </c>
      <c r="F1234" s="107"/>
    </row>
    <row r="1235" spans="1:6" x14ac:dyDescent="0.25">
      <c r="A1235" s="17">
        <v>49249</v>
      </c>
      <c r="B1235" s="24" t="s">
        <v>87</v>
      </c>
      <c r="C1235" s="25">
        <v>41557</v>
      </c>
      <c r="E1235" t="s">
        <v>80</v>
      </c>
      <c r="F1235" s="107"/>
    </row>
    <row r="1236" spans="1:6" x14ac:dyDescent="0.25">
      <c r="A1236" s="17">
        <v>49250</v>
      </c>
      <c r="B1236" s="24" t="s">
        <v>87</v>
      </c>
      <c r="C1236" s="25">
        <v>41557</v>
      </c>
      <c r="E1236" t="s">
        <v>80</v>
      </c>
      <c r="F1236" s="107"/>
    </row>
    <row r="1237" spans="1:6" x14ac:dyDescent="0.25">
      <c r="A1237" s="17">
        <v>49247</v>
      </c>
      <c r="B1237" s="24" t="s">
        <v>87</v>
      </c>
      <c r="C1237" s="25">
        <v>41557</v>
      </c>
      <c r="E1237" t="s">
        <v>80</v>
      </c>
      <c r="F1237" s="107"/>
    </row>
    <row r="1238" spans="1:6" x14ac:dyDescent="0.25">
      <c r="A1238" s="17">
        <v>49246</v>
      </c>
      <c r="B1238" s="24" t="s">
        <v>87</v>
      </c>
      <c r="C1238" s="25">
        <v>41557</v>
      </c>
      <c r="E1238" t="s">
        <v>80</v>
      </c>
      <c r="F1238" s="107"/>
    </row>
    <row r="1239" spans="1:6" x14ac:dyDescent="0.25">
      <c r="A1239" s="17">
        <v>49253</v>
      </c>
      <c r="B1239" s="24" t="s">
        <v>87</v>
      </c>
      <c r="C1239" s="25">
        <v>41557</v>
      </c>
      <c r="E1239" t="s">
        <v>80</v>
      </c>
      <c r="F1239" s="107"/>
    </row>
    <row r="1240" spans="1:6" x14ac:dyDescent="0.25">
      <c r="A1240" s="17">
        <v>49256</v>
      </c>
      <c r="B1240" s="24" t="s">
        <v>87</v>
      </c>
      <c r="C1240" s="25">
        <v>41557</v>
      </c>
      <c r="E1240" t="s">
        <v>80</v>
      </c>
      <c r="F1240" s="107"/>
    </row>
    <row r="1241" spans="1:6" x14ac:dyDescent="0.25">
      <c r="A1241" s="17">
        <v>49257</v>
      </c>
      <c r="B1241" s="24" t="s">
        <v>87</v>
      </c>
      <c r="C1241" s="25">
        <v>41557</v>
      </c>
      <c r="E1241" t="s">
        <v>80</v>
      </c>
      <c r="F1241" s="107"/>
    </row>
    <row r="1242" spans="1:6" x14ac:dyDescent="0.25">
      <c r="A1242" s="17">
        <v>49248</v>
      </c>
      <c r="B1242" s="24" t="s">
        <v>87</v>
      </c>
      <c r="C1242" s="25">
        <v>41557</v>
      </c>
      <c r="E1242" t="s">
        <v>80</v>
      </c>
      <c r="F1242" s="107"/>
    </row>
    <row r="1243" spans="1:6" x14ac:dyDescent="0.25">
      <c r="A1243" s="17">
        <v>49252</v>
      </c>
      <c r="B1243" s="24" t="s">
        <v>87</v>
      </c>
      <c r="C1243" s="25">
        <v>41557</v>
      </c>
      <c r="E1243" t="s">
        <v>80</v>
      </c>
      <c r="F1243" s="107"/>
    </row>
    <row r="1244" spans="1:6" x14ac:dyDescent="0.25">
      <c r="A1244" s="17">
        <v>46184</v>
      </c>
      <c r="B1244" s="26" t="s">
        <v>86</v>
      </c>
      <c r="C1244" s="25">
        <v>41409</v>
      </c>
      <c r="D1244" s="27">
        <v>1</v>
      </c>
      <c r="E1244" t="s">
        <v>80</v>
      </c>
      <c r="F1244" s="107"/>
    </row>
    <row r="1245" spans="1:6" x14ac:dyDescent="0.25">
      <c r="A1245" s="17" t="s">
        <v>214</v>
      </c>
      <c r="B1245" s="24" t="s">
        <v>87</v>
      </c>
      <c r="C1245" s="25">
        <v>41558</v>
      </c>
      <c r="E1245" t="s">
        <v>80</v>
      </c>
      <c r="F1245" s="107"/>
    </row>
    <row r="1246" spans="1:6" x14ac:dyDescent="0.25">
      <c r="A1246" s="17">
        <v>49263</v>
      </c>
      <c r="B1246" s="24" t="s">
        <v>87</v>
      </c>
      <c r="C1246" s="25">
        <v>41558</v>
      </c>
      <c r="E1246" t="s">
        <v>80</v>
      </c>
      <c r="F1246" s="107"/>
    </row>
    <row r="1247" spans="1:6" x14ac:dyDescent="0.25">
      <c r="A1247" s="17">
        <v>49261</v>
      </c>
      <c r="B1247" s="24" t="s">
        <v>87</v>
      </c>
      <c r="C1247" s="25">
        <v>41558</v>
      </c>
      <c r="E1247" t="s">
        <v>80</v>
      </c>
      <c r="F1247" s="107"/>
    </row>
    <row r="1248" spans="1:6" x14ac:dyDescent="0.25">
      <c r="A1248" s="17">
        <v>49320</v>
      </c>
      <c r="B1248" s="24" t="s">
        <v>87</v>
      </c>
      <c r="C1248" s="25">
        <v>41558</v>
      </c>
      <c r="E1248" t="s">
        <v>80</v>
      </c>
      <c r="F1248" s="107"/>
    </row>
    <row r="1249" spans="1:6" x14ac:dyDescent="0.25">
      <c r="A1249" s="17">
        <v>49318</v>
      </c>
      <c r="B1249" s="24" t="s">
        <v>87</v>
      </c>
      <c r="C1249" s="25">
        <v>41558</v>
      </c>
      <c r="E1249" t="s">
        <v>80</v>
      </c>
      <c r="F1249" s="107"/>
    </row>
    <row r="1250" spans="1:6" x14ac:dyDescent="0.25">
      <c r="A1250" s="17">
        <v>49317</v>
      </c>
      <c r="B1250" s="24" t="s">
        <v>87</v>
      </c>
      <c r="C1250" s="25">
        <v>41558</v>
      </c>
      <c r="E1250" t="s">
        <v>80</v>
      </c>
      <c r="F1250" s="107"/>
    </row>
    <row r="1251" spans="1:6" x14ac:dyDescent="0.25">
      <c r="A1251" s="17">
        <v>49319</v>
      </c>
      <c r="B1251" s="24" t="s">
        <v>87</v>
      </c>
      <c r="C1251" s="25">
        <v>41558</v>
      </c>
      <c r="E1251" t="s">
        <v>80</v>
      </c>
      <c r="F1251" s="107"/>
    </row>
    <row r="1252" spans="1:6" x14ac:dyDescent="0.25">
      <c r="A1252" s="17">
        <v>49255</v>
      </c>
      <c r="B1252" s="24" t="s">
        <v>87</v>
      </c>
      <c r="C1252" s="25">
        <v>41568</v>
      </c>
      <c r="E1252" t="s">
        <v>80</v>
      </c>
      <c r="F1252" s="107"/>
    </row>
    <row r="1253" spans="1:6" x14ac:dyDescent="0.25">
      <c r="A1253" s="17">
        <v>49327</v>
      </c>
      <c r="B1253" s="24" t="s">
        <v>87</v>
      </c>
      <c r="C1253" s="25">
        <v>41569</v>
      </c>
      <c r="E1253" t="s">
        <v>80</v>
      </c>
      <c r="F1253" s="107"/>
    </row>
    <row r="1254" spans="1:6" x14ac:dyDescent="0.25">
      <c r="A1254" s="17">
        <v>49332</v>
      </c>
      <c r="B1254" s="24" t="s">
        <v>87</v>
      </c>
      <c r="C1254" s="25">
        <v>41570</v>
      </c>
      <c r="E1254" t="s">
        <v>80</v>
      </c>
      <c r="F1254" s="107"/>
    </row>
    <row r="1255" spans="1:6" x14ac:dyDescent="0.25">
      <c r="A1255" s="17">
        <v>49260</v>
      </c>
      <c r="B1255" s="24" t="s">
        <v>87</v>
      </c>
      <c r="C1255" s="25">
        <v>41570</v>
      </c>
      <c r="E1255" t="s">
        <v>80</v>
      </c>
      <c r="F1255" s="107"/>
    </row>
    <row r="1256" spans="1:6" x14ac:dyDescent="0.25">
      <c r="A1256" s="17">
        <v>49330</v>
      </c>
      <c r="B1256" s="24" t="s">
        <v>87</v>
      </c>
      <c r="C1256" s="25">
        <v>41570</v>
      </c>
      <c r="E1256" t="s">
        <v>80</v>
      </c>
      <c r="F1256" s="107"/>
    </row>
    <row r="1257" spans="1:6" x14ac:dyDescent="0.25">
      <c r="A1257" s="17">
        <v>49328</v>
      </c>
      <c r="B1257" s="24" t="s">
        <v>87</v>
      </c>
      <c r="C1257" s="25">
        <v>41570</v>
      </c>
      <c r="E1257" t="s">
        <v>80</v>
      </c>
      <c r="F1257" s="107"/>
    </row>
    <row r="1258" spans="1:6" x14ac:dyDescent="0.25">
      <c r="A1258" s="17">
        <v>49259</v>
      </c>
      <c r="B1258" s="24" t="s">
        <v>87</v>
      </c>
      <c r="C1258" s="25">
        <v>41570</v>
      </c>
      <c r="E1258" t="s">
        <v>80</v>
      </c>
      <c r="F1258" s="107"/>
    </row>
    <row r="1259" spans="1:6" x14ac:dyDescent="0.25">
      <c r="A1259" s="17">
        <v>49003</v>
      </c>
      <c r="B1259" s="24" t="s">
        <v>87</v>
      </c>
      <c r="C1259" s="25">
        <v>41570</v>
      </c>
      <c r="E1259" t="s">
        <v>80</v>
      </c>
      <c r="F1259" s="107"/>
    </row>
    <row r="1260" spans="1:6" x14ac:dyDescent="0.25">
      <c r="A1260" s="17">
        <v>49324</v>
      </c>
      <c r="B1260" s="24" t="s">
        <v>87</v>
      </c>
      <c r="C1260" s="25">
        <v>41571</v>
      </c>
      <c r="E1260" t="s">
        <v>80</v>
      </c>
      <c r="F1260" s="107"/>
    </row>
    <row r="1261" spans="1:6" x14ac:dyDescent="0.25">
      <c r="A1261" s="17">
        <v>49326</v>
      </c>
      <c r="B1261" s="24" t="s">
        <v>87</v>
      </c>
      <c r="C1261" s="25">
        <v>41571</v>
      </c>
      <c r="E1261" t="s">
        <v>80</v>
      </c>
      <c r="F1261" s="107"/>
    </row>
    <row r="1262" spans="1:6" x14ac:dyDescent="0.25">
      <c r="A1262" s="17">
        <v>49334</v>
      </c>
      <c r="B1262" s="24" t="s">
        <v>87</v>
      </c>
      <c r="C1262" s="25">
        <v>41572</v>
      </c>
      <c r="E1262" t="s">
        <v>80</v>
      </c>
      <c r="F1262" s="107"/>
    </row>
    <row r="1263" spans="1:6" x14ac:dyDescent="0.25">
      <c r="A1263" s="17">
        <v>49338</v>
      </c>
      <c r="B1263" s="24" t="s">
        <v>87</v>
      </c>
      <c r="C1263" s="25">
        <v>41575</v>
      </c>
      <c r="E1263" t="s">
        <v>80</v>
      </c>
      <c r="F1263" s="107"/>
    </row>
    <row r="1264" spans="1:6" x14ac:dyDescent="0.25">
      <c r="A1264" s="17">
        <v>49323</v>
      </c>
      <c r="B1264" s="24" t="s">
        <v>87</v>
      </c>
      <c r="C1264" s="25">
        <v>41576</v>
      </c>
      <c r="E1264" t="s">
        <v>80</v>
      </c>
      <c r="F1264" s="107"/>
    </row>
    <row r="1265" spans="1:6" x14ac:dyDescent="0.25">
      <c r="A1265" s="17">
        <v>49341</v>
      </c>
      <c r="B1265" s="24" t="s">
        <v>87</v>
      </c>
      <c r="C1265" s="25">
        <v>41576</v>
      </c>
      <c r="E1265" t="s">
        <v>80</v>
      </c>
      <c r="F1265" s="107"/>
    </row>
    <row r="1266" spans="1:6" x14ac:dyDescent="0.25">
      <c r="A1266" s="17">
        <v>49333</v>
      </c>
      <c r="B1266" s="24" t="s">
        <v>87</v>
      </c>
      <c r="C1266" s="25">
        <v>41576</v>
      </c>
      <c r="E1266" t="s">
        <v>80</v>
      </c>
      <c r="F1266" s="107"/>
    </row>
    <row r="1267" spans="1:6" x14ac:dyDescent="0.25">
      <c r="A1267" s="17">
        <v>49343</v>
      </c>
      <c r="B1267" s="24" t="s">
        <v>87</v>
      </c>
      <c r="C1267" s="25">
        <v>41577</v>
      </c>
      <c r="E1267" t="s">
        <v>80</v>
      </c>
      <c r="F1267" s="107"/>
    </row>
    <row r="1268" spans="1:6" x14ac:dyDescent="0.25">
      <c r="A1268" s="17">
        <v>49337</v>
      </c>
      <c r="B1268" s="24" t="s">
        <v>87</v>
      </c>
      <c r="C1268" s="25">
        <v>41577</v>
      </c>
      <c r="E1268" t="s">
        <v>80</v>
      </c>
      <c r="F1268" s="107"/>
    </row>
    <row r="1269" spans="1:6" x14ac:dyDescent="0.25">
      <c r="A1269" s="17">
        <v>49347</v>
      </c>
      <c r="B1269" s="24" t="s">
        <v>87</v>
      </c>
      <c r="C1269" s="25">
        <v>41578</v>
      </c>
      <c r="E1269" t="s">
        <v>80</v>
      </c>
      <c r="F1269" s="107"/>
    </row>
    <row r="1270" spans="1:6" x14ac:dyDescent="0.25">
      <c r="A1270" s="17">
        <v>49331</v>
      </c>
      <c r="B1270" s="24" t="s">
        <v>87</v>
      </c>
      <c r="C1270" s="25">
        <v>41578</v>
      </c>
      <c r="E1270" t="s">
        <v>80</v>
      </c>
      <c r="F1270" s="107"/>
    </row>
    <row r="1271" spans="1:6" x14ac:dyDescent="0.25">
      <c r="A1271" s="17">
        <v>49344</v>
      </c>
      <c r="B1271" s="24" t="s">
        <v>87</v>
      </c>
      <c r="C1271" s="25">
        <v>41579</v>
      </c>
      <c r="E1271" t="s">
        <v>80</v>
      </c>
      <c r="F1271" s="107"/>
    </row>
    <row r="1272" spans="1:6" x14ac:dyDescent="0.25">
      <c r="A1272" s="17">
        <v>49340</v>
      </c>
      <c r="B1272" s="24" t="s">
        <v>87</v>
      </c>
      <c r="C1272" s="25">
        <v>41579</v>
      </c>
      <c r="E1272" t="s">
        <v>80</v>
      </c>
      <c r="F1272" s="107"/>
    </row>
    <row r="1273" spans="1:6" x14ac:dyDescent="0.25">
      <c r="A1273" s="17">
        <v>49349</v>
      </c>
      <c r="B1273" s="24" t="s">
        <v>87</v>
      </c>
      <c r="C1273" s="25">
        <v>41583</v>
      </c>
      <c r="E1273" t="s">
        <v>80</v>
      </c>
      <c r="F1273" s="107"/>
    </row>
    <row r="1274" spans="1:6" x14ac:dyDescent="0.25">
      <c r="A1274" s="17">
        <v>49346</v>
      </c>
      <c r="B1274" s="24" t="s">
        <v>87</v>
      </c>
      <c r="C1274" s="25">
        <v>41583</v>
      </c>
      <c r="E1274" t="s">
        <v>80</v>
      </c>
      <c r="F1274" s="107"/>
    </row>
    <row r="1275" spans="1:6" x14ac:dyDescent="0.25">
      <c r="A1275" s="17">
        <v>49350</v>
      </c>
      <c r="B1275" s="24" t="s">
        <v>87</v>
      </c>
      <c r="C1275" s="25">
        <v>41583</v>
      </c>
      <c r="E1275" t="s">
        <v>80</v>
      </c>
      <c r="F1275" s="107"/>
    </row>
    <row r="1276" spans="1:6" x14ac:dyDescent="0.25">
      <c r="A1276" s="17">
        <v>49348</v>
      </c>
      <c r="B1276" s="24" t="s">
        <v>87</v>
      </c>
      <c r="C1276" s="25">
        <v>41583</v>
      </c>
      <c r="E1276" t="s">
        <v>80</v>
      </c>
      <c r="F1276" s="107"/>
    </row>
    <row r="1277" spans="1:6" x14ac:dyDescent="0.25">
      <c r="A1277" s="17">
        <v>49345</v>
      </c>
      <c r="B1277" s="24" t="s">
        <v>87</v>
      </c>
      <c r="C1277" s="25">
        <v>41583</v>
      </c>
      <c r="E1277" t="s">
        <v>80</v>
      </c>
      <c r="F1277" s="107"/>
    </row>
    <row r="1278" spans="1:6" x14ac:dyDescent="0.25">
      <c r="A1278" s="17">
        <v>49351</v>
      </c>
      <c r="B1278" s="24" t="s">
        <v>87</v>
      </c>
      <c r="C1278" s="25">
        <v>41585</v>
      </c>
      <c r="E1278" t="s">
        <v>80</v>
      </c>
      <c r="F1278" s="107"/>
    </row>
    <row r="1279" spans="1:6" x14ac:dyDescent="0.25">
      <c r="A1279" s="17">
        <v>49353</v>
      </c>
      <c r="B1279" s="24" t="s">
        <v>87</v>
      </c>
      <c r="C1279" s="25">
        <v>41585</v>
      </c>
      <c r="E1279" t="s">
        <v>80</v>
      </c>
      <c r="F1279" s="107"/>
    </row>
    <row r="1280" spans="1:6" x14ac:dyDescent="0.25">
      <c r="A1280" s="17">
        <v>49355</v>
      </c>
      <c r="B1280" s="24" t="s">
        <v>87</v>
      </c>
      <c r="C1280" s="25">
        <v>41585</v>
      </c>
      <c r="E1280" t="s">
        <v>80</v>
      </c>
      <c r="F1280" s="107"/>
    </row>
    <row r="1281" spans="1:6" x14ac:dyDescent="0.25">
      <c r="A1281" s="17">
        <v>49342</v>
      </c>
      <c r="B1281" s="24" t="s">
        <v>87</v>
      </c>
      <c r="C1281" s="25">
        <v>41586</v>
      </c>
      <c r="E1281" t="s">
        <v>80</v>
      </c>
      <c r="F1281" s="107"/>
    </row>
    <row r="1282" spans="1:6" x14ac:dyDescent="0.25">
      <c r="A1282" s="17">
        <v>49357</v>
      </c>
      <c r="B1282" s="24" t="s">
        <v>87</v>
      </c>
      <c r="C1282" s="25">
        <v>41589</v>
      </c>
      <c r="E1282" t="s">
        <v>80</v>
      </c>
      <c r="F1282" s="107"/>
    </row>
    <row r="1283" spans="1:6" x14ac:dyDescent="0.25">
      <c r="A1283" s="17">
        <v>49354</v>
      </c>
      <c r="B1283" s="24" t="s">
        <v>87</v>
      </c>
      <c r="C1283" s="25">
        <v>41589</v>
      </c>
      <c r="E1283" t="s">
        <v>80</v>
      </c>
      <c r="F1283" s="107"/>
    </row>
    <row r="1284" spans="1:6" x14ac:dyDescent="0.25">
      <c r="A1284" s="17">
        <v>49352</v>
      </c>
      <c r="B1284" s="24" t="s">
        <v>87</v>
      </c>
      <c r="C1284" s="25">
        <v>41591</v>
      </c>
      <c r="E1284" t="s">
        <v>80</v>
      </c>
      <c r="F1284" s="107"/>
    </row>
    <row r="1285" spans="1:6" x14ac:dyDescent="0.25">
      <c r="A1285" s="17">
        <v>49359</v>
      </c>
      <c r="B1285" s="24" t="s">
        <v>87</v>
      </c>
      <c r="C1285" s="25">
        <v>41596</v>
      </c>
      <c r="E1285" t="s">
        <v>80</v>
      </c>
      <c r="F1285" s="107"/>
    </row>
    <row r="1286" spans="1:6" x14ac:dyDescent="0.25">
      <c r="A1286" s="17">
        <v>49356</v>
      </c>
      <c r="B1286" s="24" t="s">
        <v>87</v>
      </c>
      <c r="C1286" s="25">
        <v>41596</v>
      </c>
      <c r="E1286" t="s">
        <v>80</v>
      </c>
      <c r="F1286" s="107"/>
    </row>
    <row r="1287" spans="1:6" x14ac:dyDescent="0.25">
      <c r="A1287" s="17">
        <v>49360</v>
      </c>
      <c r="B1287" s="24" t="s">
        <v>87</v>
      </c>
      <c r="C1287" s="25">
        <v>41597</v>
      </c>
      <c r="E1287" t="s">
        <v>80</v>
      </c>
      <c r="F1287" s="107"/>
    </row>
    <row r="1288" spans="1:6" x14ac:dyDescent="0.25">
      <c r="A1288" s="17">
        <v>49358</v>
      </c>
      <c r="B1288" s="24" t="s">
        <v>87</v>
      </c>
      <c r="C1288" s="25">
        <v>41597</v>
      </c>
      <c r="E1288" t="s">
        <v>80</v>
      </c>
      <c r="F1288" s="107"/>
    </row>
    <row r="1289" spans="1:6" x14ac:dyDescent="0.25">
      <c r="A1289" s="17">
        <v>49361</v>
      </c>
      <c r="B1289" s="24" t="s">
        <v>87</v>
      </c>
      <c r="C1289" s="25">
        <v>41598</v>
      </c>
      <c r="E1289" t="s">
        <v>80</v>
      </c>
      <c r="F1289" s="107"/>
    </row>
    <row r="1290" spans="1:6" x14ac:dyDescent="0.25">
      <c r="A1290" s="17">
        <v>49362</v>
      </c>
      <c r="B1290" s="24" t="s">
        <v>87</v>
      </c>
      <c r="C1290" s="25">
        <v>41599</v>
      </c>
      <c r="E1290" t="s">
        <v>80</v>
      </c>
      <c r="F1290" s="107"/>
    </row>
    <row r="1291" spans="1:6" x14ac:dyDescent="0.25">
      <c r="A1291" s="17">
        <v>49365</v>
      </c>
      <c r="B1291" s="24" t="s">
        <v>87</v>
      </c>
      <c r="C1291" s="25">
        <v>41599</v>
      </c>
      <c r="E1291" t="s">
        <v>80</v>
      </c>
      <c r="F1291" s="107"/>
    </row>
    <row r="1292" spans="1:6" x14ac:dyDescent="0.25">
      <c r="A1292" s="17">
        <v>49363</v>
      </c>
      <c r="B1292" s="24" t="s">
        <v>87</v>
      </c>
      <c r="C1292" s="25">
        <v>41603</v>
      </c>
      <c r="E1292" t="s">
        <v>80</v>
      </c>
      <c r="F1292" s="107"/>
    </row>
    <row r="1293" spans="1:6" x14ac:dyDescent="0.25">
      <c r="A1293" s="17">
        <v>49366</v>
      </c>
      <c r="B1293" s="24" t="s">
        <v>87</v>
      </c>
      <c r="C1293" s="25">
        <v>41624</v>
      </c>
      <c r="E1293" t="s">
        <v>80</v>
      </c>
      <c r="F1293" s="107"/>
    </row>
    <row r="1294" spans="1:6" x14ac:dyDescent="0.25">
      <c r="A1294" s="17">
        <v>49367</v>
      </c>
      <c r="B1294" s="24" t="s">
        <v>87</v>
      </c>
      <c r="C1294" s="25">
        <v>41627</v>
      </c>
      <c r="E1294" t="s">
        <v>80</v>
      </c>
      <c r="F1294" s="107"/>
    </row>
    <row r="1295" spans="1:6" x14ac:dyDescent="0.25">
      <c r="A1295" s="17">
        <v>49335</v>
      </c>
      <c r="B1295" s="24" t="s">
        <v>87</v>
      </c>
      <c r="C1295" s="25">
        <v>41627</v>
      </c>
      <c r="E1295" t="s">
        <v>80</v>
      </c>
      <c r="F1295" s="107"/>
    </row>
    <row r="1296" spans="1:6" x14ac:dyDescent="0.25">
      <c r="A1296" s="17">
        <v>49370</v>
      </c>
      <c r="B1296" s="24" t="s">
        <v>87</v>
      </c>
      <c r="C1296" s="25">
        <v>41648</v>
      </c>
      <c r="E1296" t="s">
        <v>82</v>
      </c>
      <c r="F1296" s="107"/>
    </row>
    <row r="1297" spans="1:6" x14ac:dyDescent="0.25">
      <c r="A1297" s="17">
        <v>49373</v>
      </c>
      <c r="B1297" s="24" t="s">
        <v>87</v>
      </c>
      <c r="C1297" s="25">
        <v>41659</v>
      </c>
      <c r="E1297" t="s">
        <v>82</v>
      </c>
      <c r="F1297" s="107"/>
    </row>
    <row r="1298" spans="1:6" x14ac:dyDescent="0.25">
      <c r="A1298" s="17">
        <v>49380</v>
      </c>
      <c r="B1298" s="24" t="s">
        <v>87</v>
      </c>
      <c r="C1298" s="25">
        <v>41676</v>
      </c>
      <c r="E1298" t="s">
        <v>82</v>
      </c>
      <c r="F1298" s="107"/>
    </row>
    <row r="1299" spans="1:6" x14ac:dyDescent="0.25">
      <c r="A1299" s="17">
        <v>49388</v>
      </c>
      <c r="B1299" s="24" t="s">
        <v>87</v>
      </c>
      <c r="C1299" s="25">
        <v>41694</v>
      </c>
      <c r="E1299" t="s">
        <v>82</v>
      </c>
      <c r="F1299" s="107"/>
    </row>
    <row r="1300" spans="1:6" x14ac:dyDescent="0.25">
      <c r="A1300" s="17">
        <v>49390</v>
      </c>
      <c r="B1300" s="24" t="s">
        <v>87</v>
      </c>
      <c r="C1300" s="25">
        <v>41694</v>
      </c>
      <c r="E1300" t="s">
        <v>82</v>
      </c>
      <c r="F1300" s="107"/>
    </row>
    <row r="1301" spans="1:6" x14ac:dyDescent="0.25">
      <c r="A1301" s="17">
        <v>49387</v>
      </c>
      <c r="B1301" s="24" t="s">
        <v>87</v>
      </c>
      <c r="C1301" s="25">
        <v>41695</v>
      </c>
      <c r="E1301" t="s">
        <v>82</v>
      </c>
      <c r="F1301" s="107"/>
    </row>
    <row r="1302" spans="1:6" x14ac:dyDescent="0.25">
      <c r="A1302" s="17">
        <v>49389</v>
      </c>
      <c r="B1302" s="24" t="s">
        <v>87</v>
      </c>
      <c r="C1302" s="25">
        <v>41695</v>
      </c>
      <c r="E1302" t="s">
        <v>82</v>
      </c>
      <c r="F1302" s="107"/>
    </row>
    <row r="1303" spans="1:6" x14ac:dyDescent="0.25">
      <c r="A1303" s="17">
        <v>49391</v>
      </c>
      <c r="B1303" s="24" t="s">
        <v>87</v>
      </c>
      <c r="C1303" s="25">
        <v>41695</v>
      </c>
      <c r="E1303" t="s">
        <v>82</v>
      </c>
      <c r="F1303" s="107"/>
    </row>
    <row r="1304" spans="1:6" x14ac:dyDescent="0.25">
      <c r="A1304" s="17">
        <v>49392</v>
      </c>
      <c r="B1304" s="24" t="s">
        <v>87</v>
      </c>
      <c r="C1304" s="25">
        <v>41695</v>
      </c>
      <c r="D1304" s="27">
        <v>1</v>
      </c>
      <c r="E1304" t="s">
        <v>82</v>
      </c>
      <c r="F1304" s="107"/>
    </row>
    <row r="1305" spans="1:6" x14ac:dyDescent="0.25">
      <c r="A1305" s="17">
        <v>49329</v>
      </c>
      <c r="B1305" s="24" t="s">
        <v>87</v>
      </c>
      <c r="C1305" s="25">
        <v>41709</v>
      </c>
      <c r="E1305" t="s">
        <v>82</v>
      </c>
      <c r="F1305" s="107"/>
    </row>
    <row r="1306" spans="1:6" x14ac:dyDescent="0.25">
      <c r="A1306" s="17">
        <v>49377</v>
      </c>
      <c r="B1306" s="24" t="s">
        <v>87</v>
      </c>
      <c r="C1306" s="25">
        <v>41711</v>
      </c>
      <c r="E1306" t="s">
        <v>82</v>
      </c>
      <c r="F1306" s="107"/>
    </row>
    <row r="1307" spans="1:6" x14ac:dyDescent="0.25">
      <c r="A1307" s="17">
        <v>49375</v>
      </c>
      <c r="B1307" s="24" t="s">
        <v>87</v>
      </c>
      <c r="C1307" s="25">
        <v>41716</v>
      </c>
      <c r="E1307" t="s">
        <v>82</v>
      </c>
      <c r="F1307" s="107"/>
    </row>
    <row r="1308" spans="1:6" x14ac:dyDescent="0.25">
      <c r="A1308" s="17">
        <v>49398</v>
      </c>
      <c r="B1308" s="24" t="s">
        <v>87</v>
      </c>
      <c r="C1308" s="25">
        <v>41716</v>
      </c>
      <c r="E1308" t="s">
        <v>82</v>
      </c>
      <c r="F1308" s="107"/>
    </row>
    <row r="1309" spans="1:6" x14ac:dyDescent="0.25">
      <c r="A1309" s="17">
        <v>49394</v>
      </c>
      <c r="B1309" s="24" t="s">
        <v>87</v>
      </c>
      <c r="C1309" s="25">
        <v>41717</v>
      </c>
      <c r="E1309" t="s">
        <v>82</v>
      </c>
      <c r="F1309" s="107"/>
    </row>
    <row r="1310" spans="1:6" x14ac:dyDescent="0.25">
      <c r="A1310" s="17">
        <v>49404</v>
      </c>
      <c r="B1310" s="24" t="s">
        <v>87</v>
      </c>
      <c r="C1310" s="25">
        <v>41719</v>
      </c>
      <c r="E1310" t="s">
        <v>82</v>
      </c>
      <c r="F1310" s="107"/>
    </row>
    <row r="1311" spans="1:6" x14ac:dyDescent="0.25">
      <c r="A1311" s="17">
        <v>49400</v>
      </c>
      <c r="B1311" s="24" t="s">
        <v>87</v>
      </c>
      <c r="C1311" s="25">
        <v>41719</v>
      </c>
      <c r="E1311" t="s">
        <v>82</v>
      </c>
      <c r="F1311" s="107"/>
    </row>
    <row r="1312" spans="1:6" x14ac:dyDescent="0.25">
      <c r="A1312" s="17">
        <v>49402</v>
      </c>
      <c r="B1312" s="24" t="s">
        <v>87</v>
      </c>
      <c r="C1312" s="25">
        <v>41719</v>
      </c>
      <c r="E1312" t="s">
        <v>82</v>
      </c>
      <c r="F1312" s="107"/>
    </row>
    <row r="1313" spans="1:6" x14ac:dyDescent="0.25">
      <c r="A1313" s="17">
        <v>49409</v>
      </c>
      <c r="B1313" s="24" t="s">
        <v>87</v>
      </c>
      <c r="C1313" s="25">
        <v>41719</v>
      </c>
      <c r="E1313" t="s">
        <v>82</v>
      </c>
      <c r="F1313" s="107"/>
    </row>
    <row r="1314" spans="1:6" x14ac:dyDescent="0.25">
      <c r="A1314" s="17">
        <v>49405</v>
      </c>
      <c r="B1314" s="24" t="s">
        <v>87</v>
      </c>
      <c r="C1314" s="25">
        <v>41719</v>
      </c>
      <c r="E1314" t="s">
        <v>82</v>
      </c>
      <c r="F1314" s="107"/>
    </row>
    <row r="1315" spans="1:6" x14ac:dyDescent="0.25">
      <c r="A1315" s="17">
        <v>49406</v>
      </c>
      <c r="B1315" s="24" t="s">
        <v>87</v>
      </c>
      <c r="C1315" s="25">
        <v>41719</v>
      </c>
      <c r="E1315" t="s">
        <v>82</v>
      </c>
      <c r="F1315" s="107"/>
    </row>
    <row r="1316" spans="1:6" x14ac:dyDescent="0.25">
      <c r="A1316" s="17">
        <v>49408</v>
      </c>
      <c r="B1316" s="24" t="s">
        <v>87</v>
      </c>
      <c r="C1316" s="25">
        <v>41719</v>
      </c>
      <c r="E1316" t="s">
        <v>82</v>
      </c>
      <c r="F1316" s="107"/>
    </row>
    <row r="1317" spans="1:6" x14ac:dyDescent="0.25">
      <c r="A1317" s="17">
        <v>49407</v>
      </c>
      <c r="B1317" s="24" t="s">
        <v>87</v>
      </c>
      <c r="C1317" s="25">
        <v>41719</v>
      </c>
      <c r="E1317" t="s">
        <v>82</v>
      </c>
      <c r="F1317" s="107"/>
    </row>
    <row r="1318" spans="1:6" x14ac:dyDescent="0.25">
      <c r="A1318" s="17">
        <v>49410</v>
      </c>
      <c r="B1318" s="24" t="s">
        <v>87</v>
      </c>
      <c r="C1318" s="25">
        <v>41719</v>
      </c>
      <c r="E1318" t="s">
        <v>82</v>
      </c>
      <c r="F1318" s="107"/>
    </row>
    <row r="1319" spans="1:6" x14ac:dyDescent="0.25">
      <c r="A1319" s="17">
        <v>49414</v>
      </c>
      <c r="B1319" s="24" t="s">
        <v>87</v>
      </c>
      <c r="C1319" s="25">
        <v>41722</v>
      </c>
      <c r="E1319" t="s">
        <v>82</v>
      </c>
      <c r="F1319" s="107"/>
    </row>
    <row r="1320" spans="1:6" x14ac:dyDescent="0.25">
      <c r="A1320" s="17">
        <v>49412</v>
      </c>
      <c r="B1320" s="24" t="s">
        <v>87</v>
      </c>
      <c r="C1320" s="25">
        <v>41722</v>
      </c>
      <c r="E1320" t="s">
        <v>82</v>
      </c>
      <c r="F1320" s="107"/>
    </row>
    <row r="1321" spans="1:6" x14ac:dyDescent="0.25">
      <c r="A1321" s="17">
        <v>49399</v>
      </c>
      <c r="B1321" s="24" t="s">
        <v>87</v>
      </c>
      <c r="C1321" s="25">
        <v>41722</v>
      </c>
      <c r="E1321" t="s">
        <v>82</v>
      </c>
      <c r="F1321" s="107"/>
    </row>
    <row r="1322" spans="1:6" x14ac:dyDescent="0.25">
      <c r="A1322" s="17">
        <v>49397</v>
      </c>
      <c r="B1322" s="24" t="s">
        <v>87</v>
      </c>
      <c r="C1322" s="25">
        <v>41729</v>
      </c>
      <c r="E1322" t="s">
        <v>82</v>
      </c>
      <c r="F1322" s="107"/>
    </row>
    <row r="1323" spans="1:6" x14ac:dyDescent="0.25">
      <c r="A1323" s="17">
        <v>49395</v>
      </c>
      <c r="B1323" s="24" t="s">
        <v>87</v>
      </c>
      <c r="C1323" s="25">
        <v>41729</v>
      </c>
      <c r="E1323" t="s">
        <v>82</v>
      </c>
      <c r="F1323" s="107"/>
    </row>
    <row r="1324" spans="1:6" x14ac:dyDescent="0.25">
      <c r="A1324" s="17">
        <v>49547</v>
      </c>
      <c r="B1324" s="24" t="s">
        <v>87</v>
      </c>
      <c r="C1324" s="25">
        <v>41729</v>
      </c>
      <c r="E1324" t="s">
        <v>82</v>
      </c>
      <c r="F1324" s="107"/>
    </row>
    <row r="1325" spans="1:6" x14ac:dyDescent="0.25">
      <c r="A1325" s="17">
        <v>49548</v>
      </c>
      <c r="B1325" s="24" t="s">
        <v>87</v>
      </c>
      <c r="C1325" s="25">
        <v>41729</v>
      </c>
      <c r="E1325" t="s">
        <v>82</v>
      </c>
      <c r="F1325" s="107"/>
    </row>
    <row r="1326" spans="1:6" x14ac:dyDescent="0.25">
      <c r="A1326" s="17">
        <v>49544</v>
      </c>
      <c r="B1326" s="24" t="s">
        <v>87</v>
      </c>
      <c r="C1326" s="25">
        <v>41729</v>
      </c>
      <c r="E1326" t="s">
        <v>82</v>
      </c>
      <c r="F1326" s="107"/>
    </row>
    <row r="1327" spans="1:6" x14ac:dyDescent="0.25">
      <c r="A1327" s="17">
        <v>49546</v>
      </c>
      <c r="B1327" s="24" t="s">
        <v>87</v>
      </c>
      <c r="C1327" s="25">
        <v>41729</v>
      </c>
      <c r="E1327" t="s">
        <v>82</v>
      </c>
      <c r="F1327" s="107"/>
    </row>
    <row r="1328" spans="1:6" x14ac:dyDescent="0.25">
      <c r="A1328" s="17">
        <v>49396</v>
      </c>
      <c r="B1328" s="24" t="s">
        <v>87</v>
      </c>
      <c r="C1328" s="25">
        <v>41729</v>
      </c>
      <c r="E1328" t="s">
        <v>82</v>
      </c>
      <c r="F1328" s="107"/>
    </row>
    <row r="1329" spans="1:6" x14ac:dyDescent="0.25">
      <c r="A1329" s="17">
        <v>49401</v>
      </c>
      <c r="B1329" s="24" t="s">
        <v>87</v>
      </c>
      <c r="C1329" s="25">
        <v>41729</v>
      </c>
      <c r="E1329" t="s">
        <v>82</v>
      </c>
      <c r="F1329" s="107"/>
    </row>
    <row r="1330" spans="1:6" x14ac:dyDescent="0.25">
      <c r="A1330" s="17">
        <v>49381</v>
      </c>
      <c r="B1330" s="24" t="s">
        <v>87</v>
      </c>
      <c r="C1330" s="25">
        <v>41730</v>
      </c>
      <c r="E1330" t="s">
        <v>82</v>
      </c>
      <c r="F1330" s="107"/>
    </row>
    <row r="1331" spans="1:6" x14ac:dyDescent="0.25">
      <c r="A1331" s="17">
        <v>49382</v>
      </c>
      <c r="B1331" s="24" t="s">
        <v>87</v>
      </c>
      <c r="C1331" s="25">
        <v>41730</v>
      </c>
      <c r="E1331" t="s">
        <v>82</v>
      </c>
      <c r="F1331" s="107"/>
    </row>
    <row r="1332" spans="1:6" x14ac:dyDescent="0.25">
      <c r="A1332" s="17">
        <v>49384</v>
      </c>
      <c r="B1332" s="24" t="s">
        <v>87</v>
      </c>
      <c r="C1332" s="25">
        <v>41730</v>
      </c>
      <c r="E1332" t="s">
        <v>82</v>
      </c>
      <c r="F1332" s="107"/>
    </row>
    <row r="1333" spans="1:6" x14ac:dyDescent="0.25">
      <c r="A1333" s="17">
        <v>49549</v>
      </c>
      <c r="B1333" s="24" t="s">
        <v>87</v>
      </c>
      <c r="C1333" s="25">
        <v>41730</v>
      </c>
      <c r="E1333" t="s">
        <v>82</v>
      </c>
      <c r="F1333" s="107"/>
    </row>
    <row r="1334" spans="1:6" x14ac:dyDescent="0.25">
      <c r="A1334" s="17">
        <v>49550</v>
      </c>
      <c r="B1334" s="24" t="s">
        <v>87</v>
      </c>
      <c r="C1334" s="25">
        <v>41730</v>
      </c>
      <c r="E1334" t="s">
        <v>82</v>
      </c>
      <c r="F1334" s="107"/>
    </row>
    <row r="1335" spans="1:6" x14ac:dyDescent="0.25">
      <c r="A1335" s="17">
        <v>49551</v>
      </c>
      <c r="B1335" s="24" t="s">
        <v>87</v>
      </c>
      <c r="C1335" s="25">
        <v>41730</v>
      </c>
      <c r="E1335" t="s">
        <v>82</v>
      </c>
      <c r="F1335" s="107"/>
    </row>
    <row r="1336" spans="1:6" x14ac:dyDescent="0.25">
      <c r="A1336" s="17">
        <v>49552</v>
      </c>
      <c r="B1336" s="24" t="s">
        <v>87</v>
      </c>
      <c r="C1336" s="25">
        <v>41730</v>
      </c>
      <c r="E1336" t="s">
        <v>82</v>
      </c>
      <c r="F1336" s="107"/>
    </row>
    <row r="1337" spans="1:6" x14ac:dyDescent="0.25">
      <c r="A1337" s="17">
        <v>49553</v>
      </c>
      <c r="B1337" s="24" t="s">
        <v>87</v>
      </c>
      <c r="C1337" s="25">
        <v>41730</v>
      </c>
      <c r="E1337" t="s">
        <v>82</v>
      </c>
      <c r="F1337" s="107"/>
    </row>
    <row r="1338" spans="1:6" x14ac:dyDescent="0.25">
      <c r="A1338" s="17">
        <v>49554</v>
      </c>
      <c r="B1338" s="24" t="s">
        <v>87</v>
      </c>
      <c r="C1338" s="25">
        <v>41730</v>
      </c>
      <c r="E1338" t="s">
        <v>82</v>
      </c>
      <c r="F1338" s="107"/>
    </row>
    <row r="1339" spans="1:6" x14ac:dyDescent="0.25">
      <c r="A1339" s="17">
        <v>49385</v>
      </c>
      <c r="B1339" s="24" t="s">
        <v>87</v>
      </c>
      <c r="C1339" s="25">
        <v>41733</v>
      </c>
      <c r="E1339" t="s">
        <v>82</v>
      </c>
      <c r="F1339" s="107"/>
    </row>
    <row r="1340" spans="1:6" x14ac:dyDescent="0.25">
      <c r="A1340" s="17">
        <v>49386</v>
      </c>
      <c r="B1340" s="24" t="s">
        <v>87</v>
      </c>
      <c r="C1340" s="25">
        <v>41733</v>
      </c>
      <c r="E1340" t="s">
        <v>82</v>
      </c>
      <c r="F1340" s="107"/>
    </row>
    <row r="1341" spans="1:6" x14ac:dyDescent="0.25">
      <c r="A1341" s="17">
        <v>49411</v>
      </c>
      <c r="B1341" s="24" t="s">
        <v>87</v>
      </c>
      <c r="C1341" s="25">
        <v>41733</v>
      </c>
      <c r="E1341" t="s">
        <v>82</v>
      </c>
      <c r="F1341" s="107"/>
    </row>
    <row r="1342" spans="1:6" x14ac:dyDescent="0.25">
      <c r="A1342" s="17">
        <v>49555</v>
      </c>
      <c r="B1342" s="24" t="s">
        <v>87</v>
      </c>
      <c r="C1342" s="25">
        <v>41733</v>
      </c>
      <c r="E1342" t="s">
        <v>82</v>
      </c>
      <c r="F1342" s="107"/>
    </row>
    <row r="1343" spans="1:6" x14ac:dyDescent="0.25">
      <c r="A1343" s="17">
        <v>49557</v>
      </c>
      <c r="B1343" s="24" t="s">
        <v>87</v>
      </c>
      <c r="C1343" s="25">
        <v>41733</v>
      </c>
      <c r="E1343" t="s">
        <v>82</v>
      </c>
      <c r="F1343" s="107"/>
    </row>
    <row r="1344" spans="1:6" x14ac:dyDescent="0.25">
      <c r="A1344" s="17">
        <v>49558</v>
      </c>
      <c r="B1344" s="24" t="s">
        <v>87</v>
      </c>
      <c r="C1344" s="25">
        <v>41733</v>
      </c>
      <c r="E1344" t="s">
        <v>82</v>
      </c>
      <c r="F1344" s="107"/>
    </row>
    <row r="1345" spans="1:6" x14ac:dyDescent="0.25">
      <c r="A1345" s="17">
        <v>49559</v>
      </c>
      <c r="B1345" s="24" t="s">
        <v>87</v>
      </c>
      <c r="C1345" s="25">
        <v>41733</v>
      </c>
      <c r="E1345" t="s">
        <v>82</v>
      </c>
      <c r="F1345" s="107"/>
    </row>
    <row r="1346" spans="1:6" x14ac:dyDescent="0.25">
      <c r="A1346" s="17">
        <v>49560</v>
      </c>
      <c r="B1346" s="24" t="s">
        <v>87</v>
      </c>
      <c r="C1346" s="25">
        <v>41733</v>
      </c>
      <c r="E1346" t="s">
        <v>82</v>
      </c>
      <c r="F1346" s="107"/>
    </row>
    <row r="1347" spans="1:6" x14ac:dyDescent="0.25">
      <c r="A1347" s="17">
        <v>49561</v>
      </c>
      <c r="B1347" s="24" t="s">
        <v>87</v>
      </c>
      <c r="C1347" s="25">
        <v>41733</v>
      </c>
      <c r="E1347" t="s">
        <v>82</v>
      </c>
      <c r="F1347" s="107"/>
    </row>
    <row r="1348" spans="1:6" x14ac:dyDescent="0.25">
      <c r="A1348" s="17">
        <v>49562</v>
      </c>
      <c r="B1348" s="24" t="s">
        <v>87</v>
      </c>
      <c r="C1348" s="25">
        <v>41733</v>
      </c>
      <c r="E1348" t="s">
        <v>82</v>
      </c>
      <c r="F1348" s="107"/>
    </row>
    <row r="1349" spans="1:6" x14ac:dyDescent="0.25">
      <c r="A1349" s="17">
        <v>49566</v>
      </c>
      <c r="B1349" s="24" t="s">
        <v>87</v>
      </c>
      <c r="C1349" s="25">
        <v>41733</v>
      </c>
      <c r="E1349" t="s">
        <v>82</v>
      </c>
      <c r="F1349" s="107"/>
    </row>
    <row r="1350" spans="1:6" x14ac:dyDescent="0.25">
      <c r="A1350" s="17">
        <v>49364</v>
      </c>
      <c r="B1350" s="24" t="s">
        <v>87</v>
      </c>
      <c r="C1350" s="25">
        <v>41737</v>
      </c>
      <c r="E1350" t="s">
        <v>82</v>
      </c>
      <c r="F1350" s="107"/>
    </row>
    <row r="1351" spans="1:6" x14ac:dyDescent="0.25">
      <c r="A1351" s="17">
        <v>49564</v>
      </c>
      <c r="B1351" s="24" t="s">
        <v>87</v>
      </c>
      <c r="C1351" s="25">
        <v>41743</v>
      </c>
      <c r="E1351" t="s">
        <v>82</v>
      </c>
      <c r="F1351" s="107"/>
    </row>
    <row r="1352" spans="1:6" x14ac:dyDescent="0.25">
      <c r="A1352" s="17">
        <v>49413</v>
      </c>
      <c r="B1352" s="24" t="s">
        <v>87</v>
      </c>
      <c r="C1352" s="25">
        <v>41743</v>
      </c>
      <c r="E1352" t="s">
        <v>82</v>
      </c>
      <c r="F1352" s="107"/>
    </row>
    <row r="1353" spans="1:6" x14ac:dyDescent="0.25">
      <c r="A1353" s="17">
        <v>49510</v>
      </c>
      <c r="B1353" s="24" t="s">
        <v>87</v>
      </c>
      <c r="C1353" s="25">
        <v>41745</v>
      </c>
      <c r="E1353" t="s">
        <v>82</v>
      </c>
      <c r="F1353" s="107"/>
    </row>
    <row r="1354" spans="1:6" x14ac:dyDescent="0.25">
      <c r="A1354" s="17">
        <v>49507</v>
      </c>
      <c r="B1354" s="24" t="s">
        <v>87</v>
      </c>
      <c r="C1354" s="25">
        <v>41745</v>
      </c>
      <c r="E1354" t="s">
        <v>82</v>
      </c>
      <c r="F1354" s="107"/>
    </row>
    <row r="1355" spans="1:6" x14ac:dyDescent="0.25">
      <c r="A1355" s="17">
        <v>49508</v>
      </c>
      <c r="B1355" s="24" t="s">
        <v>87</v>
      </c>
      <c r="C1355" s="25">
        <v>41745</v>
      </c>
      <c r="E1355" t="s">
        <v>82</v>
      </c>
      <c r="F1355" s="107"/>
    </row>
    <row r="1356" spans="1:6" x14ac:dyDescent="0.25">
      <c r="A1356" s="17">
        <v>49416</v>
      </c>
      <c r="B1356" s="24" t="s">
        <v>87</v>
      </c>
      <c r="C1356" s="25">
        <v>41745</v>
      </c>
      <c r="E1356" t="s">
        <v>82</v>
      </c>
      <c r="F1356" s="107"/>
    </row>
    <row r="1357" spans="1:6" x14ac:dyDescent="0.25">
      <c r="A1357" s="17">
        <v>49512</v>
      </c>
      <c r="B1357" s="24" t="s">
        <v>87</v>
      </c>
      <c r="C1357" s="25">
        <v>41745</v>
      </c>
      <c r="E1357" t="s">
        <v>82</v>
      </c>
      <c r="F1357" s="107"/>
    </row>
    <row r="1358" spans="1:6" x14ac:dyDescent="0.25">
      <c r="A1358" s="17">
        <v>49511</v>
      </c>
      <c r="B1358" s="24" t="s">
        <v>87</v>
      </c>
      <c r="C1358" s="25">
        <v>41745</v>
      </c>
      <c r="E1358" t="s">
        <v>82</v>
      </c>
      <c r="F1358" s="107"/>
    </row>
    <row r="1359" spans="1:6" x14ac:dyDescent="0.25">
      <c r="A1359" s="17">
        <v>49509</v>
      </c>
      <c r="B1359" s="24" t="s">
        <v>87</v>
      </c>
      <c r="C1359" s="25">
        <v>41745</v>
      </c>
      <c r="E1359" t="s">
        <v>82</v>
      </c>
      <c r="F1359" s="107"/>
    </row>
    <row r="1360" spans="1:6" x14ac:dyDescent="0.25">
      <c r="A1360" s="17">
        <v>49504</v>
      </c>
      <c r="B1360" s="24" t="s">
        <v>87</v>
      </c>
      <c r="C1360" s="25">
        <v>41745</v>
      </c>
      <c r="E1360" t="s">
        <v>82</v>
      </c>
      <c r="F1360" s="107"/>
    </row>
    <row r="1361" spans="1:6" x14ac:dyDescent="0.25">
      <c r="A1361" s="17">
        <v>49502</v>
      </c>
      <c r="B1361" s="24" t="s">
        <v>87</v>
      </c>
      <c r="C1361" s="25">
        <v>41745</v>
      </c>
      <c r="E1361" t="s">
        <v>82</v>
      </c>
      <c r="F1361" s="107"/>
    </row>
    <row r="1362" spans="1:6" x14ac:dyDescent="0.25">
      <c r="A1362" s="17">
        <v>49506</v>
      </c>
      <c r="B1362" s="24" t="s">
        <v>87</v>
      </c>
      <c r="C1362" s="25">
        <v>41745</v>
      </c>
      <c r="E1362" t="s">
        <v>82</v>
      </c>
      <c r="F1362" s="107"/>
    </row>
    <row r="1363" spans="1:6" x14ac:dyDescent="0.25">
      <c r="A1363" s="17">
        <v>49501</v>
      </c>
      <c r="B1363" s="24" t="s">
        <v>87</v>
      </c>
      <c r="C1363" s="25">
        <v>41745</v>
      </c>
      <c r="E1363" t="s">
        <v>82</v>
      </c>
      <c r="F1363" s="107"/>
    </row>
    <row r="1364" spans="1:6" x14ac:dyDescent="0.25">
      <c r="A1364" s="17">
        <v>49505</v>
      </c>
      <c r="B1364" s="24" t="s">
        <v>87</v>
      </c>
      <c r="C1364" s="25">
        <v>41745</v>
      </c>
      <c r="E1364" t="s">
        <v>82</v>
      </c>
      <c r="F1364" s="107"/>
    </row>
    <row r="1365" spans="1:6" x14ac:dyDescent="0.25">
      <c r="A1365" s="17">
        <v>49503</v>
      </c>
      <c r="B1365" s="24" t="s">
        <v>87</v>
      </c>
      <c r="C1365" s="25">
        <v>41745</v>
      </c>
      <c r="D1365" s="27">
        <v>1</v>
      </c>
      <c r="E1365" t="s">
        <v>82</v>
      </c>
      <c r="F1365" s="107"/>
    </row>
    <row r="1366" spans="1:6" x14ac:dyDescent="0.25">
      <c r="A1366" s="17">
        <v>49418</v>
      </c>
      <c r="B1366" s="24" t="s">
        <v>87</v>
      </c>
      <c r="C1366" s="25">
        <v>41757</v>
      </c>
      <c r="E1366" t="s">
        <v>82</v>
      </c>
      <c r="F1366" s="107"/>
    </row>
    <row r="1367" spans="1:6" x14ac:dyDescent="0.25">
      <c r="A1367" s="17">
        <v>49419</v>
      </c>
      <c r="B1367" s="24" t="s">
        <v>87</v>
      </c>
      <c r="C1367" s="25">
        <v>41757</v>
      </c>
      <c r="E1367" t="s">
        <v>82</v>
      </c>
      <c r="F1367" s="107"/>
    </row>
    <row r="1368" spans="1:6" x14ac:dyDescent="0.25">
      <c r="A1368" s="17">
        <v>49420</v>
      </c>
      <c r="B1368" s="24" t="s">
        <v>87</v>
      </c>
      <c r="C1368" s="25">
        <v>41757</v>
      </c>
      <c r="E1368" t="s">
        <v>82</v>
      </c>
      <c r="F1368" s="107"/>
    </row>
    <row r="1369" spans="1:6" x14ac:dyDescent="0.25">
      <c r="A1369" s="17">
        <v>49421</v>
      </c>
      <c r="B1369" s="24" t="s">
        <v>87</v>
      </c>
      <c r="C1369" s="25">
        <v>41757</v>
      </c>
      <c r="E1369" t="s">
        <v>82</v>
      </c>
      <c r="F1369" s="107"/>
    </row>
    <row r="1370" spans="1:6" x14ac:dyDescent="0.25">
      <c r="A1370" s="17">
        <v>49422</v>
      </c>
      <c r="B1370" s="24" t="s">
        <v>87</v>
      </c>
      <c r="C1370" s="25">
        <v>41758</v>
      </c>
      <c r="E1370" t="s">
        <v>82</v>
      </c>
      <c r="F1370" s="107"/>
    </row>
    <row r="1371" spans="1:6" x14ac:dyDescent="0.25">
      <c r="A1371" s="17">
        <v>49425</v>
      </c>
      <c r="B1371" s="24" t="s">
        <v>87</v>
      </c>
      <c r="C1371" s="25">
        <v>41760</v>
      </c>
      <c r="E1371" t="s">
        <v>82</v>
      </c>
      <c r="F1371" s="107"/>
    </row>
    <row r="1372" spans="1:6" x14ac:dyDescent="0.25">
      <c r="A1372" s="17">
        <v>49424</v>
      </c>
      <c r="B1372" s="24" t="s">
        <v>87</v>
      </c>
      <c r="C1372" s="25">
        <v>41760</v>
      </c>
      <c r="E1372" t="s">
        <v>82</v>
      </c>
      <c r="F1372" s="107"/>
    </row>
    <row r="1373" spans="1:6" x14ac:dyDescent="0.25">
      <c r="A1373" s="17">
        <v>49427</v>
      </c>
      <c r="B1373" s="24" t="s">
        <v>87</v>
      </c>
      <c r="C1373" s="25">
        <v>41760</v>
      </c>
      <c r="E1373" t="s">
        <v>82</v>
      </c>
      <c r="F1373" s="107"/>
    </row>
    <row r="1374" spans="1:6" x14ac:dyDescent="0.25">
      <c r="A1374" s="17">
        <v>49429</v>
      </c>
      <c r="B1374" s="24" t="s">
        <v>87</v>
      </c>
      <c r="C1374" s="25">
        <v>41760</v>
      </c>
      <c r="E1374" t="s">
        <v>82</v>
      </c>
      <c r="F1374" s="107"/>
    </row>
    <row r="1375" spans="1:6" x14ac:dyDescent="0.25">
      <c r="A1375" s="17">
        <v>49437</v>
      </c>
      <c r="B1375" s="24" t="s">
        <v>87</v>
      </c>
      <c r="C1375" s="25">
        <v>41764</v>
      </c>
      <c r="E1375" t="s">
        <v>82</v>
      </c>
      <c r="F1375" s="107"/>
    </row>
    <row r="1376" spans="1:6" x14ac:dyDescent="0.25">
      <c r="A1376" s="17">
        <v>49935</v>
      </c>
      <c r="B1376" s="24" t="s">
        <v>87</v>
      </c>
      <c r="C1376" s="25">
        <v>41764</v>
      </c>
      <c r="E1376" t="s">
        <v>82</v>
      </c>
      <c r="F1376" s="107"/>
    </row>
    <row r="1377" spans="1:6" x14ac:dyDescent="0.25">
      <c r="A1377" s="17">
        <v>49435</v>
      </c>
      <c r="B1377" s="24" t="s">
        <v>87</v>
      </c>
      <c r="C1377" s="25">
        <v>41764</v>
      </c>
      <c r="E1377" t="s">
        <v>82</v>
      </c>
      <c r="F1377" s="107"/>
    </row>
    <row r="1378" spans="1:6" x14ac:dyDescent="0.25">
      <c r="A1378" s="17">
        <v>49434</v>
      </c>
      <c r="B1378" s="24" t="s">
        <v>87</v>
      </c>
      <c r="C1378" s="25">
        <v>41764</v>
      </c>
      <c r="E1378" t="s">
        <v>82</v>
      </c>
      <c r="F1378" s="107"/>
    </row>
    <row r="1379" spans="1:6" x14ac:dyDescent="0.25">
      <c r="A1379" s="17">
        <v>49436</v>
      </c>
      <c r="B1379" s="24" t="s">
        <v>87</v>
      </c>
      <c r="C1379" s="25">
        <v>41764</v>
      </c>
      <c r="E1379" t="s">
        <v>82</v>
      </c>
      <c r="F1379" s="107"/>
    </row>
    <row r="1380" spans="1:6" x14ac:dyDescent="0.25">
      <c r="A1380" s="17">
        <v>49438</v>
      </c>
      <c r="B1380" s="24" t="s">
        <v>87</v>
      </c>
      <c r="C1380" s="25">
        <v>41766</v>
      </c>
      <c r="E1380" t="s">
        <v>82</v>
      </c>
      <c r="F1380" s="107"/>
    </row>
    <row r="1381" spans="1:6" x14ac:dyDescent="0.25">
      <c r="A1381" s="17">
        <v>49439</v>
      </c>
      <c r="B1381" s="24" t="s">
        <v>87</v>
      </c>
      <c r="C1381" s="25">
        <v>41766</v>
      </c>
      <c r="E1381" t="s">
        <v>82</v>
      </c>
      <c r="F1381" s="107"/>
    </row>
    <row r="1382" spans="1:6" x14ac:dyDescent="0.25">
      <c r="A1382" s="17">
        <v>49441</v>
      </c>
      <c r="B1382" s="24" t="s">
        <v>87</v>
      </c>
      <c r="C1382" s="25">
        <v>41766</v>
      </c>
      <c r="E1382" t="s">
        <v>82</v>
      </c>
      <c r="F1382" s="107"/>
    </row>
    <row r="1383" spans="1:6" x14ac:dyDescent="0.25">
      <c r="A1383" s="17">
        <v>49445</v>
      </c>
      <c r="B1383" s="24" t="s">
        <v>87</v>
      </c>
      <c r="C1383" s="25">
        <v>41766</v>
      </c>
      <c r="E1383" t="s">
        <v>82</v>
      </c>
      <c r="F1383" s="107"/>
    </row>
    <row r="1384" spans="1:6" x14ac:dyDescent="0.25">
      <c r="A1384" s="17">
        <v>49442</v>
      </c>
      <c r="B1384" s="24" t="s">
        <v>87</v>
      </c>
      <c r="C1384" s="25">
        <v>41766</v>
      </c>
      <c r="E1384" t="s">
        <v>82</v>
      </c>
      <c r="F1384" s="107"/>
    </row>
    <row r="1385" spans="1:6" x14ac:dyDescent="0.25">
      <c r="A1385" s="17">
        <v>49444</v>
      </c>
      <c r="B1385" s="24" t="s">
        <v>87</v>
      </c>
      <c r="C1385" s="25">
        <v>41766</v>
      </c>
      <c r="E1385" t="s">
        <v>82</v>
      </c>
      <c r="F1385" s="107"/>
    </row>
    <row r="1386" spans="1:6" x14ac:dyDescent="0.25">
      <c r="A1386" s="17">
        <v>49446</v>
      </c>
      <c r="B1386" s="24" t="s">
        <v>87</v>
      </c>
      <c r="C1386" s="25">
        <v>41766</v>
      </c>
      <c r="E1386" t="s">
        <v>82</v>
      </c>
      <c r="F1386" s="107"/>
    </row>
    <row r="1387" spans="1:6" x14ac:dyDescent="0.25">
      <c r="A1387" s="17">
        <v>49433</v>
      </c>
      <c r="B1387" s="24" t="s">
        <v>87</v>
      </c>
      <c r="C1387" s="25">
        <v>41766</v>
      </c>
      <c r="E1387" t="s">
        <v>82</v>
      </c>
      <c r="F1387" s="107"/>
    </row>
    <row r="1388" spans="1:6" x14ac:dyDescent="0.25">
      <c r="A1388" s="17">
        <v>49431</v>
      </c>
      <c r="B1388" s="24" t="s">
        <v>87</v>
      </c>
      <c r="C1388" s="25">
        <v>41766</v>
      </c>
      <c r="E1388" t="s">
        <v>82</v>
      </c>
      <c r="F1388" s="107"/>
    </row>
    <row r="1389" spans="1:6" x14ac:dyDescent="0.25">
      <c r="A1389" s="17">
        <v>49469</v>
      </c>
      <c r="B1389" s="24" t="s">
        <v>87</v>
      </c>
      <c r="C1389" s="25">
        <v>41767</v>
      </c>
      <c r="E1389" t="s">
        <v>82</v>
      </c>
      <c r="F1389" s="107"/>
    </row>
    <row r="1390" spans="1:6" x14ac:dyDescent="0.25">
      <c r="A1390" s="17">
        <v>49465</v>
      </c>
      <c r="B1390" s="24" t="s">
        <v>87</v>
      </c>
      <c r="C1390" s="25">
        <v>41767</v>
      </c>
      <c r="E1390" t="s">
        <v>82</v>
      </c>
      <c r="F1390" s="107"/>
    </row>
    <row r="1391" spans="1:6" x14ac:dyDescent="0.25">
      <c r="A1391" s="17">
        <v>49467</v>
      </c>
      <c r="B1391" s="24" t="s">
        <v>87</v>
      </c>
      <c r="C1391" s="25">
        <v>41767</v>
      </c>
      <c r="E1391" t="s">
        <v>82</v>
      </c>
      <c r="F1391" s="107"/>
    </row>
    <row r="1392" spans="1:6" x14ac:dyDescent="0.25">
      <c r="A1392" s="17">
        <v>49470</v>
      </c>
      <c r="B1392" s="24" t="s">
        <v>87</v>
      </c>
      <c r="C1392" s="25">
        <v>41767</v>
      </c>
      <c r="E1392" t="s">
        <v>82</v>
      </c>
      <c r="F1392" s="107"/>
    </row>
    <row r="1393" spans="1:6" x14ac:dyDescent="0.25">
      <c r="A1393" s="17">
        <v>49468</v>
      </c>
      <c r="B1393" s="24" t="s">
        <v>87</v>
      </c>
      <c r="C1393" s="25">
        <v>41767</v>
      </c>
      <c r="E1393" t="s">
        <v>82</v>
      </c>
      <c r="F1393" s="107"/>
    </row>
    <row r="1394" spans="1:6" x14ac:dyDescent="0.25">
      <c r="A1394" s="17">
        <v>49466</v>
      </c>
      <c r="B1394" s="24" t="s">
        <v>87</v>
      </c>
      <c r="C1394" s="25">
        <v>41767</v>
      </c>
      <c r="E1394" t="s">
        <v>82</v>
      </c>
      <c r="F1394" s="107"/>
    </row>
    <row r="1395" spans="1:6" x14ac:dyDescent="0.25">
      <c r="A1395" s="17">
        <v>49487</v>
      </c>
      <c r="B1395" s="24" t="s">
        <v>87</v>
      </c>
      <c r="C1395" s="25">
        <v>41767</v>
      </c>
      <c r="E1395" t="s">
        <v>82</v>
      </c>
      <c r="F1395" s="107"/>
    </row>
    <row r="1396" spans="1:6" x14ac:dyDescent="0.25">
      <c r="A1396" s="17">
        <v>49485</v>
      </c>
      <c r="B1396" s="24" t="s">
        <v>87</v>
      </c>
      <c r="C1396" s="25">
        <v>41767</v>
      </c>
      <c r="E1396" t="s">
        <v>82</v>
      </c>
      <c r="F1396" s="107"/>
    </row>
    <row r="1397" spans="1:6" x14ac:dyDescent="0.25">
      <c r="A1397" s="17">
        <v>49483</v>
      </c>
      <c r="B1397" s="24" t="s">
        <v>87</v>
      </c>
      <c r="C1397" s="25">
        <v>41767</v>
      </c>
      <c r="E1397" t="s">
        <v>82</v>
      </c>
      <c r="F1397" s="107"/>
    </row>
    <row r="1398" spans="1:6" x14ac:dyDescent="0.25">
      <c r="A1398" s="17">
        <v>49484</v>
      </c>
      <c r="B1398" s="24" t="s">
        <v>87</v>
      </c>
      <c r="C1398" s="25">
        <v>41767</v>
      </c>
      <c r="E1398" t="s">
        <v>82</v>
      </c>
      <c r="F1398" s="107"/>
    </row>
    <row r="1399" spans="1:6" x14ac:dyDescent="0.25">
      <c r="A1399" s="17">
        <v>49488</v>
      </c>
      <c r="B1399" s="24" t="s">
        <v>87</v>
      </c>
      <c r="C1399" s="25">
        <v>41767</v>
      </c>
      <c r="E1399" t="s">
        <v>82</v>
      </c>
      <c r="F1399" s="107"/>
    </row>
    <row r="1400" spans="1:6" x14ac:dyDescent="0.25">
      <c r="A1400" s="17">
        <v>49486</v>
      </c>
      <c r="B1400" s="24" t="s">
        <v>87</v>
      </c>
      <c r="C1400" s="25">
        <v>41767</v>
      </c>
      <c r="E1400" t="s">
        <v>82</v>
      </c>
      <c r="F1400" s="107"/>
    </row>
    <row r="1401" spans="1:6" x14ac:dyDescent="0.25">
      <c r="A1401" s="17">
        <v>49495</v>
      </c>
      <c r="B1401" s="24" t="s">
        <v>87</v>
      </c>
      <c r="C1401" s="25">
        <v>41767</v>
      </c>
      <c r="E1401" t="s">
        <v>82</v>
      </c>
      <c r="F1401" s="107"/>
    </row>
    <row r="1402" spans="1:6" x14ac:dyDescent="0.25">
      <c r="A1402" s="17">
        <v>49497</v>
      </c>
      <c r="B1402" s="24" t="s">
        <v>87</v>
      </c>
      <c r="C1402" s="25">
        <v>41767</v>
      </c>
      <c r="E1402" t="s">
        <v>82</v>
      </c>
      <c r="F1402" s="107"/>
    </row>
    <row r="1403" spans="1:6" x14ac:dyDescent="0.25">
      <c r="A1403" s="17">
        <v>49496</v>
      </c>
      <c r="B1403" s="24" t="s">
        <v>87</v>
      </c>
      <c r="C1403" s="25">
        <v>41767</v>
      </c>
      <c r="E1403" t="s">
        <v>82</v>
      </c>
      <c r="F1403" s="107"/>
    </row>
    <row r="1404" spans="1:6" x14ac:dyDescent="0.25">
      <c r="A1404" s="17">
        <v>49498</v>
      </c>
      <c r="B1404" s="24" t="s">
        <v>87</v>
      </c>
      <c r="C1404" s="25">
        <v>41767</v>
      </c>
      <c r="E1404" t="s">
        <v>82</v>
      </c>
      <c r="F1404" s="107"/>
    </row>
    <row r="1405" spans="1:6" x14ac:dyDescent="0.25">
      <c r="A1405" s="17">
        <v>49499</v>
      </c>
      <c r="B1405" s="24" t="s">
        <v>87</v>
      </c>
      <c r="C1405" s="25">
        <v>41767</v>
      </c>
      <c r="E1405" t="s">
        <v>82</v>
      </c>
      <c r="F1405" s="107"/>
    </row>
    <row r="1406" spans="1:6" x14ac:dyDescent="0.25">
      <c r="A1406" s="17">
        <v>49500</v>
      </c>
      <c r="B1406" s="24" t="s">
        <v>87</v>
      </c>
      <c r="C1406" s="25">
        <v>41767</v>
      </c>
      <c r="E1406" t="s">
        <v>82</v>
      </c>
      <c r="F1406" s="107"/>
    </row>
    <row r="1407" spans="1:6" x14ac:dyDescent="0.25">
      <c r="A1407" s="17">
        <v>49490</v>
      </c>
      <c r="B1407" s="24" t="s">
        <v>87</v>
      </c>
      <c r="C1407" s="25">
        <v>41767</v>
      </c>
      <c r="E1407" t="s">
        <v>82</v>
      </c>
      <c r="F1407" s="107"/>
    </row>
    <row r="1408" spans="1:6" x14ac:dyDescent="0.25">
      <c r="A1408" s="17">
        <v>49492</v>
      </c>
      <c r="B1408" s="24" t="s">
        <v>87</v>
      </c>
      <c r="C1408" s="25">
        <v>41767</v>
      </c>
      <c r="E1408" t="s">
        <v>82</v>
      </c>
      <c r="F1408" s="107"/>
    </row>
    <row r="1409" spans="1:6" x14ac:dyDescent="0.25">
      <c r="A1409" s="17">
        <v>49489</v>
      </c>
      <c r="B1409" s="24" t="s">
        <v>87</v>
      </c>
      <c r="C1409" s="25">
        <v>41767</v>
      </c>
      <c r="E1409" t="s">
        <v>82</v>
      </c>
      <c r="F1409" s="107"/>
    </row>
    <row r="1410" spans="1:6" x14ac:dyDescent="0.25">
      <c r="A1410" s="17">
        <v>49448</v>
      </c>
      <c r="B1410" s="24" t="s">
        <v>87</v>
      </c>
      <c r="C1410" s="25">
        <v>41767</v>
      </c>
      <c r="E1410" t="s">
        <v>82</v>
      </c>
      <c r="F1410" s="107"/>
    </row>
    <row r="1411" spans="1:6" x14ac:dyDescent="0.25">
      <c r="A1411" s="17">
        <v>49516</v>
      </c>
      <c r="B1411" s="24" t="s">
        <v>87</v>
      </c>
      <c r="C1411" s="25">
        <v>41767</v>
      </c>
      <c r="E1411" t="s">
        <v>82</v>
      </c>
      <c r="F1411" s="107"/>
    </row>
    <row r="1412" spans="1:6" x14ac:dyDescent="0.25">
      <c r="A1412" s="17">
        <v>49322</v>
      </c>
      <c r="B1412" s="24" t="s">
        <v>87</v>
      </c>
      <c r="C1412" s="25">
        <v>41767</v>
      </c>
      <c r="E1412" t="s">
        <v>82</v>
      </c>
      <c r="F1412" s="107"/>
    </row>
    <row r="1413" spans="1:6" x14ac:dyDescent="0.25">
      <c r="A1413" s="17">
        <v>49463</v>
      </c>
      <c r="B1413" s="24" t="s">
        <v>87</v>
      </c>
      <c r="C1413" s="25">
        <v>41767</v>
      </c>
      <c r="E1413" t="s">
        <v>82</v>
      </c>
      <c r="F1413" s="107"/>
    </row>
    <row r="1414" spans="1:6" x14ac:dyDescent="0.25">
      <c r="A1414" s="17">
        <v>49461</v>
      </c>
      <c r="B1414" s="24" t="s">
        <v>87</v>
      </c>
      <c r="C1414" s="25">
        <v>41767</v>
      </c>
      <c r="E1414" t="s">
        <v>82</v>
      </c>
      <c r="F1414" s="107"/>
    </row>
    <row r="1415" spans="1:6" x14ac:dyDescent="0.25">
      <c r="A1415" s="17">
        <v>49459</v>
      </c>
      <c r="B1415" s="24" t="s">
        <v>87</v>
      </c>
      <c r="C1415" s="25">
        <v>41767</v>
      </c>
      <c r="E1415" t="s">
        <v>82</v>
      </c>
      <c r="F1415" s="107"/>
    </row>
    <row r="1416" spans="1:6" x14ac:dyDescent="0.25">
      <c r="A1416" s="17">
        <v>49460</v>
      </c>
      <c r="B1416" s="24" t="s">
        <v>87</v>
      </c>
      <c r="C1416" s="25">
        <v>41767</v>
      </c>
      <c r="E1416" t="s">
        <v>82</v>
      </c>
      <c r="F1416" s="107"/>
    </row>
    <row r="1417" spans="1:6" x14ac:dyDescent="0.25">
      <c r="A1417" s="17">
        <v>49449</v>
      </c>
      <c r="B1417" s="24" t="s">
        <v>87</v>
      </c>
      <c r="C1417" s="25">
        <v>41767</v>
      </c>
      <c r="E1417" t="s">
        <v>82</v>
      </c>
      <c r="F1417" s="107"/>
    </row>
    <row r="1418" spans="1:6" x14ac:dyDescent="0.25">
      <c r="A1418" s="17">
        <v>49447</v>
      </c>
      <c r="B1418" s="24" t="s">
        <v>87</v>
      </c>
      <c r="C1418" s="25">
        <v>41767</v>
      </c>
      <c r="E1418" t="s">
        <v>82</v>
      </c>
      <c r="F1418" s="107"/>
    </row>
    <row r="1419" spans="1:6" x14ac:dyDescent="0.25">
      <c r="A1419" s="17">
        <v>49452</v>
      </c>
      <c r="B1419" s="24" t="s">
        <v>87</v>
      </c>
      <c r="C1419" s="25">
        <v>41767</v>
      </c>
      <c r="E1419" t="s">
        <v>82</v>
      </c>
      <c r="F1419" s="107"/>
    </row>
    <row r="1420" spans="1:6" x14ac:dyDescent="0.25">
      <c r="A1420" s="17">
        <v>49451</v>
      </c>
      <c r="B1420" s="24" t="s">
        <v>87</v>
      </c>
      <c r="C1420" s="25">
        <v>41767</v>
      </c>
      <c r="E1420" t="s">
        <v>82</v>
      </c>
      <c r="F1420" s="107"/>
    </row>
    <row r="1421" spans="1:6" x14ac:dyDescent="0.25">
      <c r="A1421" s="17">
        <v>49450</v>
      </c>
      <c r="B1421" s="24" t="s">
        <v>87</v>
      </c>
      <c r="C1421" s="25">
        <v>41767</v>
      </c>
      <c r="E1421" t="s">
        <v>82</v>
      </c>
      <c r="F1421" s="107"/>
    </row>
    <row r="1422" spans="1:6" x14ac:dyDescent="0.25">
      <c r="A1422" s="17">
        <v>49464</v>
      </c>
      <c r="B1422" s="24" t="s">
        <v>87</v>
      </c>
      <c r="C1422" s="25">
        <v>41767</v>
      </c>
      <c r="E1422" t="s">
        <v>82</v>
      </c>
      <c r="F1422" s="107"/>
    </row>
    <row r="1423" spans="1:6" x14ac:dyDescent="0.25">
      <c r="A1423" s="17">
        <v>49462</v>
      </c>
      <c r="B1423" s="24" t="s">
        <v>87</v>
      </c>
      <c r="C1423" s="25">
        <v>41767</v>
      </c>
      <c r="E1423" t="s">
        <v>82</v>
      </c>
      <c r="F1423" s="107"/>
    </row>
    <row r="1424" spans="1:6" x14ac:dyDescent="0.25">
      <c r="A1424" s="17">
        <v>49518</v>
      </c>
      <c r="B1424" s="24" t="s">
        <v>87</v>
      </c>
      <c r="C1424" s="25">
        <v>41768</v>
      </c>
      <c r="E1424" t="s">
        <v>82</v>
      </c>
      <c r="F1424" s="107"/>
    </row>
    <row r="1425" spans="1:6" x14ac:dyDescent="0.25">
      <c r="A1425" s="17">
        <v>49458</v>
      </c>
      <c r="B1425" s="24" t="s">
        <v>87</v>
      </c>
      <c r="C1425" s="25">
        <v>41771</v>
      </c>
      <c r="E1425" t="s">
        <v>82</v>
      </c>
      <c r="F1425" s="107"/>
    </row>
    <row r="1426" spans="1:6" x14ac:dyDescent="0.25">
      <c r="A1426" s="17">
        <v>49455</v>
      </c>
      <c r="B1426" s="24" t="s">
        <v>87</v>
      </c>
      <c r="C1426" s="25">
        <v>41771</v>
      </c>
      <c r="E1426" t="s">
        <v>82</v>
      </c>
      <c r="F1426" s="107"/>
    </row>
    <row r="1427" spans="1:6" x14ac:dyDescent="0.25">
      <c r="A1427" s="17">
        <v>49456</v>
      </c>
      <c r="B1427" s="24" t="s">
        <v>87</v>
      </c>
      <c r="C1427" s="25">
        <v>41771</v>
      </c>
      <c r="E1427" t="s">
        <v>82</v>
      </c>
      <c r="F1427" s="107"/>
    </row>
    <row r="1428" spans="1:6" x14ac:dyDescent="0.25">
      <c r="A1428" s="17">
        <v>49457</v>
      </c>
      <c r="B1428" s="24" t="s">
        <v>87</v>
      </c>
      <c r="C1428" s="25">
        <v>41771</v>
      </c>
      <c r="E1428" t="s">
        <v>82</v>
      </c>
      <c r="F1428" s="107"/>
    </row>
    <row r="1429" spans="1:6" x14ac:dyDescent="0.25">
      <c r="A1429" s="17">
        <v>49515</v>
      </c>
      <c r="B1429" s="24" t="s">
        <v>87</v>
      </c>
      <c r="C1429" s="25">
        <v>41771</v>
      </c>
      <c r="E1429" t="s">
        <v>82</v>
      </c>
      <c r="F1429" s="107"/>
    </row>
    <row r="1430" spans="1:6" x14ac:dyDescent="0.25">
      <c r="A1430" s="17">
        <v>49514</v>
      </c>
      <c r="B1430" s="24" t="s">
        <v>87</v>
      </c>
      <c r="C1430" s="25">
        <v>41771</v>
      </c>
      <c r="E1430" t="s">
        <v>82</v>
      </c>
      <c r="F1430" s="107"/>
    </row>
    <row r="1431" spans="1:6" x14ac:dyDescent="0.25">
      <c r="A1431" s="17">
        <v>49513</v>
      </c>
      <c r="B1431" s="24" t="s">
        <v>87</v>
      </c>
      <c r="C1431" s="25">
        <v>41771</v>
      </c>
      <c r="E1431" t="s">
        <v>82</v>
      </c>
      <c r="F1431" s="107"/>
    </row>
    <row r="1432" spans="1:6" x14ac:dyDescent="0.25">
      <c r="A1432" s="17">
        <v>49523</v>
      </c>
      <c r="B1432" s="24" t="s">
        <v>87</v>
      </c>
      <c r="C1432" s="25">
        <v>41773</v>
      </c>
      <c r="E1432" t="s">
        <v>82</v>
      </c>
      <c r="F1432" s="107"/>
    </row>
    <row r="1433" spans="1:6" x14ac:dyDescent="0.25">
      <c r="A1433" s="17">
        <v>49478</v>
      </c>
      <c r="B1433" s="24" t="s">
        <v>87</v>
      </c>
      <c r="C1433" s="25">
        <v>41773</v>
      </c>
      <c r="E1433" t="s">
        <v>82</v>
      </c>
      <c r="F1433" s="107"/>
    </row>
    <row r="1434" spans="1:6" x14ac:dyDescent="0.25">
      <c r="A1434" s="17">
        <v>49477</v>
      </c>
      <c r="B1434" s="24" t="s">
        <v>87</v>
      </c>
      <c r="C1434" s="25">
        <v>41773</v>
      </c>
      <c r="E1434" t="s">
        <v>82</v>
      </c>
      <c r="F1434" s="107"/>
    </row>
    <row r="1435" spans="1:6" x14ac:dyDescent="0.25">
      <c r="A1435" s="17">
        <v>49480</v>
      </c>
      <c r="B1435" s="24" t="s">
        <v>87</v>
      </c>
      <c r="C1435" s="25">
        <v>41773</v>
      </c>
      <c r="E1435" t="s">
        <v>82</v>
      </c>
      <c r="F1435" s="107"/>
    </row>
    <row r="1436" spans="1:6" x14ac:dyDescent="0.25">
      <c r="A1436" s="17">
        <v>49481</v>
      </c>
      <c r="B1436" s="24" t="s">
        <v>87</v>
      </c>
      <c r="C1436" s="25">
        <v>41773</v>
      </c>
      <c r="E1436" t="s">
        <v>82</v>
      </c>
      <c r="F1436" s="107"/>
    </row>
    <row r="1437" spans="1:6" x14ac:dyDescent="0.25">
      <c r="A1437" s="17">
        <v>49482</v>
      </c>
      <c r="B1437" s="24" t="s">
        <v>87</v>
      </c>
      <c r="C1437" s="25">
        <v>41773</v>
      </c>
      <c r="E1437" t="s">
        <v>82</v>
      </c>
      <c r="F1437" s="107"/>
    </row>
    <row r="1438" spans="1:6" x14ac:dyDescent="0.25">
      <c r="A1438" s="17">
        <v>49474</v>
      </c>
      <c r="B1438" s="24" t="s">
        <v>87</v>
      </c>
      <c r="C1438" s="25">
        <v>41773</v>
      </c>
      <c r="E1438" t="s">
        <v>82</v>
      </c>
      <c r="F1438" s="107"/>
    </row>
    <row r="1439" spans="1:6" x14ac:dyDescent="0.25">
      <c r="A1439" s="17">
        <v>49475</v>
      </c>
      <c r="B1439" s="24" t="s">
        <v>87</v>
      </c>
      <c r="C1439" s="25">
        <v>41773</v>
      </c>
      <c r="E1439" t="s">
        <v>82</v>
      </c>
      <c r="F1439" s="107"/>
    </row>
    <row r="1440" spans="1:6" x14ac:dyDescent="0.25">
      <c r="A1440" s="17">
        <v>49471</v>
      </c>
      <c r="B1440" s="24" t="s">
        <v>87</v>
      </c>
      <c r="C1440" s="25">
        <v>41773</v>
      </c>
      <c r="E1440" t="s">
        <v>82</v>
      </c>
      <c r="F1440" s="107"/>
    </row>
    <row r="1441" spans="1:6" x14ac:dyDescent="0.25">
      <c r="A1441" s="17">
        <v>49472</v>
      </c>
      <c r="B1441" s="24" t="s">
        <v>87</v>
      </c>
      <c r="C1441" s="25">
        <v>41773</v>
      </c>
      <c r="E1441" t="s">
        <v>82</v>
      </c>
      <c r="F1441" s="107"/>
    </row>
    <row r="1442" spans="1:6" x14ac:dyDescent="0.25">
      <c r="A1442" s="17">
        <v>49491</v>
      </c>
      <c r="B1442" s="24" t="s">
        <v>87</v>
      </c>
      <c r="C1442" s="25">
        <v>41778</v>
      </c>
      <c r="E1442" t="s">
        <v>82</v>
      </c>
      <c r="F1442" s="107"/>
    </row>
    <row r="1443" spans="1:6" x14ac:dyDescent="0.25">
      <c r="A1443" s="17">
        <v>49520</v>
      </c>
      <c r="B1443" s="24" t="s">
        <v>87</v>
      </c>
      <c r="C1443" s="25">
        <v>41778</v>
      </c>
      <c r="E1443" t="s">
        <v>82</v>
      </c>
      <c r="F1443" s="107"/>
    </row>
    <row r="1444" spans="1:6" x14ac:dyDescent="0.25">
      <c r="A1444" s="17">
        <v>49521</v>
      </c>
      <c r="B1444" s="24" t="s">
        <v>87</v>
      </c>
      <c r="C1444" s="25">
        <v>41778</v>
      </c>
      <c r="E1444" t="s">
        <v>82</v>
      </c>
      <c r="F1444" s="107"/>
    </row>
    <row r="1445" spans="1:6" x14ac:dyDescent="0.25">
      <c r="A1445" s="17">
        <v>49522</v>
      </c>
      <c r="B1445" s="24" t="s">
        <v>87</v>
      </c>
      <c r="C1445" s="25">
        <v>41778</v>
      </c>
      <c r="E1445" t="s">
        <v>82</v>
      </c>
      <c r="F1445" s="107"/>
    </row>
    <row r="1446" spans="1:6" x14ac:dyDescent="0.25">
      <c r="A1446" s="17">
        <v>49526</v>
      </c>
      <c r="B1446" s="24" t="s">
        <v>87</v>
      </c>
      <c r="C1446" s="25">
        <v>41778</v>
      </c>
      <c r="E1446" t="s">
        <v>82</v>
      </c>
      <c r="F1446" s="107"/>
    </row>
    <row r="1447" spans="1:6" x14ac:dyDescent="0.25">
      <c r="A1447" s="17">
        <v>49527</v>
      </c>
      <c r="B1447" s="24" t="s">
        <v>87</v>
      </c>
      <c r="C1447" s="25">
        <v>41778</v>
      </c>
      <c r="E1447" t="s">
        <v>82</v>
      </c>
      <c r="F1447" s="107"/>
    </row>
    <row r="1448" spans="1:6" x14ac:dyDescent="0.25">
      <c r="A1448" s="17">
        <v>49530</v>
      </c>
      <c r="B1448" s="24" t="s">
        <v>87</v>
      </c>
      <c r="C1448" s="25">
        <v>41778</v>
      </c>
      <c r="E1448" t="s">
        <v>82</v>
      </c>
      <c r="F1448" s="107"/>
    </row>
    <row r="1449" spans="1:6" x14ac:dyDescent="0.25">
      <c r="A1449" s="17">
        <v>49533</v>
      </c>
      <c r="B1449" s="24" t="s">
        <v>87</v>
      </c>
      <c r="C1449" s="25">
        <v>41778</v>
      </c>
      <c r="E1449" t="s">
        <v>82</v>
      </c>
      <c r="F1449" s="107"/>
    </row>
    <row r="1450" spans="1:6" x14ac:dyDescent="0.25">
      <c r="A1450" s="17">
        <v>49594</v>
      </c>
      <c r="B1450" s="24" t="s">
        <v>87</v>
      </c>
      <c r="C1450" s="25">
        <v>41780</v>
      </c>
      <c r="E1450" t="s">
        <v>82</v>
      </c>
      <c r="F1450" s="107"/>
    </row>
    <row r="1451" spans="1:6" x14ac:dyDescent="0.25">
      <c r="A1451" s="17">
        <v>49573</v>
      </c>
      <c r="B1451" s="24" t="s">
        <v>87</v>
      </c>
      <c r="C1451" s="25">
        <v>41780</v>
      </c>
      <c r="E1451" t="s">
        <v>82</v>
      </c>
      <c r="F1451" s="107"/>
    </row>
    <row r="1452" spans="1:6" x14ac:dyDescent="0.25">
      <c r="A1452" s="17">
        <v>49576</v>
      </c>
      <c r="B1452" s="24" t="s">
        <v>87</v>
      </c>
      <c r="C1452" s="25">
        <v>41780</v>
      </c>
      <c r="E1452" t="s">
        <v>82</v>
      </c>
      <c r="F1452" s="107"/>
    </row>
    <row r="1453" spans="1:6" x14ac:dyDescent="0.25">
      <c r="A1453" s="17">
        <v>49592</v>
      </c>
      <c r="B1453" s="24" t="s">
        <v>87</v>
      </c>
      <c r="C1453" s="25">
        <v>41780</v>
      </c>
      <c r="E1453" t="s">
        <v>82</v>
      </c>
      <c r="F1453" s="107"/>
    </row>
    <row r="1454" spans="1:6" x14ac:dyDescent="0.25">
      <c r="A1454" s="17">
        <v>49536</v>
      </c>
      <c r="B1454" s="24" t="s">
        <v>87</v>
      </c>
      <c r="C1454" s="25">
        <v>41780</v>
      </c>
      <c r="E1454" t="s">
        <v>82</v>
      </c>
      <c r="F1454" s="107"/>
    </row>
    <row r="1455" spans="1:6" x14ac:dyDescent="0.25">
      <c r="A1455" s="17">
        <v>49574</v>
      </c>
      <c r="B1455" s="24" t="s">
        <v>87</v>
      </c>
      <c r="C1455" s="25">
        <v>41780</v>
      </c>
      <c r="E1455" t="s">
        <v>82</v>
      </c>
      <c r="F1455" s="107"/>
    </row>
    <row r="1456" spans="1:6" x14ac:dyDescent="0.25">
      <c r="A1456" s="17">
        <v>49577</v>
      </c>
      <c r="B1456" s="24" t="s">
        <v>87</v>
      </c>
      <c r="C1456" s="25">
        <v>41780</v>
      </c>
      <c r="E1456" t="s">
        <v>82</v>
      </c>
      <c r="F1456" s="107"/>
    </row>
    <row r="1457" spans="1:6" x14ac:dyDescent="0.25">
      <c r="A1457" s="17">
        <v>49578</v>
      </c>
      <c r="B1457" s="24" t="s">
        <v>87</v>
      </c>
      <c r="C1457" s="25">
        <v>41780</v>
      </c>
      <c r="E1457" t="s">
        <v>82</v>
      </c>
      <c r="F1457" s="107"/>
    </row>
    <row r="1458" spans="1:6" x14ac:dyDescent="0.25">
      <c r="A1458" s="17">
        <v>49593</v>
      </c>
      <c r="B1458" s="24" t="s">
        <v>87</v>
      </c>
      <c r="C1458" s="25">
        <v>41780</v>
      </c>
      <c r="E1458" t="s">
        <v>82</v>
      </c>
      <c r="F1458" s="107"/>
    </row>
    <row r="1459" spans="1:6" x14ac:dyDescent="0.25">
      <c r="A1459" s="17">
        <v>49575</v>
      </c>
      <c r="B1459" s="24" t="s">
        <v>87</v>
      </c>
      <c r="C1459" s="25">
        <v>41780</v>
      </c>
      <c r="E1459" t="s">
        <v>82</v>
      </c>
      <c r="F1459" s="107"/>
    </row>
    <row r="1460" spans="1:6" x14ac:dyDescent="0.25">
      <c r="A1460" s="17">
        <v>49596</v>
      </c>
      <c r="B1460" s="24" t="s">
        <v>87</v>
      </c>
      <c r="C1460" s="25">
        <v>41780</v>
      </c>
      <c r="E1460" t="s">
        <v>82</v>
      </c>
      <c r="F1460" s="107"/>
    </row>
    <row r="1461" spans="1:6" x14ac:dyDescent="0.25">
      <c r="A1461" s="17">
        <v>49595</v>
      </c>
      <c r="B1461" s="24" t="s">
        <v>87</v>
      </c>
      <c r="C1461" s="25">
        <v>41780</v>
      </c>
      <c r="E1461" t="s">
        <v>82</v>
      </c>
      <c r="F1461" s="107"/>
    </row>
    <row r="1462" spans="1:6" x14ac:dyDescent="0.25">
      <c r="A1462" s="17">
        <v>49601</v>
      </c>
      <c r="B1462" s="24" t="s">
        <v>87</v>
      </c>
      <c r="C1462" s="25">
        <v>41780</v>
      </c>
      <c r="E1462" t="s">
        <v>82</v>
      </c>
      <c r="F1462" s="107"/>
    </row>
    <row r="1463" spans="1:6" x14ac:dyDescent="0.25">
      <c r="A1463" s="17">
        <v>49600</v>
      </c>
      <c r="B1463" s="24" t="s">
        <v>87</v>
      </c>
      <c r="C1463" s="25">
        <v>41780</v>
      </c>
      <c r="E1463" t="s">
        <v>82</v>
      </c>
      <c r="F1463" s="107"/>
    </row>
    <row r="1464" spans="1:6" x14ac:dyDescent="0.25">
      <c r="A1464" s="17">
        <v>49602</v>
      </c>
      <c r="B1464" s="24" t="s">
        <v>87</v>
      </c>
      <c r="C1464" s="25">
        <v>41780</v>
      </c>
      <c r="E1464" t="s">
        <v>82</v>
      </c>
      <c r="F1464" s="107"/>
    </row>
    <row r="1465" spans="1:6" x14ac:dyDescent="0.25">
      <c r="A1465" s="17">
        <v>49586</v>
      </c>
      <c r="B1465" s="24" t="s">
        <v>87</v>
      </c>
      <c r="C1465" s="25">
        <v>41780</v>
      </c>
      <c r="E1465" t="s">
        <v>82</v>
      </c>
      <c r="F1465" s="107"/>
    </row>
    <row r="1466" spans="1:6" x14ac:dyDescent="0.25">
      <c r="A1466" s="17">
        <v>49589</v>
      </c>
      <c r="B1466" s="24" t="s">
        <v>87</v>
      </c>
      <c r="C1466" s="25">
        <v>41780</v>
      </c>
      <c r="E1466" t="s">
        <v>82</v>
      </c>
      <c r="F1466" s="107"/>
    </row>
    <row r="1467" spans="1:6" x14ac:dyDescent="0.25">
      <c r="A1467" s="17">
        <v>49590</v>
      </c>
      <c r="B1467" s="24" t="s">
        <v>87</v>
      </c>
      <c r="C1467" s="25">
        <v>41780</v>
      </c>
      <c r="E1467" t="s">
        <v>82</v>
      </c>
      <c r="F1467" s="107"/>
    </row>
    <row r="1468" spans="1:6" x14ac:dyDescent="0.25">
      <c r="A1468" s="17">
        <v>49588</v>
      </c>
      <c r="B1468" s="24" t="s">
        <v>87</v>
      </c>
      <c r="C1468" s="25">
        <v>41780</v>
      </c>
      <c r="E1468" t="s">
        <v>82</v>
      </c>
      <c r="F1468" s="107"/>
    </row>
    <row r="1469" spans="1:6" x14ac:dyDescent="0.25">
      <c r="A1469" s="17">
        <v>49585</v>
      </c>
      <c r="B1469" s="24" t="s">
        <v>87</v>
      </c>
      <c r="C1469" s="25">
        <v>41780</v>
      </c>
      <c r="E1469" t="s">
        <v>82</v>
      </c>
      <c r="F1469" s="107"/>
    </row>
    <row r="1470" spans="1:6" x14ac:dyDescent="0.25">
      <c r="A1470" s="17">
        <v>49531</v>
      </c>
      <c r="B1470" s="24" t="s">
        <v>87</v>
      </c>
      <c r="C1470" s="25">
        <v>41780</v>
      </c>
      <c r="E1470" t="s">
        <v>82</v>
      </c>
      <c r="F1470" s="107"/>
    </row>
    <row r="1471" spans="1:6" x14ac:dyDescent="0.25">
      <c r="A1471" s="17">
        <v>49579</v>
      </c>
      <c r="B1471" s="24" t="s">
        <v>87</v>
      </c>
      <c r="C1471" s="25">
        <v>41780</v>
      </c>
      <c r="E1471" t="s">
        <v>82</v>
      </c>
      <c r="F1471" s="107"/>
    </row>
    <row r="1472" spans="1:6" x14ac:dyDescent="0.25">
      <c r="A1472" s="17">
        <v>49532</v>
      </c>
      <c r="B1472" s="24" t="s">
        <v>87</v>
      </c>
      <c r="C1472" s="25">
        <v>41780</v>
      </c>
      <c r="E1472" t="s">
        <v>82</v>
      </c>
      <c r="F1472" s="107"/>
    </row>
    <row r="1473" spans="1:6" x14ac:dyDescent="0.25">
      <c r="A1473" s="17">
        <v>49584</v>
      </c>
      <c r="B1473" s="24" t="s">
        <v>87</v>
      </c>
      <c r="C1473" s="25">
        <v>41780</v>
      </c>
      <c r="E1473" t="s">
        <v>82</v>
      </c>
      <c r="F1473" s="107"/>
    </row>
    <row r="1474" spans="1:6" x14ac:dyDescent="0.25">
      <c r="A1474" s="17">
        <v>49534</v>
      </c>
      <c r="B1474" s="24" t="s">
        <v>87</v>
      </c>
      <c r="C1474" s="25">
        <v>41780</v>
      </c>
      <c r="E1474" t="s">
        <v>82</v>
      </c>
      <c r="F1474" s="107"/>
    </row>
    <row r="1475" spans="1:6" x14ac:dyDescent="0.25">
      <c r="A1475" s="17">
        <v>49580</v>
      </c>
      <c r="B1475" s="24" t="s">
        <v>87</v>
      </c>
      <c r="C1475" s="25">
        <v>41780</v>
      </c>
      <c r="E1475" t="s">
        <v>82</v>
      </c>
      <c r="F1475" s="107"/>
    </row>
    <row r="1476" spans="1:6" x14ac:dyDescent="0.25">
      <c r="A1476" s="17">
        <v>49582</v>
      </c>
      <c r="B1476" s="24" t="s">
        <v>87</v>
      </c>
      <c r="C1476" s="25">
        <v>41780</v>
      </c>
      <c r="E1476" t="s">
        <v>82</v>
      </c>
      <c r="F1476" s="107"/>
    </row>
    <row r="1477" spans="1:6" x14ac:dyDescent="0.25">
      <c r="A1477" s="17">
        <v>49583</v>
      </c>
      <c r="B1477" s="24" t="s">
        <v>87</v>
      </c>
      <c r="C1477" s="25">
        <v>41780</v>
      </c>
      <c r="E1477" t="s">
        <v>82</v>
      </c>
      <c r="F1477" s="107"/>
    </row>
    <row r="1478" spans="1:6" x14ac:dyDescent="0.25">
      <c r="A1478" s="17">
        <v>49603</v>
      </c>
      <c r="B1478" s="24" t="s">
        <v>87</v>
      </c>
      <c r="C1478" s="25">
        <v>41781</v>
      </c>
      <c r="E1478" t="s">
        <v>82</v>
      </c>
      <c r="F1478" s="107"/>
    </row>
    <row r="1479" spans="1:6" x14ac:dyDescent="0.25">
      <c r="A1479" s="17">
        <v>49604</v>
      </c>
      <c r="B1479" s="24" t="s">
        <v>87</v>
      </c>
      <c r="C1479" s="25">
        <v>41781</v>
      </c>
      <c r="E1479" t="s">
        <v>82</v>
      </c>
      <c r="F1479" s="107"/>
    </row>
    <row r="1480" spans="1:6" x14ac:dyDescent="0.25">
      <c r="A1480" s="17">
        <v>49605</v>
      </c>
      <c r="B1480" s="24" t="s">
        <v>87</v>
      </c>
      <c r="C1480" s="25">
        <v>41781</v>
      </c>
      <c r="E1480" t="s">
        <v>82</v>
      </c>
      <c r="F1480" s="107"/>
    </row>
    <row r="1481" spans="1:6" x14ac:dyDescent="0.25">
      <c r="A1481" s="17">
        <v>49606</v>
      </c>
      <c r="B1481" s="24" t="s">
        <v>87</v>
      </c>
      <c r="C1481" s="25">
        <v>41781</v>
      </c>
      <c r="E1481" t="s">
        <v>82</v>
      </c>
      <c r="F1481" s="107"/>
    </row>
    <row r="1482" spans="1:6" x14ac:dyDescent="0.25">
      <c r="A1482" s="17">
        <v>49607</v>
      </c>
      <c r="B1482" s="24" t="s">
        <v>87</v>
      </c>
      <c r="C1482" s="25">
        <v>41781</v>
      </c>
      <c r="E1482" t="s">
        <v>82</v>
      </c>
      <c r="F1482" s="107"/>
    </row>
    <row r="1483" spans="1:6" x14ac:dyDescent="0.25">
      <c r="A1483" s="17">
        <v>49608</v>
      </c>
      <c r="B1483" s="24" t="s">
        <v>87</v>
      </c>
      <c r="C1483" s="25">
        <v>41781</v>
      </c>
      <c r="E1483" t="s">
        <v>82</v>
      </c>
      <c r="F1483" s="107"/>
    </row>
    <row r="1484" spans="1:6" x14ac:dyDescent="0.25">
      <c r="A1484" s="17">
        <v>49611</v>
      </c>
      <c r="B1484" s="24" t="s">
        <v>87</v>
      </c>
      <c r="C1484" s="25">
        <v>41781</v>
      </c>
      <c r="E1484" t="s">
        <v>82</v>
      </c>
      <c r="F1484" s="107"/>
    </row>
    <row r="1485" spans="1:6" x14ac:dyDescent="0.25">
      <c r="A1485" s="17">
        <v>49609</v>
      </c>
      <c r="B1485" s="24" t="s">
        <v>87</v>
      </c>
      <c r="C1485" s="25">
        <v>41782</v>
      </c>
      <c r="E1485" t="s">
        <v>82</v>
      </c>
      <c r="F1485" s="107"/>
    </row>
    <row r="1486" spans="1:6" x14ac:dyDescent="0.25">
      <c r="A1486" s="17">
        <v>49597</v>
      </c>
      <c r="B1486" s="24" t="s">
        <v>87</v>
      </c>
      <c r="C1486" s="25">
        <v>41782</v>
      </c>
      <c r="E1486" t="s">
        <v>82</v>
      </c>
      <c r="F1486" s="107"/>
    </row>
    <row r="1487" spans="1:6" x14ac:dyDescent="0.25">
      <c r="A1487" s="17">
        <v>49598</v>
      </c>
      <c r="B1487" s="24" t="s">
        <v>87</v>
      </c>
      <c r="C1487" s="25">
        <v>41782</v>
      </c>
      <c r="E1487" t="s">
        <v>82</v>
      </c>
      <c r="F1487" s="107"/>
    </row>
    <row r="1488" spans="1:6" x14ac:dyDescent="0.25">
      <c r="A1488" s="17">
        <v>49599</v>
      </c>
      <c r="B1488" s="24" t="s">
        <v>87</v>
      </c>
      <c r="C1488" s="25">
        <v>41782</v>
      </c>
      <c r="E1488" t="s">
        <v>82</v>
      </c>
      <c r="F1488" s="107"/>
    </row>
    <row r="1489" spans="1:6" x14ac:dyDescent="0.25">
      <c r="A1489" s="17">
        <v>49610</v>
      </c>
      <c r="B1489" s="24" t="s">
        <v>87</v>
      </c>
      <c r="C1489" s="25">
        <v>41782</v>
      </c>
      <c r="E1489" t="s">
        <v>82</v>
      </c>
      <c r="F1489" s="107"/>
    </row>
    <row r="1490" spans="1:6" x14ac:dyDescent="0.25">
      <c r="A1490" s="17">
        <v>49612</v>
      </c>
      <c r="B1490" s="24" t="s">
        <v>87</v>
      </c>
      <c r="C1490" s="25">
        <v>41782</v>
      </c>
      <c r="E1490" t="s">
        <v>82</v>
      </c>
      <c r="F1490" s="107"/>
    </row>
    <row r="1491" spans="1:6" x14ac:dyDescent="0.25">
      <c r="A1491" s="17">
        <v>49614</v>
      </c>
      <c r="B1491" s="24" t="s">
        <v>87</v>
      </c>
      <c r="C1491" s="25">
        <v>41782</v>
      </c>
      <c r="E1491" t="s">
        <v>82</v>
      </c>
      <c r="F1491" s="107"/>
    </row>
    <row r="1492" spans="1:6" x14ac:dyDescent="0.25">
      <c r="A1492" s="17">
        <v>49615</v>
      </c>
      <c r="B1492" s="24" t="s">
        <v>87</v>
      </c>
      <c r="C1492" s="25">
        <v>41787</v>
      </c>
      <c r="E1492" t="s">
        <v>82</v>
      </c>
      <c r="F1492" s="107"/>
    </row>
    <row r="1493" spans="1:6" x14ac:dyDescent="0.25">
      <c r="A1493" s="17">
        <v>49616</v>
      </c>
      <c r="B1493" s="24" t="s">
        <v>87</v>
      </c>
      <c r="C1493" s="25">
        <v>41787</v>
      </c>
      <c r="E1493" t="s">
        <v>82</v>
      </c>
      <c r="F1493" s="107"/>
    </row>
    <row r="1494" spans="1:6" x14ac:dyDescent="0.25">
      <c r="A1494" s="17">
        <v>49617</v>
      </c>
      <c r="B1494" s="24" t="s">
        <v>87</v>
      </c>
      <c r="C1494" s="25">
        <v>41787</v>
      </c>
      <c r="E1494" t="s">
        <v>82</v>
      </c>
      <c r="F1494" s="107"/>
    </row>
    <row r="1495" spans="1:6" x14ac:dyDescent="0.25">
      <c r="A1495" s="17">
        <v>49618</v>
      </c>
      <c r="B1495" s="24" t="s">
        <v>87</v>
      </c>
      <c r="C1495" s="25">
        <v>41787</v>
      </c>
      <c r="E1495" t="s">
        <v>82</v>
      </c>
      <c r="F1495" s="107"/>
    </row>
    <row r="1496" spans="1:6" x14ac:dyDescent="0.25">
      <c r="A1496" s="17">
        <v>49619</v>
      </c>
      <c r="B1496" s="24" t="s">
        <v>87</v>
      </c>
      <c r="C1496" s="25">
        <v>41787</v>
      </c>
      <c r="E1496" t="s">
        <v>82</v>
      </c>
      <c r="F1496" s="107"/>
    </row>
    <row r="1497" spans="1:6" x14ac:dyDescent="0.25">
      <c r="A1497" s="17">
        <v>49620</v>
      </c>
      <c r="B1497" s="24" t="s">
        <v>87</v>
      </c>
      <c r="C1497" s="25">
        <v>41787</v>
      </c>
      <c r="E1497" t="s">
        <v>82</v>
      </c>
      <c r="F1497" s="107"/>
    </row>
    <row r="1498" spans="1:6" x14ac:dyDescent="0.25">
      <c r="A1498" s="17">
        <v>49621</v>
      </c>
      <c r="B1498" s="24" t="s">
        <v>87</v>
      </c>
      <c r="C1498" s="25">
        <v>41787</v>
      </c>
      <c r="E1498" t="s">
        <v>82</v>
      </c>
      <c r="F1498" s="107"/>
    </row>
    <row r="1499" spans="1:6" x14ac:dyDescent="0.25">
      <c r="A1499" s="17">
        <v>49622</v>
      </c>
      <c r="B1499" s="24" t="s">
        <v>87</v>
      </c>
      <c r="C1499" s="25">
        <v>41787</v>
      </c>
      <c r="E1499" t="s">
        <v>82</v>
      </c>
      <c r="F1499" s="107"/>
    </row>
    <row r="1500" spans="1:6" x14ac:dyDescent="0.25">
      <c r="A1500" s="17">
        <v>49623</v>
      </c>
      <c r="B1500" s="24" t="s">
        <v>87</v>
      </c>
      <c r="C1500" s="25">
        <v>41787</v>
      </c>
      <c r="E1500" t="s">
        <v>82</v>
      </c>
      <c r="F1500" s="107"/>
    </row>
    <row r="1501" spans="1:6" x14ac:dyDescent="0.25">
      <c r="A1501" s="17">
        <v>49624</v>
      </c>
      <c r="B1501" s="24" t="s">
        <v>87</v>
      </c>
      <c r="C1501" s="25">
        <v>41787</v>
      </c>
      <c r="E1501" t="s">
        <v>82</v>
      </c>
      <c r="F1501" s="107"/>
    </row>
    <row r="1502" spans="1:6" x14ac:dyDescent="0.25">
      <c r="A1502" s="17">
        <v>49625</v>
      </c>
      <c r="B1502" s="24" t="s">
        <v>87</v>
      </c>
      <c r="C1502" s="25">
        <v>41787</v>
      </c>
      <c r="E1502" t="s">
        <v>82</v>
      </c>
      <c r="F1502" s="107"/>
    </row>
    <row r="1503" spans="1:6" x14ac:dyDescent="0.25">
      <c r="A1503" s="17">
        <v>49626</v>
      </c>
      <c r="B1503" s="24" t="s">
        <v>87</v>
      </c>
      <c r="C1503" s="25">
        <v>41787</v>
      </c>
      <c r="E1503" t="s">
        <v>82</v>
      </c>
      <c r="F1503" s="107"/>
    </row>
    <row r="1504" spans="1:6" x14ac:dyDescent="0.25">
      <c r="A1504" s="17">
        <v>49632</v>
      </c>
      <c r="B1504" s="24" t="s">
        <v>87</v>
      </c>
      <c r="C1504" s="25">
        <v>41787</v>
      </c>
      <c r="E1504" t="s">
        <v>82</v>
      </c>
      <c r="F1504" s="107"/>
    </row>
    <row r="1505" spans="1:6" x14ac:dyDescent="0.25">
      <c r="A1505" s="17">
        <v>49629</v>
      </c>
      <c r="B1505" s="24" t="s">
        <v>87</v>
      </c>
      <c r="C1505" s="25">
        <v>41793</v>
      </c>
      <c r="E1505" t="s">
        <v>82</v>
      </c>
      <c r="F1505" s="107"/>
    </row>
    <row r="1506" spans="1:6" x14ac:dyDescent="0.25">
      <c r="A1506" s="17">
        <v>49638</v>
      </c>
      <c r="B1506" s="24" t="s">
        <v>87</v>
      </c>
      <c r="C1506" s="25">
        <v>41794</v>
      </c>
      <c r="E1506" t="s">
        <v>82</v>
      </c>
      <c r="F1506" s="107"/>
    </row>
    <row r="1507" spans="1:6" x14ac:dyDescent="0.25">
      <c r="A1507" s="17">
        <v>49641</v>
      </c>
      <c r="B1507" s="24" t="s">
        <v>87</v>
      </c>
      <c r="C1507" s="25">
        <v>41794</v>
      </c>
      <c r="E1507" t="s">
        <v>82</v>
      </c>
      <c r="F1507" s="107"/>
    </row>
    <row r="1508" spans="1:6" x14ac:dyDescent="0.25">
      <c r="A1508" s="17">
        <v>49642</v>
      </c>
      <c r="B1508" s="24" t="s">
        <v>87</v>
      </c>
      <c r="C1508" s="25">
        <v>41794</v>
      </c>
      <c r="E1508" t="s">
        <v>82</v>
      </c>
      <c r="F1508" s="107"/>
    </row>
    <row r="1509" spans="1:6" x14ac:dyDescent="0.25">
      <c r="A1509" s="17">
        <v>49648</v>
      </c>
      <c r="B1509" s="24" t="s">
        <v>87</v>
      </c>
      <c r="C1509" s="25">
        <v>41794</v>
      </c>
      <c r="E1509" t="s">
        <v>82</v>
      </c>
      <c r="F1509" s="107"/>
    </row>
    <row r="1510" spans="1:6" x14ac:dyDescent="0.25">
      <c r="A1510" s="17">
        <v>49628</v>
      </c>
      <c r="B1510" s="24" t="s">
        <v>87</v>
      </c>
      <c r="C1510" s="25">
        <v>41795</v>
      </c>
      <c r="E1510" t="s">
        <v>82</v>
      </c>
      <c r="F1510" s="107"/>
    </row>
    <row r="1511" spans="1:6" x14ac:dyDescent="0.25">
      <c r="A1511" s="17">
        <v>49630</v>
      </c>
      <c r="B1511" s="24" t="s">
        <v>87</v>
      </c>
      <c r="C1511" s="25">
        <v>41795</v>
      </c>
      <c r="E1511" t="s">
        <v>82</v>
      </c>
      <c r="F1511" s="107"/>
    </row>
    <row r="1512" spans="1:6" x14ac:dyDescent="0.25">
      <c r="A1512" s="17">
        <v>49643</v>
      </c>
      <c r="B1512" s="24" t="s">
        <v>87</v>
      </c>
      <c r="C1512" s="25">
        <v>41795</v>
      </c>
      <c r="E1512" t="s">
        <v>82</v>
      </c>
      <c r="F1512" s="107"/>
    </row>
    <row r="1513" spans="1:6" x14ac:dyDescent="0.25">
      <c r="A1513" s="17">
        <v>49646</v>
      </c>
      <c r="B1513" s="24" t="s">
        <v>87</v>
      </c>
      <c r="C1513" s="25">
        <v>41795</v>
      </c>
      <c r="E1513" t="s">
        <v>82</v>
      </c>
      <c r="F1513" s="107"/>
    </row>
    <row r="1514" spans="1:6" x14ac:dyDescent="0.25">
      <c r="A1514" s="17">
        <v>49647</v>
      </c>
      <c r="B1514" s="24" t="s">
        <v>87</v>
      </c>
      <c r="C1514" s="25">
        <v>41795</v>
      </c>
      <c r="E1514" t="s">
        <v>82</v>
      </c>
      <c r="F1514" s="107"/>
    </row>
    <row r="1515" spans="1:6" x14ac:dyDescent="0.25">
      <c r="A1515" s="17">
        <v>49649</v>
      </c>
      <c r="B1515" s="24" t="s">
        <v>87</v>
      </c>
      <c r="C1515" s="25">
        <v>41799</v>
      </c>
      <c r="E1515" t="s">
        <v>82</v>
      </c>
      <c r="F1515" s="107"/>
    </row>
    <row r="1516" spans="1:6" x14ac:dyDescent="0.25">
      <c r="A1516" s="17">
        <v>49650</v>
      </c>
      <c r="B1516" s="24" t="s">
        <v>87</v>
      </c>
      <c r="C1516" s="25">
        <v>41799</v>
      </c>
      <c r="E1516" t="s">
        <v>82</v>
      </c>
      <c r="F1516" s="107"/>
    </row>
    <row r="1517" spans="1:6" x14ac:dyDescent="0.25">
      <c r="A1517" s="17">
        <v>49651</v>
      </c>
      <c r="B1517" s="24" t="s">
        <v>87</v>
      </c>
      <c r="C1517" s="25">
        <v>41799</v>
      </c>
      <c r="E1517" t="s">
        <v>82</v>
      </c>
      <c r="F1517" s="107"/>
    </row>
    <row r="1518" spans="1:6" x14ac:dyDescent="0.25">
      <c r="A1518" s="17">
        <v>49653</v>
      </c>
      <c r="B1518" s="24" t="s">
        <v>87</v>
      </c>
      <c r="C1518" s="25">
        <v>41799</v>
      </c>
      <c r="E1518" t="s">
        <v>82</v>
      </c>
      <c r="F1518" s="107"/>
    </row>
    <row r="1519" spans="1:6" x14ac:dyDescent="0.25">
      <c r="A1519" s="17">
        <v>49655</v>
      </c>
      <c r="B1519" s="24" t="s">
        <v>87</v>
      </c>
      <c r="C1519" s="25">
        <v>41799</v>
      </c>
      <c r="E1519" t="s">
        <v>82</v>
      </c>
      <c r="F1519" s="107"/>
    </row>
    <row r="1520" spans="1:6" x14ac:dyDescent="0.25">
      <c r="A1520" s="17">
        <v>49656</v>
      </c>
      <c r="B1520" s="24" t="s">
        <v>87</v>
      </c>
      <c r="C1520" s="25">
        <v>41799</v>
      </c>
      <c r="E1520" t="s">
        <v>82</v>
      </c>
      <c r="F1520" s="107"/>
    </row>
    <row r="1521" spans="1:6" x14ac:dyDescent="0.25">
      <c r="A1521" s="17">
        <v>49657</v>
      </c>
      <c r="B1521" s="24" t="s">
        <v>87</v>
      </c>
      <c r="C1521" s="25">
        <v>41799</v>
      </c>
      <c r="E1521" t="s">
        <v>82</v>
      </c>
      <c r="F1521" s="107"/>
    </row>
    <row r="1522" spans="1:6" x14ac:dyDescent="0.25">
      <c r="A1522" s="17">
        <v>49659</v>
      </c>
      <c r="B1522" s="24" t="s">
        <v>87</v>
      </c>
      <c r="C1522" s="25">
        <v>41799</v>
      </c>
      <c r="E1522" t="s">
        <v>82</v>
      </c>
      <c r="F1522" s="107"/>
    </row>
    <row r="1523" spans="1:6" x14ac:dyDescent="0.25">
      <c r="A1523" s="17">
        <v>49660</v>
      </c>
      <c r="B1523" s="24" t="s">
        <v>87</v>
      </c>
      <c r="C1523" s="25">
        <v>41799</v>
      </c>
      <c r="D1523" s="27">
        <v>1</v>
      </c>
      <c r="E1523" t="s">
        <v>82</v>
      </c>
      <c r="F1523" s="107"/>
    </row>
    <row r="1524" spans="1:6" x14ac:dyDescent="0.25">
      <c r="A1524" s="17">
        <v>49668</v>
      </c>
      <c r="B1524" s="24" t="s">
        <v>87</v>
      </c>
      <c r="C1524" s="25">
        <v>41806</v>
      </c>
      <c r="E1524" t="s">
        <v>82</v>
      </c>
      <c r="F1524" s="107"/>
    </row>
    <row r="1525" spans="1:6" x14ac:dyDescent="0.25">
      <c r="A1525" s="17">
        <v>49661</v>
      </c>
      <c r="B1525" s="24" t="s">
        <v>87</v>
      </c>
      <c r="C1525" s="25">
        <v>41806</v>
      </c>
      <c r="E1525" t="s">
        <v>82</v>
      </c>
      <c r="F1525" s="107"/>
    </row>
    <row r="1526" spans="1:6" x14ac:dyDescent="0.25">
      <c r="A1526" s="17">
        <v>49663</v>
      </c>
      <c r="B1526" s="24" t="s">
        <v>87</v>
      </c>
      <c r="C1526" s="25">
        <v>41806</v>
      </c>
      <c r="E1526" t="s">
        <v>82</v>
      </c>
      <c r="F1526" s="107"/>
    </row>
    <row r="1527" spans="1:6" x14ac:dyDescent="0.25">
      <c r="A1527" s="17">
        <v>49664</v>
      </c>
      <c r="B1527" s="24" t="s">
        <v>87</v>
      </c>
      <c r="C1527" s="25">
        <v>41806</v>
      </c>
      <c r="E1527" t="s">
        <v>82</v>
      </c>
      <c r="F1527" s="107"/>
    </row>
    <row r="1528" spans="1:6" x14ac:dyDescent="0.25">
      <c r="A1528" s="17">
        <v>49666</v>
      </c>
      <c r="B1528" s="24" t="s">
        <v>87</v>
      </c>
      <c r="C1528" s="25">
        <v>41806</v>
      </c>
      <c r="E1528" t="s">
        <v>82</v>
      </c>
      <c r="F1528" s="107"/>
    </row>
    <row r="1529" spans="1:6" x14ac:dyDescent="0.25">
      <c r="A1529" s="17">
        <v>49665</v>
      </c>
      <c r="B1529" s="24" t="s">
        <v>87</v>
      </c>
      <c r="C1529" s="25">
        <v>41806</v>
      </c>
      <c r="D1529" s="27">
        <v>1</v>
      </c>
      <c r="E1529" t="s">
        <v>82</v>
      </c>
      <c r="F1529" s="107"/>
    </row>
    <row r="1530" spans="1:6" x14ac:dyDescent="0.25">
      <c r="A1530" s="17">
        <v>49662</v>
      </c>
      <c r="B1530" s="24" t="s">
        <v>87</v>
      </c>
      <c r="C1530" s="25">
        <v>41810</v>
      </c>
      <c r="E1530" t="s">
        <v>82</v>
      </c>
      <c r="F1530" s="107"/>
    </row>
    <row r="1531" spans="1:6" x14ac:dyDescent="0.25">
      <c r="A1531" s="17">
        <v>49667</v>
      </c>
      <c r="B1531" s="24" t="s">
        <v>87</v>
      </c>
      <c r="C1531" s="25">
        <v>41810</v>
      </c>
      <c r="E1531" t="s">
        <v>82</v>
      </c>
      <c r="F1531" s="107"/>
    </row>
    <row r="1532" spans="1:6" x14ac:dyDescent="0.25">
      <c r="A1532" s="17">
        <v>49670</v>
      </c>
      <c r="B1532" s="24" t="s">
        <v>87</v>
      </c>
      <c r="C1532" s="25">
        <v>41810</v>
      </c>
      <c r="E1532" t="s">
        <v>82</v>
      </c>
      <c r="F1532" s="107"/>
    </row>
    <row r="1533" spans="1:6" x14ac:dyDescent="0.25">
      <c r="A1533" s="17">
        <v>49672</v>
      </c>
      <c r="B1533" s="24" t="s">
        <v>87</v>
      </c>
      <c r="C1533" s="25">
        <v>41810</v>
      </c>
      <c r="E1533" t="s">
        <v>82</v>
      </c>
      <c r="F1533" s="107"/>
    </row>
    <row r="1534" spans="1:6" x14ac:dyDescent="0.25">
      <c r="A1534" s="17">
        <v>49673</v>
      </c>
      <c r="B1534" s="24" t="s">
        <v>87</v>
      </c>
      <c r="C1534" s="25">
        <v>41810</v>
      </c>
      <c r="E1534" t="s">
        <v>82</v>
      </c>
      <c r="F1534" s="107"/>
    </row>
    <row r="1535" spans="1:6" x14ac:dyDescent="0.25">
      <c r="A1535" s="17">
        <v>49674</v>
      </c>
      <c r="B1535" s="24" t="s">
        <v>87</v>
      </c>
      <c r="C1535" s="25">
        <v>41810</v>
      </c>
      <c r="E1535" t="s">
        <v>82</v>
      </c>
      <c r="F1535" s="107"/>
    </row>
    <row r="1536" spans="1:6" x14ac:dyDescent="0.25">
      <c r="A1536" s="17">
        <v>49675</v>
      </c>
      <c r="B1536" s="24" t="s">
        <v>87</v>
      </c>
      <c r="C1536" s="25">
        <v>41810</v>
      </c>
      <c r="E1536" t="s">
        <v>82</v>
      </c>
      <c r="F1536" s="107"/>
    </row>
    <row r="1537" spans="1:6" x14ac:dyDescent="0.25">
      <c r="A1537" s="17">
        <v>49676</v>
      </c>
      <c r="B1537" s="24" t="s">
        <v>87</v>
      </c>
      <c r="C1537" s="25">
        <v>41810</v>
      </c>
      <c r="E1537" t="s">
        <v>82</v>
      </c>
      <c r="F1537" s="107"/>
    </row>
    <row r="1538" spans="1:6" x14ac:dyDescent="0.25">
      <c r="A1538" s="17">
        <v>49677</v>
      </c>
      <c r="B1538" s="24" t="s">
        <v>87</v>
      </c>
      <c r="C1538" s="25">
        <v>41810</v>
      </c>
      <c r="E1538" t="s">
        <v>82</v>
      </c>
      <c r="F1538" s="107"/>
    </row>
    <row r="1539" spans="1:6" x14ac:dyDescent="0.25">
      <c r="A1539" s="17">
        <v>49678</v>
      </c>
      <c r="B1539" s="24" t="s">
        <v>87</v>
      </c>
      <c r="C1539" s="25">
        <v>41810</v>
      </c>
      <c r="E1539" t="s">
        <v>82</v>
      </c>
      <c r="F1539" s="107"/>
    </row>
    <row r="1540" spans="1:6" x14ac:dyDescent="0.25">
      <c r="A1540" s="17">
        <v>49707</v>
      </c>
      <c r="B1540" s="24" t="s">
        <v>87</v>
      </c>
      <c r="C1540" s="25">
        <v>41810</v>
      </c>
      <c r="E1540" t="s">
        <v>82</v>
      </c>
      <c r="F1540" s="107"/>
    </row>
    <row r="1541" spans="1:6" x14ac:dyDescent="0.25">
      <c r="A1541" s="17">
        <v>49704</v>
      </c>
      <c r="B1541" s="24" t="s">
        <v>87</v>
      </c>
      <c r="C1541" s="25">
        <v>41810</v>
      </c>
      <c r="E1541" t="s">
        <v>82</v>
      </c>
      <c r="F1541" s="107"/>
    </row>
    <row r="1542" spans="1:6" x14ac:dyDescent="0.25">
      <c r="A1542" s="17">
        <v>49705</v>
      </c>
      <c r="B1542" s="24" t="s">
        <v>87</v>
      </c>
      <c r="C1542" s="25">
        <v>41810</v>
      </c>
      <c r="E1542" t="s">
        <v>82</v>
      </c>
      <c r="F1542" s="107"/>
    </row>
    <row r="1543" spans="1:6" x14ac:dyDescent="0.25">
      <c r="A1543" s="17">
        <v>49633</v>
      </c>
      <c r="B1543" s="24" t="s">
        <v>87</v>
      </c>
      <c r="C1543" s="25">
        <v>41813</v>
      </c>
      <c r="E1543" t="s">
        <v>82</v>
      </c>
      <c r="F1543" s="107"/>
    </row>
    <row r="1544" spans="1:6" x14ac:dyDescent="0.25">
      <c r="A1544" s="17">
        <v>49634</v>
      </c>
      <c r="B1544" s="24" t="s">
        <v>87</v>
      </c>
      <c r="C1544" s="25">
        <v>41813</v>
      </c>
      <c r="E1544" t="s">
        <v>82</v>
      </c>
      <c r="F1544" s="107"/>
    </row>
    <row r="1545" spans="1:6" x14ac:dyDescent="0.25">
      <c r="A1545" s="17">
        <v>49635</v>
      </c>
      <c r="B1545" s="24" t="s">
        <v>87</v>
      </c>
      <c r="C1545" s="25">
        <v>41813</v>
      </c>
      <c r="E1545" t="s">
        <v>82</v>
      </c>
      <c r="F1545" s="107"/>
    </row>
    <row r="1546" spans="1:6" x14ac:dyDescent="0.25">
      <c r="A1546" s="17">
        <v>49636</v>
      </c>
      <c r="B1546" s="24" t="s">
        <v>87</v>
      </c>
      <c r="C1546" s="25">
        <v>41813</v>
      </c>
      <c r="E1546" t="s">
        <v>82</v>
      </c>
      <c r="F1546" s="107"/>
    </row>
    <row r="1547" spans="1:6" x14ac:dyDescent="0.25">
      <c r="A1547" s="17">
        <v>49685</v>
      </c>
      <c r="B1547" s="24" t="s">
        <v>87</v>
      </c>
      <c r="C1547" s="25">
        <v>41813</v>
      </c>
      <c r="E1547" t="s">
        <v>82</v>
      </c>
      <c r="F1547" s="107"/>
    </row>
    <row r="1548" spans="1:6" x14ac:dyDescent="0.25">
      <c r="A1548" s="17">
        <v>49686</v>
      </c>
      <c r="B1548" s="24" t="s">
        <v>87</v>
      </c>
      <c r="C1548" s="25">
        <v>41813</v>
      </c>
      <c r="E1548" t="s">
        <v>82</v>
      </c>
      <c r="F1548" s="107"/>
    </row>
    <row r="1549" spans="1:6" x14ac:dyDescent="0.25">
      <c r="A1549" s="17">
        <v>49688</v>
      </c>
      <c r="B1549" s="24" t="s">
        <v>87</v>
      </c>
      <c r="C1549" s="25">
        <v>41813</v>
      </c>
      <c r="E1549" t="s">
        <v>82</v>
      </c>
      <c r="F1549" s="107"/>
    </row>
    <row r="1550" spans="1:6" x14ac:dyDescent="0.25">
      <c r="A1550" s="17">
        <v>49687</v>
      </c>
      <c r="B1550" s="24" t="s">
        <v>87</v>
      </c>
      <c r="C1550" s="25">
        <v>41813</v>
      </c>
      <c r="E1550" t="s">
        <v>82</v>
      </c>
      <c r="F1550" s="107"/>
    </row>
    <row r="1551" spans="1:6" x14ac:dyDescent="0.25">
      <c r="A1551" s="17">
        <v>49689</v>
      </c>
      <c r="B1551" s="24" t="s">
        <v>87</v>
      </c>
      <c r="C1551" s="25">
        <v>41813</v>
      </c>
      <c r="E1551" t="s">
        <v>82</v>
      </c>
      <c r="F1551" s="107"/>
    </row>
    <row r="1552" spans="1:6" x14ac:dyDescent="0.25">
      <c r="A1552" s="17">
        <v>49690</v>
      </c>
      <c r="B1552" s="24" t="s">
        <v>87</v>
      </c>
      <c r="C1552" s="25">
        <v>41813</v>
      </c>
      <c r="E1552" t="s">
        <v>82</v>
      </c>
      <c r="F1552" s="107"/>
    </row>
    <row r="1553" spans="1:6" x14ac:dyDescent="0.25">
      <c r="A1553" s="17">
        <v>49691</v>
      </c>
      <c r="B1553" s="24" t="s">
        <v>87</v>
      </c>
      <c r="C1553" s="25">
        <v>41813</v>
      </c>
      <c r="E1553" t="s">
        <v>82</v>
      </c>
      <c r="F1553" s="107"/>
    </row>
    <row r="1554" spans="1:6" x14ac:dyDescent="0.25">
      <c r="A1554" s="17">
        <v>49692</v>
      </c>
      <c r="B1554" s="24" t="s">
        <v>87</v>
      </c>
      <c r="C1554" s="25">
        <v>41813</v>
      </c>
      <c r="E1554" t="s">
        <v>82</v>
      </c>
      <c r="F1554" s="107"/>
    </row>
    <row r="1555" spans="1:6" x14ac:dyDescent="0.25">
      <c r="A1555" s="17">
        <v>49693</v>
      </c>
      <c r="B1555" s="24" t="s">
        <v>87</v>
      </c>
      <c r="C1555" s="25">
        <v>41813</v>
      </c>
      <c r="E1555" t="s">
        <v>82</v>
      </c>
      <c r="F1555" s="107"/>
    </row>
    <row r="1556" spans="1:6" x14ac:dyDescent="0.25">
      <c r="A1556" s="17">
        <v>49694</v>
      </c>
      <c r="B1556" s="24" t="s">
        <v>87</v>
      </c>
      <c r="C1556" s="25">
        <v>41813</v>
      </c>
      <c r="E1556" t="s">
        <v>82</v>
      </c>
      <c r="F1556" s="107"/>
    </row>
    <row r="1557" spans="1:6" x14ac:dyDescent="0.25">
      <c r="A1557" s="17">
        <v>49695</v>
      </c>
      <c r="B1557" s="24" t="s">
        <v>87</v>
      </c>
      <c r="C1557" s="25">
        <v>41813</v>
      </c>
      <c r="E1557" t="s">
        <v>82</v>
      </c>
      <c r="F1557" s="107"/>
    </row>
    <row r="1558" spans="1:6" x14ac:dyDescent="0.25">
      <c r="A1558" s="17">
        <v>49696</v>
      </c>
      <c r="B1558" s="24" t="s">
        <v>87</v>
      </c>
      <c r="C1558" s="25">
        <v>41813</v>
      </c>
      <c r="E1558" t="s">
        <v>82</v>
      </c>
      <c r="F1558" s="107"/>
    </row>
    <row r="1559" spans="1:6" x14ac:dyDescent="0.25">
      <c r="A1559" s="17">
        <v>49697</v>
      </c>
      <c r="B1559" s="24" t="s">
        <v>87</v>
      </c>
      <c r="C1559" s="25">
        <v>41813</v>
      </c>
      <c r="E1559" t="s">
        <v>82</v>
      </c>
      <c r="F1559" s="107"/>
    </row>
    <row r="1560" spans="1:6" x14ac:dyDescent="0.25">
      <c r="A1560" s="17">
        <v>49698</v>
      </c>
      <c r="B1560" s="24" t="s">
        <v>87</v>
      </c>
      <c r="C1560" s="25">
        <v>41813</v>
      </c>
      <c r="E1560" t="s">
        <v>82</v>
      </c>
      <c r="F1560" s="107"/>
    </row>
    <row r="1561" spans="1:6" x14ac:dyDescent="0.25">
      <c r="A1561" s="17">
        <v>43212</v>
      </c>
      <c r="B1561" s="26" t="s">
        <v>86</v>
      </c>
      <c r="C1561" s="25">
        <v>41690</v>
      </c>
      <c r="D1561" s="27">
        <v>1</v>
      </c>
      <c r="E1561" t="s">
        <v>82</v>
      </c>
      <c r="F1561" s="107"/>
    </row>
    <row r="1562" spans="1:6" x14ac:dyDescent="0.25">
      <c r="A1562" s="17">
        <v>46295</v>
      </c>
      <c r="B1562" s="26" t="s">
        <v>86</v>
      </c>
      <c r="C1562" s="25">
        <v>41690</v>
      </c>
      <c r="D1562" s="27">
        <v>1</v>
      </c>
      <c r="E1562" t="s">
        <v>82</v>
      </c>
      <c r="F1562" s="107"/>
    </row>
    <row r="1563" spans="1:6" x14ac:dyDescent="0.25">
      <c r="A1563" s="17">
        <v>46296</v>
      </c>
      <c r="B1563" s="26" t="s">
        <v>86</v>
      </c>
      <c r="C1563" s="25">
        <v>41690</v>
      </c>
      <c r="D1563" s="27">
        <v>1</v>
      </c>
      <c r="E1563" t="s">
        <v>82</v>
      </c>
      <c r="F1563" s="107"/>
    </row>
    <row r="1564" spans="1:6" x14ac:dyDescent="0.25">
      <c r="A1564" s="17">
        <v>45415</v>
      </c>
      <c r="B1564" s="26" t="s">
        <v>86</v>
      </c>
      <c r="C1564" s="25">
        <v>41690</v>
      </c>
      <c r="D1564" s="27">
        <v>1</v>
      </c>
      <c r="E1564" t="s">
        <v>82</v>
      </c>
      <c r="F1564" s="107"/>
    </row>
    <row r="1565" spans="1:6" x14ac:dyDescent="0.25">
      <c r="A1565" s="17">
        <v>43209</v>
      </c>
      <c r="B1565" s="26" t="s">
        <v>86</v>
      </c>
      <c r="C1565" s="25">
        <v>41690</v>
      </c>
      <c r="D1565" s="27">
        <v>1</v>
      </c>
      <c r="E1565" t="s">
        <v>82</v>
      </c>
      <c r="F1565" s="107"/>
    </row>
    <row r="1566" spans="1:6" x14ac:dyDescent="0.25">
      <c r="A1566" s="17">
        <v>47533</v>
      </c>
      <c r="B1566" s="24" t="s">
        <v>85</v>
      </c>
      <c r="C1566" s="25">
        <v>41691</v>
      </c>
      <c r="E1566" t="s">
        <v>82</v>
      </c>
      <c r="F1566" s="107"/>
    </row>
    <row r="1567" spans="1:6" x14ac:dyDescent="0.25">
      <c r="A1567" s="17">
        <v>49063</v>
      </c>
      <c r="B1567" s="24" t="s">
        <v>85</v>
      </c>
      <c r="C1567" s="25">
        <v>41691</v>
      </c>
      <c r="E1567" t="s">
        <v>82</v>
      </c>
      <c r="F1567" s="107"/>
    </row>
    <row r="1568" spans="1:6" x14ac:dyDescent="0.25">
      <c r="A1568" s="17">
        <v>49062</v>
      </c>
      <c r="B1568" s="24" t="s">
        <v>85</v>
      </c>
      <c r="C1568" s="25">
        <v>41691</v>
      </c>
      <c r="E1568" t="s">
        <v>82</v>
      </c>
      <c r="F1568" s="107"/>
    </row>
    <row r="1569" spans="1:6" x14ac:dyDescent="0.25">
      <c r="A1569" s="17">
        <v>48147</v>
      </c>
      <c r="B1569" s="24" t="s">
        <v>85</v>
      </c>
      <c r="C1569" s="25">
        <v>41691</v>
      </c>
      <c r="E1569" t="s">
        <v>82</v>
      </c>
      <c r="F1569" s="107"/>
    </row>
    <row r="1570" spans="1:6" x14ac:dyDescent="0.25">
      <c r="A1570" s="17">
        <v>49699</v>
      </c>
      <c r="B1570" s="24" t="s">
        <v>87</v>
      </c>
      <c r="C1570" s="25">
        <v>41813</v>
      </c>
      <c r="E1570" t="s">
        <v>82</v>
      </c>
      <c r="F1570" s="107"/>
    </row>
    <row r="1571" spans="1:6" x14ac:dyDescent="0.25">
      <c r="A1571" s="17">
        <v>49700</v>
      </c>
      <c r="B1571" s="24" t="s">
        <v>87</v>
      </c>
      <c r="C1571" s="25">
        <v>41813</v>
      </c>
      <c r="E1571" t="s">
        <v>82</v>
      </c>
      <c r="F1571" s="107"/>
    </row>
    <row r="1572" spans="1:6" x14ac:dyDescent="0.25">
      <c r="A1572" s="17">
        <v>49701</v>
      </c>
      <c r="B1572" s="24" t="s">
        <v>87</v>
      </c>
      <c r="C1572" s="25">
        <v>41813</v>
      </c>
      <c r="E1572" t="s">
        <v>82</v>
      </c>
      <c r="F1572" s="107"/>
    </row>
    <row r="1573" spans="1:6" x14ac:dyDescent="0.25">
      <c r="A1573" s="17">
        <v>49702</v>
      </c>
      <c r="B1573" s="24" t="s">
        <v>87</v>
      </c>
      <c r="C1573" s="25">
        <v>41813</v>
      </c>
      <c r="E1573" t="s">
        <v>82</v>
      </c>
      <c r="F1573" s="107"/>
    </row>
    <row r="1574" spans="1:6" x14ac:dyDescent="0.25">
      <c r="A1574" s="17">
        <v>49708</v>
      </c>
      <c r="B1574" s="24" t="s">
        <v>87</v>
      </c>
      <c r="C1574" s="25">
        <v>41813</v>
      </c>
      <c r="E1574" t="s">
        <v>82</v>
      </c>
      <c r="F1574" s="107"/>
    </row>
    <row r="1575" spans="1:6" x14ac:dyDescent="0.25">
      <c r="A1575" s="17">
        <v>49710</v>
      </c>
      <c r="B1575" s="24" t="s">
        <v>87</v>
      </c>
      <c r="C1575" s="25">
        <v>41813</v>
      </c>
      <c r="E1575" t="s">
        <v>82</v>
      </c>
      <c r="F1575" s="107"/>
    </row>
    <row r="1576" spans="1:6" x14ac:dyDescent="0.25">
      <c r="A1576" s="17">
        <v>43437</v>
      </c>
      <c r="B1576" s="26" t="s">
        <v>86</v>
      </c>
      <c r="C1576" s="25">
        <v>41703</v>
      </c>
      <c r="E1576" t="s">
        <v>82</v>
      </c>
      <c r="F1576" s="107"/>
    </row>
    <row r="1577" spans="1:6" x14ac:dyDescent="0.25">
      <c r="A1577" s="17">
        <v>49680</v>
      </c>
      <c r="B1577" s="24" t="s">
        <v>87</v>
      </c>
      <c r="C1577" s="25">
        <v>41815</v>
      </c>
      <c r="E1577" t="s">
        <v>82</v>
      </c>
      <c r="F1577" s="107"/>
    </row>
    <row r="1578" spans="1:6" x14ac:dyDescent="0.25">
      <c r="A1578" s="17">
        <v>49681</v>
      </c>
      <c r="B1578" s="24" t="s">
        <v>87</v>
      </c>
      <c r="C1578" s="25">
        <v>41815</v>
      </c>
      <c r="E1578" t="s">
        <v>82</v>
      </c>
      <c r="F1578" s="107"/>
    </row>
    <row r="1579" spans="1:6" x14ac:dyDescent="0.25">
      <c r="A1579" s="17">
        <v>49682</v>
      </c>
      <c r="B1579" s="24" t="s">
        <v>87</v>
      </c>
      <c r="C1579" s="25">
        <v>41815</v>
      </c>
      <c r="E1579" t="s">
        <v>82</v>
      </c>
      <c r="F1579" s="107"/>
    </row>
    <row r="1580" spans="1:6" x14ac:dyDescent="0.25">
      <c r="A1580" s="17">
        <v>49683</v>
      </c>
      <c r="B1580" s="24" t="s">
        <v>87</v>
      </c>
      <c r="C1580" s="25">
        <v>41815</v>
      </c>
      <c r="E1580" t="s">
        <v>82</v>
      </c>
      <c r="F1580" s="107"/>
    </row>
    <row r="1581" spans="1:6" x14ac:dyDescent="0.25">
      <c r="A1581" s="17">
        <v>49684</v>
      </c>
      <c r="B1581" s="24" t="s">
        <v>87</v>
      </c>
      <c r="C1581" s="25">
        <v>41815</v>
      </c>
      <c r="E1581" t="s">
        <v>82</v>
      </c>
      <c r="F1581" s="107"/>
    </row>
    <row r="1582" spans="1:6" x14ac:dyDescent="0.25">
      <c r="A1582" s="17">
        <v>49679</v>
      </c>
      <c r="B1582" s="24" t="s">
        <v>87</v>
      </c>
      <c r="C1582" s="25">
        <v>41815</v>
      </c>
      <c r="E1582" t="s">
        <v>82</v>
      </c>
      <c r="F1582" s="107"/>
    </row>
    <row r="1583" spans="1:6" x14ac:dyDescent="0.25">
      <c r="A1583" s="17">
        <v>49711</v>
      </c>
      <c r="B1583" s="24" t="s">
        <v>87</v>
      </c>
      <c r="C1583" s="25">
        <v>41822</v>
      </c>
      <c r="E1583" t="s">
        <v>82</v>
      </c>
      <c r="F1583" s="107"/>
    </row>
    <row r="1584" spans="1:6" x14ac:dyDescent="0.25">
      <c r="A1584" s="17">
        <v>49712</v>
      </c>
      <c r="B1584" s="24" t="s">
        <v>87</v>
      </c>
      <c r="C1584" s="25">
        <v>41822</v>
      </c>
      <c r="E1584" t="s">
        <v>82</v>
      </c>
      <c r="F1584" s="107"/>
    </row>
    <row r="1585" spans="1:6" x14ac:dyDescent="0.25">
      <c r="A1585" s="17">
        <v>49713</v>
      </c>
      <c r="B1585" s="24" t="s">
        <v>87</v>
      </c>
      <c r="C1585" s="25">
        <v>41822</v>
      </c>
      <c r="E1585" t="s">
        <v>82</v>
      </c>
      <c r="F1585" s="107"/>
    </row>
    <row r="1586" spans="1:6" x14ac:dyDescent="0.25">
      <c r="A1586" s="17">
        <v>49714</v>
      </c>
      <c r="B1586" s="24" t="s">
        <v>87</v>
      </c>
      <c r="C1586" s="25">
        <v>41822</v>
      </c>
      <c r="E1586" t="s">
        <v>82</v>
      </c>
      <c r="F1586" s="107"/>
    </row>
    <row r="1587" spans="1:6" x14ac:dyDescent="0.25">
      <c r="A1587" s="17">
        <v>49715</v>
      </c>
      <c r="B1587" s="24" t="s">
        <v>87</v>
      </c>
      <c r="C1587" s="25">
        <v>41822</v>
      </c>
      <c r="E1587" t="s">
        <v>82</v>
      </c>
      <c r="F1587" s="107"/>
    </row>
    <row r="1588" spans="1:6" x14ac:dyDescent="0.25">
      <c r="A1588" s="17">
        <v>49716</v>
      </c>
      <c r="B1588" s="24" t="s">
        <v>87</v>
      </c>
      <c r="C1588" s="25">
        <v>41822</v>
      </c>
      <c r="E1588" t="s">
        <v>82</v>
      </c>
      <c r="F1588" s="107"/>
    </row>
    <row r="1589" spans="1:6" x14ac:dyDescent="0.25">
      <c r="A1589" s="17">
        <v>49669</v>
      </c>
      <c r="B1589" s="24" t="s">
        <v>87</v>
      </c>
      <c r="C1589" s="25">
        <v>41823</v>
      </c>
      <c r="E1589" t="s">
        <v>82</v>
      </c>
      <c r="F1589" s="107"/>
    </row>
    <row r="1590" spans="1:6" x14ac:dyDescent="0.25">
      <c r="A1590" s="17">
        <v>49645</v>
      </c>
      <c r="B1590" s="24" t="s">
        <v>87</v>
      </c>
      <c r="C1590" s="25">
        <v>41829</v>
      </c>
      <c r="E1590" t="s">
        <v>82</v>
      </c>
      <c r="F1590" s="107"/>
    </row>
    <row r="1591" spans="1:6" x14ac:dyDescent="0.25">
      <c r="A1591" s="17">
        <v>49703</v>
      </c>
      <c r="B1591" s="24" t="s">
        <v>87</v>
      </c>
      <c r="C1591" s="25">
        <v>41829</v>
      </c>
      <c r="E1591" t="s">
        <v>82</v>
      </c>
      <c r="F1591" s="107"/>
    </row>
    <row r="1592" spans="1:6" x14ac:dyDescent="0.25">
      <c r="A1592" s="17">
        <v>49717</v>
      </c>
      <c r="B1592" s="24" t="s">
        <v>87</v>
      </c>
      <c r="C1592" s="25">
        <v>41829</v>
      </c>
      <c r="E1592" t="s">
        <v>82</v>
      </c>
      <c r="F1592" s="107"/>
    </row>
    <row r="1593" spans="1:6" x14ac:dyDescent="0.25">
      <c r="A1593" s="17">
        <v>49718</v>
      </c>
      <c r="B1593" s="24" t="s">
        <v>87</v>
      </c>
      <c r="C1593" s="25">
        <v>41829</v>
      </c>
      <c r="E1593" t="s">
        <v>82</v>
      </c>
      <c r="F1593" s="107"/>
    </row>
    <row r="1594" spans="1:6" x14ac:dyDescent="0.25">
      <c r="A1594" s="17">
        <v>49719</v>
      </c>
      <c r="B1594" s="24" t="s">
        <v>87</v>
      </c>
      <c r="C1594" s="25">
        <v>41829</v>
      </c>
      <c r="E1594" t="s">
        <v>82</v>
      </c>
      <c r="F1594" s="107"/>
    </row>
    <row r="1595" spans="1:6" x14ac:dyDescent="0.25">
      <c r="A1595" s="17">
        <v>49720</v>
      </c>
      <c r="B1595" s="24" t="s">
        <v>87</v>
      </c>
      <c r="C1595" s="25">
        <v>41829</v>
      </c>
      <c r="E1595" t="s">
        <v>82</v>
      </c>
      <c r="F1595" s="107"/>
    </row>
    <row r="1596" spans="1:6" x14ac:dyDescent="0.25">
      <c r="A1596" s="17">
        <v>49739</v>
      </c>
      <c r="B1596" s="24" t="s">
        <v>87</v>
      </c>
      <c r="C1596" s="25">
        <v>41835</v>
      </c>
      <c r="E1596" t="s">
        <v>82</v>
      </c>
      <c r="F1596" s="107"/>
    </row>
    <row r="1597" spans="1:6" x14ac:dyDescent="0.25">
      <c r="A1597" s="17">
        <v>49744</v>
      </c>
      <c r="B1597" s="24" t="s">
        <v>87</v>
      </c>
      <c r="C1597" s="25">
        <v>41835</v>
      </c>
      <c r="E1597" t="s">
        <v>82</v>
      </c>
      <c r="F1597" s="107"/>
    </row>
    <row r="1598" spans="1:6" x14ac:dyDescent="0.25">
      <c r="A1598" s="17">
        <v>49671</v>
      </c>
      <c r="B1598" s="24" t="s">
        <v>87</v>
      </c>
      <c r="C1598" s="25">
        <v>41835</v>
      </c>
      <c r="E1598" t="s">
        <v>82</v>
      </c>
      <c r="F1598" s="107"/>
    </row>
    <row r="1599" spans="1:6" x14ac:dyDescent="0.25">
      <c r="A1599" s="17">
        <v>49723</v>
      </c>
      <c r="B1599" s="24" t="s">
        <v>87</v>
      </c>
      <c r="C1599" s="25">
        <v>41835</v>
      </c>
      <c r="E1599" t="s">
        <v>82</v>
      </c>
      <c r="F1599" s="107"/>
    </row>
    <row r="1600" spans="1:6" x14ac:dyDescent="0.25">
      <c r="A1600" s="17">
        <v>49724</v>
      </c>
      <c r="B1600" s="24" t="s">
        <v>87</v>
      </c>
      <c r="C1600" s="25">
        <v>41835</v>
      </c>
      <c r="E1600" t="s">
        <v>82</v>
      </c>
      <c r="F1600" s="107"/>
    </row>
    <row r="1601" spans="1:6" x14ac:dyDescent="0.25">
      <c r="A1601" s="17">
        <v>49728</v>
      </c>
      <c r="B1601" s="24" t="s">
        <v>87</v>
      </c>
      <c r="C1601" s="25">
        <v>41835</v>
      </c>
      <c r="E1601" t="s">
        <v>82</v>
      </c>
      <c r="F1601" s="107"/>
    </row>
    <row r="1602" spans="1:6" x14ac:dyDescent="0.25">
      <c r="A1602" s="17">
        <v>49731</v>
      </c>
      <c r="B1602" s="24" t="s">
        <v>87</v>
      </c>
      <c r="C1602" s="25">
        <v>41835</v>
      </c>
      <c r="E1602" t="s">
        <v>82</v>
      </c>
      <c r="F1602" s="107"/>
    </row>
    <row r="1603" spans="1:6" x14ac:dyDescent="0.25">
      <c r="A1603" s="17">
        <v>49732</v>
      </c>
      <c r="B1603" s="24" t="s">
        <v>87</v>
      </c>
      <c r="C1603" s="25">
        <v>41835</v>
      </c>
      <c r="E1603" t="s">
        <v>82</v>
      </c>
      <c r="F1603" s="107"/>
    </row>
    <row r="1604" spans="1:6" x14ac:dyDescent="0.25">
      <c r="A1604" s="17">
        <v>49733</v>
      </c>
      <c r="B1604" s="24" t="s">
        <v>87</v>
      </c>
      <c r="C1604" s="25">
        <v>41835</v>
      </c>
      <c r="E1604" t="s">
        <v>82</v>
      </c>
      <c r="F1604" s="107"/>
    </row>
    <row r="1605" spans="1:6" x14ac:dyDescent="0.25">
      <c r="A1605" s="17">
        <v>49736</v>
      </c>
      <c r="B1605" s="24" t="s">
        <v>87</v>
      </c>
      <c r="C1605" s="25">
        <v>41835</v>
      </c>
      <c r="E1605" t="s">
        <v>82</v>
      </c>
      <c r="F1605" s="107"/>
    </row>
    <row r="1606" spans="1:6" x14ac:dyDescent="0.25">
      <c r="A1606" s="17">
        <v>49737</v>
      </c>
      <c r="B1606" s="24" t="s">
        <v>87</v>
      </c>
      <c r="C1606" s="25">
        <v>41835</v>
      </c>
      <c r="E1606" t="s">
        <v>82</v>
      </c>
      <c r="F1606" s="107"/>
    </row>
    <row r="1607" spans="1:6" x14ac:dyDescent="0.25">
      <c r="A1607" s="17">
        <v>49738</v>
      </c>
      <c r="B1607" s="24" t="s">
        <v>87</v>
      </c>
      <c r="C1607" s="25">
        <v>41835</v>
      </c>
      <c r="E1607" t="s">
        <v>82</v>
      </c>
      <c r="F1607" s="107"/>
    </row>
    <row r="1608" spans="1:6" x14ac:dyDescent="0.25">
      <c r="A1608" s="17">
        <v>49751</v>
      </c>
      <c r="B1608" s="24" t="s">
        <v>87</v>
      </c>
      <c r="C1608" s="25">
        <v>41836</v>
      </c>
      <c r="E1608" t="s">
        <v>82</v>
      </c>
      <c r="F1608" s="107"/>
    </row>
    <row r="1609" spans="1:6" x14ac:dyDescent="0.25">
      <c r="A1609" s="17">
        <v>49752</v>
      </c>
      <c r="B1609" s="24" t="s">
        <v>87</v>
      </c>
      <c r="C1609" s="25">
        <v>41836</v>
      </c>
      <c r="E1609" t="s">
        <v>82</v>
      </c>
      <c r="F1609" s="107"/>
    </row>
    <row r="1610" spans="1:6" x14ac:dyDescent="0.25">
      <c r="A1610" s="17">
        <v>49753</v>
      </c>
      <c r="B1610" s="24" t="s">
        <v>87</v>
      </c>
      <c r="C1610" s="25">
        <v>41836</v>
      </c>
      <c r="E1610" t="s">
        <v>82</v>
      </c>
      <c r="F1610" s="107"/>
    </row>
    <row r="1611" spans="1:6" x14ac:dyDescent="0.25">
      <c r="A1611" s="17">
        <v>46928</v>
      </c>
      <c r="B1611" s="24" t="s">
        <v>85</v>
      </c>
      <c r="C1611" s="25">
        <v>41730</v>
      </c>
      <c r="E1611" t="s">
        <v>82</v>
      </c>
      <c r="F1611" s="107"/>
    </row>
    <row r="1612" spans="1:6" x14ac:dyDescent="0.25">
      <c r="A1612" s="17">
        <v>49754</v>
      </c>
      <c r="B1612" s="24" t="s">
        <v>87</v>
      </c>
      <c r="C1612" s="25">
        <v>41836</v>
      </c>
      <c r="E1612" t="s">
        <v>82</v>
      </c>
      <c r="F1612" s="107"/>
    </row>
    <row r="1613" spans="1:6" x14ac:dyDescent="0.25">
      <c r="A1613" s="17">
        <v>49755</v>
      </c>
      <c r="B1613" s="24" t="s">
        <v>87</v>
      </c>
      <c r="C1613" s="25">
        <v>41836</v>
      </c>
      <c r="E1613" t="s">
        <v>82</v>
      </c>
      <c r="F1613" s="107"/>
    </row>
    <row r="1614" spans="1:6" x14ac:dyDescent="0.25">
      <c r="A1614" s="17">
        <v>49757</v>
      </c>
      <c r="B1614" s="24" t="s">
        <v>87</v>
      </c>
      <c r="C1614" s="25">
        <v>41836</v>
      </c>
      <c r="E1614" t="s">
        <v>82</v>
      </c>
      <c r="F1614" s="107"/>
    </row>
    <row r="1615" spans="1:6" x14ac:dyDescent="0.25">
      <c r="A1615" s="17">
        <v>49758</v>
      </c>
      <c r="B1615" s="24" t="s">
        <v>87</v>
      </c>
      <c r="C1615" s="25">
        <v>41836</v>
      </c>
      <c r="E1615" t="s">
        <v>82</v>
      </c>
      <c r="F1615" s="107"/>
    </row>
    <row r="1616" spans="1:6" x14ac:dyDescent="0.25">
      <c r="A1616" s="17">
        <v>49761</v>
      </c>
      <c r="B1616" s="24" t="s">
        <v>87</v>
      </c>
      <c r="C1616" s="25">
        <v>41836</v>
      </c>
      <c r="E1616" t="s">
        <v>82</v>
      </c>
      <c r="F1616" s="107"/>
    </row>
    <row r="1617" spans="1:6" x14ac:dyDescent="0.25">
      <c r="A1617" s="17">
        <v>49762</v>
      </c>
      <c r="B1617" s="24" t="s">
        <v>87</v>
      </c>
      <c r="C1617" s="25">
        <v>41836</v>
      </c>
      <c r="E1617" t="s">
        <v>82</v>
      </c>
      <c r="F1617" s="107"/>
    </row>
    <row r="1618" spans="1:6" x14ac:dyDescent="0.25">
      <c r="A1618" s="17">
        <v>49763</v>
      </c>
      <c r="B1618" s="24" t="s">
        <v>87</v>
      </c>
      <c r="C1618" s="25">
        <v>41836</v>
      </c>
      <c r="E1618" t="s">
        <v>82</v>
      </c>
      <c r="F1618" s="107"/>
    </row>
    <row r="1619" spans="1:6" x14ac:dyDescent="0.25">
      <c r="A1619" s="17">
        <v>49764</v>
      </c>
      <c r="B1619" s="24" t="s">
        <v>87</v>
      </c>
      <c r="C1619" s="25">
        <v>41836</v>
      </c>
      <c r="E1619" t="s">
        <v>82</v>
      </c>
      <c r="F1619" s="107"/>
    </row>
    <row r="1620" spans="1:6" x14ac:dyDescent="0.25">
      <c r="A1620" s="17">
        <v>49765</v>
      </c>
      <c r="B1620" s="24" t="s">
        <v>87</v>
      </c>
      <c r="C1620" s="25">
        <v>41836</v>
      </c>
      <c r="E1620" t="s">
        <v>82</v>
      </c>
      <c r="F1620" s="107"/>
    </row>
    <row r="1621" spans="1:6" x14ac:dyDescent="0.25">
      <c r="A1621" s="17">
        <v>49766</v>
      </c>
      <c r="B1621" s="24" t="s">
        <v>87</v>
      </c>
      <c r="C1621" s="25">
        <v>41836</v>
      </c>
      <c r="E1621" t="s">
        <v>82</v>
      </c>
      <c r="F1621" s="107"/>
    </row>
    <row r="1622" spans="1:6" x14ac:dyDescent="0.25">
      <c r="A1622" s="17">
        <v>49768</v>
      </c>
      <c r="B1622" s="24" t="s">
        <v>87</v>
      </c>
      <c r="C1622" s="25">
        <v>41836</v>
      </c>
      <c r="E1622" t="s">
        <v>82</v>
      </c>
      <c r="F1622" s="107"/>
    </row>
    <row r="1623" spans="1:6" x14ac:dyDescent="0.25">
      <c r="A1623" s="17">
        <v>49769</v>
      </c>
      <c r="B1623" s="24" t="s">
        <v>87</v>
      </c>
      <c r="C1623" s="25">
        <v>41836</v>
      </c>
      <c r="E1623" t="s">
        <v>82</v>
      </c>
      <c r="F1623" s="107"/>
    </row>
    <row r="1624" spans="1:6" x14ac:dyDescent="0.25">
      <c r="A1624" s="17">
        <v>49770</v>
      </c>
      <c r="B1624" s="24" t="s">
        <v>87</v>
      </c>
      <c r="C1624" s="25">
        <v>41836</v>
      </c>
      <c r="E1624" t="s">
        <v>82</v>
      </c>
      <c r="F1624" s="107"/>
    </row>
    <row r="1625" spans="1:6" x14ac:dyDescent="0.25">
      <c r="A1625" s="17">
        <v>49772</v>
      </c>
      <c r="B1625" s="24" t="s">
        <v>87</v>
      </c>
      <c r="C1625" s="25">
        <v>41836</v>
      </c>
      <c r="E1625" t="s">
        <v>82</v>
      </c>
      <c r="F1625" s="107"/>
    </row>
    <row r="1626" spans="1:6" x14ac:dyDescent="0.25">
      <c r="A1626" s="17">
        <v>49773</v>
      </c>
      <c r="B1626" s="24" t="s">
        <v>87</v>
      </c>
      <c r="C1626" s="25">
        <v>41836</v>
      </c>
      <c r="E1626" t="s">
        <v>82</v>
      </c>
      <c r="F1626" s="107"/>
    </row>
    <row r="1627" spans="1:6" x14ac:dyDescent="0.25">
      <c r="A1627" s="17">
        <v>49774</v>
      </c>
      <c r="B1627" s="24" t="s">
        <v>87</v>
      </c>
      <c r="C1627" s="25">
        <v>41836</v>
      </c>
      <c r="E1627" t="s">
        <v>82</v>
      </c>
      <c r="F1627" s="107"/>
    </row>
    <row r="1628" spans="1:6" x14ac:dyDescent="0.25">
      <c r="A1628" s="17">
        <v>49780</v>
      </c>
      <c r="B1628" s="24" t="s">
        <v>87</v>
      </c>
      <c r="C1628" s="25">
        <v>41842</v>
      </c>
      <c r="E1628" t="s">
        <v>82</v>
      </c>
      <c r="F1628" s="107"/>
    </row>
    <row r="1629" spans="1:6" x14ac:dyDescent="0.25">
      <c r="A1629" s="17">
        <v>49776</v>
      </c>
      <c r="B1629" s="24" t="s">
        <v>87</v>
      </c>
      <c r="C1629" s="25">
        <v>41842</v>
      </c>
      <c r="E1629" t="s">
        <v>82</v>
      </c>
      <c r="F1629" s="107"/>
    </row>
    <row r="1630" spans="1:6" x14ac:dyDescent="0.25">
      <c r="A1630" s="17">
        <v>49785</v>
      </c>
      <c r="B1630" s="24" t="s">
        <v>87</v>
      </c>
      <c r="C1630" s="25">
        <v>41842</v>
      </c>
      <c r="E1630" t="s">
        <v>82</v>
      </c>
      <c r="F1630" s="107"/>
    </row>
    <row r="1631" spans="1:6" x14ac:dyDescent="0.25">
      <c r="A1631" s="17">
        <v>49789</v>
      </c>
      <c r="B1631" s="24" t="s">
        <v>87</v>
      </c>
      <c r="C1631" s="25">
        <v>41842</v>
      </c>
      <c r="E1631" t="s">
        <v>82</v>
      </c>
      <c r="F1631" s="107"/>
    </row>
    <row r="1632" spans="1:6" x14ac:dyDescent="0.25">
      <c r="A1632" s="17">
        <v>49790</v>
      </c>
      <c r="B1632" s="24" t="s">
        <v>87</v>
      </c>
      <c r="C1632" s="25">
        <v>41842</v>
      </c>
      <c r="E1632" t="s">
        <v>82</v>
      </c>
      <c r="F1632" s="107"/>
    </row>
    <row r="1633" spans="1:6" x14ac:dyDescent="0.25">
      <c r="A1633" s="17">
        <v>49788</v>
      </c>
      <c r="B1633" s="24" t="s">
        <v>87</v>
      </c>
      <c r="C1633" s="25">
        <v>41842</v>
      </c>
      <c r="E1633" t="s">
        <v>82</v>
      </c>
      <c r="F1633" s="107"/>
    </row>
    <row r="1634" spans="1:6" x14ac:dyDescent="0.25">
      <c r="A1634" s="17">
        <v>49782</v>
      </c>
      <c r="B1634" s="24" t="s">
        <v>87</v>
      </c>
      <c r="C1634" s="25">
        <v>41842</v>
      </c>
      <c r="E1634" t="s">
        <v>82</v>
      </c>
      <c r="F1634" s="107"/>
    </row>
    <row r="1635" spans="1:6" x14ac:dyDescent="0.25">
      <c r="A1635" s="17">
        <v>49778</v>
      </c>
      <c r="B1635" s="24" t="s">
        <v>87</v>
      </c>
      <c r="C1635" s="25">
        <v>41842</v>
      </c>
      <c r="E1635" t="s">
        <v>82</v>
      </c>
      <c r="F1635" s="107"/>
    </row>
    <row r="1636" spans="1:6" x14ac:dyDescent="0.25">
      <c r="A1636" s="17">
        <v>49779</v>
      </c>
      <c r="B1636" s="24" t="s">
        <v>87</v>
      </c>
      <c r="C1636" s="25">
        <v>41842</v>
      </c>
      <c r="E1636" t="s">
        <v>82</v>
      </c>
      <c r="F1636" s="107"/>
    </row>
    <row r="1637" spans="1:6" x14ac:dyDescent="0.25">
      <c r="A1637" s="17">
        <v>49777</v>
      </c>
      <c r="B1637" s="24" t="s">
        <v>87</v>
      </c>
      <c r="C1637" s="25">
        <v>41842</v>
      </c>
      <c r="E1637" t="s">
        <v>82</v>
      </c>
      <c r="F1637" s="107"/>
    </row>
    <row r="1638" spans="1:6" x14ac:dyDescent="0.25">
      <c r="A1638" s="17">
        <v>49787</v>
      </c>
      <c r="B1638" s="24" t="s">
        <v>87</v>
      </c>
      <c r="C1638" s="25">
        <v>41842</v>
      </c>
      <c r="E1638" t="s">
        <v>82</v>
      </c>
      <c r="F1638" s="107"/>
    </row>
    <row r="1639" spans="1:6" x14ac:dyDescent="0.25">
      <c r="A1639" s="17">
        <v>49791</v>
      </c>
      <c r="B1639" s="24" t="s">
        <v>87</v>
      </c>
      <c r="C1639" s="25">
        <v>41843</v>
      </c>
      <c r="E1639" t="s">
        <v>82</v>
      </c>
      <c r="F1639" s="107"/>
    </row>
    <row r="1640" spans="1:6" x14ac:dyDescent="0.25">
      <c r="A1640" s="28">
        <v>43026</v>
      </c>
      <c r="B1640" s="29" t="s">
        <v>86</v>
      </c>
      <c r="C1640" s="30">
        <v>41745</v>
      </c>
      <c r="D1640" s="27">
        <v>1</v>
      </c>
      <c r="E1640" t="s">
        <v>82</v>
      </c>
      <c r="F1640" s="107"/>
    </row>
    <row r="1641" spans="1:6" x14ac:dyDescent="0.25">
      <c r="A1641" s="17">
        <v>43023</v>
      </c>
      <c r="B1641" s="26" t="s">
        <v>86</v>
      </c>
      <c r="C1641" s="25">
        <v>41746</v>
      </c>
      <c r="E1641" t="s">
        <v>82</v>
      </c>
      <c r="F1641" s="107"/>
    </row>
    <row r="1642" spans="1:6" x14ac:dyDescent="0.25">
      <c r="A1642" s="17">
        <v>49567</v>
      </c>
      <c r="B1642" s="24" t="s">
        <v>85</v>
      </c>
      <c r="C1642" s="25">
        <v>41752</v>
      </c>
      <c r="E1642" t="s">
        <v>82</v>
      </c>
      <c r="F1642" s="107"/>
    </row>
    <row r="1643" spans="1:6" x14ac:dyDescent="0.25">
      <c r="A1643" s="17">
        <v>49568</v>
      </c>
      <c r="B1643" s="24" t="s">
        <v>85</v>
      </c>
      <c r="C1643" s="25">
        <v>41752</v>
      </c>
      <c r="E1643" t="s">
        <v>82</v>
      </c>
      <c r="F1643" s="107"/>
    </row>
    <row r="1644" spans="1:6" x14ac:dyDescent="0.25">
      <c r="A1644" s="17">
        <v>49569</v>
      </c>
      <c r="B1644" s="24" t="s">
        <v>85</v>
      </c>
      <c r="C1644" s="25">
        <v>41752</v>
      </c>
      <c r="E1644" t="s">
        <v>82</v>
      </c>
      <c r="F1644" s="107"/>
    </row>
    <row r="1645" spans="1:6" x14ac:dyDescent="0.25">
      <c r="A1645" s="17">
        <v>49572</v>
      </c>
      <c r="B1645" s="24" t="s">
        <v>85</v>
      </c>
      <c r="C1645" s="25">
        <v>41753</v>
      </c>
      <c r="E1645" t="s">
        <v>82</v>
      </c>
      <c r="F1645" s="107"/>
    </row>
    <row r="1646" spans="1:6" x14ac:dyDescent="0.25">
      <c r="A1646" s="17">
        <v>49571</v>
      </c>
      <c r="B1646" s="24" t="s">
        <v>85</v>
      </c>
      <c r="C1646" s="25">
        <v>41753</v>
      </c>
      <c r="E1646" t="s">
        <v>82</v>
      </c>
      <c r="F1646" s="107"/>
    </row>
    <row r="1647" spans="1:6" x14ac:dyDescent="0.25">
      <c r="A1647" s="17">
        <v>49792</v>
      </c>
      <c r="B1647" s="24" t="s">
        <v>87</v>
      </c>
      <c r="C1647" s="25">
        <v>41843</v>
      </c>
      <c r="E1647" t="s">
        <v>82</v>
      </c>
      <c r="F1647" s="107"/>
    </row>
    <row r="1648" spans="1:6" x14ac:dyDescent="0.25">
      <c r="A1648" s="17">
        <v>49793</v>
      </c>
      <c r="B1648" s="24" t="s">
        <v>87</v>
      </c>
      <c r="C1648" s="25">
        <v>41843</v>
      </c>
      <c r="E1648" t="s">
        <v>82</v>
      </c>
      <c r="F1648" s="107"/>
    </row>
    <row r="1649" spans="1:6" x14ac:dyDescent="0.25">
      <c r="A1649" s="17">
        <v>49794</v>
      </c>
      <c r="B1649" s="24" t="s">
        <v>87</v>
      </c>
      <c r="C1649" s="25">
        <v>41843</v>
      </c>
      <c r="E1649" t="s">
        <v>82</v>
      </c>
      <c r="F1649" s="107"/>
    </row>
    <row r="1650" spans="1:6" x14ac:dyDescent="0.25">
      <c r="A1650" s="17">
        <v>49795</v>
      </c>
      <c r="B1650" s="24" t="s">
        <v>87</v>
      </c>
      <c r="C1650" s="25">
        <v>41843</v>
      </c>
      <c r="E1650" t="s">
        <v>82</v>
      </c>
      <c r="F1650" s="107"/>
    </row>
    <row r="1651" spans="1:6" x14ac:dyDescent="0.25">
      <c r="A1651" s="17">
        <v>49796</v>
      </c>
      <c r="B1651" s="24" t="s">
        <v>87</v>
      </c>
      <c r="C1651" s="25">
        <v>41843</v>
      </c>
      <c r="E1651" t="s">
        <v>82</v>
      </c>
      <c r="F1651" s="107"/>
    </row>
    <row r="1652" spans="1:6" x14ac:dyDescent="0.25">
      <c r="A1652" s="17">
        <v>49797</v>
      </c>
      <c r="B1652" s="24" t="s">
        <v>87</v>
      </c>
      <c r="C1652" s="25">
        <v>41843</v>
      </c>
      <c r="E1652" t="s">
        <v>82</v>
      </c>
      <c r="F1652" s="107"/>
    </row>
    <row r="1653" spans="1:6" x14ac:dyDescent="0.25">
      <c r="A1653" s="17">
        <v>49798</v>
      </c>
      <c r="B1653" s="24" t="s">
        <v>87</v>
      </c>
      <c r="C1653" s="25">
        <v>41843</v>
      </c>
      <c r="E1653" t="s">
        <v>82</v>
      </c>
      <c r="F1653" s="107"/>
    </row>
    <row r="1654" spans="1:6" x14ac:dyDescent="0.25">
      <c r="A1654" s="17">
        <v>49799</v>
      </c>
      <c r="B1654" s="24" t="s">
        <v>87</v>
      </c>
      <c r="C1654" s="25">
        <v>41843</v>
      </c>
      <c r="E1654" t="s">
        <v>82</v>
      </c>
      <c r="F1654" s="107"/>
    </row>
    <row r="1655" spans="1:6" x14ac:dyDescent="0.25">
      <c r="A1655" s="17">
        <v>49801</v>
      </c>
      <c r="B1655" s="24" t="s">
        <v>87</v>
      </c>
      <c r="C1655" s="25">
        <v>41843</v>
      </c>
      <c r="E1655" t="s">
        <v>82</v>
      </c>
      <c r="F1655" s="107"/>
    </row>
    <row r="1656" spans="1:6" x14ac:dyDescent="0.25">
      <c r="A1656" s="17">
        <v>49802</v>
      </c>
      <c r="B1656" s="24" t="s">
        <v>87</v>
      </c>
      <c r="C1656" s="25">
        <v>41843</v>
      </c>
      <c r="E1656" t="s">
        <v>82</v>
      </c>
      <c r="F1656" s="107"/>
    </row>
    <row r="1657" spans="1:6" x14ac:dyDescent="0.25">
      <c r="A1657" s="17">
        <v>49803</v>
      </c>
      <c r="B1657" s="24" t="s">
        <v>87</v>
      </c>
      <c r="C1657" s="25">
        <v>41843</v>
      </c>
      <c r="E1657" t="s">
        <v>82</v>
      </c>
      <c r="F1657" s="107"/>
    </row>
    <row r="1658" spans="1:6" x14ac:dyDescent="0.25">
      <c r="A1658" s="17">
        <v>49805</v>
      </c>
      <c r="B1658" s="24" t="s">
        <v>87</v>
      </c>
      <c r="C1658" s="25">
        <v>41843</v>
      </c>
      <c r="E1658" t="s">
        <v>82</v>
      </c>
      <c r="F1658" s="107"/>
    </row>
    <row r="1659" spans="1:6" x14ac:dyDescent="0.25">
      <c r="A1659" s="17">
        <v>49807</v>
      </c>
      <c r="B1659" s="24" t="s">
        <v>87</v>
      </c>
      <c r="C1659" s="25">
        <v>41843</v>
      </c>
      <c r="E1659" t="s">
        <v>82</v>
      </c>
      <c r="F1659" s="107"/>
    </row>
    <row r="1660" spans="1:6" x14ac:dyDescent="0.25">
      <c r="A1660" s="17">
        <v>49808</v>
      </c>
      <c r="B1660" s="24" t="s">
        <v>87</v>
      </c>
      <c r="C1660" s="25">
        <v>41843</v>
      </c>
      <c r="E1660" t="s">
        <v>82</v>
      </c>
      <c r="F1660" s="107"/>
    </row>
    <row r="1661" spans="1:6" x14ac:dyDescent="0.25">
      <c r="A1661" s="17">
        <v>49810</v>
      </c>
      <c r="B1661" s="24" t="s">
        <v>87</v>
      </c>
      <c r="C1661" s="25">
        <v>41843</v>
      </c>
      <c r="E1661" t="s">
        <v>82</v>
      </c>
      <c r="F1661" s="107"/>
    </row>
    <row r="1662" spans="1:6" x14ac:dyDescent="0.25">
      <c r="A1662" s="17">
        <v>49811</v>
      </c>
      <c r="B1662" s="24" t="s">
        <v>87</v>
      </c>
      <c r="C1662" s="25">
        <v>41843</v>
      </c>
      <c r="E1662" t="s">
        <v>82</v>
      </c>
      <c r="F1662" s="107"/>
    </row>
    <row r="1663" spans="1:6" x14ac:dyDescent="0.25">
      <c r="A1663" s="17">
        <v>49812</v>
      </c>
      <c r="B1663" s="24" t="s">
        <v>87</v>
      </c>
      <c r="C1663" s="25">
        <v>41843</v>
      </c>
      <c r="E1663" t="s">
        <v>82</v>
      </c>
      <c r="F1663" s="107"/>
    </row>
    <row r="1664" spans="1:6" x14ac:dyDescent="0.25">
      <c r="A1664" s="17">
        <v>49813</v>
      </c>
      <c r="B1664" s="24" t="s">
        <v>87</v>
      </c>
      <c r="C1664" s="25">
        <v>41843</v>
      </c>
      <c r="E1664" t="s">
        <v>82</v>
      </c>
      <c r="F1664" s="107"/>
    </row>
    <row r="1665" spans="1:6" x14ac:dyDescent="0.25">
      <c r="A1665" s="17">
        <v>49816</v>
      </c>
      <c r="B1665" s="24" t="s">
        <v>87</v>
      </c>
      <c r="C1665" s="25">
        <v>41844</v>
      </c>
      <c r="E1665" t="s">
        <v>82</v>
      </c>
      <c r="F1665" s="107"/>
    </row>
    <row r="1666" spans="1:6" x14ac:dyDescent="0.25">
      <c r="A1666" s="17">
        <v>49818</v>
      </c>
      <c r="B1666" s="24" t="s">
        <v>87</v>
      </c>
      <c r="C1666" s="25">
        <v>41844</v>
      </c>
      <c r="E1666" t="s">
        <v>82</v>
      </c>
      <c r="F1666" s="107"/>
    </row>
    <row r="1667" spans="1:6" x14ac:dyDescent="0.25">
      <c r="A1667" s="17">
        <v>49819</v>
      </c>
      <c r="B1667" s="24" t="s">
        <v>87</v>
      </c>
      <c r="C1667" s="25">
        <v>41844</v>
      </c>
      <c r="E1667" t="s">
        <v>82</v>
      </c>
      <c r="F1667" s="107"/>
    </row>
    <row r="1668" spans="1:6" x14ac:dyDescent="0.25">
      <c r="A1668" s="17">
        <v>49820</v>
      </c>
      <c r="B1668" s="24" t="s">
        <v>87</v>
      </c>
      <c r="C1668" s="25">
        <v>41844</v>
      </c>
      <c r="E1668" t="s">
        <v>82</v>
      </c>
      <c r="F1668" s="107"/>
    </row>
    <row r="1669" spans="1:6" x14ac:dyDescent="0.25">
      <c r="A1669" s="17">
        <v>49821</v>
      </c>
      <c r="B1669" s="24" t="s">
        <v>87</v>
      </c>
      <c r="C1669" s="25">
        <v>41844</v>
      </c>
      <c r="E1669" t="s">
        <v>82</v>
      </c>
      <c r="F1669" s="107"/>
    </row>
    <row r="1670" spans="1:6" x14ac:dyDescent="0.25">
      <c r="A1670" s="17">
        <v>49784</v>
      </c>
      <c r="B1670" s="24" t="s">
        <v>87</v>
      </c>
      <c r="C1670" s="25">
        <v>41844</v>
      </c>
      <c r="E1670" t="s">
        <v>82</v>
      </c>
      <c r="F1670" s="107"/>
    </row>
    <row r="1671" spans="1:6" x14ac:dyDescent="0.25">
      <c r="A1671" s="17">
        <v>49815</v>
      </c>
      <c r="B1671" s="24" t="s">
        <v>87</v>
      </c>
      <c r="C1671" s="25">
        <v>41844</v>
      </c>
      <c r="E1671" t="s">
        <v>82</v>
      </c>
      <c r="F1671" s="107"/>
    </row>
    <row r="1672" spans="1:6" x14ac:dyDescent="0.25">
      <c r="A1672" s="17">
        <v>49817</v>
      </c>
      <c r="B1672" s="24" t="s">
        <v>87</v>
      </c>
      <c r="C1672" s="25">
        <v>41844</v>
      </c>
      <c r="E1672" t="s">
        <v>82</v>
      </c>
      <c r="F1672" s="107"/>
    </row>
    <row r="1673" spans="1:6" x14ac:dyDescent="0.25">
      <c r="A1673" s="17">
        <v>49826</v>
      </c>
      <c r="B1673" s="24" t="s">
        <v>87</v>
      </c>
      <c r="C1673" s="25">
        <v>41848</v>
      </c>
      <c r="E1673" t="s">
        <v>82</v>
      </c>
      <c r="F1673" s="107"/>
    </row>
    <row r="1674" spans="1:6" x14ac:dyDescent="0.25">
      <c r="A1674" s="17">
        <v>49827</v>
      </c>
      <c r="B1674" s="24" t="s">
        <v>87</v>
      </c>
      <c r="C1674" s="25">
        <v>41848</v>
      </c>
      <c r="E1674" t="s">
        <v>82</v>
      </c>
      <c r="F1674" s="107"/>
    </row>
    <row r="1675" spans="1:6" x14ac:dyDescent="0.25">
      <c r="A1675" s="17">
        <v>49830</v>
      </c>
      <c r="B1675" s="24" t="s">
        <v>87</v>
      </c>
      <c r="C1675" s="25">
        <v>41848</v>
      </c>
      <c r="E1675" t="s">
        <v>82</v>
      </c>
      <c r="F1675" s="107"/>
    </row>
    <row r="1676" spans="1:6" x14ac:dyDescent="0.25">
      <c r="A1676" s="17">
        <v>49832</v>
      </c>
      <c r="B1676" s="24" t="s">
        <v>87</v>
      </c>
      <c r="C1676" s="25">
        <v>41848</v>
      </c>
      <c r="E1676" t="s">
        <v>82</v>
      </c>
      <c r="F1676" s="107"/>
    </row>
    <row r="1677" spans="1:6" x14ac:dyDescent="0.25">
      <c r="A1677" s="17">
        <v>49833</v>
      </c>
      <c r="B1677" s="24" t="s">
        <v>87</v>
      </c>
      <c r="C1677" s="25">
        <v>41849</v>
      </c>
      <c r="E1677" t="s">
        <v>82</v>
      </c>
      <c r="F1677" s="107"/>
    </row>
    <row r="1678" spans="1:6" x14ac:dyDescent="0.25">
      <c r="A1678" s="17">
        <v>49834</v>
      </c>
      <c r="B1678" s="24" t="s">
        <v>87</v>
      </c>
      <c r="C1678" s="25">
        <v>41849</v>
      </c>
      <c r="E1678" t="s">
        <v>82</v>
      </c>
      <c r="F1678" s="107"/>
    </row>
    <row r="1679" spans="1:6" x14ac:dyDescent="0.25">
      <c r="A1679" s="17">
        <v>49835</v>
      </c>
      <c r="B1679" s="24" t="s">
        <v>87</v>
      </c>
      <c r="C1679" s="25">
        <v>41849</v>
      </c>
      <c r="E1679" t="s">
        <v>82</v>
      </c>
      <c r="F1679" s="107"/>
    </row>
    <row r="1680" spans="1:6" x14ac:dyDescent="0.25">
      <c r="A1680" s="17">
        <v>49836</v>
      </c>
      <c r="B1680" s="24" t="s">
        <v>87</v>
      </c>
      <c r="C1680" s="25">
        <v>41849</v>
      </c>
      <c r="E1680" t="s">
        <v>82</v>
      </c>
      <c r="F1680" s="107"/>
    </row>
    <row r="1681" spans="1:6" x14ac:dyDescent="0.25">
      <c r="A1681" s="17">
        <v>49837</v>
      </c>
      <c r="B1681" s="24" t="s">
        <v>87</v>
      </c>
      <c r="C1681" s="25">
        <v>41849</v>
      </c>
      <c r="E1681" t="s">
        <v>82</v>
      </c>
      <c r="F1681" s="107"/>
    </row>
    <row r="1682" spans="1:6" x14ac:dyDescent="0.25">
      <c r="A1682" s="17">
        <v>49838</v>
      </c>
      <c r="B1682" s="24" t="s">
        <v>87</v>
      </c>
      <c r="C1682" s="25">
        <v>41849</v>
      </c>
      <c r="E1682" t="s">
        <v>82</v>
      </c>
      <c r="F1682" s="107"/>
    </row>
    <row r="1683" spans="1:6" x14ac:dyDescent="0.25">
      <c r="A1683" s="17">
        <v>49823</v>
      </c>
      <c r="B1683" s="24" t="s">
        <v>87</v>
      </c>
      <c r="C1683" s="25">
        <v>41857</v>
      </c>
      <c r="E1683" t="s">
        <v>82</v>
      </c>
      <c r="F1683" s="107"/>
    </row>
    <row r="1684" spans="1:6" x14ac:dyDescent="0.25">
      <c r="A1684" s="17">
        <v>49539</v>
      </c>
      <c r="B1684" s="24" t="s">
        <v>87</v>
      </c>
      <c r="C1684" s="25">
        <v>41864</v>
      </c>
      <c r="E1684" t="s">
        <v>82</v>
      </c>
      <c r="F1684" s="107"/>
    </row>
    <row r="1685" spans="1:6" x14ac:dyDescent="0.25">
      <c r="A1685" s="17">
        <v>49858</v>
      </c>
      <c r="B1685" s="24" t="s">
        <v>87</v>
      </c>
      <c r="C1685" s="25">
        <v>41865</v>
      </c>
      <c r="E1685" t="s">
        <v>82</v>
      </c>
      <c r="F1685" s="107"/>
    </row>
    <row r="1686" spans="1:6" x14ac:dyDescent="0.25">
      <c r="A1686" s="17">
        <v>49851</v>
      </c>
      <c r="B1686" s="24" t="s">
        <v>87</v>
      </c>
      <c r="C1686" s="25">
        <v>41865</v>
      </c>
      <c r="E1686" t="s">
        <v>82</v>
      </c>
      <c r="F1686" s="107"/>
    </row>
    <row r="1687" spans="1:6" x14ac:dyDescent="0.25">
      <c r="A1687" s="17">
        <v>49854</v>
      </c>
      <c r="B1687" s="24" t="s">
        <v>87</v>
      </c>
      <c r="C1687" s="25">
        <v>41865</v>
      </c>
      <c r="E1687" t="s">
        <v>82</v>
      </c>
      <c r="F1687" s="107"/>
    </row>
    <row r="1688" spans="1:6" x14ac:dyDescent="0.25">
      <c r="A1688" s="17">
        <v>49855</v>
      </c>
      <c r="B1688" s="24" t="s">
        <v>87</v>
      </c>
      <c r="C1688" s="25">
        <v>41865</v>
      </c>
      <c r="E1688" t="s">
        <v>82</v>
      </c>
      <c r="F1688" s="107"/>
    </row>
    <row r="1689" spans="1:6" x14ac:dyDescent="0.25">
      <c r="A1689" s="17">
        <v>49852</v>
      </c>
      <c r="B1689" s="24" t="s">
        <v>87</v>
      </c>
      <c r="C1689" s="25">
        <v>41865</v>
      </c>
      <c r="E1689" t="s">
        <v>82</v>
      </c>
      <c r="F1689" s="107"/>
    </row>
    <row r="1690" spans="1:6" x14ac:dyDescent="0.25">
      <c r="A1690" s="17">
        <v>49853</v>
      </c>
      <c r="B1690" s="24" t="s">
        <v>87</v>
      </c>
      <c r="C1690" s="25">
        <v>41865</v>
      </c>
      <c r="E1690" t="s">
        <v>82</v>
      </c>
      <c r="F1690" s="107"/>
    </row>
    <row r="1691" spans="1:6" x14ac:dyDescent="0.25">
      <c r="A1691" s="17">
        <v>49856</v>
      </c>
      <c r="B1691" s="24" t="s">
        <v>87</v>
      </c>
      <c r="C1691" s="25">
        <v>41869</v>
      </c>
      <c r="E1691" t="s">
        <v>82</v>
      </c>
      <c r="F1691" s="107"/>
    </row>
    <row r="1692" spans="1:6" x14ac:dyDescent="0.25">
      <c r="A1692" s="17">
        <v>49857</v>
      </c>
      <c r="B1692" s="24" t="s">
        <v>87</v>
      </c>
      <c r="C1692" s="25">
        <v>41869</v>
      </c>
      <c r="E1692" t="s">
        <v>82</v>
      </c>
      <c r="F1692" s="107"/>
    </row>
    <row r="1693" spans="1:6" x14ac:dyDescent="0.25">
      <c r="A1693" s="17">
        <v>49863</v>
      </c>
      <c r="B1693" s="24" t="s">
        <v>87</v>
      </c>
      <c r="C1693" s="25">
        <v>41869</v>
      </c>
      <c r="E1693" t="s">
        <v>82</v>
      </c>
      <c r="F1693" s="107"/>
    </row>
    <row r="1694" spans="1:6" x14ac:dyDescent="0.25">
      <c r="A1694" s="17">
        <v>49862</v>
      </c>
      <c r="B1694" s="24" t="s">
        <v>87</v>
      </c>
      <c r="C1694" s="25">
        <v>41869</v>
      </c>
      <c r="E1694" t="s">
        <v>82</v>
      </c>
      <c r="F1694" s="107"/>
    </row>
    <row r="1695" spans="1:6" x14ac:dyDescent="0.25">
      <c r="A1695" s="17">
        <v>49859</v>
      </c>
      <c r="B1695" s="24" t="s">
        <v>87</v>
      </c>
      <c r="C1695" s="25">
        <v>41869</v>
      </c>
      <c r="E1695" t="s">
        <v>82</v>
      </c>
      <c r="F1695" s="107"/>
    </row>
    <row r="1696" spans="1:6" x14ac:dyDescent="0.25">
      <c r="A1696" s="17">
        <v>49867</v>
      </c>
      <c r="B1696" s="24" t="s">
        <v>87</v>
      </c>
      <c r="C1696" s="25">
        <v>41869</v>
      </c>
      <c r="E1696" t="s">
        <v>82</v>
      </c>
      <c r="F1696" s="107"/>
    </row>
    <row r="1697" spans="1:6" x14ac:dyDescent="0.25">
      <c r="A1697" s="17">
        <v>49864</v>
      </c>
      <c r="B1697" s="24" t="s">
        <v>87</v>
      </c>
      <c r="C1697" s="25">
        <v>41869</v>
      </c>
      <c r="E1697" t="s">
        <v>82</v>
      </c>
      <c r="F1697" s="107"/>
    </row>
    <row r="1698" spans="1:6" x14ac:dyDescent="0.25">
      <c r="A1698" s="17">
        <v>49727</v>
      </c>
      <c r="B1698" s="24" t="s">
        <v>87</v>
      </c>
      <c r="C1698" s="25">
        <v>41869</v>
      </c>
      <c r="E1698" t="s">
        <v>82</v>
      </c>
      <c r="F1698" s="107"/>
    </row>
    <row r="1699" spans="1:6" x14ac:dyDescent="0.25">
      <c r="A1699" s="17">
        <v>49866</v>
      </c>
      <c r="B1699" s="24" t="s">
        <v>87</v>
      </c>
      <c r="C1699" s="25">
        <v>41869</v>
      </c>
      <c r="E1699" t="s">
        <v>82</v>
      </c>
      <c r="F1699" s="107"/>
    </row>
    <row r="1700" spans="1:6" x14ac:dyDescent="0.25">
      <c r="A1700" s="17">
        <v>49860</v>
      </c>
      <c r="B1700" s="24" t="s">
        <v>87</v>
      </c>
      <c r="C1700" s="25">
        <v>41871</v>
      </c>
      <c r="E1700" t="s">
        <v>82</v>
      </c>
      <c r="F1700" s="107"/>
    </row>
    <row r="1701" spans="1:6" x14ac:dyDescent="0.25">
      <c r="A1701" s="17">
        <v>49828</v>
      </c>
      <c r="B1701" s="24" t="s">
        <v>87</v>
      </c>
      <c r="C1701" s="25">
        <v>41871</v>
      </c>
      <c r="E1701" t="s">
        <v>82</v>
      </c>
      <c r="F1701" s="107"/>
    </row>
    <row r="1702" spans="1:6" x14ac:dyDescent="0.25">
      <c r="A1702" s="17">
        <v>49540</v>
      </c>
      <c r="B1702" s="24" t="s">
        <v>87</v>
      </c>
      <c r="C1702" s="25">
        <v>41873</v>
      </c>
      <c r="E1702" t="s">
        <v>82</v>
      </c>
      <c r="F1702" s="107"/>
    </row>
    <row r="1703" spans="1:6" x14ac:dyDescent="0.25">
      <c r="A1703" s="17">
        <v>49735</v>
      </c>
      <c r="B1703" s="24" t="s">
        <v>87</v>
      </c>
      <c r="C1703" s="25">
        <v>41876</v>
      </c>
      <c r="E1703" t="s">
        <v>82</v>
      </c>
      <c r="F1703" s="107"/>
    </row>
    <row r="1704" spans="1:6" x14ac:dyDescent="0.25">
      <c r="A1704" s="17">
        <v>49875</v>
      </c>
      <c r="B1704" s="24" t="s">
        <v>87</v>
      </c>
      <c r="C1704" s="25">
        <v>41876</v>
      </c>
      <c r="E1704" t="s">
        <v>82</v>
      </c>
      <c r="F1704" s="107"/>
    </row>
    <row r="1705" spans="1:6" x14ac:dyDescent="0.25">
      <c r="A1705" s="17">
        <v>49879</v>
      </c>
      <c r="B1705" s="24" t="s">
        <v>87</v>
      </c>
      <c r="C1705" s="25">
        <v>41876</v>
      </c>
      <c r="E1705" t="s">
        <v>82</v>
      </c>
      <c r="F1705" s="107"/>
    </row>
    <row r="1706" spans="1:6" x14ac:dyDescent="0.25">
      <c r="A1706" s="17">
        <v>49874</v>
      </c>
      <c r="B1706" s="24" t="s">
        <v>87</v>
      </c>
      <c r="C1706" s="25">
        <v>41876</v>
      </c>
      <c r="E1706" t="s">
        <v>82</v>
      </c>
      <c r="F1706" s="107"/>
    </row>
    <row r="1707" spans="1:6" x14ac:dyDescent="0.25">
      <c r="A1707" s="17">
        <v>49876</v>
      </c>
      <c r="B1707" s="24" t="s">
        <v>87</v>
      </c>
      <c r="C1707" s="25">
        <v>41876</v>
      </c>
      <c r="E1707" t="s">
        <v>82</v>
      </c>
      <c r="F1707" s="107"/>
    </row>
    <row r="1708" spans="1:6" x14ac:dyDescent="0.25">
      <c r="A1708" s="17">
        <v>49781</v>
      </c>
      <c r="B1708" s="24" t="s">
        <v>87</v>
      </c>
      <c r="C1708" s="25">
        <v>41876</v>
      </c>
      <c r="E1708" t="s">
        <v>82</v>
      </c>
      <c r="F1708" s="107"/>
    </row>
    <row r="1709" spans="1:6" x14ac:dyDescent="0.25">
      <c r="A1709" s="17">
        <v>49742</v>
      </c>
      <c r="B1709" s="24" t="s">
        <v>87</v>
      </c>
      <c r="C1709" s="25">
        <v>41876</v>
      </c>
      <c r="E1709" t="s">
        <v>82</v>
      </c>
      <c r="F1709" s="107"/>
    </row>
    <row r="1710" spans="1:6" x14ac:dyDescent="0.25">
      <c r="A1710" s="17">
        <v>49844</v>
      </c>
      <c r="B1710" s="24" t="s">
        <v>87</v>
      </c>
      <c r="C1710" s="25">
        <v>41876</v>
      </c>
      <c r="E1710" t="s">
        <v>82</v>
      </c>
      <c r="F1710" s="107"/>
    </row>
    <row r="1711" spans="1:6" x14ac:dyDescent="0.25">
      <c r="A1711" s="17">
        <v>49869</v>
      </c>
      <c r="B1711" s="24" t="s">
        <v>87</v>
      </c>
      <c r="C1711" s="25">
        <v>41876</v>
      </c>
      <c r="E1711" t="s">
        <v>82</v>
      </c>
      <c r="F1711" s="107"/>
    </row>
    <row r="1712" spans="1:6" x14ac:dyDescent="0.25">
      <c r="A1712" s="17">
        <v>49871</v>
      </c>
      <c r="B1712" s="24" t="s">
        <v>87</v>
      </c>
      <c r="C1712" s="25">
        <v>41876</v>
      </c>
      <c r="E1712" t="s">
        <v>82</v>
      </c>
      <c r="F1712" s="107"/>
    </row>
    <row r="1713" spans="1:6" x14ac:dyDescent="0.25">
      <c r="A1713" s="17">
        <v>49873</v>
      </c>
      <c r="B1713" s="24" t="s">
        <v>87</v>
      </c>
      <c r="C1713" s="25">
        <v>41876</v>
      </c>
      <c r="E1713" t="s">
        <v>82</v>
      </c>
      <c r="F1713" s="107"/>
    </row>
    <row r="1714" spans="1:6" x14ac:dyDescent="0.25">
      <c r="A1714" s="17">
        <v>49538</v>
      </c>
      <c r="B1714" s="24" t="s">
        <v>87</v>
      </c>
      <c r="C1714" s="25">
        <v>41877</v>
      </c>
      <c r="E1714" t="s">
        <v>82</v>
      </c>
      <c r="F1714" s="107"/>
    </row>
    <row r="1715" spans="1:6" x14ac:dyDescent="0.25">
      <c r="A1715" s="17">
        <v>49882</v>
      </c>
      <c r="B1715" s="24" t="s">
        <v>87</v>
      </c>
      <c r="C1715" s="25">
        <v>41877</v>
      </c>
      <c r="E1715" t="s">
        <v>82</v>
      </c>
      <c r="F1715" s="107"/>
    </row>
    <row r="1716" spans="1:6" x14ac:dyDescent="0.25">
      <c r="A1716" s="17">
        <v>49893</v>
      </c>
      <c r="B1716" s="24" t="s">
        <v>87</v>
      </c>
      <c r="C1716" s="25">
        <v>41877</v>
      </c>
      <c r="E1716" t="s">
        <v>82</v>
      </c>
      <c r="F1716" s="107"/>
    </row>
    <row r="1717" spans="1:6" x14ac:dyDescent="0.25">
      <c r="A1717" s="17">
        <v>49897</v>
      </c>
      <c r="B1717" s="24" t="s">
        <v>87</v>
      </c>
      <c r="C1717" s="25">
        <v>41877</v>
      </c>
      <c r="E1717" t="s">
        <v>82</v>
      </c>
      <c r="F1717" s="107"/>
    </row>
    <row r="1718" spans="1:6" x14ac:dyDescent="0.25">
      <c r="A1718" s="17">
        <v>49878</v>
      </c>
      <c r="B1718" s="24" t="s">
        <v>87</v>
      </c>
      <c r="C1718" s="25">
        <v>41877</v>
      </c>
      <c r="E1718" t="s">
        <v>82</v>
      </c>
      <c r="F1718" s="107"/>
    </row>
    <row r="1719" spans="1:6" x14ac:dyDescent="0.25">
      <c r="A1719" s="17">
        <v>49892</v>
      </c>
      <c r="B1719" s="24" t="s">
        <v>87</v>
      </c>
      <c r="C1719" s="25">
        <v>41877</v>
      </c>
      <c r="E1719" t="s">
        <v>82</v>
      </c>
      <c r="F1719" s="107"/>
    </row>
    <row r="1720" spans="1:6" x14ac:dyDescent="0.25">
      <c r="A1720" s="17">
        <v>49894</v>
      </c>
      <c r="B1720" s="24" t="s">
        <v>87</v>
      </c>
      <c r="C1720" s="25">
        <v>41877</v>
      </c>
      <c r="E1720" t="s">
        <v>82</v>
      </c>
      <c r="F1720" s="107"/>
    </row>
    <row r="1721" spans="1:6" x14ac:dyDescent="0.25">
      <c r="A1721" s="17">
        <v>49884</v>
      </c>
      <c r="B1721" s="24" t="s">
        <v>87</v>
      </c>
      <c r="C1721" s="25">
        <v>41877</v>
      </c>
      <c r="E1721" t="s">
        <v>82</v>
      </c>
      <c r="F1721" s="107"/>
    </row>
    <row r="1722" spans="1:6" x14ac:dyDescent="0.25">
      <c r="A1722" s="17">
        <v>49895</v>
      </c>
      <c r="B1722" s="24" t="s">
        <v>87</v>
      </c>
      <c r="C1722" s="25">
        <v>41877</v>
      </c>
      <c r="E1722" t="s">
        <v>82</v>
      </c>
      <c r="F1722" s="107"/>
    </row>
    <row r="1723" spans="1:6" x14ac:dyDescent="0.25">
      <c r="A1723" s="17">
        <v>49885</v>
      </c>
      <c r="B1723" s="24" t="s">
        <v>87</v>
      </c>
      <c r="C1723" s="25">
        <v>41877</v>
      </c>
      <c r="E1723" t="s">
        <v>82</v>
      </c>
      <c r="F1723" s="107"/>
    </row>
    <row r="1724" spans="1:6" x14ac:dyDescent="0.25">
      <c r="A1724" s="17">
        <v>49880</v>
      </c>
      <c r="B1724" s="24" t="s">
        <v>87</v>
      </c>
      <c r="C1724" s="25">
        <v>41877</v>
      </c>
      <c r="E1724" t="s">
        <v>82</v>
      </c>
      <c r="F1724" s="107"/>
    </row>
    <row r="1725" spans="1:6" x14ac:dyDescent="0.25">
      <c r="A1725" s="17">
        <v>49883</v>
      </c>
      <c r="B1725" s="24" t="s">
        <v>87</v>
      </c>
      <c r="C1725" s="25">
        <v>41877</v>
      </c>
      <c r="E1725" t="s">
        <v>82</v>
      </c>
      <c r="F1725" s="107"/>
    </row>
    <row r="1726" spans="1:6" x14ac:dyDescent="0.25">
      <c r="A1726" s="17">
        <v>49541</v>
      </c>
      <c r="B1726" s="24" t="s">
        <v>87</v>
      </c>
      <c r="C1726" s="25">
        <v>41885</v>
      </c>
      <c r="E1726" t="s">
        <v>82</v>
      </c>
      <c r="F1726" s="107"/>
    </row>
    <row r="1727" spans="1:6" x14ac:dyDescent="0.25">
      <c r="A1727" s="17">
        <v>49524</v>
      </c>
      <c r="B1727" s="24" t="s">
        <v>87</v>
      </c>
      <c r="C1727" s="25">
        <v>41886</v>
      </c>
      <c r="E1727" t="s">
        <v>82</v>
      </c>
      <c r="F1727" s="107"/>
    </row>
    <row r="1728" spans="1:6" x14ac:dyDescent="0.25">
      <c r="A1728" s="17">
        <v>49887</v>
      </c>
      <c r="B1728" s="24" t="s">
        <v>87</v>
      </c>
      <c r="C1728" s="25">
        <v>41894</v>
      </c>
      <c r="E1728" t="s">
        <v>82</v>
      </c>
      <c r="F1728" s="107"/>
    </row>
    <row r="1729" spans="1:6" x14ac:dyDescent="0.25">
      <c r="A1729" s="17">
        <v>49722</v>
      </c>
      <c r="B1729" s="24" t="s">
        <v>87</v>
      </c>
      <c r="C1729" s="25">
        <v>41897</v>
      </c>
      <c r="E1729" t="s">
        <v>82</v>
      </c>
      <c r="F1729" s="107"/>
    </row>
    <row r="1730" spans="1:6" x14ac:dyDescent="0.25">
      <c r="A1730" s="17">
        <v>49899</v>
      </c>
      <c r="B1730" s="24" t="s">
        <v>87</v>
      </c>
      <c r="C1730" s="25">
        <v>41904</v>
      </c>
      <c r="E1730" t="s">
        <v>82</v>
      </c>
      <c r="F1730" s="107"/>
    </row>
    <row r="1731" spans="1:6" x14ac:dyDescent="0.25">
      <c r="A1731" s="17">
        <v>49903</v>
      </c>
      <c r="B1731" s="24" t="s">
        <v>87</v>
      </c>
      <c r="C1731" s="25">
        <v>41905</v>
      </c>
      <c r="E1731" t="s">
        <v>82</v>
      </c>
      <c r="F1731" s="107"/>
    </row>
    <row r="1732" spans="1:6" x14ac:dyDescent="0.25">
      <c r="A1732" s="17">
        <v>49891</v>
      </c>
      <c r="B1732" s="24" t="s">
        <v>87</v>
      </c>
      <c r="C1732" s="25">
        <v>41905</v>
      </c>
      <c r="E1732" t="s">
        <v>82</v>
      </c>
      <c r="F1732" s="107"/>
    </row>
    <row r="1733" spans="1:6" x14ac:dyDescent="0.25">
      <c r="A1733" s="17">
        <v>49909</v>
      </c>
      <c r="B1733" s="24" t="s">
        <v>87</v>
      </c>
      <c r="C1733" s="25">
        <v>41905</v>
      </c>
      <c r="E1733" t="s">
        <v>82</v>
      </c>
      <c r="F1733" s="107"/>
    </row>
    <row r="1734" spans="1:6" x14ac:dyDescent="0.25">
      <c r="A1734" s="17">
        <v>49898</v>
      </c>
      <c r="B1734" s="24" t="s">
        <v>87</v>
      </c>
      <c r="C1734" s="25">
        <v>41905</v>
      </c>
      <c r="E1734" t="s">
        <v>82</v>
      </c>
      <c r="F1734" s="107"/>
    </row>
    <row r="1735" spans="1:6" x14ac:dyDescent="0.25">
      <c r="A1735" s="17">
        <v>49904</v>
      </c>
      <c r="B1735" s="24" t="s">
        <v>87</v>
      </c>
      <c r="C1735" s="25">
        <v>41905</v>
      </c>
      <c r="E1735" t="s">
        <v>82</v>
      </c>
      <c r="F1735" s="107"/>
    </row>
    <row r="1736" spans="1:6" x14ac:dyDescent="0.25">
      <c r="A1736" s="17">
        <v>49907</v>
      </c>
      <c r="B1736" s="24" t="s">
        <v>87</v>
      </c>
      <c r="C1736" s="25">
        <v>41905</v>
      </c>
      <c r="E1736" t="s">
        <v>82</v>
      </c>
      <c r="F1736" s="107"/>
    </row>
    <row r="1737" spans="1:6" x14ac:dyDescent="0.25">
      <c r="A1737" s="17">
        <v>49908</v>
      </c>
      <c r="B1737" s="24" t="s">
        <v>87</v>
      </c>
      <c r="C1737" s="25">
        <v>41905</v>
      </c>
      <c r="E1737" t="s">
        <v>82</v>
      </c>
      <c r="F1737" s="107"/>
    </row>
    <row r="1738" spans="1:6" x14ac:dyDescent="0.25">
      <c r="A1738" s="17">
        <v>49906</v>
      </c>
      <c r="B1738" s="24" t="s">
        <v>87</v>
      </c>
      <c r="C1738" s="25">
        <v>41905</v>
      </c>
      <c r="E1738" t="s">
        <v>82</v>
      </c>
      <c r="F1738" s="107"/>
    </row>
    <row r="1739" spans="1:6" x14ac:dyDescent="0.25">
      <c r="A1739" s="17">
        <v>49901</v>
      </c>
      <c r="B1739" s="24" t="s">
        <v>87</v>
      </c>
      <c r="C1739" s="25">
        <v>41905</v>
      </c>
      <c r="E1739" t="s">
        <v>82</v>
      </c>
      <c r="F1739" s="107"/>
    </row>
    <row r="1740" spans="1:6" x14ac:dyDescent="0.25">
      <c r="A1740" s="17">
        <v>49902</v>
      </c>
      <c r="B1740" s="24" t="s">
        <v>87</v>
      </c>
      <c r="C1740" s="25">
        <v>41905</v>
      </c>
      <c r="E1740" t="s">
        <v>82</v>
      </c>
      <c r="F1740" s="107"/>
    </row>
    <row r="1741" spans="1:6" x14ac:dyDescent="0.25">
      <c r="A1741" s="17">
        <v>49905</v>
      </c>
      <c r="B1741" s="24" t="s">
        <v>87</v>
      </c>
      <c r="C1741" s="25">
        <v>41905</v>
      </c>
      <c r="E1741" t="s">
        <v>82</v>
      </c>
      <c r="F1741" s="107"/>
    </row>
    <row r="1742" spans="1:6" x14ac:dyDescent="0.25">
      <c r="A1742" s="17">
        <v>49914</v>
      </c>
      <c r="B1742" s="24" t="s">
        <v>87</v>
      </c>
      <c r="C1742" s="25">
        <v>41906</v>
      </c>
      <c r="E1742" t="s">
        <v>82</v>
      </c>
      <c r="F1742" s="107"/>
    </row>
    <row r="1743" spans="1:6" x14ac:dyDescent="0.25">
      <c r="A1743" s="17">
        <v>49913</v>
      </c>
      <c r="B1743" s="24" t="s">
        <v>87</v>
      </c>
      <c r="C1743" s="25">
        <v>41906</v>
      </c>
      <c r="E1743" t="s">
        <v>82</v>
      </c>
      <c r="F1743" s="107"/>
    </row>
    <row r="1744" spans="1:6" x14ac:dyDescent="0.25">
      <c r="A1744" s="17">
        <v>49912</v>
      </c>
      <c r="B1744" s="24" t="s">
        <v>87</v>
      </c>
      <c r="C1744" s="25">
        <v>41906</v>
      </c>
      <c r="E1744" t="s">
        <v>82</v>
      </c>
      <c r="F1744" s="107"/>
    </row>
    <row r="1745" spans="1:6" x14ac:dyDescent="0.25">
      <c r="A1745" s="17">
        <v>49915</v>
      </c>
      <c r="B1745" s="24" t="s">
        <v>87</v>
      </c>
      <c r="C1745" s="25">
        <v>41906</v>
      </c>
      <c r="E1745" t="s">
        <v>82</v>
      </c>
      <c r="F1745" s="107"/>
    </row>
    <row r="1746" spans="1:6" x14ac:dyDescent="0.25">
      <c r="A1746" s="17">
        <v>49927</v>
      </c>
      <c r="B1746" s="24" t="s">
        <v>87</v>
      </c>
      <c r="C1746" s="25">
        <v>41907</v>
      </c>
      <c r="E1746" t="s">
        <v>82</v>
      </c>
      <c r="F1746" s="107"/>
    </row>
    <row r="1747" spans="1:6" x14ac:dyDescent="0.25">
      <c r="A1747" s="17">
        <v>49924</v>
      </c>
      <c r="B1747" s="24" t="s">
        <v>87</v>
      </c>
      <c r="C1747" s="25">
        <v>41907</v>
      </c>
      <c r="E1747" t="s">
        <v>82</v>
      </c>
      <c r="F1747" s="107"/>
    </row>
    <row r="1748" spans="1:6" x14ac:dyDescent="0.25">
      <c r="A1748" s="17">
        <v>49926</v>
      </c>
      <c r="B1748" s="24" t="s">
        <v>87</v>
      </c>
      <c r="C1748" s="25">
        <v>41907</v>
      </c>
      <c r="E1748" t="s">
        <v>82</v>
      </c>
      <c r="F1748" s="107"/>
    </row>
    <row r="1749" spans="1:6" x14ac:dyDescent="0.25">
      <c r="A1749" s="17">
        <v>49925</v>
      </c>
      <c r="B1749" s="24" t="s">
        <v>87</v>
      </c>
      <c r="C1749" s="25">
        <v>41907</v>
      </c>
      <c r="E1749" t="s">
        <v>82</v>
      </c>
      <c r="F1749" s="107"/>
    </row>
    <row r="1750" spans="1:6" x14ac:dyDescent="0.25">
      <c r="A1750" s="17">
        <v>49923</v>
      </c>
      <c r="B1750" s="24" t="s">
        <v>87</v>
      </c>
      <c r="C1750" s="25">
        <v>41907</v>
      </c>
      <c r="E1750" t="s">
        <v>82</v>
      </c>
      <c r="F1750" s="107"/>
    </row>
    <row r="1751" spans="1:6" x14ac:dyDescent="0.25">
      <c r="A1751" s="17">
        <v>49928</v>
      </c>
      <c r="B1751" s="24" t="s">
        <v>87</v>
      </c>
      <c r="C1751" s="25">
        <v>41907</v>
      </c>
      <c r="E1751" t="s">
        <v>82</v>
      </c>
      <c r="F1751" s="107"/>
    </row>
    <row r="1752" spans="1:6" x14ac:dyDescent="0.25">
      <c r="A1752" s="17">
        <v>49929</v>
      </c>
      <c r="B1752" s="24" t="s">
        <v>87</v>
      </c>
      <c r="C1752" s="25">
        <v>41907</v>
      </c>
      <c r="E1752" t="s">
        <v>82</v>
      </c>
      <c r="F1752" s="107"/>
    </row>
    <row r="1753" spans="1:6" x14ac:dyDescent="0.25">
      <c r="A1753" s="17">
        <v>49930</v>
      </c>
      <c r="B1753" s="24" t="s">
        <v>87</v>
      </c>
      <c r="C1753" s="25">
        <v>41907</v>
      </c>
      <c r="E1753" t="s">
        <v>82</v>
      </c>
      <c r="F1753" s="107"/>
    </row>
    <row r="1754" spans="1:6" x14ac:dyDescent="0.25">
      <c r="A1754" s="17">
        <v>49931</v>
      </c>
      <c r="B1754" s="24" t="s">
        <v>87</v>
      </c>
      <c r="C1754" s="25">
        <v>41907</v>
      </c>
      <c r="E1754" t="s">
        <v>82</v>
      </c>
      <c r="F1754" s="107"/>
    </row>
    <row r="1755" spans="1:6" x14ac:dyDescent="0.25">
      <c r="A1755" s="17">
        <v>49933</v>
      </c>
      <c r="B1755" s="24" t="s">
        <v>87</v>
      </c>
      <c r="C1755" s="25">
        <v>41907</v>
      </c>
      <c r="E1755" t="s">
        <v>82</v>
      </c>
      <c r="F1755" s="107"/>
    </row>
    <row r="1756" spans="1:6" x14ac:dyDescent="0.25">
      <c r="A1756" s="17">
        <v>49932</v>
      </c>
      <c r="B1756" s="24" t="s">
        <v>87</v>
      </c>
      <c r="C1756" s="25">
        <v>41907</v>
      </c>
      <c r="E1756" t="s">
        <v>82</v>
      </c>
      <c r="F1756" s="107"/>
    </row>
    <row r="1757" spans="1:6" x14ac:dyDescent="0.25">
      <c r="A1757" s="17">
        <v>49934</v>
      </c>
      <c r="B1757" s="24" t="s">
        <v>87</v>
      </c>
      <c r="C1757" s="25">
        <v>41907</v>
      </c>
      <c r="E1757" t="s">
        <v>82</v>
      </c>
      <c r="F1757" s="107"/>
    </row>
    <row r="1758" spans="1:6" x14ac:dyDescent="0.25">
      <c r="A1758" s="17">
        <v>49537</v>
      </c>
      <c r="B1758" s="24" t="s">
        <v>87</v>
      </c>
      <c r="C1758" s="25">
        <v>41914</v>
      </c>
      <c r="E1758" t="s">
        <v>82</v>
      </c>
      <c r="F1758" s="107"/>
    </row>
    <row r="1759" spans="1:6" x14ac:dyDescent="0.25">
      <c r="A1759" s="17">
        <v>49938</v>
      </c>
      <c r="B1759" s="24" t="s">
        <v>87</v>
      </c>
      <c r="C1759" s="25">
        <v>41921</v>
      </c>
      <c r="E1759" t="s">
        <v>82</v>
      </c>
      <c r="F1759" s="107"/>
    </row>
    <row r="1760" spans="1:6" x14ac:dyDescent="0.25">
      <c r="A1760" s="17">
        <v>49942</v>
      </c>
      <c r="B1760" s="24" t="s">
        <v>87</v>
      </c>
      <c r="C1760" s="25">
        <v>41934</v>
      </c>
      <c r="E1760" t="s">
        <v>82</v>
      </c>
      <c r="F1760" s="107"/>
    </row>
    <row r="1761" spans="1:6" x14ac:dyDescent="0.25">
      <c r="A1761" s="17">
        <v>49940</v>
      </c>
      <c r="B1761" s="24" t="s">
        <v>87</v>
      </c>
      <c r="C1761" s="25">
        <v>41934</v>
      </c>
      <c r="E1761" t="s">
        <v>82</v>
      </c>
      <c r="F1761" s="107"/>
    </row>
    <row r="1762" spans="1:6" x14ac:dyDescent="0.25">
      <c r="A1762" s="17">
        <v>49979</v>
      </c>
      <c r="B1762" s="24" t="s">
        <v>87</v>
      </c>
      <c r="C1762" s="25">
        <v>41936</v>
      </c>
      <c r="E1762" t="s">
        <v>82</v>
      </c>
      <c r="F1762" s="107"/>
    </row>
    <row r="1763" spans="1:6" x14ac:dyDescent="0.25">
      <c r="A1763" s="17">
        <v>49973</v>
      </c>
      <c r="B1763" s="24" t="s">
        <v>87</v>
      </c>
      <c r="C1763" s="25">
        <v>41936</v>
      </c>
      <c r="E1763" t="s">
        <v>82</v>
      </c>
      <c r="F1763" s="107"/>
    </row>
    <row r="1764" spans="1:6" x14ac:dyDescent="0.25">
      <c r="A1764" s="17">
        <v>49980</v>
      </c>
      <c r="B1764" s="24" t="s">
        <v>87</v>
      </c>
      <c r="C1764" s="25">
        <v>41936</v>
      </c>
      <c r="E1764" t="s">
        <v>82</v>
      </c>
      <c r="F1764" s="107"/>
    </row>
    <row r="1765" spans="1:6" x14ac:dyDescent="0.25">
      <c r="A1765" s="17">
        <v>49972</v>
      </c>
      <c r="B1765" s="24" t="s">
        <v>87</v>
      </c>
      <c r="C1765" s="25">
        <v>41936</v>
      </c>
      <c r="E1765" t="s">
        <v>82</v>
      </c>
      <c r="F1765" s="107"/>
    </row>
    <row r="1766" spans="1:6" x14ac:dyDescent="0.25">
      <c r="A1766" s="17">
        <v>49939</v>
      </c>
      <c r="B1766" s="24" t="s">
        <v>87</v>
      </c>
      <c r="C1766" s="25">
        <v>41936</v>
      </c>
      <c r="E1766" t="s">
        <v>82</v>
      </c>
      <c r="F1766" s="107"/>
    </row>
    <row r="1767" spans="1:6" x14ac:dyDescent="0.25">
      <c r="A1767" s="17">
        <v>49978</v>
      </c>
      <c r="B1767" s="24" t="s">
        <v>87</v>
      </c>
      <c r="C1767" s="25">
        <v>41936</v>
      </c>
      <c r="E1767" t="s">
        <v>82</v>
      </c>
      <c r="F1767" s="107"/>
    </row>
    <row r="1768" spans="1:6" x14ac:dyDescent="0.25">
      <c r="A1768" s="17">
        <v>49974</v>
      </c>
      <c r="B1768" s="24" t="s">
        <v>87</v>
      </c>
      <c r="C1768" s="25">
        <v>41936</v>
      </c>
      <c r="E1768" t="s">
        <v>82</v>
      </c>
      <c r="F1768" s="107"/>
    </row>
    <row r="1769" spans="1:6" x14ac:dyDescent="0.25">
      <c r="A1769" s="17">
        <v>49936</v>
      </c>
      <c r="B1769" s="24" t="s">
        <v>87</v>
      </c>
      <c r="C1769" s="25">
        <v>41936</v>
      </c>
      <c r="E1769" t="s">
        <v>82</v>
      </c>
      <c r="F1769" s="107"/>
    </row>
    <row r="1770" spans="1:6" x14ac:dyDescent="0.25">
      <c r="A1770" s="17">
        <v>49977</v>
      </c>
      <c r="B1770" s="24" t="s">
        <v>87</v>
      </c>
      <c r="C1770" s="25">
        <v>41936</v>
      </c>
      <c r="E1770" t="s">
        <v>82</v>
      </c>
      <c r="F1770" s="107"/>
    </row>
    <row r="1771" spans="1:6" x14ac:dyDescent="0.25">
      <c r="A1771" s="17">
        <v>49983</v>
      </c>
      <c r="B1771" s="24" t="s">
        <v>87</v>
      </c>
      <c r="C1771" s="25">
        <v>41936</v>
      </c>
      <c r="E1771" t="s">
        <v>82</v>
      </c>
      <c r="F1771" s="107"/>
    </row>
    <row r="1772" spans="1:6" x14ac:dyDescent="0.25">
      <c r="A1772" s="17">
        <v>49981</v>
      </c>
      <c r="B1772" s="24" t="s">
        <v>87</v>
      </c>
      <c r="C1772" s="25">
        <v>41936</v>
      </c>
      <c r="E1772" t="s">
        <v>82</v>
      </c>
      <c r="F1772" s="107"/>
    </row>
    <row r="1773" spans="1:6" x14ac:dyDescent="0.25">
      <c r="A1773" s="17">
        <v>49943</v>
      </c>
      <c r="B1773" s="24" t="s">
        <v>87</v>
      </c>
      <c r="C1773" s="25">
        <v>41936</v>
      </c>
      <c r="E1773" t="s">
        <v>82</v>
      </c>
      <c r="F1773" s="107"/>
    </row>
    <row r="1774" spans="1:6" x14ac:dyDescent="0.25">
      <c r="A1774" s="17">
        <v>49975</v>
      </c>
      <c r="B1774" s="24" t="s">
        <v>87</v>
      </c>
      <c r="C1774" s="25">
        <v>41936</v>
      </c>
      <c r="E1774" t="s">
        <v>82</v>
      </c>
      <c r="F1774" s="107"/>
    </row>
    <row r="1775" spans="1:6" x14ac:dyDescent="0.25">
      <c r="A1775" s="17">
        <v>49946</v>
      </c>
      <c r="B1775" s="24" t="s">
        <v>87</v>
      </c>
      <c r="C1775" s="25">
        <v>41939</v>
      </c>
      <c r="E1775" t="s">
        <v>82</v>
      </c>
      <c r="F1775" s="107"/>
    </row>
    <row r="1776" spans="1:6" x14ac:dyDescent="0.25">
      <c r="A1776" s="17">
        <v>49945</v>
      </c>
      <c r="B1776" s="24" t="s">
        <v>87</v>
      </c>
      <c r="C1776" s="25">
        <v>41939</v>
      </c>
      <c r="E1776" t="s">
        <v>82</v>
      </c>
      <c r="F1776" s="107"/>
    </row>
    <row r="1777" spans="1:6" x14ac:dyDescent="0.25">
      <c r="A1777" s="17">
        <v>49842</v>
      </c>
      <c r="B1777" s="24" t="s">
        <v>87</v>
      </c>
      <c r="C1777" s="25">
        <v>41940</v>
      </c>
      <c r="E1777" t="s">
        <v>82</v>
      </c>
      <c r="F1777" s="107"/>
    </row>
    <row r="1778" spans="1:6" x14ac:dyDescent="0.25">
      <c r="A1778" s="17">
        <v>49987</v>
      </c>
      <c r="B1778" s="24" t="s">
        <v>87</v>
      </c>
      <c r="C1778" s="25">
        <v>41943</v>
      </c>
      <c r="E1778" t="s">
        <v>82</v>
      </c>
      <c r="F1778" s="107"/>
    </row>
    <row r="1779" spans="1:6" x14ac:dyDescent="0.25">
      <c r="A1779" s="17">
        <v>49944</v>
      </c>
      <c r="B1779" s="24" t="s">
        <v>87</v>
      </c>
      <c r="C1779" s="25">
        <v>41964</v>
      </c>
      <c r="E1779" t="s">
        <v>82</v>
      </c>
      <c r="F1779" s="107"/>
    </row>
    <row r="1780" spans="1:6" x14ac:dyDescent="0.25">
      <c r="A1780" s="17">
        <v>49989</v>
      </c>
      <c r="B1780" s="24" t="s">
        <v>87</v>
      </c>
      <c r="C1780" s="25">
        <v>41975</v>
      </c>
      <c r="E1780" t="s">
        <v>82</v>
      </c>
      <c r="F1780" s="107"/>
    </row>
    <row r="1781" spans="1:6" x14ac:dyDescent="0.25">
      <c r="A1781" s="17">
        <v>49951</v>
      </c>
      <c r="B1781" s="24" t="s">
        <v>87</v>
      </c>
      <c r="C1781" s="25">
        <v>41983</v>
      </c>
      <c r="E1781" t="s">
        <v>82</v>
      </c>
      <c r="F1781" s="107"/>
    </row>
    <row r="1782" spans="1:6" x14ac:dyDescent="0.25">
      <c r="A1782" s="17">
        <v>49947</v>
      </c>
      <c r="B1782" s="24" t="s">
        <v>87</v>
      </c>
      <c r="C1782" s="25">
        <v>42014</v>
      </c>
      <c r="E1782" t="s">
        <v>82</v>
      </c>
      <c r="F1782" s="107"/>
    </row>
    <row r="1783" spans="1:6" x14ac:dyDescent="0.25">
      <c r="A1783" s="17">
        <v>49941</v>
      </c>
      <c r="B1783" s="24" t="s">
        <v>87</v>
      </c>
      <c r="C1783" s="25">
        <v>42039</v>
      </c>
      <c r="E1783" t="s">
        <v>82</v>
      </c>
      <c r="F1783" s="107"/>
    </row>
    <row r="1784" spans="1:6" x14ac:dyDescent="0.25">
      <c r="A1784" s="17">
        <v>49971</v>
      </c>
      <c r="B1784" s="24" t="s">
        <v>87</v>
      </c>
      <c r="C1784" s="25">
        <v>42045</v>
      </c>
      <c r="E1784" t="s">
        <v>82</v>
      </c>
      <c r="F1784" s="107"/>
    </row>
    <row r="1785" spans="1:6" x14ac:dyDescent="0.25">
      <c r="A1785" s="17">
        <v>49542</v>
      </c>
      <c r="B1785" s="24" t="s">
        <v>87</v>
      </c>
      <c r="C1785" s="25">
        <v>42046</v>
      </c>
      <c r="E1785" t="s">
        <v>82</v>
      </c>
      <c r="F1785" s="107"/>
    </row>
    <row r="1786" spans="1:6" x14ac:dyDescent="0.25">
      <c r="A1786" s="17">
        <v>50076</v>
      </c>
      <c r="B1786" s="24" t="s">
        <v>87</v>
      </c>
      <c r="C1786" s="25">
        <v>42079</v>
      </c>
      <c r="E1786" t="s">
        <v>82</v>
      </c>
      <c r="F1786" s="107"/>
    </row>
    <row r="1787" spans="1:6" x14ac:dyDescent="0.25">
      <c r="A1787" s="17">
        <v>50089</v>
      </c>
      <c r="B1787" s="24" t="s">
        <v>87</v>
      </c>
      <c r="C1787" s="25">
        <v>42080</v>
      </c>
      <c r="E1787" t="s">
        <v>82</v>
      </c>
      <c r="F1787" s="107"/>
    </row>
    <row r="1788" spans="1:6" x14ac:dyDescent="0.25">
      <c r="A1788" s="17">
        <v>50083</v>
      </c>
      <c r="B1788" s="24" t="s">
        <v>87</v>
      </c>
      <c r="C1788" s="25">
        <v>42080</v>
      </c>
      <c r="E1788" t="s">
        <v>82</v>
      </c>
      <c r="F1788" s="107"/>
    </row>
    <row r="1789" spans="1:6" x14ac:dyDescent="0.25">
      <c r="A1789" s="17">
        <v>50075</v>
      </c>
      <c r="B1789" s="24" t="s">
        <v>87</v>
      </c>
      <c r="C1789" s="25">
        <v>42081</v>
      </c>
      <c r="E1789" t="s">
        <v>82</v>
      </c>
      <c r="F1789" s="107"/>
    </row>
    <row r="1790" spans="1:6" x14ac:dyDescent="0.25">
      <c r="A1790" s="17">
        <v>50112</v>
      </c>
      <c r="B1790" s="24" t="s">
        <v>87</v>
      </c>
      <c r="C1790" s="25">
        <v>42083</v>
      </c>
      <c r="E1790" t="s">
        <v>82</v>
      </c>
      <c r="F1790" s="107"/>
    </row>
    <row r="1791" spans="1:6" x14ac:dyDescent="0.25">
      <c r="A1791" s="17">
        <v>50109</v>
      </c>
      <c r="B1791" s="24" t="s">
        <v>87</v>
      </c>
      <c r="C1791" s="25">
        <v>42083</v>
      </c>
      <c r="E1791" t="s">
        <v>82</v>
      </c>
      <c r="F1791" s="107"/>
    </row>
    <row r="1792" spans="1:6" x14ac:dyDescent="0.25">
      <c r="A1792" s="17">
        <v>49955</v>
      </c>
      <c r="B1792" s="24" t="s">
        <v>87</v>
      </c>
      <c r="C1792" s="25">
        <v>42086</v>
      </c>
      <c r="E1792" t="s">
        <v>82</v>
      </c>
      <c r="F1792" s="107"/>
    </row>
    <row r="1793" spans="1:6" x14ac:dyDescent="0.25">
      <c r="A1793" s="17">
        <v>49956</v>
      </c>
      <c r="B1793" s="24" t="s">
        <v>87</v>
      </c>
      <c r="C1793" s="25">
        <v>42086</v>
      </c>
      <c r="E1793" t="s">
        <v>82</v>
      </c>
      <c r="F1793" s="107"/>
    </row>
    <row r="1794" spans="1:6" x14ac:dyDescent="0.25">
      <c r="A1794" s="17">
        <v>49958</v>
      </c>
      <c r="B1794" s="24" t="s">
        <v>87</v>
      </c>
      <c r="C1794" s="25">
        <v>42086</v>
      </c>
      <c r="E1794" t="s">
        <v>82</v>
      </c>
      <c r="F1794" s="107"/>
    </row>
    <row r="1795" spans="1:6" x14ac:dyDescent="0.25">
      <c r="A1795" s="17">
        <v>49960</v>
      </c>
      <c r="B1795" s="24" t="s">
        <v>87</v>
      </c>
      <c r="C1795" s="25">
        <v>42086</v>
      </c>
      <c r="E1795" t="s">
        <v>82</v>
      </c>
      <c r="F1795" s="107"/>
    </row>
    <row r="1796" spans="1:6" x14ac:dyDescent="0.25">
      <c r="A1796" s="17">
        <v>49961</v>
      </c>
      <c r="B1796" s="24" t="s">
        <v>87</v>
      </c>
      <c r="C1796" s="25">
        <v>42086</v>
      </c>
      <c r="E1796" t="s">
        <v>82</v>
      </c>
      <c r="F1796" s="107"/>
    </row>
    <row r="1797" spans="1:6" x14ac:dyDescent="0.25">
      <c r="A1797" s="17">
        <v>49962</v>
      </c>
      <c r="B1797" s="24" t="s">
        <v>87</v>
      </c>
      <c r="C1797" s="25">
        <v>42086</v>
      </c>
      <c r="E1797" t="s">
        <v>82</v>
      </c>
      <c r="F1797" s="107"/>
    </row>
    <row r="1798" spans="1:6" x14ac:dyDescent="0.25">
      <c r="A1798" s="17">
        <v>49963</v>
      </c>
      <c r="B1798" s="24" t="s">
        <v>87</v>
      </c>
      <c r="C1798" s="25">
        <v>42086</v>
      </c>
      <c r="E1798" t="s">
        <v>82</v>
      </c>
      <c r="F1798" s="107"/>
    </row>
    <row r="1799" spans="1:6" x14ac:dyDescent="0.25">
      <c r="A1799" s="17">
        <v>49964</v>
      </c>
      <c r="B1799" s="24" t="s">
        <v>87</v>
      </c>
      <c r="C1799" s="25">
        <v>42086</v>
      </c>
      <c r="E1799" t="s">
        <v>82</v>
      </c>
      <c r="F1799" s="107"/>
    </row>
    <row r="1800" spans="1:6" x14ac:dyDescent="0.25">
      <c r="A1800" s="17">
        <v>49953</v>
      </c>
      <c r="B1800" s="24" t="s">
        <v>87</v>
      </c>
      <c r="C1800" s="25">
        <v>42088</v>
      </c>
      <c r="E1800" t="s">
        <v>82</v>
      </c>
      <c r="F1800" s="107"/>
    </row>
    <row r="1801" spans="1:6" x14ac:dyDescent="0.25">
      <c r="A1801" s="17">
        <v>50018</v>
      </c>
      <c r="B1801" s="24" t="s">
        <v>87</v>
      </c>
      <c r="C1801" s="25">
        <v>42088</v>
      </c>
      <c r="E1801" t="s">
        <v>82</v>
      </c>
      <c r="F1801" s="107"/>
    </row>
    <row r="1802" spans="1:6" x14ac:dyDescent="0.25">
      <c r="A1802" s="17">
        <v>50019</v>
      </c>
      <c r="B1802" s="24" t="s">
        <v>87</v>
      </c>
      <c r="C1802" s="25">
        <v>42088</v>
      </c>
      <c r="E1802" t="s">
        <v>82</v>
      </c>
      <c r="F1802" s="107"/>
    </row>
    <row r="1803" spans="1:6" x14ac:dyDescent="0.25">
      <c r="A1803" s="17">
        <v>50015</v>
      </c>
      <c r="B1803" s="24" t="s">
        <v>87</v>
      </c>
      <c r="C1803" s="25">
        <v>42088</v>
      </c>
      <c r="E1803" t="s">
        <v>82</v>
      </c>
      <c r="F1803" s="107"/>
    </row>
    <row r="1804" spans="1:6" x14ac:dyDescent="0.25">
      <c r="A1804" s="17">
        <v>50020</v>
      </c>
      <c r="B1804" s="24" t="s">
        <v>87</v>
      </c>
      <c r="C1804" s="25">
        <v>42088</v>
      </c>
      <c r="E1804" t="s">
        <v>82</v>
      </c>
      <c r="F1804" s="107"/>
    </row>
    <row r="1805" spans="1:6" x14ac:dyDescent="0.25">
      <c r="A1805" s="17">
        <v>43207</v>
      </c>
      <c r="B1805" s="26" t="s">
        <v>86</v>
      </c>
      <c r="C1805" s="25">
        <v>41803</v>
      </c>
      <c r="E1805" t="s">
        <v>82</v>
      </c>
      <c r="F1805" s="107"/>
    </row>
    <row r="1806" spans="1:6" x14ac:dyDescent="0.25">
      <c r="A1806" s="17">
        <v>50016</v>
      </c>
      <c r="B1806" s="24" t="s">
        <v>87</v>
      </c>
      <c r="C1806" s="25">
        <v>42088</v>
      </c>
      <c r="E1806" t="s">
        <v>82</v>
      </c>
      <c r="F1806" s="107"/>
    </row>
    <row r="1807" spans="1:6" x14ac:dyDescent="0.25">
      <c r="A1807" s="17">
        <v>50017</v>
      </c>
      <c r="B1807" s="24" t="s">
        <v>87</v>
      </c>
      <c r="C1807" s="25">
        <v>42088</v>
      </c>
      <c r="E1807" t="s">
        <v>82</v>
      </c>
      <c r="F1807" s="107"/>
    </row>
    <row r="1808" spans="1:6" x14ac:dyDescent="0.25">
      <c r="A1808" s="17">
        <v>50069</v>
      </c>
      <c r="B1808" s="24" t="s">
        <v>87</v>
      </c>
      <c r="C1808" s="25">
        <v>42088</v>
      </c>
      <c r="E1808" t="s">
        <v>82</v>
      </c>
      <c r="F1808" s="107"/>
    </row>
    <row r="1809" spans="1:6" x14ac:dyDescent="0.25">
      <c r="A1809" s="17">
        <v>50068</v>
      </c>
      <c r="B1809" s="24" t="s">
        <v>87</v>
      </c>
      <c r="C1809" s="25">
        <v>42088</v>
      </c>
      <c r="E1809" t="s">
        <v>82</v>
      </c>
      <c r="F1809" s="107"/>
    </row>
    <row r="1810" spans="1:6" x14ac:dyDescent="0.25">
      <c r="A1810" s="17">
        <v>50067</v>
      </c>
      <c r="B1810" s="24" t="s">
        <v>87</v>
      </c>
      <c r="C1810" s="25">
        <v>42088</v>
      </c>
      <c r="E1810" t="s">
        <v>82</v>
      </c>
      <c r="F1810" s="107"/>
    </row>
    <row r="1811" spans="1:6" x14ac:dyDescent="0.25">
      <c r="A1811" s="17">
        <v>49957</v>
      </c>
      <c r="B1811" s="24" t="s">
        <v>87</v>
      </c>
      <c r="C1811" s="25">
        <v>42088</v>
      </c>
      <c r="E1811" t="s">
        <v>82</v>
      </c>
      <c r="F1811" s="107"/>
    </row>
    <row r="1812" spans="1:6" x14ac:dyDescent="0.25">
      <c r="A1812" s="17">
        <v>43027</v>
      </c>
      <c r="B1812" s="26" t="s">
        <v>86</v>
      </c>
      <c r="C1812" s="25">
        <v>41808</v>
      </c>
      <c r="E1812" t="s">
        <v>82</v>
      </c>
      <c r="F1812" s="107"/>
    </row>
    <row r="1813" spans="1:6" x14ac:dyDescent="0.25">
      <c r="A1813" s="17">
        <v>49954</v>
      </c>
      <c r="B1813" s="24" t="s">
        <v>87</v>
      </c>
      <c r="C1813" s="25">
        <v>42088</v>
      </c>
      <c r="E1813" t="s">
        <v>82</v>
      </c>
      <c r="F1813" s="107"/>
    </row>
    <row r="1814" spans="1:6" x14ac:dyDescent="0.25">
      <c r="A1814" s="17">
        <v>49840</v>
      </c>
      <c r="B1814" s="24" t="s">
        <v>87</v>
      </c>
      <c r="C1814" s="25">
        <v>42088</v>
      </c>
      <c r="E1814" t="s">
        <v>82</v>
      </c>
      <c r="F1814" s="107"/>
    </row>
    <row r="1815" spans="1:6" x14ac:dyDescent="0.25">
      <c r="A1815" s="17">
        <v>49965</v>
      </c>
      <c r="B1815" s="24" t="s">
        <v>87</v>
      </c>
      <c r="C1815" s="25">
        <v>42096</v>
      </c>
      <c r="E1815" t="s">
        <v>82</v>
      </c>
      <c r="F1815" s="107"/>
    </row>
    <row r="1816" spans="1:6" x14ac:dyDescent="0.25">
      <c r="A1816" s="17">
        <v>50128</v>
      </c>
      <c r="B1816" s="24" t="s">
        <v>87</v>
      </c>
      <c r="C1816" s="25">
        <v>42102</v>
      </c>
      <c r="E1816" t="s">
        <v>82</v>
      </c>
      <c r="F1816" s="107"/>
    </row>
    <row r="1817" spans="1:6" x14ac:dyDescent="0.25">
      <c r="A1817" s="17">
        <v>49950</v>
      </c>
      <c r="B1817" s="24" t="s">
        <v>87</v>
      </c>
      <c r="C1817" s="25">
        <v>42102</v>
      </c>
      <c r="E1817" t="s">
        <v>82</v>
      </c>
      <c r="F1817" s="107"/>
    </row>
    <row r="1818" spans="1:6" x14ac:dyDescent="0.25">
      <c r="A1818" s="17">
        <v>49994</v>
      </c>
      <c r="B1818" s="24" t="s">
        <v>87</v>
      </c>
      <c r="C1818" s="25">
        <v>42102</v>
      </c>
      <c r="E1818" t="s">
        <v>82</v>
      </c>
      <c r="F1818" s="107"/>
    </row>
    <row r="1819" spans="1:6" x14ac:dyDescent="0.25">
      <c r="A1819" s="17">
        <v>49990</v>
      </c>
      <c r="B1819" s="24" t="s">
        <v>87</v>
      </c>
      <c r="C1819" s="25">
        <v>42102</v>
      </c>
      <c r="E1819" t="s">
        <v>82</v>
      </c>
      <c r="F1819" s="107"/>
    </row>
    <row r="1820" spans="1:6" x14ac:dyDescent="0.25">
      <c r="A1820" s="17">
        <v>49992</v>
      </c>
      <c r="B1820" s="24" t="s">
        <v>87</v>
      </c>
      <c r="C1820" s="25">
        <v>42102</v>
      </c>
      <c r="E1820" t="s">
        <v>82</v>
      </c>
      <c r="F1820" s="107"/>
    </row>
    <row r="1821" spans="1:6" x14ac:dyDescent="0.25">
      <c r="A1821" s="17">
        <v>49995</v>
      </c>
      <c r="B1821" s="24" t="s">
        <v>87</v>
      </c>
      <c r="C1821" s="25">
        <v>42102</v>
      </c>
      <c r="E1821" t="s">
        <v>82</v>
      </c>
      <c r="F1821" s="107"/>
    </row>
    <row r="1822" spans="1:6" x14ac:dyDescent="0.25">
      <c r="A1822" s="17">
        <v>49988</v>
      </c>
      <c r="B1822" s="24" t="s">
        <v>87</v>
      </c>
      <c r="C1822" s="25">
        <v>42102</v>
      </c>
      <c r="E1822" t="s">
        <v>82</v>
      </c>
      <c r="F1822" s="107"/>
    </row>
    <row r="1823" spans="1:6" x14ac:dyDescent="0.25">
      <c r="A1823" s="17">
        <v>49640</v>
      </c>
      <c r="B1823" s="24" t="s">
        <v>87</v>
      </c>
      <c r="C1823" s="25">
        <v>42102</v>
      </c>
      <c r="E1823" t="s">
        <v>82</v>
      </c>
      <c r="F1823" s="107"/>
    </row>
    <row r="1824" spans="1:6" x14ac:dyDescent="0.25">
      <c r="A1824" s="17">
        <v>49993</v>
      </c>
      <c r="B1824" s="24" t="s">
        <v>87</v>
      </c>
      <c r="C1824" s="25">
        <v>42102</v>
      </c>
      <c r="E1824" t="s">
        <v>82</v>
      </c>
      <c r="F1824" s="107"/>
    </row>
    <row r="1825" spans="1:6" x14ac:dyDescent="0.25">
      <c r="A1825" s="17">
        <v>49968</v>
      </c>
      <c r="B1825" s="24" t="s">
        <v>87</v>
      </c>
      <c r="C1825" s="25">
        <v>42110</v>
      </c>
      <c r="E1825" t="s">
        <v>82</v>
      </c>
      <c r="F1825" s="107"/>
    </row>
    <row r="1826" spans="1:6" x14ac:dyDescent="0.25">
      <c r="A1826" s="17">
        <v>49747</v>
      </c>
      <c r="B1826" s="24" t="s">
        <v>85</v>
      </c>
      <c r="C1826" s="25">
        <v>41810</v>
      </c>
      <c r="E1826" t="s">
        <v>82</v>
      </c>
      <c r="F1826" s="107"/>
    </row>
    <row r="1827" spans="1:6" x14ac:dyDescent="0.25">
      <c r="A1827" s="17">
        <v>49746</v>
      </c>
      <c r="B1827" s="24" t="s">
        <v>85</v>
      </c>
      <c r="C1827" s="25">
        <v>41810</v>
      </c>
      <c r="E1827" t="s">
        <v>82</v>
      </c>
      <c r="F1827" s="107"/>
    </row>
    <row r="1828" spans="1:6" x14ac:dyDescent="0.25">
      <c r="A1828" s="17">
        <v>49847</v>
      </c>
      <c r="B1828" s="24" t="s">
        <v>87</v>
      </c>
      <c r="C1828" s="25">
        <v>42111</v>
      </c>
      <c r="E1828" t="s">
        <v>82</v>
      </c>
      <c r="F1828" s="107"/>
    </row>
    <row r="1829" spans="1:6" x14ac:dyDescent="0.25">
      <c r="A1829" s="17">
        <v>49969</v>
      </c>
      <c r="B1829" s="24" t="s">
        <v>87</v>
      </c>
      <c r="C1829" s="25">
        <v>42118</v>
      </c>
      <c r="E1829" t="s">
        <v>82</v>
      </c>
      <c r="F1829" s="107"/>
    </row>
    <row r="1830" spans="1:6" x14ac:dyDescent="0.25">
      <c r="A1830" s="17">
        <v>49996</v>
      </c>
      <c r="B1830" s="24" t="s">
        <v>87</v>
      </c>
      <c r="C1830" s="25">
        <v>42121</v>
      </c>
      <c r="E1830" t="s">
        <v>82</v>
      </c>
      <c r="F1830" s="107"/>
    </row>
    <row r="1831" spans="1:6" x14ac:dyDescent="0.25">
      <c r="A1831" s="17">
        <v>49997</v>
      </c>
      <c r="B1831" s="24" t="s">
        <v>87</v>
      </c>
      <c r="C1831" s="25">
        <v>42121</v>
      </c>
      <c r="E1831" t="s">
        <v>82</v>
      </c>
      <c r="F1831" s="107"/>
    </row>
    <row r="1832" spans="1:6" x14ac:dyDescent="0.25">
      <c r="A1832" s="17">
        <v>49998</v>
      </c>
      <c r="B1832" s="24" t="s">
        <v>87</v>
      </c>
      <c r="C1832" s="25">
        <v>42121</v>
      </c>
      <c r="E1832" t="s">
        <v>82</v>
      </c>
      <c r="F1832" s="107"/>
    </row>
    <row r="1833" spans="1:6" x14ac:dyDescent="0.25">
      <c r="A1833" s="17">
        <v>49999</v>
      </c>
      <c r="B1833" s="24" t="s">
        <v>87</v>
      </c>
      <c r="C1833" s="25">
        <v>42121</v>
      </c>
      <c r="E1833" t="s">
        <v>82</v>
      </c>
      <c r="F1833" s="107"/>
    </row>
    <row r="1834" spans="1:6" x14ac:dyDescent="0.25">
      <c r="A1834" s="17">
        <v>50009</v>
      </c>
      <c r="B1834" s="24" t="s">
        <v>87</v>
      </c>
      <c r="C1834" s="25">
        <v>42121</v>
      </c>
      <c r="E1834" t="s">
        <v>82</v>
      </c>
      <c r="F1834" s="107"/>
    </row>
    <row r="1835" spans="1:6" x14ac:dyDescent="0.25">
      <c r="A1835" s="17">
        <v>50127</v>
      </c>
      <c r="B1835" s="24" t="s">
        <v>87</v>
      </c>
      <c r="C1835" s="25">
        <v>42122</v>
      </c>
      <c r="E1835" t="s">
        <v>82</v>
      </c>
      <c r="F1835" s="107"/>
    </row>
    <row r="1836" spans="1:6" x14ac:dyDescent="0.25">
      <c r="A1836" s="17">
        <v>50010</v>
      </c>
      <c r="B1836" s="24" t="s">
        <v>87</v>
      </c>
      <c r="C1836" s="25">
        <v>42122</v>
      </c>
      <c r="E1836" t="s">
        <v>82</v>
      </c>
      <c r="F1836" s="107"/>
    </row>
    <row r="1837" spans="1:6" x14ac:dyDescent="0.25">
      <c r="A1837" s="17">
        <v>50011</v>
      </c>
      <c r="B1837" s="24" t="s">
        <v>87</v>
      </c>
      <c r="C1837" s="25">
        <v>42122</v>
      </c>
      <c r="E1837" t="s">
        <v>82</v>
      </c>
      <c r="F1837" s="107"/>
    </row>
    <row r="1838" spans="1:6" x14ac:dyDescent="0.25">
      <c r="A1838" s="17">
        <v>50012</v>
      </c>
      <c r="B1838" s="24" t="s">
        <v>87</v>
      </c>
      <c r="C1838" s="25">
        <v>42122</v>
      </c>
      <c r="E1838" t="s">
        <v>82</v>
      </c>
      <c r="F1838" s="107"/>
    </row>
    <row r="1839" spans="1:6" x14ac:dyDescent="0.25">
      <c r="A1839" s="17">
        <v>50014</v>
      </c>
      <c r="B1839" s="24" t="s">
        <v>87</v>
      </c>
      <c r="C1839" s="25">
        <v>42122</v>
      </c>
      <c r="E1839" t="s">
        <v>82</v>
      </c>
      <c r="F1839" s="107"/>
    </row>
    <row r="1840" spans="1:6" x14ac:dyDescent="0.25">
      <c r="A1840" s="17">
        <v>49848</v>
      </c>
      <c r="B1840" s="24" t="s">
        <v>87</v>
      </c>
      <c r="C1840" s="25">
        <v>42123</v>
      </c>
      <c r="E1840" t="s">
        <v>82</v>
      </c>
      <c r="F1840" s="107"/>
    </row>
    <row r="1841" spans="1:6" x14ac:dyDescent="0.25">
      <c r="A1841" s="17">
        <v>49845</v>
      </c>
      <c r="B1841" s="24" t="s">
        <v>87</v>
      </c>
      <c r="C1841" s="25">
        <v>42125</v>
      </c>
      <c r="E1841" t="s">
        <v>82</v>
      </c>
      <c r="F1841" s="107"/>
    </row>
    <row r="1842" spans="1:6" x14ac:dyDescent="0.25">
      <c r="A1842" s="17">
        <v>49846</v>
      </c>
      <c r="B1842" s="24" t="s">
        <v>87</v>
      </c>
      <c r="C1842" s="25">
        <v>42125</v>
      </c>
      <c r="E1842" t="s">
        <v>82</v>
      </c>
      <c r="F1842" s="107"/>
    </row>
    <row r="1843" spans="1:6" x14ac:dyDescent="0.25">
      <c r="A1843" s="17">
        <v>49970</v>
      </c>
      <c r="B1843" s="24" t="s">
        <v>87</v>
      </c>
      <c r="C1843" s="25">
        <v>42128</v>
      </c>
      <c r="E1843" t="s">
        <v>82</v>
      </c>
      <c r="F1843" s="107"/>
    </row>
    <row r="1844" spans="1:6" x14ac:dyDescent="0.25">
      <c r="A1844" s="17">
        <v>50002</v>
      </c>
      <c r="B1844" s="24" t="s">
        <v>87</v>
      </c>
      <c r="C1844" s="25">
        <v>42128</v>
      </c>
      <c r="E1844" t="s">
        <v>82</v>
      </c>
      <c r="F1844" s="107"/>
    </row>
    <row r="1845" spans="1:6" x14ac:dyDescent="0.25">
      <c r="A1845" s="17">
        <v>50097</v>
      </c>
      <c r="B1845" s="24" t="s">
        <v>87</v>
      </c>
      <c r="C1845" s="25">
        <v>42128</v>
      </c>
      <c r="E1845" t="s">
        <v>82</v>
      </c>
      <c r="F1845" s="107"/>
    </row>
    <row r="1846" spans="1:6" x14ac:dyDescent="0.25">
      <c r="A1846" s="17">
        <v>50098</v>
      </c>
      <c r="B1846" s="24" t="s">
        <v>87</v>
      </c>
      <c r="C1846" s="25">
        <v>42128</v>
      </c>
      <c r="E1846" t="s">
        <v>82</v>
      </c>
      <c r="F1846" s="107"/>
    </row>
    <row r="1847" spans="1:6" x14ac:dyDescent="0.25">
      <c r="A1847" s="17">
        <v>50099</v>
      </c>
      <c r="B1847" s="24" t="s">
        <v>87</v>
      </c>
      <c r="C1847" s="25">
        <v>42128</v>
      </c>
      <c r="E1847" t="s">
        <v>82</v>
      </c>
      <c r="F1847" s="107"/>
    </row>
    <row r="1848" spans="1:6" x14ac:dyDescent="0.25">
      <c r="A1848" s="17">
        <v>50100</v>
      </c>
      <c r="B1848" s="24" t="s">
        <v>87</v>
      </c>
      <c r="C1848" s="25">
        <v>42128</v>
      </c>
      <c r="E1848" t="s">
        <v>82</v>
      </c>
      <c r="F1848" s="107"/>
    </row>
    <row r="1849" spans="1:6" x14ac:dyDescent="0.25">
      <c r="A1849" s="17">
        <v>50101</v>
      </c>
      <c r="B1849" s="24" t="s">
        <v>87</v>
      </c>
      <c r="C1849" s="25">
        <v>42128</v>
      </c>
      <c r="E1849" t="s">
        <v>82</v>
      </c>
      <c r="F1849" s="107"/>
    </row>
    <row r="1850" spans="1:6" x14ac:dyDescent="0.25">
      <c r="A1850" s="17">
        <v>50102</v>
      </c>
      <c r="B1850" s="24" t="s">
        <v>87</v>
      </c>
      <c r="C1850" s="25">
        <v>42128</v>
      </c>
      <c r="E1850" t="s">
        <v>82</v>
      </c>
      <c r="F1850" s="107"/>
    </row>
    <row r="1851" spans="1:6" x14ac:dyDescent="0.25">
      <c r="A1851" s="17">
        <v>50103</v>
      </c>
      <c r="B1851" s="24" t="s">
        <v>87</v>
      </c>
      <c r="C1851" s="25">
        <v>42128</v>
      </c>
      <c r="E1851" t="s">
        <v>82</v>
      </c>
      <c r="F1851" s="107"/>
    </row>
    <row r="1852" spans="1:6" x14ac:dyDescent="0.25">
      <c r="A1852" s="17">
        <v>50104</v>
      </c>
      <c r="B1852" s="24" t="s">
        <v>87</v>
      </c>
      <c r="C1852" s="25">
        <v>42128</v>
      </c>
      <c r="E1852" t="s">
        <v>82</v>
      </c>
      <c r="F1852" s="107"/>
    </row>
    <row r="1853" spans="1:6" x14ac:dyDescent="0.25">
      <c r="A1853" s="17">
        <v>50105</v>
      </c>
      <c r="B1853" s="24" t="s">
        <v>87</v>
      </c>
      <c r="C1853" s="25">
        <v>42128</v>
      </c>
      <c r="E1853" t="s">
        <v>82</v>
      </c>
      <c r="F1853" s="107"/>
    </row>
    <row r="1854" spans="1:6" x14ac:dyDescent="0.25">
      <c r="A1854" s="17">
        <v>50106</v>
      </c>
      <c r="B1854" s="24" t="s">
        <v>87</v>
      </c>
      <c r="C1854" s="25">
        <v>42128</v>
      </c>
      <c r="E1854" t="s">
        <v>82</v>
      </c>
      <c r="F1854" s="107"/>
    </row>
    <row r="1855" spans="1:6" x14ac:dyDescent="0.25">
      <c r="A1855" s="17">
        <v>50107</v>
      </c>
      <c r="B1855" s="24" t="s">
        <v>87</v>
      </c>
      <c r="C1855" s="25">
        <v>42128</v>
      </c>
      <c r="E1855" t="s">
        <v>82</v>
      </c>
      <c r="F1855" s="107"/>
    </row>
    <row r="1856" spans="1:6" x14ac:dyDescent="0.25">
      <c r="A1856" s="17">
        <v>50108</v>
      </c>
      <c r="B1856" s="24" t="s">
        <v>87</v>
      </c>
      <c r="C1856" s="25">
        <v>42128</v>
      </c>
      <c r="E1856" t="s">
        <v>82</v>
      </c>
      <c r="F1856" s="107"/>
    </row>
    <row r="1857" spans="1:6" x14ac:dyDescent="0.25">
      <c r="A1857" s="17">
        <v>50115</v>
      </c>
      <c r="B1857" s="24" t="s">
        <v>87</v>
      </c>
      <c r="C1857" s="25">
        <v>42128</v>
      </c>
      <c r="E1857" t="s">
        <v>82</v>
      </c>
      <c r="F1857" s="107"/>
    </row>
    <row r="1858" spans="1:6" x14ac:dyDescent="0.25">
      <c r="A1858" s="17">
        <v>50116</v>
      </c>
      <c r="B1858" s="24" t="s">
        <v>87</v>
      </c>
      <c r="C1858" s="25">
        <v>42128</v>
      </c>
      <c r="E1858" t="s">
        <v>82</v>
      </c>
      <c r="F1858" s="107"/>
    </row>
    <row r="1859" spans="1:6" x14ac:dyDescent="0.25">
      <c r="A1859" s="17">
        <v>50117</v>
      </c>
      <c r="B1859" s="24" t="s">
        <v>87</v>
      </c>
      <c r="C1859" s="25">
        <v>42128</v>
      </c>
      <c r="E1859" t="s">
        <v>82</v>
      </c>
      <c r="F1859" s="107"/>
    </row>
    <row r="1860" spans="1:6" x14ac:dyDescent="0.25">
      <c r="A1860" s="17">
        <v>50118</v>
      </c>
      <c r="B1860" s="24" t="s">
        <v>87</v>
      </c>
      <c r="C1860" s="25">
        <v>42128</v>
      </c>
      <c r="E1860" t="s">
        <v>82</v>
      </c>
      <c r="F1860" s="107"/>
    </row>
    <row r="1861" spans="1:6" x14ac:dyDescent="0.25">
      <c r="A1861" s="17">
        <v>50119</v>
      </c>
      <c r="B1861" s="24" t="s">
        <v>87</v>
      </c>
      <c r="C1861" s="25">
        <v>42128</v>
      </c>
      <c r="E1861" t="s">
        <v>82</v>
      </c>
      <c r="F1861" s="107"/>
    </row>
    <row r="1862" spans="1:6" x14ac:dyDescent="0.25">
      <c r="A1862" s="17">
        <v>50120</v>
      </c>
      <c r="B1862" s="24" t="s">
        <v>87</v>
      </c>
      <c r="C1862" s="25">
        <v>42128</v>
      </c>
      <c r="E1862" t="s">
        <v>82</v>
      </c>
      <c r="F1862" s="107"/>
    </row>
    <row r="1863" spans="1:6" x14ac:dyDescent="0.25">
      <c r="A1863" s="17">
        <v>50026</v>
      </c>
      <c r="B1863" s="24" t="s">
        <v>87</v>
      </c>
      <c r="C1863" s="25">
        <v>42136</v>
      </c>
      <c r="E1863" t="s">
        <v>82</v>
      </c>
      <c r="F1863" s="107"/>
    </row>
    <row r="1864" spans="1:6" x14ac:dyDescent="0.25">
      <c r="A1864" s="17">
        <v>50024</v>
      </c>
      <c r="B1864" s="24" t="s">
        <v>87</v>
      </c>
      <c r="C1864" s="25">
        <v>42136</v>
      </c>
      <c r="E1864" t="s">
        <v>82</v>
      </c>
      <c r="F1864" s="107"/>
    </row>
    <row r="1865" spans="1:6" x14ac:dyDescent="0.25">
      <c r="A1865" s="17">
        <v>50023</v>
      </c>
      <c r="B1865" s="24" t="s">
        <v>87</v>
      </c>
      <c r="C1865" s="25">
        <v>42136</v>
      </c>
      <c r="E1865" t="s">
        <v>82</v>
      </c>
      <c r="F1865" s="107"/>
    </row>
    <row r="1866" spans="1:6" x14ac:dyDescent="0.25">
      <c r="A1866" s="17">
        <v>50022</v>
      </c>
      <c r="B1866" s="24" t="s">
        <v>87</v>
      </c>
      <c r="C1866" s="25">
        <v>42136</v>
      </c>
      <c r="E1866" t="s">
        <v>82</v>
      </c>
      <c r="F1866" s="107"/>
    </row>
    <row r="1867" spans="1:6" x14ac:dyDescent="0.25">
      <c r="A1867" s="17">
        <v>50003</v>
      </c>
      <c r="B1867" s="24" t="s">
        <v>87</v>
      </c>
      <c r="C1867" s="25">
        <v>42136</v>
      </c>
      <c r="E1867" t="s">
        <v>82</v>
      </c>
      <c r="F1867" s="107"/>
    </row>
    <row r="1868" spans="1:6" x14ac:dyDescent="0.25">
      <c r="A1868" s="17">
        <v>50007</v>
      </c>
      <c r="B1868" s="24" t="s">
        <v>87</v>
      </c>
      <c r="C1868" s="25">
        <v>42136</v>
      </c>
      <c r="E1868" t="s">
        <v>82</v>
      </c>
      <c r="F1868" s="107"/>
    </row>
    <row r="1869" spans="1:6" x14ac:dyDescent="0.25">
      <c r="A1869" s="17">
        <v>50004</v>
      </c>
      <c r="B1869" s="24" t="s">
        <v>87</v>
      </c>
      <c r="C1869" s="25">
        <v>42136</v>
      </c>
      <c r="E1869" t="s">
        <v>82</v>
      </c>
      <c r="F1869" s="107"/>
    </row>
    <row r="1870" spans="1:6" x14ac:dyDescent="0.25">
      <c r="A1870" s="17">
        <v>50005</v>
      </c>
      <c r="B1870" s="24" t="s">
        <v>87</v>
      </c>
      <c r="C1870" s="25">
        <v>42136</v>
      </c>
      <c r="E1870" t="s">
        <v>82</v>
      </c>
      <c r="F1870" s="107"/>
    </row>
    <row r="1871" spans="1:6" x14ac:dyDescent="0.25">
      <c r="A1871" s="17">
        <v>50006</v>
      </c>
      <c r="B1871" s="24" t="s">
        <v>87</v>
      </c>
      <c r="C1871" s="25">
        <v>42136</v>
      </c>
      <c r="E1871" t="s">
        <v>82</v>
      </c>
      <c r="F1871" s="107"/>
    </row>
    <row r="1872" spans="1:6" x14ac:dyDescent="0.25">
      <c r="A1872" s="17">
        <v>50036</v>
      </c>
      <c r="B1872" s="24" t="s">
        <v>87</v>
      </c>
      <c r="C1872" s="25">
        <v>42136</v>
      </c>
      <c r="E1872" t="s">
        <v>82</v>
      </c>
      <c r="F1872" s="107"/>
    </row>
    <row r="1873" spans="1:6" x14ac:dyDescent="0.25">
      <c r="A1873" s="17">
        <v>50066</v>
      </c>
      <c r="B1873" s="24" t="s">
        <v>87</v>
      </c>
      <c r="C1873" s="25">
        <v>42145</v>
      </c>
      <c r="E1873" t="s">
        <v>82</v>
      </c>
      <c r="F1873" s="107"/>
    </row>
    <row r="1874" spans="1:6" x14ac:dyDescent="0.25">
      <c r="A1874" s="17">
        <v>50063</v>
      </c>
      <c r="B1874" s="24" t="s">
        <v>87</v>
      </c>
      <c r="C1874" s="25">
        <v>42145</v>
      </c>
      <c r="E1874" t="s">
        <v>82</v>
      </c>
      <c r="F1874" s="107"/>
    </row>
    <row r="1875" spans="1:6" x14ac:dyDescent="0.25">
      <c r="A1875" s="17">
        <v>49948</v>
      </c>
      <c r="B1875" s="24" t="s">
        <v>87</v>
      </c>
      <c r="C1875" s="25">
        <v>42145</v>
      </c>
      <c r="E1875" t="s">
        <v>82</v>
      </c>
      <c r="F1875" s="107"/>
    </row>
    <row r="1876" spans="1:6" x14ac:dyDescent="0.25">
      <c r="A1876" s="17">
        <v>50122</v>
      </c>
      <c r="B1876" s="24" t="s">
        <v>87</v>
      </c>
      <c r="C1876" s="25">
        <v>42145</v>
      </c>
      <c r="E1876" t="s">
        <v>82</v>
      </c>
      <c r="F1876" s="107"/>
    </row>
    <row r="1877" spans="1:6" x14ac:dyDescent="0.25">
      <c r="A1877" s="17">
        <v>50125</v>
      </c>
      <c r="B1877" s="24" t="s">
        <v>87</v>
      </c>
      <c r="C1877" s="25">
        <v>42145</v>
      </c>
      <c r="E1877" t="s">
        <v>82</v>
      </c>
      <c r="F1877" s="107"/>
    </row>
    <row r="1878" spans="1:6" x14ac:dyDescent="0.25">
      <c r="A1878" s="17">
        <v>50121</v>
      </c>
      <c r="B1878" s="24" t="s">
        <v>87</v>
      </c>
      <c r="C1878" s="25">
        <v>42145</v>
      </c>
      <c r="E1878" t="s">
        <v>82</v>
      </c>
      <c r="F1878" s="107"/>
    </row>
    <row r="1879" spans="1:6" x14ac:dyDescent="0.25">
      <c r="A1879" s="17">
        <v>50123</v>
      </c>
      <c r="B1879" s="24" t="s">
        <v>87</v>
      </c>
      <c r="C1879" s="25">
        <v>42145</v>
      </c>
      <c r="E1879" t="s">
        <v>82</v>
      </c>
      <c r="F1879" s="107"/>
    </row>
    <row r="1880" spans="1:6" x14ac:dyDescent="0.25">
      <c r="A1880" s="17">
        <v>50056</v>
      </c>
      <c r="B1880" s="24" t="s">
        <v>87</v>
      </c>
      <c r="C1880" s="25">
        <v>42145</v>
      </c>
      <c r="E1880" t="s">
        <v>82</v>
      </c>
      <c r="F1880" s="107"/>
    </row>
    <row r="1881" spans="1:6" x14ac:dyDescent="0.25">
      <c r="A1881" s="17">
        <v>50053</v>
      </c>
      <c r="B1881" s="24" t="s">
        <v>87</v>
      </c>
      <c r="C1881" s="25">
        <v>42145</v>
      </c>
      <c r="E1881" t="s">
        <v>82</v>
      </c>
      <c r="F1881" s="107"/>
    </row>
    <row r="1882" spans="1:6" x14ac:dyDescent="0.25">
      <c r="A1882" s="17">
        <v>50070</v>
      </c>
      <c r="B1882" s="24" t="s">
        <v>87</v>
      </c>
      <c r="C1882" s="25">
        <v>42145</v>
      </c>
      <c r="E1882" t="s">
        <v>82</v>
      </c>
      <c r="F1882" s="107"/>
    </row>
    <row r="1883" spans="1:6" x14ac:dyDescent="0.25">
      <c r="A1883" s="17">
        <v>50058</v>
      </c>
      <c r="B1883" s="24" t="s">
        <v>87</v>
      </c>
      <c r="C1883" s="25">
        <v>42145</v>
      </c>
      <c r="E1883" t="s">
        <v>82</v>
      </c>
      <c r="F1883" s="107"/>
    </row>
    <row r="1884" spans="1:6" x14ac:dyDescent="0.25">
      <c r="A1884" s="17">
        <v>50055</v>
      </c>
      <c r="B1884" s="24" t="s">
        <v>87</v>
      </c>
      <c r="C1884" s="25">
        <v>42145</v>
      </c>
      <c r="E1884" t="s">
        <v>82</v>
      </c>
      <c r="F1884" s="107"/>
    </row>
    <row r="1885" spans="1:6" x14ac:dyDescent="0.25">
      <c r="A1885" s="17">
        <v>50057</v>
      </c>
      <c r="B1885" s="24" t="s">
        <v>87</v>
      </c>
      <c r="C1885" s="25">
        <v>42145</v>
      </c>
      <c r="E1885" t="s">
        <v>82</v>
      </c>
      <c r="F1885" s="107"/>
    </row>
    <row r="1886" spans="1:6" x14ac:dyDescent="0.25">
      <c r="A1886" s="17">
        <v>50054</v>
      </c>
      <c r="B1886" s="24" t="s">
        <v>87</v>
      </c>
      <c r="C1886" s="25">
        <v>42145</v>
      </c>
      <c r="E1886" t="s">
        <v>82</v>
      </c>
      <c r="F1886" s="107"/>
    </row>
    <row r="1887" spans="1:6" x14ac:dyDescent="0.25">
      <c r="A1887" s="17">
        <v>50031</v>
      </c>
      <c r="B1887" s="24" t="s">
        <v>87</v>
      </c>
      <c r="C1887" s="25">
        <v>42145</v>
      </c>
      <c r="E1887" t="s">
        <v>82</v>
      </c>
      <c r="F1887" s="107"/>
    </row>
    <row r="1888" spans="1:6" x14ac:dyDescent="0.25">
      <c r="A1888" s="17">
        <v>50032</v>
      </c>
      <c r="B1888" s="24" t="s">
        <v>87</v>
      </c>
      <c r="C1888" s="25">
        <v>42145</v>
      </c>
      <c r="E1888" t="s">
        <v>82</v>
      </c>
      <c r="F1888" s="107"/>
    </row>
    <row r="1889" spans="1:6" x14ac:dyDescent="0.25">
      <c r="A1889" s="17">
        <v>50029</v>
      </c>
      <c r="B1889" s="24" t="s">
        <v>87</v>
      </c>
      <c r="C1889" s="25">
        <v>42145</v>
      </c>
      <c r="E1889" t="s">
        <v>82</v>
      </c>
      <c r="F1889" s="107"/>
    </row>
    <row r="1890" spans="1:6" x14ac:dyDescent="0.25">
      <c r="A1890" s="17">
        <v>50030</v>
      </c>
      <c r="B1890" s="24" t="s">
        <v>87</v>
      </c>
      <c r="C1890" s="25">
        <v>42145</v>
      </c>
      <c r="E1890" t="s">
        <v>82</v>
      </c>
      <c r="F1890" s="107"/>
    </row>
    <row r="1891" spans="1:6" x14ac:dyDescent="0.25">
      <c r="A1891" s="17">
        <v>49740</v>
      </c>
      <c r="B1891" s="24" t="s">
        <v>87</v>
      </c>
      <c r="C1891" s="25">
        <v>42145</v>
      </c>
      <c r="E1891" t="s">
        <v>82</v>
      </c>
      <c r="F1891" s="107"/>
    </row>
    <row r="1892" spans="1:6" x14ac:dyDescent="0.25">
      <c r="A1892" s="17">
        <v>50028</v>
      </c>
      <c r="B1892" s="24" t="s">
        <v>87</v>
      </c>
      <c r="C1892" s="25">
        <v>42145</v>
      </c>
      <c r="E1892" t="s">
        <v>82</v>
      </c>
      <c r="F1892" s="107"/>
    </row>
    <row r="1893" spans="1:6" x14ac:dyDescent="0.25">
      <c r="A1893" s="17">
        <v>50027</v>
      </c>
      <c r="B1893" s="24" t="s">
        <v>87</v>
      </c>
      <c r="C1893" s="25">
        <v>42145</v>
      </c>
      <c r="E1893" t="s">
        <v>82</v>
      </c>
      <c r="F1893" s="107"/>
    </row>
    <row r="1894" spans="1:6" x14ac:dyDescent="0.25">
      <c r="A1894" s="17">
        <v>50085</v>
      </c>
      <c r="B1894" s="24" t="s">
        <v>87</v>
      </c>
      <c r="C1894" s="25">
        <v>42146</v>
      </c>
      <c r="E1894" t="s">
        <v>82</v>
      </c>
      <c r="F1894" s="107"/>
    </row>
    <row r="1895" spans="1:6" x14ac:dyDescent="0.25">
      <c r="A1895" s="17">
        <v>50086</v>
      </c>
      <c r="B1895" s="24" t="s">
        <v>87</v>
      </c>
      <c r="C1895" s="25">
        <v>42146</v>
      </c>
      <c r="E1895" t="s">
        <v>82</v>
      </c>
      <c r="F1895" s="107"/>
    </row>
    <row r="1896" spans="1:6" x14ac:dyDescent="0.25">
      <c r="A1896" s="17">
        <v>50087</v>
      </c>
      <c r="B1896" s="24" t="s">
        <v>87</v>
      </c>
      <c r="C1896" s="25">
        <v>42146</v>
      </c>
      <c r="E1896" t="s">
        <v>82</v>
      </c>
      <c r="F1896" s="107"/>
    </row>
    <row r="1897" spans="1:6" x14ac:dyDescent="0.25">
      <c r="A1897" s="17">
        <v>50088</v>
      </c>
      <c r="B1897" s="24" t="s">
        <v>87</v>
      </c>
      <c r="C1897" s="25">
        <v>42146</v>
      </c>
      <c r="E1897" t="s">
        <v>82</v>
      </c>
      <c r="F1897" s="107"/>
    </row>
    <row r="1898" spans="1:6" x14ac:dyDescent="0.25">
      <c r="A1898" s="17">
        <v>50064</v>
      </c>
      <c r="B1898" s="24" t="s">
        <v>87</v>
      </c>
      <c r="C1898" s="25">
        <v>42146</v>
      </c>
      <c r="E1898" t="s">
        <v>82</v>
      </c>
      <c r="F1898" s="107"/>
    </row>
    <row r="1899" spans="1:6" x14ac:dyDescent="0.25">
      <c r="A1899" s="17">
        <v>50052</v>
      </c>
      <c r="B1899" s="24" t="s">
        <v>87</v>
      </c>
      <c r="C1899" s="25">
        <v>42146</v>
      </c>
      <c r="E1899" t="s">
        <v>82</v>
      </c>
      <c r="F1899" s="107"/>
    </row>
    <row r="1900" spans="1:6" x14ac:dyDescent="0.25">
      <c r="A1900" s="17">
        <v>50084</v>
      </c>
      <c r="B1900" s="24" t="s">
        <v>87</v>
      </c>
      <c r="C1900" s="25">
        <v>42146</v>
      </c>
      <c r="E1900" t="s">
        <v>82</v>
      </c>
      <c r="F1900" s="107"/>
    </row>
    <row r="1901" spans="1:6" x14ac:dyDescent="0.25">
      <c r="A1901" s="17">
        <v>50090</v>
      </c>
      <c r="B1901" s="24" t="s">
        <v>87</v>
      </c>
      <c r="C1901" s="25">
        <v>42146</v>
      </c>
      <c r="E1901" t="s">
        <v>82</v>
      </c>
      <c r="F1901" s="107"/>
    </row>
    <row r="1902" spans="1:6" x14ac:dyDescent="0.25">
      <c r="A1902" s="17">
        <v>50065</v>
      </c>
      <c r="B1902" s="24" t="s">
        <v>87</v>
      </c>
      <c r="C1902" s="25">
        <v>42146</v>
      </c>
      <c r="E1902" t="s">
        <v>82</v>
      </c>
      <c r="F1902" s="107"/>
    </row>
    <row r="1903" spans="1:6" x14ac:dyDescent="0.25">
      <c r="A1903" s="17">
        <v>50037</v>
      </c>
      <c r="B1903" s="24" t="s">
        <v>87</v>
      </c>
      <c r="C1903" s="25">
        <v>42146</v>
      </c>
      <c r="E1903" t="s">
        <v>82</v>
      </c>
      <c r="F1903" s="107"/>
    </row>
    <row r="1904" spans="1:6" x14ac:dyDescent="0.25">
      <c r="A1904" s="17">
        <v>50035</v>
      </c>
      <c r="B1904" s="24" t="s">
        <v>87</v>
      </c>
      <c r="C1904" s="25">
        <v>42146</v>
      </c>
      <c r="E1904" t="s">
        <v>82</v>
      </c>
      <c r="F1904" s="107"/>
    </row>
    <row r="1905" spans="1:6" x14ac:dyDescent="0.25">
      <c r="A1905" s="17">
        <v>50033</v>
      </c>
      <c r="B1905" s="24" t="s">
        <v>87</v>
      </c>
      <c r="C1905" s="25">
        <v>42146</v>
      </c>
      <c r="E1905" t="s">
        <v>82</v>
      </c>
      <c r="F1905" s="107"/>
    </row>
    <row r="1906" spans="1:6" x14ac:dyDescent="0.25">
      <c r="A1906" s="17">
        <v>50039</v>
      </c>
      <c r="B1906" s="24" t="s">
        <v>87</v>
      </c>
      <c r="C1906" s="25">
        <v>42146</v>
      </c>
      <c r="E1906" t="s">
        <v>82</v>
      </c>
      <c r="F1906" s="107"/>
    </row>
    <row r="1907" spans="1:6" x14ac:dyDescent="0.25">
      <c r="A1907" s="17">
        <v>50038</v>
      </c>
      <c r="B1907" s="24" t="s">
        <v>87</v>
      </c>
      <c r="C1907" s="25">
        <v>42146</v>
      </c>
      <c r="E1907" t="s">
        <v>82</v>
      </c>
      <c r="F1907" s="107"/>
    </row>
    <row r="1908" spans="1:6" x14ac:dyDescent="0.25">
      <c r="A1908" s="17">
        <v>50034</v>
      </c>
      <c r="B1908" s="24" t="s">
        <v>87</v>
      </c>
      <c r="C1908" s="25">
        <v>42156</v>
      </c>
      <c r="E1908" t="s">
        <v>82</v>
      </c>
      <c r="F1908" s="107"/>
    </row>
    <row r="1909" spans="1:6" x14ac:dyDescent="0.25">
      <c r="A1909" s="17">
        <v>50040</v>
      </c>
      <c r="B1909" s="24" t="s">
        <v>87</v>
      </c>
      <c r="C1909" s="25">
        <v>42156</v>
      </c>
      <c r="E1909" t="s">
        <v>82</v>
      </c>
      <c r="F1909" s="107"/>
    </row>
    <row r="1910" spans="1:6" x14ac:dyDescent="0.25">
      <c r="A1910" s="17">
        <v>50041</v>
      </c>
      <c r="B1910" s="24" t="s">
        <v>87</v>
      </c>
      <c r="C1910" s="25">
        <v>42156</v>
      </c>
      <c r="E1910" t="s">
        <v>82</v>
      </c>
      <c r="F1910" s="107"/>
    </row>
    <row r="1911" spans="1:6" x14ac:dyDescent="0.25">
      <c r="A1911" s="17">
        <v>50042</v>
      </c>
      <c r="B1911" s="24" t="s">
        <v>87</v>
      </c>
      <c r="C1911" s="25">
        <v>42156</v>
      </c>
      <c r="E1911" t="s">
        <v>82</v>
      </c>
      <c r="F1911" s="107"/>
    </row>
    <row r="1912" spans="1:6" x14ac:dyDescent="0.25">
      <c r="A1912" s="17">
        <v>50049</v>
      </c>
      <c r="B1912" s="24" t="s">
        <v>87</v>
      </c>
      <c r="C1912" s="25">
        <v>42156</v>
      </c>
      <c r="E1912" t="s">
        <v>82</v>
      </c>
      <c r="F1912" s="107"/>
    </row>
    <row r="1913" spans="1:6" x14ac:dyDescent="0.25">
      <c r="A1913" s="17">
        <v>50050</v>
      </c>
      <c r="B1913" s="24" t="s">
        <v>87</v>
      </c>
      <c r="C1913" s="25">
        <v>42156</v>
      </c>
      <c r="E1913" t="s">
        <v>82</v>
      </c>
      <c r="F1913" s="107"/>
    </row>
    <row r="1914" spans="1:6" x14ac:dyDescent="0.25">
      <c r="A1914" s="17">
        <v>50071</v>
      </c>
      <c r="B1914" s="24" t="s">
        <v>87</v>
      </c>
      <c r="C1914" s="25">
        <v>42156</v>
      </c>
      <c r="E1914" t="s">
        <v>82</v>
      </c>
      <c r="F1914" s="107"/>
    </row>
    <row r="1915" spans="1:6" x14ac:dyDescent="0.25">
      <c r="A1915" s="17">
        <v>50072</v>
      </c>
      <c r="B1915" s="24" t="s">
        <v>87</v>
      </c>
      <c r="C1915" s="25">
        <v>42156</v>
      </c>
      <c r="E1915" t="s">
        <v>82</v>
      </c>
      <c r="F1915" s="107"/>
    </row>
    <row r="1916" spans="1:6" x14ac:dyDescent="0.25">
      <c r="A1916" s="17">
        <v>50113</v>
      </c>
      <c r="B1916" s="24" t="s">
        <v>87</v>
      </c>
      <c r="C1916" s="25">
        <v>42156</v>
      </c>
      <c r="E1916" t="s">
        <v>82</v>
      </c>
      <c r="F1916" s="107"/>
    </row>
    <row r="1917" spans="1:6" x14ac:dyDescent="0.25">
      <c r="A1917" s="17">
        <v>50114</v>
      </c>
      <c r="B1917" s="24" t="s">
        <v>87</v>
      </c>
      <c r="C1917" s="25">
        <v>42156</v>
      </c>
      <c r="E1917" t="s">
        <v>82</v>
      </c>
      <c r="F1917" s="107"/>
    </row>
    <row r="1918" spans="1:6" x14ac:dyDescent="0.25">
      <c r="A1918" s="17">
        <v>49850</v>
      </c>
      <c r="B1918" s="24" t="s">
        <v>87</v>
      </c>
      <c r="C1918" s="25">
        <v>42158</v>
      </c>
      <c r="E1918" t="s">
        <v>82</v>
      </c>
      <c r="F1918" s="107"/>
    </row>
    <row r="1919" spans="1:6" x14ac:dyDescent="0.25">
      <c r="A1919" s="17">
        <v>50043</v>
      </c>
      <c r="B1919" s="24" t="s">
        <v>87</v>
      </c>
      <c r="C1919" s="25">
        <v>42158</v>
      </c>
      <c r="E1919" t="s">
        <v>82</v>
      </c>
      <c r="F1919" s="107"/>
    </row>
    <row r="1920" spans="1:6" x14ac:dyDescent="0.25">
      <c r="A1920" s="17">
        <v>50045</v>
      </c>
      <c r="B1920" s="24" t="s">
        <v>87</v>
      </c>
      <c r="C1920" s="25">
        <v>42158</v>
      </c>
      <c r="E1920" t="s">
        <v>82</v>
      </c>
      <c r="F1920" s="107"/>
    </row>
    <row r="1921" spans="1:6" x14ac:dyDescent="0.25">
      <c r="A1921" s="17">
        <v>50046</v>
      </c>
      <c r="B1921" s="24" t="s">
        <v>87</v>
      </c>
      <c r="C1921" s="25">
        <v>42158</v>
      </c>
      <c r="E1921" t="s">
        <v>82</v>
      </c>
      <c r="F1921" s="107"/>
    </row>
    <row r="1922" spans="1:6" x14ac:dyDescent="0.25">
      <c r="A1922" s="17">
        <v>50047</v>
      </c>
      <c r="B1922" s="24" t="s">
        <v>87</v>
      </c>
      <c r="C1922" s="25">
        <v>42158</v>
      </c>
      <c r="E1922" t="s">
        <v>82</v>
      </c>
      <c r="F1922" s="107"/>
    </row>
    <row r="1923" spans="1:6" x14ac:dyDescent="0.25">
      <c r="A1923" s="17">
        <v>50048</v>
      </c>
      <c r="B1923" s="24" t="s">
        <v>87</v>
      </c>
      <c r="C1923" s="25">
        <v>42158</v>
      </c>
      <c r="E1923" t="s">
        <v>82</v>
      </c>
      <c r="F1923" s="107"/>
    </row>
    <row r="1924" spans="1:6" x14ac:dyDescent="0.25">
      <c r="A1924" s="17">
        <v>50060</v>
      </c>
      <c r="B1924" s="24" t="s">
        <v>87</v>
      </c>
      <c r="C1924" s="25">
        <v>42158</v>
      </c>
      <c r="E1924" t="s">
        <v>82</v>
      </c>
      <c r="F1924" s="107"/>
    </row>
    <row r="1925" spans="1:6" x14ac:dyDescent="0.25">
      <c r="A1925" s="17">
        <v>50061</v>
      </c>
      <c r="B1925" s="24" t="s">
        <v>87</v>
      </c>
      <c r="C1925" s="25">
        <v>42158</v>
      </c>
      <c r="E1925" t="s">
        <v>82</v>
      </c>
      <c r="F1925" s="107"/>
    </row>
    <row r="1926" spans="1:6" x14ac:dyDescent="0.25">
      <c r="A1926" s="17">
        <v>50074</v>
      </c>
      <c r="B1926" s="24" t="s">
        <v>87</v>
      </c>
      <c r="C1926" s="25">
        <v>42158</v>
      </c>
      <c r="E1926" t="s">
        <v>82</v>
      </c>
      <c r="F1926" s="107"/>
    </row>
    <row r="1927" spans="1:6" x14ac:dyDescent="0.25">
      <c r="A1927" s="17">
        <v>50077</v>
      </c>
      <c r="B1927" s="24" t="s">
        <v>87</v>
      </c>
      <c r="C1927" s="25">
        <v>42158</v>
      </c>
      <c r="E1927" t="s">
        <v>82</v>
      </c>
      <c r="F1927" s="107"/>
    </row>
    <row r="1928" spans="1:6" x14ac:dyDescent="0.25">
      <c r="A1928" s="17">
        <v>50078</v>
      </c>
      <c r="B1928" s="24" t="s">
        <v>87</v>
      </c>
      <c r="C1928" s="25">
        <v>42158</v>
      </c>
      <c r="E1928" t="s">
        <v>82</v>
      </c>
      <c r="F1928" s="107"/>
    </row>
    <row r="1929" spans="1:6" x14ac:dyDescent="0.25">
      <c r="A1929" s="17">
        <v>50079</v>
      </c>
      <c r="B1929" s="24" t="s">
        <v>87</v>
      </c>
      <c r="C1929" s="25">
        <v>42158</v>
      </c>
      <c r="E1929" t="s">
        <v>82</v>
      </c>
      <c r="F1929" s="107"/>
    </row>
    <row r="1930" spans="1:6" x14ac:dyDescent="0.25">
      <c r="A1930" s="17">
        <v>50080</v>
      </c>
      <c r="B1930" s="24" t="s">
        <v>87</v>
      </c>
      <c r="C1930" s="25">
        <v>42158</v>
      </c>
      <c r="E1930" t="s">
        <v>82</v>
      </c>
      <c r="F1930" s="107"/>
    </row>
    <row r="1931" spans="1:6" x14ac:dyDescent="0.25">
      <c r="A1931" s="17">
        <v>50081</v>
      </c>
      <c r="B1931" s="24" t="s">
        <v>87</v>
      </c>
      <c r="C1931" s="25">
        <v>42163</v>
      </c>
      <c r="E1931" t="s">
        <v>82</v>
      </c>
      <c r="F1931" s="107"/>
    </row>
    <row r="1932" spans="1:6" x14ac:dyDescent="0.25">
      <c r="A1932" s="17">
        <v>50092</v>
      </c>
      <c r="B1932" s="24" t="s">
        <v>87</v>
      </c>
      <c r="C1932" s="25">
        <v>42163</v>
      </c>
      <c r="E1932" t="s">
        <v>82</v>
      </c>
      <c r="F1932" s="107"/>
    </row>
    <row r="1933" spans="1:6" x14ac:dyDescent="0.25">
      <c r="A1933" s="17">
        <v>50096</v>
      </c>
      <c r="B1933" s="24" t="s">
        <v>87</v>
      </c>
      <c r="C1933" s="25">
        <v>42163</v>
      </c>
      <c r="E1933" t="s">
        <v>82</v>
      </c>
      <c r="F1933" s="107"/>
    </row>
    <row r="1934" spans="1:6" x14ac:dyDescent="0.25">
      <c r="A1934" s="17">
        <v>50133</v>
      </c>
      <c r="B1934" s="24" t="s">
        <v>87</v>
      </c>
      <c r="C1934" s="25">
        <v>42163</v>
      </c>
      <c r="E1934" t="s">
        <v>82</v>
      </c>
      <c r="F1934" s="107"/>
    </row>
    <row r="1935" spans="1:6" x14ac:dyDescent="0.25">
      <c r="A1935" s="17">
        <v>50059</v>
      </c>
      <c r="B1935" s="24" t="s">
        <v>87</v>
      </c>
      <c r="C1935" s="25">
        <v>42164</v>
      </c>
      <c r="E1935" t="s">
        <v>82</v>
      </c>
      <c r="F1935" s="107"/>
    </row>
    <row r="1936" spans="1:6" x14ac:dyDescent="0.25">
      <c r="A1936" s="17">
        <v>49849</v>
      </c>
      <c r="B1936" s="24" t="s">
        <v>87</v>
      </c>
      <c r="C1936" s="25">
        <v>42167</v>
      </c>
      <c r="E1936" t="s">
        <v>82</v>
      </c>
      <c r="F1936" s="107"/>
    </row>
    <row r="1937" spans="1:6" x14ac:dyDescent="0.25">
      <c r="A1937" s="17">
        <v>50135</v>
      </c>
      <c r="B1937" s="24" t="s">
        <v>87</v>
      </c>
      <c r="C1937" s="25">
        <v>42167</v>
      </c>
      <c r="E1937" t="s">
        <v>82</v>
      </c>
      <c r="F1937" s="107"/>
    </row>
    <row r="1938" spans="1:6" x14ac:dyDescent="0.25">
      <c r="A1938" s="17">
        <v>50145</v>
      </c>
      <c r="B1938" s="24" t="s">
        <v>87</v>
      </c>
      <c r="C1938" s="25">
        <v>42170</v>
      </c>
      <c r="E1938" t="s">
        <v>82</v>
      </c>
      <c r="F1938" s="107"/>
    </row>
    <row r="1939" spans="1:6" x14ac:dyDescent="0.25">
      <c r="A1939" s="17">
        <v>50138</v>
      </c>
      <c r="B1939" s="24" t="s">
        <v>87</v>
      </c>
      <c r="C1939" s="25">
        <v>42172</v>
      </c>
      <c r="E1939" t="s">
        <v>82</v>
      </c>
      <c r="F1939" s="107"/>
    </row>
    <row r="1940" spans="1:6" x14ac:dyDescent="0.25">
      <c r="A1940" s="17">
        <v>50134</v>
      </c>
      <c r="B1940" s="24" t="s">
        <v>87</v>
      </c>
      <c r="C1940" s="25">
        <v>42172</v>
      </c>
      <c r="E1940" t="s">
        <v>82</v>
      </c>
      <c r="F1940" s="107"/>
    </row>
    <row r="1941" spans="1:6" x14ac:dyDescent="0.25">
      <c r="A1941" s="17">
        <v>50130</v>
      </c>
      <c r="B1941" s="24" t="s">
        <v>87</v>
      </c>
      <c r="C1941" s="25">
        <v>42173</v>
      </c>
      <c r="E1941" t="s">
        <v>82</v>
      </c>
      <c r="F1941" s="107"/>
    </row>
    <row r="1942" spans="1:6" x14ac:dyDescent="0.25">
      <c r="A1942" s="17">
        <v>50132</v>
      </c>
      <c r="B1942" s="24" t="s">
        <v>87</v>
      </c>
      <c r="C1942" s="25">
        <v>42173</v>
      </c>
      <c r="E1942" t="s">
        <v>82</v>
      </c>
      <c r="F1942" s="107"/>
    </row>
    <row r="1943" spans="1:6" x14ac:dyDescent="0.25">
      <c r="A1943" s="17">
        <v>50136</v>
      </c>
      <c r="B1943" s="24" t="s">
        <v>87</v>
      </c>
      <c r="C1943" s="25">
        <v>42173</v>
      </c>
      <c r="E1943" t="s">
        <v>82</v>
      </c>
      <c r="F1943" s="107"/>
    </row>
    <row r="1944" spans="1:6" x14ac:dyDescent="0.25">
      <c r="A1944" s="17">
        <v>50137</v>
      </c>
      <c r="B1944" s="24" t="s">
        <v>87</v>
      </c>
      <c r="C1944" s="25">
        <v>42173</v>
      </c>
      <c r="E1944" t="s">
        <v>82</v>
      </c>
      <c r="F1944" s="107"/>
    </row>
    <row r="1945" spans="1:6" x14ac:dyDescent="0.25">
      <c r="A1945" s="17">
        <v>50129</v>
      </c>
      <c r="B1945" s="24" t="s">
        <v>87</v>
      </c>
      <c r="C1945" s="25">
        <v>42173</v>
      </c>
      <c r="E1945" t="s">
        <v>82</v>
      </c>
      <c r="F1945" s="107"/>
    </row>
    <row r="1946" spans="1:6" x14ac:dyDescent="0.25">
      <c r="A1946" s="17">
        <v>50139</v>
      </c>
      <c r="B1946" s="24" t="s">
        <v>87</v>
      </c>
      <c r="C1946" s="25">
        <v>42173</v>
      </c>
      <c r="E1946" t="s">
        <v>82</v>
      </c>
      <c r="F1946" s="107"/>
    </row>
    <row r="1947" spans="1:6" x14ac:dyDescent="0.25">
      <c r="A1947" s="17">
        <v>50140</v>
      </c>
      <c r="B1947" s="24" t="s">
        <v>87</v>
      </c>
      <c r="C1947" s="25">
        <v>42173</v>
      </c>
      <c r="E1947" t="s">
        <v>82</v>
      </c>
      <c r="F1947" s="107"/>
    </row>
    <row r="1948" spans="1:6" x14ac:dyDescent="0.25">
      <c r="A1948" s="17">
        <v>50141</v>
      </c>
      <c r="B1948" s="24" t="s">
        <v>87</v>
      </c>
      <c r="C1948" s="25">
        <v>42173</v>
      </c>
      <c r="E1948" t="s">
        <v>82</v>
      </c>
      <c r="F1948" s="107"/>
    </row>
    <row r="1949" spans="1:6" x14ac:dyDescent="0.25">
      <c r="A1949" s="17">
        <v>50144</v>
      </c>
      <c r="B1949" s="24" t="s">
        <v>87</v>
      </c>
      <c r="C1949" s="25">
        <v>42173</v>
      </c>
      <c r="E1949" t="s">
        <v>82</v>
      </c>
      <c r="F1949" s="107"/>
    </row>
    <row r="1950" spans="1:6" x14ac:dyDescent="0.25">
      <c r="A1950" s="17">
        <v>50142</v>
      </c>
      <c r="B1950" s="24" t="s">
        <v>87</v>
      </c>
      <c r="C1950" s="25">
        <v>42173</v>
      </c>
      <c r="E1950" t="s">
        <v>82</v>
      </c>
      <c r="F1950" s="107"/>
    </row>
    <row r="1951" spans="1:6" x14ac:dyDescent="0.25">
      <c r="A1951" s="17">
        <v>50155</v>
      </c>
      <c r="B1951" s="24" t="s">
        <v>87</v>
      </c>
      <c r="C1951" s="25">
        <v>42180</v>
      </c>
      <c r="E1951" t="s">
        <v>82</v>
      </c>
      <c r="F1951" s="107"/>
    </row>
    <row r="1952" spans="1:6" x14ac:dyDescent="0.25">
      <c r="A1952" s="17">
        <v>50157</v>
      </c>
      <c r="B1952" s="24" t="s">
        <v>87</v>
      </c>
      <c r="C1952" s="25">
        <v>42181</v>
      </c>
      <c r="D1952" s="27">
        <v>1</v>
      </c>
      <c r="E1952" t="s">
        <v>82</v>
      </c>
      <c r="F1952" s="107"/>
    </row>
    <row r="1953" spans="1:6" x14ac:dyDescent="0.25">
      <c r="A1953" s="17">
        <v>50167</v>
      </c>
      <c r="B1953" s="24" t="s">
        <v>87</v>
      </c>
      <c r="C1953" s="25">
        <v>42193</v>
      </c>
      <c r="E1953" t="s">
        <v>82</v>
      </c>
      <c r="F1953" s="107"/>
    </row>
    <row r="1954" spans="1:6" x14ac:dyDescent="0.25">
      <c r="A1954" s="17">
        <v>50165</v>
      </c>
      <c r="B1954" s="24" t="s">
        <v>87</v>
      </c>
      <c r="C1954" s="25">
        <v>42193</v>
      </c>
      <c r="E1954" t="s">
        <v>82</v>
      </c>
      <c r="F1954" s="107"/>
    </row>
    <row r="1955" spans="1:6" x14ac:dyDescent="0.25">
      <c r="A1955" s="17">
        <v>50164</v>
      </c>
      <c r="B1955" s="24" t="s">
        <v>87</v>
      </c>
      <c r="C1955" s="25">
        <v>42193</v>
      </c>
      <c r="E1955" t="s">
        <v>82</v>
      </c>
      <c r="F1955" s="107"/>
    </row>
    <row r="1956" spans="1:6" x14ac:dyDescent="0.25">
      <c r="A1956" s="17">
        <v>50162</v>
      </c>
      <c r="B1956" s="24" t="s">
        <v>87</v>
      </c>
      <c r="C1956" s="25">
        <v>42193</v>
      </c>
      <c r="E1956" t="s">
        <v>82</v>
      </c>
      <c r="F1956" s="107"/>
    </row>
    <row r="1957" spans="1:6" x14ac:dyDescent="0.25">
      <c r="A1957" s="17">
        <v>50158</v>
      </c>
      <c r="B1957" s="24" t="s">
        <v>87</v>
      </c>
      <c r="C1957" s="25">
        <v>42194</v>
      </c>
      <c r="E1957" t="s">
        <v>82</v>
      </c>
      <c r="F1957" s="107"/>
    </row>
    <row r="1958" spans="1:6" x14ac:dyDescent="0.25">
      <c r="A1958" s="17">
        <v>50168</v>
      </c>
      <c r="B1958" s="24" t="s">
        <v>87</v>
      </c>
      <c r="C1958" s="25">
        <v>42194</v>
      </c>
      <c r="E1958" t="s">
        <v>82</v>
      </c>
      <c r="F1958" s="107"/>
    </row>
    <row r="1959" spans="1:6" x14ac:dyDescent="0.25">
      <c r="A1959" s="17">
        <v>50166</v>
      </c>
      <c r="B1959" s="24" t="s">
        <v>87</v>
      </c>
      <c r="C1959" s="25">
        <v>42194</v>
      </c>
      <c r="E1959" t="s">
        <v>82</v>
      </c>
      <c r="F1959" s="107"/>
    </row>
    <row r="1960" spans="1:6" x14ac:dyDescent="0.25">
      <c r="A1960" s="17">
        <v>50169</v>
      </c>
      <c r="B1960" s="24" t="s">
        <v>87</v>
      </c>
      <c r="C1960" s="25">
        <v>42194</v>
      </c>
      <c r="E1960" t="s">
        <v>82</v>
      </c>
      <c r="F1960" s="107"/>
    </row>
    <row r="1961" spans="1:6" x14ac:dyDescent="0.25">
      <c r="A1961" s="17">
        <v>50161</v>
      </c>
      <c r="B1961" s="24" t="s">
        <v>87</v>
      </c>
      <c r="C1961" s="25">
        <v>42194</v>
      </c>
      <c r="E1961" t="s">
        <v>82</v>
      </c>
      <c r="F1961" s="107"/>
    </row>
    <row r="1962" spans="1:6" x14ac:dyDescent="0.25">
      <c r="A1962" s="17">
        <v>50170</v>
      </c>
      <c r="B1962" s="24" t="s">
        <v>87</v>
      </c>
      <c r="C1962" s="25">
        <v>42194</v>
      </c>
      <c r="E1962" t="s">
        <v>82</v>
      </c>
      <c r="F1962" s="107"/>
    </row>
    <row r="1963" spans="1:6" x14ac:dyDescent="0.25">
      <c r="A1963" s="17">
        <v>50171</v>
      </c>
      <c r="B1963" s="24" t="s">
        <v>87</v>
      </c>
      <c r="C1963" s="25">
        <v>42194</v>
      </c>
      <c r="E1963" t="s">
        <v>82</v>
      </c>
      <c r="F1963" s="107"/>
    </row>
    <row r="1964" spans="1:6" x14ac:dyDescent="0.25">
      <c r="A1964" s="17">
        <v>50182</v>
      </c>
      <c r="B1964" s="24" t="s">
        <v>87</v>
      </c>
      <c r="C1964" s="25">
        <v>42194</v>
      </c>
      <c r="E1964" t="s">
        <v>82</v>
      </c>
      <c r="F1964" s="107"/>
    </row>
    <row r="1965" spans="1:6" x14ac:dyDescent="0.25">
      <c r="A1965" s="17">
        <v>50174</v>
      </c>
      <c r="B1965" s="24" t="s">
        <v>87</v>
      </c>
      <c r="C1965" s="25">
        <v>42194</v>
      </c>
      <c r="E1965" t="s">
        <v>82</v>
      </c>
      <c r="F1965" s="107"/>
    </row>
    <row r="1966" spans="1:6" x14ac:dyDescent="0.25">
      <c r="A1966" s="17">
        <v>50173</v>
      </c>
      <c r="B1966" s="24" t="s">
        <v>87</v>
      </c>
      <c r="C1966" s="25">
        <v>42194</v>
      </c>
      <c r="E1966" t="s">
        <v>82</v>
      </c>
      <c r="F1966" s="107"/>
    </row>
    <row r="1967" spans="1:6" x14ac:dyDescent="0.25">
      <c r="A1967" s="17">
        <v>50175</v>
      </c>
      <c r="B1967" s="24" t="s">
        <v>87</v>
      </c>
      <c r="C1967" s="25">
        <v>42194</v>
      </c>
      <c r="E1967" t="s">
        <v>82</v>
      </c>
      <c r="F1967" s="107"/>
    </row>
    <row r="1968" spans="1:6" x14ac:dyDescent="0.25">
      <c r="A1968" s="17">
        <v>50172</v>
      </c>
      <c r="B1968" s="24" t="s">
        <v>87</v>
      </c>
      <c r="C1968" s="25">
        <v>42194</v>
      </c>
      <c r="E1968" t="s">
        <v>82</v>
      </c>
      <c r="F1968" s="107"/>
    </row>
    <row r="1969" spans="1:6" x14ac:dyDescent="0.25">
      <c r="A1969" s="17">
        <v>50177</v>
      </c>
      <c r="B1969" s="24" t="s">
        <v>87</v>
      </c>
      <c r="C1969" s="25">
        <v>42194</v>
      </c>
      <c r="E1969" t="s">
        <v>82</v>
      </c>
      <c r="F1969" s="107"/>
    </row>
    <row r="1970" spans="1:6" x14ac:dyDescent="0.25">
      <c r="A1970" s="17">
        <v>50160</v>
      </c>
      <c r="B1970" s="24" t="s">
        <v>87</v>
      </c>
      <c r="C1970" s="25">
        <v>42194</v>
      </c>
      <c r="D1970" s="27">
        <v>1</v>
      </c>
      <c r="E1970" t="s">
        <v>82</v>
      </c>
      <c r="F1970" s="107"/>
    </row>
    <row r="1971" spans="1:6" x14ac:dyDescent="0.25">
      <c r="A1971" s="17">
        <v>50051</v>
      </c>
      <c r="B1971" s="24" t="s">
        <v>87</v>
      </c>
      <c r="C1971" s="25">
        <v>42195</v>
      </c>
      <c r="D1971" s="27">
        <v>1</v>
      </c>
      <c r="E1971" t="s">
        <v>82</v>
      </c>
      <c r="F1971" s="107"/>
    </row>
    <row r="1972" spans="1:6" x14ac:dyDescent="0.25">
      <c r="A1972" s="17">
        <v>49967</v>
      </c>
      <c r="B1972" s="24" t="s">
        <v>87</v>
      </c>
      <c r="C1972" s="25">
        <v>42199</v>
      </c>
      <c r="D1972" s="27">
        <v>1</v>
      </c>
      <c r="E1972" t="s">
        <v>82</v>
      </c>
      <c r="F1972" s="107"/>
    </row>
    <row r="1973" spans="1:6" x14ac:dyDescent="0.25">
      <c r="A1973" s="17">
        <v>50181</v>
      </c>
      <c r="B1973" s="24" t="s">
        <v>87</v>
      </c>
      <c r="C1973" s="25">
        <v>42205</v>
      </c>
      <c r="E1973" t="s">
        <v>82</v>
      </c>
      <c r="F1973" s="107"/>
    </row>
    <row r="1974" spans="1:6" x14ac:dyDescent="0.25">
      <c r="A1974" s="17">
        <v>50203</v>
      </c>
      <c r="B1974" s="24" t="s">
        <v>87</v>
      </c>
      <c r="C1974" s="25">
        <v>42206</v>
      </c>
      <c r="E1974" t="s">
        <v>82</v>
      </c>
      <c r="F1974" s="107"/>
    </row>
    <row r="1975" spans="1:6" x14ac:dyDescent="0.25">
      <c r="A1975" s="17">
        <v>50183</v>
      </c>
      <c r="B1975" s="24" t="s">
        <v>87</v>
      </c>
      <c r="C1975" s="25">
        <v>42206</v>
      </c>
      <c r="D1975" s="27">
        <v>1</v>
      </c>
      <c r="E1975" t="s">
        <v>82</v>
      </c>
      <c r="F1975" s="107"/>
    </row>
    <row r="1976" spans="1:6" x14ac:dyDescent="0.25">
      <c r="A1976" s="17">
        <v>50180</v>
      </c>
      <c r="B1976" s="24" t="s">
        <v>87</v>
      </c>
      <c r="C1976" s="25">
        <v>42207</v>
      </c>
      <c r="D1976" s="27">
        <v>1</v>
      </c>
      <c r="E1976" t="s">
        <v>82</v>
      </c>
      <c r="F1976" s="107"/>
    </row>
    <row r="1977" spans="1:6" x14ac:dyDescent="0.25">
      <c r="A1977" s="17">
        <v>50189</v>
      </c>
      <c r="B1977" s="24" t="s">
        <v>87</v>
      </c>
      <c r="C1977" s="25">
        <v>42208</v>
      </c>
      <c r="E1977" t="s">
        <v>82</v>
      </c>
      <c r="F1977" s="107"/>
    </row>
    <row r="1978" spans="1:6" x14ac:dyDescent="0.25">
      <c r="A1978" s="17">
        <v>50187</v>
      </c>
      <c r="B1978" s="24" t="s">
        <v>87</v>
      </c>
      <c r="C1978" s="25">
        <v>42208</v>
      </c>
      <c r="E1978" t="s">
        <v>82</v>
      </c>
      <c r="F1978" s="107"/>
    </row>
    <row r="1979" spans="1:6" x14ac:dyDescent="0.25">
      <c r="A1979" s="17">
        <v>50194</v>
      </c>
      <c r="B1979" s="24" t="s">
        <v>87</v>
      </c>
      <c r="C1979" s="25">
        <v>42209</v>
      </c>
      <c r="E1979" t="s">
        <v>82</v>
      </c>
      <c r="F1979" s="107"/>
    </row>
    <row r="1980" spans="1:6" x14ac:dyDescent="0.25">
      <c r="A1980" s="17">
        <v>50191</v>
      </c>
      <c r="B1980" s="24" t="s">
        <v>87</v>
      </c>
      <c r="C1980" s="25">
        <v>42209</v>
      </c>
      <c r="E1980" t="s">
        <v>82</v>
      </c>
      <c r="F1980" s="107"/>
    </row>
    <row r="1981" spans="1:6" x14ac:dyDescent="0.25">
      <c r="A1981" s="17">
        <v>50192</v>
      </c>
      <c r="B1981" s="24" t="s">
        <v>87</v>
      </c>
      <c r="C1981" s="25">
        <v>42209</v>
      </c>
      <c r="E1981" t="s">
        <v>82</v>
      </c>
      <c r="F1981" s="107"/>
    </row>
    <row r="1982" spans="1:6" x14ac:dyDescent="0.25">
      <c r="A1982" s="17">
        <v>50201</v>
      </c>
      <c r="B1982" s="24" t="s">
        <v>87</v>
      </c>
      <c r="C1982" s="25">
        <v>42209</v>
      </c>
      <c r="E1982" t="s">
        <v>82</v>
      </c>
      <c r="F1982" s="107"/>
    </row>
    <row r="1983" spans="1:6" x14ac:dyDescent="0.25">
      <c r="A1983" s="17">
        <v>50200</v>
      </c>
      <c r="B1983" s="24" t="s">
        <v>87</v>
      </c>
      <c r="C1983" s="25">
        <v>42209</v>
      </c>
      <c r="E1983" t="s">
        <v>82</v>
      </c>
      <c r="F1983" s="107"/>
    </row>
    <row r="1984" spans="1:6" x14ac:dyDescent="0.25">
      <c r="A1984" s="17">
        <v>50197</v>
      </c>
      <c r="B1984" s="24" t="s">
        <v>87</v>
      </c>
      <c r="C1984" s="25">
        <v>42209</v>
      </c>
      <c r="E1984" t="s">
        <v>82</v>
      </c>
      <c r="F1984" s="107"/>
    </row>
    <row r="1985" spans="1:6" x14ac:dyDescent="0.25">
      <c r="A1985" s="17">
        <v>50199</v>
      </c>
      <c r="B1985" s="24" t="s">
        <v>87</v>
      </c>
      <c r="C1985" s="25">
        <v>42209</v>
      </c>
      <c r="E1985" t="s">
        <v>82</v>
      </c>
      <c r="F1985" s="107"/>
    </row>
    <row r="1986" spans="1:6" x14ac:dyDescent="0.25">
      <c r="A1986" s="17">
        <v>50198</v>
      </c>
      <c r="B1986" s="24" t="s">
        <v>87</v>
      </c>
      <c r="C1986" s="25">
        <v>42209</v>
      </c>
      <c r="E1986" t="s">
        <v>82</v>
      </c>
      <c r="F1986" s="107"/>
    </row>
    <row r="1987" spans="1:6" x14ac:dyDescent="0.25">
      <c r="A1987" s="17">
        <v>50207</v>
      </c>
      <c r="B1987" s="24" t="s">
        <v>87</v>
      </c>
      <c r="C1987" s="25">
        <v>42209</v>
      </c>
      <c r="E1987" t="s">
        <v>82</v>
      </c>
      <c r="F1987" s="107"/>
    </row>
    <row r="1988" spans="1:6" x14ac:dyDescent="0.25">
      <c r="A1988" s="17">
        <v>50208</v>
      </c>
      <c r="B1988" s="24" t="s">
        <v>87</v>
      </c>
      <c r="C1988" s="25">
        <v>42209</v>
      </c>
      <c r="E1988" t="s">
        <v>82</v>
      </c>
      <c r="F1988" s="107"/>
    </row>
    <row r="1989" spans="1:6" x14ac:dyDescent="0.25">
      <c r="A1989" s="17">
        <v>50209</v>
      </c>
      <c r="B1989" s="24" t="s">
        <v>87</v>
      </c>
      <c r="C1989" s="25">
        <v>42209</v>
      </c>
      <c r="E1989" t="s">
        <v>82</v>
      </c>
      <c r="F1989" s="107"/>
    </row>
    <row r="1990" spans="1:6" x14ac:dyDescent="0.25">
      <c r="A1990" s="17">
        <v>50210</v>
      </c>
      <c r="B1990" s="24" t="s">
        <v>87</v>
      </c>
      <c r="C1990" s="25">
        <v>42209</v>
      </c>
      <c r="E1990" t="s">
        <v>82</v>
      </c>
      <c r="F1990" s="107"/>
    </row>
    <row r="1991" spans="1:6" x14ac:dyDescent="0.25">
      <c r="A1991" s="17">
        <v>50211</v>
      </c>
      <c r="B1991" s="24" t="s">
        <v>87</v>
      </c>
      <c r="C1991" s="25">
        <v>42209</v>
      </c>
      <c r="E1991" t="s">
        <v>82</v>
      </c>
      <c r="F1991" s="107"/>
    </row>
    <row r="1992" spans="1:6" x14ac:dyDescent="0.25">
      <c r="A1992" s="17">
        <v>50188</v>
      </c>
      <c r="B1992" s="24" t="s">
        <v>87</v>
      </c>
      <c r="C1992" s="25">
        <v>42209</v>
      </c>
      <c r="E1992" t="s">
        <v>82</v>
      </c>
      <c r="F1992" s="107"/>
    </row>
    <row r="1993" spans="1:6" x14ac:dyDescent="0.25">
      <c r="A1993" s="17">
        <v>49920</v>
      </c>
      <c r="B1993" s="24" t="s">
        <v>85</v>
      </c>
      <c r="C1993" s="25">
        <v>41877</v>
      </c>
      <c r="E1993" t="s">
        <v>82</v>
      </c>
      <c r="F1993" s="107"/>
    </row>
    <row r="1994" spans="1:6" x14ac:dyDescent="0.25">
      <c r="A1994" s="17">
        <v>50212</v>
      </c>
      <c r="B1994" s="24" t="s">
        <v>87</v>
      </c>
      <c r="C1994" s="25">
        <v>42212</v>
      </c>
      <c r="E1994" t="s">
        <v>82</v>
      </c>
      <c r="F1994" s="107"/>
    </row>
    <row r="1995" spans="1:6" x14ac:dyDescent="0.25">
      <c r="A1995" s="17">
        <v>50213</v>
      </c>
      <c r="B1995" s="24" t="s">
        <v>87</v>
      </c>
      <c r="C1995" s="25">
        <v>42212</v>
      </c>
      <c r="E1995" t="s">
        <v>82</v>
      </c>
      <c r="F1995" s="107"/>
    </row>
    <row r="1996" spans="1:6" x14ac:dyDescent="0.25">
      <c r="A1996" s="17">
        <v>50214</v>
      </c>
      <c r="B1996" s="24" t="s">
        <v>87</v>
      </c>
      <c r="C1996" s="25">
        <v>42212</v>
      </c>
      <c r="E1996" t="s">
        <v>82</v>
      </c>
      <c r="F1996" s="107"/>
    </row>
    <row r="1997" spans="1:6" x14ac:dyDescent="0.25">
      <c r="A1997" s="17">
        <v>50215</v>
      </c>
      <c r="B1997" s="24" t="s">
        <v>87</v>
      </c>
      <c r="C1997" s="25">
        <v>42212</v>
      </c>
      <c r="E1997" t="s">
        <v>82</v>
      </c>
      <c r="F1997" s="107"/>
    </row>
    <row r="1998" spans="1:6" x14ac:dyDescent="0.25">
      <c r="A1998" s="17">
        <v>50217</v>
      </c>
      <c r="B1998" s="24" t="s">
        <v>87</v>
      </c>
      <c r="C1998" s="25">
        <v>42212</v>
      </c>
      <c r="E1998" t="s">
        <v>82</v>
      </c>
      <c r="F1998" s="107"/>
    </row>
    <row r="1999" spans="1:6" x14ac:dyDescent="0.25">
      <c r="A1999" s="17">
        <v>50218</v>
      </c>
      <c r="B1999" s="24" t="s">
        <v>87</v>
      </c>
      <c r="C1999" s="25">
        <v>42212</v>
      </c>
      <c r="E1999" t="s">
        <v>82</v>
      </c>
      <c r="F1999" s="107"/>
    </row>
    <row r="2000" spans="1:6" x14ac:dyDescent="0.25">
      <c r="A2000" s="17">
        <v>50219</v>
      </c>
      <c r="B2000" s="24" t="s">
        <v>87</v>
      </c>
      <c r="C2000" s="25">
        <v>42212</v>
      </c>
      <c r="E2000" t="s">
        <v>82</v>
      </c>
      <c r="F2000" s="107"/>
    </row>
    <row r="2001" spans="1:6" x14ac:dyDescent="0.25">
      <c r="A2001" s="17">
        <v>50220</v>
      </c>
      <c r="B2001" s="24" t="s">
        <v>87</v>
      </c>
      <c r="C2001" s="25">
        <v>42212</v>
      </c>
      <c r="E2001" t="s">
        <v>82</v>
      </c>
      <c r="F2001" s="107"/>
    </row>
    <row r="2002" spans="1:6" x14ac:dyDescent="0.25">
      <c r="A2002" s="17">
        <v>50221</v>
      </c>
      <c r="B2002" s="24" t="s">
        <v>87</v>
      </c>
      <c r="C2002" s="25">
        <v>42212</v>
      </c>
      <c r="E2002" t="s">
        <v>82</v>
      </c>
      <c r="F2002" s="107"/>
    </row>
    <row r="2003" spans="1:6" x14ac:dyDescent="0.25">
      <c r="A2003" s="17">
        <v>50222</v>
      </c>
      <c r="B2003" s="24" t="s">
        <v>87</v>
      </c>
      <c r="C2003" s="25">
        <v>42212</v>
      </c>
      <c r="E2003" t="s">
        <v>82</v>
      </c>
      <c r="F2003" s="107"/>
    </row>
    <row r="2004" spans="1:6" x14ac:dyDescent="0.25">
      <c r="A2004" s="17">
        <v>50223</v>
      </c>
      <c r="B2004" s="24" t="s">
        <v>87</v>
      </c>
      <c r="C2004" s="25">
        <v>42212</v>
      </c>
      <c r="E2004" t="s">
        <v>82</v>
      </c>
      <c r="F2004" s="107"/>
    </row>
    <row r="2005" spans="1:6" x14ac:dyDescent="0.25">
      <c r="A2005" s="17">
        <v>50205</v>
      </c>
      <c r="B2005" s="24" t="s">
        <v>87</v>
      </c>
      <c r="C2005" s="25">
        <v>42212</v>
      </c>
      <c r="E2005" t="s">
        <v>82</v>
      </c>
      <c r="F2005" s="107"/>
    </row>
    <row r="2006" spans="1:6" x14ac:dyDescent="0.25">
      <c r="A2006" s="17">
        <v>50202</v>
      </c>
      <c r="B2006" s="24" t="s">
        <v>87</v>
      </c>
      <c r="C2006" s="25">
        <v>42212</v>
      </c>
      <c r="E2006" t="s">
        <v>82</v>
      </c>
      <c r="F2006" s="107"/>
    </row>
    <row r="2007" spans="1:6" x14ac:dyDescent="0.25">
      <c r="A2007" s="17">
        <v>50204</v>
      </c>
      <c r="B2007" s="24" t="s">
        <v>87</v>
      </c>
      <c r="C2007" s="25">
        <v>42214</v>
      </c>
      <c r="E2007" t="s">
        <v>82</v>
      </c>
      <c r="F2007" s="107"/>
    </row>
    <row r="2008" spans="1:6" x14ac:dyDescent="0.25">
      <c r="A2008" s="17">
        <v>50225</v>
      </c>
      <c r="B2008" s="24" t="s">
        <v>87</v>
      </c>
      <c r="C2008" s="25">
        <v>42214</v>
      </c>
      <c r="E2008" t="s">
        <v>82</v>
      </c>
      <c r="F2008" s="107"/>
    </row>
    <row r="2009" spans="1:6" x14ac:dyDescent="0.25">
      <c r="A2009" s="17">
        <v>50224</v>
      </c>
      <c r="B2009" s="24" t="s">
        <v>87</v>
      </c>
      <c r="C2009" s="25">
        <v>42214</v>
      </c>
      <c r="E2009" t="s">
        <v>82</v>
      </c>
      <c r="F2009" s="107"/>
    </row>
    <row r="2010" spans="1:6" x14ac:dyDescent="0.25">
      <c r="A2010" s="17">
        <v>50226</v>
      </c>
      <c r="B2010" s="24" t="s">
        <v>87</v>
      </c>
      <c r="C2010" s="25">
        <v>42214</v>
      </c>
      <c r="E2010" t="s">
        <v>82</v>
      </c>
      <c r="F2010" s="107"/>
    </row>
    <row r="2011" spans="1:6" x14ac:dyDescent="0.25">
      <c r="A2011" s="17">
        <v>50227</v>
      </c>
      <c r="B2011" s="24" t="s">
        <v>87</v>
      </c>
      <c r="C2011" s="25">
        <v>42214</v>
      </c>
      <c r="E2011" t="s">
        <v>82</v>
      </c>
      <c r="F2011" s="107"/>
    </row>
    <row r="2012" spans="1:6" x14ac:dyDescent="0.25">
      <c r="A2012" s="17">
        <v>50229</v>
      </c>
      <c r="B2012" s="24" t="s">
        <v>87</v>
      </c>
      <c r="C2012" s="25">
        <v>42214</v>
      </c>
      <c r="D2012" s="27">
        <v>1</v>
      </c>
      <c r="E2012" t="s">
        <v>82</v>
      </c>
      <c r="F2012" s="107"/>
    </row>
    <row r="2013" spans="1:6" x14ac:dyDescent="0.25">
      <c r="A2013" s="17">
        <v>50233</v>
      </c>
      <c r="B2013" s="24" t="s">
        <v>87</v>
      </c>
      <c r="C2013" s="25">
        <v>42219</v>
      </c>
      <c r="E2013" t="s">
        <v>82</v>
      </c>
      <c r="F2013" s="107"/>
    </row>
    <row r="2014" spans="1:6" x14ac:dyDescent="0.25">
      <c r="A2014" s="17">
        <v>50184</v>
      </c>
      <c r="B2014" s="24" t="s">
        <v>87</v>
      </c>
      <c r="C2014" s="25">
        <v>42220</v>
      </c>
      <c r="E2014" t="s">
        <v>82</v>
      </c>
      <c r="F2014" s="107"/>
    </row>
    <row r="2015" spans="1:6" x14ac:dyDescent="0.25">
      <c r="A2015" s="17">
        <v>49378</v>
      </c>
      <c r="B2015" s="24" t="s">
        <v>87</v>
      </c>
      <c r="C2015" s="25">
        <v>42220</v>
      </c>
      <c r="E2015" t="s">
        <v>82</v>
      </c>
      <c r="F2015" s="107"/>
    </row>
    <row r="2016" spans="1:6" x14ac:dyDescent="0.25">
      <c r="A2016" s="17">
        <v>50232</v>
      </c>
      <c r="B2016" s="24" t="s">
        <v>87</v>
      </c>
      <c r="C2016" s="25">
        <v>42220</v>
      </c>
      <c r="E2016" t="s">
        <v>82</v>
      </c>
      <c r="F2016" s="107"/>
    </row>
    <row r="2017" spans="1:6" x14ac:dyDescent="0.25">
      <c r="A2017" s="17">
        <v>50234</v>
      </c>
      <c r="B2017" s="24" t="s">
        <v>87</v>
      </c>
      <c r="C2017" s="25">
        <v>42220</v>
      </c>
      <c r="E2017" t="s">
        <v>82</v>
      </c>
      <c r="F2017" s="107"/>
    </row>
    <row r="2018" spans="1:6" x14ac:dyDescent="0.25">
      <c r="A2018" s="17">
        <v>50235</v>
      </c>
      <c r="B2018" s="24" t="s">
        <v>87</v>
      </c>
      <c r="C2018" s="25">
        <v>42220</v>
      </c>
      <c r="E2018" t="s">
        <v>82</v>
      </c>
      <c r="F2018" s="107"/>
    </row>
    <row r="2019" spans="1:6" x14ac:dyDescent="0.25">
      <c r="A2019" s="17">
        <v>50186</v>
      </c>
      <c r="B2019" s="24" t="s">
        <v>87</v>
      </c>
      <c r="C2019" s="25">
        <v>42220</v>
      </c>
      <c r="E2019" t="s">
        <v>82</v>
      </c>
      <c r="F2019" s="107"/>
    </row>
    <row r="2020" spans="1:6" x14ac:dyDescent="0.25">
      <c r="A2020" s="17">
        <v>50185</v>
      </c>
      <c r="B2020" s="24" t="s">
        <v>87</v>
      </c>
      <c r="C2020" s="25">
        <v>42221</v>
      </c>
      <c r="E2020" t="s">
        <v>82</v>
      </c>
      <c r="F2020" s="107"/>
    </row>
    <row r="2021" spans="1:6" x14ac:dyDescent="0.25">
      <c r="A2021" s="17">
        <v>50236</v>
      </c>
      <c r="B2021" s="24" t="s">
        <v>87</v>
      </c>
      <c r="C2021" s="25">
        <v>42221</v>
      </c>
      <c r="E2021" t="s">
        <v>82</v>
      </c>
      <c r="F2021" s="107"/>
    </row>
    <row r="2022" spans="1:6" x14ac:dyDescent="0.25">
      <c r="A2022" s="17">
        <v>50179</v>
      </c>
      <c r="B2022" s="24" t="s">
        <v>87</v>
      </c>
      <c r="C2022" s="25">
        <v>42221</v>
      </c>
      <c r="E2022" t="s">
        <v>82</v>
      </c>
      <c r="F2022" s="107"/>
    </row>
    <row r="2023" spans="1:6" x14ac:dyDescent="0.25">
      <c r="A2023" s="17">
        <v>50231</v>
      </c>
      <c r="B2023" s="24" t="s">
        <v>87</v>
      </c>
      <c r="C2023" s="25">
        <v>42221</v>
      </c>
      <c r="E2023" t="s">
        <v>82</v>
      </c>
      <c r="F2023" s="107"/>
    </row>
    <row r="2024" spans="1:6" x14ac:dyDescent="0.25">
      <c r="A2024" s="17">
        <v>50240</v>
      </c>
      <c r="B2024" s="24" t="s">
        <v>87</v>
      </c>
      <c r="C2024" s="25">
        <v>42222</v>
      </c>
      <c r="E2024" t="s">
        <v>82</v>
      </c>
      <c r="F2024" s="107"/>
    </row>
    <row r="2025" spans="1:6" x14ac:dyDescent="0.25">
      <c r="A2025" s="17">
        <v>50239</v>
      </c>
      <c r="B2025" s="24" t="s">
        <v>87</v>
      </c>
      <c r="C2025" s="25">
        <v>42223</v>
      </c>
      <c r="E2025" t="s">
        <v>82</v>
      </c>
      <c r="F2025" s="107"/>
    </row>
    <row r="2026" spans="1:6" x14ac:dyDescent="0.25">
      <c r="A2026" s="17">
        <v>50238</v>
      </c>
      <c r="B2026" s="24" t="s">
        <v>87</v>
      </c>
      <c r="C2026" s="25">
        <v>42226</v>
      </c>
      <c r="E2026" t="s">
        <v>82</v>
      </c>
      <c r="F2026" s="107"/>
    </row>
    <row r="2027" spans="1:6" x14ac:dyDescent="0.25">
      <c r="A2027" s="17">
        <v>50242</v>
      </c>
      <c r="B2027" s="24" t="s">
        <v>87</v>
      </c>
      <c r="C2027" s="25">
        <v>42226</v>
      </c>
      <c r="E2027" t="s">
        <v>82</v>
      </c>
      <c r="F2027" s="107"/>
    </row>
    <row r="2028" spans="1:6" x14ac:dyDescent="0.25">
      <c r="A2028" s="17">
        <v>50243</v>
      </c>
      <c r="B2028" s="24" t="s">
        <v>87</v>
      </c>
      <c r="C2028" s="25">
        <v>42226</v>
      </c>
      <c r="E2028" t="s">
        <v>82</v>
      </c>
      <c r="F2028" s="107"/>
    </row>
    <row r="2029" spans="1:6" x14ac:dyDescent="0.25">
      <c r="A2029" s="17">
        <v>50245</v>
      </c>
      <c r="B2029" s="24" t="s">
        <v>87</v>
      </c>
      <c r="C2029" s="25">
        <v>42226</v>
      </c>
      <c r="E2029" t="s">
        <v>82</v>
      </c>
      <c r="F2029" s="107"/>
    </row>
    <row r="2030" spans="1:6" x14ac:dyDescent="0.25">
      <c r="A2030" s="17">
        <v>50246</v>
      </c>
      <c r="B2030" s="24" t="s">
        <v>87</v>
      </c>
      <c r="C2030" s="25">
        <v>42226</v>
      </c>
      <c r="E2030" t="s">
        <v>82</v>
      </c>
      <c r="F2030" s="107"/>
    </row>
    <row r="2031" spans="1:6" x14ac:dyDescent="0.25">
      <c r="A2031" s="17">
        <v>50247</v>
      </c>
      <c r="B2031" s="24" t="s">
        <v>87</v>
      </c>
      <c r="C2031" s="25">
        <v>42226</v>
      </c>
      <c r="E2031" t="s">
        <v>82</v>
      </c>
      <c r="F2031" s="107"/>
    </row>
    <row r="2032" spans="1:6" x14ac:dyDescent="0.25">
      <c r="A2032" s="17">
        <v>50237</v>
      </c>
      <c r="B2032" s="24" t="s">
        <v>87</v>
      </c>
      <c r="C2032" s="25">
        <v>42226</v>
      </c>
      <c r="E2032" t="s">
        <v>82</v>
      </c>
      <c r="F2032" s="107"/>
    </row>
    <row r="2033" spans="1:6" x14ac:dyDescent="0.25">
      <c r="A2033" s="17">
        <v>50250</v>
      </c>
      <c r="B2033" s="24" t="s">
        <v>87</v>
      </c>
      <c r="C2033" s="25">
        <v>42226</v>
      </c>
      <c r="E2033" t="s">
        <v>82</v>
      </c>
      <c r="F2033" s="107"/>
    </row>
    <row r="2034" spans="1:6" x14ac:dyDescent="0.25">
      <c r="A2034" s="17">
        <v>50262</v>
      </c>
      <c r="B2034" s="24" t="s">
        <v>87</v>
      </c>
      <c r="C2034" s="25">
        <v>42228</v>
      </c>
      <c r="E2034" t="s">
        <v>82</v>
      </c>
      <c r="F2034" s="107"/>
    </row>
    <row r="2035" spans="1:6" x14ac:dyDescent="0.25">
      <c r="A2035" s="17">
        <v>50261</v>
      </c>
      <c r="B2035" s="24" t="s">
        <v>87</v>
      </c>
      <c r="C2035" s="25">
        <v>42228</v>
      </c>
      <c r="E2035" t="s">
        <v>82</v>
      </c>
      <c r="F2035" s="107"/>
    </row>
    <row r="2036" spans="1:6" x14ac:dyDescent="0.25">
      <c r="A2036" s="17">
        <v>50260</v>
      </c>
      <c r="B2036" s="24" t="s">
        <v>87</v>
      </c>
      <c r="C2036" s="25">
        <v>42228</v>
      </c>
      <c r="E2036" t="s">
        <v>82</v>
      </c>
      <c r="F2036" s="107"/>
    </row>
    <row r="2037" spans="1:6" x14ac:dyDescent="0.25">
      <c r="A2037" s="17">
        <v>50256</v>
      </c>
      <c r="B2037" s="24" t="s">
        <v>87</v>
      </c>
      <c r="C2037" s="25">
        <v>42228</v>
      </c>
      <c r="E2037" t="s">
        <v>82</v>
      </c>
      <c r="F2037" s="107"/>
    </row>
    <row r="2038" spans="1:6" x14ac:dyDescent="0.25">
      <c r="A2038" s="17">
        <v>50252</v>
      </c>
      <c r="B2038" s="24" t="s">
        <v>87</v>
      </c>
      <c r="C2038" s="25">
        <v>42228</v>
      </c>
      <c r="E2038" t="s">
        <v>82</v>
      </c>
      <c r="F2038" s="107"/>
    </row>
    <row r="2039" spans="1:6" x14ac:dyDescent="0.25">
      <c r="A2039" s="17">
        <v>50257</v>
      </c>
      <c r="B2039" s="24" t="s">
        <v>87</v>
      </c>
      <c r="C2039" s="25">
        <v>42229</v>
      </c>
      <c r="E2039" t="s">
        <v>82</v>
      </c>
      <c r="F2039" s="107"/>
    </row>
    <row r="2040" spans="1:6" x14ac:dyDescent="0.25">
      <c r="A2040" s="17">
        <v>50258</v>
      </c>
      <c r="B2040" s="24" t="s">
        <v>87</v>
      </c>
      <c r="C2040" s="25">
        <v>42229</v>
      </c>
      <c r="E2040" t="s">
        <v>82</v>
      </c>
      <c r="F2040" s="107"/>
    </row>
    <row r="2041" spans="1:6" x14ac:dyDescent="0.25">
      <c r="A2041" s="17">
        <v>50259</v>
      </c>
      <c r="B2041" s="24" t="s">
        <v>87</v>
      </c>
      <c r="C2041" s="25">
        <v>42229</v>
      </c>
      <c r="E2041" t="s">
        <v>82</v>
      </c>
      <c r="F2041" s="107"/>
    </row>
    <row r="2042" spans="1:6" x14ac:dyDescent="0.25">
      <c r="A2042" s="17">
        <v>50263</v>
      </c>
      <c r="B2042" s="24" t="s">
        <v>87</v>
      </c>
      <c r="C2042" s="25">
        <v>42229</v>
      </c>
      <c r="E2042" t="s">
        <v>82</v>
      </c>
      <c r="F2042" s="107"/>
    </row>
    <row r="2043" spans="1:6" x14ac:dyDescent="0.25">
      <c r="A2043" s="17">
        <v>50264</v>
      </c>
      <c r="B2043" s="24" t="s">
        <v>87</v>
      </c>
      <c r="C2043" s="25">
        <v>42229</v>
      </c>
      <c r="E2043" t="s">
        <v>82</v>
      </c>
      <c r="F2043" s="107"/>
    </row>
    <row r="2044" spans="1:6" x14ac:dyDescent="0.25">
      <c r="A2044" s="17">
        <v>50265</v>
      </c>
      <c r="B2044" s="24" t="s">
        <v>87</v>
      </c>
      <c r="C2044" s="25">
        <v>42229</v>
      </c>
      <c r="E2044" t="s">
        <v>82</v>
      </c>
      <c r="F2044" s="107"/>
    </row>
    <row r="2045" spans="1:6" x14ac:dyDescent="0.25">
      <c r="A2045" s="17">
        <v>50266</v>
      </c>
      <c r="B2045" s="24" t="s">
        <v>87</v>
      </c>
      <c r="C2045" s="25">
        <v>42235</v>
      </c>
      <c r="E2045" t="s">
        <v>82</v>
      </c>
      <c r="F2045" s="107"/>
    </row>
    <row r="2046" spans="1:6" x14ac:dyDescent="0.25">
      <c r="A2046" s="17">
        <v>50267</v>
      </c>
      <c r="B2046" s="24" t="s">
        <v>87</v>
      </c>
      <c r="C2046" s="25">
        <v>42235</v>
      </c>
      <c r="E2046" t="s">
        <v>82</v>
      </c>
      <c r="F2046" s="107"/>
    </row>
    <row r="2047" spans="1:6" x14ac:dyDescent="0.25">
      <c r="A2047" s="17">
        <v>49750</v>
      </c>
      <c r="B2047" s="24" t="s">
        <v>85</v>
      </c>
      <c r="C2047" s="25">
        <v>41963</v>
      </c>
      <c r="E2047" t="s">
        <v>82</v>
      </c>
      <c r="F2047" s="107"/>
    </row>
    <row r="2048" spans="1:6" x14ac:dyDescent="0.25">
      <c r="A2048" s="17">
        <v>50268</v>
      </c>
      <c r="B2048" s="24" t="s">
        <v>87</v>
      </c>
      <c r="C2048" s="25">
        <v>42235</v>
      </c>
      <c r="E2048" t="s">
        <v>82</v>
      </c>
      <c r="F2048" s="107"/>
    </row>
    <row r="2049" spans="1:6" x14ac:dyDescent="0.25">
      <c r="A2049" s="17">
        <v>50269</v>
      </c>
      <c r="B2049" s="24" t="s">
        <v>87</v>
      </c>
      <c r="C2049" s="25">
        <v>42235</v>
      </c>
      <c r="E2049" t="s">
        <v>82</v>
      </c>
      <c r="F2049" s="107"/>
    </row>
    <row r="2050" spans="1:6" x14ac:dyDescent="0.25">
      <c r="A2050" s="17">
        <v>50270</v>
      </c>
      <c r="B2050" s="24" t="s">
        <v>87</v>
      </c>
      <c r="C2050" s="25">
        <v>42235</v>
      </c>
      <c r="E2050" t="s">
        <v>82</v>
      </c>
      <c r="F2050" s="107"/>
    </row>
    <row r="2051" spans="1:6" x14ac:dyDescent="0.25">
      <c r="A2051" s="17">
        <v>50271</v>
      </c>
      <c r="B2051" s="24" t="s">
        <v>87</v>
      </c>
      <c r="C2051" s="25">
        <v>42235</v>
      </c>
      <c r="E2051" t="s">
        <v>82</v>
      </c>
      <c r="F2051" s="107"/>
    </row>
    <row r="2052" spans="1:6" x14ac:dyDescent="0.25">
      <c r="A2052" s="17">
        <v>49917</v>
      </c>
      <c r="B2052" s="24" t="s">
        <v>85</v>
      </c>
      <c r="C2052" s="25">
        <v>42025</v>
      </c>
      <c r="E2052" t="s">
        <v>82</v>
      </c>
      <c r="F2052" s="107"/>
    </row>
    <row r="2053" spans="1:6" x14ac:dyDescent="0.25">
      <c r="A2053" s="17">
        <v>49916</v>
      </c>
      <c r="B2053" s="24" t="s">
        <v>85</v>
      </c>
      <c r="C2053" s="25">
        <v>42025</v>
      </c>
      <c r="E2053" t="s">
        <v>82</v>
      </c>
      <c r="F2053" s="107"/>
    </row>
    <row r="2054" spans="1:6" x14ac:dyDescent="0.25">
      <c r="A2054" s="17">
        <v>49918</v>
      </c>
      <c r="B2054" s="24" t="s">
        <v>85</v>
      </c>
      <c r="C2054" s="25">
        <v>42025</v>
      </c>
      <c r="E2054" t="s">
        <v>82</v>
      </c>
      <c r="F2054" s="107"/>
    </row>
    <row r="2055" spans="1:6" x14ac:dyDescent="0.25">
      <c r="A2055" s="17">
        <v>49749</v>
      </c>
      <c r="B2055" s="24" t="s">
        <v>85</v>
      </c>
      <c r="C2055" s="25">
        <v>42025</v>
      </c>
      <c r="E2055" t="s">
        <v>82</v>
      </c>
      <c r="F2055" s="107"/>
    </row>
    <row r="2056" spans="1:6" x14ac:dyDescent="0.25">
      <c r="A2056" s="17">
        <v>49919</v>
      </c>
      <c r="B2056" s="24" t="s">
        <v>85</v>
      </c>
      <c r="C2056" s="25">
        <v>42025</v>
      </c>
      <c r="E2056" t="s">
        <v>82</v>
      </c>
      <c r="F2056" s="107"/>
    </row>
    <row r="2057" spans="1:6" x14ac:dyDescent="0.25">
      <c r="A2057" s="17">
        <v>50272</v>
      </c>
      <c r="B2057" s="24" t="s">
        <v>87</v>
      </c>
      <c r="C2057" s="25">
        <v>42235</v>
      </c>
      <c r="E2057" t="s">
        <v>82</v>
      </c>
      <c r="F2057" s="107"/>
    </row>
    <row r="2058" spans="1:6" x14ac:dyDescent="0.25">
      <c r="A2058" s="17">
        <v>50276</v>
      </c>
      <c r="B2058" s="24" t="s">
        <v>87</v>
      </c>
      <c r="C2058" s="25">
        <v>42235</v>
      </c>
      <c r="E2058" t="s">
        <v>82</v>
      </c>
      <c r="F2058" s="107"/>
    </row>
    <row r="2059" spans="1:6" x14ac:dyDescent="0.25">
      <c r="A2059" s="17">
        <v>50273</v>
      </c>
      <c r="B2059" s="24" t="s">
        <v>87</v>
      </c>
      <c r="C2059" s="25">
        <v>42235</v>
      </c>
      <c r="E2059" t="s">
        <v>82</v>
      </c>
      <c r="F2059" s="107"/>
    </row>
    <row r="2060" spans="1:6" x14ac:dyDescent="0.25">
      <c r="A2060" s="17">
        <v>50274</v>
      </c>
      <c r="B2060" s="24" t="s">
        <v>87</v>
      </c>
      <c r="C2060" s="25">
        <v>42235</v>
      </c>
      <c r="E2060" t="s">
        <v>82</v>
      </c>
      <c r="F2060" s="107"/>
    </row>
    <row r="2061" spans="1:6" x14ac:dyDescent="0.25">
      <c r="A2061" s="17">
        <v>50275</v>
      </c>
      <c r="B2061" s="24" t="s">
        <v>87</v>
      </c>
      <c r="C2061" s="25">
        <v>42235</v>
      </c>
      <c r="E2061" t="s">
        <v>82</v>
      </c>
      <c r="F2061" s="107"/>
    </row>
    <row r="2062" spans="1:6" x14ac:dyDescent="0.25">
      <c r="A2062" s="17">
        <v>50277</v>
      </c>
      <c r="B2062" s="24" t="s">
        <v>87</v>
      </c>
      <c r="C2062" s="25">
        <v>42235</v>
      </c>
      <c r="E2062" t="s">
        <v>82</v>
      </c>
      <c r="F2062" s="107"/>
    </row>
    <row r="2063" spans="1:6" x14ac:dyDescent="0.25">
      <c r="A2063" s="17">
        <v>50287</v>
      </c>
      <c r="B2063" s="24" t="s">
        <v>87</v>
      </c>
      <c r="C2063" s="25">
        <v>42236</v>
      </c>
      <c r="E2063" t="s">
        <v>82</v>
      </c>
      <c r="F2063" s="107"/>
    </row>
    <row r="2064" spans="1:6" x14ac:dyDescent="0.25">
      <c r="A2064" s="17">
        <v>50286</v>
      </c>
      <c r="B2064" s="24" t="s">
        <v>87</v>
      </c>
      <c r="C2064" s="25">
        <v>42236</v>
      </c>
      <c r="E2064" t="s">
        <v>82</v>
      </c>
      <c r="F2064" s="107"/>
    </row>
    <row r="2065" spans="1:6" x14ac:dyDescent="0.25">
      <c r="A2065" s="17">
        <v>50285</v>
      </c>
      <c r="B2065" s="24" t="s">
        <v>87</v>
      </c>
      <c r="C2065" s="25">
        <v>42236</v>
      </c>
      <c r="E2065" t="s">
        <v>82</v>
      </c>
      <c r="F2065" s="107"/>
    </row>
    <row r="2066" spans="1:6" x14ac:dyDescent="0.25">
      <c r="A2066" s="17">
        <v>50284</v>
      </c>
      <c r="B2066" s="24" t="s">
        <v>87</v>
      </c>
      <c r="C2066" s="25">
        <v>42236</v>
      </c>
      <c r="E2066" t="s">
        <v>82</v>
      </c>
      <c r="F2066" s="107"/>
    </row>
    <row r="2067" spans="1:6" x14ac:dyDescent="0.25">
      <c r="A2067" s="17">
        <v>50278</v>
      </c>
      <c r="B2067" s="24" t="s">
        <v>87</v>
      </c>
      <c r="C2067" s="25">
        <v>42236</v>
      </c>
      <c r="E2067" t="s">
        <v>82</v>
      </c>
      <c r="F2067" s="107"/>
    </row>
    <row r="2068" spans="1:6" x14ac:dyDescent="0.25">
      <c r="A2068" s="17">
        <v>50279</v>
      </c>
      <c r="B2068" s="24" t="s">
        <v>87</v>
      </c>
      <c r="C2068" s="25">
        <v>42236</v>
      </c>
      <c r="E2068" t="s">
        <v>82</v>
      </c>
      <c r="F2068" s="107"/>
    </row>
    <row r="2069" spans="1:6" x14ac:dyDescent="0.25">
      <c r="A2069" s="17">
        <v>50280</v>
      </c>
      <c r="B2069" s="24" t="s">
        <v>87</v>
      </c>
      <c r="C2069" s="25">
        <v>42236</v>
      </c>
      <c r="E2069" t="s">
        <v>82</v>
      </c>
      <c r="F2069" s="107"/>
    </row>
    <row r="2070" spans="1:6" x14ac:dyDescent="0.25">
      <c r="A2070" s="17">
        <v>50282</v>
      </c>
      <c r="B2070" s="24" t="s">
        <v>87</v>
      </c>
      <c r="C2070" s="25">
        <v>42236</v>
      </c>
      <c r="E2070" t="s">
        <v>82</v>
      </c>
      <c r="F2070" s="107"/>
    </row>
    <row r="2071" spans="1:6" x14ac:dyDescent="0.25">
      <c r="A2071" s="17">
        <v>50281</v>
      </c>
      <c r="B2071" s="24" t="s">
        <v>87</v>
      </c>
      <c r="C2071" s="25">
        <v>42236</v>
      </c>
      <c r="E2071" t="s">
        <v>82</v>
      </c>
      <c r="F2071" s="107"/>
    </row>
    <row r="2072" spans="1:6" x14ac:dyDescent="0.25">
      <c r="A2072" s="17">
        <v>50283</v>
      </c>
      <c r="B2072" s="24" t="s">
        <v>87</v>
      </c>
      <c r="C2072" s="25">
        <v>42236</v>
      </c>
      <c r="E2072" t="s">
        <v>82</v>
      </c>
      <c r="F2072" s="107"/>
    </row>
    <row r="2073" spans="1:6" x14ac:dyDescent="0.25">
      <c r="A2073" s="17">
        <v>50304</v>
      </c>
      <c r="B2073" s="24" t="s">
        <v>87</v>
      </c>
      <c r="C2073" s="25">
        <v>42236</v>
      </c>
      <c r="E2073" t="s">
        <v>82</v>
      </c>
      <c r="F2073" s="107"/>
    </row>
    <row r="2074" spans="1:6" x14ac:dyDescent="0.25">
      <c r="A2074" s="17">
        <v>50303</v>
      </c>
      <c r="B2074" s="24" t="s">
        <v>87</v>
      </c>
      <c r="C2074" s="25">
        <v>42236</v>
      </c>
      <c r="E2074" t="s">
        <v>82</v>
      </c>
      <c r="F2074" s="107"/>
    </row>
    <row r="2075" spans="1:6" x14ac:dyDescent="0.25">
      <c r="A2075" s="17">
        <v>50306</v>
      </c>
      <c r="B2075" s="24" t="s">
        <v>87</v>
      </c>
      <c r="C2075" s="25">
        <v>42236</v>
      </c>
      <c r="E2075" t="s">
        <v>82</v>
      </c>
      <c r="F2075" s="107"/>
    </row>
    <row r="2076" spans="1:6" x14ac:dyDescent="0.25">
      <c r="A2076" s="17">
        <v>50302</v>
      </c>
      <c r="B2076" s="24" t="s">
        <v>87</v>
      </c>
      <c r="C2076" s="25">
        <v>42236</v>
      </c>
      <c r="E2076" t="s">
        <v>82</v>
      </c>
      <c r="F2076" s="107"/>
    </row>
    <row r="2077" spans="1:6" x14ac:dyDescent="0.25">
      <c r="A2077" s="17">
        <v>50307</v>
      </c>
      <c r="B2077" s="24" t="s">
        <v>87</v>
      </c>
      <c r="C2077" s="25">
        <v>42236</v>
      </c>
      <c r="E2077" t="s">
        <v>82</v>
      </c>
      <c r="F2077" s="107"/>
    </row>
    <row r="2078" spans="1:6" x14ac:dyDescent="0.25">
      <c r="A2078" s="17">
        <v>50305</v>
      </c>
      <c r="B2078" s="24" t="s">
        <v>87</v>
      </c>
      <c r="C2078" s="25">
        <v>42236</v>
      </c>
      <c r="E2078" t="s">
        <v>82</v>
      </c>
      <c r="F2078" s="107"/>
    </row>
    <row r="2079" spans="1:6" x14ac:dyDescent="0.25">
      <c r="A2079" s="17">
        <v>50288</v>
      </c>
      <c r="B2079" s="24" t="s">
        <v>87</v>
      </c>
      <c r="C2079" s="25">
        <v>42236</v>
      </c>
      <c r="E2079" t="s">
        <v>82</v>
      </c>
      <c r="F2079" s="107"/>
    </row>
    <row r="2080" spans="1:6" x14ac:dyDescent="0.25">
      <c r="A2080" s="17">
        <v>50293</v>
      </c>
      <c r="B2080" s="24" t="s">
        <v>87</v>
      </c>
      <c r="C2080" s="25">
        <v>42241</v>
      </c>
      <c r="E2080" t="s">
        <v>82</v>
      </c>
      <c r="F2080" s="107"/>
    </row>
    <row r="2081" spans="1:6" x14ac:dyDescent="0.25">
      <c r="A2081" s="17">
        <v>50291</v>
      </c>
      <c r="B2081" s="24" t="s">
        <v>87</v>
      </c>
      <c r="C2081" s="25">
        <v>42241</v>
      </c>
      <c r="E2081" t="s">
        <v>82</v>
      </c>
      <c r="F2081" s="107"/>
    </row>
    <row r="2082" spans="1:6" x14ac:dyDescent="0.25">
      <c r="A2082" s="17">
        <v>50292</v>
      </c>
      <c r="B2082" s="24" t="s">
        <v>87</v>
      </c>
      <c r="C2082" s="25">
        <v>42241</v>
      </c>
      <c r="E2082" t="s">
        <v>82</v>
      </c>
      <c r="F2082" s="107"/>
    </row>
    <row r="2083" spans="1:6" x14ac:dyDescent="0.25">
      <c r="A2083" s="17">
        <v>50294</v>
      </c>
      <c r="B2083" s="24" t="s">
        <v>87</v>
      </c>
      <c r="C2083" s="25">
        <v>42241</v>
      </c>
      <c r="E2083" t="s">
        <v>82</v>
      </c>
      <c r="F2083" s="107"/>
    </row>
    <row r="2084" spans="1:6" x14ac:dyDescent="0.25">
      <c r="A2084" s="17">
        <v>50295</v>
      </c>
      <c r="B2084" s="24" t="s">
        <v>87</v>
      </c>
      <c r="C2084" s="25">
        <v>42241</v>
      </c>
      <c r="E2084" t="s">
        <v>82</v>
      </c>
      <c r="F2084" s="107"/>
    </row>
    <row r="2085" spans="1:6" x14ac:dyDescent="0.25">
      <c r="A2085" s="17">
        <v>50290</v>
      </c>
      <c r="B2085" s="24" t="s">
        <v>87</v>
      </c>
      <c r="C2085" s="25">
        <v>42241</v>
      </c>
      <c r="E2085" t="s">
        <v>82</v>
      </c>
      <c r="F2085" s="107"/>
    </row>
    <row r="2086" spans="1:6" x14ac:dyDescent="0.25">
      <c r="A2086" s="17">
        <v>50309</v>
      </c>
      <c r="B2086" s="24" t="s">
        <v>87</v>
      </c>
      <c r="C2086" s="25">
        <v>42241</v>
      </c>
      <c r="E2086" t="s">
        <v>82</v>
      </c>
      <c r="F2086" s="107"/>
    </row>
    <row r="2087" spans="1:6" x14ac:dyDescent="0.25">
      <c r="A2087" s="17">
        <v>50308</v>
      </c>
      <c r="B2087" s="24" t="s">
        <v>87</v>
      </c>
      <c r="C2087" s="25">
        <v>42241</v>
      </c>
      <c r="E2087" t="s">
        <v>82</v>
      </c>
      <c r="F2087" s="107"/>
    </row>
    <row r="2088" spans="1:6" x14ac:dyDescent="0.25">
      <c r="A2088" s="17">
        <v>50310</v>
      </c>
      <c r="B2088" s="24" t="s">
        <v>87</v>
      </c>
      <c r="C2088" s="25">
        <v>42241</v>
      </c>
      <c r="E2088" t="s">
        <v>82</v>
      </c>
      <c r="F2088" s="107"/>
    </row>
    <row r="2089" spans="1:6" x14ac:dyDescent="0.25">
      <c r="A2089" s="17">
        <v>50312</v>
      </c>
      <c r="B2089" s="24" t="s">
        <v>87</v>
      </c>
      <c r="C2089" s="25">
        <v>42241</v>
      </c>
      <c r="E2089" t="s">
        <v>82</v>
      </c>
      <c r="F2089" s="107"/>
    </row>
    <row r="2090" spans="1:6" x14ac:dyDescent="0.25">
      <c r="A2090" s="17">
        <v>50314</v>
      </c>
      <c r="B2090" s="24" t="s">
        <v>87</v>
      </c>
      <c r="C2090" s="25">
        <v>42247</v>
      </c>
      <c r="E2090" t="s">
        <v>82</v>
      </c>
      <c r="F2090" s="107"/>
    </row>
    <row r="2091" spans="1:6" x14ac:dyDescent="0.25">
      <c r="A2091" s="17">
        <v>50381</v>
      </c>
      <c r="B2091" s="24" t="s">
        <v>87</v>
      </c>
      <c r="C2091" s="25">
        <v>42247</v>
      </c>
      <c r="E2091" t="s">
        <v>82</v>
      </c>
      <c r="F2091" s="107"/>
    </row>
    <row r="2092" spans="1:6" x14ac:dyDescent="0.25">
      <c r="A2092" s="17">
        <v>50318</v>
      </c>
      <c r="B2092" s="24" t="s">
        <v>87</v>
      </c>
      <c r="C2092" s="25">
        <v>42247</v>
      </c>
      <c r="E2092" t="s">
        <v>82</v>
      </c>
      <c r="F2092" s="107"/>
    </row>
    <row r="2093" spans="1:6" x14ac:dyDescent="0.25">
      <c r="A2093" s="17">
        <v>50317</v>
      </c>
      <c r="B2093" s="24" t="s">
        <v>87</v>
      </c>
      <c r="C2093" s="25">
        <v>42247</v>
      </c>
      <c r="E2093" t="s">
        <v>82</v>
      </c>
      <c r="F2093" s="107"/>
    </row>
    <row r="2094" spans="1:6" x14ac:dyDescent="0.25">
      <c r="A2094" s="17">
        <v>50319</v>
      </c>
      <c r="B2094" s="24" t="s">
        <v>87</v>
      </c>
      <c r="C2094" s="25">
        <v>42247</v>
      </c>
      <c r="E2094" t="s">
        <v>82</v>
      </c>
      <c r="F2094" s="107"/>
    </row>
    <row r="2095" spans="1:6" x14ac:dyDescent="0.25">
      <c r="A2095" s="17">
        <v>50315</v>
      </c>
      <c r="B2095" s="24" t="s">
        <v>87</v>
      </c>
      <c r="C2095" s="25">
        <v>42247</v>
      </c>
      <c r="E2095" t="s">
        <v>82</v>
      </c>
      <c r="F2095" s="107"/>
    </row>
    <row r="2096" spans="1:6" x14ac:dyDescent="0.25">
      <c r="A2096" s="17">
        <v>50379</v>
      </c>
      <c r="B2096" s="24" t="s">
        <v>87</v>
      </c>
      <c r="C2096" s="25">
        <v>42249</v>
      </c>
      <c r="E2096" t="s">
        <v>82</v>
      </c>
      <c r="F2096" s="107"/>
    </row>
    <row r="2097" spans="1:6" x14ac:dyDescent="0.25">
      <c r="A2097" s="17">
        <v>50380</v>
      </c>
      <c r="B2097" s="24" t="s">
        <v>87</v>
      </c>
      <c r="C2097" s="25">
        <v>42249</v>
      </c>
      <c r="E2097" t="s">
        <v>82</v>
      </c>
      <c r="F2097" s="107"/>
    </row>
    <row r="2098" spans="1:6" x14ac:dyDescent="0.25">
      <c r="A2098" s="17">
        <v>50385</v>
      </c>
      <c r="B2098" s="24" t="s">
        <v>87</v>
      </c>
      <c r="C2098" s="25">
        <v>42249</v>
      </c>
      <c r="E2098" t="s">
        <v>82</v>
      </c>
      <c r="F2098" s="107"/>
    </row>
    <row r="2099" spans="1:6" x14ac:dyDescent="0.25">
      <c r="A2099" s="17">
        <v>50384</v>
      </c>
      <c r="B2099" s="24" t="s">
        <v>87</v>
      </c>
      <c r="C2099" s="25">
        <v>42249</v>
      </c>
      <c r="E2099" t="s">
        <v>82</v>
      </c>
      <c r="F2099" s="107"/>
    </row>
    <row r="2100" spans="1:6" x14ac:dyDescent="0.25">
      <c r="A2100" s="17">
        <v>50383</v>
      </c>
      <c r="B2100" s="24" t="s">
        <v>87</v>
      </c>
      <c r="C2100" s="25">
        <v>42249</v>
      </c>
      <c r="E2100" t="s">
        <v>82</v>
      </c>
      <c r="F2100" s="107"/>
    </row>
    <row r="2101" spans="1:6" x14ac:dyDescent="0.25">
      <c r="A2101" s="17">
        <v>50377</v>
      </c>
      <c r="B2101" s="24" t="s">
        <v>87</v>
      </c>
      <c r="C2101" s="25">
        <v>42251</v>
      </c>
      <c r="E2101" t="s">
        <v>82</v>
      </c>
      <c r="F2101" s="107"/>
    </row>
    <row r="2102" spans="1:6" x14ac:dyDescent="0.25">
      <c r="A2102" s="17">
        <v>50296</v>
      </c>
      <c r="B2102" s="24" t="s">
        <v>87</v>
      </c>
      <c r="C2102" s="25">
        <v>42255</v>
      </c>
      <c r="E2102" t="s">
        <v>82</v>
      </c>
      <c r="F2102" s="107"/>
    </row>
    <row r="2103" spans="1:6" x14ac:dyDescent="0.25">
      <c r="A2103" s="17">
        <v>50241</v>
      </c>
      <c r="B2103" s="24" t="s">
        <v>87</v>
      </c>
      <c r="C2103" s="25">
        <v>42263</v>
      </c>
      <c r="E2103" t="s">
        <v>82</v>
      </c>
      <c r="F2103" s="107"/>
    </row>
    <row r="2104" spans="1:6" x14ac:dyDescent="0.25">
      <c r="A2104" s="17">
        <v>50249</v>
      </c>
      <c r="B2104" s="24" t="s">
        <v>87</v>
      </c>
      <c r="C2104" s="25">
        <v>42265</v>
      </c>
      <c r="E2104" t="s">
        <v>82</v>
      </c>
      <c r="F2104" s="107"/>
    </row>
    <row r="2105" spans="1:6" x14ac:dyDescent="0.25">
      <c r="A2105" s="17">
        <v>50378</v>
      </c>
      <c r="B2105" s="24" t="s">
        <v>87</v>
      </c>
      <c r="C2105" s="25">
        <v>42268</v>
      </c>
      <c r="E2105" t="s">
        <v>82</v>
      </c>
      <c r="F2105" s="107"/>
    </row>
    <row r="2106" spans="1:6" x14ac:dyDescent="0.25">
      <c r="A2106" s="17">
        <v>50393</v>
      </c>
      <c r="B2106" s="24" t="s">
        <v>87</v>
      </c>
      <c r="C2106" s="25">
        <v>42268</v>
      </c>
      <c r="E2106" t="s">
        <v>82</v>
      </c>
      <c r="F2106" s="107"/>
    </row>
    <row r="2107" spans="1:6" x14ac:dyDescent="0.25">
      <c r="A2107" s="17">
        <v>50389</v>
      </c>
      <c r="B2107" s="24" t="s">
        <v>87</v>
      </c>
      <c r="C2107" s="25">
        <v>42268</v>
      </c>
      <c r="E2107" t="s">
        <v>82</v>
      </c>
      <c r="F2107" s="107"/>
    </row>
    <row r="2108" spans="1:6" x14ac:dyDescent="0.25">
      <c r="A2108" s="17">
        <v>50391</v>
      </c>
      <c r="B2108" s="24" t="s">
        <v>87</v>
      </c>
      <c r="C2108" s="25">
        <v>42283</v>
      </c>
      <c r="E2108" t="s">
        <v>82</v>
      </c>
      <c r="F2108" s="107"/>
    </row>
    <row r="2109" spans="1:6" x14ac:dyDescent="0.25">
      <c r="A2109" s="17">
        <v>50388</v>
      </c>
      <c r="B2109" s="24" t="s">
        <v>87</v>
      </c>
      <c r="C2109" s="25">
        <v>42283</v>
      </c>
      <c r="E2109" t="s">
        <v>82</v>
      </c>
      <c r="F2109" s="107"/>
    </row>
    <row r="2110" spans="1:6" x14ac:dyDescent="0.25">
      <c r="A2110" s="17">
        <v>50387</v>
      </c>
      <c r="B2110" s="24" t="s">
        <v>87</v>
      </c>
      <c r="C2110" s="25">
        <v>42286</v>
      </c>
      <c r="E2110" t="s">
        <v>82</v>
      </c>
      <c r="F2110" s="107"/>
    </row>
    <row r="2111" spans="1:6" x14ac:dyDescent="0.25">
      <c r="A2111" s="17">
        <v>50374</v>
      </c>
      <c r="B2111" s="24" t="s">
        <v>87</v>
      </c>
      <c r="C2111" s="25">
        <v>42291</v>
      </c>
      <c r="E2111" t="s">
        <v>82</v>
      </c>
      <c r="F2111" s="107"/>
    </row>
    <row r="2112" spans="1:6" x14ac:dyDescent="0.25">
      <c r="A2112" s="17">
        <v>50320</v>
      </c>
      <c r="B2112" s="24" t="s">
        <v>87</v>
      </c>
      <c r="C2112" s="25">
        <v>42291</v>
      </c>
      <c r="E2112" t="s">
        <v>82</v>
      </c>
      <c r="F2112" s="107"/>
    </row>
    <row r="2113" spans="1:6" x14ac:dyDescent="0.25">
      <c r="A2113" s="17">
        <v>50321</v>
      </c>
      <c r="B2113" s="24" t="s">
        <v>87</v>
      </c>
      <c r="C2113" s="25">
        <v>42291</v>
      </c>
      <c r="E2113" t="s">
        <v>82</v>
      </c>
      <c r="F2113" s="107"/>
    </row>
    <row r="2114" spans="1:6" x14ac:dyDescent="0.25">
      <c r="A2114" s="17">
        <v>50322</v>
      </c>
      <c r="B2114" s="24" t="s">
        <v>87</v>
      </c>
      <c r="C2114" s="25">
        <v>42291</v>
      </c>
      <c r="E2114" t="s">
        <v>82</v>
      </c>
      <c r="F2114" s="107"/>
    </row>
    <row r="2115" spans="1:6" x14ac:dyDescent="0.25">
      <c r="A2115" s="17">
        <v>50323</v>
      </c>
      <c r="B2115" s="24" t="s">
        <v>87</v>
      </c>
      <c r="C2115" s="25">
        <v>42291</v>
      </c>
      <c r="E2115" t="s">
        <v>82</v>
      </c>
      <c r="F2115" s="107"/>
    </row>
    <row r="2116" spans="1:6" x14ac:dyDescent="0.25">
      <c r="A2116" s="17">
        <v>50324</v>
      </c>
      <c r="B2116" s="24" t="s">
        <v>87</v>
      </c>
      <c r="C2116" s="25">
        <v>42291</v>
      </c>
      <c r="E2116" t="s">
        <v>82</v>
      </c>
      <c r="F2116" s="107"/>
    </row>
    <row r="2117" spans="1:6" x14ac:dyDescent="0.25">
      <c r="A2117" s="17">
        <v>50325</v>
      </c>
      <c r="B2117" s="24" t="s">
        <v>87</v>
      </c>
      <c r="C2117" s="25">
        <v>42291</v>
      </c>
      <c r="E2117" t="s">
        <v>82</v>
      </c>
      <c r="F2117" s="107"/>
    </row>
    <row r="2118" spans="1:6" x14ac:dyDescent="0.25">
      <c r="A2118" s="17">
        <v>50338</v>
      </c>
      <c r="B2118" s="24" t="s">
        <v>87</v>
      </c>
      <c r="C2118" s="25">
        <v>42291</v>
      </c>
      <c r="E2118" t="s">
        <v>82</v>
      </c>
      <c r="F2118" s="107"/>
    </row>
    <row r="2119" spans="1:6" x14ac:dyDescent="0.25">
      <c r="A2119" s="17">
        <v>50339</v>
      </c>
      <c r="B2119" s="24" t="s">
        <v>87</v>
      </c>
      <c r="C2119" s="25">
        <v>42291</v>
      </c>
      <c r="E2119" t="s">
        <v>82</v>
      </c>
      <c r="F2119" s="107"/>
    </row>
    <row r="2120" spans="1:6" x14ac:dyDescent="0.25">
      <c r="A2120" s="17">
        <v>50340</v>
      </c>
      <c r="B2120" s="24" t="s">
        <v>87</v>
      </c>
      <c r="C2120" s="25">
        <v>42291</v>
      </c>
      <c r="E2120" t="s">
        <v>82</v>
      </c>
      <c r="F2120" s="107"/>
    </row>
    <row r="2121" spans="1:6" x14ac:dyDescent="0.25">
      <c r="A2121" s="17">
        <v>50341</v>
      </c>
      <c r="B2121" s="24" t="s">
        <v>87</v>
      </c>
      <c r="C2121" s="25">
        <v>42291</v>
      </c>
      <c r="E2121" t="s">
        <v>82</v>
      </c>
      <c r="F2121" s="107"/>
    </row>
    <row r="2122" spans="1:6" x14ac:dyDescent="0.25">
      <c r="A2122" s="17">
        <v>50342</v>
      </c>
      <c r="B2122" s="24" t="s">
        <v>87</v>
      </c>
      <c r="C2122" s="25">
        <v>42291</v>
      </c>
      <c r="E2122" t="s">
        <v>82</v>
      </c>
      <c r="F2122" s="107"/>
    </row>
    <row r="2123" spans="1:6" x14ac:dyDescent="0.25">
      <c r="A2123" s="17">
        <v>50367</v>
      </c>
      <c r="B2123" s="24" t="s">
        <v>87</v>
      </c>
      <c r="C2123" s="25">
        <v>42292</v>
      </c>
      <c r="E2123" t="s">
        <v>82</v>
      </c>
      <c r="F2123" s="107"/>
    </row>
    <row r="2124" spans="1:6" x14ac:dyDescent="0.25">
      <c r="A2124" s="17">
        <v>50366</v>
      </c>
      <c r="B2124" s="24" t="s">
        <v>87</v>
      </c>
      <c r="C2124" s="25">
        <v>42292</v>
      </c>
      <c r="E2124" t="s">
        <v>82</v>
      </c>
      <c r="F2124" s="107"/>
    </row>
    <row r="2125" spans="1:6" x14ac:dyDescent="0.25">
      <c r="A2125" s="17">
        <v>50365</v>
      </c>
      <c r="B2125" s="24" t="s">
        <v>87</v>
      </c>
      <c r="C2125" s="25">
        <v>42292</v>
      </c>
      <c r="E2125" t="s">
        <v>82</v>
      </c>
      <c r="F2125" s="107"/>
    </row>
    <row r="2126" spans="1:6" x14ac:dyDescent="0.25">
      <c r="A2126" s="17">
        <v>50364</v>
      </c>
      <c r="B2126" s="24" t="s">
        <v>87</v>
      </c>
      <c r="C2126" s="25">
        <v>42292</v>
      </c>
      <c r="E2126" t="s">
        <v>82</v>
      </c>
      <c r="F2126" s="107"/>
    </row>
    <row r="2127" spans="1:6" x14ac:dyDescent="0.25">
      <c r="A2127" s="17">
        <v>50363</v>
      </c>
      <c r="B2127" s="24" t="s">
        <v>87</v>
      </c>
      <c r="C2127" s="25">
        <v>42292</v>
      </c>
      <c r="E2127" t="s">
        <v>82</v>
      </c>
      <c r="F2127" s="107"/>
    </row>
    <row r="2128" spans="1:6" x14ac:dyDescent="0.25">
      <c r="A2128" s="17">
        <v>50362</v>
      </c>
      <c r="B2128" s="24" t="s">
        <v>87</v>
      </c>
      <c r="C2128" s="25">
        <v>42292</v>
      </c>
      <c r="E2128" t="s">
        <v>82</v>
      </c>
      <c r="F2128" s="107"/>
    </row>
    <row r="2129" spans="1:6" x14ac:dyDescent="0.25">
      <c r="A2129" s="17">
        <v>50356</v>
      </c>
      <c r="B2129" s="24" t="s">
        <v>87</v>
      </c>
      <c r="C2129" s="25">
        <v>42292</v>
      </c>
      <c r="E2129" t="s">
        <v>82</v>
      </c>
      <c r="F2129" s="107"/>
    </row>
    <row r="2130" spans="1:6" x14ac:dyDescent="0.25">
      <c r="A2130" s="17">
        <v>50357</v>
      </c>
      <c r="B2130" s="24" t="s">
        <v>87</v>
      </c>
      <c r="C2130" s="25">
        <v>42292</v>
      </c>
      <c r="E2130" t="s">
        <v>82</v>
      </c>
      <c r="F2130" s="107"/>
    </row>
    <row r="2131" spans="1:6" x14ac:dyDescent="0.25">
      <c r="A2131" s="17">
        <v>50359</v>
      </c>
      <c r="B2131" s="24" t="s">
        <v>87</v>
      </c>
      <c r="C2131" s="25">
        <v>42292</v>
      </c>
      <c r="E2131" t="s">
        <v>82</v>
      </c>
      <c r="F2131" s="107"/>
    </row>
    <row r="2132" spans="1:6" x14ac:dyDescent="0.25">
      <c r="A2132" s="17">
        <v>50360</v>
      </c>
      <c r="B2132" s="24" t="s">
        <v>87</v>
      </c>
      <c r="C2132" s="25">
        <v>42292</v>
      </c>
      <c r="E2132" t="s">
        <v>82</v>
      </c>
      <c r="F2132" s="107"/>
    </row>
    <row r="2133" spans="1:6" x14ac:dyDescent="0.25">
      <c r="A2133" s="17">
        <v>50328</v>
      </c>
      <c r="B2133" s="24" t="s">
        <v>87</v>
      </c>
      <c r="C2133" s="25">
        <v>42292</v>
      </c>
      <c r="E2133" t="s">
        <v>82</v>
      </c>
      <c r="F2133" s="107"/>
    </row>
    <row r="2134" spans="1:6" x14ac:dyDescent="0.25">
      <c r="A2134" s="17">
        <v>50329</v>
      </c>
      <c r="B2134" s="24" t="s">
        <v>87</v>
      </c>
      <c r="C2134" s="25">
        <v>42292</v>
      </c>
      <c r="E2134" t="s">
        <v>82</v>
      </c>
      <c r="F2134" s="107"/>
    </row>
    <row r="2135" spans="1:6" x14ac:dyDescent="0.25">
      <c r="A2135" s="17">
        <v>50361</v>
      </c>
      <c r="B2135" s="24" t="s">
        <v>87</v>
      </c>
      <c r="C2135" s="25">
        <v>42293</v>
      </c>
      <c r="E2135" t="s">
        <v>82</v>
      </c>
      <c r="F2135" s="107"/>
    </row>
    <row r="2136" spans="1:6" x14ac:dyDescent="0.25">
      <c r="A2136" s="17">
        <v>50344</v>
      </c>
      <c r="B2136" s="24" t="s">
        <v>87</v>
      </c>
      <c r="C2136" s="25">
        <v>42296</v>
      </c>
      <c r="E2136" t="s">
        <v>82</v>
      </c>
      <c r="F2136" s="107"/>
    </row>
    <row r="2137" spans="1:6" x14ac:dyDescent="0.25">
      <c r="A2137" s="17">
        <v>50345</v>
      </c>
      <c r="B2137" s="24" t="s">
        <v>87</v>
      </c>
      <c r="C2137" s="25">
        <v>42296</v>
      </c>
      <c r="E2137" t="s">
        <v>82</v>
      </c>
      <c r="F2137" s="107"/>
    </row>
    <row r="2138" spans="1:6" x14ac:dyDescent="0.25">
      <c r="A2138" s="17">
        <v>50348</v>
      </c>
      <c r="B2138" s="24" t="s">
        <v>87</v>
      </c>
      <c r="C2138" s="25">
        <v>42296</v>
      </c>
      <c r="E2138" t="s">
        <v>82</v>
      </c>
      <c r="F2138" s="107"/>
    </row>
    <row r="2139" spans="1:6" x14ac:dyDescent="0.25">
      <c r="A2139" s="17">
        <v>50336</v>
      </c>
      <c r="B2139" s="24" t="s">
        <v>87</v>
      </c>
      <c r="C2139" s="25">
        <v>42296</v>
      </c>
      <c r="E2139" t="s">
        <v>82</v>
      </c>
      <c r="F2139" s="107"/>
    </row>
    <row r="2140" spans="1:6" x14ac:dyDescent="0.25">
      <c r="A2140" s="17">
        <v>50337</v>
      </c>
      <c r="B2140" s="24" t="s">
        <v>87</v>
      </c>
      <c r="C2140" s="25">
        <v>42296</v>
      </c>
      <c r="E2140" t="s">
        <v>82</v>
      </c>
      <c r="F2140" s="107"/>
    </row>
    <row r="2141" spans="1:6" x14ac:dyDescent="0.25">
      <c r="A2141" s="17">
        <v>50346</v>
      </c>
      <c r="B2141" s="24" t="s">
        <v>87</v>
      </c>
      <c r="C2141" s="25">
        <v>42296</v>
      </c>
      <c r="E2141" t="s">
        <v>82</v>
      </c>
      <c r="F2141" s="107"/>
    </row>
    <row r="2142" spans="1:6" x14ac:dyDescent="0.25">
      <c r="A2142" s="17">
        <v>50347</v>
      </c>
      <c r="B2142" s="24" t="s">
        <v>87</v>
      </c>
      <c r="C2142" s="25">
        <v>42296</v>
      </c>
      <c r="E2142" t="s">
        <v>82</v>
      </c>
      <c r="F2142" s="107"/>
    </row>
    <row r="2143" spans="1:6" x14ac:dyDescent="0.25">
      <c r="A2143" s="17">
        <v>50147</v>
      </c>
      <c r="B2143" s="24" t="s">
        <v>85</v>
      </c>
      <c r="C2143" s="25">
        <v>42143</v>
      </c>
      <c r="E2143" t="s">
        <v>82</v>
      </c>
      <c r="F2143" s="107"/>
    </row>
    <row r="2144" spans="1:6" x14ac:dyDescent="0.25">
      <c r="A2144" s="17">
        <v>50148</v>
      </c>
      <c r="B2144" s="24" t="s">
        <v>85</v>
      </c>
      <c r="C2144" s="25">
        <v>42143</v>
      </c>
      <c r="E2144" t="s">
        <v>82</v>
      </c>
      <c r="F2144" s="107"/>
    </row>
    <row r="2145" spans="1:6" x14ac:dyDescent="0.25">
      <c r="A2145" s="17">
        <v>50146</v>
      </c>
      <c r="B2145" s="24" t="s">
        <v>85</v>
      </c>
      <c r="C2145" s="25">
        <v>42143</v>
      </c>
      <c r="E2145" t="s">
        <v>82</v>
      </c>
      <c r="F2145" s="107"/>
    </row>
    <row r="2146" spans="1:6" x14ac:dyDescent="0.25">
      <c r="A2146" s="17">
        <v>50150</v>
      </c>
      <c r="B2146" s="24" t="s">
        <v>85</v>
      </c>
      <c r="C2146" s="25">
        <v>42144</v>
      </c>
      <c r="E2146" t="s">
        <v>82</v>
      </c>
      <c r="F2146" s="107"/>
    </row>
    <row r="2147" spans="1:6" x14ac:dyDescent="0.25">
      <c r="A2147" s="17">
        <v>50149</v>
      </c>
      <c r="B2147" s="24" t="s">
        <v>85</v>
      </c>
      <c r="C2147" s="25">
        <v>42144</v>
      </c>
      <c r="E2147" t="s">
        <v>82</v>
      </c>
      <c r="F2147" s="107"/>
    </row>
    <row r="2148" spans="1:6" x14ac:dyDescent="0.25">
      <c r="A2148" s="17">
        <v>50152</v>
      </c>
      <c r="B2148" s="24" t="s">
        <v>85</v>
      </c>
      <c r="C2148" s="25">
        <v>42144</v>
      </c>
      <c r="E2148" t="s">
        <v>82</v>
      </c>
      <c r="F2148" s="107"/>
    </row>
    <row r="2149" spans="1:6" x14ac:dyDescent="0.25">
      <c r="A2149" s="17">
        <v>50349</v>
      </c>
      <c r="B2149" s="24" t="s">
        <v>87</v>
      </c>
      <c r="C2149" s="25">
        <v>42296</v>
      </c>
      <c r="E2149" t="s">
        <v>82</v>
      </c>
      <c r="F2149" s="107"/>
    </row>
    <row r="2150" spans="1:6" x14ac:dyDescent="0.25">
      <c r="A2150" s="17">
        <v>50334</v>
      </c>
      <c r="B2150" s="24" t="s">
        <v>87</v>
      </c>
      <c r="C2150" s="25">
        <v>42296</v>
      </c>
      <c r="E2150" t="s">
        <v>82</v>
      </c>
      <c r="F2150" s="107"/>
    </row>
    <row r="2151" spans="1:6" x14ac:dyDescent="0.25">
      <c r="A2151" s="17">
        <v>50332</v>
      </c>
      <c r="B2151" s="24" t="s">
        <v>87</v>
      </c>
      <c r="C2151" s="25">
        <v>42296</v>
      </c>
      <c r="E2151" t="s">
        <v>82</v>
      </c>
      <c r="F2151" s="107"/>
    </row>
    <row r="2152" spans="1:6" x14ac:dyDescent="0.25">
      <c r="A2152" s="17">
        <v>50333</v>
      </c>
      <c r="B2152" s="24" t="s">
        <v>87</v>
      </c>
      <c r="C2152" s="25">
        <v>42296</v>
      </c>
      <c r="E2152" t="s">
        <v>82</v>
      </c>
      <c r="F2152" s="107"/>
    </row>
    <row r="2153" spans="1:6" x14ac:dyDescent="0.25">
      <c r="A2153" s="17">
        <v>50335</v>
      </c>
      <c r="B2153" s="24" t="s">
        <v>87</v>
      </c>
      <c r="C2153" s="25">
        <v>42296</v>
      </c>
      <c r="E2153" t="s">
        <v>82</v>
      </c>
      <c r="F2153" s="107"/>
    </row>
    <row r="2154" spans="1:6" x14ac:dyDescent="0.25">
      <c r="A2154" s="17">
        <v>49911</v>
      </c>
      <c r="B2154" s="24" t="s">
        <v>87</v>
      </c>
      <c r="C2154" s="25">
        <v>42296</v>
      </c>
      <c r="E2154" t="s">
        <v>82</v>
      </c>
      <c r="F2154" s="107"/>
    </row>
    <row r="2155" spans="1:6" x14ac:dyDescent="0.25">
      <c r="A2155" s="17">
        <v>50376</v>
      </c>
      <c r="B2155" s="24" t="s">
        <v>87</v>
      </c>
      <c r="C2155" s="25">
        <v>42296</v>
      </c>
      <c r="E2155" t="s">
        <v>82</v>
      </c>
      <c r="F2155" s="107"/>
    </row>
    <row r="2156" spans="1:6" x14ac:dyDescent="0.25">
      <c r="A2156" s="17">
        <v>50397</v>
      </c>
      <c r="B2156" s="24" t="s">
        <v>87</v>
      </c>
      <c r="C2156" s="25">
        <v>42296</v>
      </c>
      <c r="E2156" t="s">
        <v>82</v>
      </c>
      <c r="F2156" s="107"/>
    </row>
    <row r="2157" spans="1:6" x14ac:dyDescent="0.25">
      <c r="A2157" s="17">
        <v>48091</v>
      </c>
      <c r="B2157" s="24" t="s">
        <v>87</v>
      </c>
      <c r="C2157" s="25">
        <v>42297</v>
      </c>
      <c r="E2157" t="s">
        <v>82</v>
      </c>
      <c r="F2157" s="107"/>
    </row>
    <row r="2158" spans="1:6" x14ac:dyDescent="0.25">
      <c r="A2158" s="17">
        <v>50369</v>
      </c>
      <c r="B2158" s="24" t="s">
        <v>87</v>
      </c>
      <c r="C2158" s="25">
        <v>42298</v>
      </c>
      <c r="E2158" t="s">
        <v>82</v>
      </c>
      <c r="F2158" s="107"/>
    </row>
    <row r="2159" spans="1:6" x14ac:dyDescent="0.25">
      <c r="A2159" s="17">
        <v>50355</v>
      </c>
      <c r="B2159" s="24" t="s">
        <v>87</v>
      </c>
      <c r="C2159" s="25">
        <v>42298</v>
      </c>
      <c r="E2159" t="s">
        <v>82</v>
      </c>
      <c r="F2159" s="107"/>
    </row>
    <row r="2160" spans="1:6" x14ac:dyDescent="0.25">
      <c r="A2160" s="17">
        <v>50354</v>
      </c>
      <c r="B2160" s="24" t="s">
        <v>87</v>
      </c>
      <c r="C2160" s="25">
        <v>42298</v>
      </c>
      <c r="E2160" t="s">
        <v>82</v>
      </c>
      <c r="F2160" s="107"/>
    </row>
    <row r="2161" spans="1:6" x14ac:dyDescent="0.25">
      <c r="A2161" s="17">
        <v>50373</v>
      </c>
      <c r="B2161" s="24" t="s">
        <v>87</v>
      </c>
      <c r="C2161" s="25">
        <v>42298</v>
      </c>
      <c r="E2161" t="s">
        <v>82</v>
      </c>
      <c r="F2161" s="107"/>
    </row>
    <row r="2162" spans="1:6" x14ac:dyDescent="0.25">
      <c r="A2162" s="17">
        <v>50350</v>
      </c>
      <c r="B2162" s="24" t="s">
        <v>87</v>
      </c>
      <c r="C2162" s="25">
        <v>42298</v>
      </c>
      <c r="E2162" t="s">
        <v>82</v>
      </c>
      <c r="F2162" s="107"/>
    </row>
    <row r="2163" spans="1:6" x14ac:dyDescent="0.25">
      <c r="A2163" s="17">
        <v>50353</v>
      </c>
      <c r="B2163" s="24" t="s">
        <v>87</v>
      </c>
      <c r="C2163" s="25">
        <v>42298</v>
      </c>
      <c r="E2163" t="s">
        <v>82</v>
      </c>
      <c r="F2163" s="107"/>
    </row>
    <row r="2164" spans="1:6" x14ac:dyDescent="0.25">
      <c r="A2164" s="17">
        <v>50372</v>
      </c>
      <c r="B2164" s="24" t="s">
        <v>87</v>
      </c>
      <c r="C2164" s="25">
        <v>42298</v>
      </c>
      <c r="E2164" t="s">
        <v>82</v>
      </c>
      <c r="F2164" s="107"/>
    </row>
    <row r="2165" spans="1:6" x14ac:dyDescent="0.25">
      <c r="A2165" s="17">
        <v>50352</v>
      </c>
      <c r="B2165" s="24" t="s">
        <v>87</v>
      </c>
      <c r="C2165" s="25">
        <v>42298</v>
      </c>
      <c r="E2165" t="s">
        <v>82</v>
      </c>
      <c r="F2165" s="107"/>
    </row>
    <row r="2166" spans="1:6" x14ac:dyDescent="0.25">
      <c r="A2166" s="17">
        <v>50386</v>
      </c>
      <c r="B2166" s="24" t="s">
        <v>87</v>
      </c>
      <c r="C2166" s="25">
        <v>42299</v>
      </c>
      <c r="E2166" t="s">
        <v>82</v>
      </c>
      <c r="F2166" s="107"/>
    </row>
    <row r="2167" spans="1:6" x14ac:dyDescent="0.25">
      <c r="A2167" s="17">
        <v>50399</v>
      </c>
      <c r="B2167" s="24" t="s">
        <v>87</v>
      </c>
      <c r="C2167" s="25">
        <v>42299</v>
      </c>
      <c r="E2167" t="s">
        <v>82</v>
      </c>
      <c r="F2167" s="107"/>
    </row>
    <row r="2168" spans="1:6" x14ac:dyDescent="0.25">
      <c r="A2168" s="17">
        <v>50401</v>
      </c>
      <c r="B2168" s="24" t="s">
        <v>87</v>
      </c>
      <c r="C2168" s="25">
        <v>42299</v>
      </c>
      <c r="E2168" t="s">
        <v>82</v>
      </c>
      <c r="F2168" s="107"/>
    </row>
    <row r="2169" spans="1:6" x14ac:dyDescent="0.25">
      <c r="A2169" s="17">
        <v>50153</v>
      </c>
      <c r="B2169" s="24" t="s">
        <v>85</v>
      </c>
      <c r="C2169" s="25">
        <v>42145</v>
      </c>
      <c r="E2169" t="s">
        <v>82</v>
      </c>
      <c r="F2169" s="107"/>
    </row>
    <row r="2170" spans="1:6" x14ac:dyDescent="0.25">
      <c r="A2170" s="17">
        <v>50154</v>
      </c>
      <c r="B2170" s="24" t="s">
        <v>85</v>
      </c>
      <c r="C2170" s="25">
        <v>42145</v>
      </c>
      <c r="E2170" t="s">
        <v>82</v>
      </c>
      <c r="F2170" s="107"/>
    </row>
    <row r="2171" spans="1:6" x14ac:dyDescent="0.25">
      <c r="A2171" s="17">
        <v>50402</v>
      </c>
      <c r="B2171" s="24" t="s">
        <v>87</v>
      </c>
      <c r="C2171" s="25">
        <v>42299</v>
      </c>
      <c r="E2171" t="s">
        <v>82</v>
      </c>
      <c r="F2171" s="107"/>
    </row>
    <row r="2172" spans="1:6" x14ac:dyDescent="0.25">
      <c r="A2172" s="17">
        <v>50403</v>
      </c>
      <c r="B2172" s="24" t="s">
        <v>87</v>
      </c>
      <c r="C2172" s="25">
        <v>42299</v>
      </c>
      <c r="E2172" t="s">
        <v>82</v>
      </c>
      <c r="F2172" s="107"/>
    </row>
    <row r="2173" spans="1:6" x14ac:dyDescent="0.25">
      <c r="A2173" s="17">
        <v>50441</v>
      </c>
      <c r="B2173" s="24" t="s">
        <v>87</v>
      </c>
      <c r="C2173" s="25">
        <v>42299</v>
      </c>
      <c r="E2173" t="s">
        <v>82</v>
      </c>
      <c r="F2173" s="107"/>
    </row>
    <row r="2174" spans="1:6" x14ac:dyDescent="0.25">
      <c r="A2174" s="17">
        <v>50327</v>
      </c>
      <c r="B2174" s="24" t="s">
        <v>87</v>
      </c>
      <c r="C2174" s="25">
        <v>42299</v>
      </c>
      <c r="E2174" t="s">
        <v>82</v>
      </c>
      <c r="F2174" s="107"/>
    </row>
    <row r="2175" spans="1:6" x14ac:dyDescent="0.25">
      <c r="A2175" s="17">
        <v>50326</v>
      </c>
      <c r="B2175" s="24" t="s">
        <v>87</v>
      </c>
      <c r="C2175" s="25">
        <v>42299</v>
      </c>
      <c r="E2175" t="s">
        <v>82</v>
      </c>
      <c r="F2175" s="107"/>
    </row>
    <row r="2176" spans="1:6" x14ac:dyDescent="0.25">
      <c r="A2176" s="17">
        <v>50442</v>
      </c>
      <c r="B2176" s="24" t="s">
        <v>87</v>
      </c>
      <c r="C2176" s="25">
        <v>42299</v>
      </c>
      <c r="E2176" t="s">
        <v>82</v>
      </c>
      <c r="F2176" s="107"/>
    </row>
    <row r="2177" spans="1:6" x14ac:dyDescent="0.25">
      <c r="A2177" s="17">
        <v>50330</v>
      </c>
      <c r="B2177" s="24" t="s">
        <v>87</v>
      </c>
      <c r="C2177" s="25">
        <v>42299</v>
      </c>
      <c r="E2177" t="s">
        <v>82</v>
      </c>
      <c r="F2177" s="107"/>
    </row>
    <row r="2178" spans="1:6" x14ac:dyDescent="0.25">
      <c r="A2178" s="17">
        <v>50331</v>
      </c>
      <c r="B2178" s="24" t="s">
        <v>87</v>
      </c>
      <c r="C2178" s="25">
        <v>42299</v>
      </c>
      <c r="E2178" t="s">
        <v>82</v>
      </c>
      <c r="F2178" s="107"/>
    </row>
    <row r="2179" spans="1:6" x14ac:dyDescent="0.25">
      <c r="A2179" s="17">
        <v>50440</v>
      </c>
      <c r="B2179" s="24" t="s">
        <v>87</v>
      </c>
      <c r="C2179" s="25">
        <v>42299</v>
      </c>
      <c r="E2179" t="s">
        <v>82</v>
      </c>
      <c r="F2179" s="107"/>
    </row>
    <row r="2180" spans="1:6" x14ac:dyDescent="0.25">
      <c r="A2180" s="17">
        <v>50445</v>
      </c>
      <c r="B2180" s="24" t="s">
        <v>87</v>
      </c>
      <c r="C2180" s="25">
        <v>42299</v>
      </c>
      <c r="E2180" t="s">
        <v>82</v>
      </c>
      <c r="F2180" s="107"/>
    </row>
    <row r="2181" spans="1:6" x14ac:dyDescent="0.25">
      <c r="A2181" s="17">
        <v>50444</v>
      </c>
      <c r="B2181" s="24" t="s">
        <v>87</v>
      </c>
      <c r="C2181" s="25">
        <v>42299</v>
      </c>
      <c r="E2181" t="s">
        <v>82</v>
      </c>
      <c r="F2181" s="107"/>
    </row>
    <row r="2182" spans="1:6" x14ac:dyDescent="0.25">
      <c r="A2182" s="17">
        <v>50443</v>
      </c>
      <c r="B2182" s="24" t="s">
        <v>87</v>
      </c>
      <c r="C2182" s="25">
        <v>42299</v>
      </c>
      <c r="E2182" t="s">
        <v>82</v>
      </c>
      <c r="F2182" s="107"/>
    </row>
    <row r="2183" spans="1:6" x14ac:dyDescent="0.25">
      <c r="A2183" s="17">
        <v>50404</v>
      </c>
      <c r="B2183" s="24" t="s">
        <v>87</v>
      </c>
      <c r="C2183" s="25">
        <v>42300</v>
      </c>
      <c r="E2183" t="s">
        <v>82</v>
      </c>
      <c r="F2183" s="107"/>
    </row>
    <row r="2184" spans="1:6" x14ac:dyDescent="0.25">
      <c r="A2184" s="17">
        <v>50405</v>
      </c>
      <c r="B2184" s="24" t="s">
        <v>87</v>
      </c>
      <c r="C2184" s="25">
        <v>42300</v>
      </c>
      <c r="E2184" t="s">
        <v>82</v>
      </c>
      <c r="F2184" s="107"/>
    </row>
    <row r="2185" spans="1:6" x14ac:dyDescent="0.25">
      <c r="A2185" s="17">
        <v>50406</v>
      </c>
      <c r="B2185" s="24" t="s">
        <v>87</v>
      </c>
      <c r="C2185" s="25">
        <v>42300</v>
      </c>
      <c r="E2185" t="s">
        <v>82</v>
      </c>
      <c r="F2185" s="107"/>
    </row>
    <row r="2186" spans="1:6" x14ac:dyDescent="0.25">
      <c r="A2186" s="17">
        <v>50407</v>
      </c>
      <c r="B2186" s="24" t="s">
        <v>87</v>
      </c>
      <c r="C2186" s="25">
        <v>42300</v>
      </c>
      <c r="E2186" t="s">
        <v>82</v>
      </c>
      <c r="F2186" s="107"/>
    </row>
    <row r="2187" spans="1:6" x14ac:dyDescent="0.25">
      <c r="A2187" s="17">
        <v>50408</v>
      </c>
      <c r="B2187" s="24" t="s">
        <v>87</v>
      </c>
      <c r="C2187" s="25">
        <v>42300</v>
      </c>
      <c r="E2187" t="s">
        <v>82</v>
      </c>
      <c r="F2187" s="107"/>
    </row>
    <row r="2188" spans="1:6" x14ac:dyDescent="0.25">
      <c r="A2188" s="17">
        <v>50409</v>
      </c>
      <c r="B2188" s="24" t="s">
        <v>87</v>
      </c>
      <c r="C2188" s="25">
        <v>42300</v>
      </c>
      <c r="E2188" t="s">
        <v>82</v>
      </c>
      <c r="F2188" s="107"/>
    </row>
    <row r="2189" spans="1:6" x14ac:dyDescent="0.25">
      <c r="A2189" s="17">
        <v>50446</v>
      </c>
      <c r="B2189" s="24" t="s">
        <v>87</v>
      </c>
      <c r="C2189" s="25">
        <v>42300</v>
      </c>
      <c r="E2189" t="s">
        <v>82</v>
      </c>
      <c r="F2189" s="107"/>
    </row>
    <row r="2190" spans="1:6" x14ac:dyDescent="0.25">
      <c r="A2190" s="17">
        <v>50447</v>
      </c>
      <c r="B2190" s="24" t="s">
        <v>87</v>
      </c>
      <c r="C2190" s="25">
        <v>42300</v>
      </c>
      <c r="E2190" t="s">
        <v>82</v>
      </c>
      <c r="F2190" s="107"/>
    </row>
    <row r="2191" spans="1:6" x14ac:dyDescent="0.25">
      <c r="A2191" s="17">
        <v>50448</v>
      </c>
      <c r="B2191" s="24" t="s">
        <v>87</v>
      </c>
      <c r="C2191" s="25">
        <v>42300</v>
      </c>
      <c r="E2191" t="s">
        <v>82</v>
      </c>
      <c r="F2191" s="107"/>
    </row>
    <row r="2192" spans="1:6" x14ac:dyDescent="0.25">
      <c r="A2192" s="17">
        <v>50449</v>
      </c>
      <c r="B2192" s="24" t="s">
        <v>87</v>
      </c>
      <c r="C2192" s="25">
        <v>42300</v>
      </c>
      <c r="E2192" t="s">
        <v>82</v>
      </c>
      <c r="F2192" s="107"/>
    </row>
    <row r="2193" spans="1:6" x14ac:dyDescent="0.25">
      <c r="A2193" s="17">
        <v>50450</v>
      </c>
      <c r="B2193" s="24" t="s">
        <v>87</v>
      </c>
      <c r="C2193" s="25">
        <v>42300</v>
      </c>
      <c r="E2193" t="s">
        <v>82</v>
      </c>
      <c r="F2193" s="107"/>
    </row>
    <row r="2194" spans="1:6" x14ac:dyDescent="0.25">
      <c r="A2194" s="17">
        <v>50451</v>
      </c>
      <c r="B2194" s="24" t="s">
        <v>87</v>
      </c>
      <c r="C2194" s="25">
        <v>42300</v>
      </c>
      <c r="E2194" t="s">
        <v>82</v>
      </c>
      <c r="F2194" s="107"/>
    </row>
    <row r="2195" spans="1:6" x14ac:dyDescent="0.25">
      <c r="A2195" s="17">
        <v>50412</v>
      </c>
      <c r="B2195" s="24" t="s">
        <v>87</v>
      </c>
      <c r="C2195" s="25">
        <v>42303</v>
      </c>
      <c r="E2195" t="s">
        <v>82</v>
      </c>
      <c r="F2195" s="107"/>
    </row>
    <row r="2196" spans="1:6" x14ac:dyDescent="0.25">
      <c r="A2196" s="17">
        <v>50411</v>
      </c>
      <c r="B2196" s="24" t="s">
        <v>87</v>
      </c>
      <c r="C2196" s="25">
        <v>42303</v>
      </c>
      <c r="E2196" t="s">
        <v>82</v>
      </c>
      <c r="F2196" s="107"/>
    </row>
    <row r="2197" spans="1:6" x14ac:dyDescent="0.25">
      <c r="A2197" s="17">
        <v>50410</v>
      </c>
      <c r="B2197" s="24" t="s">
        <v>87</v>
      </c>
      <c r="C2197" s="25">
        <v>42303</v>
      </c>
      <c r="E2197" t="s">
        <v>82</v>
      </c>
      <c r="F2197" s="107"/>
    </row>
    <row r="2198" spans="1:6" x14ac:dyDescent="0.25">
      <c r="A2198" s="17" t="s">
        <v>215</v>
      </c>
      <c r="B2198" s="24" t="s">
        <v>87</v>
      </c>
      <c r="C2198" s="25">
        <v>42304</v>
      </c>
      <c r="E2198" t="s">
        <v>82</v>
      </c>
      <c r="F2198" s="107"/>
    </row>
    <row r="2199" spans="1:6" x14ac:dyDescent="0.25">
      <c r="A2199" s="17">
        <v>50423</v>
      </c>
      <c r="B2199" s="24" t="s">
        <v>87</v>
      </c>
      <c r="C2199" s="25">
        <v>42306</v>
      </c>
      <c r="E2199" t="s">
        <v>82</v>
      </c>
      <c r="F2199" s="107"/>
    </row>
    <row r="2200" spans="1:6" x14ac:dyDescent="0.25">
      <c r="A2200" s="17">
        <v>50470</v>
      </c>
      <c r="B2200" s="24" t="s">
        <v>87</v>
      </c>
      <c r="C2200" s="25">
        <v>42306</v>
      </c>
      <c r="E2200" t="s">
        <v>82</v>
      </c>
      <c r="F2200" s="107"/>
    </row>
    <row r="2201" spans="1:6" x14ac:dyDescent="0.25">
      <c r="A2201" s="17">
        <v>50471</v>
      </c>
      <c r="B2201" s="24" t="s">
        <v>87</v>
      </c>
      <c r="C2201" s="25">
        <v>42306</v>
      </c>
      <c r="E2201" t="s">
        <v>82</v>
      </c>
      <c r="F2201" s="107"/>
    </row>
    <row r="2202" spans="1:6" x14ac:dyDescent="0.25">
      <c r="A2202" s="17">
        <v>50480</v>
      </c>
      <c r="B2202" s="24" t="s">
        <v>87</v>
      </c>
      <c r="C2202" s="25">
        <v>42306</v>
      </c>
      <c r="E2202" t="s">
        <v>82</v>
      </c>
      <c r="F2202" s="107"/>
    </row>
    <row r="2203" spans="1:6" x14ac:dyDescent="0.25">
      <c r="A2203" s="17">
        <v>50479</v>
      </c>
      <c r="B2203" s="24" t="s">
        <v>87</v>
      </c>
      <c r="C2203" s="25">
        <v>42306</v>
      </c>
      <c r="E2203" t="s">
        <v>82</v>
      </c>
      <c r="F2203" s="107"/>
    </row>
    <row r="2204" spans="1:6" x14ac:dyDescent="0.25">
      <c r="A2204" s="17">
        <v>50481</v>
      </c>
      <c r="B2204" s="24" t="s">
        <v>87</v>
      </c>
      <c r="C2204" s="25">
        <v>42306</v>
      </c>
      <c r="E2204" t="s">
        <v>82</v>
      </c>
      <c r="F2204" s="107"/>
    </row>
    <row r="2205" spans="1:6" x14ac:dyDescent="0.25">
      <c r="A2205" s="17">
        <v>50478</v>
      </c>
      <c r="B2205" s="24" t="s">
        <v>87</v>
      </c>
      <c r="C2205" s="25">
        <v>42306</v>
      </c>
      <c r="E2205" t="s">
        <v>82</v>
      </c>
      <c r="F2205" s="107"/>
    </row>
    <row r="2206" spans="1:6" x14ac:dyDescent="0.25">
      <c r="A2206" s="17">
        <v>50477</v>
      </c>
      <c r="B2206" s="24" t="s">
        <v>87</v>
      </c>
      <c r="C2206" s="25">
        <v>42306</v>
      </c>
      <c r="E2206" t="s">
        <v>82</v>
      </c>
      <c r="F2206" s="107"/>
    </row>
    <row r="2207" spans="1:6" x14ac:dyDescent="0.25">
      <c r="A2207" s="17">
        <v>50476</v>
      </c>
      <c r="B2207" s="24" t="s">
        <v>87</v>
      </c>
      <c r="C2207" s="25">
        <v>42306</v>
      </c>
      <c r="E2207" t="s">
        <v>82</v>
      </c>
      <c r="F2207" s="107"/>
    </row>
    <row r="2208" spans="1:6" x14ac:dyDescent="0.25">
      <c r="A2208" s="17">
        <v>50415</v>
      </c>
      <c r="B2208" s="24" t="s">
        <v>87</v>
      </c>
      <c r="C2208" s="25">
        <v>42306</v>
      </c>
      <c r="E2208" t="s">
        <v>82</v>
      </c>
      <c r="F2208" s="107"/>
    </row>
    <row r="2209" spans="1:6" x14ac:dyDescent="0.25">
      <c r="A2209" s="17">
        <v>50472</v>
      </c>
      <c r="B2209" s="24" t="s">
        <v>87</v>
      </c>
      <c r="C2209" s="25">
        <v>42306</v>
      </c>
      <c r="E2209" t="s">
        <v>82</v>
      </c>
      <c r="F2209" s="107"/>
    </row>
    <row r="2210" spans="1:6" x14ac:dyDescent="0.25">
      <c r="A2210" s="17">
        <v>50473</v>
      </c>
      <c r="B2210" s="24" t="s">
        <v>87</v>
      </c>
      <c r="C2210" s="25">
        <v>42306</v>
      </c>
      <c r="E2210" t="s">
        <v>82</v>
      </c>
      <c r="F2210" s="107"/>
    </row>
    <row r="2211" spans="1:6" x14ac:dyDescent="0.25">
      <c r="A2211" s="17">
        <v>50474</v>
      </c>
      <c r="B2211" s="24" t="s">
        <v>87</v>
      </c>
      <c r="C2211" s="25">
        <v>42306</v>
      </c>
      <c r="E2211" t="s">
        <v>82</v>
      </c>
      <c r="F2211" s="107"/>
    </row>
    <row r="2212" spans="1:6" x14ac:dyDescent="0.25">
      <c r="A2212" s="17">
        <v>50418</v>
      </c>
      <c r="B2212" s="24" t="s">
        <v>87</v>
      </c>
      <c r="C2212" s="25">
        <v>42306</v>
      </c>
      <c r="E2212" t="s">
        <v>82</v>
      </c>
      <c r="F2212" s="107"/>
    </row>
    <row r="2213" spans="1:6" x14ac:dyDescent="0.25">
      <c r="A2213" s="17">
        <v>50417</v>
      </c>
      <c r="B2213" s="24" t="s">
        <v>87</v>
      </c>
      <c r="C2213" s="25">
        <v>42306</v>
      </c>
      <c r="E2213" t="s">
        <v>82</v>
      </c>
      <c r="F2213" s="107"/>
    </row>
    <row r="2214" spans="1:6" x14ac:dyDescent="0.25">
      <c r="A2214" s="17">
        <v>50416</v>
      </c>
      <c r="B2214" s="24" t="s">
        <v>87</v>
      </c>
      <c r="C2214" s="25">
        <v>42306</v>
      </c>
      <c r="E2214" t="s">
        <v>82</v>
      </c>
      <c r="F2214" s="107"/>
    </row>
    <row r="2215" spans="1:6" x14ac:dyDescent="0.25">
      <c r="A2215" s="17">
        <v>50419</v>
      </c>
      <c r="B2215" s="24" t="s">
        <v>87</v>
      </c>
      <c r="C2215" s="25">
        <v>42306</v>
      </c>
      <c r="E2215" t="s">
        <v>82</v>
      </c>
      <c r="F2215" s="107"/>
    </row>
    <row r="2216" spans="1:6" x14ac:dyDescent="0.25">
      <c r="A2216" s="17">
        <v>50420</v>
      </c>
      <c r="B2216" s="24" t="s">
        <v>87</v>
      </c>
      <c r="C2216" s="25">
        <v>42306</v>
      </c>
      <c r="E2216" t="s">
        <v>82</v>
      </c>
      <c r="F2216" s="107"/>
    </row>
    <row r="2217" spans="1:6" x14ac:dyDescent="0.25">
      <c r="A2217" s="17">
        <v>50421</v>
      </c>
      <c r="B2217" s="24" t="s">
        <v>87</v>
      </c>
      <c r="C2217" s="25">
        <v>42306</v>
      </c>
      <c r="E2217" t="s">
        <v>82</v>
      </c>
      <c r="F2217" s="107"/>
    </row>
    <row r="2218" spans="1:6" x14ac:dyDescent="0.25">
      <c r="A2218" s="17">
        <v>50395</v>
      </c>
      <c r="B2218" s="24" t="s">
        <v>87</v>
      </c>
      <c r="C2218" s="25">
        <v>42306</v>
      </c>
      <c r="E2218" t="s">
        <v>82</v>
      </c>
      <c r="F2218" s="107"/>
    </row>
    <row r="2219" spans="1:6" x14ac:dyDescent="0.25">
      <c r="A2219" s="17">
        <v>50422</v>
      </c>
      <c r="B2219" s="24" t="s">
        <v>87</v>
      </c>
      <c r="C2219" s="25">
        <v>42306</v>
      </c>
      <c r="E2219" t="s">
        <v>82</v>
      </c>
      <c r="F2219" s="107"/>
    </row>
    <row r="2220" spans="1:6" x14ac:dyDescent="0.25">
      <c r="A2220" s="17">
        <v>50425</v>
      </c>
      <c r="B2220" s="24" t="s">
        <v>87</v>
      </c>
      <c r="C2220" s="25">
        <v>42306</v>
      </c>
      <c r="E2220" t="s">
        <v>82</v>
      </c>
      <c r="F2220" s="107"/>
    </row>
    <row r="2221" spans="1:6" x14ac:dyDescent="0.25">
      <c r="A2221" s="17">
        <v>50426</v>
      </c>
      <c r="B2221" s="24" t="s">
        <v>87</v>
      </c>
      <c r="C2221" s="25">
        <v>42306</v>
      </c>
      <c r="E2221" t="s">
        <v>82</v>
      </c>
      <c r="F2221" s="107"/>
    </row>
    <row r="2222" spans="1:6" x14ac:dyDescent="0.25">
      <c r="A2222" s="17">
        <v>50427</v>
      </c>
      <c r="B2222" s="24" t="s">
        <v>87</v>
      </c>
      <c r="C2222" s="25">
        <v>42310</v>
      </c>
      <c r="E2222" t="s">
        <v>82</v>
      </c>
      <c r="F2222" s="107"/>
    </row>
    <row r="2223" spans="1:6" x14ac:dyDescent="0.25">
      <c r="A2223" s="17">
        <v>50428</v>
      </c>
      <c r="B2223" s="24" t="s">
        <v>87</v>
      </c>
      <c r="C2223" s="25">
        <v>42310</v>
      </c>
      <c r="E2223" t="s">
        <v>82</v>
      </c>
      <c r="F2223" s="107"/>
    </row>
    <row r="2224" spans="1:6" x14ac:dyDescent="0.25">
      <c r="A2224" s="17">
        <v>50429</v>
      </c>
      <c r="B2224" s="24" t="s">
        <v>87</v>
      </c>
      <c r="C2224" s="25">
        <v>42310</v>
      </c>
      <c r="E2224" t="s">
        <v>82</v>
      </c>
      <c r="F2224" s="107"/>
    </row>
    <row r="2225" spans="1:6" x14ac:dyDescent="0.25">
      <c r="A2225" s="17">
        <v>50433</v>
      </c>
      <c r="B2225" s="24" t="s">
        <v>87</v>
      </c>
      <c r="C2225" s="25">
        <v>42310</v>
      </c>
      <c r="E2225" t="s">
        <v>82</v>
      </c>
      <c r="F2225" s="107"/>
    </row>
    <row r="2226" spans="1:6" x14ac:dyDescent="0.25">
      <c r="A2226" s="17">
        <v>50430</v>
      </c>
      <c r="B2226" s="24" t="s">
        <v>87</v>
      </c>
      <c r="C2226" s="25">
        <v>42310</v>
      </c>
      <c r="E2226" t="s">
        <v>82</v>
      </c>
      <c r="F2226" s="107"/>
    </row>
    <row r="2227" spans="1:6" x14ac:dyDescent="0.25">
      <c r="A2227" s="17">
        <v>50432</v>
      </c>
      <c r="B2227" s="24" t="s">
        <v>87</v>
      </c>
      <c r="C2227" s="25">
        <v>42310</v>
      </c>
      <c r="E2227" t="s">
        <v>82</v>
      </c>
      <c r="F2227" s="107"/>
    </row>
    <row r="2228" spans="1:6" x14ac:dyDescent="0.25">
      <c r="A2228" s="17">
        <v>50431</v>
      </c>
      <c r="B2228" s="24" t="s">
        <v>87</v>
      </c>
      <c r="C2228" s="25">
        <v>42310</v>
      </c>
      <c r="E2228" t="s">
        <v>82</v>
      </c>
      <c r="F2228" s="107"/>
    </row>
    <row r="2229" spans="1:6" x14ac:dyDescent="0.25">
      <c r="A2229" s="17">
        <v>50400</v>
      </c>
      <c r="B2229" s="24" t="s">
        <v>87</v>
      </c>
      <c r="C2229" s="25">
        <v>42311</v>
      </c>
      <c r="E2229" t="s">
        <v>82</v>
      </c>
      <c r="F2229" s="107"/>
    </row>
    <row r="2230" spans="1:6" x14ac:dyDescent="0.25">
      <c r="A2230" s="17">
        <v>50482</v>
      </c>
      <c r="B2230" s="24" t="s">
        <v>87</v>
      </c>
      <c r="C2230" s="25">
        <v>42311</v>
      </c>
      <c r="E2230" t="s">
        <v>82</v>
      </c>
      <c r="F2230" s="107"/>
    </row>
    <row r="2231" spans="1:6" x14ac:dyDescent="0.25">
      <c r="A2231" s="17">
        <v>50485</v>
      </c>
      <c r="B2231" s="24" t="s">
        <v>87</v>
      </c>
      <c r="C2231" s="25">
        <v>42311</v>
      </c>
      <c r="E2231" t="s">
        <v>82</v>
      </c>
      <c r="F2231" s="107"/>
    </row>
    <row r="2232" spans="1:6" x14ac:dyDescent="0.25">
      <c r="A2232" s="17">
        <v>50483</v>
      </c>
      <c r="B2232" s="24" t="s">
        <v>87</v>
      </c>
      <c r="C2232" s="25">
        <v>42311</v>
      </c>
      <c r="E2232" t="s">
        <v>82</v>
      </c>
      <c r="F2232" s="107"/>
    </row>
    <row r="2233" spans="1:6" x14ac:dyDescent="0.25">
      <c r="A2233" s="17">
        <v>50434</v>
      </c>
      <c r="B2233" s="24" t="s">
        <v>87</v>
      </c>
      <c r="C2233" s="25">
        <v>42311</v>
      </c>
      <c r="E2233" t="s">
        <v>82</v>
      </c>
      <c r="F2233" s="107"/>
    </row>
    <row r="2234" spans="1:6" x14ac:dyDescent="0.25">
      <c r="A2234" s="17">
        <v>50439</v>
      </c>
      <c r="B2234" s="24" t="s">
        <v>87</v>
      </c>
      <c r="C2234" s="25">
        <v>42311</v>
      </c>
      <c r="E2234" t="s">
        <v>82</v>
      </c>
      <c r="F2234" s="107"/>
    </row>
    <row r="2235" spans="1:6" x14ac:dyDescent="0.25">
      <c r="A2235" s="17">
        <v>50437</v>
      </c>
      <c r="B2235" s="24" t="s">
        <v>87</v>
      </c>
      <c r="C2235" s="25">
        <v>42311</v>
      </c>
      <c r="E2235" t="s">
        <v>82</v>
      </c>
      <c r="F2235" s="107"/>
    </row>
    <row r="2236" spans="1:6" x14ac:dyDescent="0.25">
      <c r="A2236" s="17">
        <v>50486</v>
      </c>
      <c r="B2236" s="24" t="s">
        <v>87</v>
      </c>
      <c r="C2236" s="25">
        <v>42311</v>
      </c>
      <c r="E2236" t="s">
        <v>82</v>
      </c>
      <c r="F2236" s="107"/>
    </row>
    <row r="2237" spans="1:6" x14ac:dyDescent="0.25">
      <c r="A2237" s="17">
        <v>50487</v>
      </c>
      <c r="B2237" s="24" t="s">
        <v>87</v>
      </c>
      <c r="C2237" s="25">
        <v>42311</v>
      </c>
      <c r="E2237" t="s">
        <v>82</v>
      </c>
      <c r="F2237" s="107"/>
    </row>
    <row r="2238" spans="1:6" x14ac:dyDescent="0.25">
      <c r="A2238" s="17">
        <v>50493</v>
      </c>
      <c r="B2238" s="24" t="s">
        <v>87</v>
      </c>
      <c r="C2238" s="25">
        <v>42313</v>
      </c>
      <c r="E2238" t="s">
        <v>82</v>
      </c>
      <c r="F2238" s="107"/>
    </row>
    <row r="2239" spans="1:6" x14ac:dyDescent="0.25">
      <c r="A2239" s="17">
        <v>50507</v>
      </c>
      <c r="B2239" s="24" t="s">
        <v>87</v>
      </c>
      <c r="C2239" s="25">
        <v>42317</v>
      </c>
      <c r="E2239" t="s">
        <v>82</v>
      </c>
      <c r="F2239" s="107"/>
    </row>
    <row r="2240" spans="1:6" x14ac:dyDescent="0.25">
      <c r="A2240" s="17">
        <v>50506</v>
      </c>
      <c r="B2240" s="24" t="s">
        <v>87</v>
      </c>
      <c r="C2240" s="25">
        <v>42317</v>
      </c>
      <c r="E2240" t="s">
        <v>82</v>
      </c>
      <c r="F2240" s="107"/>
    </row>
    <row r="2241" spans="1:6" x14ac:dyDescent="0.25">
      <c r="A2241" s="17">
        <v>50508</v>
      </c>
      <c r="B2241" s="24" t="s">
        <v>87</v>
      </c>
      <c r="C2241" s="25">
        <v>42317</v>
      </c>
      <c r="E2241" t="s">
        <v>82</v>
      </c>
      <c r="F2241" s="107"/>
    </row>
    <row r="2242" spans="1:6" x14ac:dyDescent="0.25">
      <c r="A2242" s="17">
        <v>50498</v>
      </c>
      <c r="B2242" s="24" t="s">
        <v>87</v>
      </c>
      <c r="C2242" s="25">
        <v>42318</v>
      </c>
      <c r="E2242" t="s">
        <v>82</v>
      </c>
      <c r="F2242" s="107"/>
    </row>
    <row r="2243" spans="1:6" x14ac:dyDescent="0.25">
      <c r="A2243" s="17">
        <v>50499</v>
      </c>
      <c r="B2243" s="24" t="s">
        <v>87</v>
      </c>
      <c r="C2243" s="25">
        <v>42318</v>
      </c>
      <c r="E2243" t="s">
        <v>82</v>
      </c>
      <c r="F2243" s="107"/>
    </row>
    <row r="2244" spans="1:6" x14ac:dyDescent="0.25">
      <c r="A2244" s="17">
        <v>50496</v>
      </c>
      <c r="B2244" s="24" t="s">
        <v>87</v>
      </c>
      <c r="C2244" s="25">
        <v>42318</v>
      </c>
      <c r="E2244" t="s">
        <v>82</v>
      </c>
      <c r="F2244" s="107"/>
    </row>
    <row r="2245" spans="1:6" x14ac:dyDescent="0.25">
      <c r="A2245" s="17">
        <v>50510</v>
      </c>
      <c r="B2245" s="24" t="s">
        <v>87</v>
      </c>
      <c r="C2245" s="25">
        <v>42318</v>
      </c>
      <c r="E2245" t="s">
        <v>82</v>
      </c>
      <c r="F2245" s="107"/>
    </row>
    <row r="2246" spans="1:6" x14ac:dyDescent="0.25">
      <c r="A2246" s="17">
        <v>50509</v>
      </c>
      <c r="B2246" s="24" t="s">
        <v>87</v>
      </c>
      <c r="C2246" s="25">
        <v>42318</v>
      </c>
      <c r="E2246" t="s">
        <v>82</v>
      </c>
      <c r="F2246" s="107"/>
    </row>
    <row r="2247" spans="1:6" x14ac:dyDescent="0.25">
      <c r="A2247" s="17">
        <v>50511</v>
      </c>
      <c r="B2247" s="24" t="s">
        <v>87</v>
      </c>
      <c r="C2247" s="25">
        <v>42318</v>
      </c>
      <c r="E2247" t="s">
        <v>82</v>
      </c>
      <c r="F2247" s="107"/>
    </row>
    <row r="2248" spans="1:6" x14ac:dyDescent="0.25">
      <c r="A2248" s="17">
        <v>50495</v>
      </c>
      <c r="B2248" s="24" t="s">
        <v>87</v>
      </c>
      <c r="C2248" s="25">
        <v>42318</v>
      </c>
      <c r="E2248" t="s">
        <v>82</v>
      </c>
      <c r="F2248" s="107"/>
    </row>
    <row r="2249" spans="1:6" x14ac:dyDescent="0.25">
      <c r="A2249" s="17">
        <v>50503</v>
      </c>
      <c r="B2249" s="24" t="s">
        <v>87</v>
      </c>
      <c r="C2249" s="25">
        <v>42319</v>
      </c>
      <c r="E2249" t="s">
        <v>82</v>
      </c>
      <c r="F2249" s="107"/>
    </row>
    <row r="2250" spans="1:6" x14ac:dyDescent="0.25">
      <c r="A2250" s="17">
        <v>50500</v>
      </c>
      <c r="B2250" s="24" t="s">
        <v>87</v>
      </c>
      <c r="C2250" s="25">
        <v>42319</v>
      </c>
      <c r="E2250" t="s">
        <v>82</v>
      </c>
      <c r="F2250" s="107"/>
    </row>
    <row r="2251" spans="1:6" x14ac:dyDescent="0.25">
      <c r="A2251" s="17">
        <v>43024</v>
      </c>
      <c r="B2251" s="26" t="s">
        <v>86</v>
      </c>
      <c r="C2251" s="25">
        <v>42200</v>
      </c>
      <c r="D2251" s="27">
        <v>1</v>
      </c>
      <c r="E2251" t="s">
        <v>82</v>
      </c>
      <c r="F2251" s="107"/>
    </row>
    <row r="2252" spans="1:6" x14ac:dyDescent="0.25">
      <c r="A2252" s="17">
        <v>43210</v>
      </c>
      <c r="B2252" s="26" t="s">
        <v>86</v>
      </c>
      <c r="C2252" s="25">
        <v>42202</v>
      </c>
      <c r="D2252" s="27">
        <v>1</v>
      </c>
      <c r="E2252" t="s">
        <v>82</v>
      </c>
      <c r="F2252" s="107"/>
    </row>
    <row r="2253" spans="1:6" x14ac:dyDescent="0.25">
      <c r="A2253" s="17">
        <v>43439</v>
      </c>
      <c r="B2253" s="26" t="s">
        <v>86</v>
      </c>
      <c r="C2253" s="25">
        <v>42202</v>
      </c>
      <c r="E2253" t="s">
        <v>82</v>
      </c>
      <c r="F2253" s="107"/>
    </row>
    <row r="2254" spans="1:6" x14ac:dyDescent="0.25">
      <c r="A2254" s="17">
        <v>50502</v>
      </c>
      <c r="B2254" s="24" t="s">
        <v>87</v>
      </c>
      <c r="C2254" s="25">
        <v>42319</v>
      </c>
      <c r="E2254" t="s">
        <v>82</v>
      </c>
      <c r="F2254" s="107"/>
    </row>
    <row r="2255" spans="1:6" x14ac:dyDescent="0.25">
      <c r="A2255" s="17">
        <v>50501</v>
      </c>
      <c r="B2255" s="24" t="s">
        <v>87</v>
      </c>
      <c r="C2255" s="25">
        <v>42319</v>
      </c>
      <c r="E2255" t="s">
        <v>82</v>
      </c>
      <c r="F2255" s="107"/>
    </row>
    <row r="2256" spans="1:6" x14ac:dyDescent="0.25">
      <c r="A2256" s="17">
        <v>50497</v>
      </c>
      <c r="B2256" s="24" t="s">
        <v>87</v>
      </c>
      <c r="C2256" s="25">
        <v>42319</v>
      </c>
      <c r="E2256" t="s">
        <v>82</v>
      </c>
      <c r="F2256" s="107"/>
    </row>
    <row r="2257" spans="1:6" x14ac:dyDescent="0.25">
      <c r="A2257" s="17">
        <v>43445</v>
      </c>
      <c r="B2257" s="26" t="s">
        <v>86</v>
      </c>
      <c r="C2257" s="25">
        <v>42206</v>
      </c>
      <c r="D2257" s="27">
        <v>1</v>
      </c>
      <c r="E2257" t="s">
        <v>82</v>
      </c>
      <c r="F2257" s="107"/>
    </row>
    <row r="2258" spans="1:6" x14ac:dyDescent="0.25">
      <c r="A2258" s="17">
        <v>43440</v>
      </c>
      <c r="B2258" s="26" t="s">
        <v>86</v>
      </c>
      <c r="C2258" s="25">
        <v>42206</v>
      </c>
      <c r="E2258" t="s">
        <v>82</v>
      </c>
      <c r="F2258" s="107"/>
    </row>
    <row r="2259" spans="1:6" x14ac:dyDescent="0.25">
      <c r="A2259" s="17">
        <v>50504</v>
      </c>
      <c r="B2259" s="24" t="s">
        <v>87</v>
      </c>
      <c r="C2259" s="25">
        <v>42319</v>
      </c>
      <c r="E2259" t="s">
        <v>82</v>
      </c>
      <c r="F2259" s="107"/>
    </row>
    <row r="2260" spans="1:6" x14ac:dyDescent="0.25">
      <c r="A2260" s="17">
        <v>43438</v>
      </c>
      <c r="B2260" s="26" t="s">
        <v>86</v>
      </c>
      <c r="C2260" s="25">
        <v>42207</v>
      </c>
      <c r="E2260" t="s">
        <v>82</v>
      </c>
      <c r="F2260" s="107"/>
    </row>
    <row r="2261" spans="1:6" x14ac:dyDescent="0.25">
      <c r="A2261" s="17">
        <v>50457</v>
      </c>
      <c r="B2261" s="24" t="s">
        <v>87</v>
      </c>
      <c r="C2261" s="25">
        <v>42319</v>
      </c>
      <c r="E2261" t="s">
        <v>82</v>
      </c>
      <c r="F2261" s="107"/>
    </row>
    <row r="2262" spans="1:6" x14ac:dyDescent="0.25">
      <c r="A2262" s="17">
        <v>50453</v>
      </c>
      <c r="B2262" s="24" t="s">
        <v>87</v>
      </c>
      <c r="C2262" s="25">
        <v>42319</v>
      </c>
      <c r="E2262" t="s">
        <v>82</v>
      </c>
      <c r="F2262" s="107"/>
    </row>
    <row r="2263" spans="1:6" x14ac:dyDescent="0.25">
      <c r="A2263" s="17">
        <v>50454</v>
      </c>
      <c r="B2263" s="24" t="s">
        <v>87</v>
      </c>
      <c r="C2263" s="25">
        <v>42319</v>
      </c>
      <c r="E2263" t="s">
        <v>82</v>
      </c>
      <c r="F2263" s="107"/>
    </row>
    <row r="2264" spans="1:6" x14ac:dyDescent="0.25">
      <c r="A2264" s="17">
        <v>50455</v>
      </c>
      <c r="B2264" s="24" t="s">
        <v>87</v>
      </c>
      <c r="C2264" s="25">
        <v>42319</v>
      </c>
      <c r="E2264" t="s">
        <v>82</v>
      </c>
      <c r="F2264" s="107"/>
    </row>
    <row r="2265" spans="1:6" x14ac:dyDescent="0.25">
      <c r="A2265" s="17">
        <v>50452</v>
      </c>
      <c r="B2265" s="24" t="s">
        <v>87</v>
      </c>
      <c r="C2265" s="25">
        <v>42319</v>
      </c>
      <c r="E2265" t="s">
        <v>82</v>
      </c>
      <c r="F2265" s="107"/>
    </row>
    <row r="2266" spans="1:6" x14ac:dyDescent="0.25">
      <c r="A2266" s="17">
        <v>50456</v>
      </c>
      <c r="B2266" s="24" t="s">
        <v>87</v>
      </c>
      <c r="C2266" s="25">
        <v>42319</v>
      </c>
      <c r="E2266" t="s">
        <v>82</v>
      </c>
      <c r="F2266" s="107"/>
    </row>
    <row r="2267" spans="1:6" x14ac:dyDescent="0.25">
      <c r="A2267" s="17">
        <v>50251</v>
      </c>
      <c r="B2267" s="24" t="s">
        <v>87</v>
      </c>
      <c r="C2267" s="25">
        <v>42321</v>
      </c>
      <c r="E2267" t="s">
        <v>82</v>
      </c>
      <c r="F2267" s="107"/>
    </row>
    <row r="2268" spans="1:6" x14ac:dyDescent="0.25">
      <c r="A2268" s="17">
        <v>50491</v>
      </c>
      <c r="B2268" s="24" t="s">
        <v>87</v>
      </c>
      <c r="C2268" s="25">
        <v>42321</v>
      </c>
      <c r="E2268" t="s">
        <v>82</v>
      </c>
      <c r="F2268" s="107"/>
    </row>
    <row r="2269" spans="1:6" x14ac:dyDescent="0.25">
      <c r="A2269" s="17">
        <v>50489</v>
      </c>
      <c r="B2269" s="24" t="s">
        <v>87</v>
      </c>
      <c r="C2269" s="25">
        <v>42326</v>
      </c>
      <c r="E2269" t="s">
        <v>82</v>
      </c>
      <c r="F2269" s="107"/>
    </row>
    <row r="2270" spans="1:6" x14ac:dyDescent="0.25">
      <c r="A2270" s="17">
        <v>50461</v>
      </c>
      <c r="B2270" s="24" t="s">
        <v>87</v>
      </c>
      <c r="C2270" s="25">
        <v>42326</v>
      </c>
      <c r="E2270" t="s">
        <v>82</v>
      </c>
      <c r="F2270" s="107"/>
    </row>
    <row r="2271" spans="1:6" x14ac:dyDescent="0.25">
      <c r="A2271" s="17">
        <v>50459</v>
      </c>
      <c r="B2271" s="24" t="s">
        <v>87</v>
      </c>
      <c r="C2271" s="25">
        <v>42326</v>
      </c>
      <c r="E2271" t="s">
        <v>82</v>
      </c>
      <c r="F2271" s="107"/>
    </row>
    <row r="2272" spans="1:6" x14ac:dyDescent="0.25">
      <c r="A2272" s="17">
        <v>50460</v>
      </c>
      <c r="B2272" s="24" t="s">
        <v>87</v>
      </c>
      <c r="C2272" s="25">
        <v>42326</v>
      </c>
      <c r="E2272" t="s">
        <v>82</v>
      </c>
      <c r="F2272" s="107"/>
    </row>
    <row r="2273" spans="1:6" x14ac:dyDescent="0.25">
      <c r="A2273" s="17">
        <v>50490</v>
      </c>
      <c r="B2273" s="24" t="s">
        <v>87</v>
      </c>
      <c r="C2273" s="25">
        <v>42326</v>
      </c>
      <c r="E2273" t="s">
        <v>82</v>
      </c>
      <c r="F2273" s="107"/>
    </row>
    <row r="2274" spans="1:6" x14ac:dyDescent="0.25">
      <c r="A2274" s="17">
        <v>50492</v>
      </c>
      <c r="B2274" s="24" t="s">
        <v>87</v>
      </c>
      <c r="C2274" s="25">
        <v>42326</v>
      </c>
      <c r="E2274" t="s">
        <v>82</v>
      </c>
      <c r="F2274" s="107"/>
    </row>
    <row r="2275" spans="1:6" x14ac:dyDescent="0.25">
      <c r="A2275" s="17">
        <v>50301</v>
      </c>
      <c r="B2275" s="24" t="s">
        <v>87</v>
      </c>
      <c r="C2275" s="25">
        <v>42339</v>
      </c>
      <c r="E2275" t="s">
        <v>82</v>
      </c>
      <c r="F2275" s="107"/>
    </row>
    <row r="2276" spans="1:6" x14ac:dyDescent="0.25">
      <c r="A2276" s="17">
        <v>50488</v>
      </c>
      <c r="B2276" s="24" t="s">
        <v>87</v>
      </c>
      <c r="C2276" s="25">
        <v>42340</v>
      </c>
      <c r="E2276" t="s">
        <v>82</v>
      </c>
      <c r="F2276" s="107"/>
    </row>
    <row r="2277" spans="1:6" x14ac:dyDescent="0.25">
      <c r="A2277" s="17">
        <v>50253</v>
      </c>
      <c r="B2277" s="24" t="s">
        <v>87</v>
      </c>
      <c r="C2277" s="25">
        <v>42341</v>
      </c>
      <c r="E2277" t="s">
        <v>82</v>
      </c>
      <c r="F2277" s="107"/>
    </row>
    <row r="2278" spans="1:6" x14ac:dyDescent="0.25">
      <c r="A2278" s="17">
        <v>50248</v>
      </c>
      <c r="B2278" s="24" t="s">
        <v>87</v>
      </c>
      <c r="C2278" s="25">
        <v>42348</v>
      </c>
      <c r="E2278" t="s">
        <v>82</v>
      </c>
      <c r="F2278" s="107"/>
    </row>
    <row r="2279" spans="1:6" x14ac:dyDescent="0.25">
      <c r="A2279" s="17">
        <v>50524</v>
      </c>
      <c r="B2279" s="24" t="s">
        <v>87</v>
      </c>
      <c r="C2279" s="25">
        <v>42349</v>
      </c>
      <c r="E2279" t="s">
        <v>82</v>
      </c>
      <c r="F2279" s="107"/>
    </row>
    <row r="2280" spans="1:6" x14ac:dyDescent="0.25">
      <c r="A2280" s="17">
        <v>50462</v>
      </c>
      <c r="B2280" s="24" t="s">
        <v>87</v>
      </c>
      <c r="C2280" s="25">
        <v>42349</v>
      </c>
      <c r="E2280" t="s">
        <v>82</v>
      </c>
      <c r="F2280" s="107"/>
    </row>
    <row r="2281" spans="1:6" x14ac:dyDescent="0.25">
      <c r="A2281" s="17">
        <v>50469</v>
      </c>
      <c r="B2281" s="24" t="s">
        <v>87</v>
      </c>
      <c r="C2281" s="25">
        <v>42349</v>
      </c>
      <c r="E2281" t="s">
        <v>82</v>
      </c>
      <c r="F2281" s="107"/>
    </row>
    <row r="2282" spans="1:6" x14ac:dyDescent="0.25">
      <c r="A2282" s="17">
        <v>50467</v>
      </c>
      <c r="B2282" s="24" t="s">
        <v>87</v>
      </c>
      <c r="C2282" s="25">
        <v>42349</v>
      </c>
      <c r="E2282" t="s">
        <v>82</v>
      </c>
      <c r="F2282" s="107"/>
    </row>
    <row r="2283" spans="1:6" x14ac:dyDescent="0.25">
      <c r="A2283" s="17">
        <v>50468</v>
      </c>
      <c r="B2283" s="24" t="s">
        <v>87</v>
      </c>
      <c r="C2283" s="25">
        <v>42349</v>
      </c>
      <c r="E2283" t="s">
        <v>82</v>
      </c>
      <c r="F2283" s="107"/>
    </row>
    <row r="2284" spans="1:6" x14ac:dyDescent="0.25">
      <c r="A2284" s="17">
        <v>50464</v>
      </c>
      <c r="B2284" s="24" t="s">
        <v>87</v>
      </c>
      <c r="C2284" s="25">
        <v>42349</v>
      </c>
      <c r="E2284" t="s">
        <v>82</v>
      </c>
      <c r="F2284" s="107"/>
    </row>
    <row r="2285" spans="1:6" x14ac:dyDescent="0.25">
      <c r="A2285" s="17">
        <v>50465</v>
      </c>
      <c r="B2285" s="24" t="s">
        <v>87</v>
      </c>
      <c r="C2285" s="25">
        <v>42349</v>
      </c>
      <c r="E2285" t="s">
        <v>82</v>
      </c>
      <c r="F2285" s="107"/>
    </row>
    <row r="2286" spans="1:6" x14ac:dyDescent="0.25">
      <c r="A2286" s="17">
        <v>50520</v>
      </c>
      <c r="B2286" s="24" t="s">
        <v>87</v>
      </c>
      <c r="C2286" s="25">
        <v>42349</v>
      </c>
      <c r="E2286" t="s">
        <v>82</v>
      </c>
      <c r="F2286" s="107"/>
    </row>
    <row r="2287" spans="1:6" x14ac:dyDescent="0.25">
      <c r="A2287" s="17">
        <v>50514</v>
      </c>
      <c r="B2287" s="24" t="s">
        <v>87</v>
      </c>
      <c r="C2287" s="25">
        <v>42349</v>
      </c>
      <c r="E2287" t="s">
        <v>82</v>
      </c>
      <c r="F2287" s="107"/>
    </row>
    <row r="2288" spans="1:6" x14ac:dyDescent="0.25">
      <c r="A2288" s="17">
        <v>50517</v>
      </c>
      <c r="B2288" s="24" t="s">
        <v>87</v>
      </c>
      <c r="C2288" s="25">
        <v>42349</v>
      </c>
      <c r="E2288" t="s">
        <v>82</v>
      </c>
      <c r="F2288" s="107"/>
    </row>
    <row r="2289" spans="1:6" x14ac:dyDescent="0.25">
      <c r="A2289" s="17">
        <v>50513</v>
      </c>
      <c r="B2289" s="24" t="s">
        <v>87</v>
      </c>
      <c r="C2289" s="25">
        <v>42349</v>
      </c>
      <c r="E2289" t="s">
        <v>82</v>
      </c>
      <c r="F2289" s="107"/>
    </row>
    <row r="2290" spans="1:6" x14ac:dyDescent="0.25">
      <c r="A2290" s="17">
        <v>50522</v>
      </c>
      <c r="B2290" s="24" t="s">
        <v>87</v>
      </c>
      <c r="C2290" s="25">
        <v>42349</v>
      </c>
      <c r="E2290" t="s">
        <v>82</v>
      </c>
      <c r="F2290" s="107"/>
    </row>
    <row r="2291" spans="1:6" x14ac:dyDescent="0.25">
      <c r="A2291" s="17">
        <v>50516</v>
      </c>
      <c r="B2291" s="24" t="s">
        <v>87</v>
      </c>
      <c r="C2291" s="25">
        <v>42349</v>
      </c>
      <c r="E2291" t="s">
        <v>82</v>
      </c>
      <c r="F2291" s="107"/>
    </row>
    <row r="2292" spans="1:6" x14ac:dyDescent="0.25">
      <c r="A2292" s="17">
        <v>50518</v>
      </c>
      <c r="B2292" s="24" t="s">
        <v>87</v>
      </c>
      <c r="C2292" s="25">
        <v>42349</v>
      </c>
      <c r="E2292" t="s">
        <v>82</v>
      </c>
      <c r="F2292" s="107"/>
    </row>
    <row r="2293" spans="1:6" x14ac:dyDescent="0.25">
      <c r="A2293" s="17">
        <v>50521</v>
      </c>
      <c r="B2293" s="24" t="s">
        <v>87</v>
      </c>
      <c r="C2293" s="25">
        <v>42349</v>
      </c>
      <c r="E2293" t="s">
        <v>82</v>
      </c>
      <c r="F2293" s="107"/>
    </row>
    <row r="2294" spans="1:6" x14ac:dyDescent="0.25">
      <c r="A2294" s="17">
        <v>50519</v>
      </c>
      <c r="B2294" s="24" t="s">
        <v>87</v>
      </c>
      <c r="C2294" s="25">
        <v>42349</v>
      </c>
      <c r="E2294" t="s">
        <v>82</v>
      </c>
      <c r="F2294" s="107"/>
    </row>
    <row r="2295" spans="1:6" x14ac:dyDescent="0.25">
      <c r="A2295" s="17">
        <v>50512</v>
      </c>
      <c r="B2295" s="24" t="s">
        <v>87</v>
      </c>
      <c r="C2295" s="25">
        <v>42349</v>
      </c>
      <c r="E2295" t="s">
        <v>82</v>
      </c>
      <c r="F2295" s="107"/>
    </row>
    <row r="2296" spans="1:6" x14ac:dyDescent="0.25">
      <c r="A2296" s="17">
        <v>43667</v>
      </c>
      <c r="B2296" s="26" t="s">
        <v>86</v>
      </c>
      <c r="C2296" s="25">
        <v>42214</v>
      </c>
      <c r="D2296" s="27">
        <v>1</v>
      </c>
      <c r="E2296" t="s">
        <v>82</v>
      </c>
      <c r="F2296" s="107"/>
    </row>
    <row r="2297" spans="1:6" x14ac:dyDescent="0.25">
      <c r="A2297" s="17">
        <v>43025</v>
      </c>
      <c r="B2297" s="26" t="s">
        <v>86</v>
      </c>
      <c r="C2297" s="25">
        <v>42215</v>
      </c>
      <c r="E2297" t="s">
        <v>82</v>
      </c>
      <c r="F2297" s="107"/>
    </row>
    <row r="2298" spans="1:6" x14ac:dyDescent="0.25">
      <c r="A2298" s="17">
        <v>50300</v>
      </c>
      <c r="B2298" s="24" t="s">
        <v>87</v>
      </c>
      <c r="C2298" s="25">
        <v>42355</v>
      </c>
      <c r="E2298" t="s">
        <v>82</v>
      </c>
      <c r="F2298" s="107"/>
    </row>
    <row r="2299" spans="1:6" x14ac:dyDescent="0.25">
      <c r="A2299" s="17">
        <v>50527</v>
      </c>
      <c r="B2299" s="24" t="s">
        <v>87</v>
      </c>
      <c r="C2299" s="25">
        <v>42356</v>
      </c>
      <c r="E2299" t="s">
        <v>82</v>
      </c>
      <c r="F2299" s="107"/>
    </row>
    <row r="2300" spans="1:6" x14ac:dyDescent="0.25">
      <c r="A2300" s="17">
        <v>50525</v>
      </c>
      <c r="B2300" s="24" t="s">
        <v>87</v>
      </c>
      <c r="C2300" s="25">
        <v>42356</v>
      </c>
      <c r="E2300" t="s">
        <v>82</v>
      </c>
      <c r="F2300" s="107"/>
    </row>
    <row r="2301" spans="1:6" x14ac:dyDescent="0.25">
      <c r="A2301" s="17">
        <v>50526</v>
      </c>
      <c r="B2301" s="24" t="s">
        <v>87</v>
      </c>
      <c r="C2301" s="25">
        <v>42356</v>
      </c>
      <c r="E2301" t="s">
        <v>82</v>
      </c>
      <c r="F2301" s="107"/>
    </row>
    <row r="2302" spans="1:6" x14ac:dyDescent="0.25">
      <c r="A2302" s="17">
        <v>50529</v>
      </c>
      <c r="B2302" s="24" t="s">
        <v>87</v>
      </c>
      <c r="C2302" s="25">
        <v>42356</v>
      </c>
      <c r="E2302" t="s">
        <v>82</v>
      </c>
      <c r="F2302" s="107"/>
    </row>
    <row r="2303" spans="1:6" x14ac:dyDescent="0.25">
      <c r="A2303" s="17">
        <v>50531</v>
      </c>
      <c r="B2303" s="24" t="s">
        <v>87</v>
      </c>
      <c r="C2303" s="25">
        <v>42360</v>
      </c>
      <c r="E2303" t="s">
        <v>82</v>
      </c>
      <c r="F2303" s="107"/>
    </row>
    <row r="2304" spans="1:6" x14ac:dyDescent="0.25">
      <c r="A2304" s="17">
        <v>50536</v>
      </c>
      <c r="B2304" s="24" t="s">
        <v>87</v>
      </c>
      <c r="C2304" s="25">
        <v>42368</v>
      </c>
      <c r="E2304" t="s">
        <v>82</v>
      </c>
      <c r="F2304" s="107"/>
    </row>
    <row r="2305" spans="1:6" x14ac:dyDescent="0.25">
      <c r="A2305" s="17">
        <v>50528</v>
      </c>
      <c r="B2305" s="24" t="s">
        <v>87</v>
      </c>
      <c r="C2305" s="25">
        <v>42373</v>
      </c>
      <c r="E2305" t="s">
        <v>82</v>
      </c>
      <c r="F2305" s="107"/>
    </row>
    <row r="2306" spans="1:6" x14ac:dyDescent="0.25">
      <c r="A2306" s="17">
        <v>50535</v>
      </c>
      <c r="B2306" s="24" t="s">
        <v>87</v>
      </c>
      <c r="C2306" s="25">
        <v>42373</v>
      </c>
      <c r="E2306" t="s">
        <v>82</v>
      </c>
      <c r="F2306" s="107"/>
    </row>
    <row r="2307" spans="1:6" x14ac:dyDescent="0.25">
      <c r="A2307" s="17">
        <v>50538</v>
      </c>
      <c r="B2307" s="24" t="s">
        <v>87</v>
      </c>
      <c r="C2307" s="25">
        <v>42376</v>
      </c>
      <c r="E2307" t="s">
        <v>82</v>
      </c>
      <c r="F2307" s="107"/>
    </row>
    <row r="2308" spans="1:6" x14ac:dyDescent="0.25">
      <c r="A2308" s="17">
        <v>50351</v>
      </c>
      <c r="B2308" s="24" t="s">
        <v>87</v>
      </c>
      <c r="C2308" s="25">
        <v>42376</v>
      </c>
      <c r="E2308" t="s">
        <v>82</v>
      </c>
      <c r="F2308" s="107"/>
    </row>
    <row r="2309" spans="1:6" x14ac:dyDescent="0.25">
      <c r="A2309" s="17">
        <v>50543</v>
      </c>
      <c r="B2309" s="24" t="s">
        <v>87</v>
      </c>
      <c r="C2309" s="25">
        <v>42405</v>
      </c>
      <c r="E2309" t="s">
        <v>82</v>
      </c>
      <c r="F2309" s="107"/>
    </row>
    <row r="2310" spans="1:6" x14ac:dyDescent="0.25">
      <c r="A2310" s="17">
        <v>50544</v>
      </c>
      <c r="B2310" s="24" t="s">
        <v>87</v>
      </c>
      <c r="C2310" s="25">
        <v>42410</v>
      </c>
      <c r="E2310" t="s">
        <v>82</v>
      </c>
      <c r="F2310" s="107"/>
    </row>
    <row r="2311" spans="1:6" x14ac:dyDescent="0.25">
      <c r="A2311" s="17">
        <v>50534</v>
      </c>
      <c r="B2311" s="24" t="s">
        <v>87</v>
      </c>
      <c r="C2311" s="25">
        <v>42415</v>
      </c>
      <c r="E2311" t="s">
        <v>82</v>
      </c>
      <c r="F2311" s="107"/>
    </row>
    <row r="2312" spans="1:6" x14ac:dyDescent="0.25">
      <c r="A2312" s="17">
        <v>50545</v>
      </c>
      <c r="B2312" s="24" t="s">
        <v>87</v>
      </c>
      <c r="C2312" s="25">
        <v>42424</v>
      </c>
      <c r="E2312" t="s">
        <v>82</v>
      </c>
      <c r="F2312" s="107"/>
    </row>
    <row r="2313" spans="1:6" x14ac:dyDescent="0.25">
      <c r="A2313" s="17">
        <v>49922</v>
      </c>
      <c r="B2313" s="24" t="s">
        <v>87</v>
      </c>
      <c r="C2313" s="25">
        <v>42431</v>
      </c>
      <c r="E2313" t="s">
        <v>82</v>
      </c>
      <c r="F2313" s="107"/>
    </row>
    <row r="2314" spans="1:6" x14ac:dyDescent="0.25">
      <c r="A2314" s="17">
        <v>50542</v>
      </c>
      <c r="B2314" s="24" t="s">
        <v>87</v>
      </c>
      <c r="C2314" s="25">
        <v>42437</v>
      </c>
      <c r="E2314" t="s">
        <v>82</v>
      </c>
      <c r="F2314" s="107"/>
    </row>
    <row r="2315" spans="1:6" x14ac:dyDescent="0.25">
      <c r="A2315" s="17">
        <v>50540</v>
      </c>
      <c r="B2315" s="24" t="s">
        <v>87</v>
      </c>
      <c r="C2315" s="25">
        <v>42450</v>
      </c>
      <c r="E2315" t="s">
        <v>82</v>
      </c>
      <c r="F2315" s="107"/>
    </row>
    <row r="2316" spans="1:6" x14ac:dyDescent="0.25">
      <c r="A2316" s="17">
        <v>50548</v>
      </c>
      <c r="B2316" s="24" t="s">
        <v>87</v>
      </c>
      <c r="C2316" s="25">
        <v>42451</v>
      </c>
      <c r="E2316" t="s">
        <v>82</v>
      </c>
      <c r="F2316" s="107"/>
    </row>
    <row r="2317" spans="1:6" x14ac:dyDescent="0.25">
      <c r="A2317" s="17">
        <v>50547</v>
      </c>
      <c r="B2317" s="24" t="s">
        <v>87</v>
      </c>
      <c r="C2317" s="25">
        <v>42451</v>
      </c>
      <c r="E2317" t="s">
        <v>82</v>
      </c>
      <c r="F2317" s="107"/>
    </row>
    <row r="2318" spans="1:6" x14ac:dyDescent="0.25">
      <c r="A2318" s="17">
        <v>50561</v>
      </c>
      <c r="B2318" s="24" t="s">
        <v>87</v>
      </c>
      <c r="C2318" s="25">
        <v>42452</v>
      </c>
      <c r="E2318" t="s">
        <v>82</v>
      </c>
      <c r="F2318" s="107"/>
    </row>
    <row r="2319" spans="1:6" x14ac:dyDescent="0.25">
      <c r="A2319" s="17">
        <v>50562</v>
      </c>
      <c r="B2319" s="24" t="s">
        <v>87</v>
      </c>
      <c r="C2319" s="25">
        <v>42452</v>
      </c>
      <c r="E2319" t="s">
        <v>82</v>
      </c>
      <c r="F2319" s="107"/>
    </row>
    <row r="2320" spans="1:6" x14ac:dyDescent="0.25">
      <c r="A2320" s="17">
        <v>50564</v>
      </c>
      <c r="B2320" s="24" t="s">
        <v>87</v>
      </c>
      <c r="C2320" s="25">
        <v>42452</v>
      </c>
      <c r="E2320" t="s">
        <v>82</v>
      </c>
      <c r="F2320" s="107"/>
    </row>
    <row r="2321" spans="1:6" x14ac:dyDescent="0.25">
      <c r="A2321" s="17">
        <v>50563</v>
      </c>
      <c r="B2321" s="24" t="s">
        <v>87</v>
      </c>
      <c r="C2321" s="25">
        <v>42452</v>
      </c>
      <c r="E2321" t="s">
        <v>82</v>
      </c>
      <c r="F2321" s="107"/>
    </row>
    <row r="2322" spans="1:6" x14ac:dyDescent="0.25">
      <c r="A2322" s="17">
        <v>50565</v>
      </c>
      <c r="B2322" s="24" t="s">
        <v>87</v>
      </c>
      <c r="C2322" s="25">
        <v>42452</v>
      </c>
      <c r="E2322" t="s">
        <v>82</v>
      </c>
      <c r="F2322" s="107"/>
    </row>
    <row r="2323" spans="1:6" x14ac:dyDescent="0.25">
      <c r="A2323" s="17">
        <v>50566</v>
      </c>
      <c r="B2323" s="24" t="s">
        <v>87</v>
      </c>
      <c r="C2323" s="25">
        <v>42452</v>
      </c>
      <c r="E2323" t="s">
        <v>82</v>
      </c>
      <c r="F2323" s="107"/>
    </row>
    <row r="2324" spans="1:6" x14ac:dyDescent="0.25">
      <c r="A2324" s="17">
        <v>50555</v>
      </c>
      <c r="B2324" s="24" t="s">
        <v>87</v>
      </c>
      <c r="C2324" s="25">
        <v>42452</v>
      </c>
      <c r="E2324" t="s">
        <v>82</v>
      </c>
      <c r="F2324" s="107"/>
    </row>
    <row r="2325" spans="1:6" x14ac:dyDescent="0.25">
      <c r="A2325" s="17">
        <v>50575</v>
      </c>
      <c r="B2325" s="24" t="s">
        <v>87</v>
      </c>
      <c r="C2325" s="25">
        <v>42452</v>
      </c>
      <c r="E2325" t="s">
        <v>82</v>
      </c>
      <c r="F2325" s="107"/>
    </row>
    <row r="2326" spans="1:6" x14ac:dyDescent="0.25">
      <c r="A2326" s="17">
        <v>50578</v>
      </c>
      <c r="B2326" s="24" t="s">
        <v>87</v>
      </c>
      <c r="C2326" s="25">
        <v>42452</v>
      </c>
      <c r="E2326" t="s">
        <v>82</v>
      </c>
      <c r="F2326" s="107"/>
    </row>
    <row r="2327" spans="1:6" x14ac:dyDescent="0.25">
      <c r="A2327" s="17">
        <v>50574</v>
      </c>
      <c r="B2327" s="24" t="s">
        <v>87</v>
      </c>
      <c r="C2327" s="25">
        <v>42452</v>
      </c>
      <c r="E2327" t="s">
        <v>82</v>
      </c>
      <c r="F2327" s="107"/>
    </row>
    <row r="2328" spans="1:6" x14ac:dyDescent="0.25">
      <c r="A2328" s="17">
        <v>50553</v>
      </c>
      <c r="B2328" s="24" t="s">
        <v>87</v>
      </c>
      <c r="C2328" s="25">
        <v>42452</v>
      </c>
      <c r="E2328" t="s">
        <v>82</v>
      </c>
      <c r="F2328" s="107"/>
    </row>
    <row r="2329" spans="1:6" x14ac:dyDescent="0.25">
      <c r="A2329" s="17">
        <v>50554</v>
      </c>
      <c r="B2329" s="24" t="s">
        <v>87</v>
      </c>
      <c r="C2329" s="25">
        <v>42452</v>
      </c>
      <c r="E2329" t="s">
        <v>82</v>
      </c>
      <c r="F2329" s="107"/>
    </row>
    <row r="2330" spans="1:6" x14ac:dyDescent="0.25">
      <c r="A2330" s="17">
        <v>50550</v>
      </c>
      <c r="B2330" s="24" t="s">
        <v>87</v>
      </c>
      <c r="C2330" s="25">
        <v>42452</v>
      </c>
      <c r="E2330" t="s">
        <v>82</v>
      </c>
      <c r="F2330" s="107"/>
    </row>
    <row r="2331" spans="1:6" x14ac:dyDescent="0.25">
      <c r="A2331" s="17">
        <v>50551</v>
      </c>
      <c r="B2331" s="24" t="s">
        <v>87</v>
      </c>
      <c r="C2331" s="25">
        <v>42452</v>
      </c>
      <c r="E2331" t="s">
        <v>82</v>
      </c>
      <c r="F2331" s="107"/>
    </row>
    <row r="2332" spans="1:6" x14ac:dyDescent="0.25">
      <c r="A2332" s="17">
        <v>50552</v>
      </c>
      <c r="B2332" s="24" t="s">
        <v>87</v>
      </c>
      <c r="C2332" s="25">
        <v>42452</v>
      </c>
      <c r="E2332" t="s">
        <v>82</v>
      </c>
      <c r="F2332" s="107"/>
    </row>
    <row r="2333" spans="1:6" x14ac:dyDescent="0.25">
      <c r="A2333" s="17">
        <v>50549</v>
      </c>
      <c r="B2333" s="24" t="s">
        <v>87</v>
      </c>
      <c r="C2333" s="25">
        <v>42452</v>
      </c>
      <c r="E2333" t="s">
        <v>82</v>
      </c>
      <c r="F2333" s="107"/>
    </row>
    <row r="2334" spans="1:6" x14ac:dyDescent="0.25">
      <c r="A2334" s="17">
        <v>50557</v>
      </c>
      <c r="B2334" s="24" t="s">
        <v>87</v>
      </c>
      <c r="C2334" s="25">
        <v>42452</v>
      </c>
      <c r="E2334" t="s">
        <v>82</v>
      </c>
      <c r="F2334" s="107"/>
    </row>
    <row r="2335" spans="1:6" x14ac:dyDescent="0.25">
      <c r="A2335" s="17">
        <v>50559</v>
      </c>
      <c r="B2335" s="24" t="s">
        <v>87</v>
      </c>
      <c r="C2335" s="25">
        <v>42452</v>
      </c>
      <c r="E2335" t="s">
        <v>82</v>
      </c>
      <c r="F2335" s="107"/>
    </row>
    <row r="2336" spans="1:6" x14ac:dyDescent="0.25">
      <c r="A2336" s="17">
        <v>50560</v>
      </c>
      <c r="B2336" s="24" t="s">
        <v>87</v>
      </c>
      <c r="C2336" s="25">
        <v>42452</v>
      </c>
      <c r="E2336" t="s">
        <v>82</v>
      </c>
      <c r="F2336" s="107"/>
    </row>
    <row r="2337" spans="1:6" x14ac:dyDescent="0.25">
      <c r="A2337" s="17">
        <v>50558</v>
      </c>
      <c r="B2337" s="24" t="s">
        <v>87</v>
      </c>
      <c r="C2337" s="25">
        <v>42452</v>
      </c>
      <c r="E2337" t="s">
        <v>82</v>
      </c>
      <c r="F2337" s="107"/>
    </row>
    <row r="2338" spans="1:6" x14ac:dyDescent="0.25">
      <c r="A2338" s="17">
        <v>50573</v>
      </c>
      <c r="B2338" s="24" t="s">
        <v>87</v>
      </c>
      <c r="C2338" s="25">
        <v>42452</v>
      </c>
      <c r="E2338" t="s">
        <v>82</v>
      </c>
      <c r="F2338" s="107"/>
    </row>
    <row r="2339" spans="1:6" x14ac:dyDescent="0.25">
      <c r="A2339" s="17">
        <v>50577</v>
      </c>
      <c r="B2339" s="24" t="s">
        <v>87</v>
      </c>
      <c r="C2339" s="25">
        <v>42452</v>
      </c>
      <c r="E2339" t="s">
        <v>82</v>
      </c>
      <c r="F2339" s="107"/>
    </row>
    <row r="2340" spans="1:6" x14ac:dyDescent="0.25">
      <c r="A2340" s="17">
        <v>50556</v>
      </c>
      <c r="B2340" s="24" t="s">
        <v>87</v>
      </c>
      <c r="C2340" s="25">
        <v>42452</v>
      </c>
      <c r="E2340" t="s">
        <v>82</v>
      </c>
      <c r="F2340" s="107"/>
    </row>
    <row r="2341" spans="1:6" x14ac:dyDescent="0.25">
      <c r="A2341" s="17">
        <v>50533</v>
      </c>
      <c r="B2341" s="24" t="s">
        <v>87</v>
      </c>
      <c r="C2341" s="25">
        <v>42452</v>
      </c>
      <c r="E2341" t="s">
        <v>82</v>
      </c>
      <c r="F2341" s="107"/>
    </row>
    <row r="2342" spans="1:6" x14ac:dyDescent="0.25">
      <c r="A2342" s="17">
        <v>50614</v>
      </c>
      <c r="B2342" s="24" t="s">
        <v>87</v>
      </c>
      <c r="C2342" s="25">
        <v>42453</v>
      </c>
      <c r="E2342" t="s">
        <v>82</v>
      </c>
      <c r="F2342" s="107"/>
    </row>
    <row r="2343" spans="1:6" x14ac:dyDescent="0.25">
      <c r="A2343" s="17">
        <v>50616</v>
      </c>
      <c r="B2343" s="24" t="s">
        <v>87</v>
      </c>
      <c r="C2343" s="25">
        <v>42453</v>
      </c>
      <c r="E2343" t="s">
        <v>82</v>
      </c>
      <c r="F2343" s="107"/>
    </row>
    <row r="2344" spans="1:6" x14ac:dyDescent="0.25">
      <c r="A2344" s="17">
        <v>50613</v>
      </c>
      <c r="B2344" s="24" t="s">
        <v>87</v>
      </c>
      <c r="C2344" s="25">
        <v>42453</v>
      </c>
      <c r="E2344" t="s">
        <v>82</v>
      </c>
      <c r="F2344" s="107"/>
    </row>
    <row r="2345" spans="1:6" x14ac:dyDescent="0.25">
      <c r="A2345" s="17">
        <v>50612</v>
      </c>
      <c r="B2345" s="24" t="s">
        <v>87</v>
      </c>
      <c r="C2345" s="25">
        <v>42453</v>
      </c>
      <c r="E2345" t="s">
        <v>82</v>
      </c>
      <c r="F2345" s="107"/>
    </row>
    <row r="2346" spans="1:6" x14ac:dyDescent="0.25">
      <c r="A2346" s="17">
        <v>50615</v>
      </c>
      <c r="B2346" s="24" t="s">
        <v>87</v>
      </c>
      <c r="C2346" s="25">
        <v>42453</v>
      </c>
      <c r="E2346" t="s">
        <v>82</v>
      </c>
      <c r="F2346" s="107"/>
    </row>
    <row r="2347" spans="1:6" x14ac:dyDescent="0.25">
      <c r="A2347" s="17">
        <v>50617</v>
      </c>
      <c r="B2347" s="24" t="s">
        <v>87</v>
      </c>
      <c r="C2347" s="25">
        <v>42453</v>
      </c>
      <c r="E2347" t="s">
        <v>82</v>
      </c>
      <c r="F2347" s="107"/>
    </row>
    <row r="2348" spans="1:6" x14ac:dyDescent="0.25">
      <c r="A2348" s="17">
        <v>50618</v>
      </c>
      <c r="B2348" s="24" t="s">
        <v>87</v>
      </c>
      <c r="C2348" s="25">
        <v>42453</v>
      </c>
      <c r="E2348" t="s">
        <v>82</v>
      </c>
      <c r="F2348" s="107"/>
    </row>
    <row r="2349" spans="1:6" x14ac:dyDescent="0.25">
      <c r="A2349" s="17">
        <v>50576</v>
      </c>
      <c r="B2349" s="24" t="s">
        <v>87</v>
      </c>
      <c r="C2349" s="25">
        <v>42453</v>
      </c>
      <c r="E2349" t="s">
        <v>82</v>
      </c>
      <c r="F2349" s="107"/>
    </row>
    <row r="2350" spans="1:6" x14ac:dyDescent="0.25">
      <c r="A2350" s="17">
        <v>50610</v>
      </c>
      <c r="B2350" s="24" t="s">
        <v>87</v>
      </c>
      <c r="C2350" s="25">
        <v>42453</v>
      </c>
      <c r="E2350" t="s">
        <v>82</v>
      </c>
      <c r="F2350" s="107"/>
    </row>
    <row r="2351" spans="1:6" x14ac:dyDescent="0.25">
      <c r="A2351" s="17">
        <v>50569</v>
      </c>
      <c r="B2351" s="24" t="s">
        <v>87</v>
      </c>
      <c r="C2351" s="25">
        <v>42453</v>
      </c>
      <c r="E2351" t="s">
        <v>82</v>
      </c>
      <c r="F2351" s="107"/>
    </row>
    <row r="2352" spans="1:6" x14ac:dyDescent="0.25">
      <c r="A2352" s="17">
        <v>50570</v>
      </c>
      <c r="B2352" s="24" t="s">
        <v>87</v>
      </c>
      <c r="C2352" s="25">
        <v>42453</v>
      </c>
      <c r="E2352" t="s">
        <v>82</v>
      </c>
      <c r="F2352" s="107"/>
    </row>
    <row r="2353" spans="1:6" x14ac:dyDescent="0.25">
      <c r="A2353" s="17">
        <v>50571</v>
      </c>
      <c r="B2353" s="24" t="s">
        <v>87</v>
      </c>
      <c r="C2353" s="25">
        <v>42453</v>
      </c>
      <c r="E2353" t="s">
        <v>82</v>
      </c>
      <c r="F2353" s="107"/>
    </row>
    <row r="2354" spans="1:6" x14ac:dyDescent="0.25">
      <c r="A2354" s="17">
        <v>50572</v>
      </c>
      <c r="B2354" s="24" t="s">
        <v>87</v>
      </c>
      <c r="C2354" s="25">
        <v>42453</v>
      </c>
      <c r="E2354" t="s">
        <v>82</v>
      </c>
      <c r="F2354" s="107"/>
    </row>
    <row r="2355" spans="1:6" x14ac:dyDescent="0.25">
      <c r="A2355" s="17">
        <v>50583</v>
      </c>
      <c r="B2355" s="24" t="s">
        <v>87</v>
      </c>
      <c r="C2355" s="25">
        <v>42453</v>
      </c>
      <c r="E2355" t="s">
        <v>82</v>
      </c>
      <c r="F2355" s="107"/>
    </row>
    <row r="2356" spans="1:6" x14ac:dyDescent="0.25">
      <c r="A2356" s="17">
        <v>50579</v>
      </c>
      <c r="B2356" s="24" t="s">
        <v>87</v>
      </c>
      <c r="C2356" s="25">
        <v>42453</v>
      </c>
      <c r="E2356" t="s">
        <v>82</v>
      </c>
      <c r="F2356" s="107"/>
    </row>
    <row r="2357" spans="1:6" x14ac:dyDescent="0.25">
      <c r="A2357" s="17">
        <v>50537</v>
      </c>
      <c r="B2357" s="24" t="s">
        <v>87</v>
      </c>
      <c r="C2357" s="25">
        <v>42453</v>
      </c>
      <c r="E2357" t="s">
        <v>82</v>
      </c>
      <c r="F2357" s="107"/>
    </row>
    <row r="2358" spans="1:6" x14ac:dyDescent="0.25">
      <c r="A2358" s="17">
        <v>50620</v>
      </c>
      <c r="B2358" s="24" t="s">
        <v>87</v>
      </c>
      <c r="C2358" s="25">
        <v>42454</v>
      </c>
      <c r="E2358" t="s">
        <v>82</v>
      </c>
      <c r="F2358" s="107"/>
    </row>
    <row r="2359" spans="1:6" x14ac:dyDescent="0.25">
      <c r="A2359" s="17">
        <v>50590</v>
      </c>
      <c r="B2359" s="24" t="s">
        <v>87</v>
      </c>
      <c r="C2359" s="25">
        <v>42454</v>
      </c>
      <c r="E2359" t="s">
        <v>82</v>
      </c>
      <c r="F2359" s="107"/>
    </row>
    <row r="2360" spans="1:6" x14ac:dyDescent="0.25">
      <c r="A2360" s="17">
        <v>50588</v>
      </c>
      <c r="B2360" s="24" t="s">
        <v>87</v>
      </c>
      <c r="C2360" s="25">
        <v>42454</v>
      </c>
      <c r="E2360" t="s">
        <v>82</v>
      </c>
      <c r="F2360" s="107"/>
    </row>
    <row r="2361" spans="1:6" x14ac:dyDescent="0.25">
      <c r="A2361" s="17">
        <v>50621</v>
      </c>
      <c r="B2361" s="24" t="s">
        <v>87</v>
      </c>
      <c r="C2361" s="25">
        <v>42454</v>
      </c>
      <c r="E2361" t="s">
        <v>82</v>
      </c>
      <c r="F2361" s="107"/>
    </row>
    <row r="2362" spans="1:6" x14ac:dyDescent="0.25">
      <c r="A2362" s="17">
        <v>50624</v>
      </c>
      <c r="B2362" s="24" t="s">
        <v>87</v>
      </c>
      <c r="C2362" s="25">
        <v>42454</v>
      </c>
      <c r="E2362" t="s">
        <v>82</v>
      </c>
      <c r="F2362" s="107"/>
    </row>
    <row r="2363" spans="1:6" x14ac:dyDescent="0.25">
      <c r="A2363" s="17">
        <v>50587</v>
      </c>
      <c r="B2363" s="24" t="s">
        <v>87</v>
      </c>
      <c r="C2363" s="25">
        <v>42454</v>
      </c>
      <c r="E2363" t="s">
        <v>82</v>
      </c>
      <c r="F2363" s="107"/>
    </row>
    <row r="2364" spans="1:6" x14ac:dyDescent="0.25">
      <c r="A2364" s="17">
        <v>50586</v>
      </c>
      <c r="B2364" s="24" t="s">
        <v>87</v>
      </c>
      <c r="C2364" s="25">
        <v>42454</v>
      </c>
      <c r="E2364" t="s">
        <v>82</v>
      </c>
      <c r="F2364" s="107"/>
    </row>
    <row r="2365" spans="1:6" x14ac:dyDescent="0.25">
      <c r="A2365" s="17">
        <v>50585</v>
      </c>
      <c r="B2365" s="24" t="s">
        <v>87</v>
      </c>
      <c r="C2365" s="25">
        <v>42454</v>
      </c>
      <c r="E2365" t="s">
        <v>82</v>
      </c>
      <c r="F2365" s="107"/>
    </row>
    <row r="2366" spans="1:6" x14ac:dyDescent="0.25">
      <c r="A2366" s="17">
        <v>50584</v>
      </c>
      <c r="B2366" s="24" t="s">
        <v>87</v>
      </c>
      <c r="C2366" s="25">
        <v>42454</v>
      </c>
      <c r="E2366" t="s">
        <v>82</v>
      </c>
      <c r="F2366" s="107"/>
    </row>
    <row r="2367" spans="1:6" x14ac:dyDescent="0.25">
      <c r="A2367" s="17">
        <v>50580</v>
      </c>
      <c r="B2367" s="24" t="s">
        <v>87</v>
      </c>
      <c r="C2367" s="25">
        <v>42454</v>
      </c>
      <c r="E2367" t="s">
        <v>82</v>
      </c>
      <c r="F2367" s="107"/>
    </row>
    <row r="2368" spans="1:6" x14ac:dyDescent="0.25">
      <c r="A2368" s="17">
        <v>50581</v>
      </c>
      <c r="B2368" s="24" t="s">
        <v>87</v>
      </c>
      <c r="C2368" s="25">
        <v>42457</v>
      </c>
      <c r="E2368" t="s">
        <v>82</v>
      </c>
      <c r="F2368" s="107"/>
    </row>
    <row r="2369" spans="1:6" x14ac:dyDescent="0.25">
      <c r="A2369" s="17">
        <v>50582</v>
      </c>
      <c r="B2369" s="24" t="s">
        <v>87</v>
      </c>
      <c r="C2369" s="25">
        <v>42457</v>
      </c>
      <c r="E2369" t="s">
        <v>82</v>
      </c>
      <c r="F2369" s="107"/>
    </row>
    <row r="2370" spans="1:6" x14ac:dyDescent="0.25">
      <c r="A2370" s="17">
        <v>50596</v>
      </c>
      <c r="B2370" s="24" t="s">
        <v>87</v>
      </c>
      <c r="C2370" s="25">
        <v>42457</v>
      </c>
      <c r="E2370" t="s">
        <v>82</v>
      </c>
      <c r="F2370" s="107"/>
    </row>
    <row r="2371" spans="1:6" x14ac:dyDescent="0.25">
      <c r="A2371" s="17">
        <v>50594</v>
      </c>
      <c r="B2371" s="24" t="s">
        <v>87</v>
      </c>
      <c r="C2371" s="25">
        <v>42457</v>
      </c>
      <c r="E2371" t="s">
        <v>82</v>
      </c>
      <c r="F2371" s="107"/>
    </row>
    <row r="2372" spans="1:6" x14ac:dyDescent="0.25">
      <c r="A2372" s="17">
        <v>50591</v>
      </c>
      <c r="B2372" s="24" t="s">
        <v>87</v>
      </c>
      <c r="C2372" s="25">
        <v>42457</v>
      </c>
      <c r="E2372" t="s">
        <v>82</v>
      </c>
      <c r="F2372" s="107"/>
    </row>
    <row r="2373" spans="1:6" x14ac:dyDescent="0.25">
      <c r="A2373" s="17">
        <v>50592</v>
      </c>
      <c r="B2373" s="24" t="s">
        <v>87</v>
      </c>
      <c r="C2373" s="25">
        <v>42457</v>
      </c>
      <c r="E2373" t="s">
        <v>82</v>
      </c>
      <c r="F2373" s="107"/>
    </row>
    <row r="2374" spans="1:6" x14ac:dyDescent="0.25">
      <c r="A2374" s="17">
        <v>50593</v>
      </c>
      <c r="B2374" s="24" t="s">
        <v>87</v>
      </c>
      <c r="C2374" s="25">
        <v>42457</v>
      </c>
      <c r="E2374" t="s">
        <v>82</v>
      </c>
      <c r="F2374" s="107"/>
    </row>
    <row r="2375" spans="1:6" x14ac:dyDescent="0.25">
      <c r="A2375" s="17">
        <v>50595</v>
      </c>
      <c r="B2375" s="24" t="s">
        <v>87</v>
      </c>
      <c r="C2375" s="25">
        <v>42457</v>
      </c>
      <c r="E2375" t="s">
        <v>82</v>
      </c>
      <c r="F2375" s="107"/>
    </row>
    <row r="2376" spans="1:6" x14ac:dyDescent="0.25">
      <c r="A2376" s="17">
        <v>50541</v>
      </c>
      <c r="B2376" s="24" t="s">
        <v>87</v>
      </c>
      <c r="C2376" s="25">
        <v>42464</v>
      </c>
      <c r="E2376" t="s">
        <v>82</v>
      </c>
      <c r="F2376" s="107"/>
    </row>
    <row r="2377" spans="1:6" x14ac:dyDescent="0.25">
      <c r="A2377" s="17">
        <v>50546</v>
      </c>
      <c r="B2377" s="24" t="s">
        <v>87</v>
      </c>
      <c r="C2377" s="25">
        <v>42464</v>
      </c>
      <c r="E2377" t="s">
        <v>82</v>
      </c>
      <c r="F2377" s="107"/>
    </row>
    <row r="2378" spans="1:6" x14ac:dyDescent="0.25">
      <c r="A2378" s="17">
        <v>50589</v>
      </c>
      <c r="B2378" s="24" t="s">
        <v>87</v>
      </c>
      <c r="C2378" s="25">
        <v>42465</v>
      </c>
      <c r="E2378" t="s">
        <v>82</v>
      </c>
      <c r="F2378" s="107"/>
    </row>
    <row r="2379" spans="1:6" x14ac:dyDescent="0.25">
      <c r="A2379" s="17">
        <v>50523</v>
      </c>
      <c r="B2379" s="24" t="s">
        <v>87</v>
      </c>
      <c r="C2379" s="25">
        <v>42465</v>
      </c>
      <c r="E2379" t="s">
        <v>82</v>
      </c>
      <c r="F2379" s="107"/>
    </row>
    <row r="2380" spans="1:6" x14ac:dyDescent="0.25">
      <c r="A2380" s="17">
        <v>50602</v>
      </c>
      <c r="B2380" s="24" t="s">
        <v>87</v>
      </c>
      <c r="C2380" s="25">
        <v>42472</v>
      </c>
      <c r="E2380" t="s">
        <v>82</v>
      </c>
      <c r="F2380" s="107"/>
    </row>
    <row r="2381" spans="1:6" x14ac:dyDescent="0.25">
      <c r="A2381" s="17">
        <v>50605</v>
      </c>
      <c r="B2381" s="24" t="s">
        <v>87</v>
      </c>
      <c r="C2381" s="25">
        <v>42472</v>
      </c>
      <c r="E2381" t="s">
        <v>82</v>
      </c>
      <c r="F2381" s="107"/>
    </row>
    <row r="2382" spans="1:6" x14ac:dyDescent="0.25">
      <c r="A2382" s="17">
        <v>50603</v>
      </c>
      <c r="B2382" s="24" t="s">
        <v>87</v>
      </c>
      <c r="C2382" s="25">
        <v>42472</v>
      </c>
      <c r="E2382" t="s">
        <v>82</v>
      </c>
      <c r="F2382" s="107"/>
    </row>
    <row r="2383" spans="1:6" x14ac:dyDescent="0.25">
      <c r="A2383" s="17">
        <v>50604</v>
      </c>
      <c r="B2383" s="24" t="s">
        <v>87</v>
      </c>
      <c r="C2383" s="25">
        <v>42472</v>
      </c>
      <c r="E2383" t="s">
        <v>82</v>
      </c>
      <c r="F2383" s="107"/>
    </row>
    <row r="2384" spans="1:6" x14ac:dyDescent="0.25">
      <c r="A2384" s="17">
        <v>50606</v>
      </c>
      <c r="B2384" s="24" t="s">
        <v>87</v>
      </c>
      <c r="C2384" s="25">
        <v>42472</v>
      </c>
      <c r="E2384" t="s">
        <v>82</v>
      </c>
      <c r="F2384" s="107"/>
    </row>
    <row r="2385" spans="1:6" x14ac:dyDescent="0.25">
      <c r="A2385" s="17">
        <v>50608</v>
      </c>
      <c r="B2385" s="24" t="s">
        <v>87</v>
      </c>
      <c r="C2385" s="25">
        <v>42472</v>
      </c>
      <c r="E2385" t="s">
        <v>82</v>
      </c>
      <c r="F2385" s="107"/>
    </row>
    <row r="2386" spans="1:6" x14ac:dyDescent="0.25">
      <c r="A2386" s="17">
        <v>50734</v>
      </c>
      <c r="B2386" s="24" t="s">
        <v>87</v>
      </c>
      <c r="C2386" s="25">
        <v>42472</v>
      </c>
      <c r="E2386" t="s">
        <v>82</v>
      </c>
      <c r="F2386" s="107"/>
    </row>
    <row r="2387" spans="1:6" x14ac:dyDescent="0.25">
      <c r="A2387" s="17">
        <v>50607</v>
      </c>
      <c r="B2387" s="24" t="s">
        <v>87</v>
      </c>
      <c r="C2387" s="25">
        <v>42472</v>
      </c>
      <c r="E2387" t="s">
        <v>82</v>
      </c>
      <c r="F2387" s="107"/>
    </row>
    <row r="2388" spans="1:6" x14ac:dyDescent="0.25">
      <c r="A2388" s="17">
        <v>50732</v>
      </c>
      <c r="B2388" s="24" t="s">
        <v>87</v>
      </c>
      <c r="C2388" s="25">
        <v>42472</v>
      </c>
      <c r="E2388" t="s">
        <v>82</v>
      </c>
      <c r="F2388" s="107"/>
    </row>
    <row r="2389" spans="1:6" x14ac:dyDescent="0.25">
      <c r="A2389" s="17">
        <v>50733</v>
      </c>
      <c r="B2389" s="24" t="s">
        <v>87</v>
      </c>
      <c r="C2389" s="25">
        <v>42472</v>
      </c>
      <c r="E2389" t="s">
        <v>82</v>
      </c>
      <c r="F2389" s="107"/>
    </row>
    <row r="2390" spans="1:6" x14ac:dyDescent="0.25">
      <c r="A2390" s="17">
        <v>50597</v>
      </c>
      <c r="B2390" s="24" t="s">
        <v>87</v>
      </c>
      <c r="C2390" s="25">
        <v>42472</v>
      </c>
      <c r="E2390" t="s">
        <v>82</v>
      </c>
      <c r="F2390" s="107"/>
    </row>
    <row r="2391" spans="1:6" x14ac:dyDescent="0.25">
      <c r="A2391" s="17">
        <v>50601</v>
      </c>
      <c r="B2391" s="24" t="s">
        <v>87</v>
      </c>
      <c r="C2391" s="25">
        <v>42472</v>
      </c>
      <c r="E2391" t="s">
        <v>82</v>
      </c>
      <c r="F2391" s="107"/>
    </row>
    <row r="2392" spans="1:6" x14ac:dyDescent="0.25">
      <c r="A2392" s="17">
        <v>50598</v>
      </c>
      <c r="B2392" s="24" t="s">
        <v>87</v>
      </c>
      <c r="C2392" s="25">
        <v>42472</v>
      </c>
      <c r="E2392" t="s">
        <v>82</v>
      </c>
      <c r="F2392" s="107"/>
    </row>
    <row r="2393" spans="1:6" x14ac:dyDescent="0.25">
      <c r="A2393" s="17">
        <v>50600</v>
      </c>
      <c r="B2393" s="24" t="s">
        <v>87</v>
      </c>
      <c r="C2393" s="25">
        <v>42472</v>
      </c>
      <c r="E2393" t="s">
        <v>82</v>
      </c>
      <c r="F2393" s="107"/>
    </row>
    <row r="2394" spans="1:6" x14ac:dyDescent="0.25">
      <c r="A2394" s="17">
        <v>50743</v>
      </c>
      <c r="B2394" s="24" t="s">
        <v>87</v>
      </c>
      <c r="C2394" s="25">
        <v>42472</v>
      </c>
      <c r="E2394" t="s">
        <v>82</v>
      </c>
      <c r="F2394" s="107"/>
    </row>
    <row r="2395" spans="1:6" x14ac:dyDescent="0.25">
      <c r="A2395" s="17">
        <v>50744</v>
      </c>
      <c r="B2395" s="24" t="s">
        <v>87</v>
      </c>
      <c r="C2395" s="25">
        <v>42472</v>
      </c>
      <c r="E2395" t="s">
        <v>82</v>
      </c>
      <c r="F2395" s="107"/>
    </row>
    <row r="2396" spans="1:6" x14ac:dyDescent="0.25">
      <c r="A2396" s="17">
        <v>50740</v>
      </c>
      <c r="B2396" s="24" t="s">
        <v>87</v>
      </c>
      <c r="C2396" s="25">
        <v>42472</v>
      </c>
      <c r="E2396" t="s">
        <v>82</v>
      </c>
      <c r="F2396" s="107"/>
    </row>
    <row r="2397" spans="1:6" x14ac:dyDescent="0.25">
      <c r="A2397" s="17">
        <v>50739</v>
      </c>
      <c r="B2397" s="24" t="s">
        <v>87</v>
      </c>
      <c r="C2397" s="25">
        <v>42472</v>
      </c>
      <c r="E2397" t="s">
        <v>82</v>
      </c>
      <c r="F2397" s="107"/>
    </row>
    <row r="2398" spans="1:6" x14ac:dyDescent="0.25">
      <c r="A2398" s="17">
        <v>50742</v>
      </c>
      <c r="B2398" s="24" t="s">
        <v>87</v>
      </c>
      <c r="C2398" s="25">
        <v>42472</v>
      </c>
      <c r="E2398" t="s">
        <v>82</v>
      </c>
      <c r="F2398" s="107"/>
    </row>
    <row r="2399" spans="1:6" x14ac:dyDescent="0.25">
      <c r="A2399" s="17">
        <v>50741</v>
      </c>
      <c r="B2399" s="24" t="s">
        <v>87</v>
      </c>
      <c r="C2399" s="25">
        <v>42472</v>
      </c>
      <c r="E2399" t="s">
        <v>82</v>
      </c>
      <c r="F2399" s="107"/>
    </row>
    <row r="2400" spans="1:6" x14ac:dyDescent="0.25">
      <c r="A2400" s="17">
        <v>50736</v>
      </c>
      <c r="B2400" s="24" t="s">
        <v>87</v>
      </c>
      <c r="C2400" s="25">
        <v>42472</v>
      </c>
      <c r="E2400" t="s">
        <v>82</v>
      </c>
      <c r="F2400" s="107"/>
    </row>
    <row r="2401" spans="1:6" x14ac:dyDescent="0.25">
      <c r="A2401" s="17">
        <v>50738</v>
      </c>
      <c r="B2401" s="24" t="s">
        <v>87</v>
      </c>
      <c r="C2401" s="25">
        <v>42472</v>
      </c>
      <c r="E2401" t="s">
        <v>82</v>
      </c>
      <c r="F2401" s="107"/>
    </row>
    <row r="2402" spans="1:6" x14ac:dyDescent="0.25">
      <c r="A2402" s="17">
        <v>50735</v>
      </c>
      <c r="B2402" s="24" t="s">
        <v>87</v>
      </c>
      <c r="C2402" s="25">
        <v>42472</v>
      </c>
      <c r="E2402" t="s">
        <v>82</v>
      </c>
      <c r="F2402" s="107"/>
    </row>
    <row r="2403" spans="1:6" x14ac:dyDescent="0.25">
      <c r="A2403" s="17">
        <v>50737</v>
      </c>
      <c r="B2403" s="24" t="s">
        <v>87</v>
      </c>
      <c r="C2403" s="25">
        <v>42472</v>
      </c>
      <c r="E2403" t="s">
        <v>82</v>
      </c>
      <c r="F2403" s="107"/>
    </row>
    <row r="2404" spans="1:6" x14ac:dyDescent="0.25">
      <c r="A2404" s="17">
        <v>50757</v>
      </c>
      <c r="B2404" s="24" t="s">
        <v>87</v>
      </c>
      <c r="C2404" s="25">
        <v>42473</v>
      </c>
      <c r="E2404" t="s">
        <v>82</v>
      </c>
      <c r="F2404" s="107"/>
    </row>
    <row r="2405" spans="1:6" x14ac:dyDescent="0.25">
      <c r="A2405" s="17">
        <v>50756</v>
      </c>
      <c r="B2405" s="24" t="s">
        <v>87</v>
      </c>
      <c r="C2405" s="25">
        <v>42473</v>
      </c>
      <c r="E2405" t="s">
        <v>82</v>
      </c>
      <c r="F2405" s="107"/>
    </row>
    <row r="2406" spans="1:6" x14ac:dyDescent="0.25">
      <c r="A2406" s="17">
        <v>50622</v>
      </c>
      <c r="B2406" s="24" t="s">
        <v>87</v>
      </c>
      <c r="C2406" s="25">
        <v>42473</v>
      </c>
      <c r="E2406" t="s">
        <v>82</v>
      </c>
      <c r="F2406" s="107"/>
    </row>
    <row r="2407" spans="1:6" x14ac:dyDescent="0.25">
      <c r="A2407" s="17">
        <v>50619</v>
      </c>
      <c r="B2407" s="24" t="s">
        <v>87</v>
      </c>
      <c r="C2407" s="25">
        <v>42473</v>
      </c>
      <c r="E2407" t="s">
        <v>82</v>
      </c>
      <c r="F2407" s="107"/>
    </row>
    <row r="2408" spans="1:6" x14ac:dyDescent="0.25">
      <c r="A2408" s="17">
        <v>50728</v>
      </c>
      <c r="B2408" s="24" t="s">
        <v>87</v>
      </c>
      <c r="C2408" s="25">
        <v>42473</v>
      </c>
      <c r="E2408" t="s">
        <v>82</v>
      </c>
      <c r="F2408" s="107"/>
    </row>
    <row r="2409" spans="1:6" x14ac:dyDescent="0.25">
      <c r="A2409" s="17">
        <v>50731</v>
      </c>
      <c r="B2409" s="24" t="s">
        <v>87</v>
      </c>
      <c r="C2409" s="25">
        <v>42473</v>
      </c>
      <c r="E2409" t="s">
        <v>82</v>
      </c>
      <c r="F2409" s="107"/>
    </row>
    <row r="2410" spans="1:6" x14ac:dyDescent="0.25">
      <c r="A2410" s="17">
        <v>50727</v>
      </c>
      <c r="B2410" s="24" t="s">
        <v>87</v>
      </c>
      <c r="C2410" s="25">
        <v>42473</v>
      </c>
      <c r="E2410" t="s">
        <v>82</v>
      </c>
      <c r="F2410" s="107"/>
    </row>
    <row r="2411" spans="1:6" x14ac:dyDescent="0.25">
      <c r="A2411" s="17">
        <v>50729</v>
      </c>
      <c r="B2411" s="24" t="s">
        <v>87</v>
      </c>
      <c r="C2411" s="25">
        <v>42473</v>
      </c>
      <c r="E2411" t="s">
        <v>82</v>
      </c>
      <c r="F2411" s="107"/>
    </row>
    <row r="2412" spans="1:6" x14ac:dyDescent="0.25">
      <c r="A2412" s="17">
        <v>50730</v>
      </c>
      <c r="B2412" s="24" t="s">
        <v>87</v>
      </c>
      <c r="C2412" s="25">
        <v>42473</v>
      </c>
      <c r="E2412" t="s">
        <v>82</v>
      </c>
      <c r="F2412" s="107"/>
    </row>
    <row r="2413" spans="1:6" x14ac:dyDescent="0.25">
      <c r="A2413" s="17">
        <v>50726</v>
      </c>
      <c r="B2413" s="24" t="s">
        <v>87</v>
      </c>
      <c r="C2413" s="25">
        <v>42473</v>
      </c>
      <c r="E2413" t="s">
        <v>82</v>
      </c>
      <c r="F2413" s="107"/>
    </row>
    <row r="2414" spans="1:6" x14ac:dyDescent="0.25">
      <c r="A2414" s="17">
        <v>49748</v>
      </c>
      <c r="B2414" s="24" t="s">
        <v>87</v>
      </c>
      <c r="C2414" s="25">
        <v>42478</v>
      </c>
      <c r="E2414" t="s">
        <v>82</v>
      </c>
      <c r="F2414" s="107"/>
    </row>
    <row r="2415" spans="1:6" x14ac:dyDescent="0.25">
      <c r="A2415" s="17">
        <v>50370</v>
      </c>
      <c r="B2415" s="24" t="s">
        <v>87</v>
      </c>
      <c r="C2415" s="25">
        <v>42482</v>
      </c>
      <c r="E2415" t="s">
        <v>82</v>
      </c>
      <c r="F2415" s="107"/>
    </row>
    <row r="2416" spans="1:6" x14ac:dyDescent="0.25">
      <c r="A2416" s="17">
        <v>50745</v>
      </c>
      <c r="B2416" s="24" t="s">
        <v>87</v>
      </c>
      <c r="C2416" s="25">
        <v>42482</v>
      </c>
      <c r="E2416" t="s">
        <v>82</v>
      </c>
      <c r="F2416" s="107"/>
    </row>
    <row r="2417" spans="1:6" x14ac:dyDescent="0.25">
      <c r="A2417" s="17">
        <v>50746</v>
      </c>
      <c r="B2417" s="24" t="s">
        <v>87</v>
      </c>
      <c r="C2417" s="25">
        <v>42482</v>
      </c>
      <c r="E2417" t="s">
        <v>82</v>
      </c>
      <c r="F2417" s="107"/>
    </row>
    <row r="2418" spans="1:6" x14ac:dyDescent="0.25">
      <c r="A2418" s="17">
        <v>50748</v>
      </c>
      <c r="B2418" s="24" t="s">
        <v>87</v>
      </c>
      <c r="C2418" s="25">
        <v>42482</v>
      </c>
      <c r="E2418" t="s">
        <v>82</v>
      </c>
      <c r="F2418" s="107"/>
    </row>
    <row r="2419" spans="1:6" x14ac:dyDescent="0.25">
      <c r="A2419" s="17">
        <v>50749</v>
      </c>
      <c r="B2419" s="24" t="s">
        <v>87</v>
      </c>
      <c r="C2419" s="25">
        <v>42482</v>
      </c>
      <c r="E2419" t="s">
        <v>82</v>
      </c>
      <c r="F2419" s="107"/>
    </row>
    <row r="2420" spans="1:6" x14ac:dyDescent="0.25">
      <c r="A2420" s="17">
        <v>50750</v>
      </c>
      <c r="B2420" s="24" t="s">
        <v>87</v>
      </c>
      <c r="C2420" s="25">
        <v>42482</v>
      </c>
      <c r="E2420" t="s">
        <v>82</v>
      </c>
      <c r="F2420" s="107"/>
    </row>
    <row r="2421" spans="1:6" x14ac:dyDescent="0.25">
      <c r="A2421" s="17">
        <v>50751</v>
      </c>
      <c r="B2421" s="24" t="s">
        <v>87</v>
      </c>
      <c r="C2421" s="25">
        <v>42482</v>
      </c>
      <c r="E2421" t="s">
        <v>82</v>
      </c>
      <c r="F2421" s="107"/>
    </row>
    <row r="2422" spans="1:6" x14ac:dyDescent="0.25">
      <c r="A2422" s="17">
        <v>50752</v>
      </c>
      <c r="B2422" s="24" t="s">
        <v>87</v>
      </c>
      <c r="C2422" s="25">
        <v>42482</v>
      </c>
      <c r="E2422" t="s">
        <v>82</v>
      </c>
      <c r="F2422" s="107"/>
    </row>
    <row r="2423" spans="1:6" x14ac:dyDescent="0.25">
      <c r="A2423" s="17">
        <v>50753</v>
      </c>
      <c r="B2423" s="24" t="s">
        <v>87</v>
      </c>
      <c r="C2423" s="25">
        <v>42482</v>
      </c>
      <c r="E2423" t="s">
        <v>82</v>
      </c>
      <c r="F2423" s="107"/>
    </row>
    <row r="2424" spans="1:6" x14ac:dyDescent="0.25">
      <c r="A2424" s="17">
        <v>50754</v>
      </c>
      <c r="B2424" s="24" t="s">
        <v>87</v>
      </c>
      <c r="C2424" s="25">
        <v>42482</v>
      </c>
      <c r="E2424" t="s">
        <v>82</v>
      </c>
      <c r="F2424" s="107"/>
    </row>
    <row r="2425" spans="1:6" x14ac:dyDescent="0.25">
      <c r="A2425" s="17">
        <v>50755</v>
      </c>
      <c r="B2425" s="24" t="s">
        <v>87</v>
      </c>
      <c r="C2425" s="25">
        <v>42482</v>
      </c>
      <c r="E2425" t="s">
        <v>82</v>
      </c>
      <c r="F2425" s="107"/>
    </row>
    <row r="2426" spans="1:6" x14ac:dyDescent="0.25">
      <c r="A2426" s="17">
        <v>50747</v>
      </c>
      <c r="B2426" s="24" t="s">
        <v>87</v>
      </c>
      <c r="C2426" s="25">
        <v>42482</v>
      </c>
      <c r="E2426" t="s">
        <v>82</v>
      </c>
      <c r="F2426" s="107"/>
    </row>
    <row r="2427" spans="1:6" x14ac:dyDescent="0.25">
      <c r="A2427" s="17">
        <v>50630</v>
      </c>
      <c r="B2427" s="24" t="s">
        <v>87</v>
      </c>
      <c r="C2427" s="25">
        <v>42485</v>
      </c>
      <c r="E2427" t="s">
        <v>82</v>
      </c>
      <c r="F2427" s="107"/>
    </row>
    <row r="2428" spans="1:6" x14ac:dyDescent="0.25">
      <c r="A2428" s="17">
        <v>50625</v>
      </c>
      <c r="B2428" s="24" t="s">
        <v>87</v>
      </c>
      <c r="C2428" s="25">
        <v>42485</v>
      </c>
      <c r="E2428" t="s">
        <v>82</v>
      </c>
      <c r="F2428" s="107"/>
    </row>
    <row r="2429" spans="1:6" x14ac:dyDescent="0.25">
      <c r="A2429" s="17">
        <v>50626</v>
      </c>
      <c r="B2429" s="24" t="s">
        <v>87</v>
      </c>
      <c r="C2429" s="25">
        <v>42485</v>
      </c>
      <c r="E2429" t="s">
        <v>82</v>
      </c>
      <c r="F2429" s="107"/>
    </row>
    <row r="2430" spans="1:6" x14ac:dyDescent="0.25">
      <c r="A2430" s="17">
        <v>50627</v>
      </c>
      <c r="B2430" s="24" t="s">
        <v>87</v>
      </c>
      <c r="C2430" s="25">
        <v>42485</v>
      </c>
      <c r="E2430" t="s">
        <v>82</v>
      </c>
      <c r="F2430" s="107"/>
    </row>
    <row r="2431" spans="1:6" x14ac:dyDescent="0.25">
      <c r="A2431" s="17">
        <v>50628</v>
      </c>
      <c r="B2431" s="24" t="s">
        <v>87</v>
      </c>
      <c r="C2431" s="25">
        <v>42485</v>
      </c>
      <c r="E2431" t="s">
        <v>82</v>
      </c>
      <c r="F2431" s="107"/>
    </row>
    <row r="2432" spans="1:6" x14ac:dyDescent="0.25">
      <c r="A2432" s="17">
        <v>50629</v>
      </c>
      <c r="B2432" s="24" t="s">
        <v>87</v>
      </c>
      <c r="C2432" s="25">
        <v>42485</v>
      </c>
      <c r="E2432" t="s">
        <v>82</v>
      </c>
      <c r="F2432" s="107"/>
    </row>
    <row r="2433" spans="1:6" x14ac:dyDescent="0.25">
      <c r="A2433" s="17">
        <v>50631</v>
      </c>
      <c r="B2433" s="24" t="s">
        <v>87</v>
      </c>
      <c r="C2433" s="25">
        <v>42485</v>
      </c>
      <c r="E2433" t="s">
        <v>82</v>
      </c>
      <c r="F2433" s="107"/>
    </row>
    <row r="2434" spans="1:6" x14ac:dyDescent="0.25">
      <c r="A2434" s="17">
        <v>50632</v>
      </c>
      <c r="B2434" s="24" t="s">
        <v>87</v>
      </c>
      <c r="C2434" s="25">
        <v>42485</v>
      </c>
      <c r="E2434" t="s">
        <v>82</v>
      </c>
      <c r="F2434" s="107"/>
    </row>
    <row r="2435" spans="1:6" x14ac:dyDescent="0.25">
      <c r="A2435" s="17">
        <v>50633</v>
      </c>
      <c r="B2435" s="24" t="s">
        <v>87</v>
      </c>
      <c r="C2435" s="25">
        <v>42485</v>
      </c>
      <c r="E2435" t="s">
        <v>82</v>
      </c>
      <c r="F2435" s="107"/>
    </row>
    <row r="2436" spans="1:6" x14ac:dyDescent="0.25">
      <c r="A2436" s="17">
        <v>50634</v>
      </c>
      <c r="B2436" s="24" t="s">
        <v>87</v>
      </c>
      <c r="C2436" s="25">
        <v>42485</v>
      </c>
      <c r="E2436" t="s">
        <v>82</v>
      </c>
      <c r="F2436" s="107"/>
    </row>
    <row r="2437" spans="1:6" x14ac:dyDescent="0.25">
      <c r="A2437" s="17">
        <v>50635</v>
      </c>
      <c r="B2437" s="24" t="s">
        <v>87</v>
      </c>
      <c r="C2437" s="25">
        <v>42485</v>
      </c>
      <c r="E2437" t="s">
        <v>82</v>
      </c>
      <c r="F2437" s="107"/>
    </row>
    <row r="2438" spans="1:6" x14ac:dyDescent="0.25">
      <c r="A2438" s="17">
        <v>50636</v>
      </c>
      <c r="B2438" s="24" t="s">
        <v>87</v>
      </c>
      <c r="C2438" s="25">
        <v>42485</v>
      </c>
      <c r="E2438" t="s">
        <v>82</v>
      </c>
      <c r="F2438" s="107"/>
    </row>
    <row r="2439" spans="1:6" x14ac:dyDescent="0.25">
      <c r="A2439" s="17">
        <v>50637</v>
      </c>
      <c r="B2439" s="24" t="s">
        <v>87</v>
      </c>
      <c r="C2439" s="25">
        <v>42485</v>
      </c>
      <c r="E2439" t="s">
        <v>82</v>
      </c>
      <c r="F2439" s="107"/>
    </row>
    <row r="2440" spans="1:6" x14ac:dyDescent="0.25">
      <c r="A2440" s="17">
        <v>50638</v>
      </c>
      <c r="B2440" s="24" t="s">
        <v>87</v>
      </c>
      <c r="C2440" s="25">
        <v>42485</v>
      </c>
      <c r="E2440" t="s">
        <v>82</v>
      </c>
      <c r="F2440" s="107"/>
    </row>
    <row r="2441" spans="1:6" x14ac:dyDescent="0.25">
      <c r="A2441" s="17">
        <v>50639</v>
      </c>
      <c r="B2441" s="24" t="s">
        <v>87</v>
      </c>
      <c r="C2441" s="25">
        <v>42485</v>
      </c>
      <c r="E2441" t="s">
        <v>82</v>
      </c>
      <c r="F2441" s="107"/>
    </row>
    <row r="2442" spans="1:6" x14ac:dyDescent="0.25">
      <c r="A2442" s="17">
        <v>50640</v>
      </c>
      <c r="B2442" s="24" t="s">
        <v>87</v>
      </c>
      <c r="C2442" s="25">
        <v>42485</v>
      </c>
      <c r="E2442" t="s">
        <v>82</v>
      </c>
      <c r="F2442" s="107"/>
    </row>
    <row r="2443" spans="1:6" x14ac:dyDescent="0.25">
      <c r="A2443" s="17">
        <v>50641</v>
      </c>
      <c r="B2443" s="24" t="s">
        <v>87</v>
      </c>
      <c r="C2443" s="25">
        <v>42485</v>
      </c>
      <c r="E2443" t="s">
        <v>82</v>
      </c>
      <c r="F2443" s="107"/>
    </row>
    <row r="2444" spans="1:6" x14ac:dyDescent="0.25">
      <c r="A2444" s="17">
        <v>50642</v>
      </c>
      <c r="B2444" s="24" t="s">
        <v>87</v>
      </c>
      <c r="C2444" s="25">
        <v>42485</v>
      </c>
      <c r="E2444" t="s">
        <v>82</v>
      </c>
      <c r="F2444" s="107"/>
    </row>
    <row r="2445" spans="1:6" x14ac:dyDescent="0.25">
      <c r="A2445" s="17">
        <v>50643</v>
      </c>
      <c r="B2445" s="24" t="s">
        <v>87</v>
      </c>
      <c r="C2445" s="25">
        <v>42485</v>
      </c>
      <c r="E2445" t="s">
        <v>82</v>
      </c>
      <c r="F2445" s="107"/>
    </row>
    <row r="2446" spans="1:6" x14ac:dyDescent="0.25">
      <c r="A2446" s="17">
        <v>50644</v>
      </c>
      <c r="B2446" s="24" t="s">
        <v>87</v>
      </c>
      <c r="C2446" s="25">
        <v>42485</v>
      </c>
      <c r="E2446" t="s">
        <v>82</v>
      </c>
      <c r="F2446" s="107"/>
    </row>
    <row r="2447" spans="1:6" x14ac:dyDescent="0.25">
      <c r="A2447" s="17">
        <v>50645</v>
      </c>
      <c r="B2447" s="24" t="s">
        <v>87</v>
      </c>
      <c r="C2447" s="25">
        <v>42485</v>
      </c>
      <c r="E2447" t="s">
        <v>82</v>
      </c>
      <c r="F2447" s="107"/>
    </row>
    <row r="2448" spans="1:6" x14ac:dyDescent="0.25">
      <c r="A2448" s="17">
        <v>50646</v>
      </c>
      <c r="B2448" s="24" t="s">
        <v>87</v>
      </c>
      <c r="C2448" s="25">
        <v>42485</v>
      </c>
      <c r="E2448" t="s">
        <v>82</v>
      </c>
      <c r="F2448" s="107"/>
    </row>
    <row r="2449" spans="1:6" x14ac:dyDescent="0.25">
      <c r="A2449" s="17">
        <v>50649</v>
      </c>
      <c r="B2449" s="24" t="s">
        <v>87</v>
      </c>
      <c r="C2449" s="25">
        <v>42485</v>
      </c>
      <c r="E2449" t="s">
        <v>82</v>
      </c>
      <c r="F2449" s="107"/>
    </row>
    <row r="2450" spans="1:6" x14ac:dyDescent="0.25">
      <c r="A2450" s="17">
        <v>50650</v>
      </c>
      <c r="B2450" s="24" t="s">
        <v>87</v>
      </c>
      <c r="C2450" s="25">
        <v>42485</v>
      </c>
      <c r="E2450" t="s">
        <v>82</v>
      </c>
      <c r="F2450" s="107"/>
    </row>
    <row r="2451" spans="1:6" x14ac:dyDescent="0.25">
      <c r="A2451" s="17">
        <v>50651</v>
      </c>
      <c r="B2451" s="24" t="s">
        <v>87</v>
      </c>
      <c r="C2451" s="25">
        <v>42485</v>
      </c>
      <c r="E2451" t="s">
        <v>82</v>
      </c>
      <c r="F2451" s="107"/>
    </row>
    <row r="2452" spans="1:6" x14ac:dyDescent="0.25">
      <c r="A2452" s="17">
        <v>50652</v>
      </c>
      <c r="B2452" s="24" t="s">
        <v>87</v>
      </c>
      <c r="C2452" s="25">
        <v>42485</v>
      </c>
      <c r="E2452" t="s">
        <v>82</v>
      </c>
      <c r="F2452" s="107"/>
    </row>
    <row r="2453" spans="1:6" x14ac:dyDescent="0.25">
      <c r="A2453" s="17">
        <v>50653</v>
      </c>
      <c r="B2453" s="24" t="s">
        <v>87</v>
      </c>
      <c r="C2453" s="25">
        <v>42485</v>
      </c>
      <c r="E2453" t="s">
        <v>82</v>
      </c>
      <c r="F2453" s="107"/>
    </row>
    <row r="2454" spans="1:6" x14ac:dyDescent="0.25">
      <c r="A2454" s="17">
        <v>50654</v>
      </c>
      <c r="B2454" s="24" t="s">
        <v>87</v>
      </c>
      <c r="C2454" s="25">
        <v>42485</v>
      </c>
      <c r="E2454" t="s">
        <v>82</v>
      </c>
      <c r="F2454" s="107"/>
    </row>
    <row r="2455" spans="1:6" x14ac:dyDescent="0.25">
      <c r="A2455" s="17">
        <v>50655</v>
      </c>
      <c r="B2455" s="24" t="s">
        <v>87</v>
      </c>
      <c r="C2455" s="25">
        <v>42485</v>
      </c>
      <c r="E2455" t="s">
        <v>82</v>
      </c>
      <c r="F2455" s="107"/>
    </row>
    <row r="2456" spans="1:6" x14ac:dyDescent="0.25">
      <c r="A2456" s="17">
        <v>50656</v>
      </c>
      <c r="B2456" s="24" t="s">
        <v>87</v>
      </c>
      <c r="C2456" s="25">
        <v>42485</v>
      </c>
      <c r="E2456" t="s">
        <v>82</v>
      </c>
      <c r="F2456" s="107"/>
    </row>
    <row r="2457" spans="1:6" x14ac:dyDescent="0.25">
      <c r="A2457" s="17">
        <v>50657</v>
      </c>
      <c r="B2457" s="24" t="s">
        <v>87</v>
      </c>
      <c r="C2457" s="25">
        <v>42485</v>
      </c>
      <c r="E2457" t="s">
        <v>82</v>
      </c>
      <c r="F2457" s="107"/>
    </row>
    <row r="2458" spans="1:6" x14ac:dyDescent="0.25">
      <c r="A2458" s="17">
        <v>50658</v>
      </c>
      <c r="B2458" s="24" t="s">
        <v>87</v>
      </c>
      <c r="C2458" s="25">
        <v>42485</v>
      </c>
      <c r="E2458" t="s">
        <v>82</v>
      </c>
      <c r="F2458" s="107"/>
    </row>
    <row r="2459" spans="1:6" x14ac:dyDescent="0.25">
      <c r="A2459" s="17">
        <v>50762</v>
      </c>
      <c r="B2459" s="24" t="s">
        <v>87</v>
      </c>
      <c r="C2459" s="25">
        <v>42485</v>
      </c>
      <c r="E2459" t="s">
        <v>82</v>
      </c>
      <c r="F2459" s="107"/>
    </row>
    <row r="2460" spans="1:6" x14ac:dyDescent="0.25">
      <c r="A2460" s="17">
        <v>50763</v>
      </c>
      <c r="B2460" s="24" t="s">
        <v>87</v>
      </c>
      <c r="C2460" s="25">
        <v>42485</v>
      </c>
      <c r="D2460" s="27">
        <v>1</v>
      </c>
      <c r="E2460" t="s">
        <v>82</v>
      </c>
      <c r="F2460" s="107"/>
    </row>
    <row r="2461" spans="1:6" x14ac:dyDescent="0.25">
      <c r="A2461" s="17">
        <v>50647</v>
      </c>
      <c r="B2461" s="24" t="s">
        <v>87</v>
      </c>
      <c r="C2461" s="25">
        <v>42487</v>
      </c>
      <c r="E2461" t="s">
        <v>82</v>
      </c>
      <c r="F2461" s="107"/>
    </row>
    <row r="2462" spans="1:6" x14ac:dyDescent="0.25">
      <c r="A2462" s="17">
        <v>50648</v>
      </c>
      <c r="B2462" s="24" t="s">
        <v>87</v>
      </c>
      <c r="C2462" s="25">
        <v>42487</v>
      </c>
      <c r="E2462" t="s">
        <v>82</v>
      </c>
      <c r="F2462" s="107"/>
    </row>
    <row r="2463" spans="1:6" x14ac:dyDescent="0.25">
      <c r="A2463" s="17">
        <v>50669</v>
      </c>
      <c r="B2463" s="24" t="s">
        <v>87</v>
      </c>
      <c r="C2463" s="25">
        <v>42487</v>
      </c>
      <c r="E2463" t="s">
        <v>82</v>
      </c>
      <c r="F2463" s="107"/>
    </row>
    <row r="2464" spans="1:6" x14ac:dyDescent="0.25">
      <c r="A2464" s="17">
        <v>50660</v>
      </c>
      <c r="B2464" s="24" t="s">
        <v>87</v>
      </c>
      <c r="C2464" s="25">
        <v>42487</v>
      </c>
      <c r="E2464" t="s">
        <v>82</v>
      </c>
      <c r="F2464" s="107"/>
    </row>
    <row r="2465" spans="1:6" x14ac:dyDescent="0.25">
      <c r="A2465" s="17">
        <v>50671</v>
      </c>
      <c r="B2465" s="24" t="s">
        <v>87</v>
      </c>
      <c r="C2465" s="25">
        <v>42487</v>
      </c>
      <c r="E2465" t="s">
        <v>82</v>
      </c>
      <c r="F2465" s="107"/>
    </row>
    <row r="2466" spans="1:6" x14ac:dyDescent="0.25">
      <c r="A2466" s="17">
        <v>50672</v>
      </c>
      <c r="B2466" s="24" t="s">
        <v>87</v>
      </c>
      <c r="C2466" s="25">
        <v>42487</v>
      </c>
      <c r="E2466" t="s">
        <v>82</v>
      </c>
      <c r="F2466" s="107"/>
    </row>
    <row r="2467" spans="1:6" x14ac:dyDescent="0.25">
      <c r="A2467" s="17">
        <v>50673</v>
      </c>
      <c r="B2467" s="24" t="s">
        <v>87</v>
      </c>
      <c r="C2467" s="25">
        <v>42487</v>
      </c>
      <c r="E2467" t="s">
        <v>82</v>
      </c>
      <c r="F2467" s="107"/>
    </row>
    <row r="2468" spans="1:6" x14ac:dyDescent="0.25">
      <c r="A2468" s="17">
        <v>50662</v>
      </c>
      <c r="B2468" s="24" t="s">
        <v>87</v>
      </c>
      <c r="C2468" s="25">
        <v>42487</v>
      </c>
      <c r="E2468" t="s">
        <v>82</v>
      </c>
      <c r="F2468" s="107"/>
    </row>
    <row r="2469" spans="1:6" x14ac:dyDescent="0.25">
      <c r="A2469" s="17">
        <v>50659</v>
      </c>
      <c r="B2469" s="24" t="s">
        <v>87</v>
      </c>
      <c r="C2469" s="25">
        <v>42487</v>
      </c>
      <c r="E2469" t="s">
        <v>82</v>
      </c>
      <c r="F2469" s="107"/>
    </row>
    <row r="2470" spans="1:6" x14ac:dyDescent="0.25">
      <c r="A2470" s="17">
        <v>50681</v>
      </c>
      <c r="B2470" s="24" t="s">
        <v>87</v>
      </c>
      <c r="C2470" s="25">
        <v>42487</v>
      </c>
      <c r="E2470" t="s">
        <v>82</v>
      </c>
      <c r="F2470" s="107"/>
    </row>
    <row r="2471" spans="1:6" x14ac:dyDescent="0.25">
      <c r="A2471" s="17">
        <v>50685</v>
      </c>
      <c r="B2471" s="24" t="s">
        <v>87</v>
      </c>
      <c r="C2471" s="25">
        <v>42487</v>
      </c>
      <c r="E2471" t="s">
        <v>82</v>
      </c>
      <c r="F2471" s="107"/>
    </row>
    <row r="2472" spans="1:6" x14ac:dyDescent="0.25">
      <c r="A2472" s="17">
        <v>50684</v>
      </c>
      <c r="B2472" s="24" t="s">
        <v>87</v>
      </c>
      <c r="C2472" s="25">
        <v>42487</v>
      </c>
      <c r="E2472" t="s">
        <v>82</v>
      </c>
      <c r="F2472" s="107"/>
    </row>
    <row r="2473" spans="1:6" x14ac:dyDescent="0.25">
      <c r="A2473" s="17">
        <v>50682</v>
      </c>
      <c r="B2473" s="24" t="s">
        <v>87</v>
      </c>
      <c r="C2473" s="25">
        <v>42487</v>
      </c>
      <c r="E2473" t="s">
        <v>82</v>
      </c>
      <c r="F2473" s="107"/>
    </row>
    <row r="2474" spans="1:6" x14ac:dyDescent="0.25">
      <c r="A2474" s="17">
        <v>50683</v>
      </c>
      <c r="B2474" s="24" t="s">
        <v>87</v>
      </c>
      <c r="C2474" s="25">
        <v>42487</v>
      </c>
      <c r="E2474" t="s">
        <v>82</v>
      </c>
      <c r="F2474" s="107"/>
    </row>
    <row r="2475" spans="1:6" x14ac:dyDescent="0.25">
      <c r="A2475" s="17">
        <v>50686</v>
      </c>
      <c r="B2475" s="24" t="s">
        <v>87</v>
      </c>
      <c r="C2475" s="25">
        <v>42487</v>
      </c>
      <c r="E2475" t="s">
        <v>82</v>
      </c>
      <c r="F2475" s="107"/>
    </row>
    <row r="2476" spans="1:6" x14ac:dyDescent="0.25">
      <c r="A2476" s="17">
        <v>50663</v>
      </c>
      <c r="B2476" s="24" t="s">
        <v>87</v>
      </c>
      <c r="C2476" s="25">
        <v>42487</v>
      </c>
      <c r="E2476" t="s">
        <v>82</v>
      </c>
      <c r="F2476" s="107"/>
    </row>
    <row r="2477" spans="1:6" x14ac:dyDescent="0.25">
      <c r="A2477" s="17">
        <v>50665</v>
      </c>
      <c r="B2477" s="24" t="s">
        <v>87</v>
      </c>
      <c r="C2477" s="25">
        <v>42487</v>
      </c>
      <c r="E2477" t="s">
        <v>82</v>
      </c>
      <c r="F2477" s="107"/>
    </row>
    <row r="2478" spans="1:6" x14ac:dyDescent="0.25">
      <c r="A2478" s="17">
        <v>50664</v>
      </c>
      <c r="B2478" s="24" t="s">
        <v>87</v>
      </c>
      <c r="C2478" s="25">
        <v>42487</v>
      </c>
      <c r="E2478" t="s">
        <v>82</v>
      </c>
      <c r="F2478" s="107"/>
    </row>
    <row r="2479" spans="1:6" x14ac:dyDescent="0.25">
      <c r="A2479" s="17">
        <v>50666</v>
      </c>
      <c r="B2479" s="24" t="s">
        <v>87</v>
      </c>
      <c r="C2479" s="25">
        <v>42487</v>
      </c>
      <c r="E2479" t="s">
        <v>82</v>
      </c>
      <c r="F2479" s="107"/>
    </row>
    <row r="2480" spans="1:6" x14ac:dyDescent="0.25">
      <c r="A2480" s="17">
        <v>50667</v>
      </c>
      <c r="B2480" s="24" t="s">
        <v>87</v>
      </c>
      <c r="C2480" s="25">
        <v>42487</v>
      </c>
      <c r="E2480" t="s">
        <v>82</v>
      </c>
      <c r="F2480" s="107"/>
    </row>
    <row r="2481" spans="1:6" x14ac:dyDescent="0.25">
      <c r="A2481" s="17">
        <v>50670</v>
      </c>
      <c r="B2481" s="24" t="s">
        <v>87</v>
      </c>
      <c r="C2481" s="25">
        <v>42487</v>
      </c>
      <c r="E2481" t="s">
        <v>82</v>
      </c>
      <c r="F2481" s="107"/>
    </row>
    <row r="2482" spans="1:6" x14ac:dyDescent="0.25">
      <c r="A2482" s="17">
        <v>50661</v>
      </c>
      <c r="B2482" s="24" t="s">
        <v>87</v>
      </c>
      <c r="C2482" s="25">
        <v>42487</v>
      </c>
      <c r="E2482" t="s">
        <v>82</v>
      </c>
      <c r="F2482" s="107"/>
    </row>
    <row r="2483" spans="1:6" x14ac:dyDescent="0.25">
      <c r="A2483" s="17">
        <v>50691</v>
      </c>
      <c r="B2483" s="24" t="s">
        <v>87</v>
      </c>
      <c r="C2483" s="25">
        <v>42487</v>
      </c>
      <c r="E2483" t="s">
        <v>82</v>
      </c>
      <c r="F2483" s="107"/>
    </row>
    <row r="2484" spans="1:6" x14ac:dyDescent="0.25">
      <c r="A2484" s="17">
        <v>50690</v>
      </c>
      <c r="B2484" s="24" t="s">
        <v>87</v>
      </c>
      <c r="C2484" s="25">
        <v>42487</v>
      </c>
      <c r="E2484" t="s">
        <v>82</v>
      </c>
      <c r="F2484" s="107"/>
    </row>
    <row r="2485" spans="1:6" x14ac:dyDescent="0.25">
      <c r="A2485" s="17">
        <v>50688</v>
      </c>
      <c r="B2485" s="24" t="s">
        <v>87</v>
      </c>
      <c r="C2485" s="25">
        <v>42487</v>
      </c>
      <c r="E2485" t="s">
        <v>82</v>
      </c>
      <c r="F2485" s="107"/>
    </row>
    <row r="2486" spans="1:6" x14ac:dyDescent="0.25">
      <c r="A2486" s="17">
        <v>50689</v>
      </c>
      <c r="B2486" s="24" t="s">
        <v>87</v>
      </c>
      <c r="C2486" s="25">
        <v>42487</v>
      </c>
      <c r="E2486" t="s">
        <v>82</v>
      </c>
      <c r="F2486" s="107"/>
    </row>
    <row r="2487" spans="1:6" x14ac:dyDescent="0.25">
      <c r="A2487" s="17">
        <v>50687</v>
      </c>
      <c r="B2487" s="24" t="s">
        <v>87</v>
      </c>
      <c r="C2487" s="25">
        <v>42487</v>
      </c>
      <c r="E2487" t="s">
        <v>82</v>
      </c>
      <c r="F2487" s="107"/>
    </row>
    <row r="2488" spans="1:6" x14ac:dyDescent="0.25">
      <c r="A2488" s="17">
        <v>50668</v>
      </c>
      <c r="B2488" s="24" t="s">
        <v>87</v>
      </c>
      <c r="C2488" s="25">
        <v>42487</v>
      </c>
      <c r="E2488" t="s">
        <v>82</v>
      </c>
      <c r="F2488" s="107"/>
    </row>
    <row r="2489" spans="1:6" x14ac:dyDescent="0.25">
      <c r="A2489" s="17">
        <v>50676</v>
      </c>
      <c r="B2489" s="24" t="s">
        <v>87</v>
      </c>
      <c r="C2489" s="25">
        <v>42487</v>
      </c>
      <c r="E2489" t="s">
        <v>82</v>
      </c>
      <c r="F2489" s="107"/>
    </row>
    <row r="2490" spans="1:6" x14ac:dyDescent="0.25">
      <c r="A2490" s="17">
        <v>50675</v>
      </c>
      <c r="B2490" s="24" t="s">
        <v>87</v>
      </c>
      <c r="C2490" s="25">
        <v>42487</v>
      </c>
      <c r="E2490" t="s">
        <v>82</v>
      </c>
      <c r="F2490" s="107"/>
    </row>
    <row r="2491" spans="1:6" x14ac:dyDescent="0.25">
      <c r="A2491" s="17">
        <v>50674</v>
      </c>
      <c r="B2491" s="24" t="s">
        <v>87</v>
      </c>
      <c r="C2491" s="25">
        <v>42487</v>
      </c>
      <c r="E2491" t="s">
        <v>82</v>
      </c>
      <c r="F2491" s="107"/>
    </row>
    <row r="2492" spans="1:6" x14ac:dyDescent="0.25">
      <c r="A2492" s="17">
        <v>50677</v>
      </c>
      <c r="B2492" s="24" t="s">
        <v>87</v>
      </c>
      <c r="C2492" s="25">
        <v>42487</v>
      </c>
      <c r="E2492" t="s">
        <v>82</v>
      </c>
      <c r="F2492" s="107"/>
    </row>
    <row r="2493" spans="1:6" x14ac:dyDescent="0.25">
      <c r="A2493" s="17">
        <v>50680</v>
      </c>
      <c r="B2493" s="24" t="s">
        <v>87</v>
      </c>
      <c r="C2493" s="25">
        <v>42487</v>
      </c>
      <c r="E2493" t="s">
        <v>82</v>
      </c>
      <c r="F2493" s="107"/>
    </row>
    <row r="2494" spans="1:6" x14ac:dyDescent="0.25">
      <c r="A2494" s="17">
        <v>50678</v>
      </c>
      <c r="B2494" s="24" t="s">
        <v>87</v>
      </c>
      <c r="C2494" s="25">
        <v>42487</v>
      </c>
      <c r="E2494" t="s">
        <v>82</v>
      </c>
      <c r="F2494" s="107"/>
    </row>
    <row r="2495" spans="1:6" x14ac:dyDescent="0.25">
      <c r="A2495" s="17">
        <v>50679</v>
      </c>
      <c r="B2495" s="24" t="s">
        <v>87</v>
      </c>
      <c r="C2495" s="25">
        <v>42487</v>
      </c>
      <c r="D2495" s="27">
        <v>1</v>
      </c>
      <c r="E2495" t="s">
        <v>82</v>
      </c>
      <c r="F2495" s="107"/>
    </row>
    <row r="2496" spans="1:6" x14ac:dyDescent="0.25">
      <c r="A2496" s="17">
        <v>50694</v>
      </c>
      <c r="B2496" s="24" t="s">
        <v>87</v>
      </c>
      <c r="C2496" s="25">
        <v>42492</v>
      </c>
      <c r="E2496" t="s">
        <v>82</v>
      </c>
      <c r="F2496" s="107"/>
    </row>
    <row r="2497" spans="1:6" x14ac:dyDescent="0.25">
      <c r="A2497" s="17">
        <v>50697</v>
      </c>
      <c r="B2497" s="24" t="s">
        <v>87</v>
      </c>
      <c r="C2497" s="25">
        <v>42492</v>
      </c>
      <c r="E2497" t="s">
        <v>82</v>
      </c>
      <c r="F2497" s="107"/>
    </row>
    <row r="2498" spans="1:6" x14ac:dyDescent="0.25">
      <c r="A2498" s="17">
        <v>50693</v>
      </c>
      <c r="B2498" s="24" t="s">
        <v>87</v>
      </c>
      <c r="C2498" s="25">
        <v>42493</v>
      </c>
      <c r="E2498" t="s">
        <v>82</v>
      </c>
      <c r="F2498" s="107"/>
    </row>
    <row r="2499" spans="1:6" x14ac:dyDescent="0.25">
      <c r="A2499" s="17">
        <v>50695</v>
      </c>
      <c r="B2499" s="24" t="s">
        <v>87</v>
      </c>
      <c r="C2499" s="25">
        <v>42495</v>
      </c>
      <c r="E2499" t="s">
        <v>82</v>
      </c>
      <c r="F2499" s="107"/>
    </row>
    <row r="2500" spans="1:6" x14ac:dyDescent="0.25">
      <c r="A2500" s="17">
        <v>50706</v>
      </c>
      <c r="B2500" s="24" t="s">
        <v>87</v>
      </c>
      <c r="C2500" s="25">
        <v>42507</v>
      </c>
      <c r="E2500" t="s">
        <v>82</v>
      </c>
      <c r="F2500" s="107"/>
    </row>
    <row r="2501" spans="1:6" x14ac:dyDescent="0.25">
      <c r="A2501" s="17">
        <v>50707</v>
      </c>
      <c r="B2501" s="24" t="s">
        <v>87</v>
      </c>
      <c r="C2501" s="25">
        <v>42507</v>
      </c>
      <c r="E2501" t="s">
        <v>82</v>
      </c>
      <c r="F2501" s="107"/>
    </row>
    <row r="2502" spans="1:6" x14ac:dyDescent="0.25">
      <c r="A2502" s="17">
        <v>50696</v>
      </c>
      <c r="B2502" s="24" t="s">
        <v>87</v>
      </c>
      <c r="C2502" s="25">
        <v>42507</v>
      </c>
      <c r="E2502" t="s">
        <v>82</v>
      </c>
      <c r="F2502" s="107"/>
    </row>
    <row r="2503" spans="1:6" x14ac:dyDescent="0.25">
      <c r="A2503" s="17">
        <v>50698</v>
      </c>
      <c r="B2503" s="24" t="s">
        <v>87</v>
      </c>
      <c r="C2503" s="25">
        <v>42507</v>
      </c>
      <c r="E2503" t="s">
        <v>82</v>
      </c>
      <c r="F2503" s="107"/>
    </row>
    <row r="2504" spans="1:6" x14ac:dyDescent="0.25">
      <c r="A2504" s="17">
        <v>50700</v>
      </c>
      <c r="B2504" s="24" t="s">
        <v>87</v>
      </c>
      <c r="C2504" s="25">
        <v>42507</v>
      </c>
      <c r="E2504" t="s">
        <v>82</v>
      </c>
      <c r="F2504" s="107"/>
    </row>
    <row r="2505" spans="1:6" x14ac:dyDescent="0.25">
      <c r="A2505" s="17">
        <v>50701</v>
      </c>
      <c r="B2505" s="24" t="s">
        <v>87</v>
      </c>
      <c r="C2505" s="25">
        <v>42507</v>
      </c>
      <c r="E2505" t="s">
        <v>82</v>
      </c>
      <c r="F2505" s="107"/>
    </row>
    <row r="2506" spans="1:6" x14ac:dyDescent="0.25">
      <c r="A2506" s="17">
        <v>50702</v>
      </c>
      <c r="B2506" s="24" t="s">
        <v>87</v>
      </c>
      <c r="C2506" s="25">
        <v>42507</v>
      </c>
      <c r="E2506" t="s">
        <v>82</v>
      </c>
      <c r="F2506" s="107"/>
    </row>
    <row r="2507" spans="1:6" x14ac:dyDescent="0.25">
      <c r="A2507" s="17">
        <v>50703</v>
      </c>
      <c r="B2507" s="24" t="s">
        <v>87</v>
      </c>
      <c r="C2507" s="25">
        <v>42507</v>
      </c>
      <c r="E2507" t="s">
        <v>82</v>
      </c>
      <c r="F2507" s="107"/>
    </row>
    <row r="2508" spans="1:6" x14ac:dyDescent="0.25">
      <c r="A2508" s="17">
        <v>50704</v>
      </c>
      <c r="B2508" s="24" t="s">
        <v>87</v>
      </c>
      <c r="C2508" s="25">
        <v>42507</v>
      </c>
      <c r="E2508" t="s">
        <v>82</v>
      </c>
      <c r="F2508" s="107"/>
    </row>
    <row r="2509" spans="1:6" x14ac:dyDescent="0.25">
      <c r="A2509" s="17">
        <v>50705</v>
      </c>
      <c r="B2509" s="24" t="s">
        <v>87</v>
      </c>
      <c r="C2509" s="25">
        <v>42507</v>
      </c>
      <c r="E2509" t="s">
        <v>82</v>
      </c>
      <c r="F2509" s="107"/>
    </row>
    <row r="2510" spans="1:6" x14ac:dyDescent="0.25">
      <c r="A2510" s="17">
        <v>50111</v>
      </c>
      <c r="B2510" s="24" t="s">
        <v>87</v>
      </c>
      <c r="C2510" s="25">
        <v>42507</v>
      </c>
      <c r="E2510" t="s">
        <v>82</v>
      </c>
      <c r="F2510" s="107"/>
    </row>
    <row r="2511" spans="1:6" x14ac:dyDescent="0.25">
      <c r="A2511" s="17">
        <v>50458</v>
      </c>
      <c r="B2511" s="24" t="s">
        <v>87</v>
      </c>
      <c r="C2511" s="25">
        <v>42510</v>
      </c>
      <c r="E2511" t="s">
        <v>82</v>
      </c>
      <c r="F2511" s="107"/>
    </row>
    <row r="2512" spans="1:6" x14ac:dyDescent="0.25">
      <c r="A2512" s="17">
        <v>50708</v>
      </c>
      <c r="B2512" s="24" t="s">
        <v>87</v>
      </c>
      <c r="C2512" s="25">
        <v>42510</v>
      </c>
      <c r="E2512" t="s">
        <v>82</v>
      </c>
      <c r="F2512" s="107"/>
    </row>
    <row r="2513" spans="1:6" x14ac:dyDescent="0.25">
      <c r="A2513" s="17">
        <v>50709</v>
      </c>
      <c r="B2513" s="24" t="s">
        <v>87</v>
      </c>
      <c r="C2513" s="25">
        <v>42513</v>
      </c>
      <c r="E2513" t="s">
        <v>82</v>
      </c>
      <c r="F2513" s="107"/>
    </row>
    <row r="2514" spans="1:6" x14ac:dyDescent="0.25">
      <c r="A2514" s="17">
        <v>50723</v>
      </c>
      <c r="B2514" s="24" t="s">
        <v>87</v>
      </c>
      <c r="C2514" s="25">
        <v>42513</v>
      </c>
      <c r="E2514" t="s">
        <v>82</v>
      </c>
      <c r="F2514" s="107"/>
    </row>
    <row r="2515" spans="1:6" x14ac:dyDescent="0.25">
      <c r="A2515" s="17">
        <v>50724</v>
      </c>
      <c r="B2515" s="24" t="s">
        <v>87</v>
      </c>
      <c r="C2515" s="25">
        <v>42513</v>
      </c>
      <c r="E2515" t="s">
        <v>82</v>
      </c>
      <c r="F2515" s="107"/>
    </row>
    <row r="2516" spans="1:6" x14ac:dyDescent="0.25">
      <c r="A2516" s="17">
        <v>50722</v>
      </c>
      <c r="B2516" s="24" t="s">
        <v>87</v>
      </c>
      <c r="C2516" s="25">
        <v>42513</v>
      </c>
      <c r="E2516" t="s">
        <v>82</v>
      </c>
      <c r="F2516" s="107"/>
    </row>
    <row r="2517" spans="1:6" x14ac:dyDescent="0.25">
      <c r="A2517" s="17">
        <v>50758</v>
      </c>
      <c r="B2517" s="24" t="s">
        <v>87</v>
      </c>
      <c r="C2517" s="25">
        <v>42513</v>
      </c>
      <c r="E2517" t="s">
        <v>82</v>
      </c>
      <c r="F2517" s="107"/>
    </row>
    <row r="2518" spans="1:6" x14ac:dyDescent="0.25">
      <c r="A2518" s="17">
        <v>50764</v>
      </c>
      <c r="B2518" s="24" t="s">
        <v>87</v>
      </c>
      <c r="C2518" s="25">
        <v>42513</v>
      </c>
      <c r="E2518" t="s">
        <v>82</v>
      </c>
      <c r="F2518" s="107"/>
    </row>
    <row r="2519" spans="1:6" x14ac:dyDescent="0.25">
      <c r="A2519" s="17">
        <v>50760</v>
      </c>
      <c r="B2519" s="24" t="s">
        <v>87</v>
      </c>
      <c r="C2519" s="25">
        <v>42513</v>
      </c>
      <c r="E2519" t="s">
        <v>82</v>
      </c>
      <c r="F2519" s="107"/>
    </row>
    <row r="2520" spans="1:6" x14ac:dyDescent="0.25">
      <c r="A2520" s="17">
        <v>50713</v>
      </c>
      <c r="B2520" s="24" t="s">
        <v>87</v>
      </c>
      <c r="C2520" s="25">
        <v>42513</v>
      </c>
      <c r="E2520" t="s">
        <v>82</v>
      </c>
      <c r="F2520" s="107"/>
    </row>
    <row r="2521" spans="1:6" x14ac:dyDescent="0.25">
      <c r="A2521" s="17">
        <v>50712</v>
      </c>
      <c r="B2521" s="24" t="s">
        <v>87</v>
      </c>
      <c r="C2521" s="25">
        <v>42513</v>
      </c>
      <c r="E2521" t="s">
        <v>82</v>
      </c>
      <c r="F2521" s="107"/>
    </row>
    <row r="2522" spans="1:6" x14ac:dyDescent="0.25">
      <c r="A2522" s="17">
        <v>50714</v>
      </c>
      <c r="B2522" s="24" t="s">
        <v>87</v>
      </c>
      <c r="C2522" s="25">
        <v>42513</v>
      </c>
      <c r="E2522" t="s">
        <v>82</v>
      </c>
      <c r="F2522" s="107"/>
    </row>
    <row r="2523" spans="1:6" x14ac:dyDescent="0.25">
      <c r="A2523" s="17">
        <v>50759</v>
      </c>
      <c r="B2523" s="24" t="s">
        <v>87</v>
      </c>
      <c r="C2523" s="25">
        <v>42513</v>
      </c>
      <c r="E2523" t="s">
        <v>82</v>
      </c>
      <c r="F2523" s="107"/>
    </row>
    <row r="2524" spans="1:6" x14ac:dyDescent="0.25">
      <c r="A2524" s="17">
        <v>50761</v>
      </c>
      <c r="B2524" s="24" t="s">
        <v>87</v>
      </c>
      <c r="C2524" s="25">
        <v>42513</v>
      </c>
      <c r="E2524" t="s">
        <v>82</v>
      </c>
      <c r="F2524" s="107"/>
    </row>
    <row r="2525" spans="1:6" x14ac:dyDescent="0.25">
      <c r="A2525" s="17">
        <v>50719</v>
      </c>
      <c r="B2525" s="24" t="s">
        <v>87</v>
      </c>
      <c r="C2525" s="25">
        <v>42513</v>
      </c>
      <c r="E2525" t="s">
        <v>82</v>
      </c>
      <c r="F2525" s="107"/>
    </row>
    <row r="2526" spans="1:6" x14ac:dyDescent="0.25">
      <c r="A2526" s="17">
        <v>50721</v>
      </c>
      <c r="B2526" s="24" t="s">
        <v>87</v>
      </c>
      <c r="C2526" s="25">
        <v>42513</v>
      </c>
      <c r="E2526" t="s">
        <v>82</v>
      </c>
      <c r="F2526" s="107"/>
    </row>
    <row r="2527" spans="1:6" x14ac:dyDescent="0.25">
      <c r="A2527" s="17">
        <v>50765</v>
      </c>
      <c r="B2527" s="24" t="s">
        <v>87</v>
      </c>
      <c r="C2527" s="25">
        <v>42513</v>
      </c>
      <c r="E2527" t="s">
        <v>82</v>
      </c>
      <c r="F2527" s="107"/>
    </row>
    <row r="2528" spans="1:6" x14ac:dyDescent="0.25">
      <c r="A2528" s="17">
        <v>50710</v>
      </c>
      <c r="B2528" s="24" t="s">
        <v>87</v>
      </c>
      <c r="C2528" s="25">
        <v>42513</v>
      </c>
      <c r="E2528" t="s">
        <v>82</v>
      </c>
      <c r="F2528" s="107"/>
    </row>
    <row r="2529" spans="1:6" x14ac:dyDescent="0.25">
      <c r="A2529" s="17">
        <v>50711</v>
      </c>
      <c r="B2529" s="24" t="s">
        <v>87</v>
      </c>
      <c r="C2529" s="25">
        <v>42513</v>
      </c>
      <c r="E2529" t="s">
        <v>82</v>
      </c>
      <c r="F2529" s="107"/>
    </row>
    <row r="2530" spans="1:6" x14ac:dyDescent="0.25">
      <c r="A2530" s="17">
        <v>50715</v>
      </c>
      <c r="B2530" s="24" t="s">
        <v>87</v>
      </c>
      <c r="C2530" s="25">
        <v>42513</v>
      </c>
      <c r="E2530" t="s">
        <v>82</v>
      </c>
      <c r="F2530" s="107"/>
    </row>
    <row r="2531" spans="1:6" x14ac:dyDescent="0.25">
      <c r="A2531" s="17">
        <v>50716</v>
      </c>
      <c r="B2531" s="24" t="s">
        <v>87</v>
      </c>
      <c r="C2531" s="25">
        <v>42513</v>
      </c>
      <c r="E2531" t="s">
        <v>82</v>
      </c>
      <c r="F2531" s="107"/>
    </row>
    <row r="2532" spans="1:6" x14ac:dyDescent="0.25">
      <c r="A2532" s="17">
        <v>50717</v>
      </c>
      <c r="B2532" s="24" t="s">
        <v>87</v>
      </c>
      <c r="C2532" s="25">
        <v>42513</v>
      </c>
      <c r="E2532" t="s">
        <v>82</v>
      </c>
      <c r="F2532" s="107"/>
    </row>
    <row r="2533" spans="1:6" x14ac:dyDescent="0.25">
      <c r="A2533" s="17">
        <v>50718</v>
      </c>
      <c r="B2533" s="24" t="s">
        <v>87</v>
      </c>
      <c r="C2533" s="25">
        <v>42513</v>
      </c>
      <c r="E2533" t="s">
        <v>82</v>
      </c>
      <c r="F2533" s="107"/>
    </row>
    <row r="2534" spans="1:6" x14ac:dyDescent="0.25">
      <c r="A2534" s="17">
        <v>50766</v>
      </c>
      <c r="B2534" s="24" t="s">
        <v>87</v>
      </c>
      <c r="C2534" s="25">
        <v>42513</v>
      </c>
      <c r="E2534" t="s">
        <v>82</v>
      </c>
      <c r="F2534" s="107"/>
    </row>
    <row r="2535" spans="1:6" x14ac:dyDescent="0.25">
      <c r="A2535" s="17">
        <v>50772</v>
      </c>
      <c r="B2535" s="24" t="s">
        <v>87</v>
      </c>
      <c r="C2535" s="25">
        <v>42516</v>
      </c>
      <c r="E2535" t="s">
        <v>82</v>
      </c>
      <c r="F2535" s="107"/>
    </row>
    <row r="2536" spans="1:6" x14ac:dyDescent="0.25">
      <c r="A2536" s="17">
        <v>50768</v>
      </c>
      <c r="B2536" s="24" t="s">
        <v>87</v>
      </c>
      <c r="C2536" s="25">
        <v>42516</v>
      </c>
      <c r="E2536" t="s">
        <v>82</v>
      </c>
      <c r="F2536" s="107"/>
    </row>
    <row r="2537" spans="1:6" x14ac:dyDescent="0.25">
      <c r="A2537" s="17">
        <v>50770</v>
      </c>
      <c r="B2537" s="24" t="s">
        <v>87</v>
      </c>
      <c r="C2537" s="25">
        <v>42516</v>
      </c>
      <c r="E2537" t="s">
        <v>82</v>
      </c>
      <c r="F2537" s="107"/>
    </row>
    <row r="2538" spans="1:6" x14ac:dyDescent="0.25">
      <c r="A2538" s="17">
        <v>50774</v>
      </c>
      <c r="B2538" s="24" t="s">
        <v>87</v>
      </c>
      <c r="C2538" s="25">
        <v>42516</v>
      </c>
      <c r="E2538" t="s">
        <v>82</v>
      </c>
      <c r="F2538" s="107"/>
    </row>
    <row r="2539" spans="1:6" x14ac:dyDescent="0.25">
      <c r="A2539" s="17">
        <v>50776</v>
      </c>
      <c r="B2539" s="24" t="s">
        <v>87</v>
      </c>
      <c r="C2539" s="25">
        <v>42521</v>
      </c>
      <c r="E2539" t="s">
        <v>82</v>
      </c>
      <c r="F2539" s="107"/>
    </row>
    <row r="2540" spans="1:6" x14ac:dyDescent="0.25">
      <c r="A2540" s="17">
        <v>50777</v>
      </c>
      <c r="B2540" s="24" t="s">
        <v>87</v>
      </c>
      <c r="C2540" s="25">
        <v>42522</v>
      </c>
      <c r="E2540" t="s">
        <v>82</v>
      </c>
      <c r="F2540" s="107"/>
    </row>
    <row r="2541" spans="1:6" x14ac:dyDescent="0.25">
      <c r="A2541" s="17">
        <v>50396</v>
      </c>
      <c r="B2541" s="24" t="s">
        <v>87</v>
      </c>
      <c r="C2541" s="25">
        <v>42524</v>
      </c>
      <c r="E2541" t="s">
        <v>82</v>
      </c>
      <c r="F2541" s="107"/>
    </row>
    <row r="2542" spans="1:6" x14ac:dyDescent="0.25">
      <c r="A2542" s="17">
        <v>50466</v>
      </c>
      <c r="B2542" s="24" t="s">
        <v>87</v>
      </c>
      <c r="C2542" s="25">
        <v>42524</v>
      </c>
      <c r="E2542" t="s">
        <v>82</v>
      </c>
      <c r="F2542" s="107"/>
    </row>
    <row r="2543" spans="1:6" x14ac:dyDescent="0.25">
      <c r="A2543" s="31">
        <v>50505</v>
      </c>
      <c r="B2543" s="24" t="s">
        <v>87</v>
      </c>
      <c r="C2543" s="25">
        <v>42524</v>
      </c>
      <c r="E2543" t="s">
        <v>82</v>
      </c>
      <c r="F2543" s="107"/>
    </row>
    <row r="2544" spans="1:6" x14ac:dyDescent="0.25">
      <c r="A2544" s="17">
        <v>50692</v>
      </c>
      <c r="B2544" s="24" t="s">
        <v>87</v>
      </c>
      <c r="C2544" s="25">
        <v>42524</v>
      </c>
      <c r="E2544" t="s">
        <v>82</v>
      </c>
      <c r="F2544" s="107"/>
    </row>
    <row r="2545" spans="1:6" x14ac:dyDescent="0.25">
      <c r="A2545" s="17">
        <v>50778</v>
      </c>
      <c r="B2545" s="24" t="s">
        <v>87</v>
      </c>
      <c r="C2545" s="25">
        <v>42524</v>
      </c>
      <c r="E2545" t="s">
        <v>82</v>
      </c>
      <c r="F2545" s="107"/>
    </row>
    <row r="2546" spans="1:6" x14ac:dyDescent="0.25">
      <c r="A2546" s="17">
        <v>50779</v>
      </c>
      <c r="B2546" s="24" t="s">
        <v>87</v>
      </c>
      <c r="C2546" s="25">
        <v>42524</v>
      </c>
      <c r="E2546" t="s">
        <v>82</v>
      </c>
      <c r="F2546" s="107"/>
    </row>
    <row r="2547" spans="1:6" x14ac:dyDescent="0.25">
      <c r="A2547" s="17">
        <v>50780</v>
      </c>
      <c r="B2547" s="24" t="s">
        <v>87</v>
      </c>
      <c r="C2547" s="25">
        <v>42524</v>
      </c>
      <c r="E2547" t="s">
        <v>82</v>
      </c>
      <c r="F2547" s="107"/>
    </row>
    <row r="2548" spans="1:6" x14ac:dyDescent="0.25">
      <c r="A2548" s="17">
        <v>50781</v>
      </c>
      <c r="B2548" s="24" t="s">
        <v>87</v>
      </c>
      <c r="C2548" s="25">
        <v>42524</v>
      </c>
      <c r="E2548" t="s">
        <v>82</v>
      </c>
      <c r="F2548" s="107"/>
    </row>
    <row r="2549" spans="1:6" x14ac:dyDescent="0.25">
      <c r="A2549" s="17">
        <v>50782</v>
      </c>
      <c r="B2549" s="24" t="s">
        <v>87</v>
      </c>
      <c r="C2549" s="25">
        <v>42524</v>
      </c>
      <c r="E2549" t="s">
        <v>82</v>
      </c>
      <c r="F2549" s="107"/>
    </row>
    <row r="2550" spans="1:6" x14ac:dyDescent="0.25">
      <c r="A2550" s="17">
        <v>50783</v>
      </c>
      <c r="B2550" s="24" t="s">
        <v>87</v>
      </c>
      <c r="C2550" s="25">
        <v>42524</v>
      </c>
      <c r="E2550" t="s">
        <v>82</v>
      </c>
      <c r="F2550" s="107"/>
    </row>
    <row r="2551" spans="1:6" x14ac:dyDescent="0.25">
      <c r="A2551" s="17">
        <v>50784</v>
      </c>
      <c r="B2551" s="24" t="s">
        <v>87</v>
      </c>
      <c r="C2551" s="25">
        <v>42524</v>
      </c>
      <c r="E2551" t="s">
        <v>82</v>
      </c>
      <c r="F2551" s="107"/>
    </row>
    <row r="2552" spans="1:6" x14ac:dyDescent="0.25">
      <c r="A2552" s="17">
        <v>50785</v>
      </c>
      <c r="B2552" s="24" t="s">
        <v>87</v>
      </c>
      <c r="C2552" s="25">
        <v>42524</v>
      </c>
      <c r="E2552" t="s">
        <v>82</v>
      </c>
      <c r="F2552" s="107"/>
    </row>
    <row r="2553" spans="1:6" x14ac:dyDescent="0.25">
      <c r="A2553" s="17">
        <v>50798</v>
      </c>
      <c r="B2553" s="24" t="s">
        <v>87</v>
      </c>
      <c r="C2553" s="25">
        <v>42527</v>
      </c>
      <c r="E2553" t="s">
        <v>82</v>
      </c>
      <c r="F2553" s="107"/>
    </row>
    <row r="2554" spans="1:6" x14ac:dyDescent="0.25">
      <c r="A2554" s="17">
        <v>50799</v>
      </c>
      <c r="B2554" s="24" t="s">
        <v>87</v>
      </c>
      <c r="C2554" s="25">
        <v>42527</v>
      </c>
      <c r="E2554" t="s">
        <v>82</v>
      </c>
      <c r="F2554" s="107"/>
    </row>
    <row r="2555" spans="1:6" x14ac:dyDescent="0.25">
      <c r="A2555" s="17">
        <v>50792</v>
      </c>
      <c r="B2555" s="24" t="s">
        <v>87</v>
      </c>
      <c r="C2555" s="25">
        <v>42527</v>
      </c>
      <c r="E2555" t="s">
        <v>82</v>
      </c>
      <c r="F2555" s="107"/>
    </row>
    <row r="2556" spans="1:6" x14ac:dyDescent="0.25">
      <c r="A2556" s="17">
        <v>50793</v>
      </c>
      <c r="B2556" s="24" t="s">
        <v>87</v>
      </c>
      <c r="C2556" s="25">
        <v>42527</v>
      </c>
      <c r="E2556" t="s">
        <v>82</v>
      </c>
      <c r="F2556" s="107"/>
    </row>
    <row r="2557" spans="1:6" x14ac:dyDescent="0.25">
      <c r="A2557" s="17">
        <v>50795</v>
      </c>
      <c r="B2557" s="24" t="s">
        <v>87</v>
      </c>
      <c r="C2557" s="25">
        <v>42527</v>
      </c>
      <c r="E2557" t="s">
        <v>82</v>
      </c>
      <c r="F2557" s="107"/>
    </row>
    <row r="2558" spans="1:6" x14ac:dyDescent="0.25">
      <c r="A2558" s="17">
        <v>50796</v>
      </c>
      <c r="B2558" s="24" t="s">
        <v>87</v>
      </c>
      <c r="C2558" s="25">
        <v>42527</v>
      </c>
      <c r="E2558" t="s">
        <v>82</v>
      </c>
      <c r="F2558" s="107"/>
    </row>
    <row r="2559" spans="1:6" x14ac:dyDescent="0.25">
      <c r="A2559" s="17">
        <v>50801</v>
      </c>
      <c r="B2559" s="24" t="s">
        <v>87</v>
      </c>
      <c r="C2559" s="25">
        <v>42527</v>
      </c>
      <c r="E2559" t="s">
        <v>82</v>
      </c>
      <c r="F2559" s="107"/>
    </row>
    <row r="2560" spans="1:6" x14ac:dyDescent="0.25">
      <c r="A2560" s="17">
        <v>50802</v>
      </c>
      <c r="B2560" s="24" t="s">
        <v>87</v>
      </c>
      <c r="C2560" s="25">
        <v>42527</v>
      </c>
      <c r="E2560" t="s">
        <v>82</v>
      </c>
      <c r="F2560" s="107"/>
    </row>
    <row r="2561" spans="1:6" x14ac:dyDescent="0.25">
      <c r="A2561" s="17">
        <v>50797</v>
      </c>
      <c r="B2561" s="24" t="s">
        <v>87</v>
      </c>
      <c r="C2561" s="25">
        <v>42527</v>
      </c>
      <c r="E2561" t="s">
        <v>82</v>
      </c>
      <c r="F2561" s="107"/>
    </row>
    <row r="2562" spans="1:6" x14ac:dyDescent="0.25">
      <c r="A2562" s="17">
        <v>50800</v>
      </c>
      <c r="B2562" s="24" t="s">
        <v>87</v>
      </c>
      <c r="C2562" s="25">
        <v>42527</v>
      </c>
      <c r="E2562" t="s">
        <v>82</v>
      </c>
      <c r="F2562" s="107"/>
    </row>
    <row r="2563" spans="1:6" x14ac:dyDescent="0.25">
      <c r="A2563" s="17">
        <v>50787</v>
      </c>
      <c r="B2563" s="24" t="s">
        <v>87</v>
      </c>
      <c r="C2563" s="25">
        <v>42527</v>
      </c>
      <c r="E2563" t="s">
        <v>82</v>
      </c>
      <c r="F2563" s="107"/>
    </row>
    <row r="2564" spans="1:6" x14ac:dyDescent="0.25">
      <c r="A2564" s="17">
        <v>50790</v>
      </c>
      <c r="B2564" s="24" t="s">
        <v>87</v>
      </c>
      <c r="C2564" s="25">
        <v>42527</v>
      </c>
      <c r="E2564" t="s">
        <v>82</v>
      </c>
      <c r="F2564" s="107"/>
    </row>
    <row r="2565" spans="1:6" x14ac:dyDescent="0.25">
      <c r="A2565" s="17">
        <v>50810</v>
      </c>
      <c r="B2565" s="24" t="s">
        <v>87</v>
      </c>
      <c r="C2565" s="25">
        <v>42527</v>
      </c>
      <c r="E2565" t="s">
        <v>82</v>
      </c>
      <c r="F2565" s="107"/>
    </row>
    <row r="2566" spans="1:6" x14ac:dyDescent="0.25">
      <c r="A2566" s="17">
        <v>50815</v>
      </c>
      <c r="B2566" s="24" t="s">
        <v>87</v>
      </c>
      <c r="C2566" s="25">
        <v>42527</v>
      </c>
      <c r="E2566" t="s">
        <v>82</v>
      </c>
      <c r="F2566" s="107"/>
    </row>
    <row r="2567" spans="1:6" x14ac:dyDescent="0.25">
      <c r="A2567" s="17">
        <v>50811</v>
      </c>
      <c r="B2567" s="24" t="s">
        <v>87</v>
      </c>
      <c r="C2567" s="25">
        <v>42527</v>
      </c>
      <c r="E2567" t="s">
        <v>82</v>
      </c>
      <c r="F2567" s="107"/>
    </row>
    <row r="2568" spans="1:6" x14ac:dyDescent="0.25">
      <c r="A2568" s="17">
        <v>50791</v>
      </c>
      <c r="B2568" s="24" t="s">
        <v>87</v>
      </c>
      <c r="C2568" s="25">
        <v>42527</v>
      </c>
      <c r="E2568" t="s">
        <v>82</v>
      </c>
      <c r="F2568" s="107"/>
    </row>
    <row r="2569" spans="1:6" x14ac:dyDescent="0.25">
      <c r="A2569" s="17">
        <v>50789</v>
      </c>
      <c r="B2569" s="24" t="s">
        <v>87</v>
      </c>
      <c r="C2569" s="25">
        <v>42527</v>
      </c>
      <c r="E2569" t="s">
        <v>82</v>
      </c>
      <c r="F2569" s="107"/>
    </row>
    <row r="2570" spans="1:6" x14ac:dyDescent="0.25">
      <c r="A2570" s="17">
        <v>50813</v>
      </c>
      <c r="B2570" s="24" t="s">
        <v>87</v>
      </c>
      <c r="C2570" s="25">
        <v>42527</v>
      </c>
      <c r="E2570" t="s">
        <v>82</v>
      </c>
      <c r="F2570" s="107"/>
    </row>
    <row r="2571" spans="1:6" x14ac:dyDescent="0.25">
      <c r="A2571" s="17">
        <v>50812</v>
      </c>
      <c r="B2571" s="24" t="s">
        <v>87</v>
      </c>
      <c r="C2571" s="25">
        <v>42527</v>
      </c>
      <c r="E2571" t="s">
        <v>82</v>
      </c>
      <c r="F2571" s="107"/>
    </row>
    <row r="2572" spans="1:6" x14ac:dyDescent="0.25">
      <c r="A2572" s="17">
        <v>50786</v>
      </c>
      <c r="B2572" s="24" t="s">
        <v>87</v>
      </c>
      <c r="C2572" s="25">
        <v>42527</v>
      </c>
      <c r="E2572" t="s">
        <v>82</v>
      </c>
      <c r="F2572" s="107"/>
    </row>
    <row r="2573" spans="1:6" x14ac:dyDescent="0.25">
      <c r="A2573" s="17">
        <v>50788</v>
      </c>
      <c r="B2573" s="24" t="s">
        <v>87</v>
      </c>
      <c r="C2573" s="25">
        <v>42527</v>
      </c>
      <c r="E2573" t="s">
        <v>82</v>
      </c>
      <c r="F2573" s="107"/>
    </row>
    <row r="2574" spans="1:6" x14ac:dyDescent="0.25">
      <c r="A2574" s="17">
        <v>50806</v>
      </c>
      <c r="B2574" s="24" t="s">
        <v>87</v>
      </c>
      <c r="C2574" s="25">
        <v>42529</v>
      </c>
      <c r="E2574" t="s">
        <v>82</v>
      </c>
      <c r="F2574" s="107"/>
    </row>
    <row r="2575" spans="1:6" x14ac:dyDescent="0.25">
      <c r="A2575" s="17">
        <v>50805</v>
      </c>
      <c r="B2575" s="24" t="s">
        <v>87</v>
      </c>
      <c r="C2575" s="25">
        <v>42529</v>
      </c>
      <c r="E2575" t="s">
        <v>82</v>
      </c>
      <c r="F2575" s="107"/>
    </row>
    <row r="2576" spans="1:6" x14ac:dyDescent="0.25">
      <c r="A2576" s="17">
        <v>50804</v>
      </c>
      <c r="B2576" s="24" t="s">
        <v>87</v>
      </c>
      <c r="C2576" s="25">
        <v>42529</v>
      </c>
      <c r="E2576" t="s">
        <v>82</v>
      </c>
      <c r="F2576" s="107"/>
    </row>
    <row r="2577" spans="1:6" x14ac:dyDescent="0.25">
      <c r="A2577" s="17">
        <v>50809</v>
      </c>
      <c r="B2577" s="24" t="s">
        <v>87</v>
      </c>
      <c r="C2577" s="25">
        <v>42529</v>
      </c>
      <c r="E2577" t="s">
        <v>82</v>
      </c>
      <c r="F2577" s="107"/>
    </row>
    <row r="2578" spans="1:6" x14ac:dyDescent="0.25">
      <c r="A2578" s="17">
        <v>50818</v>
      </c>
      <c r="B2578" s="24" t="s">
        <v>87</v>
      </c>
      <c r="C2578" s="25">
        <v>42529</v>
      </c>
      <c r="E2578" t="s">
        <v>82</v>
      </c>
      <c r="F2578" s="107"/>
    </row>
    <row r="2579" spans="1:6" x14ac:dyDescent="0.25">
      <c r="A2579" s="17">
        <v>50819</v>
      </c>
      <c r="B2579" s="24" t="s">
        <v>87</v>
      </c>
      <c r="C2579" s="25">
        <v>42529</v>
      </c>
      <c r="E2579" t="s">
        <v>82</v>
      </c>
      <c r="F2579" s="107"/>
    </row>
    <row r="2580" spans="1:6" x14ac:dyDescent="0.25">
      <c r="A2580" s="17">
        <v>50817</v>
      </c>
      <c r="B2580" s="24" t="s">
        <v>87</v>
      </c>
      <c r="C2580" s="25">
        <v>42529</v>
      </c>
      <c r="E2580" t="s">
        <v>82</v>
      </c>
      <c r="F2580" s="107"/>
    </row>
    <row r="2581" spans="1:6" x14ac:dyDescent="0.25">
      <c r="A2581" s="17">
        <v>50816</v>
      </c>
      <c r="B2581" s="24" t="s">
        <v>87</v>
      </c>
      <c r="C2581" s="25">
        <v>42529</v>
      </c>
      <c r="E2581" t="s">
        <v>82</v>
      </c>
      <c r="F2581" s="107"/>
    </row>
    <row r="2582" spans="1:6" x14ac:dyDescent="0.25">
      <c r="A2582" s="17">
        <v>50807</v>
      </c>
      <c r="B2582" s="24" t="s">
        <v>87</v>
      </c>
      <c r="C2582" s="25">
        <v>42529</v>
      </c>
      <c r="E2582" t="s">
        <v>82</v>
      </c>
      <c r="F2582" s="107"/>
    </row>
    <row r="2583" spans="1:6" x14ac:dyDescent="0.25">
      <c r="A2583" s="17">
        <v>50820</v>
      </c>
      <c r="B2583" s="24" t="s">
        <v>87</v>
      </c>
      <c r="C2583" s="25">
        <v>42529</v>
      </c>
      <c r="E2583" t="s">
        <v>82</v>
      </c>
      <c r="F2583" s="107"/>
    </row>
    <row r="2584" spans="1:6" x14ac:dyDescent="0.25">
      <c r="A2584" s="17">
        <v>50394</v>
      </c>
      <c r="B2584" s="24" t="s">
        <v>87</v>
      </c>
      <c r="C2584" s="25">
        <v>42530</v>
      </c>
      <c r="E2584" t="s">
        <v>82</v>
      </c>
      <c r="F2584" s="107"/>
    </row>
    <row r="2585" spans="1:6" x14ac:dyDescent="0.25">
      <c r="A2585" s="17">
        <v>50822</v>
      </c>
      <c r="B2585" s="24" t="s">
        <v>87</v>
      </c>
      <c r="C2585" s="25">
        <v>42531</v>
      </c>
      <c r="E2585" t="s">
        <v>82</v>
      </c>
      <c r="F2585" s="107"/>
    </row>
    <row r="2586" spans="1:6" x14ac:dyDescent="0.25">
      <c r="A2586" s="17">
        <v>50829</v>
      </c>
      <c r="B2586" s="24" t="s">
        <v>87</v>
      </c>
      <c r="C2586" s="25">
        <v>42534</v>
      </c>
      <c r="E2586" t="s">
        <v>82</v>
      </c>
      <c r="F2586" s="107"/>
    </row>
    <row r="2587" spans="1:6" x14ac:dyDescent="0.25">
      <c r="A2587" s="17">
        <v>50826</v>
      </c>
      <c r="B2587" s="24" t="s">
        <v>87</v>
      </c>
      <c r="C2587" s="25">
        <v>42534</v>
      </c>
      <c r="E2587" t="s">
        <v>82</v>
      </c>
      <c r="F2587" s="107"/>
    </row>
    <row r="2588" spans="1:6" x14ac:dyDescent="0.25">
      <c r="A2588" s="17">
        <v>50827</v>
      </c>
      <c r="B2588" s="24" t="s">
        <v>87</v>
      </c>
      <c r="C2588" s="25">
        <v>42534</v>
      </c>
      <c r="E2588" t="s">
        <v>82</v>
      </c>
      <c r="F2588" s="107"/>
    </row>
    <row r="2589" spans="1:6" x14ac:dyDescent="0.25">
      <c r="A2589" s="17">
        <v>50825</v>
      </c>
      <c r="B2589" s="24" t="s">
        <v>87</v>
      </c>
      <c r="C2589" s="25">
        <v>42534</v>
      </c>
      <c r="E2589" t="s">
        <v>82</v>
      </c>
      <c r="F2589" s="107"/>
    </row>
    <row r="2590" spans="1:6" x14ac:dyDescent="0.25">
      <c r="A2590" s="17">
        <v>50824</v>
      </c>
      <c r="B2590" s="24" t="s">
        <v>87</v>
      </c>
      <c r="C2590" s="25">
        <v>42534</v>
      </c>
      <c r="E2590" t="s">
        <v>82</v>
      </c>
      <c r="F2590" s="107"/>
    </row>
    <row r="2591" spans="1:6" x14ac:dyDescent="0.25">
      <c r="A2591" s="17">
        <v>50823</v>
      </c>
      <c r="B2591" s="24" t="s">
        <v>87</v>
      </c>
      <c r="C2591" s="25">
        <v>42534</v>
      </c>
      <c r="E2591" t="s">
        <v>82</v>
      </c>
      <c r="F2591" s="107"/>
    </row>
    <row r="2592" spans="1:6" x14ac:dyDescent="0.25">
      <c r="A2592" s="17">
        <v>50828</v>
      </c>
      <c r="B2592" s="24" t="s">
        <v>87</v>
      </c>
      <c r="C2592" s="25">
        <v>42536</v>
      </c>
      <c r="E2592" t="s">
        <v>82</v>
      </c>
      <c r="F2592" s="107"/>
    </row>
    <row r="2593" spans="1:6" x14ac:dyDescent="0.25">
      <c r="A2593" s="17">
        <v>50830</v>
      </c>
      <c r="B2593" s="24" t="s">
        <v>87</v>
      </c>
      <c r="C2593" s="25">
        <v>42536</v>
      </c>
      <c r="E2593" t="s">
        <v>82</v>
      </c>
      <c r="F2593" s="107"/>
    </row>
    <row r="2594" spans="1:6" x14ac:dyDescent="0.25">
      <c r="A2594" s="17">
        <v>50831</v>
      </c>
      <c r="B2594" s="24" t="s">
        <v>87</v>
      </c>
      <c r="C2594" s="25">
        <v>42536</v>
      </c>
      <c r="E2594" t="s">
        <v>82</v>
      </c>
      <c r="F2594" s="107"/>
    </row>
    <row r="2595" spans="1:6" x14ac:dyDescent="0.25">
      <c r="A2595" s="17">
        <v>50834</v>
      </c>
      <c r="B2595" s="24" t="s">
        <v>87</v>
      </c>
      <c r="C2595" s="25">
        <v>42536</v>
      </c>
      <c r="E2595" t="s">
        <v>82</v>
      </c>
      <c r="F2595" s="107"/>
    </row>
    <row r="2596" spans="1:6" x14ac:dyDescent="0.25">
      <c r="A2596" s="17">
        <v>50832</v>
      </c>
      <c r="B2596" s="24" t="s">
        <v>87</v>
      </c>
      <c r="C2596" s="25">
        <v>42536</v>
      </c>
      <c r="E2596" t="s">
        <v>82</v>
      </c>
      <c r="F2596" s="107"/>
    </row>
    <row r="2597" spans="1:6" x14ac:dyDescent="0.25">
      <c r="A2597" s="17">
        <v>50833</v>
      </c>
      <c r="B2597" s="24" t="s">
        <v>87</v>
      </c>
      <c r="C2597" s="25">
        <v>42536</v>
      </c>
      <c r="E2597" t="s">
        <v>82</v>
      </c>
      <c r="F2597" s="107"/>
    </row>
    <row r="2598" spans="1:6" x14ac:dyDescent="0.25">
      <c r="A2598" s="17">
        <v>50821</v>
      </c>
      <c r="B2598" s="24" t="s">
        <v>87</v>
      </c>
      <c r="C2598" s="25">
        <v>42538</v>
      </c>
      <c r="E2598" t="s">
        <v>82</v>
      </c>
      <c r="F2598" s="107"/>
    </row>
    <row r="2599" spans="1:6" x14ac:dyDescent="0.25">
      <c r="A2599" s="17">
        <v>50840</v>
      </c>
      <c r="B2599" s="24" t="s">
        <v>87</v>
      </c>
      <c r="C2599" s="25">
        <v>42544</v>
      </c>
      <c r="E2599" t="s">
        <v>82</v>
      </c>
      <c r="F2599" s="107"/>
    </row>
    <row r="2600" spans="1:6" x14ac:dyDescent="0.25">
      <c r="A2600" s="17">
        <v>50837</v>
      </c>
      <c r="B2600" s="24" t="s">
        <v>87</v>
      </c>
      <c r="C2600" s="25">
        <v>42550</v>
      </c>
      <c r="E2600" t="s">
        <v>82</v>
      </c>
      <c r="F2600" s="107"/>
    </row>
    <row r="2601" spans="1:6" x14ac:dyDescent="0.25">
      <c r="A2601" s="17">
        <v>50843</v>
      </c>
      <c r="B2601" s="24" t="s">
        <v>87</v>
      </c>
      <c r="C2601" s="25">
        <v>42550</v>
      </c>
      <c r="E2601" t="s">
        <v>82</v>
      </c>
      <c r="F2601" s="107"/>
    </row>
    <row r="2602" spans="1:6" x14ac:dyDescent="0.25">
      <c r="A2602" s="17">
        <v>50844</v>
      </c>
      <c r="B2602" s="24" t="s">
        <v>87</v>
      </c>
      <c r="C2602" s="25">
        <v>42550</v>
      </c>
      <c r="E2602" t="s">
        <v>82</v>
      </c>
      <c r="F2602" s="107"/>
    </row>
    <row r="2603" spans="1:6" x14ac:dyDescent="0.25">
      <c r="A2603" s="17">
        <v>50845</v>
      </c>
      <c r="B2603" s="24" t="s">
        <v>87</v>
      </c>
      <c r="C2603" s="25">
        <v>42550</v>
      </c>
      <c r="E2603" t="s">
        <v>82</v>
      </c>
      <c r="F2603" s="107"/>
    </row>
    <row r="2604" spans="1:6" x14ac:dyDescent="0.25">
      <c r="A2604" s="17">
        <v>50846</v>
      </c>
      <c r="B2604" s="24" t="s">
        <v>87</v>
      </c>
      <c r="C2604" s="25">
        <v>42550</v>
      </c>
      <c r="E2604" t="s">
        <v>82</v>
      </c>
      <c r="F2604" s="107"/>
    </row>
    <row r="2605" spans="1:6" x14ac:dyDescent="0.25">
      <c r="A2605" s="17">
        <v>50854</v>
      </c>
      <c r="B2605" s="24" t="s">
        <v>87</v>
      </c>
      <c r="C2605" s="25">
        <v>42552</v>
      </c>
      <c r="E2605" t="s">
        <v>82</v>
      </c>
      <c r="F2605" s="107"/>
    </row>
    <row r="2606" spans="1:6" x14ac:dyDescent="0.25">
      <c r="A2606" s="17">
        <v>50853</v>
      </c>
      <c r="B2606" s="24" t="s">
        <v>87</v>
      </c>
      <c r="C2606" s="25">
        <v>42552</v>
      </c>
      <c r="E2606" t="s">
        <v>82</v>
      </c>
      <c r="F2606" s="107"/>
    </row>
    <row r="2607" spans="1:6" x14ac:dyDescent="0.25">
      <c r="A2607" s="17">
        <v>50855</v>
      </c>
      <c r="B2607" s="24" t="s">
        <v>87</v>
      </c>
      <c r="C2607" s="25">
        <v>42552</v>
      </c>
      <c r="E2607" t="s">
        <v>82</v>
      </c>
      <c r="F2607" s="107"/>
    </row>
    <row r="2608" spans="1:6" x14ac:dyDescent="0.25">
      <c r="A2608" s="17">
        <v>50856</v>
      </c>
      <c r="B2608" s="24" t="s">
        <v>87</v>
      </c>
      <c r="C2608" s="25">
        <v>42552</v>
      </c>
      <c r="E2608" t="s">
        <v>82</v>
      </c>
      <c r="F2608" s="107"/>
    </row>
    <row r="2609" spans="1:6" x14ac:dyDescent="0.25">
      <c r="A2609" s="17">
        <v>50857</v>
      </c>
      <c r="B2609" s="24" t="s">
        <v>87</v>
      </c>
      <c r="C2609" s="25">
        <v>42552</v>
      </c>
      <c r="E2609" t="s">
        <v>82</v>
      </c>
      <c r="F2609" s="107"/>
    </row>
    <row r="2610" spans="1:6" x14ac:dyDescent="0.25">
      <c r="A2610" s="17">
        <v>50858</v>
      </c>
      <c r="B2610" s="24" t="s">
        <v>87</v>
      </c>
      <c r="C2610" s="25">
        <v>42552</v>
      </c>
      <c r="E2610" t="s">
        <v>82</v>
      </c>
      <c r="F2610" s="107"/>
    </row>
    <row r="2611" spans="1:6" x14ac:dyDescent="0.25">
      <c r="A2611" s="17">
        <v>50850</v>
      </c>
      <c r="B2611" s="24" t="s">
        <v>87</v>
      </c>
      <c r="C2611" s="25">
        <v>42552</v>
      </c>
      <c r="E2611" t="s">
        <v>82</v>
      </c>
      <c r="F2611" s="107"/>
    </row>
    <row r="2612" spans="1:6" x14ac:dyDescent="0.25">
      <c r="A2612" s="17">
        <v>50851</v>
      </c>
      <c r="B2612" s="24" t="s">
        <v>87</v>
      </c>
      <c r="C2612" s="25">
        <v>42552</v>
      </c>
      <c r="E2612" t="s">
        <v>82</v>
      </c>
      <c r="F2612" s="107"/>
    </row>
    <row r="2613" spans="1:6" x14ac:dyDescent="0.25">
      <c r="A2613" s="17">
        <v>50848</v>
      </c>
      <c r="B2613" s="24" t="s">
        <v>87</v>
      </c>
      <c r="C2613" s="25">
        <v>42552</v>
      </c>
      <c r="E2613" t="s">
        <v>82</v>
      </c>
      <c r="F2613" s="107"/>
    </row>
    <row r="2614" spans="1:6" x14ac:dyDescent="0.25">
      <c r="A2614" s="17">
        <v>50852</v>
      </c>
      <c r="B2614" s="24" t="s">
        <v>87</v>
      </c>
      <c r="C2614" s="25">
        <v>42552</v>
      </c>
      <c r="E2614" t="s">
        <v>82</v>
      </c>
      <c r="F2614" s="107"/>
    </row>
    <row r="2615" spans="1:6" x14ac:dyDescent="0.25">
      <c r="A2615" s="17">
        <v>50849</v>
      </c>
      <c r="B2615" s="24" t="s">
        <v>87</v>
      </c>
      <c r="C2615" s="25">
        <v>42552</v>
      </c>
      <c r="E2615" t="s">
        <v>82</v>
      </c>
      <c r="F2615" s="107"/>
    </row>
    <row r="2616" spans="1:6" x14ac:dyDescent="0.25">
      <c r="A2616" s="17">
        <v>50836</v>
      </c>
      <c r="B2616" s="24" t="s">
        <v>87</v>
      </c>
      <c r="C2616" s="25">
        <v>42552</v>
      </c>
      <c r="E2616" t="s">
        <v>82</v>
      </c>
      <c r="F2616" s="107"/>
    </row>
    <row r="2617" spans="1:6" x14ac:dyDescent="0.25">
      <c r="A2617" s="17">
        <v>50859</v>
      </c>
      <c r="B2617" s="24" t="s">
        <v>87</v>
      </c>
      <c r="C2617" s="25">
        <v>42559</v>
      </c>
      <c r="E2617" t="s">
        <v>82</v>
      </c>
      <c r="F2617" s="107"/>
    </row>
    <row r="2618" spans="1:6" x14ac:dyDescent="0.25">
      <c r="A2618" s="17">
        <v>50860</v>
      </c>
      <c r="B2618" s="24" t="s">
        <v>87</v>
      </c>
      <c r="C2618" s="25">
        <v>42567</v>
      </c>
      <c r="E2618" t="s">
        <v>82</v>
      </c>
      <c r="F2618" s="107"/>
    </row>
    <row r="2619" spans="1:6" x14ac:dyDescent="0.25">
      <c r="A2619" s="17">
        <v>50861</v>
      </c>
      <c r="B2619" s="24" t="s">
        <v>87</v>
      </c>
      <c r="C2619" s="25">
        <v>42573</v>
      </c>
      <c r="D2619" s="27">
        <v>1</v>
      </c>
      <c r="E2619" t="s">
        <v>82</v>
      </c>
      <c r="F2619" s="107"/>
    </row>
    <row r="2620" spans="1:6" x14ac:dyDescent="0.25">
      <c r="A2620" s="17">
        <v>50872</v>
      </c>
      <c r="B2620" s="24" t="s">
        <v>87</v>
      </c>
      <c r="C2620" s="25">
        <v>42576</v>
      </c>
      <c r="E2620" t="s">
        <v>82</v>
      </c>
      <c r="F2620" s="107"/>
    </row>
    <row r="2621" spans="1:6" x14ac:dyDescent="0.25">
      <c r="A2621" s="17">
        <v>50873</v>
      </c>
      <c r="B2621" s="24" t="s">
        <v>87</v>
      </c>
      <c r="C2621" s="25">
        <v>42576</v>
      </c>
      <c r="E2621" t="s">
        <v>82</v>
      </c>
      <c r="F2621" s="107"/>
    </row>
    <row r="2622" spans="1:6" x14ac:dyDescent="0.25">
      <c r="A2622" s="17">
        <v>50874</v>
      </c>
      <c r="B2622" s="24" t="s">
        <v>87</v>
      </c>
      <c r="C2622" s="25">
        <v>42576</v>
      </c>
      <c r="E2622" t="s">
        <v>82</v>
      </c>
      <c r="F2622" s="107"/>
    </row>
    <row r="2623" spans="1:6" x14ac:dyDescent="0.25">
      <c r="A2623" s="17">
        <v>50875</v>
      </c>
      <c r="B2623" s="24" t="s">
        <v>87</v>
      </c>
      <c r="C2623" s="25">
        <v>42576</v>
      </c>
      <c r="E2623" t="s">
        <v>82</v>
      </c>
      <c r="F2623" s="107"/>
    </row>
    <row r="2624" spans="1:6" x14ac:dyDescent="0.25">
      <c r="A2624" s="17">
        <v>50876</v>
      </c>
      <c r="B2624" s="24" t="s">
        <v>87</v>
      </c>
      <c r="C2624" s="25">
        <v>42576</v>
      </c>
      <c r="E2624" t="s">
        <v>82</v>
      </c>
      <c r="F2624" s="107"/>
    </row>
    <row r="2625" spans="1:6" x14ac:dyDescent="0.25">
      <c r="A2625" s="17">
        <v>50877</v>
      </c>
      <c r="B2625" s="24" t="s">
        <v>87</v>
      </c>
      <c r="C2625" s="25">
        <v>42576</v>
      </c>
      <c r="E2625" t="s">
        <v>82</v>
      </c>
      <c r="F2625" s="107"/>
    </row>
    <row r="2626" spans="1:6" x14ac:dyDescent="0.25">
      <c r="A2626" s="17">
        <v>50878</v>
      </c>
      <c r="B2626" s="24" t="s">
        <v>87</v>
      </c>
      <c r="C2626" s="25">
        <v>42576</v>
      </c>
      <c r="E2626" t="s">
        <v>82</v>
      </c>
      <c r="F2626" s="107"/>
    </row>
    <row r="2627" spans="1:6" x14ac:dyDescent="0.25">
      <c r="A2627" s="17">
        <v>50879</v>
      </c>
      <c r="B2627" s="24" t="s">
        <v>87</v>
      </c>
      <c r="C2627" s="25">
        <v>42576</v>
      </c>
      <c r="E2627" t="s">
        <v>82</v>
      </c>
      <c r="F2627" s="107"/>
    </row>
    <row r="2628" spans="1:6" x14ac:dyDescent="0.25">
      <c r="A2628" s="17">
        <v>50880</v>
      </c>
      <c r="B2628" s="24" t="s">
        <v>87</v>
      </c>
      <c r="C2628" s="25">
        <v>42576</v>
      </c>
      <c r="E2628" t="s">
        <v>82</v>
      </c>
      <c r="F2628" s="107"/>
    </row>
    <row r="2629" spans="1:6" x14ac:dyDescent="0.25">
      <c r="A2629" s="17">
        <v>50881</v>
      </c>
      <c r="B2629" s="24" t="s">
        <v>87</v>
      </c>
      <c r="C2629" s="25">
        <v>42576</v>
      </c>
      <c r="E2629" t="s">
        <v>82</v>
      </c>
      <c r="F2629" s="107"/>
    </row>
    <row r="2630" spans="1:6" x14ac:dyDescent="0.25">
      <c r="A2630" s="17">
        <v>50838</v>
      </c>
      <c r="B2630" s="24" t="s">
        <v>87</v>
      </c>
      <c r="C2630" s="25">
        <v>42590</v>
      </c>
      <c r="E2630" t="s">
        <v>82</v>
      </c>
      <c r="F2630" s="107"/>
    </row>
    <row r="2631" spans="1:6" x14ac:dyDescent="0.25">
      <c r="A2631" s="17">
        <v>50839</v>
      </c>
      <c r="B2631" s="24" t="s">
        <v>87</v>
      </c>
      <c r="C2631" s="25">
        <v>42590</v>
      </c>
      <c r="E2631" t="s">
        <v>82</v>
      </c>
      <c r="F2631" s="107"/>
    </row>
    <row r="2632" spans="1:6" x14ac:dyDescent="0.25">
      <c r="A2632" s="17">
        <v>50883</v>
      </c>
      <c r="B2632" s="24" t="s">
        <v>87</v>
      </c>
      <c r="C2632" s="25">
        <v>42592</v>
      </c>
      <c r="E2632" t="s">
        <v>82</v>
      </c>
      <c r="F2632" s="107"/>
    </row>
    <row r="2633" spans="1:6" x14ac:dyDescent="0.25">
      <c r="A2633" s="17">
        <v>50885</v>
      </c>
      <c r="B2633" s="24" t="s">
        <v>87</v>
      </c>
      <c r="C2633" s="25">
        <v>42597</v>
      </c>
      <c r="E2633" t="s">
        <v>82</v>
      </c>
      <c r="F2633" s="107"/>
    </row>
    <row r="2634" spans="1:6" x14ac:dyDescent="0.25">
      <c r="A2634" s="17">
        <v>50886</v>
      </c>
      <c r="B2634" s="24" t="s">
        <v>87</v>
      </c>
      <c r="C2634" s="25">
        <v>42597</v>
      </c>
      <c r="E2634" t="s">
        <v>82</v>
      </c>
      <c r="F2634" s="107"/>
    </row>
    <row r="2635" spans="1:6" x14ac:dyDescent="0.25">
      <c r="A2635" s="17">
        <v>50884</v>
      </c>
      <c r="B2635" s="24" t="s">
        <v>87</v>
      </c>
      <c r="C2635" s="25">
        <v>42597</v>
      </c>
      <c r="E2635" t="s">
        <v>82</v>
      </c>
      <c r="F2635" s="107"/>
    </row>
    <row r="2636" spans="1:6" x14ac:dyDescent="0.25">
      <c r="A2636" s="17">
        <v>50864</v>
      </c>
      <c r="B2636" s="24" t="s">
        <v>87</v>
      </c>
      <c r="C2636" s="25">
        <v>42597</v>
      </c>
      <c r="E2636" t="s">
        <v>82</v>
      </c>
      <c r="F2636" s="107"/>
    </row>
    <row r="2637" spans="1:6" x14ac:dyDescent="0.25">
      <c r="A2637" s="17">
        <v>50890</v>
      </c>
      <c r="B2637" s="24" t="s">
        <v>87</v>
      </c>
      <c r="C2637" s="25">
        <v>42599</v>
      </c>
      <c r="E2637" t="s">
        <v>82</v>
      </c>
      <c r="F2637" s="107"/>
    </row>
    <row r="2638" spans="1:6" x14ac:dyDescent="0.25">
      <c r="A2638" s="17">
        <v>50892</v>
      </c>
      <c r="B2638" s="24" t="s">
        <v>87</v>
      </c>
      <c r="C2638" s="25">
        <v>42599</v>
      </c>
      <c r="E2638" t="s">
        <v>82</v>
      </c>
      <c r="F2638" s="107"/>
    </row>
    <row r="2639" spans="1:6" x14ac:dyDescent="0.25">
      <c r="A2639" s="17">
        <v>50893</v>
      </c>
      <c r="B2639" s="24" t="s">
        <v>87</v>
      </c>
      <c r="C2639" s="25">
        <v>42599</v>
      </c>
      <c r="E2639" t="s">
        <v>82</v>
      </c>
      <c r="F2639" s="107"/>
    </row>
    <row r="2640" spans="1:6" x14ac:dyDescent="0.25">
      <c r="A2640" s="17">
        <v>50895</v>
      </c>
      <c r="B2640" s="24" t="s">
        <v>87</v>
      </c>
      <c r="C2640" s="25">
        <v>42599</v>
      </c>
      <c r="E2640" t="s">
        <v>82</v>
      </c>
      <c r="F2640" s="107"/>
    </row>
    <row r="2641" spans="1:6" x14ac:dyDescent="0.25">
      <c r="A2641" s="17">
        <v>50894</v>
      </c>
      <c r="B2641" s="24" t="s">
        <v>87</v>
      </c>
      <c r="C2641" s="25">
        <v>42599</v>
      </c>
      <c r="E2641" t="s">
        <v>82</v>
      </c>
      <c r="F2641" s="107"/>
    </row>
    <row r="2642" spans="1:6" x14ac:dyDescent="0.25">
      <c r="A2642" s="17">
        <v>50891</v>
      </c>
      <c r="B2642" s="24" t="s">
        <v>87</v>
      </c>
      <c r="C2642" s="25">
        <v>42599</v>
      </c>
      <c r="E2642" t="s">
        <v>82</v>
      </c>
      <c r="F2642" s="107"/>
    </row>
    <row r="2643" spans="1:6" x14ac:dyDescent="0.25">
      <c r="A2643" s="17">
        <v>48149</v>
      </c>
      <c r="B2643" s="24" t="s">
        <v>85</v>
      </c>
      <c r="C2643" s="25">
        <v>42466</v>
      </c>
      <c r="E2643" t="s">
        <v>82</v>
      </c>
      <c r="F2643" s="107"/>
    </row>
    <row r="2644" spans="1:6" x14ac:dyDescent="0.25">
      <c r="A2644" s="17">
        <v>49061</v>
      </c>
      <c r="B2644" s="24" t="s">
        <v>85</v>
      </c>
      <c r="C2644" s="25">
        <v>42469</v>
      </c>
      <c r="E2644" t="s">
        <v>82</v>
      </c>
      <c r="F2644" s="107"/>
    </row>
    <row r="2645" spans="1:6" x14ac:dyDescent="0.25">
      <c r="A2645" s="17">
        <v>50887</v>
      </c>
      <c r="B2645" s="24" t="s">
        <v>87</v>
      </c>
      <c r="C2645" s="25">
        <v>42601</v>
      </c>
      <c r="E2645" t="s">
        <v>82</v>
      </c>
      <c r="F2645" s="107"/>
    </row>
    <row r="2646" spans="1:6" x14ac:dyDescent="0.25">
      <c r="A2646" s="17">
        <v>50889</v>
      </c>
      <c r="B2646" s="24" t="s">
        <v>87</v>
      </c>
      <c r="C2646" s="25">
        <v>42605</v>
      </c>
      <c r="E2646" t="s">
        <v>82</v>
      </c>
      <c r="F2646" s="107"/>
    </row>
    <row r="2647" spans="1:6" x14ac:dyDescent="0.25">
      <c r="A2647" s="17">
        <v>50922</v>
      </c>
      <c r="B2647" s="24" t="s">
        <v>87</v>
      </c>
      <c r="C2647" s="25">
        <v>42605</v>
      </c>
      <c r="E2647" t="s">
        <v>82</v>
      </c>
      <c r="F2647" s="107"/>
    </row>
    <row r="2648" spans="1:6" x14ac:dyDescent="0.25">
      <c r="A2648" s="17">
        <v>50921</v>
      </c>
      <c r="B2648" s="24" t="s">
        <v>87</v>
      </c>
      <c r="C2648" s="25">
        <v>42605</v>
      </c>
      <c r="E2648" t="s">
        <v>82</v>
      </c>
      <c r="F2648" s="107"/>
    </row>
    <row r="2649" spans="1:6" x14ac:dyDescent="0.25">
      <c r="A2649" s="17">
        <v>50919</v>
      </c>
      <c r="B2649" s="24" t="s">
        <v>87</v>
      </c>
      <c r="C2649" s="25">
        <v>42605</v>
      </c>
      <c r="E2649" t="s">
        <v>82</v>
      </c>
      <c r="F2649" s="107"/>
    </row>
    <row r="2650" spans="1:6" x14ac:dyDescent="0.25">
      <c r="A2650" s="17">
        <v>50920</v>
      </c>
      <c r="B2650" s="24" t="s">
        <v>87</v>
      </c>
      <c r="C2650" s="25">
        <v>42605</v>
      </c>
      <c r="E2650" t="s">
        <v>82</v>
      </c>
      <c r="F2650" s="107"/>
    </row>
    <row r="2651" spans="1:6" x14ac:dyDescent="0.25">
      <c r="A2651" s="17">
        <v>50918</v>
      </c>
      <c r="B2651" s="24" t="s">
        <v>87</v>
      </c>
      <c r="C2651" s="25">
        <v>42605</v>
      </c>
      <c r="E2651" t="s">
        <v>82</v>
      </c>
      <c r="F2651" s="107"/>
    </row>
    <row r="2652" spans="1:6" x14ac:dyDescent="0.25">
      <c r="A2652" s="17">
        <v>50917</v>
      </c>
      <c r="B2652" s="24" t="s">
        <v>87</v>
      </c>
      <c r="C2652" s="25">
        <v>42605</v>
      </c>
      <c r="E2652" t="s">
        <v>82</v>
      </c>
      <c r="F2652" s="107"/>
    </row>
    <row r="2653" spans="1:6" x14ac:dyDescent="0.25">
      <c r="A2653" s="17">
        <v>50916</v>
      </c>
      <c r="B2653" s="24" t="s">
        <v>87</v>
      </c>
      <c r="C2653" s="25">
        <v>42605</v>
      </c>
      <c r="E2653" t="s">
        <v>82</v>
      </c>
      <c r="F2653" s="107"/>
    </row>
    <row r="2654" spans="1:6" x14ac:dyDescent="0.25">
      <c r="A2654" s="17">
        <v>50915</v>
      </c>
      <c r="B2654" s="24" t="s">
        <v>87</v>
      </c>
      <c r="C2654" s="25">
        <v>42605</v>
      </c>
      <c r="E2654" t="s">
        <v>82</v>
      </c>
      <c r="F2654" s="107"/>
    </row>
    <row r="2655" spans="1:6" x14ac:dyDescent="0.25">
      <c r="A2655" s="17">
        <v>50914</v>
      </c>
      <c r="B2655" s="24" t="s">
        <v>87</v>
      </c>
      <c r="C2655" s="25">
        <v>42605</v>
      </c>
      <c r="E2655" t="s">
        <v>82</v>
      </c>
      <c r="F2655" s="107"/>
    </row>
    <row r="2656" spans="1:6" x14ac:dyDescent="0.25">
      <c r="A2656" s="17">
        <v>50913</v>
      </c>
      <c r="B2656" s="24" t="s">
        <v>87</v>
      </c>
      <c r="C2656" s="25">
        <v>42605</v>
      </c>
      <c r="E2656" t="s">
        <v>82</v>
      </c>
      <c r="F2656" s="107"/>
    </row>
    <row r="2657" spans="1:6" x14ac:dyDescent="0.25">
      <c r="A2657" s="17">
        <v>50912</v>
      </c>
      <c r="B2657" s="24" t="s">
        <v>87</v>
      </c>
      <c r="C2657" s="25">
        <v>42605</v>
      </c>
      <c r="E2657" t="s">
        <v>82</v>
      </c>
      <c r="F2657" s="107"/>
    </row>
    <row r="2658" spans="1:6" x14ac:dyDescent="0.25">
      <c r="A2658" s="17">
        <v>50911</v>
      </c>
      <c r="B2658" s="24" t="s">
        <v>87</v>
      </c>
      <c r="C2658" s="25">
        <v>42605</v>
      </c>
      <c r="E2658" t="s">
        <v>82</v>
      </c>
      <c r="F2658" s="107"/>
    </row>
    <row r="2659" spans="1:6" x14ac:dyDescent="0.25">
      <c r="A2659" s="17">
        <v>50910</v>
      </c>
      <c r="B2659" s="24" t="s">
        <v>87</v>
      </c>
      <c r="C2659" s="25">
        <v>42605</v>
      </c>
      <c r="E2659" t="s">
        <v>82</v>
      </c>
      <c r="F2659" s="107"/>
    </row>
    <row r="2660" spans="1:6" x14ac:dyDescent="0.25">
      <c r="A2660" s="17">
        <v>50909</v>
      </c>
      <c r="B2660" s="24" t="s">
        <v>87</v>
      </c>
      <c r="C2660" s="25">
        <v>42605</v>
      </c>
      <c r="E2660" t="s">
        <v>82</v>
      </c>
      <c r="F2660" s="107"/>
    </row>
    <row r="2661" spans="1:6" x14ac:dyDescent="0.25">
      <c r="A2661" s="17">
        <v>50908</v>
      </c>
      <c r="B2661" s="24" t="s">
        <v>87</v>
      </c>
      <c r="C2661" s="25">
        <v>42605</v>
      </c>
      <c r="E2661" t="s">
        <v>82</v>
      </c>
      <c r="F2661" s="107"/>
    </row>
    <row r="2662" spans="1:6" x14ac:dyDescent="0.25">
      <c r="A2662" s="17">
        <v>50906</v>
      </c>
      <c r="B2662" s="24" t="s">
        <v>87</v>
      </c>
      <c r="C2662" s="25">
        <v>42605</v>
      </c>
      <c r="E2662" t="s">
        <v>82</v>
      </c>
      <c r="F2662" s="107"/>
    </row>
    <row r="2663" spans="1:6" x14ac:dyDescent="0.25">
      <c r="A2663" s="17">
        <v>50907</v>
      </c>
      <c r="B2663" s="24" t="s">
        <v>87</v>
      </c>
      <c r="C2663" s="25">
        <v>42605</v>
      </c>
      <c r="E2663" t="s">
        <v>82</v>
      </c>
      <c r="F2663" s="107"/>
    </row>
    <row r="2664" spans="1:6" x14ac:dyDescent="0.25">
      <c r="A2664" s="17">
        <v>50904</v>
      </c>
      <c r="B2664" s="24" t="s">
        <v>87</v>
      </c>
      <c r="C2664" s="25">
        <v>42605</v>
      </c>
      <c r="E2664" t="s">
        <v>82</v>
      </c>
      <c r="F2664" s="107"/>
    </row>
    <row r="2665" spans="1:6" x14ac:dyDescent="0.25">
      <c r="A2665" s="17">
        <v>50905</v>
      </c>
      <c r="B2665" s="24" t="s">
        <v>87</v>
      </c>
      <c r="C2665" s="25">
        <v>42605</v>
      </c>
      <c r="E2665" t="s">
        <v>82</v>
      </c>
      <c r="F2665" s="107"/>
    </row>
    <row r="2666" spans="1:6" x14ac:dyDescent="0.25">
      <c r="A2666" s="17">
        <v>50902</v>
      </c>
      <c r="B2666" s="24" t="s">
        <v>87</v>
      </c>
      <c r="C2666" s="25">
        <v>42605</v>
      </c>
      <c r="E2666" t="s">
        <v>82</v>
      </c>
      <c r="F2666" s="107"/>
    </row>
    <row r="2667" spans="1:6" x14ac:dyDescent="0.25">
      <c r="A2667" s="17">
        <v>50903</v>
      </c>
      <c r="B2667" s="24" t="s">
        <v>87</v>
      </c>
      <c r="C2667" s="25">
        <v>42605</v>
      </c>
      <c r="E2667" t="s">
        <v>82</v>
      </c>
      <c r="F2667" s="107"/>
    </row>
    <row r="2668" spans="1:6" x14ac:dyDescent="0.25">
      <c r="A2668" s="17">
        <v>50923</v>
      </c>
      <c r="B2668" s="24" t="s">
        <v>87</v>
      </c>
      <c r="C2668" s="25">
        <v>42607</v>
      </c>
      <c r="E2668" t="s">
        <v>82</v>
      </c>
      <c r="F2668" s="107"/>
    </row>
    <row r="2669" spans="1:6" x14ac:dyDescent="0.25">
      <c r="A2669" s="17">
        <v>50924</v>
      </c>
      <c r="B2669" s="24" t="s">
        <v>87</v>
      </c>
      <c r="C2669" s="25">
        <v>42607</v>
      </c>
      <c r="E2669" t="s">
        <v>82</v>
      </c>
      <c r="F2669" s="107"/>
    </row>
    <row r="2670" spans="1:6" x14ac:dyDescent="0.25">
      <c r="A2670" s="17">
        <v>50925</v>
      </c>
      <c r="B2670" s="24" t="s">
        <v>87</v>
      </c>
      <c r="C2670" s="25">
        <v>42607</v>
      </c>
      <c r="E2670" t="s">
        <v>82</v>
      </c>
      <c r="F2670" s="107"/>
    </row>
    <row r="2671" spans="1:6" x14ac:dyDescent="0.25">
      <c r="A2671" s="17">
        <v>50926</v>
      </c>
      <c r="B2671" s="24" t="s">
        <v>87</v>
      </c>
      <c r="C2671" s="25">
        <v>42607</v>
      </c>
      <c r="E2671" t="s">
        <v>82</v>
      </c>
      <c r="F2671" s="107"/>
    </row>
    <row r="2672" spans="1:6" x14ac:dyDescent="0.25">
      <c r="A2672" s="17">
        <v>50928</v>
      </c>
      <c r="B2672" s="24" t="s">
        <v>87</v>
      </c>
      <c r="C2672" s="25">
        <v>42607</v>
      </c>
      <c r="E2672" t="s">
        <v>82</v>
      </c>
      <c r="F2672" s="107"/>
    </row>
    <row r="2673" spans="1:6" x14ac:dyDescent="0.25">
      <c r="A2673" s="17">
        <v>50929</v>
      </c>
      <c r="B2673" s="24" t="s">
        <v>87</v>
      </c>
      <c r="C2673" s="25">
        <v>42607</v>
      </c>
      <c r="E2673" t="s">
        <v>82</v>
      </c>
      <c r="F2673" s="107"/>
    </row>
    <row r="2674" spans="1:6" x14ac:dyDescent="0.25">
      <c r="A2674" s="17">
        <v>50930</v>
      </c>
      <c r="B2674" s="24" t="s">
        <v>87</v>
      </c>
      <c r="C2674" s="25">
        <v>42607</v>
      </c>
      <c r="E2674" t="s">
        <v>82</v>
      </c>
      <c r="F2674" s="107"/>
    </row>
    <row r="2675" spans="1:6" x14ac:dyDescent="0.25">
      <c r="A2675" s="17">
        <v>50931</v>
      </c>
      <c r="B2675" s="24" t="s">
        <v>87</v>
      </c>
      <c r="C2675" s="25">
        <v>42607</v>
      </c>
      <c r="E2675" t="s">
        <v>82</v>
      </c>
      <c r="F2675" s="107"/>
    </row>
    <row r="2676" spans="1:6" x14ac:dyDescent="0.25">
      <c r="A2676" s="17">
        <v>50932</v>
      </c>
      <c r="B2676" s="24" t="s">
        <v>87</v>
      </c>
      <c r="C2676" s="25">
        <v>42607</v>
      </c>
      <c r="E2676" t="s">
        <v>82</v>
      </c>
      <c r="F2676" s="107"/>
    </row>
    <row r="2677" spans="1:6" x14ac:dyDescent="0.25">
      <c r="A2677" s="17">
        <v>50933</v>
      </c>
      <c r="B2677" s="24" t="s">
        <v>87</v>
      </c>
      <c r="C2677" s="25">
        <v>42607</v>
      </c>
      <c r="E2677" t="s">
        <v>82</v>
      </c>
      <c r="F2677" s="107"/>
    </row>
    <row r="2678" spans="1:6" x14ac:dyDescent="0.25">
      <c r="A2678" s="17">
        <v>50936</v>
      </c>
      <c r="B2678" s="24" t="s">
        <v>87</v>
      </c>
      <c r="C2678" s="25">
        <v>42608</v>
      </c>
      <c r="E2678" t="s">
        <v>82</v>
      </c>
      <c r="F2678" s="107"/>
    </row>
    <row r="2679" spans="1:6" x14ac:dyDescent="0.25">
      <c r="A2679" s="17">
        <v>43429</v>
      </c>
      <c r="B2679" s="24" t="s">
        <v>85</v>
      </c>
      <c r="C2679" s="25">
        <v>42473</v>
      </c>
      <c r="E2679" t="s">
        <v>82</v>
      </c>
      <c r="F2679" s="107"/>
    </row>
    <row r="2680" spans="1:6" x14ac:dyDescent="0.25">
      <c r="A2680" s="17">
        <v>43428</v>
      </c>
      <c r="B2680" s="24" t="s">
        <v>85</v>
      </c>
      <c r="C2680" s="25">
        <v>42473</v>
      </c>
      <c r="E2680" t="s">
        <v>82</v>
      </c>
      <c r="F2680" s="107"/>
    </row>
    <row r="2681" spans="1:6" x14ac:dyDescent="0.25">
      <c r="A2681" s="17">
        <v>43421</v>
      </c>
      <c r="B2681" s="24" t="s">
        <v>85</v>
      </c>
      <c r="C2681" s="25">
        <v>42473</v>
      </c>
      <c r="E2681" t="s">
        <v>82</v>
      </c>
      <c r="F2681" s="107"/>
    </row>
    <row r="2682" spans="1:6" x14ac:dyDescent="0.25">
      <c r="A2682" s="17">
        <v>43431</v>
      </c>
      <c r="B2682" s="24" t="s">
        <v>85</v>
      </c>
      <c r="C2682" s="25">
        <v>42473</v>
      </c>
      <c r="E2682" t="s">
        <v>82</v>
      </c>
      <c r="F2682" s="107"/>
    </row>
    <row r="2683" spans="1:6" x14ac:dyDescent="0.25">
      <c r="A2683" s="17">
        <v>43488</v>
      </c>
      <c r="B2683" s="24" t="s">
        <v>85</v>
      </c>
      <c r="C2683" s="25">
        <v>42473</v>
      </c>
      <c r="E2683" t="s">
        <v>82</v>
      </c>
      <c r="F2683" s="107"/>
    </row>
    <row r="2684" spans="1:6" x14ac:dyDescent="0.25">
      <c r="A2684" s="17">
        <v>50937</v>
      </c>
      <c r="B2684" s="24" t="s">
        <v>87</v>
      </c>
      <c r="C2684" s="25">
        <v>42608</v>
      </c>
      <c r="E2684" t="s">
        <v>82</v>
      </c>
      <c r="F2684" s="107"/>
    </row>
    <row r="2685" spans="1:6" x14ac:dyDescent="0.25">
      <c r="A2685" s="17">
        <v>50938</v>
      </c>
      <c r="B2685" s="24" t="s">
        <v>87</v>
      </c>
      <c r="C2685" s="25">
        <v>42608</v>
      </c>
      <c r="E2685" t="s">
        <v>82</v>
      </c>
      <c r="F2685" s="107"/>
    </row>
    <row r="2686" spans="1:6" x14ac:dyDescent="0.25">
      <c r="A2686" s="17">
        <v>50939</v>
      </c>
      <c r="B2686" s="24" t="s">
        <v>87</v>
      </c>
      <c r="C2686" s="25">
        <v>42608</v>
      </c>
      <c r="E2686" t="s">
        <v>82</v>
      </c>
      <c r="F2686" s="107"/>
    </row>
    <row r="2687" spans="1:6" x14ac:dyDescent="0.25">
      <c r="A2687" s="17">
        <v>50940</v>
      </c>
      <c r="B2687" s="24" t="s">
        <v>87</v>
      </c>
      <c r="C2687" s="25">
        <v>42608</v>
      </c>
      <c r="E2687" t="s">
        <v>82</v>
      </c>
      <c r="F2687" s="107"/>
    </row>
    <row r="2688" spans="1:6" x14ac:dyDescent="0.25">
      <c r="A2688" s="17">
        <v>50941</v>
      </c>
      <c r="B2688" s="24" t="s">
        <v>87</v>
      </c>
      <c r="C2688" s="25">
        <v>42608</v>
      </c>
      <c r="E2688" t="s">
        <v>82</v>
      </c>
      <c r="F2688" s="107"/>
    </row>
    <row r="2689" spans="1:6" x14ac:dyDescent="0.25">
      <c r="A2689" s="17">
        <v>50943</v>
      </c>
      <c r="B2689" s="24" t="s">
        <v>87</v>
      </c>
      <c r="C2689" s="25">
        <v>42608</v>
      </c>
      <c r="E2689" t="s">
        <v>82</v>
      </c>
      <c r="F2689" s="107"/>
    </row>
    <row r="2690" spans="1:6" x14ac:dyDescent="0.25">
      <c r="A2690" s="17">
        <v>50944</v>
      </c>
      <c r="B2690" s="24" t="s">
        <v>87</v>
      </c>
      <c r="C2690" s="25">
        <v>42608</v>
      </c>
      <c r="E2690" t="s">
        <v>82</v>
      </c>
      <c r="F2690" s="107"/>
    </row>
    <row r="2691" spans="1:6" x14ac:dyDescent="0.25">
      <c r="A2691" s="17">
        <v>50945</v>
      </c>
      <c r="B2691" s="24" t="s">
        <v>87</v>
      </c>
      <c r="C2691" s="25">
        <v>42608</v>
      </c>
      <c r="E2691" t="s">
        <v>82</v>
      </c>
      <c r="F2691" s="107"/>
    </row>
    <row r="2692" spans="1:6" x14ac:dyDescent="0.25">
      <c r="A2692" s="17">
        <v>50946</v>
      </c>
      <c r="B2692" s="24" t="s">
        <v>87</v>
      </c>
      <c r="C2692" s="25">
        <v>42608</v>
      </c>
      <c r="E2692" t="s">
        <v>82</v>
      </c>
      <c r="F2692" s="107"/>
    </row>
    <row r="2693" spans="1:6" x14ac:dyDescent="0.25">
      <c r="A2693" s="17">
        <v>50947</v>
      </c>
      <c r="B2693" s="24" t="s">
        <v>87</v>
      </c>
      <c r="C2693" s="25">
        <v>42608</v>
      </c>
      <c r="E2693" t="s">
        <v>82</v>
      </c>
      <c r="F2693" s="107"/>
    </row>
    <row r="2694" spans="1:6" x14ac:dyDescent="0.25">
      <c r="A2694" s="17">
        <v>50896</v>
      </c>
      <c r="B2694" s="24" t="s">
        <v>87</v>
      </c>
      <c r="C2694" s="25">
        <v>42611</v>
      </c>
      <c r="E2694" t="s">
        <v>82</v>
      </c>
      <c r="F2694" s="107"/>
    </row>
    <row r="2695" spans="1:6" x14ac:dyDescent="0.25">
      <c r="A2695" s="17">
        <v>50897</v>
      </c>
      <c r="B2695" s="24" t="s">
        <v>87</v>
      </c>
      <c r="C2695" s="25">
        <v>42611</v>
      </c>
      <c r="E2695" t="s">
        <v>82</v>
      </c>
      <c r="F2695" s="107"/>
    </row>
    <row r="2696" spans="1:6" x14ac:dyDescent="0.25">
      <c r="A2696" s="17">
        <v>50898</v>
      </c>
      <c r="B2696" s="24" t="s">
        <v>87</v>
      </c>
      <c r="C2696" s="25">
        <v>42611</v>
      </c>
      <c r="E2696" t="s">
        <v>82</v>
      </c>
      <c r="F2696" s="107"/>
    </row>
    <row r="2697" spans="1:6" x14ac:dyDescent="0.25">
      <c r="A2697" s="17">
        <v>50934</v>
      </c>
      <c r="B2697" s="24" t="s">
        <v>87</v>
      </c>
      <c r="C2697" s="25">
        <v>42611</v>
      </c>
      <c r="E2697" t="s">
        <v>82</v>
      </c>
      <c r="F2697" s="107"/>
    </row>
    <row r="2698" spans="1:6" x14ac:dyDescent="0.25">
      <c r="A2698" s="17">
        <v>50935</v>
      </c>
      <c r="B2698" s="24" t="s">
        <v>87</v>
      </c>
      <c r="C2698" s="25">
        <v>42611</v>
      </c>
      <c r="E2698" t="s">
        <v>82</v>
      </c>
      <c r="F2698" s="107"/>
    </row>
    <row r="2699" spans="1:6" x14ac:dyDescent="0.25">
      <c r="A2699" s="17">
        <v>50948</v>
      </c>
      <c r="B2699" s="24" t="s">
        <v>87</v>
      </c>
      <c r="C2699" s="25">
        <v>42611</v>
      </c>
      <c r="E2699" t="s">
        <v>82</v>
      </c>
      <c r="F2699" s="107"/>
    </row>
    <row r="2700" spans="1:6" x14ac:dyDescent="0.25">
      <c r="A2700" s="17">
        <v>50949</v>
      </c>
      <c r="B2700" s="24" t="s">
        <v>87</v>
      </c>
      <c r="C2700" s="25">
        <v>42611</v>
      </c>
      <c r="E2700" t="s">
        <v>82</v>
      </c>
      <c r="F2700" s="107"/>
    </row>
    <row r="2701" spans="1:6" x14ac:dyDescent="0.25">
      <c r="A2701" s="17">
        <v>50950</v>
      </c>
      <c r="B2701" s="24" t="s">
        <v>87</v>
      </c>
      <c r="C2701" s="25">
        <v>42611</v>
      </c>
      <c r="E2701" t="s">
        <v>82</v>
      </c>
      <c r="F2701" s="107"/>
    </row>
    <row r="2702" spans="1:6" x14ac:dyDescent="0.25">
      <c r="A2702" s="17">
        <v>50951</v>
      </c>
      <c r="B2702" s="24" t="s">
        <v>87</v>
      </c>
      <c r="C2702" s="25">
        <v>42611</v>
      </c>
      <c r="E2702" t="s">
        <v>82</v>
      </c>
      <c r="F2702" s="107"/>
    </row>
    <row r="2703" spans="1:6" x14ac:dyDescent="0.25">
      <c r="A2703" s="17">
        <v>50952</v>
      </c>
      <c r="B2703" s="24" t="s">
        <v>87</v>
      </c>
      <c r="C2703" s="25">
        <v>42611</v>
      </c>
      <c r="E2703" t="s">
        <v>82</v>
      </c>
      <c r="F2703" s="107"/>
    </row>
    <row r="2704" spans="1:6" x14ac:dyDescent="0.25">
      <c r="A2704" s="17">
        <v>50953</v>
      </c>
      <c r="B2704" s="24" t="s">
        <v>87</v>
      </c>
      <c r="C2704" s="25">
        <v>42611</v>
      </c>
      <c r="E2704" t="s">
        <v>82</v>
      </c>
      <c r="F2704" s="107"/>
    </row>
    <row r="2705" spans="1:6" x14ac:dyDescent="0.25">
      <c r="A2705" s="17">
        <v>50954</v>
      </c>
      <c r="B2705" s="24" t="s">
        <v>87</v>
      </c>
      <c r="C2705" s="25">
        <v>42620</v>
      </c>
      <c r="E2705" t="s">
        <v>82</v>
      </c>
      <c r="F2705" s="107"/>
    </row>
    <row r="2706" spans="1:6" x14ac:dyDescent="0.25">
      <c r="A2706" s="17">
        <v>50959</v>
      </c>
      <c r="B2706" s="24" t="s">
        <v>87</v>
      </c>
      <c r="C2706" s="25">
        <v>42626</v>
      </c>
      <c r="E2706" t="s">
        <v>82</v>
      </c>
      <c r="F2706" s="107"/>
    </row>
    <row r="2707" spans="1:6" x14ac:dyDescent="0.25">
      <c r="A2707" s="17">
        <v>50956</v>
      </c>
      <c r="B2707" s="24" t="s">
        <v>87</v>
      </c>
      <c r="C2707" s="25">
        <v>42628</v>
      </c>
      <c r="E2707" t="s">
        <v>82</v>
      </c>
      <c r="F2707" s="107"/>
    </row>
    <row r="2708" spans="1:6" x14ac:dyDescent="0.25">
      <c r="A2708" s="17">
        <v>50957</v>
      </c>
      <c r="B2708" s="24" t="s">
        <v>87</v>
      </c>
      <c r="C2708" s="25">
        <v>42629</v>
      </c>
      <c r="E2708" t="s">
        <v>82</v>
      </c>
      <c r="F2708" s="107"/>
    </row>
    <row r="2709" spans="1:6" x14ac:dyDescent="0.25">
      <c r="A2709" s="17">
        <v>50960</v>
      </c>
      <c r="B2709" s="24" t="s">
        <v>87</v>
      </c>
      <c r="C2709" s="25">
        <v>42629</v>
      </c>
      <c r="E2709" t="s">
        <v>82</v>
      </c>
      <c r="F2709" s="107"/>
    </row>
    <row r="2710" spans="1:6" x14ac:dyDescent="0.25">
      <c r="A2710" s="17">
        <v>50961</v>
      </c>
      <c r="B2710" s="24" t="s">
        <v>87</v>
      </c>
      <c r="C2710" s="25">
        <v>42636</v>
      </c>
      <c r="E2710" t="s">
        <v>82</v>
      </c>
      <c r="F2710" s="107"/>
    </row>
    <row r="2711" spans="1:6" x14ac:dyDescent="0.25">
      <c r="A2711" s="17">
        <v>50981</v>
      </c>
      <c r="B2711" s="24" t="s">
        <v>87</v>
      </c>
      <c r="C2711" s="25">
        <v>42640</v>
      </c>
      <c r="E2711" t="s">
        <v>82</v>
      </c>
      <c r="F2711" s="107"/>
    </row>
    <row r="2712" spans="1:6" x14ac:dyDescent="0.25">
      <c r="A2712" s="17">
        <v>50965</v>
      </c>
      <c r="B2712" s="24" t="s">
        <v>87</v>
      </c>
      <c r="C2712" s="25">
        <v>42640</v>
      </c>
      <c r="E2712" t="s">
        <v>82</v>
      </c>
      <c r="F2712" s="107"/>
    </row>
    <row r="2713" spans="1:6" x14ac:dyDescent="0.25">
      <c r="A2713" s="17">
        <v>50972</v>
      </c>
      <c r="B2713" s="24" t="s">
        <v>87</v>
      </c>
      <c r="C2713" s="25">
        <v>42640</v>
      </c>
      <c r="E2713" t="s">
        <v>82</v>
      </c>
      <c r="F2713" s="107"/>
    </row>
    <row r="2714" spans="1:6" x14ac:dyDescent="0.25">
      <c r="A2714" s="17">
        <v>50962</v>
      </c>
      <c r="B2714" s="24" t="s">
        <v>87</v>
      </c>
      <c r="C2714" s="25">
        <v>42640</v>
      </c>
      <c r="E2714" t="s">
        <v>82</v>
      </c>
      <c r="F2714" s="107"/>
    </row>
    <row r="2715" spans="1:6" x14ac:dyDescent="0.25">
      <c r="A2715" s="17">
        <v>50863</v>
      </c>
      <c r="B2715" s="24" t="s">
        <v>87</v>
      </c>
      <c r="C2715" s="25">
        <v>42640</v>
      </c>
      <c r="E2715" t="s">
        <v>82</v>
      </c>
      <c r="F2715" s="107"/>
    </row>
    <row r="2716" spans="1:6" x14ac:dyDescent="0.25">
      <c r="A2716" s="17">
        <v>50979</v>
      </c>
      <c r="B2716" s="24" t="s">
        <v>87</v>
      </c>
      <c r="C2716" s="25">
        <v>42640</v>
      </c>
      <c r="E2716" t="s">
        <v>82</v>
      </c>
      <c r="F2716" s="107"/>
    </row>
    <row r="2717" spans="1:6" x14ac:dyDescent="0.25">
      <c r="A2717" s="17">
        <v>50978</v>
      </c>
      <c r="B2717" s="24" t="s">
        <v>87</v>
      </c>
      <c r="C2717" s="25">
        <v>42640</v>
      </c>
      <c r="E2717" t="s">
        <v>82</v>
      </c>
      <c r="F2717" s="107"/>
    </row>
    <row r="2718" spans="1:6" x14ac:dyDescent="0.25">
      <c r="A2718" s="17">
        <v>50977</v>
      </c>
      <c r="B2718" s="24" t="s">
        <v>87</v>
      </c>
      <c r="C2718" s="25">
        <v>42640</v>
      </c>
      <c r="E2718" t="s">
        <v>82</v>
      </c>
      <c r="F2718" s="107"/>
    </row>
    <row r="2719" spans="1:6" x14ac:dyDescent="0.25">
      <c r="A2719" s="17">
        <v>50976</v>
      </c>
      <c r="B2719" s="24" t="s">
        <v>87</v>
      </c>
      <c r="C2719" s="25">
        <v>42640</v>
      </c>
      <c r="E2719" t="s">
        <v>82</v>
      </c>
      <c r="F2719" s="107"/>
    </row>
    <row r="2720" spans="1:6" x14ac:dyDescent="0.25">
      <c r="A2720" s="17">
        <v>50968</v>
      </c>
      <c r="B2720" s="24" t="s">
        <v>87</v>
      </c>
      <c r="C2720" s="25">
        <v>42640</v>
      </c>
      <c r="E2720" t="s">
        <v>82</v>
      </c>
      <c r="F2720" s="107"/>
    </row>
    <row r="2721" spans="1:6" x14ac:dyDescent="0.25">
      <c r="A2721" s="17">
        <v>50996</v>
      </c>
      <c r="B2721" s="24" t="s">
        <v>87</v>
      </c>
      <c r="C2721" s="25">
        <v>42641</v>
      </c>
      <c r="E2721" t="s">
        <v>82</v>
      </c>
      <c r="F2721" s="107"/>
    </row>
    <row r="2722" spans="1:6" x14ac:dyDescent="0.25">
      <c r="A2722" s="17">
        <v>50958</v>
      </c>
      <c r="B2722" s="24" t="s">
        <v>87</v>
      </c>
      <c r="C2722" s="25">
        <v>42641</v>
      </c>
      <c r="E2722" t="s">
        <v>82</v>
      </c>
      <c r="F2722" s="107"/>
    </row>
    <row r="2723" spans="1:6" x14ac:dyDescent="0.25">
      <c r="A2723" s="17">
        <v>50970</v>
      </c>
      <c r="B2723" s="24" t="s">
        <v>87</v>
      </c>
      <c r="C2723" s="25">
        <v>42641</v>
      </c>
      <c r="E2723" t="s">
        <v>82</v>
      </c>
      <c r="F2723" s="107"/>
    </row>
    <row r="2724" spans="1:6" x14ac:dyDescent="0.25">
      <c r="A2724" s="17">
        <v>50971</v>
      </c>
      <c r="B2724" s="24" t="s">
        <v>87</v>
      </c>
      <c r="C2724" s="25">
        <v>42641</v>
      </c>
      <c r="E2724" t="s">
        <v>82</v>
      </c>
      <c r="F2724" s="107"/>
    </row>
    <row r="2725" spans="1:6" x14ac:dyDescent="0.25">
      <c r="A2725" s="17">
        <v>50992</v>
      </c>
      <c r="B2725" s="24" t="s">
        <v>87</v>
      </c>
      <c r="C2725" s="25">
        <v>42641</v>
      </c>
      <c r="E2725" t="s">
        <v>82</v>
      </c>
      <c r="F2725" s="107"/>
    </row>
    <row r="2726" spans="1:6" x14ac:dyDescent="0.25">
      <c r="A2726" s="17">
        <v>50993</v>
      </c>
      <c r="B2726" s="24" t="s">
        <v>87</v>
      </c>
      <c r="C2726" s="25">
        <v>42641</v>
      </c>
      <c r="E2726" t="s">
        <v>82</v>
      </c>
      <c r="F2726" s="107"/>
    </row>
    <row r="2727" spans="1:6" x14ac:dyDescent="0.25">
      <c r="A2727" s="17">
        <v>50994</v>
      </c>
      <c r="B2727" s="24" t="s">
        <v>87</v>
      </c>
      <c r="C2727" s="25">
        <v>42641</v>
      </c>
      <c r="E2727" t="s">
        <v>82</v>
      </c>
      <c r="F2727" s="107"/>
    </row>
    <row r="2728" spans="1:6" x14ac:dyDescent="0.25">
      <c r="A2728" s="17">
        <v>50995</v>
      </c>
      <c r="B2728" s="24" t="s">
        <v>87</v>
      </c>
      <c r="C2728" s="25">
        <v>42641</v>
      </c>
      <c r="E2728" t="s">
        <v>82</v>
      </c>
      <c r="F2728" s="107"/>
    </row>
    <row r="2729" spans="1:6" x14ac:dyDescent="0.25">
      <c r="A2729" s="17">
        <v>50997</v>
      </c>
      <c r="B2729" s="24" t="s">
        <v>87</v>
      </c>
      <c r="C2729" s="25">
        <v>42641</v>
      </c>
      <c r="E2729" t="s">
        <v>82</v>
      </c>
      <c r="F2729" s="107"/>
    </row>
    <row r="2730" spans="1:6" x14ac:dyDescent="0.25">
      <c r="A2730" s="17">
        <v>50998</v>
      </c>
      <c r="B2730" s="24" t="s">
        <v>87</v>
      </c>
      <c r="C2730" s="25">
        <v>42641</v>
      </c>
      <c r="E2730" t="s">
        <v>82</v>
      </c>
      <c r="F2730" s="107"/>
    </row>
    <row r="2731" spans="1:6" x14ac:dyDescent="0.25">
      <c r="A2731" s="17">
        <v>43664</v>
      </c>
      <c r="B2731" s="26" t="s">
        <v>86</v>
      </c>
      <c r="C2731" s="25">
        <v>42485</v>
      </c>
      <c r="D2731" s="27">
        <v>1</v>
      </c>
      <c r="E2731" t="s">
        <v>82</v>
      </c>
      <c r="F2731" s="107"/>
    </row>
    <row r="2732" spans="1:6" x14ac:dyDescent="0.25">
      <c r="A2732" s="17">
        <v>43443</v>
      </c>
      <c r="B2732" s="26" t="s">
        <v>86</v>
      </c>
      <c r="C2732" s="25">
        <v>42486</v>
      </c>
      <c r="E2732" t="s">
        <v>82</v>
      </c>
      <c r="F2732" s="107"/>
    </row>
    <row r="2733" spans="1:6" x14ac:dyDescent="0.25">
      <c r="A2733" s="17">
        <v>42354</v>
      </c>
      <c r="B2733" s="26" t="s">
        <v>84</v>
      </c>
      <c r="C2733" s="25">
        <v>42487</v>
      </c>
      <c r="D2733" s="27">
        <v>1</v>
      </c>
      <c r="E2733" t="s">
        <v>82</v>
      </c>
      <c r="F2733" s="107"/>
    </row>
    <row r="2734" spans="1:6" x14ac:dyDescent="0.25">
      <c r="A2734" s="17">
        <v>50991</v>
      </c>
      <c r="B2734" s="24" t="s">
        <v>87</v>
      </c>
      <c r="C2734" s="25">
        <v>42641</v>
      </c>
      <c r="E2734" t="s">
        <v>82</v>
      </c>
      <c r="F2734" s="107"/>
    </row>
    <row r="2735" spans="1:6" x14ac:dyDescent="0.25">
      <c r="A2735" s="17">
        <v>50988</v>
      </c>
      <c r="B2735" s="24" t="s">
        <v>87</v>
      </c>
      <c r="C2735" s="25">
        <v>42641</v>
      </c>
      <c r="E2735" t="s">
        <v>82</v>
      </c>
      <c r="F2735" s="107"/>
    </row>
    <row r="2736" spans="1:6" x14ac:dyDescent="0.25">
      <c r="A2736" s="17">
        <v>50989</v>
      </c>
      <c r="B2736" s="24" t="s">
        <v>87</v>
      </c>
      <c r="C2736" s="25">
        <v>42641</v>
      </c>
      <c r="E2736" t="s">
        <v>82</v>
      </c>
      <c r="F2736" s="107"/>
    </row>
    <row r="2737" spans="1:6" x14ac:dyDescent="0.25">
      <c r="A2737" s="17">
        <v>50990</v>
      </c>
      <c r="B2737" s="24" t="s">
        <v>87</v>
      </c>
      <c r="C2737" s="25">
        <v>42641</v>
      </c>
      <c r="E2737" t="s">
        <v>82</v>
      </c>
      <c r="F2737" s="107"/>
    </row>
    <row r="2738" spans="1:6" x14ac:dyDescent="0.25">
      <c r="A2738" s="17">
        <v>50987</v>
      </c>
      <c r="B2738" s="24" t="s">
        <v>87</v>
      </c>
      <c r="C2738" s="25">
        <v>42641</v>
      </c>
      <c r="E2738" t="s">
        <v>82</v>
      </c>
      <c r="F2738" s="107"/>
    </row>
    <row r="2739" spans="1:6" x14ac:dyDescent="0.25">
      <c r="A2739" s="17">
        <v>50986</v>
      </c>
      <c r="B2739" s="24" t="s">
        <v>87</v>
      </c>
      <c r="C2739" s="25">
        <v>42641</v>
      </c>
      <c r="E2739" t="s">
        <v>82</v>
      </c>
      <c r="F2739" s="107"/>
    </row>
    <row r="2740" spans="1:6" x14ac:dyDescent="0.25">
      <c r="A2740" s="17">
        <v>50983</v>
      </c>
      <c r="B2740" s="24" t="s">
        <v>87</v>
      </c>
      <c r="C2740" s="25">
        <v>42641</v>
      </c>
      <c r="E2740" t="s">
        <v>82</v>
      </c>
      <c r="F2740" s="107"/>
    </row>
    <row r="2741" spans="1:6" x14ac:dyDescent="0.25">
      <c r="A2741" s="17">
        <v>50984</v>
      </c>
      <c r="B2741" s="24" t="s">
        <v>87</v>
      </c>
      <c r="C2741" s="25">
        <v>42641</v>
      </c>
      <c r="E2741" t="s">
        <v>82</v>
      </c>
      <c r="F2741" s="107"/>
    </row>
    <row r="2742" spans="1:6" x14ac:dyDescent="0.25">
      <c r="A2742" s="17">
        <v>50985</v>
      </c>
      <c r="B2742" s="24" t="s">
        <v>87</v>
      </c>
      <c r="C2742" s="25">
        <v>42641</v>
      </c>
      <c r="E2742" t="s">
        <v>82</v>
      </c>
      <c r="F2742" s="107"/>
    </row>
    <row r="2743" spans="1:6" x14ac:dyDescent="0.25">
      <c r="A2743" s="17">
        <v>50982</v>
      </c>
      <c r="B2743" s="24" t="s">
        <v>87</v>
      </c>
      <c r="C2743" s="25">
        <v>42641</v>
      </c>
      <c r="E2743" t="s">
        <v>82</v>
      </c>
      <c r="F2743" s="107"/>
    </row>
    <row r="2744" spans="1:6" x14ac:dyDescent="0.25">
      <c r="A2744" s="17">
        <v>50842</v>
      </c>
      <c r="B2744" s="24" t="s">
        <v>87</v>
      </c>
      <c r="C2744" s="25">
        <v>42646</v>
      </c>
      <c r="E2744" t="s">
        <v>82</v>
      </c>
      <c r="F2744" s="107"/>
    </row>
    <row r="2745" spans="1:6" x14ac:dyDescent="0.25">
      <c r="A2745" s="17">
        <v>50390</v>
      </c>
      <c r="B2745" s="24" t="s">
        <v>87</v>
      </c>
      <c r="C2745" s="25">
        <v>42646</v>
      </c>
      <c r="E2745" t="s">
        <v>82</v>
      </c>
      <c r="F2745" s="107"/>
    </row>
    <row r="2746" spans="1:6" x14ac:dyDescent="0.25">
      <c r="A2746" s="17">
        <v>51025</v>
      </c>
      <c r="B2746" s="24" t="s">
        <v>87</v>
      </c>
      <c r="C2746" s="25">
        <v>42650</v>
      </c>
      <c r="E2746" t="s">
        <v>82</v>
      </c>
      <c r="F2746" s="107"/>
    </row>
    <row r="2747" spans="1:6" x14ac:dyDescent="0.25">
      <c r="A2747" s="17">
        <v>51024</v>
      </c>
      <c r="B2747" s="24" t="s">
        <v>87</v>
      </c>
      <c r="C2747" s="25">
        <v>42650</v>
      </c>
      <c r="E2747" t="s">
        <v>82</v>
      </c>
      <c r="F2747" s="107"/>
    </row>
    <row r="2748" spans="1:6" x14ac:dyDescent="0.25">
      <c r="A2748" s="17">
        <v>51023</v>
      </c>
      <c r="B2748" s="24" t="s">
        <v>87</v>
      </c>
      <c r="C2748" s="25">
        <v>42650</v>
      </c>
      <c r="E2748" t="s">
        <v>82</v>
      </c>
      <c r="F2748" s="107"/>
    </row>
    <row r="2749" spans="1:6" x14ac:dyDescent="0.25">
      <c r="A2749" s="17">
        <v>51027</v>
      </c>
      <c r="B2749" s="24" t="s">
        <v>87</v>
      </c>
      <c r="C2749" s="25">
        <v>42650</v>
      </c>
      <c r="E2749" t="s">
        <v>82</v>
      </c>
      <c r="F2749" s="107"/>
    </row>
    <row r="2750" spans="1:6" x14ac:dyDescent="0.25">
      <c r="A2750" s="17">
        <v>51022</v>
      </c>
      <c r="B2750" s="24" t="s">
        <v>87</v>
      </c>
      <c r="C2750" s="25">
        <v>42650</v>
      </c>
      <c r="E2750" t="s">
        <v>82</v>
      </c>
      <c r="F2750" s="107"/>
    </row>
    <row r="2751" spans="1:6" x14ac:dyDescent="0.25">
      <c r="A2751" s="17">
        <v>51003</v>
      </c>
      <c r="B2751" s="24" t="s">
        <v>87</v>
      </c>
      <c r="C2751" s="25">
        <v>42650</v>
      </c>
      <c r="D2751" s="27">
        <v>1</v>
      </c>
      <c r="E2751" t="s">
        <v>82</v>
      </c>
      <c r="F2751" s="107"/>
    </row>
    <row r="2752" spans="1:6" x14ac:dyDescent="0.25">
      <c r="A2752" s="17">
        <v>51004</v>
      </c>
      <c r="B2752" s="24" t="s">
        <v>87</v>
      </c>
      <c r="C2752" s="25">
        <v>42653</v>
      </c>
      <c r="E2752" t="s">
        <v>82</v>
      </c>
      <c r="F2752" s="107"/>
    </row>
    <row r="2753" spans="1:6" x14ac:dyDescent="0.25">
      <c r="A2753" s="17">
        <v>51000</v>
      </c>
      <c r="B2753" s="24" t="s">
        <v>87</v>
      </c>
      <c r="C2753" s="25">
        <v>42655</v>
      </c>
      <c r="E2753" t="s">
        <v>82</v>
      </c>
      <c r="F2753" s="107"/>
    </row>
    <row r="2754" spans="1:6" x14ac:dyDescent="0.25">
      <c r="A2754" s="17">
        <v>51001</v>
      </c>
      <c r="B2754" s="24" t="s">
        <v>87</v>
      </c>
      <c r="C2754" s="25">
        <v>42655</v>
      </c>
      <c r="E2754" t="s">
        <v>82</v>
      </c>
      <c r="F2754" s="107"/>
    </row>
    <row r="2755" spans="1:6" x14ac:dyDescent="0.25">
      <c r="A2755" s="17">
        <v>51002</v>
      </c>
      <c r="B2755" s="24" t="s">
        <v>87</v>
      </c>
      <c r="C2755" s="25">
        <v>42655</v>
      </c>
      <c r="E2755" t="s">
        <v>82</v>
      </c>
      <c r="F2755" s="107"/>
    </row>
    <row r="2756" spans="1:6" x14ac:dyDescent="0.25">
      <c r="A2756" s="17">
        <v>51045</v>
      </c>
      <c r="B2756" s="24" t="s">
        <v>87</v>
      </c>
      <c r="C2756" s="25">
        <v>42656</v>
      </c>
      <c r="E2756" t="s">
        <v>82</v>
      </c>
      <c r="F2756" s="107"/>
    </row>
    <row r="2757" spans="1:6" x14ac:dyDescent="0.25">
      <c r="A2757" s="17">
        <v>51009</v>
      </c>
      <c r="B2757" s="24" t="s">
        <v>87</v>
      </c>
      <c r="C2757" s="25">
        <v>42656</v>
      </c>
      <c r="E2757" t="s">
        <v>82</v>
      </c>
      <c r="F2757" s="107"/>
    </row>
    <row r="2758" spans="1:6" x14ac:dyDescent="0.25">
      <c r="A2758" s="17">
        <v>51007</v>
      </c>
      <c r="B2758" s="24" t="s">
        <v>87</v>
      </c>
      <c r="C2758" s="25">
        <v>42656</v>
      </c>
      <c r="E2758" t="s">
        <v>82</v>
      </c>
      <c r="F2758" s="107"/>
    </row>
    <row r="2759" spans="1:6" x14ac:dyDescent="0.25">
      <c r="A2759" s="17">
        <v>51044</v>
      </c>
      <c r="B2759" s="24" t="s">
        <v>87</v>
      </c>
      <c r="C2759" s="25">
        <v>42656</v>
      </c>
      <c r="E2759" t="s">
        <v>82</v>
      </c>
      <c r="F2759" s="107"/>
    </row>
    <row r="2760" spans="1:6" x14ac:dyDescent="0.25">
      <c r="A2760" s="17">
        <v>51043</v>
      </c>
      <c r="B2760" s="24" t="s">
        <v>87</v>
      </c>
      <c r="C2760" s="25">
        <v>42656</v>
      </c>
      <c r="E2760" t="s">
        <v>82</v>
      </c>
      <c r="F2760" s="107"/>
    </row>
    <row r="2761" spans="1:6" x14ac:dyDescent="0.25">
      <c r="A2761" s="17">
        <v>51040</v>
      </c>
      <c r="B2761" s="24" t="s">
        <v>87</v>
      </c>
      <c r="C2761" s="25">
        <v>42656</v>
      </c>
      <c r="E2761" t="s">
        <v>82</v>
      </c>
      <c r="F2761" s="107"/>
    </row>
    <row r="2762" spans="1:6" x14ac:dyDescent="0.25">
      <c r="A2762" s="17">
        <v>51042</v>
      </c>
      <c r="B2762" s="24" t="s">
        <v>87</v>
      </c>
      <c r="C2762" s="25">
        <v>42656</v>
      </c>
      <c r="E2762" t="s">
        <v>82</v>
      </c>
      <c r="F2762" s="107"/>
    </row>
    <row r="2763" spans="1:6" x14ac:dyDescent="0.25">
      <c r="A2763" s="17">
        <v>51041</v>
      </c>
      <c r="B2763" s="24" t="s">
        <v>87</v>
      </c>
      <c r="C2763" s="25">
        <v>42656</v>
      </c>
      <c r="E2763" t="s">
        <v>82</v>
      </c>
      <c r="F2763" s="107"/>
    </row>
    <row r="2764" spans="1:6" x14ac:dyDescent="0.25">
      <c r="A2764" s="17">
        <v>51008</v>
      </c>
      <c r="B2764" s="24" t="s">
        <v>87</v>
      </c>
      <c r="C2764" s="25">
        <v>42656</v>
      </c>
      <c r="E2764" t="s">
        <v>82</v>
      </c>
      <c r="F2764" s="107"/>
    </row>
    <row r="2765" spans="1:6" x14ac:dyDescent="0.25">
      <c r="A2765" s="17">
        <v>51005</v>
      </c>
      <c r="B2765" s="24" t="s">
        <v>87</v>
      </c>
      <c r="C2765" s="25">
        <v>42656</v>
      </c>
      <c r="D2765" s="27">
        <v>1</v>
      </c>
      <c r="E2765" t="s">
        <v>82</v>
      </c>
      <c r="F2765" s="107"/>
    </row>
    <row r="2766" spans="1:6" x14ac:dyDescent="0.25">
      <c r="A2766" s="17">
        <v>51034</v>
      </c>
      <c r="B2766" s="24" t="s">
        <v>87</v>
      </c>
      <c r="C2766" s="25">
        <v>42663</v>
      </c>
      <c r="E2766" t="s">
        <v>82</v>
      </c>
      <c r="F2766" s="107"/>
    </row>
    <row r="2767" spans="1:6" x14ac:dyDescent="0.25">
      <c r="A2767" s="17">
        <v>51018</v>
      </c>
      <c r="B2767" s="24" t="s">
        <v>87</v>
      </c>
      <c r="C2767" s="25">
        <v>42663</v>
      </c>
      <c r="E2767" t="s">
        <v>82</v>
      </c>
      <c r="F2767" s="107"/>
    </row>
    <row r="2768" spans="1:6" x14ac:dyDescent="0.25">
      <c r="A2768" s="17">
        <v>51028</v>
      </c>
      <c r="B2768" s="24" t="s">
        <v>87</v>
      </c>
      <c r="C2768" s="25">
        <v>42663</v>
      </c>
      <c r="E2768" t="s">
        <v>82</v>
      </c>
      <c r="F2768" s="107"/>
    </row>
    <row r="2769" spans="1:6" x14ac:dyDescent="0.25">
      <c r="A2769" s="17">
        <v>43436</v>
      </c>
      <c r="B2769" s="26" t="s">
        <v>86</v>
      </c>
      <c r="C2769" s="25">
        <v>42489</v>
      </c>
      <c r="E2769" t="s">
        <v>82</v>
      </c>
      <c r="F2769" s="107"/>
    </row>
    <row r="2770" spans="1:6" x14ac:dyDescent="0.25">
      <c r="A2770" s="17">
        <v>51021</v>
      </c>
      <c r="B2770" s="24" t="s">
        <v>87</v>
      </c>
      <c r="C2770" s="25">
        <v>42663</v>
      </c>
      <c r="E2770" t="s">
        <v>82</v>
      </c>
      <c r="F2770" s="107"/>
    </row>
    <row r="2771" spans="1:6" x14ac:dyDescent="0.25">
      <c r="A2771" s="17">
        <v>51016</v>
      </c>
      <c r="B2771" s="24" t="s">
        <v>87</v>
      </c>
      <c r="C2771" s="25">
        <v>42663</v>
      </c>
      <c r="E2771" t="s">
        <v>82</v>
      </c>
      <c r="F2771" s="107"/>
    </row>
    <row r="2772" spans="1:6" x14ac:dyDescent="0.25">
      <c r="A2772" s="17">
        <v>51017</v>
      </c>
      <c r="B2772" s="24" t="s">
        <v>87</v>
      </c>
      <c r="C2772" s="25">
        <v>42663</v>
      </c>
      <c r="E2772" t="s">
        <v>82</v>
      </c>
      <c r="F2772" s="107"/>
    </row>
    <row r="2773" spans="1:6" x14ac:dyDescent="0.25">
      <c r="A2773" s="17">
        <v>51013</v>
      </c>
      <c r="B2773" s="24" t="s">
        <v>87</v>
      </c>
      <c r="C2773" s="25">
        <v>42667</v>
      </c>
      <c r="E2773" t="s">
        <v>82</v>
      </c>
      <c r="F2773" s="107"/>
    </row>
    <row r="2774" spans="1:6" x14ac:dyDescent="0.25">
      <c r="A2774" s="17">
        <v>51048</v>
      </c>
      <c r="B2774" s="24" t="s">
        <v>87</v>
      </c>
      <c r="C2774" s="25">
        <v>42667</v>
      </c>
      <c r="E2774" t="s">
        <v>82</v>
      </c>
      <c r="F2774" s="107"/>
    </row>
    <row r="2775" spans="1:6" x14ac:dyDescent="0.25">
      <c r="A2775" s="17">
        <v>51019</v>
      </c>
      <c r="B2775" s="24" t="s">
        <v>87</v>
      </c>
      <c r="C2775" s="25">
        <v>42667</v>
      </c>
      <c r="E2775" t="s">
        <v>82</v>
      </c>
      <c r="F2775" s="107"/>
    </row>
    <row r="2776" spans="1:6" x14ac:dyDescent="0.25">
      <c r="A2776" s="17">
        <v>51030</v>
      </c>
      <c r="B2776" s="24" t="s">
        <v>87</v>
      </c>
      <c r="C2776" s="25">
        <v>42667</v>
      </c>
      <c r="E2776" t="s">
        <v>82</v>
      </c>
      <c r="F2776" s="107"/>
    </row>
    <row r="2777" spans="1:6" x14ac:dyDescent="0.25">
      <c r="A2777" s="17">
        <v>51020</v>
      </c>
      <c r="B2777" s="24" t="s">
        <v>87</v>
      </c>
      <c r="C2777" s="25">
        <v>42667</v>
      </c>
      <c r="E2777" t="s">
        <v>82</v>
      </c>
      <c r="F2777" s="107"/>
    </row>
    <row r="2778" spans="1:6" x14ac:dyDescent="0.25">
      <c r="A2778" s="17">
        <v>51029</v>
      </c>
      <c r="B2778" s="24" t="s">
        <v>87</v>
      </c>
      <c r="C2778" s="25">
        <v>42667</v>
      </c>
      <c r="E2778" t="s">
        <v>82</v>
      </c>
      <c r="F2778" s="107"/>
    </row>
    <row r="2779" spans="1:6" x14ac:dyDescent="0.25">
      <c r="A2779" s="17">
        <v>51012</v>
      </c>
      <c r="B2779" s="24" t="s">
        <v>87</v>
      </c>
      <c r="C2779" s="25">
        <v>42667</v>
      </c>
      <c r="E2779" t="s">
        <v>82</v>
      </c>
      <c r="F2779" s="107"/>
    </row>
    <row r="2780" spans="1:6" x14ac:dyDescent="0.25">
      <c r="A2780" s="17">
        <v>51015</v>
      </c>
      <c r="B2780" s="24" t="s">
        <v>87</v>
      </c>
      <c r="C2780" s="25">
        <v>42667</v>
      </c>
      <c r="E2780" t="s">
        <v>82</v>
      </c>
      <c r="F2780" s="107"/>
    </row>
    <row r="2781" spans="1:6" x14ac:dyDescent="0.25">
      <c r="A2781" s="17">
        <v>51014</v>
      </c>
      <c r="B2781" s="24" t="s">
        <v>87</v>
      </c>
      <c r="C2781" s="25">
        <v>42667</v>
      </c>
      <c r="E2781" t="s">
        <v>82</v>
      </c>
      <c r="F2781" s="107"/>
    </row>
    <row r="2782" spans="1:6" x14ac:dyDescent="0.25">
      <c r="A2782" s="17">
        <v>51033</v>
      </c>
      <c r="B2782" s="24" t="s">
        <v>87</v>
      </c>
      <c r="C2782" s="25">
        <v>42667</v>
      </c>
      <c r="E2782" t="s">
        <v>82</v>
      </c>
      <c r="F2782" s="107"/>
    </row>
    <row r="2783" spans="1:6" x14ac:dyDescent="0.25">
      <c r="A2783" s="17">
        <v>51011</v>
      </c>
      <c r="B2783" s="24" t="s">
        <v>87</v>
      </c>
      <c r="C2783" s="25">
        <v>42667</v>
      </c>
      <c r="E2783" t="s">
        <v>82</v>
      </c>
      <c r="F2783" s="107"/>
    </row>
    <row r="2784" spans="1:6" x14ac:dyDescent="0.25">
      <c r="A2784" s="17">
        <v>51047</v>
      </c>
      <c r="B2784" s="24" t="s">
        <v>87</v>
      </c>
      <c r="C2784" s="25">
        <v>42667</v>
      </c>
      <c r="E2784" t="s">
        <v>82</v>
      </c>
      <c r="F2784" s="107"/>
    </row>
    <row r="2785" spans="1:6" x14ac:dyDescent="0.25">
      <c r="A2785" s="17">
        <v>51051</v>
      </c>
      <c r="B2785" s="24" t="s">
        <v>87</v>
      </c>
      <c r="C2785" s="25">
        <v>42668</v>
      </c>
      <c r="E2785" t="s">
        <v>82</v>
      </c>
      <c r="F2785" s="107"/>
    </row>
    <row r="2786" spans="1:6" x14ac:dyDescent="0.25">
      <c r="A2786" s="17">
        <v>51049</v>
      </c>
      <c r="B2786" s="24" t="s">
        <v>87</v>
      </c>
      <c r="C2786" s="25">
        <v>42668</v>
      </c>
      <c r="E2786" t="s">
        <v>82</v>
      </c>
      <c r="F2786" s="107"/>
    </row>
    <row r="2787" spans="1:6" x14ac:dyDescent="0.25">
      <c r="A2787" s="17">
        <v>51038</v>
      </c>
      <c r="B2787" s="24" t="s">
        <v>87</v>
      </c>
      <c r="C2787" s="25">
        <v>42668</v>
      </c>
      <c r="E2787" t="s">
        <v>82</v>
      </c>
      <c r="F2787" s="107"/>
    </row>
    <row r="2788" spans="1:6" x14ac:dyDescent="0.25">
      <c r="A2788" s="17">
        <v>51010</v>
      </c>
      <c r="B2788" s="24" t="s">
        <v>87</v>
      </c>
      <c r="C2788" s="25">
        <v>42668</v>
      </c>
      <c r="E2788" t="s">
        <v>82</v>
      </c>
      <c r="F2788" s="107"/>
    </row>
    <row r="2789" spans="1:6" x14ac:dyDescent="0.25">
      <c r="A2789" s="17">
        <v>51036</v>
      </c>
      <c r="B2789" s="24" t="s">
        <v>87</v>
      </c>
      <c r="C2789" s="25">
        <v>42668</v>
      </c>
      <c r="E2789" t="s">
        <v>82</v>
      </c>
      <c r="F2789" s="107"/>
    </row>
    <row r="2790" spans="1:6" x14ac:dyDescent="0.25">
      <c r="A2790" s="17">
        <v>51035</v>
      </c>
      <c r="B2790" s="24" t="s">
        <v>87</v>
      </c>
      <c r="C2790" s="25">
        <v>42668</v>
      </c>
      <c r="E2790" t="s">
        <v>82</v>
      </c>
      <c r="F2790" s="107"/>
    </row>
    <row r="2791" spans="1:6" x14ac:dyDescent="0.25">
      <c r="A2791" s="17">
        <v>51039</v>
      </c>
      <c r="B2791" s="24" t="s">
        <v>87</v>
      </c>
      <c r="C2791" s="25">
        <v>42668</v>
      </c>
      <c r="E2791" t="s">
        <v>82</v>
      </c>
      <c r="F2791" s="107"/>
    </row>
    <row r="2792" spans="1:6" x14ac:dyDescent="0.25">
      <c r="A2792" s="17">
        <v>51100</v>
      </c>
      <c r="B2792" s="24" t="s">
        <v>87</v>
      </c>
      <c r="C2792" s="25">
        <v>42669</v>
      </c>
      <c r="E2792" t="s">
        <v>82</v>
      </c>
      <c r="F2792" s="107"/>
    </row>
    <row r="2793" spans="1:6" x14ac:dyDescent="0.25">
      <c r="A2793" s="17">
        <v>51104</v>
      </c>
      <c r="B2793" s="24" t="s">
        <v>87</v>
      </c>
      <c r="C2793" s="25">
        <v>42669</v>
      </c>
      <c r="E2793" t="s">
        <v>82</v>
      </c>
      <c r="F2793" s="107"/>
    </row>
    <row r="2794" spans="1:6" x14ac:dyDescent="0.25">
      <c r="A2794" s="17">
        <v>51055</v>
      </c>
      <c r="B2794" s="24" t="s">
        <v>87</v>
      </c>
      <c r="C2794" s="25">
        <v>42669</v>
      </c>
      <c r="E2794" t="s">
        <v>82</v>
      </c>
      <c r="F2794" s="107"/>
    </row>
    <row r="2795" spans="1:6" x14ac:dyDescent="0.25">
      <c r="A2795" s="17">
        <v>51105</v>
      </c>
      <c r="B2795" s="24" t="s">
        <v>87</v>
      </c>
      <c r="C2795" s="25">
        <v>42669</v>
      </c>
      <c r="E2795" t="s">
        <v>82</v>
      </c>
      <c r="F2795" s="107"/>
    </row>
    <row r="2796" spans="1:6" x14ac:dyDescent="0.25">
      <c r="A2796" s="17">
        <v>51102</v>
      </c>
      <c r="B2796" s="24" t="s">
        <v>87</v>
      </c>
      <c r="C2796" s="25">
        <v>42669</v>
      </c>
      <c r="E2796" t="s">
        <v>82</v>
      </c>
      <c r="F2796" s="107"/>
    </row>
    <row r="2797" spans="1:6" x14ac:dyDescent="0.25">
      <c r="A2797" s="17">
        <v>51061</v>
      </c>
      <c r="B2797" s="24" t="s">
        <v>87</v>
      </c>
      <c r="C2797" s="25">
        <v>42669</v>
      </c>
      <c r="E2797" t="s">
        <v>82</v>
      </c>
      <c r="F2797" s="107"/>
    </row>
    <row r="2798" spans="1:6" x14ac:dyDescent="0.25">
      <c r="A2798" s="17">
        <v>51054</v>
      </c>
      <c r="B2798" s="24" t="s">
        <v>87</v>
      </c>
      <c r="C2798" s="25">
        <v>42669</v>
      </c>
      <c r="E2798" t="s">
        <v>82</v>
      </c>
      <c r="F2798" s="107"/>
    </row>
    <row r="2799" spans="1:6" x14ac:dyDescent="0.25">
      <c r="A2799" s="17">
        <v>51062</v>
      </c>
      <c r="B2799" s="24" t="s">
        <v>87</v>
      </c>
      <c r="C2799" s="25">
        <v>42669</v>
      </c>
      <c r="E2799" t="s">
        <v>82</v>
      </c>
      <c r="F2799" s="107"/>
    </row>
    <row r="2800" spans="1:6" x14ac:dyDescent="0.25">
      <c r="A2800" s="17">
        <v>51101</v>
      </c>
      <c r="B2800" s="24" t="s">
        <v>87</v>
      </c>
      <c r="C2800" s="25">
        <v>42669</v>
      </c>
      <c r="E2800" t="s">
        <v>82</v>
      </c>
      <c r="F2800" s="107"/>
    </row>
    <row r="2801" spans="1:6" x14ac:dyDescent="0.25">
      <c r="A2801" s="17">
        <v>51056</v>
      </c>
      <c r="B2801" s="24" t="s">
        <v>87</v>
      </c>
      <c r="C2801" s="25">
        <v>42669</v>
      </c>
      <c r="E2801" t="s">
        <v>82</v>
      </c>
      <c r="F2801" s="107"/>
    </row>
    <row r="2802" spans="1:6" x14ac:dyDescent="0.25">
      <c r="A2802" s="17">
        <v>51053</v>
      </c>
      <c r="B2802" s="24" t="s">
        <v>87</v>
      </c>
      <c r="C2802" s="25">
        <v>42669</v>
      </c>
      <c r="E2802" t="s">
        <v>82</v>
      </c>
      <c r="F2802" s="107"/>
    </row>
    <row r="2803" spans="1:6" x14ac:dyDescent="0.25">
      <c r="A2803" s="17">
        <v>51107</v>
      </c>
      <c r="B2803" s="24" t="s">
        <v>87</v>
      </c>
      <c r="C2803" s="25">
        <v>42669</v>
      </c>
      <c r="E2803" t="s">
        <v>82</v>
      </c>
      <c r="F2803" s="107"/>
    </row>
    <row r="2804" spans="1:6" x14ac:dyDescent="0.25">
      <c r="A2804" s="17">
        <v>51063</v>
      </c>
      <c r="B2804" s="24" t="s">
        <v>87</v>
      </c>
      <c r="C2804" s="25">
        <v>42669</v>
      </c>
      <c r="E2804" t="s">
        <v>82</v>
      </c>
      <c r="F2804" s="107"/>
    </row>
    <row r="2805" spans="1:6" x14ac:dyDescent="0.25">
      <c r="A2805" s="17">
        <v>51052</v>
      </c>
      <c r="B2805" s="24" t="s">
        <v>87</v>
      </c>
      <c r="C2805" s="25">
        <v>42669</v>
      </c>
      <c r="E2805" t="s">
        <v>82</v>
      </c>
      <c r="F2805" s="107"/>
    </row>
    <row r="2806" spans="1:6" x14ac:dyDescent="0.25">
      <c r="A2806" s="17">
        <v>51057</v>
      </c>
      <c r="B2806" s="24" t="s">
        <v>87</v>
      </c>
      <c r="C2806" s="25">
        <v>42669</v>
      </c>
      <c r="E2806" t="s">
        <v>82</v>
      </c>
      <c r="F2806" s="107"/>
    </row>
    <row r="2807" spans="1:6" x14ac:dyDescent="0.25">
      <c r="A2807" s="17">
        <v>51058</v>
      </c>
      <c r="B2807" s="24" t="s">
        <v>87</v>
      </c>
      <c r="C2807" s="25">
        <v>42669</v>
      </c>
      <c r="E2807" t="s">
        <v>82</v>
      </c>
      <c r="F2807" s="107"/>
    </row>
    <row r="2808" spans="1:6" x14ac:dyDescent="0.25">
      <c r="A2808" s="17">
        <v>51059</v>
      </c>
      <c r="B2808" s="24" t="s">
        <v>87</v>
      </c>
      <c r="C2808" s="25">
        <v>42669</v>
      </c>
      <c r="E2808" t="s">
        <v>82</v>
      </c>
      <c r="F2808" s="107"/>
    </row>
    <row r="2809" spans="1:6" x14ac:dyDescent="0.25">
      <c r="A2809" s="17">
        <v>43483</v>
      </c>
      <c r="B2809" s="24" t="s">
        <v>85</v>
      </c>
      <c r="C2809" s="25">
        <v>42514</v>
      </c>
      <c r="E2809" t="s">
        <v>82</v>
      </c>
      <c r="F2809" s="107"/>
    </row>
    <row r="2810" spans="1:6" x14ac:dyDescent="0.25">
      <c r="A2810" s="17">
        <v>51103</v>
      </c>
      <c r="B2810" s="24" t="s">
        <v>87</v>
      </c>
      <c r="C2810" s="25">
        <v>42669</v>
      </c>
      <c r="E2810" t="s">
        <v>82</v>
      </c>
      <c r="F2810" s="107"/>
    </row>
    <row r="2811" spans="1:6" x14ac:dyDescent="0.25">
      <c r="A2811" s="17">
        <v>51060</v>
      </c>
      <c r="B2811" s="24" t="s">
        <v>87</v>
      </c>
      <c r="C2811" s="25">
        <v>42669</v>
      </c>
      <c r="E2811" t="s">
        <v>82</v>
      </c>
      <c r="F2811" s="107"/>
    </row>
    <row r="2812" spans="1:6" x14ac:dyDescent="0.25">
      <c r="A2812" s="17">
        <v>50899</v>
      </c>
      <c r="B2812" s="24" t="s">
        <v>87</v>
      </c>
      <c r="C2812" s="25">
        <v>42671</v>
      </c>
      <c r="E2812" t="s">
        <v>82</v>
      </c>
      <c r="F2812" s="107"/>
    </row>
    <row r="2813" spans="1:6" x14ac:dyDescent="0.25">
      <c r="A2813" s="17">
        <v>51088</v>
      </c>
      <c r="B2813" s="24" t="s">
        <v>87</v>
      </c>
      <c r="C2813" s="25">
        <v>42671</v>
      </c>
      <c r="E2813" t="s">
        <v>82</v>
      </c>
      <c r="F2813" s="107"/>
    </row>
    <row r="2814" spans="1:6" x14ac:dyDescent="0.25">
      <c r="A2814" s="17">
        <v>51109</v>
      </c>
      <c r="B2814" s="24" t="s">
        <v>87</v>
      </c>
      <c r="C2814" s="25">
        <v>42671</v>
      </c>
      <c r="E2814" t="s">
        <v>82</v>
      </c>
      <c r="F2814" s="107"/>
    </row>
    <row r="2815" spans="1:6" x14ac:dyDescent="0.25">
      <c r="A2815" s="17">
        <v>51110</v>
      </c>
      <c r="B2815" s="24" t="s">
        <v>87</v>
      </c>
      <c r="C2815" s="25">
        <v>42674</v>
      </c>
      <c r="E2815" t="s">
        <v>82</v>
      </c>
      <c r="F2815" s="107"/>
    </row>
    <row r="2816" spans="1:6" x14ac:dyDescent="0.25">
      <c r="A2816" s="17">
        <v>51111</v>
      </c>
      <c r="B2816" s="24" t="s">
        <v>87</v>
      </c>
      <c r="C2816" s="25">
        <v>42674</v>
      </c>
      <c r="E2816" t="s">
        <v>82</v>
      </c>
      <c r="F2816" s="107"/>
    </row>
    <row r="2817" spans="1:6" x14ac:dyDescent="0.25">
      <c r="A2817" s="17">
        <v>51106</v>
      </c>
      <c r="B2817" s="24" t="s">
        <v>87</v>
      </c>
      <c r="C2817" s="25">
        <v>42674</v>
      </c>
      <c r="E2817" t="s">
        <v>82</v>
      </c>
      <c r="F2817" s="107"/>
    </row>
    <row r="2818" spans="1:6" x14ac:dyDescent="0.25">
      <c r="A2818" s="17">
        <v>51108</v>
      </c>
      <c r="B2818" s="24" t="s">
        <v>87</v>
      </c>
      <c r="C2818" s="25">
        <v>42674</v>
      </c>
      <c r="E2818" t="s">
        <v>82</v>
      </c>
      <c r="F2818" s="107"/>
    </row>
    <row r="2819" spans="1:6" x14ac:dyDescent="0.25">
      <c r="A2819" s="17">
        <v>51090</v>
      </c>
      <c r="B2819" s="24" t="s">
        <v>87</v>
      </c>
      <c r="C2819" s="25">
        <v>42676</v>
      </c>
      <c r="E2819" t="s">
        <v>82</v>
      </c>
      <c r="F2819" s="107"/>
    </row>
    <row r="2820" spans="1:6" x14ac:dyDescent="0.25">
      <c r="A2820" s="17">
        <v>51073</v>
      </c>
      <c r="B2820" s="24" t="s">
        <v>87</v>
      </c>
      <c r="C2820" s="25">
        <v>42676</v>
      </c>
      <c r="E2820" t="s">
        <v>82</v>
      </c>
      <c r="F2820" s="107"/>
    </row>
    <row r="2821" spans="1:6" x14ac:dyDescent="0.25">
      <c r="A2821" s="17">
        <v>51091</v>
      </c>
      <c r="B2821" s="24" t="s">
        <v>87</v>
      </c>
      <c r="C2821" s="25">
        <v>42676</v>
      </c>
      <c r="E2821" t="s">
        <v>82</v>
      </c>
      <c r="F2821" s="107"/>
    </row>
    <row r="2822" spans="1:6" x14ac:dyDescent="0.25">
      <c r="A2822" s="17">
        <v>51089</v>
      </c>
      <c r="B2822" s="24" t="s">
        <v>87</v>
      </c>
      <c r="C2822" s="25">
        <v>42676</v>
      </c>
      <c r="E2822" t="s">
        <v>82</v>
      </c>
      <c r="F2822" s="107"/>
    </row>
    <row r="2823" spans="1:6" x14ac:dyDescent="0.25">
      <c r="A2823" s="17">
        <v>51064</v>
      </c>
      <c r="B2823" s="24" t="s">
        <v>87</v>
      </c>
      <c r="C2823" s="25">
        <v>42682</v>
      </c>
      <c r="E2823" t="s">
        <v>82</v>
      </c>
      <c r="F2823" s="107"/>
    </row>
    <row r="2824" spans="1:6" x14ac:dyDescent="0.25">
      <c r="A2824" s="17">
        <v>51071</v>
      </c>
      <c r="B2824" s="24" t="s">
        <v>87</v>
      </c>
      <c r="C2824" s="25">
        <v>42682</v>
      </c>
      <c r="E2824" t="s">
        <v>82</v>
      </c>
      <c r="F2824" s="107"/>
    </row>
    <row r="2825" spans="1:6" x14ac:dyDescent="0.25">
      <c r="A2825" s="17">
        <v>51092</v>
      </c>
      <c r="B2825" s="24" t="s">
        <v>87</v>
      </c>
      <c r="C2825" s="25">
        <v>42682</v>
      </c>
      <c r="E2825" t="s">
        <v>82</v>
      </c>
      <c r="F2825" s="107"/>
    </row>
    <row r="2826" spans="1:6" x14ac:dyDescent="0.25">
      <c r="A2826" s="17">
        <v>51069</v>
      </c>
      <c r="B2826" s="24" t="s">
        <v>87</v>
      </c>
      <c r="C2826" s="25">
        <v>42683</v>
      </c>
      <c r="E2826" t="s">
        <v>82</v>
      </c>
      <c r="F2826" s="107"/>
    </row>
    <row r="2827" spans="1:6" x14ac:dyDescent="0.25">
      <c r="A2827" s="17">
        <v>51068</v>
      </c>
      <c r="B2827" s="24" t="s">
        <v>87</v>
      </c>
      <c r="C2827" s="25">
        <v>42690</v>
      </c>
      <c r="E2827" t="s">
        <v>82</v>
      </c>
      <c r="F2827" s="107"/>
    </row>
    <row r="2828" spans="1:6" x14ac:dyDescent="0.25">
      <c r="A2828" s="17">
        <v>50869</v>
      </c>
      <c r="B2828" s="24" t="s">
        <v>85</v>
      </c>
      <c r="C2828" s="25">
        <v>42524</v>
      </c>
      <c r="E2828" t="s">
        <v>82</v>
      </c>
      <c r="F2828" s="107"/>
    </row>
    <row r="2829" spans="1:6" x14ac:dyDescent="0.25">
      <c r="A2829" s="17">
        <v>50870</v>
      </c>
      <c r="B2829" s="24" t="s">
        <v>85</v>
      </c>
      <c r="C2829" s="25">
        <v>42524</v>
      </c>
      <c r="E2829" t="s">
        <v>82</v>
      </c>
      <c r="F2829" s="107"/>
    </row>
    <row r="2830" spans="1:6" x14ac:dyDescent="0.25">
      <c r="A2830" s="17">
        <v>50865</v>
      </c>
      <c r="B2830" s="24" t="s">
        <v>85</v>
      </c>
      <c r="C2830" s="25">
        <v>42524</v>
      </c>
      <c r="E2830" t="s">
        <v>82</v>
      </c>
      <c r="F2830" s="107"/>
    </row>
    <row r="2831" spans="1:6" x14ac:dyDescent="0.25">
      <c r="A2831" s="17">
        <v>50867</v>
      </c>
      <c r="B2831" s="24" t="s">
        <v>85</v>
      </c>
      <c r="C2831" s="25">
        <v>42524</v>
      </c>
      <c r="E2831" t="s">
        <v>82</v>
      </c>
      <c r="F2831" s="107"/>
    </row>
    <row r="2832" spans="1:6" x14ac:dyDescent="0.25">
      <c r="A2832" s="17">
        <v>50868</v>
      </c>
      <c r="B2832" s="24" t="s">
        <v>85</v>
      </c>
      <c r="C2832" s="25">
        <v>42524</v>
      </c>
      <c r="E2832" t="s">
        <v>82</v>
      </c>
      <c r="F2832" s="107"/>
    </row>
    <row r="2833" spans="1:6" x14ac:dyDescent="0.25">
      <c r="A2833" s="17">
        <v>51066</v>
      </c>
      <c r="B2833" s="24" t="s">
        <v>87</v>
      </c>
      <c r="C2833" s="25">
        <v>42691</v>
      </c>
      <c r="E2833" t="s">
        <v>82</v>
      </c>
      <c r="F2833" s="107"/>
    </row>
    <row r="2834" spans="1:6" x14ac:dyDescent="0.25">
      <c r="A2834" s="17">
        <v>51067</v>
      </c>
      <c r="B2834" s="24" t="s">
        <v>87</v>
      </c>
      <c r="C2834" s="25">
        <v>42691</v>
      </c>
      <c r="E2834" t="s">
        <v>82</v>
      </c>
      <c r="F2834" s="107"/>
    </row>
    <row r="2835" spans="1:6" x14ac:dyDescent="0.25">
      <c r="A2835" s="17">
        <v>51070</v>
      </c>
      <c r="B2835" s="24" t="s">
        <v>87</v>
      </c>
      <c r="C2835" s="25">
        <v>42697</v>
      </c>
      <c r="E2835" t="s">
        <v>82</v>
      </c>
      <c r="F2835" s="107"/>
    </row>
    <row r="2836" spans="1:6" x14ac:dyDescent="0.25">
      <c r="A2836" s="17">
        <v>51081</v>
      </c>
      <c r="B2836" s="24" t="s">
        <v>87</v>
      </c>
      <c r="C2836" s="25">
        <v>42702</v>
      </c>
      <c r="E2836" t="s">
        <v>82</v>
      </c>
      <c r="F2836" s="107"/>
    </row>
    <row r="2837" spans="1:6" x14ac:dyDescent="0.25">
      <c r="A2837" s="32">
        <v>50967</v>
      </c>
      <c r="B2837" s="24" t="s">
        <v>87</v>
      </c>
      <c r="C2837" s="25">
        <v>42702</v>
      </c>
      <c r="E2837" t="s">
        <v>82</v>
      </c>
      <c r="F2837" s="107"/>
    </row>
    <row r="2838" spans="1:6" x14ac:dyDescent="0.25">
      <c r="A2838" s="17">
        <v>51074</v>
      </c>
      <c r="B2838" s="24" t="s">
        <v>87</v>
      </c>
      <c r="C2838" s="25">
        <v>42706</v>
      </c>
      <c r="E2838" t="s">
        <v>82</v>
      </c>
      <c r="F2838" s="107"/>
    </row>
    <row r="2839" spans="1:6" x14ac:dyDescent="0.25">
      <c r="A2839" s="17">
        <v>51026</v>
      </c>
      <c r="B2839" s="24" t="s">
        <v>87</v>
      </c>
      <c r="C2839" s="25">
        <v>42706</v>
      </c>
      <c r="E2839" t="s">
        <v>82</v>
      </c>
      <c r="F2839" s="107"/>
    </row>
    <row r="2840" spans="1:6" x14ac:dyDescent="0.25">
      <c r="A2840" s="17">
        <v>51080</v>
      </c>
      <c r="B2840" s="24" t="s">
        <v>87</v>
      </c>
      <c r="C2840" s="25">
        <v>42716</v>
      </c>
      <c r="D2840" s="27">
        <v>1</v>
      </c>
      <c r="E2840" t="s">
        <v>82</v>
      </c>
      <c r="F2840" s="107"/>
    </row>
    <row r="2841" spans="1:6" x14ac:dyDescent="0.25">
      <c r="A2841" s="17">
        <v>46159</v>
      </c>
      <c r="B2841" s="33" t="s">
        <v>87</v>
      </c>
      <c r="C2841" s="25">
        <v>42734</v>
      </c>
      <c r="E2841" t="s">
        <v>82</v>
      </c>
      <c r="F2841" s="107"/>
    </row>
    <row r="2842" spans="1:6" x14ac:dyDescent="0.25">
      <c r="A2842" s="17">
        <v>46160</v>
      </c>
      <c r="B2842" s="33" t="s">
        <v>87</v>
      </c>
      <c r="C2842" s="25">
        <v>42734</v>
      </c>
      <c r="E2842" t="s">
        <v>82</v>
      </c>
      <c r="F2842" s="107"/>
    </row>
    <row r="2843" spans="1:6" x14ac:dyDescent="0.25">
      <c r="A2843" s="17">
        <v>46161</v>
      </c>
      <c r="B2843" s="33" t="s">
        <v>87</v>
      </c>
      <c r="C2843" s="25">
        <v>42734</v>
      </c>
      <c r="E2843" t="s">
        <v>82</v>
      </c>
      <c r="F2843" s="107"/>
    </row>
    <row r="2844" spans="1:6" x14ac:dyDescent="0.25">
      <c r="A2844" s="17">
        <v>46162</v>
      </c>
      <c r="B2844" s="33" t="s">
        <v>87</v>
      </c>
      <c r="C2844" s="25">
        <v>42734</v>
      </c>
      <c r="E2844" t="s">
        <v>82</v>
      </c>
      <c r="F2844" s="107"/>
    </row>
    <row r="2845" spans="1:6" x14ac:dyDescent="0.25">
      <c r="A2845" s="17">
        <v>46163</v>
      </c>
      <c r="B2845" s="33" t="s">
        <v>87</v>
      </c>
      <c r="C2845" s="25">
        <v>42734</v>
      </c>
      <c r="E2845" t="s">
        <v>82</v>
      </c>
      <c r="F2845" s="107"/>
    </row>
    <row r="2846" spans="1:6" x14ac:dyDescent="0.25">
      <c r="A2846" s="17">
        <v>46164</v>
      </c>
      <c r="B2846" s="33" t="s">
        <v>87</v>
      </c>
      <c r="C2846" s="25">
        <v>42734</v>
      </c>
      <c r="E2846" t="s">
        <v>82</v>
      </c>
      <c r="F2846" s="107"/>
    </row>
    <row r="2847" spans="1:6" x14ac:dyDescent="0.25">
      <c r="A2847" s="17">
        <v>46167</v>
      </c>
      <c r="B2847" s="33" t="s">
        <v>87</v>
      </c>
      <c r="C2847" s="25">
        <v>42734</v>
      </c>
      <c r="E2847" t="s">
        <v>82</v>
      </c>
      <c r="F2847" s="107"/>
    </row>
    <row r="2848" spans="1:6" x14ac:dyDescent="0.25">
      <c r="A2848" s="17">
        <v>51086</v>
      </c>
      <c r="B2848" s="24" t="s">
        <v>87</v>
      </c>
      <c r="C2848" s="25">
        <v>42736</v>
      </c>
      <c r="E2848" t="s">
        <v>82</v>
      </c>
      <c r="F2848" s="107"/>
    </row>
    <row r="2849" spans="1:6" x14ac:dyDescent="0.25">
      <c r="A2849" s="17">
        <v>51075</v>
      </c>
      <c r="B2849" s="24" t="s">
        <v>87</v>
      </c>
      <c r="C2849" s="25">
        <v>42738</v>
      </c>
      <c r="E2849" t="s">
        <v>82</v>
      </c>
      <c r="F2849" s="107"/>
    </row>
    <row r="2850" spans="1:6" x14ac:dyDescent="0.25">
      <c r="A2850" s="17">
        <v>51077</v>
      </c>
      <c r="B2850" s="24" t="s">
        <v>87</v>
      </c>
      <c r="C2850" s="25">
        <v>42738</v>
      </c>
      <c r="E2850" t="s">
        <v>82</v>
      </c>
      <c r="F2850" s="107"/>
    </row>
    <row r="2851" spans="1:6" x14ac:dyDescent="0.25">
      <c r="A2851" s="17">
        <v>51046</v>
      </c>
      <c r="B2851" s="24" t="s">
        <v>87</v>
      </c>
      <c r="C2851" s="25">
        <v>42738</v>
      </c>
      <c r="E2851" t="s">
        <v>82</v>
      </c>
      <c r="F2851" s="107"/>
    </row>
    <row r="2852" spans="1:6" x14ac:dyDescent="0.25">
      <c r="A2852" s="17">
        <v>51085</v>
      </c>
      <c r="B2852" s="24" t="s">
        <v>87</v>
      </c>
      <c r="C2852" s="25">
        <v>42741</v>
      </c>
      <c r="E2852" t="s">
        <v>82</v>
      </c>
      <c r="F2852" s="107"/>
    </row>
    <row r="2853" spans="1:6" x14ac:dyDescent="0.25">
      <c r="A2853" s="17">
        <v>51083</v>
      </c>
      <c r="B2853" s="24" t="s">
        <v>87</v>
      </c>
      <c r="C2853" s="25">
        <v>42744</v>
      </c>
      <c r="E2853" t="s">
        <v>82</v>
      </c>
      <c r="F2853" s="107"/>
    </row>
    <row r="2854" spans="1:6" x14ac:dyDescent="0.25">
      <c r="A2854" s="17">
        <v>50611</v>
      </c>
      <c r="B2854" s="24" t="s">
        <v>87</v>
      </c>
      <c r="C2854" s="25">
        <v>42754</v>
      </c>
      <c r="E2854" t="s">
        <v>82</v>
      </c>
      <c r="F2854" s="107"/>
    </row>
    <row r="2855" spans="1:6" x14ac:dyDescent="0.25">
      <c r="A2855" s="17">
        <v>51087</v>
      </c>
      <c r="B2855" s="24" t="s">
        <v>87</v>
      </c>
      <c r="C2855" s="25">
        <v>42761</v>
      </c>
      <c r="E2855" t="s">
        <v>82</v>
      </c>
      <c r="F2855" s="107"/>
    </row>
    <row r="2856" spans="1:6" x14ac:dyDescent="0.25">
      <c r="A2856" s="17">
        <v>51149</v>
      </c>
      <c r="B2856" s="24" t="s">
        <v>87</v>
      </c>
      <c r="C2856" s="25">
        <v>42762</v>
      </c>
      <c r="E2856" t="s">
        <v>82</v>
      </c>
      <c r="F2856" s="107"/>
    </row>
    <row r="2857" spans="1:6" x14ac:dyDescent="0.25">
      <c r="A2857" s="17">
        <v>51147</v>
      </c>
      <c r="B2857" s="24" t="s">
        <v>87</v>
      </c>
      <c r="C2857" s="25">
        <v>42765</v>
      </c>
      <c r="E2857" t="s">
        <v>82</v>
      </c>
      <c r="F2857" s="107"/>
    </row>
    <row r="2858" spans="1:6" x14ac:dyDescent="0.25">
      <c r="A2858" s="17">
        <v>51150</v>
      </c>
      <c r="B2858" s="24" t="s">
        <v>87</v>
      </c>
      <c r="C2858" s="25">
        <v>42769</v>
      </c>
      <c r="E2858" t="s">
        <v>82</v>
      </c>
      <c r="F2858" s="107"/>
    </row>
    <row r="2859" spans="1:6" x14ac:dyDescent="0.25">
      <c r="A2859" s="17">
        <v>51151</v>
      </c>
      <c r="B2859" s="24" t="s">
        <v>87</v>
      </c>
      <c r="C2859" s="25">
        <v>42769</v>
      </c>
      <c r="E2859" t="s">
        <v>82</v>
      </c>
      <c r="F2859" s="107"/>
    </row>
    <row r="2860" spans="1:6" x14ac:dyDescent="0.25">
      <c r="A2860" s="17">
        <v>51143</v>
      </c>
      <c r="B2860" s="24" t="s">
        <v>87</v>
      </c>
      <c r="C2860" s="25">
        <v>42776</v>
      </c>
      <c r="E2860" t="s">
        <v>82</v>
      </c>
      <c r="F2860" s="107"/>
    </row>
    <row r="2861" spans="1:6" x14ac:dyDescent="0.25">
      <c r="A2861" s="17">
        <v>51144</v>
      </c>
      <c r="B2861" s="24" t="s">
        <v>87</v>
      </c>
      <c r="C2861" s="25">
        <v>42776</v>
      </c>
      <c r="E2861" t="s">
        <v>82</v>
      </c>
      <c r="F2861" s="107"/>
    </row>
    <row r="2862" spans="1:6" x14ac:dyDescent="0.25">
      <c r="A2862" s="17">
        <v>51145</v>
      </c>
      <c r="B2862" s="24" t="s">
        <v>87</v>
      </c>
      <c r="C2862" s="25">
        <v>42782</v>
      </c>
      <c r="E2862" t="s">
        <v>82</v>
      </c>
      <c r="F2862" s="107"/>
    </row>
    <row r="2863" spans="1:6" x14ac:dyDescent="0.25">
      <c r="A2863" s="17">
        <v>51137</v>
      </c>
      <c r="B2863" s="24" t="s">
        <v>87</v>
      </c>
      <c r="C2863" s="25">
        <v>42793</v>
      </c>
      <c r="E2863" t="s">
        <v>82</v>
      </c>
      <c r="F2863" s="107"/>
    </row>
    <row r="2864" spans="1:6" x14ac:dyDescent="0.25">
      <c r="A2864" s="17">
        <v>51096</v>
      </c>
      <c r="B2864" s="24" t="s">
        <v>87</v>
      </c>
      <c r="C2864" s="25">
        <v>42797</v>
      </c>
      <c r="E2864" t="s">
        <v>82</v>
      </c>
      <c r="F2864" s="107"/>
    </row>
    <row r="2865" spans="1:6" x14ac:dyDescent="0.25">
      <c r="A2865" s="17">
        <v>51136</v>
      </c>
      <c r="B2865" s="24" t="s">
        <v>87</v>
      </c>
      <c r="C2865" s="25">
        <v>42797</v>
      </c>
      <c r="E2865" t="s">
        <v>82</v>
      </c>
      <c r="F2865" s="107"/>
    </row>
    <row r="2866" spans="1:6" x14ac:dyDescent="0.25">
      <c r="A2866" s="17">
        <v>51115</v>
      </c>
      <c r="B2866" s="24" t="s">
        <v>87</v>
      </c>
      <c r="C2866" s="25">
        <v>42801</v>
      </c>
      <c r="E2866" t="s">
        <v>82</v>
      </c>
      <c r="F2866" s="107"/>
    </row>
    <row r="2867" spans="1:6" x14ac:dyDescent="0.25">
      <c r="A2867" s="17">
        <v>51097</v>
      </c>
      <c r="B2867" s="24" t="s">
        <v>87</v>
      </c>
      <c r="C2867" s="25">
        <v>42803</v>
      </c>
      <c r="E2867" t="s">
        <v>82</v>
      </c>
      <c r="F2867" s="107"/>
    </row>
    <row r="2868" spans="1:6" x14ac:dyDescent="0.25">
      <c r="A2868" s="17">
        <v>51098</v>
      </c>
      <c r="B2868" s="24" t="s">
        <v>87</v>
      </c>
      <c r="C2868" s="25">
        <v>42804</v>
      </c>
      <c r="E2868" t="s">
        <v>82</v>
      </c>
      <c r="F2868" s="107"/>
    </row>
    <row r="2869" spans="1:6" x14ac:dyDescent="0.25">
      <c r="A2869" s="17">
        <v>51099</v>
      </c>
      <c r="B2869" s="24" t="s">
        <v>87</v>
      </c>
      <c r="C2869" s="25">
        <v>42809</v>
      </c>
      <c r="E2869" t="s">
        <v>82</v>
      </c>
      <c r="F2869" s="107"/>
    </row>
    <row r="2870" spans="1:6" x14ac:dyDescent="0.25">
      <c r="A2870" s="17">
        <v>50316</v>
      </c>
      <c r="B2870" s="24" t="s">
        <v>87</v>
      </c>
      <c r="C2870" s="25">
        <v>42809</v>
      </c>
      <c r="E2870" t="s">
        <v>82</v>
      </c>
      <c r="F2870" s="107"/>
    </row>
    <row r="2871" spans="1:6" x14ac:dyDescent="0.25">
      <c r="A2871" s="17">
        <v>51121</v>
      </c>
      <c r="B2871" s="24" t="s">
        <v>87</v>
      </c>
      <c r="C2871" s="25">
        <v>42815</v>
      </c>
      <c r="E2871" t="s">
        <v>82</v>
      </c>
      <c r="F2871" s="107"/>
    </row>
    <row r="2872" spans="1:6" x14ac:dyDescent="0.25">
      <c r="A2872" s="17">
        <v>51124</v>
      </c>
      <c r="B2872" s="24" t="s">
        <v>87</v>
      </c>
      <c r="C2872" s="25">
        <v>42818</v>
      </c>
      <c r="E2872" t="s">
        <v>82</v>
      </c>
      <c r="F2872" s="107"/>
    </row>
    <row r="2873" spans="1:6" x14ac:dyDescent="0.25">
      <c r="A2873" s="17">
        <v>51125</v>
      </c>
      <c r="B2873" s="24" t="s">
        <v>87</v>
      </c>
      <c r="C2873" s="25">
        <v>42818</v>
      </c>
      <c r="E2873" t="s">
        <v>82</v>
      </c>
      <c r="F2873" s="107"/>
    </row>
    <row r="2874" spans="1:6" x14ac:dyDescent="0.25">
      <c r="A2874" s="17">
        <v>51128</v>
      </c>
      <c r="B2874" s="24" t="s">
        <v>87</v>
      </c>
      <c r="C2874" s="25">
        <v>42818</v>
      </c>
      <c r="E2874" t="s">
        <v>82</v>
      </c>
      <c r="F2874" s="107"/>
    </row>
    <row r="2875" spans="1:6" x14ac:dyDescent="0.25">
      <c r="A2875" s="17">
        <v>51126</v>
      </c>
      <c r="B2875" s="24" t="s">
        <v>87</v>
      </c>
      <c r="C2875" s="25">
        <v>42818</v>
      </c>
      <c r="E2875" t="s">
        <v>82</v>
      </c>
      <c r="F2875" s="107"/>
    </row>
    <row r="2876" spans="1:6" x14ac:dyDescent="0.25">
      <c r="A2876" s="17">
        <v>51127</v>
      </c>
      <c r="B2876" s="24" t="s">
        <v>87</v>
      </c>
      <c r="C2876" s="25">
        <v>42818</v>
      </c>
      <c r="E2876" t="s">
        <v>82</v>
      </c>
      <c r="F2876" s="107"/>
    </row>
    <row r="2877" spans="1:6" x14ac:dyDescent="0.25">
      <c r="A2877" s="17">
        <v>51129</v>
      </c>
      <c r="B2877" s="24" t="s">
        <v>87</v>
      </c>
      <c r="C2877" s="25">
        <v>42818</v>
      </c>
      <c r="E2877" t="s">
        <v>82</v>
      </c>
      <c r="F2877" s="107"/>
    </row>
    <row r="2878" spans="1:6" x14ac:dyDescent="0.25">
      <c r="A2878" s="17">
        <v>51122</v>
      </c>
      <c r="B2878" s="24" t="s">
        <v>87</v>
      </c>
      <c r="C2878" s="25">
        <v>42821</v>
      </c>
      <c r="E2878" t="s">
        <v>82</v>
      </c>
      <c r="F2878" s="107"/>
    </row>
    <row r="2879" spans="1:6" x14ac:dyDescent="0.25">
      <c r="A2879" s="17">
        <v>51120</v>
      </c>
      <c r="B2879" s="24" t="s">
        <v>87</v>
      </c>
      <c r="C2879" s="25">
        <v>42822</v>
      </c>
      <c r="E2879" t="s">
        <v>82</v>
      </c>
      <c r="F2879" s="107"/>
    </row>
    <row r="2880" spans="1:6" x14ac:dyDescent="0.25">
      <c r="A2880" s="17">
        <v>51119</v>
      </c>
      <c r="B2880" s="24" t="s">
        <v>87</v>
      </c>
      <c r="C2880" s="25">
        <v>42829</v>
      </c>
      <c r="E2880" t="s">
        <v>82</v>
      </c>
      <c r="F2880" s="107"/>
    </row>
    <row r="2881" spans="1:6" x14ac:dyDescent="0.25">
      <c r="A2881" s="17">
        <v>51123</v>
      </c>
      <c r="B2881" s="24" t="s">
        <v>87</v>
      </c>
      <c r="C2881" s="25">
        <v>42829</v>
      </c>
      <c r="D2881" s="27">
        <v>1</v>
      </c>
      <c r="E2881" t="s">
        <v>82</v>
      </c>
      <c r="F2881" s="107"/>
    </row>
    <row r="2882" spans="1:6" x14ac:dyDescent="0.25">
      <c r="A2882" s="17">
        <v>51253</v>
      </c>
      <c r="B2882" s="24" t="s">
        <v>87</v>
      </c>
      <c r="C2882" s="25">
        <v>42832</v>
      </c>
      <c r="E2882" t="s">
        <v>82</v>
      </c>
      <c r="F2882" s="107"/>
    </row>
    <row r="2883" spans="1:6" x14ac:dyDescent="0.25">
      <c r="A2883" s="17">
        <v>51244</v>
      </c>
      <c r="B2883" s="24" t="s">
        <v>87</v>
      </c>
      <c r="C2883" s="25">
        <v>42838</v>
      </c>
      <c r="E2883" t="s">
        <v>82</v>
      </c>
      <c r="F2883" s="107"/>
    </row>
    <row r="2884" spans="1:6" x14ac:dyDescent="0.25">
      <c r="A2884" s="17">
        <v>51245</v>
      </c>
      <c r="B2884" s="24" t="s">
        <v>87</v>
      </c>
      <c r="C2884" s="25">
        <v>42838</v>
      </c>
      <c r="E2884" t="s">
        <v>82</v>
      </c>
      <c r="F2884" s="107"/>
    </row>
    <row r="2885" spans="1:6" x14ac:dyDescent="0.25">
      <c r="A2885" s="17">
        <v>51246</v>
      </c>
      <c r="B2885" s="24" t="s">
        <v>87</v>
      </c>
      <c r="C2885" s="25">
        <v>42838</v>
      </c>
      <c r="E2885" t="s">
        <v>82</v>
      </c>
      <c r="F2885" s="107"/>
    </row>
    <row r="2886" spans="1:6" x14ac:dyDescent="0.25">
      <c r="A2886" s="17">
        <v>51247</v>
      </c>
      <c r="B2886" s="24" t="s">
        <v>87</v>
      </c>
      <c r="C2886" s="25">
        <v>42838</v>
      </c>
      <c r="E2886" t="s">
        <v>82</v>
      </c>
      <c r="F2886" s="107"/>
    </row>
    <row r="2887" spans="1:6" x14ac:dyDescent="0.25">
      <c r="A2887" s="17">
        <v>51248</v>
      </c>
      <c r="B2887" s="24" t="s">
        <v>87</v>
      </c>
      <c r="C2887" s="25">
        <v>42838</v>
      </c>
      <c r="E2887" t="s">
        <v>82</v>
      </c>
      <c r="F2887" s="107"/>
    </row>
    <row r="2888" spans="1:6" x14ac:dyDescent="0.25">
      <c r="A2888" s="17">
        <v>51249</v>
      </c>
      <c r="B2888" s="24" t="s">
        <v>87</v>
      </c>
      <c r="C2888" s="25">
        <v>42838</v>
      </c>
      <c r="E2888" t="s">
        <v>82</v>
      </c>
      <c r="F2888" s="107"/>
    </row>
    <row r="2889" spans="1:6" x14ac:dyDescent="0.25">
      <c r="A2889" s="17">
        <v>51078</v>
      </c>
      <c r="B2889" s="24" t="s">
        <v>87</v>
      </c>
      <c r="C2889" s="25">
        <v>42845</v>
      </c>
      <c r="E2889" t="s">
        <v>82</v>
      </c>
      <c r="F2889" s="107"/>
    </row>
    <row r="2890" spans="1:6" x14ac:dyDescent="0.25">
      <c r="A2890" s="17">
        <v>51250</v>
      </c>
      <c r="B2890" s="24" t="s">
        <v>87</v>
      </c>
      <c r="C2890" s="25">
        <v>42845</v>
      </c>
      <c r="E2890" t="s">
        <v>82</v>
      </c>
      <c r="F2890" s="107"/>
    </row>
    <row r="2891" spans="1:6" x14ac:dyDescent="0.25">
      <c r="A2891" s="17">
        <v>51251</v>
      </c>
      <c r="B2891" s="24" t="s">
        <v>87</v>
      </c>
      <c r="C2891" s="25">
        <v>42845</v>
      </c>
      <c r="E2891" t="s">
        <v>82</v>
      </c>
      <c r="F2891" s="107"/>
    </row>
    <row r="2892" spans="1:6" x14ac:dyDescent="0.25">
      <c r="A2892" s="17">
        <v>51258</v>
      </c>
      <c r="B2892" s="24" t="s">
        <v>87</v>
      </c>
      <c r="C2892" s="25">
        <v>42845</v>
      </c>
      <c r="E2892" t="s">
        <v>82</v>
      </c>
      <c r="F2892" s="107"/>
    </row>
    <row r="2893" spans="1:6" x14ac:dyDescent="0.25">
      <c r="A2893" s="17">
        <v>51259</v>
      </c>
      <c r="B2893" s="24" t="s">
        <v>87</v>
      </c>
      <c r="C2893" s="25">
        <v>42846</v>
      </c>
      <c r="E2893" t="s">
        <v>82</v>
      </c>
      <c r="F2893" s="107"/>
    </row>
    <row r="2894" spans="1:6" x14ac:dyDescent="0.25">
      <c r="A2894" s="17">
        <v>51256</v>
      </c>
      <c r="B2894" s="24" t="s">
        <v>87</v>
      </c>
      <c r="C2894" s="25">
        <v>42846</v>
      </c>
      <c r="E2894" t="s">
        <v>82</v>
      </c>
      <c r="F2894" s="107"/>
    </row>
    <row r="2895" spans="1:6" x14ac:dyDescent="0.25">
      <c r="A2895" s="17">
        <v>51257</v>
      </c>
      <c r="B2895" s="24" t="s">
        <v>87</v>
      </c>
      <c r="C2895" s="25">
        <v>42846</v>
      </c>
      <c r="E2895" t="s">
        <v>82</v>
      </c>
      <c r="F2895" s="107"/>
    </row>
    <row r="2896" spans="1:6" x14ac:dyDescent="0.25">
      <c r="A2896" s="17">
        <v>51237</v>
      </c>
      <c r="B2896" s="24" t="s">
        <v>87</v>
      </c>
      <c r="C2896" s="25">
        <v>42850</v>
      </c>
      <c r="E2896" t="s">
        <v>82</v>
      </c>
      <c r="F2896" s="107"/>
    </row>
    <row r="2897" spans="1:6" x14ac:dyDescent="0.25">
      <c r="A2897" s="17">
        <v>51238</v>
      </c>
      <c r="B2897" s="24" t="s">
        <v>87</v>
      </c>
      <c r="C2897" s="25">
        <v>42850</v>
      </c>
      <c r="E2897" t="s">
        <v>82</v>
      </c>
      <c r="F2897" s="107"/>
    </row>
    <row r="2898" spans="1:6" x14ac:dyDescent="0.25">
      <c r="A2898" s="17">
        <v>51241</v>
      </c>
      <c r="B2898" s="24" t="s">
        <v>87</v>
      </c>
      <c r="C2898" s="25">
        <v>42850</v>
      </c>
      <c r="E2898" t="s">
        <v>82</v>
      </c>
      <c r="F2898" s="107"/>
    </row>
    <row r="2899" spans="1:6" x14ac:dyDescent="0.25">
      <c r="A2899" s="17">
        <v>45350</v>
      </c>
      <c r="B2899" s="26" t="s">
        <v>84</v>
      </c>
      <c r="C2899" s="25">
        <v>42573</v>
      </c>
      <c r="E2899" t="s">
        <v>82</v>
      </c>
      <c r="F2899" s="107"/>
    </row>
    <row r="2900" spans="1:6" x14ac:dyDescent="0.25">
      <c r="A2900" s="17">
        <v>51240</v>
      </c>
      <c r="B2900" s="24" t="s">
        <v>87</v>
      </c>
      <c r="C2900" s="25">
        <v>42850</v>
      </c>
      <c r="E2900" t="s">
        <v>82</v>
      </c>
      <c r="F2900" s="107"/>
    </row>
    <row r="2901" spans="1:6" x14ac:dyDescent="0.25">
      <c r="A2901" s="17">
        <v>51242</v>
      </c>
      <c r="B2901" s="24" t="s">
        <v>87</v>
      </c>
      <c r="C2901" s="25">
        <v>42850</v>
      </c>
      <c r="E2901" t="s">
        <v>82</v>
      </c>
      <c r="F2901" s="107"/>
    </row>
    <row r="2902" spans="1:6" x14ac:dyDescent="0.25">
      <c r="A2902" s="17">
        <v>51116</v>
      </c>
      <c r="B2902" s="24" t="s">
        <v>87</v>
      </c>
      <c r="C2902" s="25">
        <v>42850</v>
      </c>
      <c r="E2902" t="s">
        <v>82</v>
      </c>
      <c r="F2902" s="107"/>
    </row>
    <row r="2903" spans="1:6" x14ac:dyDescent="0.25">
      <c r="A2903" s="17">
        <v>51231</v>
      </c>
      <c r="B2903" s="24" t="s">
        <v>87</v>
      </c>
      <c r="C2903" s="25">
        <v>42851</v>
      </c>
      <c r="E2903" t="s">
        <v>82</v>
      </c>
      <c r="F2903" s="107"/>
    </row>
    <row r="2904" spans="1:6" x14ac:dyDescent="0.25">
      <c r="A2904" s="17">
        <v>51232</v>
      </c>
      <c r="B2904" s="24" t="s">
        <v>87</v>
      </c>
      <c r="C2904" s="25">
        <v>42851</v>
      </c>
      <c r="E2904" t="s">
        <v>82</v>
      </c>
      <c r="F2904" s="107"/>
    </row>
    <row r="2905" spans="1:6" x14ac:dyDescent="0.25">
      <c r="A2905" s="17">
        <v>51233</v>
      </c>
      <c r="B2905" s="24" t="s">
        <v>87</v>
      </c>
      <c r="C2905" s="25">
        <v>42851</v>
      </c>
      <c r="E2905" t="s">
        <v>82</v>
      </c>
      <c r="F2905" s="107"/>
    </row>
    <row r="2906" spans="1:6" x14ac:dyDescent="0.25">
      <c r="A2906" s="17">
        <v>51235</v>
      </c>
      <c r="B2906" s="24" t="s">
        <v>87</v>
      </c>
      <c r="C2906" s="25">
        <v>42851</v>
      </c>
      <c r="E2906" t="s">
        <v>82</v>
      </c>
      <c r="F2906" s="107"/>
    </row>
    <row r="2907" spans="1:6" x14ac:dyDescent="0.25">
      <c r="A2907" s="17">
        <v>51236</v>
      </c>
      <c r="B2907" s="24" t="s">
        <v>87</v>
      </c>
      <c r="C2907" s="25">
        <v>42851</v>
      </c>
      <c r="E2907" t="s">
        <v>82</v>
      </c>
      <c r="F2907" s="107"/>
    </row>
    <row r="2908" spans="1:6" x14ac:dyDescent="0.25">
      <c r="A2908" s="17">
        <v>51225</v>
      </c>
      <c r="B2908" s="24" t="s">
        <v>87</v>
      </c>
      <c r="C2908" s="25">
        <v>42852</v>
      </c>
      <c r="E2908" t="s">
        <v>82</v>
      </c>
      <c r="F2908" s="107"/>
    </row>
    <row r="2909" spans="1:6" x14ac:dyDescent="0.25">
      <c r="A2909" s="17">
        <v>51226</v>
      </c>
      <c r="B2909" s="24" t="s">
        <v>87</v>
      </c>
      <c r="C2909" s="25">
        <v>42859</v>
      </c>
      <c r="E2909" t="s">
        <v>82</v>
      </c>
      <c r="F2909" s="107"/>
    </row>
    <row r="2910" spans="1:6" x14ac:dyDescent="0.25">
      <c r="A2910" s="17">
        <v>51227</v>
      </c>
      <c r="B2910" s="24" t="s">
        <v>87</v>
      </c>
      <c r="C2910" s="25">
        <v>42863</v>
      </c>
      <c r="E2910" t="s">
        <v>82</v>
      </c>
      <c r="F2910" s="107"/>
    </row>
    <row r="2911" spans="1:6" x14ac:dyDescent="0.25">
      <c r="A2911" s="17">
        <v>51228</v>
      </c>
      <c r="B2911" s="24" t="s">
        <v>87</v>
      </c>
      <c r="C2911" s="25">
        <v>42866</v>
      </c>
      <c r="E2911" t="s">
        <v>82</v>
      </c>
      <c r="F2911" s="107"/>
    </row>
    <row r="2912" spans="1:6" x14ac:dyDescent="0.25">
      <c r="A2912" s="17">
        <v>51159</v>
      </c>
      <c r="B2912" s="24" t="s">
        <v>87</v>
      </c>
      <c r="C2912" s="25">
        <v>42867</v>
      </c>
      <c r="E2912" t="s">
        <v>82</v>
      </c>
      <c r="F2912" s="107"/>
    </row>
    <row r="2913" spans="1:6" x14ac:dyDescent="0.25">
      <c r="A2913" s="17">
        <v>51133</v>
      </c>
      <c r="B2913" s="24" t="s">
        <v>87</v>
      </c>
      <c r="C2913" s="25">
        <v>42867</v>
      </c>
      <c r="E2913" t="s">
        <v>82</v>
      </c>
      <c r="F2913" s="107"/>
    </row>
    <row r="2914" spans="1:6" x14ac:dyDescent="0.25">
      <c r="A2914" s="17">
        <v>51134</v>
      </c>
      <c r="B2914" s="24" t="s">
        <v>87</v>
      </c>
      <c r="C2914" s="25">
        <v>42867</v>
      </c>
      <c r="E2914" t="s">
        <v>82</v>
      </c>
      <c r="F2914" s="107"/>
    </row>
    <row r="2915" spans="1:6" x14ac:dyDescent="0.25">
      <c r="A2915" s="17">
        <v>51161</v>
      </c>
      <c r="B2915" s="24" t="s">
        <v>87</v>
      </c>
      <c r="C2915" s="25">
        <v>42867</v>
      </c>
      <c r="E2915" t="s">
        <v>82</v>
      </c>
      <c r="F2915" s="107"/>
    </row>
    <row r="2916" spans="1:6" x14ac:dyDescent="0.25">
      <c r="A2916" s="17">
        <v>51160</v>
      </c>
      <c r="B2916" s="24" t="s">
        <v>87</v>
      </c>
      <c r="C2916" s="25">
        <v>42867</v>
      </c>
      <c r="E2916" t="s">
        <v>82</v>
      </c>
      <c r="F2916" s="107"/>
    </row>
    <row r="2917" spans="1:6" x14ac:dyDescent="0.25">
      <c r="A2917" s="17">
        <v>51135</v>
      </c>
      <c r="B2917" s="24" t="s">
        <v>87</v>
      </c>
      <c r="C2917" s="25">
        <v>42867</v>
      </c>
      <c r="D2917" s="27">
        <v>1</v>
      </c>
      <c r="E2917" t="s">
        <v>82</v>
      </c>
      <c r="F2917" s="107"/>
    </row>
    <row r="2918" spans="1:6" x14ac:dyDescent="0.25">
      <c r="A2918" s="17">
        <v>51167</v>
      </c>
      <c r="B2918" s="24" t="s">
        <v>87</v>
      </c>
      <c r="C2918" s="25">
        <v>42871</v>
      </c>
      <c r="E2918" t="s">
        <v>82</v>
      </c>
      <c r="F2918" s="107"/>
    </row>
    <row r="2919" spans="1:6" x14ac:dyDescent="0.25">
      <c r="A2919" s="17">
        <v>51162</v>
      </c>
      <c r="B2919" s="24" t="s">
        <v>87</v>
      </c>
      <c r="C2919" s="25">
        <v>42871</v>
      </c>
      <c r="E2919" t="s">
        <v>82</v>
      </c>
      <c r="F2919" s="107"/>
    </row>
    <row r="2920" spans="1:6" x14ac:dyDescent="0.25">
      <c r="A2920" s="17">
        <v>51166</v>
      </c>
      <c r="B2920" s="24" t="s">
        <v>87</v>
      </c>
      <c r="C2920" s="25">
        <v>42871</v>
      </c>
      <c r="D2920" s="27">
        <v>1</v>
      </c>
      <c r="E2920" t="s">
        <v>82</v>
      </c>
      <c r="F2920" s="107"/>
    </row>
    <row r="2921" spans="1:6" x14ac:dyDescent="0.25">
      <c r="A2921" s="17">
        <v>51165</v>
      </c>
      <c r="B2921" s="24" t="s">
        <v>87</v>
      </c>
      <c r="C2921" s="25">
        <v>42872</v>
      </c>
      <c r="E2921" t="s">
        <v>82</v>
      </c>
      <c r="F2921" s="107"/>
    </row>
    <row r="2922" spans="1:6" x14ac:dyDescent="0.25">
      <c r="A2922" s="17">
        <v>51168</v>
      </c>
      <c r="B2922" s="24" t="s">
        <v>87</v>
      </c>
      <c r="C2922" s="25">
        <v>42877</v>
      </c>
      <c r="E2922" t="s">
        <v>82</v>
      </c>
      <c r="F2922" s="107"/>
    </row>
    <row r="2923" spans="1:6" x14ac:dyDescent="0.25">
      <c r="A2923" s="17">
        <v>51169</v>
      </c>
      <c r="B2923" s="24" t="s">
        <v>87</v>
      </c>
      <c r="C2923" s="25">
        <v>42877</v>
      </c>
      <c r="E2923" t="s">
        <v>82</v>
      </c>
      <c r="F2923" s="107"/>
    </row>
    <row r="2924" spans="1:6" x14ac:dyDescent="0.25">
      <c r="A2924" s="17">
        <v>43441</v>
      </c>
      <c r="B2924" s="24" t="s">
        <v>87</v>
      </c>
      <c r="C2924" s="25">
        <v>42877</v>
      </c>
      <c r="E2924" t="s">
        <v>82</v>
      </c>
      <c r="F2924" s="107"/>
    </row>
    <row r="2925" spans="1:6" x14ac:dyDescent="0.25">
      <c r="A2925" s="17">
        <v>43442</v>
      </c>
      <c r="B2925" s="24" t="s">
        <v>87</v>
      </c>
      <c r="C2925" s="25">
        <v>42877</v>
      </c>
      <c r="E2925" t="s">
        <v>82</v>
      </c>
      <c r="F2925" s="107"/>
    </row>
    <row r="2926" spans="1:6" x14ac:dyDescent="0.25">
      <c r="A2926" s="17">
        <v>43444</v>
      </c>
      <c r="B2926" s="24" t="s">
        <v>87</v>
      </c>
      <c r="C2926" s="25">
        <v>42877</v>
      </c>
      <c r="E2926" t="s">
        <v>82</v>
      </c>
      <c r="F2926" s="107"/>
    </row>
    <row r="2927" spans="1:6" x14ac:dyDescent="0.25">
      <c r="A2927" s="17">
        <v>51173</v>
      </c>
      <c r="B2927" s="24" t="s">
        <v>87</v>
      </c>
      <c r="C2927" s="25">
        <v>42879</v>
      </c>
      <c r="E2927" t="s">
        <v>82</v>
      </c>
      <c r="F2927" s="107"/>
    </row>
    <row r="2928" spans="1:6" x14ac:dyDescent="0.25">
      <c r="A2928" s="17">
        <v>51172</v>
      </c>
      <c r="B2928" s="24" t="s">
        <v>87</v>
      </c>
      <c r="C2928" s="25">
        <v>42879</v>
      </c>
      <c r="E2928" t="s">
        <v>82</v>
      </c>
      <c r="F2928" s="107"/>
    </row>
    <row r="2929" spans="1:6" x14ac:dyDescent="0.25">
      <c r="A2929" s="17">
        <v>51171</v>
      </c>
      <c r="B2929" s="24" t="s">
        <v>87</v>
      </c>
      <c r="C2929" s="25">
        <v>42879</v>
      </c>
      <c r="E2929" t="s">
        <v>82</v>
      </c>
      <c r="F2929" s="107"/>
    </row>
    <row r="2930" spans="1:6" x14ac:dyDescent="0.25">
      <c r="A2930" s="17">
        <v>51079</v>
      </c>
      <c r="B2930" s="24" t="s">
        <v>87</v>
      </c>
      <c r="C2930" s="25">
        <v>42881</v>
      </c>
      <c r="E2930" t="s">
        <v>82</v>
      </c>
      <c r="F2930" s="107"/>
    </row>
    <row r="2931" spans="1:6" x14ac:dyDescent="0.25">
      <c r="A2931" s="17">
        <v>51273</v>
      </c>
      <c r="B2931" s="24" t="s">
        <v>87</v>
      </c>
      <c r="C2931" s="25">
        <v>42881</v>
      </c>
      <c r="E2931" t="s">
        <v>82</v>
      </c>
      <c r="F2931" s="107"/>
    </row>
    <row r="2932" spans="1:6" x14ac:dyDescent="0.25">
      <c r="A2932" s="17">
        <v>51174</v>
      </c>
      <c r="B2932" s="24" t="s">
        <v>87</v>
      </c>
      <c r="C2932" s="25">
        <v>42881</v>
      </c>
      <c r="E2932" t="s">
        <v>82</v>
      </c>
      <c r="F2932" s="107"/>
    </row>
    <row r="2933" spans="1:6" x14ac:dyDescent="0.25">
      <c r="A2933" s="17">
        <v>51176</v>
      </c>
      <c r="B2933" s="24" t="s">
        <v>87</v>
      </c>
      <c r="C2933" s="25">
        <v>42881</v>
      </c>
      <c r="E2933" t="s">
        <v>82</v>
      </c>
      <c r="F2933" s="107"/>
    </row>
    <row r="2934" spans="1:6" x14ac:dyDescent="0.25">
      <c r="A2934" s="17">
        <v>51177</v>
      </c>
      <c r="B2934" s="24" t="s">
        <v>87</v>
      </c>
      <c r="C2934" s="25">
        <v>42881</v>
      </c>
      <c r="E2934" t="s">
        <v>82</v>
      </c>
      <c r="F2934" s="107"/>
    </row>
    <row r="2935" spans="1:6" x14ac:dyDescent="0.25">
      <c r="A2935" s="17">
        <v>51164</v>
      </c>
      <c r="B2935" s="24" t="s">
        <v>87</v>
      </c>
      <c r="C2935" s="25">
        <v>42881</v>
      </c>
      <c r="E2935" t="s">
        <v>82</v>
      </c>
      <c r="F2935" s="107"/>
    </row>
    <row r="2936" spans="1:6" x14ac:dyDescent="0.25">
      <c r="A2936" s="17">
        <v>51274</v>
      </c>
      <c r="B2936" s="24" t="s">
        <v>87</v>
      </c>
      <c r="C2936" s="25">
        <v>42886</v>
      </c>
      <c r="E2936" t="s">
        <v>82</v>
      </c>
      <c r="F2936" s="107"/>
    </row>
    <row r="2937" spans="1:6" x14ac:dyDescent="0.25">
      <c r="A2937" s="17">
        <v>51277</v>
      </c>
      <c r="B2937" s="24" t="s">
        <v>87</v>
      </c>
      <c r="C2937" s="25">
        <v>42886</v>
      </c>
      <c r="E2937" t="s">
        <v>82</v>
      </c>
      <c r="F2937" s="107"/>
    </row>
    <row r="2938" spans="1:6" x14ac:dyDescent="0.25">
      <c r="A2938" s="17">
        <v>51278</v>
      </c>
      <c r="B2938" s="24" t="s">
        <v>87</v>
      </c>
      <c r="C2938" s="25">
        <v>42886</v>
      </c>
      <c r="E2938" t="s">
        <v>82</v>
      </c>
      <c r="F2938" s="107"/>
    </row>
    <row r="2939" spans="1:6" x14ac:dyDescent="0.25">
      <c r="A2939" s="17">
        <v>51267</v>
      </c>
      <c r="B2939" s="24" t="s">
        <v>87</v>
      </c>
      <c r="C2939" s="25">
        <v>42886</v>
      </c>
      <c r="E2939" t="s">
        <v>82</v>
      </c>
      <c r="F2939" s="107"/>
    </row>
    <row r="2940" spans="1:6" x14ac:dyDescent="0.25">
      <c r="A2940" s="17">
        <v>51268</v>
      </c>
      <c r="B2940" s="24" t="s">
        <v>87</v>
      </c>
      <c r="C2940" s="25">
        <v>42886</v>
      </c>
      <c r="E2940" t="s">
        <v>82</v>
      </c>
      <c r="F2940" s="107"/>
    </row>
    <row r="2941" spans="1:6" x14ac:dyDescent="0.25">
      <c r="A2941" s="17">
        <v>51270</v>
      </c>
      <c r="B2941" s="24" t="s">
        <v>87</v>
      </c>
      <c r="C2941" s="25">
        <v>42886</v>
      </c>
      <c r="E2941" t="s">
        <v>82</v>
      </c>
      <c r="F2941" s="107"/>
    </row>
    <row r="2942" spans="1:6" x14ac:dyDescent="0.25">
      <c r="A2942" s="17">
        <v>51170</v>
      </c>
      <c r="B2942" s="24" t="s">
        <v>87</v>
      </c>
      <c r="C2942" s="25">
        <v>42886</v>
      </c>
      <c r="E2942" t="s">
        <v>82</v>
      </c>
      <c r="F2942" s="107"/>
    </row>
    <row r="2943" spans="1:6" x14ac:dyDescent="0.25">
      <c r="A2943" s="17">
        <v>51275</v>
      </c>
      <c r="B2943" s="24" t="s">
        <v>87</v>
      </c>
      <c r="C2943" s="25">
        <v>42887</v>
      </c>
      <c r="E2943" t="s">
        <v>82</v>
      </c>
      <c r="F2943" s="107"/>
    </row>
    <row r="2944" spans="1:6" x14ac:dyDescent="0.25">
      <c r="A2944" s="17">
        <v>51209</v>
      </c>
      <c r="B2944" s="24" t="s">
        <v>87</v>
      </c>
      <c r="C2944" s="25">
        <v>42888</v>
      </c>
      <c r="E2944" t="s">
        <v>82</v>
      </c>
      <c r="F2944" s="107"/>
    </row>
    <row r="2945" spans="1:6" x14ac:dyDescent="0.25">
      <c r="A2945" s="17">
        <v>51212</v>
      </c>
      <c r="B2945" s="24" t="s">
        <v>87</v>
      </c>
      <c r="C2945" s="25">
        <v>42888</v>
      </c>
      <c r="E2945" t="s">
        <v>82</v>
      </c>
      <c r="F2945" s="107"/>
    </row>
    <row r="2946" spans="1:6" x14ac:dyDescent="0.25">
      <c r="A2946" s="17">
        <v>51114</v>
      </c>
      <c r="B2946" s="24" t="s">
        <v>87</v>
      </c>
      <c r="C2946" s="25">
        <v>42888</v>
      </c>
      <c r="E2946" t="s">
        <v>82</v>
      </c>
      <c r="F2946" s="107"/>
    </row>
    <row r="2947" spans="1:6" x14ac:dyDescent="0.25">
      <c r="A2947" s="17">
        <v>51112</v>
      </c>
      <c r="B2947" s="24" t="s">
        <v>87</v>
      </c>
      <c r="C2947" s="25">
        <v>42888</v>
      </c>
      <c r="E2947" t="s">
        <v>82</v>
      </c>
      <c r="F2947" s="107"/>
    </row>
    <row r="2948" spans="1:6" x14ac:dyDescent="0.25">
      <c r="A2948" s="17">
        <v>51370</v>
      </c>
      <c r="B2948" s="24" t="s">
        <v>87</v>
      </c>
      <c r="C2948" s="25">
        <v>42892</v>
      </c>
      <c r="E2948" t="s">
        <v>82</v>
      </c>
      <c r="F2948" s="107"/>
    </row>
    <row r="2949" spans="1:6" x14ac:dyDescent="0.25">
      <c r="A2949" s="17">
        <v>51182</v>
      </c>
      <c r="B2949" s="24" t="s">
        <v>87</v>
      </c>
      <c r="C2949" s="25">
        <v>42892</v>
      </c>
      <c r="E2949" t="s">
        <v>82</v>
      </c>
      <c r="F2949" s="107"/>
    </row>
    <row r="2950" spans="1:6" x14ac:dyDescent="0.25">
      <c r="A2950" s="17">
        <v>51184</v>
      </c>
      <c r="B2950" s="24" t="s">
        <v>87</v>
      </c>
      <c r="C2950" s="25">
        <v>42892</v>
      </c>
      <c r="E2950" t="s">
        <v>82</v>
      </c>
      <c r="F2950" s="107"/>
    </row>
    <row r="2951" spans="1:6" x14ac:dyDescent="0.25">
      <c r="A2951" s="17">
        <v>51186</v>
      </c>
      <c r="B2951" s="24" t="s">
        <v>87</v>
      </c>
      <c r="C2951" s="25">
        <v>42892</v>
      </c>
      <c r="E2951" t="s">
        <v>82</v>
      </c>
      <c r="F2951" s="107"/>
    </row>
    <row r="2952" spans="1:6" x14ac:dyDescent="0.25">
      <c r="A2952" s="17">
        <v>51187</v>
      </c>
      <c r="B2952" s="24" t="s">
        <v>87</v>
      </c>
      <c r="C2952" s="25">
        <v>42892</v>
      </c>
      <c r="E2952" t="s">
        <v>82</v>
      </c>
      <c r="F2952" s="107"/>
    </row>
    <row r="2953" spans="1:6" x14ac:dyDescent="0.25">
      <c r="A2953" s="17">
        <v>51185</v>
      </c>
      <c r="B2953" s="24" t="s">
        <v>87</v>
      </c>
      <c r="C2953" s="25">
        <v>42892</v>
      </c>
      <c r="E2953" t="s">
        <v>82</v>
      </c>
      <c r="F2953" s="107"/>
    </row>
    <row r="2954" spans="1:6" x14ac:dyDescent="0.25">
      <c r="A2954" s="17">
        <v>51183</v>
      </c>
      <c r="B2954" s="24" t="s">
        <v>87</v>
      </c>
      <c r="C2954" s="25">
        <v>42893</v>
      </c>
      <c r="E2954" t="s">
        <v>82</v>
      </c>
      <c r="F2954" s="107"/>
    </row>
    <row r="2955" spans="1:6" x14ac:dyDescent="0.25">
      <c r="A2955" s="17">
        <v>51193</v>
      </c>
      <c r="B2955" s="24" t="s">
        <v>87</v>
      </c>
      <c r="C2955" s="25">
        <v>42893</v>
      </c>
      <c r="E2955" t="s">
        <v>82</v>
      </c>
      <c r="F2955" s="107"/>
    </row>
    <row r="2956" spans="1:6" x14ac:dyDescent="0.25">
      <c r="A2956" s="17">
        <v>51200</v>
      </c>
      <c r="B2956" s="24" t="s">
        <v>87</v>
      </c>
      <c r="C2956" s="25">
        <v>42893</v>
      </c>
      <c r="E2956" t="s">
        <v>82</v>
      </c>
      <c r="F2956" s="107"/>
    </row>
    <row r="2957" spans="1:6" x14ac:dyDescent="0.25">
      <c r="A2957" s="17">
        <v>51195</v>
      </c>
      <c r="B2957" s="24" t="s">
        <v>87</v>
      </c>
      <c r="C2957" s="25">
        <v>42893</v>
      </c>
      <c r="E2957" t="s">
        <v>82</v>
      </c>
      <c r="F2957" s="107"/>
    </row>
    <row r="2958" spans="1:6" x14ac:dyDescent="0.25">
      <c r="A2958" s="17">
        <v>51189</v>
      </c>
      <c r="B2958" s="24" t="s">
        <v>87</v>
      </c>
      <c r="C2958" s="25">
        <v>42893</v>
      </c>
      <c r="E2958" t="s">
        <v>82</v>
      </c>
      <c r="F2958" s="107"/>
    </row>
    <row r="2959" spans="1:6" x14ac:dyDescent="0.25">
      <c r="A2959" s="17">
        <v>51197</v>
      </c>
      <c r="B2959" s="24" t="s">
        <v>87</v>
      </c>
      <c r="C2959" s="25">
        <v>42893</v>
      </c>
      <c r="E2959" t="s">
        <v>82</v>
      </c>
      <c r="F2959" s="107"/>
    </row>
    <row r="2960" spans="1:6" x14ac:dyDescent="0.25">
      <c r="A2960" s="17">
        <v>51190</v>
      </c>
      <c r="B2960" s="24" t="s">
        <v>87</v>
      </c>
      <c r="C2960" s="25">
        <v>42893</v>
      </c>
      <c r="E2960" t="s">
        <v>82</v>
      </c>
      <c r="F2960" s="107"/>
    </row>
    <row r="2961" spans="1:6" x14ac:dyDescent="0.25">
      <c r="A2961" s="17">
        <v>51181</v>
      </c>
      <c r="B2961" s="24" t="s">
        <v>87</v>
      </c>
      <c r="C2961" s="25">
        <v>42893</v>
      </c>
      <c r="E2961" t="s">
        <v>82</v>
      </c>
      <c r="F2961" s="107"/>
    </row>
    <row r="2962" spans="1:6" x14ac:dyDescent="0.25">
      <c r="A2962" s="17">
        <v>51191</v>
      </c>
      <c r="B2962" s="24" t="s">
        <v>87</v>
      </c>
      <c r="C2962" s="25">
        <v>42894</v>
      </c>
      <c r="E2962" t="s">
        <v>82</v>
      </c>
      <c r="F2962" s="107"/>
    </row>
    <row r="2963" spans="1:6" x14ac:dyDescent="0.25">
      <c r="A2963" s="17">
        <v>51192</v>
      </c>
      <c r="B2963" s="24" t="s">
        <v>87</v>
      </c>
      <c r="C2963" s="25">
        <v>42894</v>
      </c>
      <c r="E2963" t="s">
        <v>82</v>
      </c>
      <c r="F2963" s="107"/>
    </row>
    <row r="2964" spans="1:6" x14ac:dyDescent="0.25">
      <c r="A2964" s="17">
        <v>51194</v>
      </c>
      <c r="B2964" s="24" t="s">
        <v>87</v>
      </c>
      <c r="C2964" s="25">
        <v>42894</v>
      </c>
      <c r="E2964" t="s">
        <v>82</v>
      </c>
      <c r="F2964" s="107"/>
    </row>
    <row r="2965" spans="1:6" x14ac:dyDescent="0.25">
      <c r="A2965" s="17">
        <v>51196</v>
      </c>
      <c r="B2965" s="24" t="s">
        <v>87</v>
      </c>
      <c r="C2965" s="25">
        <v>42894</v>
      </c>
      <c r="E2965" t="s">
        <v>82</v>
      </c>
      <c r="F2965" s="107"/>
    </row>
    <row r="2966" spans="1:6" x14ac:dyDescent="0.25">
      <c r="A2966" s="17">
        <v>51199</v>
      </c>
      <c r="B2966" s="24" t="s">
        <v>87</v>
      </c>
      <c r="C2966" s="25">
        <v>42894</v>
      </c>
      <c r="E2966" t="s">
        <v>82</v>
      </c>
      <c r="F2966" s="107"/>
    </row>
    <row r="2967" spans="1:6" x14ac:dyDescent="0.25">
      <c r="A2967" s="17">
        <v>51203</v>
      </c>
      <c r="B2967" s="24" t="s">
        <v>87</v>
      </c>
      <c r="C2967" s="25">
        <v>42894</v>
      </c>
      <c r="E2967" t="s">
        <v>82</v>
      </c>
      <c r="F2967" s="107"/>
    </row>
    <row r="2968" spans="1:6" x14ac:dyDescent="0.25">
      <c r="A2968" s="17">
        <v>51204</v>
      </c>
      <c r="B2968" s="24" t="s">
        <v>87</v>
      </c>
      <c r="C2968" s="25">
        <v>42894</v>
      </c>
      <c r="E2968" t="s">
        <v>82</v>
      </c>
      <c r="F2968" s="107"/>
    </row>
    <row r="2969" spans="1:6" x14ac:dyDescent="0.25">
      <c r="A2969" s="17">
        <v>51205</v>
      </c>
      <c r="B2969" s="24" t="s">
        <v>87</v>
      </c>
      <c r="C2969" s="25">
        <v>42894</v>
      </c>
      <c r="E2969" t="s">
        <v>82</v>
      </c>
      <c r="F2969" s="107"/>
    </row>
    <row r="2970" spans="1:6" x14ac:dyDescent="0.25">
      <c r="A2970" s="17">
        <v>51206</v>
      </c>
      <c r="B2970" s="24" t="s">
        <v>87</v>
      </c>
      <c r="C2970" s="25">
        <v>42894</v>
      </c>
      <c r="E2970" t="s">
        <v>82</v>
      </c>
      <c r="F2970" s="107"/>
    </row>
    <row r="2971" spans="1:6" x14ac:dyDescent="0.25">
      <c r="A2971" s="17">
        <v>51113</v>
      </c>
      <c r="B2971" s="24" t="s">
        <v>87</v>
      </c>
      <c r="C2971" s="25">
        <v>42899</v>
      </c>
      <c r="E2971" t="s">
        <v>82</v>
      </c>
      <c r="F2971" s="107"/>
    </row>
    <row r="2972" spans="1:6" x14ac:dyDescent="0.25">
      <c r="A2972" s="17">
        <v>51221</v>
      </c>
      <c r="B2972" s="24" t="s">
        <v>87</v>
      </c>
      <c r="C2972" s="25">
        <v>42901</v>
      </c>
      <c r="E2972" t="s">
        <v>82</v>
      </c>
      <c r="F2972" s="107"/>
    </row>
    <row r="2973" spans="1:6" x14ac:dyDescent="0.25">
      <c r="A2973" s="17">
        <v>51220</v>
      </c>
      <c r="B2973" s="24" t="s">
        <v>87</v>
      </c>
      <c r="C2973" s="25">
        <v>42902</v>
      </c>
      <c r="E2973" t="s">
        <v>82</v>
      </c>
      <c r="F2973" s="107"/>
    </row>
    <row r="2974" spans="1:6" x14ac:dyDescent="0.25">
      <c r="A2974" s="17">
        <v>51222</v>
      </c>
      <c r="B2974" s="24" t="s">
        <v>87</v>
      </c>
      <c r="C2974" s="25">
        <v>42905</v>
      </c>
      <c r="E2974" t="s">
        <v>82</v>
      </c>
      <c r="F2974" s="107"/>
    </row>
    <row r="2975" spans="1:6" x14ac:dyDescent="0.25">
      <c r="A2975" s="17">
        <v>51213</v>
      </c>
      <c r="B2975" s="24" t="s">
        <v>87</v>
      </c>
      <c r="C2975" s="25">
        <v>42905</v>
      </c>
      <c r="E2975" t="s">
        <v>82</v>
      </c>
      <c r="F2975" s="107"/>
    </row>
    <row r="2976" spans="1:6" x14ac:dyDescent="0.25">
      <c r="A2976" s="17">
        <v>51272</v>
      </c>
      <c r="B2976" s="24" t="s">
        <v>87</v>
      </c>
      <c r="C2976" s="25">
        <v>42905</v>
      </c>
      <c r="E2976" t="s">
        <v>82</v>
      </c>
      <c r="F2976" s="107"/>
    </row>
    <row r="2977" spans="1:6" x14ac:dyDescent="0.25">
      <c r="A2977" s="17">
        <v>51214</v>
      </c>
      <c r="B2977" s="24" t="s">
        <v>87</v>
      </c>
      <c r="C2977" s="25">
        <v>42905</v>
      </c>
      <c r="E2977" t="s">
        <v>82</v>
      </c>
      <c r="F2977" s="107"/>
    </row>
    <row r="2978" spans="1:6" x14ac:dyDescent="0.25">
      <c r="A2978" s="17">
        <v>51215</v>
      </c>
      <c r="B2978" s="24" t="s">
        <v>87</v>
      </c>
      <c r="C2978" s="25">
        <v>42905</v>
      </c>
      <c r="E2978" t="s">
        <v>82</v>
      </c>
      <c r="F2978" s="107"/>
    </row>
    <row r="2979" spans="1:6" x14ac:dyDescent="0.25">
      <c r="A2979" s="17">
        <v>51216</v>
      </c>
      <c r="B2979" s="24" t="s">
        <v>87</v>
      </c>
      <c r="C2979" s="25">
        <v>42905</v>
      </c>
      <c r="E2979" t="s">
        <v>82</v>
      </c>
      <c r="F2979" s="107"/>
    </row>
    <row r="2980" spans="1:6" x14ac:dyDescent="0.25">
      <c r="A2980" s="17">
        <v>51217</v>
      </c>
      <c r="B2980" s="24" t="s">
        <v>87</v>
      </c>
      <c r="C2980" s="25">
        <v>42905</v>
      </c>
      <c r="E2980" t="s">
        <v>82</v>
      </c>
      <c r="F2980" s="107"/>
    </row>
    <row r="2981" spans="1:6" x14ac:dyDescent="0.25">
      <c r="A2981" s="17">
        <v>51218</v>
      </c>
      <c r="B2981" s="24" t="s">
        <v>87</v>
      </c>
      <c r="C2981" s="25">
        <v>42905</v>
      </c>
      <c r="E2981" t="s">
        <v>82</v>
      </c>
      <c r="F2981" s="107"/>
    </row>
    <row r="2982" spans="1:6" x14ac:dyDescent="0.25">
      <c r="A2982" s="17">
        <v>51223</v>
      </c>
      <c r="B2982" s="24" t="s">
        <v>87</v>
      </c>
      <c r="C2982" s="25">
        <v>42905</v>
      </c>
      <c r="E2982" t="s">
        <v>82</v>
      </c>
      <c r="F2982" s="107"/>
    </row>
    <row r="2983" spans="1:6" x14ac:dyDescent="0.25">
      <c r="A2983" s="17">
        <v>51224</v>
      </c>
      <c r="B2983" s="24" t="s">
        <v>87</v>
      </c>
      <c r="C2983" s="25">
        <v>42905</v>
      </c>
      <c r="E2983" t="s">
        <v>82</v>
      </c>
      <c r="F2983" s="107"/>
    </row>
    <row r="2984" spans="1:6" x14ac:dyDescent="0.25">
      <c r="A2984" s="17">
        <v>51261</v>
      </c>
      <c r="B2984" s="24" t="s">
        <v>87</v>
      </c>
      <c r="C2984" s="25">
        <v>42905</v>
      </c>
      <c r="E2984" t="s">
        <v>82</v>
      </c>
      <c r="F2984" s="107"/>
    </row>
    <row r="2985" spans="1:6" x14ac:dyDescent="0.25">
      <c r="A2985" s="17">
        <v>51262</v>
      </c>
      <c r="B2985" s="24" t="s">
        <v>87</v>
      </c>
      <c r="C2985" s="25">
        <v>42905</v>
      </c>
      <c r="E2985" t="s">
        <v>82</v>
      </c>
      <c r="F2985" s="107"/>
    </row>
    <row r="2986" spans="1:6" x14ac:dyDescent="0.25">
      <c r="A2986" s="17">
        <v>51263</v>
      </c>
      <c r="B2986" s="24" t="s">
        <v>87</v>
      </c>
      <c r="C2986" s="25">
        <v>42905</v>
      </c>
      <c r="E2986" t="s">
        <v>82</v>
      </c>
      <c r="F2986" s="107"/>
    </row>
    <row r="2987" spans="1:6" x14ac:dyDescent="0.25">
      <c r="A2987" s="17">
        <v>51264</v>
      </c>
      <c r="B2987" s="24" t="s">
        <v>87</v>
      </c>
      <c r="C2987" s="25">
        <v>42905</v>
      </c>
      <c r="E2987" t="s">
        <v>82</v>
      </c>
      <c r="F2987" s="107"/>
    </row>
    <row r="2988" spans="1:6" x14ac:dyDescent="0.25">
      <c r="A2988" s="17">
        <v>51265</v>
      </c>
      <c r="B2988" s="24" t="s">
        <v>87</v>
      </c>
      <c r="C2988" s="25">
        <v>42905</v>
      </c>
      <c r="E2988" t="s">
        <v>82</v>
      </c>
      <c r="F2988" s="107"/>
    </row>
    <row r="2989" spans="1:6" x14ac:dyDescent="0.25">
      <c r="A2989" s="17">
        <v>51266</v>
      </c>
      <c r="B2989" s="24" t="s">
        <v>87</v>
      </c>
      <c r="C2989" s="25">
        <v>42905</v>
      </c>
      <c r="E2989" t="s">
        <v>82</v>
      </c>
      <c r="F2989" s="107"/>
    </row>
    <row r="2990" spans="1:6" x14ac:dyDescent="0.25">
      <c r="A2990" s="17">
        <v>51269</v>
      </c>
      <c r="B2990" s="24" t="s">
        <v>87</v>
      </c>
      <c r="C2990" s="25">
        <v>42905</v>
      </c>
      <c r="E2990" t="s">
        <v>82</v>
      </c>
      <c r="F2990" s="107"/>
    </row>
    <row r="2991" spans="1:6" x14ac:dyDescent="0.25">
      <c r="A2991" s="17">
        <v>51271</v>
      </c>
      <c r="B2991" s="24" t="s">
        <v>87</v>
      </c>
      <c r="C2991" s="25">
        <v>42905</v>
      </c>
      <c r="E2991" t="s">
        <v>82</v>
      </c>
      <c r="F2991" s="107"/>
    </row>
    <row r="2992" spans="1:6" x14ac:dyDescent="0.25">
      <c r="A2992" s="17">
        <v>51279</v>
      </c>
      <c r="B2992" s="24" t="s">
        <v>87</v>
      </c>
      <c r="C2992" s="25">
        <v>42905</v>
      </c>
      <c r="E2992" t="s">
        <v>82</v>
      </c>
      <c r="F2992" s="107"/>
    </row>
    <row r="2993" spans="1:6" x14ac:dyDescent="0.25">
      <c r="A2993" s="17">
        <v>51283</v>
      </c>
      <c r="B2993" s="24" t="s">
        <v>87</v>
      </c>
      <c r="C2993" s="25">
        <v>42909</v>
      </c>
      <c r="E2993" t="s">
        <v>82</v>
      </c>
      <c r="F2993" s="107"/>
    </row>
    <row r="2994" spans="1:6" x14ac:dyDescent="0.25">
      <c r="A2994" s="17">
        <v>51285</v>
      </c>
      <c r="B2994" s="24" t="s">
        <v>87</v>
      </c>
      <c r="C2994" s="25">
        <v>42909</v>
      </c>
      <c r="E2994" t="s">
        <v>82</v>
      </c>
      <c r="F2994" s="107"/>
    </row>
    <row r="2995" spans="1:6" x14ac:dyDescent="0.25">
      <c r="A2995" s="17">
        <v>51284</v>
      </c>
      <c r="B2995" s="24" t="s">
        <v>87</v>
      </c>
      <c r="C2995" s="25">
        <v>42909</v>
      </c>
      <c r="E2995" t="s">
        <v>82</v>
      </c>
      <c r="F2995" s="107"/>
    </row>
    <row r="2996" spans="1:6" x14ac:dyDescent="0.25">
      <c r="A2996" s="17">
        <v>51282</v>
      </c>
      <c r="B2996" s="24" t="s">
        <v>87</v>
      </c>
      <c r="C2996" s="25">
        <v>42909</v>
      </c>
      <c r="E2996" t="s">
        <v>82</v>
      </c>
      <c r="F2996" s="107"/>
    </row>
    <row r="2997" spans="1:6" x14ac:dyDescent="0.25">
      <c r="A2997" s="17">
        <v>51318</v>
      </c>
      <c r="B2997" s="24" t="s">
        <v>87</v>
      </c>
      <c r="C2997" s="25">
        <v>42912</v>
      </c>
      <c r="E2997" t="s">
        <v>82</v>
      </c>
      <c r="F2997" s="107"/>
    </row>
    <row r="2998" spans="1:6" x14ac:dyDescent="0.25">
      <c r="A2998" s="17">
        <v>51202</v>
      </c>
      <c r="B2998" s="24" t="s">
        <v>87</v>
      </c>
      <c r="C2998" s="25">
        <v>42912</v>
      </c>
      <c r="E2998" t="s">
        <v>82</v>
      </c>
      <c r="F2998" s="107"/>
    </row>
    <row r="2999" spans="1:6" x14ac:dyDescent="0.25">
      <c r="A2999" s="17">
        <v>51310</v>
      </c>
      <c r="B2999" s="24" t="s">
        <v>87</v>
      </c>
      <c r="C2999" s="25">
        <v>42912</v>
      </c>
      <c r="E2999" t="s">
        <v>82</v>
      </c>
      <c r="F2999" s="107"/>
    </row>
    <row r="3000" spans="1:6" x14ac:dyDescent="0.25">
      <c r="A3000" s="17">
        <v>51312</v>
      </c>
      <c r="B3000" s="24" t="s">
        <v>87</v>
      </c>
      <c r="C3000" s="25">
        <v>42912</v>
      </c>
      <c r="E3000" t="s">
        <v>82</v>
      </c>
      <c r="F3000" s="107"/>
    </row>
    <row r="3001" spans="1:6" x14ac:dyDescent="0.25">
      <c r="A3001" s="17">
        <v>51309</v>
      </c>
      <c r="B3001" s="24" t="s">
        <v>87</v>
      </c>
      <c r="C3001" s="25">
        <v>42912</v>
      </c>
      <c r="E3001" t="s">
        <v>82</v>
      </c>
      <c r="F3001" s="107"/>
    </row>
    <row r="3002" spans="1:6" x14ac:dyDescent="0.25">
      <c r="A3002" s="17">
        <v>51311</v>
      </c>
      <c r="B3002" s="24" t="s">
        <v>87</v>
      </c>
      <c r="C3002" s="25">
        <v>42912</v>
      </c>
      <c r="E3002" t="s">
        <v>82</v>
      </c>
      <c r="F3002" s="107"/>
    </row>
    <row r="3003" spans="1:6" x14ac:dyDescent="0.25">
      <c r="A3003" s="17">
        <v>51132</v>
      </c>
      <c r="B3003" s="24" t="s">
        <v>87</v>
      </c>
      <c r="C3003" s="25">
        <v>42912</v>
      </c>
      <c r="E3003" t="s">
        <v>82</v>
      </c>
      <c r="F3003" s="107"/>
    </row>
    <row r="3004" spans="1:6" x14ac:dyDescent="0.25">
      <c r="A3004" s="17">
        <v>51313</v>
      </c>
      <c r="B3004" s="24" t="s">
        <v>87</v>
      </c>
      <c r="C3004" s="25">
        <v>42912</v>
      </c>
      <c r="E3004" t="s">
        <v>82</v>
      </c>
      <c r="F3004" s="107"/>
    </row>
    <row r="3005" spans="1:6" x14ac:dyDescent="0.25">
      <c r="A3005" s="17">
        <v>51303</v>
      </c>
      <c r="B3005" s="24" t="s">
        <v>87</v>
      </c>
      <c r="C3005" s="25">
        <v>42912</v>
      </c>
      <c r="E3005" t="s">
        <v>82</v>
      </c>
      <c r="F3005" s="107"/>
    </row>
    <row r="3006" spans="1:6" x14ac:dyDescent="0.25">
      <c r="A3006" s="17">
        <v>51301</v>
      </c>
      <c r="B3006" s="24" t="s">
        <v>87</v>
      </c>
      <c r="C3006" s="25">
        <v>42912</v>
      </c>
      <c r="E3006" t="s">
        <v>82</v>
      </c>
      <c r="F3006" s="107"/>
    </row>
    <row r="3007" spans="1:6" x14ac:dyDescent="0.25">
      <c r="A3007" s="17">
        <v>51300</v>
      </c>
      <c r="B3007" s="24" t="s">
        <v>87</v>
      </c>
      <c r="C3007" s="25">
        <v>42912</v>
      </c>
      <c r="E3007" t="s">
        <v>82</v>
      </c>
      <c r="F3007" s="107"/>
    </row>
    <row r="3008" spans="1:6" x14ac:dyDescent="0.25">
      <c r="A3008" s="17">
        <v>51288</v>
      </c>
      <c r="B3008" s="24" t="s">
        <v>87</v>
      </c>
      <c r="C3008" s="25">
        <v>42912</v>
      </c>
      <c r="E3008" t="s">
        <v>82</v>
      </c>
      <c r="F3008" s="107"/>
    </row>
    <row r="3009" spans="1:6" x14ac:dyDescent="0.25">
      <c r="A3009" s="17">
        <v>51299</v>
      </c>
      <c r="B3009" s="24" t="s">
        <v>87</v>
      </c>
      <c r="C3009" s="25">
        <v>42912</v>
      </c>
      <c r="E3009" t="s">
        <v>82</v>
      </c>
      <c r="F3009" s="107"/>
    </row>
    <row r="3010" spans="1:6" x14ac:dyDescent="0.25">
      <c r="A3010" s="17">
        <v>51287</v>
      </c>
      <c r="B3010" s="24" t="s">
        <v>87</v>
      </c>
      <c r="C3010" s="25">
        <v>42912</v>
      </c>
      <c r="E3010" t="s">
        <v>82</v>
      </c>
      <c r="F3010" s="107"/>
    </row>
    <row r="3011" spans="1:6" x14ac:dyDescent="0.25">
      <c r="A3011" s="17">
        <v>51286</v>
      </c>
      <c r="B3011" s="24" t="s">
        <v>87</v>
      </c>
      <c r="C3011" s="25">
        <v>42912</v>
      </c>
      <c r="E3011" t="s">
        <v>82</v>
      </c>
      <c r="F3011" s="107"/>
    </row>
    <row r="3012" spans="1:6" x14ac:dyDescent="0.25">
      <c r="A3012" s="17">
        <v>51307</v>
      </c>
      <c r="B3012" s="24" t="s">
        <v>87</v>
      </c>
      <c r="C3012" s="25">
        <v>42912</v>
      </c>
      <c r="E3012" t="s">
        <v>82</v>
      </c>
      <c r="F3012" s="107"/>
    </row>
    <row r="3013" spans="1:6" x14ac:dyDescent="0.25">
      <c r="A3013" s="17">
        <v>51306</v>
      </c>
      <c r="B3013" s="24" t="s">
        <v>87</v>
      </c>
      <c r="C3013" s="25">
        <v>42912</v>
      </c>
      <c r="E3013" t="s">
        <v>82</v>
      </c>
      <c r="F3013" s="107"/>
    </row>
    <row r="3014" spans="1:6" x14ac:dyDescent="0.25">
      <c r="A3014" s="17">
        <v>51305</v>
      </c>
      <c r="B3014" s="24" t="s">
        <v>87</v>
      </c>
      <c r="C3014" s="25">
        <v>42912</v>
      </c>
      <c r="E3014" t="s">
        <v>82</v>
      </c>
      <c r="F3014" s="107"/>
    </row>
    <row r="3015" spans="1:6" x14ac:dyDescent="0.25">
      <c r="A3015" s="17">
        <v>51304</v>
      </c>
      <c r="B3015" s="24" t="s">
        <v>87</v>
      </c>
      <c r="C3015" s="25">
        <v>42912</v>
      </c>
      <c r="E3015" t="s">
        <v>82</v>
      </c>
      <c r="F3015" s="107"/>
    </row>
    <row r="3016" spans="1:6" x14ac:dyDescent="0.25">
      <c r="A3016" s="17">
        <v>51320</v>
      </c>
      <c r="B3016" s="24" t="s">
        <v>87</v>
      </c>
      <c r="C3016" s="25">
        <v>42914</v>
      </c>
      <c r="E3016" t="s">
        <v>82</v>
      </c>
      <c r="F3016" s="107"/>
    </row>
    <row r="3017" spans="1:6" x14ac:dyDescent="0.25">
      <c r="A3017" s="17">
        <v>51326</v>
      </c>
      <c r="B3017" s="24" t="s">
        <v>87</v>
      </c>
      <c r="C3017" s="25">
        <v>42914</v>
      </c>
      <c r="E3017" t="s">
        <v>82</v>
      </c>
      <c r="F3017" s="107"/>
    </row>
    <row r="3018" spans="1:6" x14ac:dyDescent="0.25">
      <c r="A3018" s="17">
        <v>51316</v>
      </c>
      <c r="B3018" s="24" t="s">
        <v>87</v>
      </c>
      <c r="C3018" s="25">
        <v>42914</v>
      </c>
      <c r="E3018" t="s">
        <v>82</v>
      </c>
      <c r="F3018" s="107"/>
    </row>
    <row r="3019" spans="1:6" x14ac:dyDescent="0.25">
      <c r="A3019" s="17">
        <v>51325</v>
      </c>
      <c r="B3019" s="24" t="s">
        <v>87</v>
      </c>
      <c r="C3019" s="25">
        <v>42914</v>
      </c>
      <c r="E3019" t="s">
        <v>82</v>
      </c>
      <c r="F3019" s="107"/>
    </row>
    <row r="3020" spans="1:6" x14ac:dyDescent="0.25">
      <c r="A3020" s="17">
        <v>51319</v>
      </c>
      <c r="B3020" s="24" t="s">
        <v>87</v>
      </c>
      <c r="C3020" s="25">
        <v>42914</v>
      </c>
      <c r="E3020" t="s">
        <v>82</v>
      </c>
      <c r="F3020" s="107"/>
    </row>
    <row r="3021" spans="1:6" x14ac:dyDescent="0.25">
      <c r="A3021" s="17">
        <v>51321</v>
      </c>
      <c r="B3021" s="24" t="s">
        <v>87</v>
      </c>
      <c r="C3021" s="25">
        <v>42914</v>
      </c>
      <c r="E3021" t="s">
        <v>82</v>
      </c>
      <c r="F3021" s="107"/>
    </row>
    <row r="3022" spans="1:6" x14ac:dyDescent="0.25">
      <c r="A3022" s="17">
        <v>51322</v>
      </c>
      <c r="B3022" s="24" t="s">
        <v>87</v>
      </c>
      <c r="C3022" s="25">
        <v>42914</v>
      </c>
      <c r="E3022" t="s">
        <v>82</v>
      </c>
      <c r="F3022" s="107"/>
    </row>
    <row r="3023" spans="1:6" x14ac:dyDescent="0.25">
      <c r="A3023" s="17">
        <v>43663</v>
      </c>
      <c r="B3023" s="26" t="s">
        <v>86</v>
      </c>
      <c r="C3023" s="25">
        <v>42652</v>
      </c>
      <c r="E3023" t="s">
        <v>82</v>
      </c>
      <c r="F3023" s="107"/>
    </row>
    <row r="3024" spans="1:6" x14ac:dyDescent="0.25">
      <c r="A3024" s="17">
        <v>51323</v>
      </c>
      <c r="B3024" s="24" t="s">
        <v>87</v>
      </c>
      <c r="C3024" s="25">
        <v>42914</v>
      </c>
      <c r="E3024" t="s">
        <v>82</v>
      </c>
      <c r="F3024" s="107"/>
    </row>
    <row r="3025" spans="1:6" x14ac:dyDescent="0.25">
      <c r="A3025" s="17">
        <v>51324</v>
      </c>
      <c r="B3025" s="24" t="s">
        <v>87</v>
      </c>
      <c r="C3025" s="25">
        <v>42914</v>
      </c>
      <c r="E3025" t="s">
        <v>82</v>
      </c>
      <c r="F3025" s="107"/>
    </row>
    <row r="3026" spans="1:6" x14ac:dyDescent="0.25">
      <c r="A3026" s="17">
        <v>51314</v>
      </c>
      <c r="B3026" s="24" t="s">
        <v>87</v>
      </c>
      <c r="C3026" s="25">
        <v>42914</v>
      </c>
      <c r="E3026" t="s">
        <v>82</v>
      </c>
      <c r="F3026" s="107"/>
    </row>
    <row r="3027" spans="1:6" x14ac:dyDescent="0.25">
      <c r="A3027" s="17">
        <v>51315</v>
      </c>
      <c r="B3027" s="24" t="s">
        <v>87</v>
      </c>
      <c r="C3027" s="25">
        <v>42914</v>
      </c>
      <c r="E3027" t="s">
        <v>82</v>
      </c>
      <c r="F3027" s="107"/>
    </row>
    <row r="3028" spans="1:6" x14ac:dyDescent="0.25">
      <c r="A3028" s="17">
        <v>51327</v>
      </c>
      <c r="B3028" s="24" t="s">
        <v>87</v>
      </c>
      <c r="C3028" s="25">
        <v>42915</v>
      </c>
      <c r="E3028" t="s">
        <v>82</v>
      </c>
      <c r="F3028" s="107"/>
    </row>
    <row r="3029" spans="1:6" x14ac:dyDescent="0.25">
      <c r="A3029" s="17">
        <v>51339</v>
      </c>
      <c r="B3029" s="24" t="s">
        <v>87</v>
      </c>
      <c r="C3029" s="25">
        <v>42915</v>
      </c>
      <c r="E3029" t="s">
        <v>82</v>
      </c>
      <c r="F3029" s="107"/>
    </row>
    <row r="3030" spans="1:6" x14ac:dyDescent="0.25">
      <c r="A3030" s="17">
        <v>51344</v>
      </c>
      <c r="B3030" s="24" t="s">
        <v>87</v>
      </c>
      <c r="C3030" s="25">
        <v>42915</v>
      </c>
      <c r="E3030" t="s">
        <v>82</v>
      </c>
      <c r="F3030" s="107"/>
    </row>
    <row r="3031" spans="1:6" x14ac:dyDescent="0.25">
      <c r="A3031" s="17">
        <v>51343</v>
      </c>
      <c r="B3031" s="24" t="s">
        <v>87</v>
      </c>
      <c r="C3031" s="25">
        <v>42915</v>
      </c>
      <c r="E3031" t="s">
        <v>82</v>
      </c>
      <c r="F3031" s="107"/>
    </row>
    <row r="3032" spans="1:6" x14ac:dyDescent="0.25">
      <c r="A3032" s="17">
        <v>51354</v>
      </c>
      <c r="B3032" s="24" t="s">
        <v>87</v>
      </c>
      <c r="C3032" s="25">
        <v>42915</v>
      </c>
      <c r="E3032" t="s">
        <v>82</v>
      </c>
      <c r="F3032" s="107"/>
    </row>
    <row r="3033" spans="1:6" x14ac:dyDescent="0.25">
      <c r="A3033" s="17">
        <v>51349</v>
      </c>
      <c r="B3033" s="24" t="s">
        <v>87</v>
      </c>
      <c r="C3033" s="25">
        <v>42915</v>
      </c>
      <c r="E3033" t="s">
        <v>82</v>
      </c>
      <c r="F3033" s="107"/>
    </row>
    <row r="3034" spans="1:6" x14ac:dyDescent="0.25">
      <c r="A3034" s="17">
        <v>51352</v>
      </c>
      <c r="B3034" s="24" t="s">
        <v>87</v>
      </c>
      <c r="C3034" s="25">
        <v>42915</v>
      </c>
      <c r="E3034" t="s">
        <v>82</v>
      </c>
      <c r="F3034" s="107"/>
    </row>
    <row r="3035" spans="1:6" x14ac:dyDescent="0.25">
      <c r="A3035" s="17">
        <v>51353</v>
      </c>
      <c r="B3035" s="24" t="s">
        <v>87</v>
      </c>
      <c r="C3035" s="25">
        <v>42915</v>
      </c>
      <c r="E3035" t="s">
        <v>82</v>
      </c>
      <c r="F3035" s="107"/>
    </row>
    <row r="3036" spans="1:6" x14ac:dyDescent="0.25">
      <c r="A3036" s="17">
        <v>51348</v>
      </c>
      <c r="B3036" s="24" t="s">
        <v>87</v>
      </c>
      <c r="C3036" s="25">
        <v>42915</v>
      </c>
      <c r="E3036" t="s">
        <v>82</v>
      </c>
      <c r="F3036" s="107"/>
    </row>
    <row r="3037" spans="1:6" x14ac:dyDescent="0.25">
      <c r="A3037" s="17">
        <v>51342</v>
      </c>
      <c r="B3037" s="24" t="s">
        <v>87</v>
      </c>
      <c r="C3037" s="25">
        <v>42915</v>
      </c>
      <c r="E3037" t="s">
        <v>82</v>
      </c>
      <c r="F3037" s="107"/>
    </row>
    <row r="3038" spans="1:6" x14ac:dyDescent="0.25">
      <c r="A3038" s="17">
        <v>39177</v>
      </c>
      <c r="B3038" s="26" t="s">
        <v>86</v>
      </c>
      <c r="C3038" s="25">
        <v>42658</v>
      </c>
      <c r="E3038" t="s">
        <v>82</v>
      </c>
      <c r="F3038" s="107"/>
    </row>
    <row r="3039" spans="1:6" x14ac:dyDescent="0.25">
      <c r="A3039" s="17">
        <v>37973</v>
      </c>
      <c r="B3039" s="26" t="s">
        <v>86</v>
      </c>
      <c r="C3039" s="25">
        <v>42659</v>
      </c>
      <c r="E3039" t="s">
        <v>82</v>
      </c>
      <c r="F3039" s="107"/>
    </row>
    <row r="3040" spans="1:6" x14ac:dyDescent="0.25">
      <c r="A3040" s="17">
        <v>37972</v>
      </c>
      <c r="B3040" s="26" t="s">
        <v>86</v>
      </c>
      <c r="C3040" s="25">
        <v>42659</v>
      </c>
      <c r="D3040" s="27">
        <v>1</v>
      </c>
      <c r="E3040" t="s">
        <v>82</v>
      </c>
      <c r="F3040" s="107"/>
    </row>
    <row r="3041" spans="1:6" x14ac:dyDescent="0.25">
      <c r="A3041" s="17">
        <v>42613</v>
      </c>
      <c r="B3041" s="26" t="s">
        <v>86</v>
      </c>
      <c r="C3041" s="25">
        <v>42659</v>
      </c>
      <c r="D3041" s="27">
        <v>1</v>
      </c>
      <c r="E3041" t="s">
        <v>82</v>
      </c>
      <c r="F3041" s="107"/>
    </row>
    <row r="3042" spans="1:6" x14ac:dyDescent="0.25">
      <c r="A3042" s="17">
        <v>38881</v>
      </c>
      <c r="B3042" s="26" t="s">
        <v>86</v>
      </c>
      <c r="C3042" s="25">
        <v>42659</v>
      </c>
      <c r="E3042" t="s">
        <v>82</v>
      </c>
      <c r="F3042" s="107"/>
    </row>
    <row r="3043" spans="1:6" x14ac:dyDescent="0.25">
      <c r="A3043" s="17">
        <v>48616</v>
      </c>
      <c r="B3043" s="26" t="s">
        <v>84</v>
      </c>
      <c r="C3043" s="25">
        <v>42660</v>
      </c>
      <c r="E3043" t="s">
        <v>82</v>
      </c>
      <c r="F3043" s="107"/>
    </row>
    <row r="3044" spans="1:6" x14ac:dyDescent="0.25">
      <c r="A3044" s="17">
        <v>48615</v>
      </c>
      <c r="B3044" s="26" t="s">
        <v>86</v>
      </c>
      <c r="C3044" s="25">
        <v>42660</v>
      </c>
      <c r="D3044" s="27">
        <v>1</v>
      </c>
      <c r="E3044" t="s">
        <v>82</v>
      </c>
      <c r="F3044" s="107"/>
    </row>
    <row r="3045" spans="1:6" x14ac:dyDescent="0.25">
      <c r="A3045" s="17">
        <v>51341</v>
      </c>
      <c r="B3045" s="24" t="s">
        <v>87</v>
      </c>
      <c r="C3045" s="25">
        <v>42915</v>
      </c>
      <c r="E3045" t="s">
        <v>82</v>
      </c>
      <c r="F3045" s="107"/>
    </row>
    <row r="3046" spans="1:6" x14ac:dyDescent="0.25">
      <c r="A3046" s="17">
        <v>51340</v>
      </c>
      <c r="B3046" s="24" t="s">
        <v>87</v>
      </c>
      <c r="C3046" s="25">
        <v>42915</v>
      </c>
      <c r="E3046" t="s">
        <v>82</v>
      </c>
      <c r="F3046" s="107"/>
    </row>
    <row r="3047" spans="1:6" x14ac:dyDescent="0.25">
      <c r="A3047" s="17">
        <v>51338</v>
      </c>
      <c r="B3047" s="24" t="s">
        <v>87</v>
      </c>
      <c r="C3047" s="25">
        <v>42915</v>
      </c>
      <c r="E3047" t="s">
        <v>82</v>
      </c>
      <c r="F3047" s="107"/>
    </row>
    <row r="3048" spans="1:6" x14ac:dyDescent="0.25">
      <c r="A3048" s="17">
        <v>51337</v>
      </c>
      <c r="B3048" s="24" t="s">
        <v>87</v>
      </c>
      <c r="C3048" s="25">
        <v>42915</v>
      </c>
      <c r="E3048" t="s">
        <v>82</v>
      </c>
      <c r="F3048" s="107"/>
    </row>
    <row r="3049" spans="1:6" x14ac:dyDescent="0.25">
      <c r="A3049" s="17">
        <v>51358</v>
      </c>
      <c r="B3049" s="24" t="s">
        <v>87</v>
      </c>
      <c r="C3049" s="25">
        <v>42915</v>
      </c>
      <c r="E3049" t="s">
        <v>82</v>
      </c>
      <c r="F3049" s="107"/>
    </row>
    <row r="3050" spans="1:6" x14ac:dyDescent="0.25">
      <c r="A3050" s="17">
        <v>51350</v>
      </c>
      <c r="B3050" s="24" t="s">
        <v>87</v>
      </c>
      <c r="C3050" s="25">
        <v>42915</v>
      </c>
      <c r="E3050" t="s">
        <v>82</v>
      </c>
      <c r="F3050" s="107"/>
    </row>
    <row r="3051" spans="1:6" x14ac:dyDescent="0.25">
      <c r="A3051" s="17">
        <v>51157</v>
      </c>
      <c r="B3051" s="24" t="s">
        <v>85</v>
      </c>
      <c r="C3051" s="25">
        <v>42665</v>
      </c>
      <c r="E3051" t="s">
        <v>82</v>
      </c>
      <c r="F3051" s="107"/>
    </row>
    <row r="3052" spans="1:6" x14ac:dyDescent="0.25">
      <c r="A3052" s="17">
        <v>51153</v>
      </c>
      <c r="B3052" s="24" t="s">
        <v>85</v>
      </c>
      <c r="C3052" s="25">
        <v>42665</v>
      </c>
      <c r="E3052" t="s">
        <v>82</v>
      </c>
      <c r="F3052" s="107"/>
    </row>
    <row r="3053" spans="1:6" x14ac:dyDescent="0.25">
      <c r="A3053" s="17">
        <v>51152</v>
      </c>
      <c r="B3053" s="24" t="s">
        <v>85</v>
      </c>
      <c r="C3053" s="25">
        <v>42665</v>
      </c>
      <c r="E3053" t="s">
        <v>82</v>
      </c>
      <c r="F3053" s="107"/>
    </row>
    <row r="3054" spans="1:6" x14ac:dyDescent="0.25">
      <c r="A3054" s="17">
        <v>51347</v>
      </c>
      <c r="B3054" s="24" t="s">
        <v>87</v>
      </c>
      <c r="C3054" s="25">
        <v>42915</v>
      </c>
      <c r="E3054" t="s">
        <v>82</v>
      </c>
      <c r="F3054" s="107"/>
    </row>
    <row r="3055" spans="1:6" x14ac:dyDescent="0.25">
      <c r="A3055" s="17">
        <v>51346</v>
      </c>
      <c r="B3055" s="24" t="s">
        <v>87</v>
      </c>
      <c r="C3055" s="25">
        <v>42915</v>
      </c>
      <c r="E3055" t="s">
        <v>82</v>
      </c>
      <c r="F3055" s="107"/>
    </row>
    <row r="3056" spans="1:6" x14ac:dyDescent="0.25">
      <c r="A3056" s="17">
        <v>51359</v>
      </c>
      <c r="B3056" s="24" t="s">
        <v>87</v>
      </c>
      <c r="C3056" s="25">
        <v>42921</v>
      </c>
      <c r="E3056" t="s">
        <v>82</v>
      </c>
      <c r="F3056" s="107"/>
    </row>
    <row r="3057" spans="1:6" x14ac:dyDescent="0.25">
      <c r="A3057" s="17">
        <v>51361</v>
      </c>
      <c r="B3057" s="24" t="s">
        <v>87</v>
      </c>
      <c r="C3057" s="25">
        <v>42923</v>
      </c>
      <c r="E3057" t="s">
        <v>82</v>
      </c>
      <c r="F3057" s="107"/>
    </row>
    <row r="3058" spans="1:6" x14ac:dyDescent="0.25">
      <c r="A3058" s="17">
        <v>51362</v>
      </c>
      <c r="B3058" s="24" t="s">
        <v>87</v>
      </c>
      <c r="C3058" s="25">
        <v>42923</v>
      </c>
      <c r="E3058" t="s">
        <v>82</v>
      </c>
      <c r="F3058" s="107"/>
    </row>
    <row r="3059" spans="1:6" x14ac:dyDescent="0.25">
      <c r="A3059" s="17">
        <v>51368</v>
      </c>
      <c r="B3059" s="24" t="s">
        <v>87</v>
      </c>
      <c r="C3059" s="25">
        <v>42926</v>
      </c>
      <c r="E3059" t="s">
        <v>82</v>
      </c>
      <c r="F3059" s="107"/>
    </row>
    <row r="3060" spans="1:6" x14ac:dyDescent="0.25">
      <c r="A3060" s="17">
        <v>51369</v>
      </c>
      <c r="B3060" s="24" t="s">
        <v>87</v>
      </c>
      <c r="C3060" s="25">
        <v>42926</v>
      </c>
      <c r="E3060" t="s">
        <v>82</v>
      </c>
      <c r="F3060" s="107"/>
    </row>
    <row r="3061" spans="1:6" x14ac:dyDescent="0.25">
      <c r="A3061" s="17">
        <v>51365</v>
      </c>
      <c r="B3061" s="24" t="s">
        <v>87</v>
      </c>
      <c r="C3061" s="25">
        <v>42926</v>
      </c>
      <c r="E3061" t="s">
        <v>82</v>
      </c>
      <c r="F3061" s="107"/>
    </row>
    <row r="3062" spans="1:6" x14ac:dyDescent="0.25">
      <c r="A3062" s="17">
        <v>51366</v>
      </c>
      <c r="B3062" s="24" t="s">
        <v>87</v>
      </c>
      <c r="C3062" s="25">
        <v>42926</v>
      </c>
      <c r="E3062" t="s">
        <v>82</v>
      </c>
      <c r="F3062" s="107"/>
    </row>
    <row r="3063" spans="1:6" x14ac:dyDescent="0.25">
      <c r="A3063" s="17">
        <v>51364</v>
      </c>
      <c r="B3063" s="24" t="s">
        <v>87</v>
      </c>
      <c r="C3063" s="25">
        <v>42926</v>
      </c>
      <c r="E3063" t="s">
        <v>82</v>
      </c>
      <c r="F3063" s="107"/>
    </row>
    <row r="3064" spans="1:6" x14ac:dyDescent="0.25">
      <c r="A3064" s="17">
        <v>51367</v>
      </c>
      <c r="B3064" s="24" t="s">
        <v>87</v>
      </c>
      <c r="C3064" s="25">
        <v>42926</v>
      </c>
      <c r="E3064" t="s">
        <v>82</v>
      </c>
      <c r="F3064" s="107"/>
    </row>
    <row r="3065" spans="1:6" x14ac:dyDescent="0.25">
      <c r="A3065" s="17">
        <v>51378</v>
      </c>
      <c r="B3065" s="24" t="s">
        <v>87</v>
      </c>
      <c r="C3065" s="25">
        <v>42927</v>
      </c>
      <c r="E3065" t="s">
        <v>82</v>
      </c>
      <c r="F3065" s="107"/>
    </row>
    <row r="3066" spans="1:6" x14ac:dyDescent="0.25">
      <c r="A3066" s="17">
        <v>51379</v>
      </c>
      <c r="B3066" s="24" t="s">
        <v>87</v>
      </c>
      <c r="C3066" s="25">
        <v>42927</v>
      </c>
      <c r="E3066" t="s">
        <v>82</v>
      </c>
      <c r="F3066" s="107"/>
    </row>
    <row r="3067" spans="1:6" x14ac:dyDescent="0.25">
      <c r="A3067" s="17">
        <v>51374</v>
      </c>
      <c r="B3067" s="24" t="s">
        <v>87</v>
      </c>
      <c r="C3067" s="25">
        <v>42928</v>
      </c>
      <c r="E3067" t="s">
        <v>82</v>
      </c>
      <c r="F3067" s="107"/>
    </row>
    <row r="3068" spans="1:6" x14ac:dyDescent="0.25">
      <c r="A3068" s="17">
        <v>51380</v>
      </c>
      <c r="B3068" s="24" t="s">
        <v>87</v>
      </c>
      <c r="C3068" s="25">
        <v>42928</v>
      </c>
      <c r="E3068" t="s">
        <v>82</v>
      </c>
      <c r="F3068" s="107"/>
    </row>
    <row r="3069" spans="1:6" x14ac:dyDescent="0.25">
      <c r="A3069" s="17">
        <v>51381</v>
      </c>
      <c r="B3069" s="24" t="s">
        <v>87</v>
      </c>
      <c r="C3069" s="25">
        <v>42928</v>
      </c>
      <c r="E3069" t="s">
        <v>82</v>
      </c>
      <c r="F3069" s="107"/>
    </row>
    <row r="3070" spans="1:6" x14ac:dyDescent="0.25">
      <c r="A3070" s="17">
        <v>51382</v>
      </c>
      <c r="B3070" s="24" t="s">
        <v>87</v>
      </c>
      <c r="C3070" s="25">
        <v>42928</v>
      </c>
      <c r="E3070" t="s">
        <v>82</v>
      </c>
      <c r="F3070" s="107"/>
    </row>
    <row r="3071" spans="1:6" x14ac:dyDescent="0.25">
      <c r="A3071" s="17">
        <v>51383</v>
      </c>
      <c r="B3071" s="24" t="s">
        <v>87</v>
      </c>
      <c r="C3071" s="25">
        <v>42928</v>
      </c>
      <c r="E3071" t="s">
        <v>82</v>
      </c>
      <c r="F3071" s="107"/>
    </row>
    <row r="3072" spans="1:6" x14ac:dyDescent="0.25">
      <c r="A3072" s="17">
        <v>51371</v>
      </c>
      <c r="B3072" s="24" t="s">
        <v>87</v>
      </c>
      <c r="C3072" s="25">
        <v>42928</v>
      </c>
      <c r="E3072" t="s">
        <v>82</v>
      </c>
      <c r="F3072" s="107"/>
    </row>
    <row r="3073" spans="1:6" x14ac:dyDescent="0.25">
      <c r="A3073" s="17">
        <v>51360</v>
      </c>
      <c r="B3073" s="24" t="s">
        <v>87</v>
      </c>
      <c r="C3073" s="25">
        <v>42933</v>
      </c>
      <c r="E3073" t="s">
        <v>82</v>
      </c>
      <c r="F3073" s="107"/>
    </row>
    <row r="3074" spans="1:6" x14ac:dyDescent="0.25">
      <c r="A3074" s="17">
        <v>51372</v>
      </c>
      <c r="B3074" s="24" t="s">
        <v>87</v>
      </c>
      <c r="C3074" s="25">
        <v>42934</v>
      </c>
      <c r="E3074" t="s">
        <v>82</v>
      </c>
      <c r="F3074" s="107"/>
    </row>
    <row r="3075" spans="1:6" x14ac:dyDescent="0.25">
      <c r="A3075" s="17">
        <v>51387</v>
      </c>
      <c r="B3075" s="24" t="s">
        <v>87</v>
      </c>
      <c r="C3075" s="25">
        <v>42935</v>
      </c>
      <c r="E3075" t="s">
        <v>82</v>
      </c>
      <c r="F3075" s="107"/>
    </row>
    <row r="3076" spans="1:6" x14ac:dyDescent="0.25">
      <c r="A3076" s="17">
        <v>51377</v>
      </c>
      <c r="B3076" s="24" t="s">
        <v>87</v>
      </c>
      <c r="C3076" s="25">
        <v>42935</v>
      </c>
      <c r="E3076" t="s">
        <v>82</v>
      </c>
      <c r="F3076" s="107"/>
    </row>
    <row r="3077" spans="1:6" x14ac:dyDescent="0.25">
      <c r="A3077" s="17">
        <v>51386</v>
      </c>
      <c r="B3077" s="24" t="s">
        <v>87</v>
      </c>
      <c r="C3077" s="25">
        <v>42935</v>
      </c>
      <c r="E3077" t="s">
        <v>82</v>
      </c>
      <c r="F3077" s="107"/>
    </row>
    <row r="3078" spans="1:6" x14ac:dyDescent="0.25">
      <c r="A3078" s="17">
        <v>51389</v>
      </c>
      <c r="B3078" s="24" t="s">
        <v>87</v>
      </c>
      <c r="C3078" s="25">
        <v>42935</v>
      </c>
      <c r="E3078" t="s">
        <v>82</v>
      </c>
      <c r="F3078" s="107"/>
    </row>
    <row r="3079" spans="1:6" x14ac:dyDescent="0.25">
      <c r="A3079" s="17">
        <v>51412</v>
      </c>
      <c r="B3079" s="24" t="s">
        <v>87</v>
      </c>
      <c r="C3079" s="25">
        <v>42942</v>
      </c>
      <c r="E3079" t="s">
        <v>82</v>
      </c>
      <c r="F3079" s="107"/>
    </row>
    <row r="3080" spans="1:6" x14ac:dyDescent="0.25">
      <c r="A3080" s="17">
        <v>51411</v>
      </c>
      <c r="B3080" s="24" t="s">
        <v>87</v>
      </c>
      <c r="C3080" s="25">
        <v>42942</v>
      </c>
      <c r="E3080" t="s">
        <v>82</v>
      </c>
      <c r="F3080" s="107"/>
    </row>
    <row r="3081" spans="1:6" x14ac:dyDescent="0.25">
      <c r="A3081" s="17">
        <v>51410</v>
      </c>
      <c r="B3081" s="24" t="s">
        <v>87</v>
      </c>
      <c r="C3081" s="25">
        <v>42942</v>
      </c>
      <c r="E3081" t="s">
        <v>82</v>
      </c>
      <c r="F3081" s="107"/>
    </row>
    <row r="3082" spans="1:6" x14ac:dyDescent="0.25">
      <c r="A3082" s="17">
        <v>51409</v>
      </c>
      <c r="B3082" s="24" t="s">
        <v>87</v>
      </c>
      <c r="C3082" s="25">
        <v>42942</v>
      </c>
      <c r="E3082" t="s">
        <v>82</v>
      </c>
      <c r="F3082" s="107"/>
    </row>
    <row r="3083" spans="1:6" x14ac:dyDescent="0.25">
      <c r="A3083" s="17">
        <v>51402</v>
      </c>
      <c r="B3083" s="24" t="s">
        <v>87</v>
      </c>
      <c r="C3083" s="25">
        <v>42942</v>
      </c>
      <c r="E3083" t="s">
        <v>82</v>
      </c>
      <c r="F3083" s="107"/>
    </row>
    <row r="3084" spans="1:6" x14ac:dyDescent="0.25">
      <c r="A3084" s="17">
        <v>51401</v>
      </c>
      <c r="B3084" s="24" t="s">
        <v>87</v>
      </c>
      <c r="C3084" s="25">
        <v>42942</v>
      </c>
      <c r="E3084" t="s">
        <v>82</v>
      </c>
      <c r="F3084" s="107"/>
    </row>
    <row r="3085" spans="1:6" x14ac:dyDescent="0.25">
      <c r="A3085" s="17">
        <v>51407</v>
      </c>
      <c r="B3085" s="24" t="s">
        <v>87</v>
      </c>
      <c r="C3085" s="25">
        <v>42942</v>
      </c>
      <c r="E3085" t="s">
        <v>82</v>
      </c>
      <c r="F3085" s="107"/>
    </row>
    <row r="3086" spans="1:6" x14ac:dyDescent="0.25">
      <c r="A3086" s="17">
        <v>51408</v>
      </c>
      <c r="B3086" s="24" t="s">
        <v>87</v>
      </c>
      <c r="C3086" s="25">
        <v>42942</v>
      </c>
      <c r="E3086" t="s">
        <v>82</v>
      </c>
      <c r="F3086" s="107"/>
    </row>
    <row r="3087" spans="1:6" x14ac:dyDescent="0.25">
      <c r="A3087" s="17">
        <v>51406</v>
      </c>
      <c r="B3087" s="24" t="s">
        <v>87</v>
      </c>
      <c r="C3087" s="25">
        <v>42942</v>
      </c>
      <c r="E3087" t="s">
        <v>82</v>
      </c>
      <c r="F3087" s="107"/>
    </row>
    <row r="3088" spans="1:6" x14ac:dyDescent="0.25">
      <c r="A3088" s="17">
        <v>51405</v>
      </c>
      <c r="B3088" s="24" t="s">
        <v>87</v>
      </c>
      <c r="C3088" s="25">
        <v>42942</v>
      </c>
      <c r="E3088" t="s">
        <v>82</v>
      </c>
      <c r="F3088" s="107"/>
    </row>
    <row r="3089" spans="1:6" x14ac:dyDescent="0.25">
      <c r="A3089" s="17">
        <v>51404</v>
      </c>
      <c r="B3089" s="24" t="s">
        <v>87</v>
      </c>
      <c r="C3089" s="25">
        <v>42942</v>
      </c>
      <c r="E3089" t="s">
        <v>82</v>
      </c>
      <c r="F3089" s="107"/>
    </row>
    <row r="3090" spans="1:6" x14ac:dyDescent="0.25">
      <c r="A3090" s="17">
        <v>51403</v>
      </c>
      <c r="B3090" s="24" t="s">
        <v>87</v>
      </c>
      <c r="C3090" s="25">
        <v>42942</v>
      </c>
      <c r="E3090" t="s">
        <v>82</v>
      </c>
      <c r="F3090" s="107"/>
    </row>
    <row r="3091" spans="1:6" x14ac:dyDescent="0.25">
      <c r="A3091" s="17">
        <v>51391</v>
      </c>
      <c r="B3091" s="24" t="s">
        <v>87</v>
      </c>
      <c r="C3091" s="25">
        <v>42942</v>
      </c>
      <c r="E3091" t="s">
        <v>82</v>
      </c>
      <c r="F3091" s="107"/>
    </row>
    <row r="3092" spans="1:6" x14ac:dyDescent="0.25">
      <c r="A3092" s="17">
        <v>51392</v>
      </c>
      <c r="B3092" s="24" t="s">
        <v>87</v>
      </c>
      <c r="C3092" s="25">
        <v>42942</v>
      </c>
      <c r="E3092" t="s">
        <v>82</v>
      </c>
      <c r="F3092" s="107"/>
    </row>
    <row r="3093" spans="1:6" x14ac:dyDescent="0.25">
      <c r="A3093" s="17">
        <v>51394</v>
      </c>
      <c r="B3093" s="24" t="s">
        <v>87</v>
      </c>
      <c r="C3093" s="25">
        <v>42942</v>
      </c>
      <c r="E3093" t="s">
        <v>82</v>
      </c>
      <c r="F3093" s="107"/>
    </row>
    <row r="3094" spans="1:6" x14ac:dyDescent="0.25">
      <c r="A3094" s="17">
        <v>51393</v>
      </c>
      <c r="B3094" s="24" t="s">
        <v>87</v>
      </c>
      <c r="C3094" s="25">
        <v>42942</v>
      </c>
      <c r="E3094" t="s">
        <v>82</v>
      </c>
      <c r="F3094" s="107"/>
    </row>
    <row r="3095" spans="1:6" x14ac:dyDescent="0.25">
      <c r="A3095" s="17">
        <v>51154</v>
      </c>
      <c r="B3095" s="24" t="s">
        <v>85</v>
      </c>
      <c r="C3095" s="25">
        <v>42671</v>
      </c>
      <c r="E3095" t="s">
        <v>82</v>
      </c>
      <c r="F3095" s="107"/>
    </row>
    <row r="3096" spans="1:6" x14ac:dyDescent="0.25">
      <c r="A3096" s="17">
        <v>50871</v>
      </c>
      <c r="B3096" s="24" t="s">
        <v>85</v>
      </c>
      <c r="C3096" s="25">
        <v>42671</v>
      </c>
      <c r="E3096" t="s">
        <v>82</v>
      </c>
      <c r="F3096" s="107"/>
    </row>
    <row r="3097" spans="1:6" x14ac:dyDescent="0.25">
      <c r="A3097" s="17">
        <v>51155</v>
      </c>
      <c r="B3097" s="24" t="s">
        <v>85</v>
      </c>
      <c r="C3097" s="25">
        <v>42671</v>
      </c>
      <c r="E3097" t="s">
        <v>82</v>
      </c>
      <c r="F3097" s="107"/>
    </row>
    <row r="3098" spans="1:6" x14ac:dyDescent="0.25">
      <c r="A3098" s="17">
        <v>51388</v>
      </c>
      <c r="B3098" s="24" t="s">
        <v>87</v>
      </c>
      <c r="C3098" s="25">
        <v>42942</v>
      </c>
      <c r="E3098" t="s">
        <v>82</v>
      </c>
      <c r="F3098" s="107"/>
    </row>
    <row r="3099" spans="1:6" x14ac:dyDescent="0.25">
      <c r="A3099" s="17">
        <v>51373</v>
      </c>
      <c r="B3099" s="24" t="s">
        <v>87</v>
      </c>
      <c r="C3099" s="25">
        <v>42942</v>
      </c>
      <c r="E3099" t="s">
        <v>82</v>
      </c>
      <c r="F3099" s="107"/>
    </row>
    <row r="3100" spans="1:6" x14ac:dyDescent="0.25">
      <c r="A3100" s="17">
        <v>51396</v>
      </c>
      <c r="B3100" s="24" t="s">
        <v>87</v>
      </c>
      <c r="C3100" s="25">
        <v>42942</v>
      </c>
      <c r="E3100" t="s">
        <v>82</v>
      </c>
      <c r="F3100" s="107"/>
    </row>
    <row r="3101" spans="1:6" x14ac:dyDescent="0.25">
      <c r="A3101" s="17">
        <v>51399</v>
      </c>
      <c r="B3101" s="24" t="s">
        <v>87</v>
      </c>
      <c r="C3101" s="25">
        <v>42943</v>
      </c>
      <c r="E3101" t="s">
        <v>82</v>
      </c>
      <c r="F3101" s="107"/>
    </row>
    <row r="3102" spans="1:6" x14ac:dyDescent="0.25">
      <c r="A3102" s="17">
        <v>51345</v>
      </c>
      <c r="B3102" s="24" t="s">
        <v>87</v>
      </c>
      <c r="C3102" s="25">
        <v>42943</v>
      </c>
      <c r="E3102" t="s">
        <v>82</v>
      </c>
      <c r="F3102" s="107"/>
    </row>
    <row r="3103" spans="1:6" x14ac:dyDescent="0.25">
      <c r="A3103" s="17">
        <v>51413</v>
      </c>
      <c r="B3103" s="24" t="s">
        <v>87</v>
      </c>
      <c r="C3103" s="25">
        <v>42944</v>
      </c>
      <c r="E3103" t="s">
        <v>82</v>
      </c>
      <c r="F3103" s="107"/>
    </row>
    <row r="3104" spans="1:6" x14ac:dyDescent="0.25">
      <c r="A3104" s="17">
        <v>51398</v>
      </c>
      <c r="B3104" s="24" t="s">
        <v>87</v>
      </c>
      <c r="C3104" s="25">
        <v>42947</v>
      </c>
      <c r="E3104" t="s">
        <v>82</v>
      </c>
      <c r="F3104" s="107"/>
    </row>
    <row r="3105" spans="1:6" x14ac:dyDescent="0.25">
      <c r="A3105" s="17">
        <v>51397</v>
      </c>
      <c r="B3105" s="24" t="s">
        <v>87</v>
      </c>
      <c r="C3105" s="25">
        <v>42947</v>
      </c>
      <c r="E3105" t="s">
        <v>82</v>
      </c>
      <c r="F3105" s="107"/>
    </row>
    <row r="3106" spans="1:6" x14ac:dyDescent="0.25">
      <c r="A3106" s="17">
        <v>51158</v>
      </c>
      <c r="B3106" s="26" t="s">
        <v>86</v>
      </c>
      <c r="C3106" s="25">
        <v>42676</v>
      </c>
      <c r="E3106" t="s">
        <v>82</v>
      </c>
      <c r="F3106" s="107"/>
    </row>
    <row r="3107" spans="1:6" x14ac:dyDescent="0.25">
      <c r="A3107" s="17">
        <v>51400</v>
      </c>
      <c r="B3107" s="24" t="s">
        <v>87</v>
      </c>
      <c r="C3107" s="25">
        <v>42947</v>
      </c>
      <c r="E3107" t="s">
        <v>82</v>
      </c>
      <c r="F3107" s="107"/>
    </row>
    <row r="3108" spans="1:6" x14ac:dyDescent="0.25">
      <c r="A3108" s="17">
        <v>51414</v>
      </c>
      <c r="B3108" s="24" t="s">
        <v>87</v>
      </c>
      <c r="C3108" s="25">
        <v>42955</v>
      </c>
      <c r="E3108" t="s">
        <v>82</v>
      </c>
      <c r="F3108" s="107"/>
    </row>
    <row r="3109" spans="1:6" x14ac:dyDescent="0.25">
      <c r="A3109" s="17">
        <v>51415</v>
      </c>
      <c r="B3109" s="24" t="s">
        <v>87</v>
      </c>
      <c r="C3109" s="25">
        <v>42955</v>
      </c>
      <c r="E3109" t="s">
        <v>82</v>
      </c>
      <c r="F3109" s="107"/>
    </row>
    <row r="3110" spans="1:6" x14ac:dyDescent="0.25">
      <c r="A3110" s="17">
        <v>51422</v>
      </c>
      <c r="B3110" s="24" t="s">
        <v>87</v>
      </c>
      <c r="C3110" s="25">
        <v>42955</v>
      </c>
      <c r="E3110" t="s">
        <v>82</v>
      </c>
      <c r="F3110" s="107"/>
    </row>
    <row r="3111" spans="1:6" x14ac:dyDescent="0.25">
      <c r="A3111" s="17">
        <v>51424</v>
      </c>
      <c r="B3111" s="24" t="s">
        <v>87</v>
      </c>
      <c r="C3111" s="25">
        <v>42956</v>
      </c>
      <c r="E3111" t="s">
        <v>82</v>
      </c>
      <c r="F3111" s="107"/>
    </row>
    <row r="3112" spans="1:6" x14ac:dyDescent="0.25">
      <c r="A3112" s="17">
        <v>51420</v>
      </c>
      <c r="B3112" s="24" t="s">
        <v>87</v>
      </c>
      <c r="C3112" s="25">
        <v>42957</v>
      </c>
      <c r="E3112" t="s">
        <v>82</v>
      </c>
      <c r="F3112" s="107"/>
    </row>
    <row r="3113" spans="1:6" x14ac:dyDescent="0.25">
      <c r="A3113" s="17">
        <v>51230</v>
      </c>
      <c r="B3113" s="24" t="s">
        <v>87</v>
      </c>
      <c r="C3113" s="25">
        <v>42957</v>
      </c>
      <c r="E3113" t="s">
        <v>82</v>
      </c>
      <c r="F3113" s="107"/>
    </row>
    <row r="3114" spans="1:6" x14ac:dyDescent="0.25">
      <c r="A3114" s="17">
        <v>51425</v>
      </c>
      <c r="B3114" s="24" t="s">
        <v>87</v>
      </c>
      <c r="C3114" s="25">
        <v>42957</v>
      </c>
      <c r="E3114" t="s">
        <v>82</v>
      </c>
      <c r="F3114" s="107"/>
    </row>
    <row r="3115" spans="1:6" x14ac:dyDescent="0.25">
      <c r="A3115" s="17">
        <v>51419</v>
      </c>
      <c r="B3115" s="24" t="s">
        <v>87</v>
      </c>
      <c r="C3115" s="25">
        <v>42962</v>
      </c>
      <c r="E3115" t="s">
        <v>82</v>
      </c>
      <c r="F3115" s="107"/>
    </row>
    <row r="3116" spans="1:6" x14ac:dyDescent="0.25">
      <c r="A3116" s="17">
        <v>51427</v>
      </c>
      <c r="B3116" s="24" t="s">
        <v>87</v>
      </c>
      <c r="C3116" s="25">
        <v>42962</v>
      </c>
      <c r="E3116" t="s">
        <v>82</v>
      </c>
      <c r="F3116" s="107"/>
    </row>
    <row r="3117" spans="1:6" x14ac:dyDescent="0.25">
      <c r="A3117" s="17">
        <v>51428</v>
      </c>
      <c r="B3117" s="24" t="s">
        <v>87</v>
      </c>
      <c r="C3117" s="25">
        <v>42963</v>
      </c>
      <c r="E3117" t="s">
        <v>82</v>
      </c>
      <c r="F3117" s="107"/>
    </row>
    <row r="3118" spans="1:6" x14ac:dyDescent="0.25">
      <c r="A3118" s="17">
        <v>51421</v>
      </c>
      <c r="B3118" s="24" t="s">
        <v>87</v>
      </c>
      <c r="C3118" s="25">
        <v>42963</v>
      </c>
      <c r="E3118" t="s">
        <v>82</v>
      </c>
      <c r="F3118" s="107"/>
    </row>
    <row r="3119" spans="1:6" x14ac:dyDescent="0.25">
      <c r="A3119" s="17">
        <v>45349</v>
      </c>
      <c r="B3119" s="24" t="s">
        <v>84</v>
      </c>
      <c r="C3119" s="25">
        <v>42716</v>
      </c>
      <c r="D3119" s="27">
        <v>1</v>
      </c>
      <c r="E3119" t="s">
        <v>82</v>
      </c>
      <c r="F3119" s="107"/>
    </row>
    <row r="3120" spans="1:6" x14ac:dyDescent="0.25">
      <c r="A3120" s="17">
        <v>43423</v>
      </c>
      <c r="B3120" s="26" t="s">
        <v>84</v>
      </c>
      <c r="C3120" s="25">
        <v>42716</v>
      </c>
      <c r="E3120" t="s">
        <v>82</v>
      </c>
      <c r="F3120" s="107"/>
    </row>
    <row r="3121" spans="1:6" x14ac:dyDescent="0.25">
      <c r="A3121" s="17">
        <v>51433</v>
      </c>
      <c r="B3121" s="24" t="s">
        <v>87</v>
      </c>
      <c r="C3121" s="25">
        <v>42964</v>
      </c>
      <c r="E3121" t="s">
        <v>82</v>
      </c>
      <c r="F3121" s="107"/>
    </row>
    <row r="3122" spans="1:6" x14ac:dyDescent="0.25">
      <c r="A3122" s="17">
        <v>51432</v>
      </c>
      <c r="B3122" s="24" t="s">
        <v>87</v>
      </c>
      <c r="C3122" s="25">
        <v>42964</v>
      </c>
      <c r="E3122" t="s">
        <v>82</v>
      </c>
      <c r="F3122" s="107"/>
    </row>
    <row r="3123" spans="1:6" x14ac:dyDescent="0.25">
      <c r="A3123" s="17">
        <v>51418</v>
      </c>
      <c r="B3123" s="24" t="s">
        <v>87</v>
      </c>
      <c r="C3123" s="25">
        <v>42964</v>
      </c>
      <c r="E3123" t="s">
        <v>82</v>
      </c>
      <c r="F3123" s="107"/>
    </row>
    <row r="3124" spans="1:6" x14ac:dyDescent="0.25">
      <c r="A3124" s="17">
        <v>51434</v>
      </c>
      <c r="B3124" s="24" t="s">
        <v>87</v>
      </c>
      <c r="C3124" s="25">
        <v>42964</v>
      </c>
      <c r="E3124" t="s">
        <v>82</v>
      </c>
      <c r="F3124" s="107"/>
    </row>
    <row r="3125" spans="1:6" x14ac:dyDescent="0.25">
      <c r="A3125" s="17">
        <v>51435</v>
      </c>
      <c r="B3125" s="24" t="s">
        <v>87</v>
      </c>
      <c r="C3125" s="25">
        <v>42964</v>
      </c>
      <c r="E3125" t="s">
        <v>82</v>
      </c>
      <c r="F3125" s="107"/>
    </row>
    <row r="3126" spans="1:6" x14ac:dyDescent="0.25">
      <c r="A3126" s="17">
        <v>51436</v>
      </c>
      <c r="B3126" s="24" t="s">
        <v>87</v>
      </c>
      <c r="C3126" s="25">
        <v>42964</v>
      </c>
      <c r="E3126" t="s">
        <v>82</v>
      </c>
      <c r="F3126" s="107"/>
    </row>
    <row r="3127" spans="1:6" x14ac:dyDescent="0.25">
      <c r="A3127" s="17">
        <v>51431</v>
      </c>
      <c r="B3127" s="24" t="s">
        <v>87</v>
      </c>
      <c r="C3127" s="25">
        <v>42964</v>
      </c>
      <c r="E3127" t="s">
        <v>82</v>
      </c>
      <c r="F3127" s="107"/>
    </row>
    <row r="3128" spans="1:6" x14ac:dyDescent="0.25">
      <c r="A3128" s="17">
        <v>51429</v>
      </c>
      <c r="B3128" s="24" t="s">
        <v>87</v>
      </c>
      <c r="C3128" s="25">
        <v>42964</v>
      </c>
      <c r="E3128" t="s">
        <v>82</v>
      </c>
      <c r="F3128" s="107"/>
    </row>
    <row r="3129" spans="1:6" x14ac:dyDescent="0.25">
      <c r="A3129" s="17">
        <v>51430</v>
      </c>
      <c r="B3129" s="24" t="s">
        <v>87</v>
      </c>
      <c r="C3129" s="25">
        <v>42965</v>
      </c>
      <c r="E3129" t="s">
        <v>82</v>
      </c>
      <c r="F3129" s="107"/>
    </row>
    <row r="3130" spans="1:6" x14ac:dyDescent="0.25">
      <c r="A3130" s="17">
        <v>51438</v>
      </c>
      <c r="B3130" s="24" t="s">
        <v>87</v>
      </c>
      <c r="C3130" s="25">
        <v>42965</v>
      </c>
      <c r="E3130" t="s">
        <v>82</v>
      </c>
      <c r="F3130" s="107"/>
    </row>
    <row r="3131" spans="1:6" x14ac:dyDescent="0.25">
      <c r="A3131" s="17">
        <v>51437</v>
      </c>
      <c r="B3131" s="24" t="s">
        <v>87</v>
      </c>
      <c r="C3131" s="25">
        <v>42965</v>
      </c>
      <c r="E3131" t="s">
        <v>82</v>
      </c>
      <c r="F3131" s="107"/>
    </row>
    <row r="3132" spans="1:6" x14ac:dyDescent="0.25">
      <c r="A3132" s="17">
        <v>51441</v>
      </c>
      <c r="B3132" s="24" t="s">
        <v>87</v>
      </c>
      <c r="C3132" s="25">
        <v>42969</v>
      </c>
      <c r="E3132" t="s">
        <v>82</v>
      </c>
      <c r="F3132" s="107"/>
    </row>
    <row r="3133" spans="1:6" x14ac:dyDescent="0.25">
      <c r="A3133" s="17">
        <v>51443</v>
      </c>
      <c r="B3133" s="24" t="s">
        <v>87</v>
      </c>
      <c r="C3133" s="25">
        <v>42969</v>
      </c>
      <c r="E3133" t="s">
        <v>82</v>
      </c>
      <c r="F3133" s="107"/>
    </row>
    <row r="3134" spans="1:6" x14ac:dyDescent="0.25">
      <c r="A3134" s="17">
        <v>51444</v>
      </c>
      <c r="B3134" s="24" t="s">
        <v>87</v>
      </c>
      <c r="C3134" s="25">
        <v>42969</v>
      </c>
      <c r="E3134" t="s">
        <v>82</v>
      </c>
      <c r="F3134" s="107"/>
    </row>
    <row r="3135" spans="1:6" x14ac:dyDescent="0.25">
      <c r="A3135" s="17">
        <v>51156</v>
      </c>
      <c r="B3135" s="24" t="s">
        <v>85</v>
      </c>
      <c r="C3135" s="25">
        <v>42744</v>
      </c>
      <c r="E3135" t="s">
        <v>82</v>
      </c>
      <c r="F3135" s="107"/>
    </row>
    <row r="3136" spans="1:6" x14ac:dyDescent="0.25">
      <c r="A3136" s="17">
        <v>51442</v>
      </c>
      <c r="B3136" s="24" t="s">
        <v>87</v>
      </c>
      <c r="C3136" s="25">
        <v>42969</v>
      </c>
      <c r="E3136" t="s">
        <v>82</v>
      </c>
      <c r="F3136" s="107"/>
    </row>
    <row r="3137" spans="1:6" x14ac:dyDescent="0.25">
      <c r="A3137" s="17">
        <v>51452</v>
      </c>
      <c r="B3137" s="24" t="s">
        <v>87</v>
      </c>
      <c r="C3137" s="25">
        <v>42970</v>
      </c>
      <c r="E3137" t="s">
        <v>82</v>
      </c>
      <c r="F3137" s="107"/>
    </row>
    <row r="3138" spans="1:6" x14ac:dyDescent="0.25">
      <c r="A3138" s="17">
        <v>51454</v>
      </c>
      <c r="B3138" s="24" t="s">
        <v>87</v>
      </c>
      <c r="C3138" s="25">
        <v>42970</v>
      </c>
      <c r="E3138" t="s">
        <v>82</v>
      </c>
      <c r="F3138" s="107"/>
    </row>
    <row r="3139" spans="1:6" x14ac:dyDescent="0.25">
      <c r="A3139" s="17">
        <v>51448</v>
      </c>
      <c r="B3139" s="24" t="s">
        <v>87</v>
      </c>
      <c r="C3139" s="25">
        <v>42970</v>
      </c>
      <c r="E3139" t="s">
        <v>82</v>
      </c>
      <c r="F3139" s="107"/>
    </row>
    <row r="3140" spans="1:6" x14ac:dyDescent="0.25">
      <c r="A3140" s="17">
        <v>51447</v>
      </c>
      <c r="B3140" s="24" t="s">
        <v>87</v>
      </c>
      <c r="C3140" s="25">
        <v>42970</v>
      </c>
      <c r="E3140" t="s">
        <v>82</v>
      </c>
      <c r="F3140" s="107"/>
    </row>
    <row r="3141" spans="1:6" x14ac:dyDescent="0.25">
      <c r="A3141" s="17">
        <v>51445</v>
      </c>
      <c r="B3141" s="24" t="s">
        <v>87</v>
      </c>
      <c r="C3141" s="25">
        <v>42970</v>
      </c>
      <c r="E3141" t="s">
        <v>82</v>
      </c>
      <c r="F3141" s="107"/>
    </row>
    <row r="3142" spans="1:6" x14ac:dyDescent="0.25">
      <c r="A3142" s="17">
        <v>51453</v>
      </c>
      <c r="B3142" s="24" t="s">
        <v>87</v>
      </c>
      <c r="C3142" s="25">
        <v>42970</v>
      </c>
      <c r="E3142" t="s">
        <v>82</v>
      </c>
      <c r="F3142" s="107"/>
    </row>
    <row r="3143" spans="1:6" x14ac:dyDescent="0.25">
      <c r="A3143" s="17">
        <v>51451</v>
      </c>
      <c r="B3143" s="24" t="s">
        <v>87</v>
      </c>
      <c r="C3143" s="25">
        <v>42971</v>
      </c>
      <c r="E3143" t="s">
        <v>82</v>
      </c>
      <c r="F3143" s="107"/>
    </row>
    <row r="3144" spans="1:6" x14ac:dyDescent="0.25">
      <c r="A3144" s="17">
        <v>51207</v>
      </c>
      <c r="B3144" s="24" t="s">
        <v>87</v>
      </c>
      <c r="C3144" s="25">
        <v>42972</v>
      </c>
      <c r="E3144" t="s">
        <v>82</v>
      </c>
      <c r="F3144" s="107"/>
    </row>
    <row r="3145" spans="1:6" x14ac:dyDescent="0.25">
      <c r="A3145" s="17">
        <v>51450</v>
      </c>
      <c r="B3145" s="24" t="s">
        <v>87</v>
      </c>
      <c r="C3145" s="25">
        <v>42975</v>
      </c>
      <c r="E3145" t="s">
        <v>82</v>
      </c>
      <c r="F3145" s="107"/>
    </row>
    <row r="3146" spans="1:6" x14ac:dyDescent="0.25">
      <c r="A3146" s="17">
        <v>51449</v>
      </c>
      <c r="B3146" s="24" t="s">
        <v>87</v>
      </c>
      <c r="C3146" s="25">
        <v>42975</v>
      </c>
      <c r="E3146" t="s">
        <v>82</v>
      </c>
      <c r="F3146" s="107"/>
    </row>
    <row r="3147" spans="1:6" x14ac:dyDescent="0.25">
      <c r="A3147" s="17">
        <v>51466</v>
      </c>
      <c r="B3147" s="24" t="s">
        <v>87</v>
      </c>
      <c r="C3147" s="25">
        <v>42977</v>
      </c>
      <c r="E3147" t="s">
        <v>82</v>
      </c>
      <c r="F3147" s="107"/>
    </row>
    <row r="3148" spans="1:6" x14ac:dyDescent="0.25">
      <c r="A3148" s="17">
        <v>51463</v>
      </c>
      <c r="B3148" s="24" t="s">
        <v>87</v>
      </c>
      <c r="C3148" s="25">
        <v>42977</v>
      </c>
      <c r="E3148" t="s">
        <v>82</v>
      </c>
      <c r="F3148" s="107"/>
    </row>
    <row r="3149" spans="1:6" x14ac:dyDescent="0.25">
      <c r="A3149" s="17">
        <v>51465</v>
      </c>
      <c r="B3149" s="24" t="s">
        <v>87</v>
      </c>
      <c r="C3149" s="25">
        <v>42977</v>
      </c>
      <c r="E3149" t="s">
        <v>82</v>
      </c>
      <c r="F3149" s="107"/>
    </row>
    <row r="3150" spans="1:6" x14ac:dyDescent="0.25">
      <c r="A3150" s="17">
        <v>51464</v>
      </c>
      <c r="B3150" s="24" t="s">
        <v>87</v>
      </c>
      <c r="C3150" s="25">
        <v>42977</v>
      </c>
      <c r="E3150" t="s">
        <v>82</v>
      </c>
      <c r="F3150" s="107"/>
    </row>
    <row r="3151" spans="1:6" x14ac:dyDescent="0.25">
      <c r="A3151" s="17">
        <v>51462</v>
      </c>
      <c r="B3151" s="24" t="s">
        <v>87</v>
      </c>
      <c r="C3151" s="25">
        <v>42977</v>
      </c>
      <c r="E3151" t="s">
        <v>82</v>
      </c>
      <c r="F3151" s="107"/>
    </row>
    <row r="3152" spans="1:6" x14ac:dyDescent="0.25">
      <c r="A3152" s="17">
        <v>51461</v>
      </c>
      <c r="B3152" s="24" t="s">
        <v>87</v>
      </c>
      <c r="C3152" s="25">
        <v>42978</v>
      </c>
      <c r="E3152" t="s">
        <v>82</v>
      </c>
      <c r="F3152" s="107"/>
    </row>
    <row r="3153" spans="1:6" x14ac:dyDescent="0.25">
      <c r="A3153" s="17">
        <v>51163</v>
      </c>
      <c r="B3153" s="24" t="s">
        <v>87</v>
      </c>
      <c r="C3153" s="25">
        <v>42990</v>
      </c>
      <c r="E3153" t="s">
        <v>82</v>
      </c>
      <c r="F3153" s="107"/>
    </row>
    <row r="3154" spans="1:6" x14ac:dyDescent="0.25">
      <c r="A3154" s="17">
        <v>51211</v>
      </c>
      <c r="B3154" s="24" t="s">
        <v>87</v>
      </c>
      <c r="C3154" s="25">
        <v>42991</v>
      </c>
      <c r="E3154" t="s">
        <v>82</v>
      </c>
      <c r="F3154" s="107"/>
    </row>
    <row r="3155" spans="1:6" x14ac:dyDescent="0.25">
      <c r="A3155" s="17">
        <v>51229</v>
      </c>
      <c r="B3155" s="24" t="s">
        <v>87</v>
      </c>
      <c r="C3155" s="25">
        <v>42991</v>
      </c>
      <c r="E3155" t="s">
        <v>82</v>
      </c>
      <c r="F3155" s="107"/>
    </row>
    <row r="3156" spans="1:6" x14ac:dyDescent="0.25">
      <c r="A3156" s="17">
        <v>51470</v>
      </c>
      <c r="B3156" s="24" t="s">
        <v>87</v>
      </c>
      <c r="C3156" s="25">
        <v>42991</v>
      </c>
      <c r="E3156" t="s">
        <v>82</v>
      </c>
      <c r="F3156" s="107"/>
    </row>
    <row r="3157" spans="1:6" x14ac:dyDescent="0.25">
      <c r="A3157" s="17">
        <v>51469</v>
      </c>
      <c r="B3157" s="24" t="s">
        <v>87</v>
      </c>
      <c r="C3157" s="25">
        <v>42991</v>
      </c>
      <c r="E3157" t="s">
        <v>82</v>
      </c>
      <c r="F3157" s="107"/>
    </row>
    <row r="3158" spans="1:6" x14ac:dyDescent="0.25">
      <c r="A3158" s="17">
        <v>51467</v>
      </c>
      <c r="B3158" s="24" t="s">
        <v>87</v>
      </c>
      <c r="C3158" s="25">
        <v>42991</v>
      </c>
      <c r="E3158" t="s">
        <v>82</v>
      </c>
      <c r="F3158" s="107"/>
    </row>
    <row r="3159" spans="1:6" x14ac:dyDescent="0.25">
      <c r="A3159" s="17">
        <v>51472</v>
      </c>
      <c r="B3159" s="24" t="s">
        <v>87</v>
      </c>
      <c r="C3159" s="25">
        <v>42991</v>
      </c>
      <c r="E3159" t="s">
        <v>82</v>
      </c>
      <c r="F3159" s="107"/>
    </row>
    <row r="3160" spans="1:6" x14ac:dyDescent="0.25">
      <c r="A3160" s="17">
        <v>51289</v>
      </c>
      <c r="B3160" s="24" t="s">
        <v>85</v>
      </c>
      <c r="C3160" s="25">
        <v>42818</v>
      </c>
      <c r="E3160" t="s">
        <v>82</v>
      </c>
      <c r="F3160" s="107"/>
    </row>
    <row r="3161" spans="1:6" x14ac:dyDescent="0.25">
      <c r="A3161" s="17">
        <v>51290</v>
      </c>
      <c r="B3161" s="24" t="s">
        <v>85</v>
      </c>
      <c r="C3161" s="25">
        <v>42818</v>
      </c>
      <c r="E3161" t="s">
        <v>82</v>
      </c>
      <c r="F3161" s="107"/>
    </row>
    <row r="3162" spans="1:6" x14ac:dyDescent="0.25">
      <c r="A3162" s="17">
        <v>51291</v>
      </c>
      <c r="B3162" s="24" t="s">
        <v>85</v>
      </c>
      <c r="C3162" s="25">
        <v>42818</v>
      </c>
      <c r="E3162" t="s">
        <v>82</v>
      </c>
      <c r="F3162" s="107"/>
    </row>
    <row r="3163" spans="1:6" x14ac:dyDescent="0.25">
      <c r="A3163" s="17">
        <v>51292</v>
      </c>
      <c r="B3163" s="24" t="s">
        <v>85</v>
      </c>
      <c r="C3163" s="25">
        <v>42818</v>
      </c>
      <c r="E3163" t="s">
        <v>82</v>
      </c>
      <c r="F3163" s="107"/>
    </row>
    <row r="3164" spans="1:6" x14ac:dyDescent="0.25">
      <c r="A3164" s="17">
        <v>51293</v>
      </c>
      <c r="B3164" s="24" t="s">
        <v>85</v>
      </c>
      <c r="C3164" s="25">
        <v>42818</v>
      </c>
      <c r="E3164" t="s">
        <v>82</v>
      </c>
      <c r="F3164" s="107"/>
    </row>
    <row r="3165" spans="1:6" x14ac:dyDescent="0.25">
      <c r="A3165" s="17">
        <v>51210</v>
      </c>
      <c r="B3165" s="24" t="s">
        <v>87</v>
      </c>
      <c r="C3165" s="25">
        <v>42991</v>
      </c>
      <c r="E3165" t="s">
        <v>82</v>
      </c>
      <c r="F3165" s="107"/>
    </row>
    <row r="3166" spans="1:6" x14ac:dyDescent="0.25">
      <c r="A3166" s="17">
        <v>51471</v>
      </c>
      <c r="B3166" s="24" t="s">
        <v>87</v>
      </c>
      <c r="C3166" s="25">
        <v>42991</v>
      </c>
      <c r="E3166" t="s">
        <v>82</v>
      </c>
      <c r="F3166" s="107"/>
    </row>
    <row r="3167" spans="1:6" x14ac:dyDescent="0.25">
      <c r="A3167" s="17">
        <v>51294</v>
      </c>
      <c r="B3167" s="24" t="s">
        <v>85</v>
      </c>
      <c r="C3167" s="25">
        <v>42822</v>
      </c>
      <c r="E3167" t="s">
        <v>82</v>
      </c>
      <c r="F3167" s="107"/>
    </row>
    <row r="3168" spans="1:6" x14ac:dyDescent="0.25">
      <c r="A3168" s="17">
        <v>51295</v>
      </c>
      <c r="B3168" s="24" t="s">
        <v>85</v>
      </c>
      <c r="C3168" s="25">
        <v>42822</v>
      </c>
      <c r="E3168" t="s">
        <v>82</v>
      </c>
      <c r="F3168" s="107"/>
    </row>
    <row r="3169" spans="1:6" x14ac:dyDescent="0.25">
      <c r="A3169" s="17">
        <v>51296</v>
      </c>
      <c r="B3169" s="24" t="s">
        <v>85</v>
      </c>
      <c r="C3169" s="25">
        <v>42822</v>
      </c>
      <c r="E3169" t="s">
        <v>82</v>
      </c>
      <c r="F3169" s="107"/>
    </row>
    <row r="3170" spans="1:6" x14ac:dyDescent="0.25">
      <c r="A3170" s="17">
        <v>51297</v>
      </c>
      <c r="B3170" s="24" t="s">
        <v>85</v>
      </c>
      <c r="C3170" s="25">
        <v>42822</v>
      </c>
      <c r="E3170" t="s">
        <v>82</v>
      </c>
      <c r="F3170" s="107"/>
    </row>
    <row r="3171" spans="1:6" x14ac:dyDescent="0.25">
      <c r="A3171" s="17">
        <v>51475</v>
      </c>
      <c r="B3171" s="24" t="s">
        <v>87</v>
      </c>
      <c r="C3171" s="25">
        <v>42993</v>
      </c>
      <c r="E3171" t="s">
        <v>82</v>
      </c>
      <c r="F3171" s="107"/>
    </row>
    <row r="3172" spans="1:6" x14ac:dyDescent="0.25">
      <c r="A3172" s="17">
        <v>51456</v>
      </c>
      <c r="B3172" s="24" t="s">
        <v>87</v>
      </c>
      <c r="C3172" s="25">
        <v>42993</v>
      </c>
      <c r="E3172" t="s">
        <v>82</v>
      </c>
      <c r="F3172" s="107"/>
    </row>
    <row r="3173" spans="1:6" x14ac:dyDescent="0.25">
      <c r="A3173" s="17">
        <v>43477</v>
      </c>
      <c r="B3173" s="26" t="s">
        <v>84</v>
      </c>
      <c r="C3173" s="25">
        <v>42830</v>
      </c>
      <c r="E3173" t="s">
        <v>82</v>
      </c>
      <c r="F3173" s="107"/>
    </row>
    <row r="3174" spans="1:6" x14ac:dyDescent="0.25">
      <c r="A3174" s="17">
        <v>51476</v>
      </c>
      <c r="B3174" s="24" t="s">
        <v>87</v>
      </c>
      <c r="C3174" s="25">
        <v>42997</v>
      </c>
      <c r="E3174" t="s">
        <v>82</v>
      </c>
      <c r="F3174" s="107"/>
    </row>
    <row r="3175" spans="1:6" x14ac:dyDescent="0.25">
      <c r="A3175" s="17">
        <v>51477</v>
      </c>
      <c r="B3175" s="24" t="s">
        <v>87</v>
      </c>
      <c r="C3175" s="25">
        <v>42997</v>
      </c>
      <c r="E3175" t="s">
        <v>82</v>
      </c>
      <c r="F3175" s="107"/>
    </row>
    <row r="3176" spans="1:6" x14ac:dyDescent="0.25">
      <c r="A3176" s="17">
        <v>51478</v>
      </c>
      <c r="B3176" s="24" t="s">
        <v>87</v>
      </c>
      <c r="C3176" s="25">
        <v>42997</v>
      </c>
      <c r="E3176" t="s">
        <v>82</v>
      </c>
      <c r="F3176" s="107"/>
    </row>
    <row r="3177" spans="1:6" x14ac:dyDescent="0.25">
      <c r="A3177" s="17">
        <v>51479</v>
      </c>
      <c r="B3177" s="24" t="s">
        <v>87</v>
      </c>
      <c r="C3177" s="25">
        <v>42997</v>
      </c>
      <c r="E3177" t="s">
        <v>82</v>
      </c>
      <c r="F3177" s="107"/>
    </row>
    <row r="3178" spans="1:6" x14ac:dyDescent="0.25">
      <c r="A3178" s="17">
        <v>51482</v>
      </c>
      <c r="B3178" s="24" t="s">
        <v>87</v>
      </c>
      <c r="C3178" s="25">
        <v>42998</v>
      </c>
      <c r="E3178" t="s">
        <v>82</v>
      </c>
      <c r="F3178" s="107"/>
    </row>
    <row r="3179" spans="1:6" x14ac:dyDescent="0.25">
      <c r="A3179" s="17">
        <v>51483</v>
      </c>
      <c r="B3179" s="24" t="s">
        <v>87</v>
      </c>
      <c r="C3179" s="25">
        <v>42998</v>
      </c>
      <c r="E3179" t="s">
        <v>82</v>
      </c>
      <c r="F3179" s="107"/>
    </row>
    <row r="3180" spans="1:6" x14ac:dyDescent="0.25">
      <c r="A3180" s="17">
        <v>51446</v>
      </c>
      <c r="B3180" s="24" t="s">
        <v>87</v>
      </c>
      <c r="C3180" s="25">
        <v>42999</v>
      </c>
      <c r="E3180" t="s">
        <v>82</v>
      </c>
      <c r="F3180" s="107"/>
    </row>
    <row r="3181" spans="1:6" x14ac:dyDescent="0.25">
      <c r="A3181" s="17">
        <v>51459</v>
      </c>
      <c r="B3181" s="24" t="s">
        <v>87</v>
      </c>
      <c r="C3181" s="25">
        <v>42999</v>
      </c>
      <c r="E3181" t="s">
        <v>82</v>
      </c>
      <c r="F3181" s="107"/>
    </row>
    <row r="3182" spans="1:6" x14ac:dyDescent="0.25">
      <c r="A3182" s="17">
        <v>51484</v>
      </c>
      <c r="B3182" s="24" t="s">
        <v>87</v>
      </c>
      <c r="C3182" s="25">
        <v>42999</v>
      </c>
      <c r="E3182" t="s">
        <v>82</v>
      </c>
      <c r="F3182" s="107"/>
    </row>
    <row r="3183" spans="1:6" x14ac:dyDescent="0.25">
      <c r="A3183" s="17">
        <v>51473</v>
      </c>
      <c r="B3183" s="24" t="s">
        <v>87</v>
      </c>
      <c r="C3183" s="25">
        <v>42999</v>
      </c>
      <c r="E3183" t="s">
        <v>82</v>
      </c>
      <c r="F3183" s="107"/>
    </row>
    <row r="3184" spans="1:6" x14ac:dyDescent="0.25">
      <c r="A3184" s="17">
        <v>51487</v>
      </c>
      <c r="B3184" s="24" t="s">
        <v>87</v>
      </c>
      <c r="C3184" s="25">
        <v>43000</v>
      </c>
      <c r="E3184" t="s">
        <v>82</v>
      </c>
      <c r="F3184" s="107"/>
    </row>
    <row r="3185" spans="1:6" x14ac:dyDescent="0.25">
      <c r="A3185" s="17">
        <v>51485</v>
      </c>
      <c r="B3185" s="24" t="s">
        <v>87</v>
      </c>
      <c r="C3185" s="25">
        <v>43000</v>
      </c>
      <c r="E3185" t="s">
        <v>82</v>
      </c>
      <c r="F3185" s="107"/>
    </row>
    <row r="3186" spans="1:6" x14ac:dyDescent="0.25">
      <c r="A3186" s="17">
        <v>51489</v>
      </c>
      <c r="B3186" s="24" t="s">
        <v>87</v>
      </c>
      <c r="C3186" s="25">
        <v>43000</v>
      </c>
      <c r="E3186" t="s">
        <v>82</v>
      </c>
      <c r="F3186" s="107"/>
    </row>
    <row r="3187" spans="1:6" x14ac:dyDescent="0.25">
      <c r="A3187" s="17">
        <v>51488</v>
      </c>
      <c r="B3187" s="24" t="s">
        <v>87</v>
      </c>
      <c r="C3187" s="25">
        <v>43003</v>
      </c>
      <c r="E3187" t="s">
        <v>82</v>
      </c>
      <c r="F3187" s="107"/>
    </row>
    <row r="3188" spans="1:6" x14ac:dyDescent="0.25">
      <c r="A3188" s="17">
        <v>51490</v>
      </c>
      <c r="B3188" s="24" t="s">
        <v>87</v>
      </c>
      <c r="C3188" s="25">
        <v>43003</v>
      </c>
      <c r="E3188" t="s">
        <v>82</v>
      </c>
      <c r="F3188" s="107"/>
    </row>
    <row r="3189" spans="1:6" x14ac:dyDescent="0.25">
      <c r="A3189" s="17">
        <v>51208</v>
      </c>
      <c r="B3189" s="24" t="s">
        <v>87</v>
      </c>
      <c r="C3189" s="25">
        <v>43003</v>
      </c>
      <c r="D3189" s="27">
        <v>1</v>
      </c>
      <c r="E3189" t="s">
        <v>82</v>
      </c>
      <c r="F3189" s="107"/>
    </row>
    <row r="3190" spans="1:6" x14ac:dyDescent="0.25">
      <c r="A3190" s="17">
        <v>51457</v>
      </c>
      <c r="B3190" s="24" t="s">
        <v>87</v>
      </c>
      <c r="C3190" s="25">
        <v>43004</v>
      </c>
      <c r="E3190" t="s">
        <v>82</v>
      </c>
      <c r="F3190" s="107"/>
    </row>
    <row r="3191" spans="1:6" x14ac:dyDescent="0.25">
      <c r="A3191" s="17">
        <v>51491</v>
      </c>
      <c r="B3191" s="24" t="s">
        <v>87</v>
      </c>
      <c r="C3191" s="25">
        <v>43005</v>
      </c>
      <c r="E3191" t="s">
        <v>82</v>
      </c>
      <c r="F3191" s="107"/>
    </row>
    <row r="3192" spans="1:6" x14ac:dyDescent="0.25">
      <c r="A3192" s="17">
        <v>51492</v>
      </c>
      <c r="B3192" s="24" t="s">
        <v>87</v>
      </c>
      <c r="C3192" s="25">
        <v>43005</v>
      </c>
      <c r="E3192" t="s">
        <v>82</v>
      </c>
      <c r="F3192" s="107"/>
    </row>
    <row r="3193" spans="1:6" x14ac:dyDescent="0.25">
      <c r="A3193" s="17">
        <v>51493</v>
      </c>
      <c r="B3193" s="24" t="s">
        <v>87</v>
      </c>
      <c r="C3193" s="25">
        <v>43005</v>
      </c>
      <c r="E3193" t="s">
        <v>82</v>
      </c>
      <c r="F3193" s="107"/>
    </row>
    <row r="3194" spans="1:6" x14ac:dyDescent="0.25">
      <c r="A3194" s="17">
        <v>51494</v>
      </c>
      <c r="B3194" s="24" t="s">
        <v>87</v>
      </c>
      <c r="C3194" s="25">
        <v>43005</v>
      </c>
      <c r="E3194" t="s">
        <v>82</v>
      </c>
      <c r="F3194" s="107"/>
    </row>
    <row r="3195" spans="1:6" x14ac:dyDescent="0.25">
      <c r="A3195" s="17">
        <v>51495</v>
      </c>
      <c r="B3195" s="24" t="s">
        <v>87</v>
      </c>
      <c r="C3195" s="25">
        <v>43005</v>
      </c>
      <c r="E3195" t="s">
        <v>82</v>
      </c>
      <c r="F3195" s="107"/>
    </row>
    <row r="3196" spans="1:6" x14ac:dyDescent="0.25">
      <c r="A3196" s="17">
        <v>51496</v>
      </c>
      <c r="B3196" s="24" t="s">
        <v>87</v>
      </c>
      <c r="C3196" s="25">
        <v>43005</v>
      </c>
      <c r="E3196" t="s">
        <v>82</v>
      </c>
      <c r="F3196" s="107"/>
    </row>
    <row r="3197" spans="1:6" x14ac:dyDescent="0.25">
      <c r="A3197" s="17">
        <v>51497</v>
      </c>
      <c r="B3197" s="24" t="s">
        <v>87</v>
      </c>
      <c r="C3197" s="25">
        <v>43005</v>
      </c>
      <c r="E3197" t="s">
        <v>82</v>
      </c>
      <c r="F3197" s="107"/>
    </row>
    <row r="3198" spans="1:6" x14ac:dyDescent="0.25">
      <c r="A3198" s="17">
        <v>51498</v>
      </c>
      <c r="B3198" s="24" t="s">
        <v>87</v>
      </c>
      <c r="C3198" s="25">
        <v>43005</v>
      </c>
      <c r="E3198" t="s">
        <v>82</v>
      </c>
      <c r="F3198" s="107"/>
    </row>
    <row r="3199" spans="1:6" x14ac:dyDescent="0.25">
      <c r="A3199" s="17">
        <v>51499</v>
      </c>
      <c r="B3199" s="24" t="s">
        <v>87</v>
      </c>
      <c r="C3199" s="25">
        <v>43005</v>
      </c>
      <c r="E3199" t="s">
        <v>82</v>
      </c>
      <c r="F3199" s="107"/>
    </row>
    <row r="3200" spans="1:6" x14ac:dyDescent="0.25">
      <c r="A3200" s="17">
        <v>51500</v>
      </c>
      <c r="B3200" s="24" t="s">
        <v>87</v>
      </c>
      <c r="C3200" s="25">
        <v>43005</v>
      </c>
      <c r="E3200" t="s">
        <v>82</v>
      </c>
      <c r="F3200" s="107"/>
    </row>
    <row r="3201" spans="1:6" x14ac:dyDescent="0.25">
      <c r="A3201" s="17">
        <v>51501</v>
      </c>
      <c r="B3201" s="24" t="s">
        <v>87</v>
      </c>
      <c r="C3201" s="25">
        <v>43005</v>
      </c>
      <c r="E3201" t="s">
        <v>82</v>
      </c>
      <c r="F3201" s="107"/>
    </row>
    <row r="3202" spans="1:6" x14ac:dyDescent="0.25">
      <c r="A3202" s="17">
        <v>51502</v>
      </c>
      <c r="B3202" s="24" t="s">
        <v>87</v>
      </c>
      <c r="C3202" s="25">
        <v>43005</v>
      </c>
      <c r="E3202" t="s">
        <v>82</v>
      </c>
      <c r="F3202" s="107"/>
    </row>
    <row r="3203" spans="1:6" x14ac:dyDescent="0.25">
      <c r="A3203" s="17">
        <v>51333</v>
      </c>
      <c r="B3203" s="24" t="s">
        <v>85</v>
      </c>
      <c r="C3203" s="25">
        <v>42866</v>
      </c>
      <c r="E3203" t="s">
        <v>82</v>
      </c>
      <c r="F3203" s="107"/>
    </row>
    <row r="3204" spans="1:6" x14ac:dyDescent="0.25">
      <c r="A3204" s="17">
        <v>51332</v>
      </c>
      <c r="B3204" s="24" t="s">
        <v>85</v>
      </c>
      <c r="C3204" s="25">
        <v>42866</v>
      </c>
      <c r="E3204" t="s">
        <v>82</v>
      </c>
      <c r="F3204" s="107"/>
    </row>
    <row r="3205" spans="1:6" x14ac:dyDescent="0.25">
      <c r="A3205" s="17">
        <v>51329</v>
      </c>
      <c r="B3205" s="24" t="s">
        <v>85</v>
      </c>
      <c r="C3205" s="25">
        <v>42866</v>
      </c>
      <c r="E3205" t="s">
        <v>82</v>
      </c>
      <c r="F3205" s="107"/>
    </row>
    <row r="3206" spans="1:6" x14ac:dyDescent="0.25">
      <c r="A3206" s="17">
        <v>51328</v>
      </c>
      <c r="B3206" s="24" t="s">
        <v>85</v>
      </c>
      <c r="C3206" s="25">
        <v>42866</v>
      </c>
      <c r="E3206" t="s">
        <v>82</v>
      </c>
      <c r="F3206" s="107"/>
    </row>
    <row r="3207" spans="1:6" x14ac:dyDescent="0.25">
      <c r="A3207" s="17">
        <v>51331</v>
      </c>
      <c r="B3207" s="24" t="s">
        <v>85</v>
      </c>
      <c r="C3207" s="25">
        <v>42866</v>
      </c>
      <c r="E3207" t="s">
        <v>82</v>
      </c>
      <c r="F3207" s="107"/>
    </row>
    <row r="3208" spans="1:6" x14ac:dyDescent="0.25">
      <c r="A3208" s="17">
        <v>51455</v>
      </c>
      <c r="B3208" s="24" t="s">
        <v>87</v>
      </c>
      <c r="C3208" s="25">
        <v>43006</v>
      </c>
      <c r="E3208" t="s">
        <v>82</v>
      </c>
      <c r="F3208" s="107"/>
    </row>
    <row r="3209" spans="1:6" x14ac:dyDescent="0.25">
      <c r="A3209" s="17">
        <v>51507</v>
      </c>
      <c r="B3209" s="24" t="s">
        <v>87</v>
      </c>
      <c r="C3209" s="25">
        <v>43006</v>
      </c>
      <c r="E3209" t="s">
        <v>82</v>
      </c>
      <c r="F3209" s="107"/>
    </row>
    <row r="3210" spans="1:6" x14ac:dyDescent="0.25">
      <c r="A3210" s="17">
        <v>51486</v>
      </c>
      <c r="B3210" s="24" t="s">
        <v>87</v>
      </c>
      <c r="C3210" s="25">
        <v>43011</v>
      </c>
      <c r="E3210" t="s">
        <v>82</v>
      </c>
      <c r="F3210" s="107"/>
    </row>
    <row r="3211" spans="1:6" x14ac:dyDescent="0.25">
      <c r="A3211" s="17">
        <v>48971</v>
      </c>
      <c r="B3211" s="24" t="s">
        <v>87</v>
      </c>
      <c r="C3211" s="25">
        <v>43018</v>
      </c>
      <c r="E3211" t="s">
        <v>82</v>
      </c>
      <c r="F3211" s="107"/>
    </row>
    <row r="3212" spans="1:6" x14ac:dyDescent="0.25">
      <c r="A3212" s="17">
        <v>51508</v>
      </c>
      <c r="B3212" s="24" t="s">
        <v>87</v>
      </c>
      <c r="C3212" s="25">
        <v>43019</v>
      </c>
      <c r="E3212" t="s">
        <v>82</v>
      </c>
      <c r="F3212" s="107"/>
    </row>
    <row r="3213" spans="1:6" x14ac:dyDescent="0.25">
      <c r="A3213" s="17">
        <v>51509</v>
      </c>
      <c r="B3213" s="24" t="s">
        <v>87</v>
      </c>
      <c r="C3213" s="25">
        <v>43019</v>
      </c>
      <c r="E3213" t="s">
        <v>82</v>
      </c>
      <c r="F3213" s="107"/>
    </row>
    <row r="3214" spans="1:6" x14ac:dyDescent="0.25">
      <c r="A3214" s="17">
        <v>43426</v>
      </c>
      <c r="B3214" s="26" t="s">
        <v>84</v>
      </c>
      <c r="C3214" s="25">
        <v>42870</v>
      </c>
      <c r="D3214" s="27">
        <v>1</v>
      </c>
      <c r="E3214" t="s">
        <v>82</v>
      </c>
      <c r="F3214" s="107"/>
    </row>
    <row r="3215" spans="1:6" x14ac:dyDescent="0.25">
      <c r="A3215" s="17">
        <v>43476</v>
      </c>
      <c r="B3215" s="26" t="s">
        <v>84</v>
      </c>
      <c r="C3215" s="25">
        <v>42870</v>
      </c>
      <c r="E3215" t="s">
        <v>82</v>
      </c>
      <c r="F3215" s="107"/>
    </row>
    <row r="3216" spans="1:6" x14ac:dyDescent="0.25">
      <c r="A3216" s="17">
        <v>40984</v>
      </c>
      <c r="B3216" s="26" t="s">
        <v>84</v>
      </c>
      <c r="C3216" s="25">
        <v>42871</v>
      </c>
      <c r="D3216" s="27">
        <v>1</v>
      </c>
      <c r="E3216" t="s">
        <v>82</v>
      </c>
      <c r="F3216" s="107"/>
    </row>
    <row r="3217" spans="1:6" x14ac:dyDescent="0.25">
      <c r="A3217" s="17">
        <v>42800</v>
      </c>
      <c r="B3217" s="26" t="s">
        <v>84</v>
      </c>
      <c r="C3217" s="25">
        <v>42871</v>
      </c>
      <c r="E3217" t="s">
        <v>82</v>
      </c>
      <c r="F3217" s="107"/>
    </row>
    <row r="3218" spans="1:6" x14ac:dyDescent="0.25">
      <c r="A3218" s="17">
        <v>51510</v>
      </c>
      <c r="B3218" s="24" t="s">
        <v>87</v>
      </c>
      <c r="C3218" s="25">
        <v>43019</v>
      </c>
      <c r="E3218" t="s">
        <v>82</v>
      </c>
      <c r="F3218" s="107"/>
    </row>
    <row r="3219" spans="1:6" x14ac:dyDescent="0.25">
      <c r="A3219" s="17">
        <v>51511</v>
      </c>
      <c r="B3219" s="24" t="s">
        <v>87</v>
      </c>
      <c r="C3219" s="25">
        <v>43019</v>
      </c>
      <c r="E3219" t="s">
        <v>82</v>
      </c>
      <c r="F3219" s="107"/>
    </row>
    <row r="3220" spans="1:6" x14ac:dyDescent="0.25">
      <c r="A3220" s="17">
        <v>51506</v>
      </c>
      <c r="B3220" s="24" t="s">
        <v>87</v>
      </c>
      <c r="C3220" s="25">
        <v>43026</v>
      </c>
      <c r="E3220" t="s">
        <v>82</v>
      </c>
      <c r="F3220" s="107"/>
    </row>
    <row r="3221" spans="1:6" x14ac:dyDescent="0.25">
      <c r="A3221" s="17">
        <v>51512</v>
      </c>
      <c r="B3221" s="24" t="s">
        <v>87</v>
      </c>
      <c r="C3221" s="25">
        <v>43026</v>
      </c>
      <c r="E3221" t="s">
        <v>82</v>
      </c>
      <c r="F3221" s="107"/>
    </row>
    <row r="3222" spans="1:6" x14ac:dyDescent="0.25">
      <c r="A3222" s="17">
        <v>51513</v>
      </c>
      <c r="B3222" s="24" t="s">
        <v>87</v>
      </c>
      <c r="C3222" s="25">
        <v>43026</v>
      </c>
      <c r="E3222" t="s">
        <v>82</v>
      </c>
      <c r="F3222" s="107"/>
    </row>
    <row r="3223" spans="1:6" x14ac:dyDescent="0.25">
      <c r="A3223" s="17">
        <v>51519</v>
      </c>
      <c r="B3223" s="24" t="s">
        <v>87</v>
      </c>
      <c r="C3223" s="25">
        <v>43026</v>
      </c>
      <c r="E3223" t="s">
        <v>82</v>
      </c>
      <c r="F3223" s="107"/>
    </row>
    <row r="3224" spans="1:6" x14ac:dyDescent="0.25">
      <c r="A3224" s="17">
        <v>51527</v>
      </c>
      <c r="B3224" s="24" t="s">
        <v>87</v>
      </c>
      <c r="C3224" s="25">
        <v>43026</v>
      </c>
      <c r="E3224" t="s">
        <v>82</v>
      </c>
      <c r="F3224" s="107"/>
    </row>
    <row r="3225" spans="1:6" x14ac:dyDescent="0.25">
      <c r="A3225" s="17">
        <v>51518</v>
      </c>
      <c r="B3225" s="24" t="s">
        <v>87</v>
      </c>
      <c r="C3225" s="25">
        <v>43026</v>
      </c>
      <c r="E3225" t="s">
        <v>82</v>
      </c>
      <c r="F3225" s="107"/>
    </row>
    <row r="3226" spans="1:6" x14ac:dyDescent="0.25">
      <c r="A3226" s="17">
        <v>51517</v>
      </c>
      <c r="B3226" s="24" t="s">
        <v>87</v>
      </c>
      <c r="C3226" s="25">
        <v>43026</v>
      </c>
      <c r="E3226" t="s">
        <v>82</v>
      </c>
      <c r="F3226" s="107"/>
    </row>
    <row r="3227" spans="1:6" x14ac:dyDescent="0.25">
      <c r="A3227" s="17">
        <v>51520</v>
      </c>
      <c r="B3227" s="24" t="s">
        <v>87</v>
      </c>
      <c r="C3227" s="25">
        <v>43026</v>
      </c>
      <c r="E3227" t="s">
        <v>82</v>
      </c>
      <c r="F3227" s="107"/>
    </row>
    <row r="3228" spans="1:6" x14ac:dyDescent="0.25">
      <c r="A3228" s="17">
        <v>51522</v>
      </c>
      <c r="B3228" s="24" t="s">
        <v>87</v>
      </c>
      <c r="C3228" s="25">
        <v>43026</v>
      </c>
      <c r="E3228" t="s">
        <v>82</v>
      </c>
      <c r="F3228" s="107"/>
    </row>
    <row r="3229" spans="1:6" x14ac:dyDescent="0.25">
      <c r="A3229" s="17">
        <v>51528</v>
      </c>
      <c r="B3229" s="24" t="s">
        <v>87</v>
      </c>
      <c r="C3229" s="25">
        <v>43026</v>
      </c>
      <c r="E3229" t="s">
        <v>82</v>
      </c>
      <c r="F3229" s="107"/>
    </row>
    <row r="3230" spans="1:6" x14ac:dyDescent="0.25">
      <c r="A3230" s="17">
        <v>42509</v>
      </c>
      <c r="B3230" s="26" t="s">
        <v>86</v>
      </c>
      <c r="C3230" s="25">
        <v>42879</v>
      </c>
      <c r="E3230" t="s">
        <v>82</v>
      </c>
      <c r="F3230" s="107"/>
    </row>
    <row r="3231" spans="1:6" x14ac:dyDescent="0.25">
      <c r="A3231" s="17">
        <v>51524</v>
      </c>
      <c r="B3231" s="24" t="s">
        <v>87</v>
      </c>
      <c r="C3231" s="25">
        <v>43026</v>
      </c>
      <c r="E3231" t="s">
        <v>82</v>
      </c>
      <c r="F3231" s="107"/>
    </row>
    <row r="3232" spans="1:6" x14ac:dyDescent="0.25">
      <c r="A3232" s="17">
        <v>51526</v>
      </c>
      <c r="B3232" s="24" t="s">
        <v>87</v>
      </c>
      <c r="C3232" s="25">
        <v>43026</v>
      </c>
      <c r="E3232" t="s">
        <v>82</v>
      </c>
      <c r="F3232" s="107"/>
    </row>
    <row r="3233" spans="1:6" x14ac:dyDescent="0.25">
      <c r="A3233" s="17">
        <v>51504</v>
      </c>
      <c r="B3233" s="24" t="s">
        <v>87</v>
      </c>
      <c r="C3233" s="25">
        <v>43026</v>
      </c>
      <c r="E3233" t="s">
        <v>82</v>
      </c>
      <c r="F3233" s="107"/>
    </row>
    <row r="3234" spans="1:6" x14ac:dyDescent="0.25">
      <c r="A3234" s="17">
        <v>51525</v>
      </c>
      <c r="B3234" s="24" t="s">
        <v>87</v>
      </c>
      <c r="C3234" s="25">
        <v>43027</v>
      </c>
      <c r="E3234" t="s">
        <v>82</v>
      </c>
      <c r="F3234" s="107"/>
    </row>
    <row r="3235" spans="1:6" x14ac:dyDescent="0.25">
      <c r="A3235" s="17">
        <v>51529</v>
      </c>
      <c r="B3235" s="24" t="s">
        <v>87</v>
      </c>
      <c r="C3235" s="25">
        <v>43027</v>
      </c>
      <c r="E3235" t="s">
        <v>82</v>
      </c>
      <c r="F3235" s="107"/>
    </row>
    <row r="3236" spans="1:6" x14ac:dyDescent="0.25">
      <c r="A3236" s="17">
        <v>51530</v>
      </c>
      <c r="B3236" s="24" t="s">
        <v>87</v>
      </c>
      <c r="C3236" s="25">
        <v>43027</v>
      </c>
      <c r="E3236" t="s">
        <v>82</v>
      </c>
      <c r="F3236" s="107"/>
    </row>
    <row r="3237" spans="1:6" x14ac:dyDescent="0.25">
      <c r="A3237" s="17">
        <v>51531</v>
      </c>
      <c r="B3237" s="24" t="s">
        <v>87</v>
      </c>
      <c r="C3237" s="25">
        <v>43027</v>
      </c>
      <c r="E3237" t="s">
        <v>82</v>
      </c>
      <c r="F3237" s="107"/>
    </row>
    <row r="3238" spans="1:6" x14ac:dyDescent="0.25">
      <c r="A3238" s="17">
        <v>51532</v>
      </c>
      <c r="B3238" s="24" t="s">
        <v>87</v>
      </c>
      <c r="C3238" s="25">
        <v>43027</v>
      </c>
      <c r="E3238" t="s">
        <v>82</v>
      </c>
      <c r="F3238" s="107"/>
    </row>
    <row r="3239" spans="1:6" x14ac:dyDescent="0.25">
      <c r="A3239" s="17">
        <v>51535</v>
      </c>
      <c r="B3239" s="24" t="s">
        <v>87</v>
      </c>
      <c r="C3239" s="25">
        <v>43028</v>
      </c>
      <c r="E3239" t="s">
        <v>82</v>
      </c>
      <c r="F3239" s="107"/>
    </row>
    <row r="3240" spans="1:6" x14ac:dyDescent="0.25">
      <c r="A3240" s="17">
        <v>51521</v>
      </c>
      <c r="B3240" s="24" t="s">
        <v>87</v>
      </c>
      <c r="C3240" s="25">
        <v>43031</v>
      </c>
      <c r="E3240" t="s">
        <v>82</v>
      </c>
      <c r="F3240" s="107"/>
    </row>
    <row r="3241" spans="1:6" x14ac:dyDescent="0.25">
      <c r="A3241" s="17">
        <v>51515</v>
      </c>
      <c r="B3241" s="24" t="s">
        <v>87</v>
      </c>
      <c r="C3241" s="25">
        <v>43031</v>
      </c>
      <c r="E3241" t="s">
        <v>82</v>
      </c>
      <c r="F3241" s="107"/>
    </row>
    <row r="3242" spans="1:6" x14ac:dyDescent="0.25">
      <c r="A3242" s="17">
        <v>51505</v>
      </c>
      <c r="B3242" s="24" t="s">
        <v>87</v>
      </c>
      <c r="C3242" s="25">
        <v>43031</v>
      </c>
      <c r="E3242" t="s">
        <v>82</v>
      </c>
      <c r="F3242" s="107"/>
    </row>
    <row r="3243" spans="1:6" x14ac:dyDescent="0.25">
      <c r="A3243" s="17">
        <v>51536</v>
      </c>
      <c r="B3243" s="24" t="s">
        <v>87</v>
      </c>
      <c r="C3243" s="25">
        <v>43031</v>
      </c>
      <c r="E3243" t="s">
        <v>82</v>
      </c>
      <c r="F3243" s="107"/>
    </row>
    <row r="3244" spans="1:6" x14ac:dyDescent="0.25">
      <c r="A3244" s="17">
        <v>51542</v>
      </c>
      <c r="B3244" s="24" t="s">
        <v>87</v>
      </c>
      <c r="C3244" s="25">
        <v>43032</v>
      </c>
      <c r="E3244" t="s">
        <v>82</v>
      </c>
      <c r="F3244" s="107"/>
    </row>
    <row r="3245" spans="1:6" x14ac:dyDescent="0.25">
      <c r="A3245" s="17">
        <v>51537</v>
      </c>
      <c r="B3245" s="24" t="s">
        <v>87</v>
      </c>
      <c r="C3245" s="25">
        <v>43032</v>
      </c>
      <c r="E3245" t="s">
        <v>82</v>
      </c>
      <c r="F3245" s="107"/>
    </row>
    <row r="3246" spans="1:6" x14ac:dyDescent="0.25">
      <c r="A3246" s="17">
        <v>51538</v>
      </c>
      <c r="B3246" s="24" t="s">
        <v>87</v>
      </c>
      <c r="C3246" s="25">
        <v>43032</v>
      </c>
      <c r="E3246" t="s">
        <v>82</v>
      </c>
      <c r="F3246" s="107"/>
    </row>
    <row r="3247" spans="1:6" x14ac:dyDescent="0.25">
      <c r="A3247" s="17">
        <v>51539</v>
      </c>
      <c r="B3247" s="24" t="s">
        <v>87</v>
      </c>
      <c r="C3247" s="25">
        <v>43032</v>
      </c>
      <c r="E3247" t="s">
        <v>82</v>
      </c>
      <c r="F3247" s="107"/>
    </row>
    <row r="3248" spans="1:6" x14ac:dyDescent="0.25">
      <c r="A3248" s="17">
        <v>51540</v>
      </c>
      <c r="B3248" s="24" t="s">
        <v>87</v>
      </c>
      <c r="C3248" s="25">
        <v>43032</v>
      </c>
      <c r="E3248" t="s">
        <v>82</v>
      </c>
      <c r="F3248" s="107"/>
    </row>
    <row r="3249" spans="1:6" x14ac:dyDescent="0.25">
      <c r="A3249" s="17">
        <v>51541</v>
      </c>
      <c r="B3249" s="24" t="s">
        <v>87</v>
      </c>
      <c r="C3249" s="25">
        <v>43032</v>
      </c>
      <c r="E3249" t="s">
        <v>82</v>
      </c>
      <c r="F3249" s="107"/>
    </row>
    <row r="3250" spans="1:6" x14ac:dyDescent="0.25">
      <c r="A3250" s="17">
        <v>51543</v>
      </c>
      <c r="B3250" s="24" t="s">
        <v>87</v>
      </c>
      <c r="C3250" s="25">
        <v>43033</v>
      </c>
      <c r="E3250" t="s">
        <v>82</v>
      </c>
      <c r="F3250" s="107"/>
    </row>
    <row r="3251" spans="1:6" x14ac:dyDescent="0.25">
      <c r="A3251" s="17">
        <v>51544</v>
      </c>
      <c r="B3251" s="24" t="s">
        <v>87</v>
      </c>
      <c r="C3251" s="25">
        <v>43033</v>
      </c>
      <c r="E3251" t="s">
        <v>82</v>
      </c>
      <c r="F3251" s="107"/>
    </row>
    <row r="3252" spans="1:6" x14ac:dyDescent="0.25">
      <c r="A3252" s="17">
        <v>51545</v>
      </c>
      <c r="B3252" s="24" t="s">
        <v>87</v>
      </c>
      <c r="C3252" s="25">
        <v>43033</v>
      </c>
      <c r="E3252" t="s">
        <v>82</v>
      </c>
      <c r="F3252" s="107"/>
    </row>
    <row r="3253" spans="1:6" x14ac:dyDescent="0.25">
      <c r="A3253" s="17">
        <v>51548</v>
      </c>
      <c r="B3253" s="24" t="s">
        <v>87</v>
      </c>
      <c r="C3253" s="25">
        <v>43033</v>
      </c>
      <c r="E3253" t="s">
        <v>82</v>
      </c>
      <c r="F3253" s="107"/>
    </row>
    <row r="3254" spans="1:6" x14ac:dyDescent="0.25">
      <c r="A3254" s="17">
        <v>51547</v>
      </c>
      <c r="B3254" s="24" t="s">
        <v>87</v>
      </c>
      <c r="C3254" s="25">
        <v>43033</v>
      </c>
      <c r="E3254" t="s">
        <v>82</v>
      </c>
      <c r="F3254" s="107"/>
    </row>
    <row r="3255" spans="1:6" x14ac:dyDescent="0.25">
      <c r="A3255" s="17">
        <v>51546</v>
      </c>
      <c r="B3255" s="24" t="s">
        <v>87</v>
      </c>
      <c r="C3255" s="25">
        <v>43033</v>
      </c>
      <c r="E3255" t="s">
        <v>82</v>
      </c>
      <c r="F3255" s="107"/>
    </row>
    <row r="3256" spans="1:6" x14ac:dyDescent="0.25">
      <c r="A3256" s="17">
        <v>51549</v>
      </c>
      <c r="B3256" s="24" t="s">
        <v>87</v>
      </c>
      <c r="C3256" s="25">
        <v>43033</v>
      </c>
      <c r="E3256" t="s">
        <v>82</v>
      </c>
      <c r="F3256" s="107"/>
    </row>
    <row r="3257" spans="1:6" x14ac:dyDescent="0.25">
      <c r="A3257" s="17">
        <v>51523</v>
      </c>
      <c r="B3257" s="24" t="s">
        <v>87</v>
      </c>
      <c r="C3257" s="25">
        <v>43035</v>
      </c>
      <c r="E3257" t="s">
        <v>82</v>
      </c>
      <c r="F3257" s="107"/>
    </row>
    <row r="3258" spans="1:6" x14ac:dyDescent="0.25">
      <c r="A3258" s="17">
        <v>51570</v>
      </c>
      <c r="B3258" s="24" t="s">
        <v>87</v>
      </c>
      <c r="C3258" s="25">
        <v>43035</v>
      </c>
      <c r="E3258" t="s">
        <v>82</v>
      </c>
      <c r="F3258" s="107"/>
    </row>
    <row r="3259" spans="1:6" x14ac:dyDescent="0.25">
      <c r="A3259" s="17">
        <v>51571</v>
      </c>
      <c r="B3259" s="24" t="s">
        <v>87</v>
      </c>
      <c r="C3259" s="25">
        <v>43035</v>
      </c>
      <c r="E3259" t="s">
        <v>82</v>
      </c>
      <c r="F3259" s="107"/>
    </row>
    <row r="3260" spans="1:6" x14ac:dyDescent="0.25">
      <c r="A3260" s="17">
        <v>51572</v>
      </c>
      <c r="B3260" s="24" t="s">
        <v>87</v>
      </c>
      <c r="C3260" s="25">
        <v>43035</v>
      </c>
      <c r="E3260" t="s">
        <v>82</v>
      </c>
      <c r="F3260" s="107"/>
    </row>
    <row r="3261" spans="1:6" x14ac:dyDescent="0.25">
      <c r="A3261" s="17">
        <v>51573</v>
      </c>
      <c r="B3261" s="24" t="s">
        <v>87</v>
      </c>
      <c r="C3261" s="25">
        <v>43035</v>
      </c>
      <c r="E3261" t="s">
        <v>82</v>
      </c>
      <c r="F3261" s="107"/>
    </row>
    <row r="3262" spans="1:6" x14ac:dyDescent="0.25">
      <c r="A3262" s="17">
        <v>51594</v>
      </c>
      <c r="B3262" s="24" t="s">
        <v>87</v>
      </c>
      <c r="C3262" s="25">
        <v>43035</v>
      </c>
      <c r="E3262" t="s">
        <v>82</v>
      </c>
      <c r="F3262" s="107"/>
    </row>
    <row r="3263" spans="1:6" x14ac:dyDescent="0.25">
      <c r="A3263" s="17">
        <v>51595</v>
      </c>
      <c r="B3263" s="24" t="s">
        <v>87</v>
      </c>
      <c r="C3263" s="25">
        <v>43035</v>
      </c>
      <c r="E3263" t="s">
        <v>82</v>
      </c>
      <c r="F3263" s="107"/>
    </row>
    <row r="3264" spans="1:6" x14ac:dyDescent="0.25">
      <c r="A3264" s="17">
        <v>51596</v>
      </c>
      <c r="B3264" s="24" t="s">
        <v>87</v>
      </c>
      <c r="C3264" s="25">
        <v>43035</v>
      </c>
      <c r="E3264" t="s">
        <v>82</v>
      </c>
      <c r="F3264" s="107"/>
    </row>
    <row r="3265" spans="1:6" x14ac:dyDescent="0.25">
      <c r="A3265" s="17">
        <v>51576</v>
      </c>
      <c r="B3265" s="24" t="s">
        <v>87</v>
      </c>
      <c r="C3265" s="25">
        <v>43035</v>
      </c>
      <c r="E3265" t="s">
        <v>82</v>
      </c>
      <c r="F3265" s="107"/>
    </row>
    <row r="3266" spans="1:6" x14ac:dyDescent="0.25">
      <c r="A3266" s="17">
        <v>51577</v>
      </c>
      <c r="B3266" s="24" t="s">
        <v>87</v>
      </c>
      <c r="C3266" s="25">
        <v>43035</v>
      </c>
      <c r="E3266" t="s">
        <v>82</v>
      </c>
      <c r="F3266" s="107"/>
    </row>
    <row r="3267" spans="1:6" x14ac:dyDescent="0.25">
      <c r="A3267" s="17">
        <v>51578</v>
      </c>
      <c r="B3267" s="24" t="s">
        <v>87</v>
      </c>
      <c r="C3267" s="25">
        <v>43035</v>
      </c>
      <c r="E3267" t="s">
        <v>82</v>
      </c>
      <c r="F3267" s="107"/>
    </row>
    <row r="3268" spans="1:6" x14ac:dyDescent="0.25">
      <c r="A3268" s="17">
        <v>51579</v>
      </c>
      <c r="B3268" s="24" t="s">
        <v>87</v>
      </c>
      <c r="C3268" s="25">
        <v>43035</v>
      </c>
      <c r="E3268" t="s">
        <v>82</v>
      </c>
      <c r="F3268" s="107"/>
    </row>
    <row r="3269" spans="1:6" x14ac:dyDescent="0.25">
      <c r="A3269" s="17">
        <v>51580</v>
      </c>
      <c r="B3269" s="24" t="s">
        <v>87</v>
      </c>
      <c r="C3269" s="25">
        <v>43035</v>
      </c>
      <c r="E3269" t="s">
        <v>82</v>
      </c>
      <c r="F3269" s="107"/>
    </row>
    <row r="3270" spans="1:6" x14ac:dyDescent="0.25">
      <c r="A3270" s="17">
        <v>51581</v>
      </c>
      <c r="B3270" s="24" t="s">
        <v>87</v>
      </c>
      <c r="C3270" s="25">
        <v>43035</v>
      </c>
      <c r="E3270" t="s">
        <v>82</v>
      </c>
      <c r="F3270" s="107"/>
    </row>
    <row r="3271" spans="1:6" x14ac:dyDescent="0.25">
      <c r="A3271" s="17">
        <v>51588</v>
      </c>
      <c r="B3271" s="24" t="s">
        <v>87</v>
      </c>
      <c r="C3271" s="25">
        <v>43035</v>
      </c>
      <c r="E3271" t="s">
        <v>82</v>
      </c>
      <c r="F3271" s="107"/>
    </row>
    <row r="3272" spans="1:6" x14ac:dyDescent="0.25">
      <c r="A3272" s="17">
        <v>51589</v>
      </c>
      <c r="B3272" s="24" t="s">
        <v>87</v>
      </c>
      <c r="C3272" s="25">
        <v>43035</v>
      </c>
      <c r="E3272" t="s">
        <v>82</v>
      </c>
      <c r="F3272" s="107"/>
    </row>
    <row r="3273" spans="1:6" x14ac:dyDescent="0.25">
      <c r="A3273" s="17">
        <v>44503</v>
      </c>
      <c r="B3273" s="26" t="s">
        <v>86</v>
      </c>
      <c r="C3273" s="25">
        <v>42899</v>
      </c>
      <c r="E3273" t="s">
        <v>82</v>
      </c>
      <c r="F3273" s="107"/>
    </row>
    <row r="3274" spans="1:6" x14ac:dyDescent="0.25">
      <c r="A3274" s="17">
        <v>43425</v>
      </c>
      <c r="B3274" s="26" t="s">
        <v>84</v>
      </c>
      <c r="C3274" s="25">
        <v>42901</v>
      </c>
      <c r="E3274" t="s">
        <v>82</v>
      </c>
      <c r="F3274" s="107"/>
    </row>
    <row r="3275" spans="1:6" x14ac:dyDescent="0.25">
      <c r="A3275" s="17">
        <v>51590</v>
      </c>
      <c r="B3275" s="24" t="s">
        <v>87</v>
      </c>
      <c r="C3275" s="25">
        <v>43035</v>
      </c>
      <c r="E3275" t="s">
        <v>82</v>
      </c>
      <c r="F3275" s="107"/>
    </row>
    <row r="3276" spans="1:6" x14ac:dyDescent="0.25">
      <c r="A3276" s="17">
        <v>45409</v>
      </c>
      <c r="B3276" s="26" t="s">
        <v>86</v>
      </c>
      <c r="C3276" s="25">
        <v>42901</v>
      </c>
      <c r="D3276" s="27">
        <v>1</v>
      </c>
      <c r="E3276" t="s">
        <v>82</v>
      </c>
      <c r="F3276" s="107"/>
    </row>
    <row r="3277" spans="1:6" x14ac:dyDescent="0.25">
      <c r="A3277" s="17">
        <v>51591</v>
      </c>
      <c r="B3277" s="24" t="s">
        <v>87</v>
      </c>
      <c r="C3277" s="25">
        <v>43035</v>
      </c>
      <c r="E3277" t="s">
        <v>82</v>
      </c>
      <c r="F3277" s="107"/>
    </row>
    <row r="3278" spans="1:6" x14ac:dyDescent="0.25">
      <c r="A3278" s="17">
        <v>51550</v>
      </c>
      <c r="B3278" s="24" t="s">
        <v>87</v>
      </c>
      <c r="C3278" s="25">
        <v>43035</v>
      </c>
      <c r="E3278" t="s">
        <v>82</v>
      </c>
      <c r="F3278" s="107"/>
    </row>
    <row r="3279" spans="1:6" x14ac:dyDescent="0.25">
      <c r="A3279" s="17">
        <v>51606</v>
      </c>
      <c r="B3279" s="24" t="s">
        <v>87</v>
      </c>
      <c r="C3279" s="25">
        <v>43038</v>
      </c>
      <c r="E3279" t="s">
        <v>82</v>
      </c>
      <c r="F3279" s="107"/>
    </row>
    <row r="3280" spans="1:6" x14ac:dyDescent="0.25">
      <c r="A3280" s="17">
        <v>51565</v>
      </c>
      <c r="B3280" s="24" t="s">
        <v>87</v>
      </c>
      <c r="C3280" s="25">
        <v>43038</v>
      </c>
      <c r="E3280" t="s">
        <v>82</v>
      </c>
      <c r="F3280" s="107"/>
    </row>
    <row r="3281" spans="1:6" x14ac:dyDescent="0.25">
      <c r="A3281" s="17">
        <v>51564</v>
      </c>
      <c r="B3281" s="24" t="s">
        <v>87</v>
      </c>
      <c r="C3281" s="25">
        <v>43038</v>
      </c>
      <c r="E3281" t="s">
        <v>82</v>
      </c>
      <c r="F3281" s="107"/>
    </row>
    <row r="3282" spans="1:6" x14ac:dyDescent="0.25">
      <c r="A3282" s="17">
        <v>51603</v>
      </c>
      <c r="B3282" s="24" t="s">
        <v>87</v>
      </c>
      <c r="C3282" s="25">
        <v>43039</v>
      </c>
      <c r="E3282" t="s">
        <v>82</v>
      </c>
      <c r="F3282" s="107"/>
    </row>
    <row r="3283" spans="1:6" x14ac:dyDescent="0.25">
      <c r="A3283" s="17">
        <v>51604</v>
      </c>
      <c r="B3283" s="24" t="s">
        <v>87</v>
      </c>
      <c r="C3283" s="25">
        <v>43039</v>
      </c>
      <c r="E3283" t="s">
        <v>82</v>
      </c>
      <c r="F3283" s="107"/>
    </row>
    <row r="3284" spans="1:6" x14ac:dyDescent="0.25">
      <c r="A3284" s="17">
        <v>51622</v>
      </c>
      <c r="B3284" s="24" t="s">
        <v>87</v>
      </c>
      <c r="C3284" s="25">
        <v>43040</v>
      </c>
      <c r="E3284" t="s">
        <v>82</v>
      </c>
      <c r="F3284" s="107"/>
    </row>
    <row r="3285" spans="1:6" x14ac:dyDescent="0.25">
      <c r="A3285" s="17">
        <v>51623</v>
      </c>
      <c r="B3285" s="24" t="s">
        <v>87</v>
      </c>
      <c r="C3285" s="25">
        <v>43040</v>
      </c>
      <c r="E3285" t="s">
        <v>82</v>
      </c>
      <c r="F3285" s="107"/>
    </row>
    <row r="3286" spans="1:6" x14ac:dyDescent="0.25">
      <c r="A3286" s="17">
        <v>51624</v>
      </c>
      <c r="B3286" s="24" t="s">
        <v>87</v>
      </c>
      <c r="C3286" s="25">
        <v>43040</v>
      </c>
      <c r="E3286" t="s">
        <v>82</v>
      </c>
      <c r="F3286" s="107"/>
    </row>
    <row r="3287" spans="1:6" x14ac:dyDescent="0.25">
      <c r="A3287" s="17">
        <v>51626</v>
      </c>
      <c r="B3287" s="24" t="s">
        <v>87</v>
      </c>
      <c r="C3287" s="25">
        <v>43040</v>
      </c>
      <c r="E3287" t="s">
        <v>82</v>
      </c>
      <c r="F3287" s="107"/>
    </row>
    <row r="3288" spans="1:6" x14ac:dyDescent="0.25">
      <c r="A3288" s="17">
        <v>51533</v>
      </c>
      <c r="B3288" s="24" t="s">
        <v>87</v>
      </c>
      <c r="C3288" s="25">
        <v>43041</v>
      </c>
      <c r="E3288" t="s">
        <v>82</v>
      </c>
      <c r="F3288" s="107"/>
    </row>
    <row r="3289" spans="1:6" x14ac:dyDescent="0.25">
      <c r="A3289" s="17">
        <v>51593</v>
      </c>
      <c r="B3289" s="24" t="s">
        <v>87</v>
      </c>
      <c r="C3289" s="25">
        <v>43041</v>
      </c>
      <c r="E3289" t="s">
        <v>82</v>
      </c>
      <c r="F3289" s="107"/>
    </row>
    <row r="3290" spans="1:6" x14ac:dyDescent="0.25">
      <c r="A3290" s="17">
        <v>51569</v>
      </c>
      <c r="B3290" s="24" t="s">
        <v>87</v>
      </c>
      <c r="C3290" s="25">
        <v>43041</v>
      </c>
      <c r="E3290" t="s">
        <v>82</v>
      </c>
      <c r="F3290" s="107"/>
    </row>
    <row r="3291" spans="1:6" x14ac:dyDescent="0.25">
      <c r="A3291" s="17">
        <v>51568</v>
      </c>
      <c r="B3291" s="24" t="s">
        <v>87</v>
      </c>
      <c r="C3291" s="25">
        <v>43041</v>
      </c>
      <c r="E3291" t="s">
        <v>82</v>
      </c>
      <c r="F3291" s="107"/>
    </row>
    <row r="3292" spans="1:6" x14ac:dyDescent="0.25">
      <c r="A3292" s="17">
        <v>51567</v>
      </c>
      <c r="B3292" s="24" t="s">
        <v>87</v>
      </c>
      <c r="C3292" s="25">
        <v>43041</v>
      </c>
      <c r="E3292" t="s">
        <v>82</v>
      </c>
      <c r="F3292" s="107"/>
    </row>
    <row r="3293" spans="1:6" x14ac:dyDescent="0.25">
      <c r="A3293" s="17">
        <v>51566</v>
      </c>
      <c r="B3293" s="24" t="s">
        <v>87</v>
      </c>
      <c r="C3293" s="25">
        <v>43041</v>
      </c>
      <c r="E3293" t="s">
        <v>82</v>
      </c>
      <c r="F3293" s="107"/>
    </row>
    <row r="3294" spans="1:6" x14ac:dyDescent="0.25">
      <c r="A3294" s="17">
        <v>51618</v>
      </c>
      <c r="B3294" s="24" t="s">
        <v>87</v>
      </c>
      <c r="C3294" s="25">
        <v>43041</v>
      </c>
      <c r="E3294" t="s">
        <v>82</v>
      </c>
      <c r="F3294" s="107"/>
    </row>
    <row r="3295" spans="1:6" x14ac:dyDescent="0.25">
      <c r="A3295" s="17">
        <v>51617</v>
      </c>
      <c r="B3295" s="24" t="s">
        <v>87</v>
      </c>
      <c r="C3295" s="25">
        <v>43041</v>
      </c>
      <c r="E3295" t="s">
        <v>82</v>
      </c>
      <c r="F3295" s="107"/>
    </row>
    <row r="3296" spans="1:6" x14ac:dyDescent="0.25">
      <c r="A3296" s="17">
        <v>51615</v>
      </c>
      <c r="B3296" s="24" t="s">
        <v>87</v>
      </c>
      <c r="C3296" s="25">
        <v>43041</v>
      </c>
      <c r="E3296" t="s">
        <v>82</v>
      </c>
      <c r="F3296" s="107"/>
    </row>
    <row r="3297" spans="1:6" x14ac:dyDescent="0.25">
      <c r="A3297" s="17">
        <v>51607</v>
      </c>
      <c r="B3297" s="24" t="s">
        <v>87</v>
      </c>
      <c r="C3297" s="25">
        <v>43045</v>
      </c>
      <c r="E3297" t="s">
        <v>82</v>
      </c>
      <c r="F3297" s="107"/>
    </row>
    <row r="3298" spans="1:6" x14ac:dyDescent="0.25">
      <c r="A3298" s="17">
        <v>51619</v>
      </c>
      <c r="B3298" s="24" t="s">
        <v>87</v>
      </c>
      <c r="C3298" s="25">
        <v>43046</v>
      </c>
      <c r="E3298" t="s">
        <v>82</v>
      </c>
      <c r="F3298" s="107"/>
    </row>
    <row r="3299" spans="1:6" x14ac:dyDescent="0.25">
      <c r="A3299" s="17">
        <v>51605</v>
      </c>
      <c r="B3299" s="24" t="s">
        <v>87</v>
      </c>
      <c r="C3299" s="25">
        <v>43046</v>
      </c>
      <c r="E3299" t="s">
        <v>82</v>
      </c>
      <c r="F3299" s="107"/>
    </row>
    <row r="3300" spans="1:6" x14ac:dyDescent="0.25">
      <c r="A3300" s="17">
        <v>51627</v>
      </c>
      <c r="B3300" s="24" t="s">
        <v>87</v>
      </c>
      <c r="C3300" s="25">
        <v>43046</v>
      </c>
      <c r="E3300" t="s">
        <v>82</v>
      </c>
      <c r="F3300" s="107"/>
    </row>
    <row r="3301" spans="1:6" x14ac:dyDescent="0.25">
      <c r="A3301" s="17">
        <v>51628</v>
      </c>
      <c r="B3301" s="24" t="s">
        <v>87</v>
      </c>
      <c r="C3301" s="25">
        <v>43046</v>
      </c>
      <c r="E3301" t="s">
        <v>82</v>
      </c>
      <c r="F3301" s="107"/>
    </row>
    <row r="3302" spans="1:6" x14ac:dyDescent="0.25">
      <c r="A3302" s="17">
        <v>51629</v>
      </c>
      <c r="B3302" s="24" t="s">
        <v>87</v>
      </c>
      <c r="C3302" s="25">
        <v>43046</v>
      </c>
      <c r="E3302" t="s">
        <v>82</v>
      </c>
      <c r="F3302" s="107"/>
    </row>
    <row r="3303" spans="1:6" x14ac:dyDescent="0.25">
      <c r="A3303" s="17">
        <v>51630</v>
      </c>
      <c r="B3303" s="24" t="s">
        <v>87</v>
      </c>
      <c r="C3303" s="25">
        <v>43046</v>
      </c>
      <c r="E3303" t="s">
        <v>82</v>
      </c>
      <c r="F3303" s="107"/>
    </row>
    <row r="3304" spans="1:6" x14ac:dyDescent="0.25">
      <c r="A3304" s="17">
        <v>51631</v>
      </c>
      <c r="B3304" s="24" t="s">
        <v>87</v>
      </c>
      <c r="C3304" s="25">
        <v>43046</v>
      </c>
      <c r="E3304" t="s">
        <v>82</v>
      </c>
      <c r="F3304" s="107"/>
    </row>
    <row r="3305" spans="1:6" x14ac:dyDescent="0.25">
      <c r="A3305" s="17">
        <v>51632</v>
      </c>
      <c r="B3305" s="24" t="s">
        <v>87</v>
      </c>
      <c r="C3305" s="25">
        <v>43046</v>
      </c>
      <c r="E3305" t="s">
        <v>82</v>
      </c>
      <c r="F3305" s="107"/>
    </row>
    <row r="3306" spans="1:6" x14ac:dyDescent="0.25">
      <c r="A3306" s="17">
        <v>51684</v>
      </c>
      <c r="B3306" s="24" t="s">
        <v>87</v>
      </c>
      <c r="C3306" s="25">
        <v>43048</v>
      </c>
      <c r="E3306" t="s">
        <v>82</v>
      </c>
      <c r="F3306" s="107"/>
    </row>
    <row r="3307" spans="1:6" x14ac:dyDescent="0.25">
      <c r="A3307" s="17">
        <v>51683</v>
      </c>
      <c r="B3307" s="24" t="s">
        <v>87</v>
      </c>
      <c r="C3307" s="25">
        <v>43048</v>
      </c>
      <c r="E3307" t="s">
        <v>82</v>
      </c>
      <c r="F3307" s="107"/>
    </row>
    <row r="3308" spans="1:6" x14ac:dyDescent="0.25">
      <c r="A3308" s="17">
        <v>51682</v>
      </c>
      <c r="B3308" s="24" t="s">
        <v>87</v>
      </c>
      <c r="C3308" s="25">
        <v>43048</v>
      </c>
      <c r="E3308" t="s">
        <v>82</v>
      </c>
      <c r="F3308" s="107"/>
    </row>
    <row r="3309" spans="1:6" x14ac:dyDescent="0.25">
      <c r="A3309" s="17">
        <v>51681</v>
      </c>
      <c r="B3309" s="24" t="s">
        <v>87</v>
      </c>
      <c r="C3309" s="25">
        <v>43048</v>
      </c>
      <c r="E3309" t="s">
        <v>82</v>
      </c>
      <c r="F3309" s="107"/>
    </row>
    <row r="3310" spans="1:6" x14ac:dyDescent="0.25">
      <c r="A3310" s="17">
        <v>51670</v>
      </c>
      <c r="B3310" s="24" t="s">
        <v>87</v>
      </c>
      <c r="C3310" s="25">
        <v>43049</v>
      </c>
      <c r="E3310" t="s">
        <v>82</v>
      </c>
      <c r="F3310" s="107"/>
    </row>
    <row r="3311" spans="1:6" x14ac:dyDescent="0.25">
      <c r="A3311" s="17">
        <v>51669</v>
      </c>
      <c r="B3311" s="24" t="s">
        <v>87</v>
      </c>
      <c r="C3311" s="25">
        <v>43049</v>
      </c>
      <c r="E3311" t="s">
        <v>82</v>
      </c>
      <c r="F3311" s="107"/>
    </row>
    <row r="3312" spans="1:6" x14ac:dyDescent="0.25">
      <c r="A3312" s="17">
        <v>51672</v>
      </c>
      <c r="B3312" s="24" t="s">
        <v>87</v>
      </c>
      <c r="C3312" s="25">
        <v>43053</v>
      </c>
      <c r="E3312" t="s">
        <v>82</v>
      </c>
      <c r="F3312" s="107"/>
    </row>
    <row r="3313" spans="1:6" x14ac:dyDescent="0.25">
      <c r="A3313" s="17">
        <v>51620</v>
      </c>
      <c r="B3313" s="24" t="s">
        <v>87</v>
      </c>
      <c r="C3313" s="25">
        <v>43053</v>
      </c>
      <c r="E3313" t="s">
        <v>82</v>
      </c>
      <c r="F3313" s="107"/>
    </row>
    <row r="3314" spans="1:6" x14ac:dyDescent="0.25">
      <c r="A3314" s="17">
        <v>51686</v>
      </c>
      <c r="B3314" s="24" t="s">
        <v>87</v>
      </c>
      <c r="C3314" s="25">
        <v>43053</v>
      </c>
      <c r="E3314" t="s">
        <v>82</v>
      </c>
      <c r="F3314" s="107"/>
    </row>
    <row r="3315" spans="1:6" x14ac:dyDescent="0.25">
      <c r="A3315" s="17">
        <v>51685</v>
      </c>
      <c r="B3315" s="24" t="s">
        <v>87</v>
      </c>
      <c r="C3315" s="25">
        <v>43054</v>
      </c>
      <c r="E3315" t="s">
        <v>82</v>
      </c>
      <c r="F3315" s="107"/>
    </row>
    <row r="3316" spans="1:6" x14ac:dyDescent="0.25">
      <c r="A3316" s="17">
        <v>51614</v>
      </c>
      <c r="B3316" s="24" t="s">
        <v>87</v>
      </c>
      <c r="C3316" s="25">
        <v>43056</v>
      </c>
      <c r="E3316" t="s">
        <v>82</v>
      </c>
      <c r="F3316" s="107"/>
    </row>
    <row r="3317" spans="1:6" x14ac:dyDescent="0.25">
      <c r="A3317" s="17">
        <v>51674</v>
      </c>
      <c r="B3317" s="24" t="s">
        <v>87</v>
      </c>
      <c r="C3317" s="25">
        <v>43059</v>
      </c>
      <c r="E3317" t="s">
        <v>82</v>
      </c>
      <c r="F3317" s="107"/>
    </row>
    <row r="3318" spans="1:6" x14ac:dyDescent="0.25">
      <c r="A3318" s="17">
        <v>51673</v>
      </c>
      <c r="B3318" s="24" t="s">
        <v>87</v>
      </c>
      <c r="C3318" s="25">
        <v>43059</v>
      </c>
      <c r="E3318" t="s">
        <v>82</v>
      </c>
      <c r="F3318" s="107"/>
    </row>
    <row r="3319" spans="1:6" x14ac:dyDescent="0.25">
      <c r="A3319" s="17">
        <v>51612</v>
      </c>
      <c r="B3319" s="24" t="s">
        <v>87</v>
      </c>
      <c r="C3319" s="25">
        <v>43059</v>
      </c>
      <c r="E3319" t="s">
        <v>82</v>
      </c>
      <c r="F3319" s="107"/>
    </row>
    <row r="3320" spans="1:6" x14ac:dyDescent="0.25">
      <c r="A3320" s="17">
        <v>51671</v>
      </c>
      <c r="B3320" s="24" t="s">
        <v>87</v>
      </c>
      <c r="C3320" s="25">
        <v>43059</v>
      </c>
      <c r="E3320" t="s">
        <v>82</v>
      </c>
      <c r="F3320" s="107"/>
    </row>
    <row r="3321" spans="1:6" x14ac:dyDescent="0.25">
      <c r="A3321" s="17">
        <v>51610</v>
      </c>
      <c r="B3321" s="24" t="s">
        <v>87</v>
      </c>
      <c r="C3321" s="25">
        <v>43059</v>
      </c>
      <c r="E3321" t="s">
        <v>82</v>
      </c>
      <c r="F3321" s="107"/>
    </row>
    <row r="3322" spans="1:6" x14ac:dyDescent="0.25">
      <c r="A3322" s="17">
        <v>51609</v>
      </c>
      <c r="B3322" s="24" t="s">
        <v>87</v>
      </c>
      <c r="C3322" s="25">
        <v>43059</v>
      </c>
      <c r="E3322" t="s">
        <v>82</v>
      </c>
      <c r="F3322" s="107"/>
    </row>
    <row r="3323" spans="1:6" x14ac:dyDescent="0.25">
      <c r="A3323" s="17">
        <v>51625</v>
      </c>
      <c r="B3323" s="24" t="s">
        <v>87</v>
      </c>
      <c r="C3323" s="25">
        <v>43060</v>
      </c>
      <c r="E3323" t="s">
        <v>82</v>
      </c>
      <c r="F3323" s="107"/>
    </row>
    <row r="3324" spans="1:6" x14ac:dyDescent="0.25">
      <c r="A3324" s="17">
        <v>51621</v>
      </c>
      <c r="B3324" s="24" t="s">
        <v>87</v>
      </c>
      <c r="C3324" s="25">
        <v>43060</v>
      </c>
      <c r="E3324" t="s">
        <v>82</v>
      </c>
      <c r="F3324" s="107"/>
    </row>
    <row r="3325" spans="1:6" x14ac:dyDescent="0.25">
      <c r="A3325" s="17">
        <v>51611</v>
      </c>
      <c r="B3325" s="24" t="s">
        <v>87</v>
      </c>
      <c r="C3325" s="25">
        <v>43060</v>
      </c>
      <c r="E3325" t="s">
        <v>82</v>
      </c>
      <c r="F3325" s="107"/>
    </row>
    <row r="3326" spans="1:6" x14ac:dyDescent="0.25">
      <c r="A3326" s="17">
        <v>51583</v>
      </c>
      <c r="B3326" s="24" t="s">
        <v>87</v>
      </c>
      <c r="C3326" s="25">
        <v>43061</v>
      </c>
      <c r="E3326" t="s">
        <v>82</v>
      </c>
      <c r="F3326" s="107"/>
    </row>
    <row r="3327" spans="1:6" x14ac:dyDescent="0.25">
      <c r="A3327" s="17">
        <v>51664</v>
      </c>
      <c r="B3327" s="24" t="s">
        <v>87</v>
      </c>
      <c r="C3327" s="25">
        <v>43061</v>
      </c>
      <c r="E3327" t="s">
        <v>82</v>
      </c>
      <c r="F3327" s="107"/>
    </row>
    <row r="3328" spans="1:6" x14ac:dyDescent="0.25">
      <c r="A3328" s="17">
        <v>51608</v>
      </c>
      <c r="B3328" s="24" t="s">
        <v>87</v>
      </c>
      <c r="C3328" s="25">
        <v>43061</v>
      </c>
      <c r="E3328" t="s">
        <v>82</v>
      </c>
      <c r="F3328" s="107"/>
    </row>
    <row r="3329" spans="1:6" x14ac:dyDescent="0.25">
      <c r="A3329" s="17">
        <v>51575</v>
      </c>
      <c r="B3329" s="24" t="s">
        <v>87</v>
      </c>
      <c r="C3329" s="25">
        <v>43061</v>
      </c>
      <c r="E3329" t="s">
        <v>82</v>
      </c>
      <c r="F3329" s="107"/>
    </row>
    <row r="3330" spans="1:6" x14ac:dyDescent="0.25">
      <c r="A3330" s="17">
        <v>51663</v>
      </c>
      <c r="B3330" s="24" t="s">
        <v>87</v>
      </c>
      <c r="C3330" s="25">
        <v>43061</v>
      </c>
      <c r="E3330" t="s">
        <v>82</v>
      </c>
      <c r="F3330" s="107"/>
    </row>
    <row r="3331" spans="1:6" x14ac:dyDescent="0.25">
      <c r="A3331" s="17">
        <v>51574</v>
      </c>
      <c r="B3331" s="24" t="s">
        <v>87</v>
      </c>
      <c r="C3331" s="25">
        <v>43061</v>
      </c>
      <c r="E3331" t="s">
        <v>82</v>
      </c>
      <c r="F3331" s="107"/>
    </row>
    <row r="3332" spans="1:6" x14ac:dyDescent="0.25">
      <c r="A3332" s="17">
        <v>51586</v>
      </c>
      <c r="B3332" s="24" t="s">
        <v>87</v>
      </c>
      <c r="C3332" s="25">
        <v>43061</v>
      </c>
      <c r="E3332" t="s">
        <v>82</v>
      </c>
      <c r="F3332" s="107"/>
    </row>
    <row r="3333" spans="1:6" x14ac:dyDescent="0.25">
      <c r="A3333" s="17">
        <v>51585</v>
      </c>
      <c r="B3333" s="24" t="s">
        <v>87</v>
      </c>
      <c r="C3333" s="25">
        <v>43061</v>
      </c>
      <c r="E3333" t="s">
        <v>82</v>
      </c>
      <c r="F3333" s="107"/>
    </row>
    <row r="3334" spans="1:6" x14ac:dyDescent="0.25">
      <c r="A3334" s="17">
        <v>51584</v>
      </c>
      <c r="B3334" s="24" t="s">
        <v>87</v>
      </c>
      <c r="C3334" s="25">
        <v>43061</v>
      </c>
      <c r="E3334" t="s">
        <v>82</v>
      </c>
      <c r="F3334" s="107"/>
    </row>
    <row r="3335" spans="1:6" x14ac:dyDescent="0.25">
      <c r="A3335" s="17">
        <v>51582</v>
      </c>
      <c r="B3335" s="24" t="s">
        <v>87</v>
      </c>
      <c r="C3335" s="25">
        <v>43061</v>
      </c>
      <c r="E3335" t="s">
        <v>82</v>
      </c>
      <c r="F3335" s="107"/>
    </row>
    <row r="3336" spans="1:6" x14ac:dyDescent="0.25">
      <c r="A3336" s="17">
        <v>51660</v>
      </c>
      <c r="B3336" s="24" t="s">
        <v>87</v>
      </c>
      <c r="C3336" s="25">
        <v>43062</v>
      </c>
      <c r="E3336" t="s">
        <v>82</v>
      </c>
      <c r="F3336" s="107"/>
    </row>
    <row r="3337" spans="1:6" x14ac:dyDescent="0.25">
      <c r="A3337" s="17">
        <v>51658</v>
      </c>
      <c r="B3337" s="24" t="s">
        <v>87</v>
      </c>
      <c r="C3337" s="25">
        <v>43062</v>
      </c>
      <c r="E3337" t="s">
        <v>82</v>
      </c>
      <c r="F3337" s="107"/>
    </row>
    <row r="3338" spans="1:6" x14ac:dyDescent="0.25">
      <c r="A3338" s="17">
        <v>51634</v>
      </c>
      <c r="B3338" s="24" t="s">
        <v>87</v>
      </c>
      <c r="C3338" s="25">
        <v>43062</v>
      </c>
      <c r="E3338" t="s">
        <v>82</v>
      </c>
      <c r="F3338" s="107"/>
    </row>
    <row r="3339" spans="1:6" x14ac:dyDescent="0.25">
      <c r="A3339" s="17">
        <v>51643</v>
      </c>
      <c r="B3339" s="24" t="s">
        <v>87</v>
      </c>
      <c r="C3339" s="25">
        <v>43066</v>
      </c>
      <c r="E3339" t="s">
        <v>82</v>
      </c>
      <c r="F3339" s="107"/>
    </row>
    <row r="3340" spans="1:6" x14ac:dyDescent="0.25">
      <c r="A3340" s="17">
        <v>51680</v>
      </c>
      <c r="B3340" s="24" t="s">
        <v>87</v>
      </c>
      <c r="C3340" s="25">
        <v>43066</v>
      </c>
      <c r="E3340" t="s">
        <v>82</v>
      </c>
      <c r="F3340" s="107"/>
    </row>
    <row r="3341" spans="1:6" x14ac:dyDescent="0.25">
      <c r="A3341" s="17">
        <v>51592</v>
      </c>
      <c r="B3341" s="24" t="s">
        <v>87</v>
      </c>
      <c r="C3341" s="25">
        <v>43066</v>
      </c>
      <c r="E3341" t="s">
        <v>82</v>
      </c>
      <c r="F3341" s="107"/>
    </row>
    <row r="3342" spans="1:6" x14ac:dyDescent="0.25">
      <c r="A3342" s="17">
        <v>51679</v>
      </c>
      <c r="B3342" s="24" t="s">
        <v>87</v>
      </c>
      <c r="C3342" s="25">
        <v>43066</v>
      </c>
      <c r="E3342" t="s">
        <v>82</v>
      </c>
      <c r="F3342" s="107"/>
    </row>
    <row r="3343" spans="1:6" x14ac:dyDescent="0.25">
      <c r="A3343" s="17">
        <v>51677</v>
      </c>
      <c r="B3343" s="24" t="s">
        <v>87</v>
      </c>
      <c r="C3343" s="25">
        <v>43066</v>
      </c>
      <c r="E3343" t="s">
        <v>82</v>
      </c>
      <c r="F3343" s="107"/>
    </row>
    <row r="3344" spans="1:6" x14ac:dyDescent="0.25">
      <c r="A3344" s="17">
        <v>51678</v>
      </c>
      <c r="B3344" s="24" t="s">
        <v>87</v>
      </c>
      <c r="C3344" s="25">
        <v>43066</v>
      </c>
      <c r="E3344" t="s">
        <v>82</v>
      </c>
      <c r="F3344" s="107"/>
    </row>
    <row r="3345" spans="1:6" x14ac:dyDescent="0.25">
      <c r="A3345" s="17">
        <v>51676</v>
      </c>
      <c r="B3345" s="24" t="s">
        <v>87</v>
      </c>
      <c r="C3345" s="25">
        <v>43066</v>
      </c>
      <c r="E3345" t="s">
        <v>82</v>
      </c>
      <c r="F3345" s="107"/>
    </row>
    <row r="3346" spans="1:6" x14ac:dyDescent="0.25">
      <c r="A3346" s="17">
        <v>51675</v>
      </c>
      <c r="B3346" s="24" t="s">
        <v>87</v>
      </c>
      <c r="C3346" s="25">
        <v>43066</v>
      </c>
      <c r="E3346" t="s">
        <v>82</v>
      </c>
      <c r="F3346" s="107"/>
    </row>
    <row r="3347" spans="1:6" x14ac:dyDescent="0.25">
      <c r="A3347" s="17">
        <v>51665</v>
      </c>
      <c r="B3347" s="24" t="s">
        <v>87</v>
      </c>
      <c r="C3347" s="25">
        <v>43066</v>
      </c>
      <c r="E3347" t="s">
        <v>82</v>
      </c>
      <c r="F3347" s="107"/>
    </row>
    <row r="3348" spans="1:6" x14ac:dyDescent="0.25">
      <c r="A3348" s="17">
        <v>51668</v>
      </c>
      <c r="B3348" s="24" t="s">
        <v>87</v>
      </c>
      <c r="C3348" s="25">
        <v>43066</v>
      </c>
      <c r="E3348" t="s">
        <v>82</v>
      </c>
      <c r="F3348" s="107"/>
    </row>
    <row r="3349" spans="1:6" x14ac:dyDescent="0.25">
      <c r="A3349" s="17">
        <v>51667</v>
      </c>
      <c r="B3349" s="24" t="s">
        <v>87</v>
      </c>
      <c r="C3349" s="25">
        <v>43066</v>
      </c>
      <c r="E3349" t="s">
        <v>82</v>
      </c>
      <c r="F3349" s="107"/>
    </row>
    <row r="3350" spans="1:6" x14ac:dyDescent="0.25">
      <c r="A3350" s="17">
        <v>51666</v>
      </c>
      <c r="B3350" s="24" t="s">
        <v>87</v>
      </c>
      <c r="C3350" s="25">
        <v>43066</v>
      </c>
      <c r="E3350" t="s">
        <v>82</v>
      </c>
      <c r="F3350" s="107"/>
    </row>
    <row r="3351" spans="1:6" x14ac:dyDescent="0.25">
      <c r="A3351" s="17">
        <v>51641</v>
      </c>
      <c r="B3351" s="24" t="s">
        <v>87</v>
      </c>
      <c r="C3351" s="25">
        <v>43067</v>
      </c>
      <c r="E3351" t="s">
        <v>82</v>
      </c>
      <c r="F3351" s="107"/>
    </row>
    <row r="3352" spans="1:6" x14ac:dyDescent="0.25">
      <c r="A3352" s="17">
        <v>51597</v>
      </c>
      <c r="B3352" s="24" t="s">
        <v>87</v>
      </c>
      <c r="C3352" s="25">
        <v>43067</v>
      </c>
      <c r="E3352" t="s">
        <v>82</v>
      </c>
      <c r="F3352" s="107"/>
    </row>
    <row r="3353" spans="1:6" x14ac:dyDescent="0.25">
      <c r="A3353" s="17">
        <v>51598</v>
      </c>
      <c r="B3353" s="24" t="s">
        <v>87</v>
      </c>
      <c r="C3353" s="25">
        <v>43069</v>
      </c>
      <c r="E3353" t="s">
        <v>82</v>
      </c>
      <c r="F3353" s="107"/>
    </row>
    <row r="3354" spans="1:6" x14ac:dyDescent="0.25">
      <c r="A3354" s="17">
        <v>51640</v>
      </c>
      <c r="B3354" s="24" t="s">
        <v>87</v>
      </c>
      <c r="C3354" s="25">
        <v>43076</v>
      </c>
      <c r="E3354" t="s">
        <v>82</v>
      </c>
      <c r="F3354" s="107"/>
    </row>
    <row r="3355" spans="1:6" x14ac:dyDescent="0.25">
      <c r="A3355" s="17">
        <v>51657</v>
      </c>
      <c r="B3355" s="24" t="s">
        <v>87</v>
      </c>
      <c r="C3355" s="25">
        <v>43077</v>
      </c>
      <c r="E3355" t="s">
        <v>82</v>
      </c>
      <c r="F3355" s="107"/>
    </row>
    <row r="3356" spans="1:6" x14ac:dyDescent="0.25">
      <c r="A3356" s="17">
        <v>51601</v>
      </c>
      <c r="B3356" s="24" t="s">
        <v>87</v>
      </c>
      <c r="C3356" s="25">
        <v>43080</v>
      </c>
      <c r="E3356" t="s">
        <v>82</v>
      </c>
      <c r="F3356" s="107"/>
    </row>
    <row r="3357" spans="1:6" x14ac:dyDescent="0.25">
      <c r="A3357" s="17">
        <v>51599</v>
      </c>
      <c r="B3357" s="24" t="s">
        <v>87</v>
      </c>
      <c r="C3357" s="25">
        <v>43080</v>
      </c>
      <c r="E3357" t="s">
        <v>82</v>
      </c>
      <c r="F3357" s="107"/>
    </row>
    <row r="3358" spans="1:6" x14ac:dyDescent="0.25">
      <c r="A3358" s="17">
        <v>51587</v>
      </c>
      <c r="B3358" s="24" t="s">
        <v>87</v>
      </c>
      <c r="C3358" s="25">
        <v>43080</v>
      </c>
      <c r="E3358" t="s">
        <v>82</v>
      </c>
      <c r="F3358" s="107"/>
    </row>
    <row r="3359" spans="1:6" x14ac:dyDescent="0.25">
      <c r="A3359" s="17">
        <v>51662</v>
      </c>
      <c r="B3359" s="24" t="s">
        <v>87</v>
      </c>
      <c r="C3359" s="25">
        <v>43080</v>
      </c>
      <c r="E3359" t="s">
        <v>82</v>
      </c>
      <c r="F3359" s="107"/>
    </row>
    <row r="3360" spans="1:6" x14ac:dyDescent="0.25">
      <c r="A3360" s="17">
        <v>51639</v>
      </c>
      <c r="B3360" s="24" t="s">
        <v>87</v>
      </c>
      <c r="C3360" s="25">
        <v>43080</v>
      </c>
      <c r="E3360" t="s">
        <v>82</v>
      </c>
      <c r="F3360" s="107"/>
    </row>
    <row r="3361" spans="1:6" x14ac:dyDescent="0.25">
      <c r="A3361" s="17">
        <v>51661</v>
      </c>
      <c r="B3361" s="24" t="s">
        <v>87</v>
      </c>
      <c r="C3361" s="25">
        <v>43080</v>
      </c>
      <c r="E3361" t="s">
        <v>82</v>
      </c>
      <c r="F3361" s="107"/>
    </row>
    <row r="3362" spans="1:6" x14ac:dyDescent="0.25">
      <c r="A3362" s="17">
        <v>51602</v>
      </c>
      <c r="B3362" s="24" t="s">
        <v>87</v>
      </c>
      <c r="C3362" s="25">
        <v>43081</v>
      </c>
      <c r="E3362" t="s">
        <v>82</v>
      </c>
      <c r="F3362" s="107"/>
    </row>
    <row r="3363" spans="1:6" x14ac:dyDescent="0.25">
      <c r="A3363" s="17">
        <v>51637</v>
      </c>
      <c r="B3363" s="24" t="s">
        <v>87</v>
      </c>
      <c r="C3363" s="25">
        <v>43081</v>
      </c>
      <c r="E3363" t="s">
        <v>82</v>
      </c>
      <c r="F3363" s="107"/>
    </row>
    <row r="3364" spans="1:6" x14ac:dyDescent="0.25">
      <c r="A3364" s="17">
        <v>51644</v>
      </c>
      <c r="B3364" s="24" t="s">
        <v>87</v>
      </c>
      <c r="C3364" s="25">
        <v>43087</v>
      </c>
      <c r="E3364" t="s">
        <v>82</v>
      </c>
      <c r="F3364" s="107"/>
    </row>
    <row r="3365" spans="1:6" x14ac:dyDescent="0.25">
      <c r="A3365" s="17">
        <v>51633</v>
      </c>
      <c r="B3365" s="24" t="s">
        <v>87</v>
      </c>
      <c r="C3365" s="25">
        <v>43087</v>
      </c>
      <c r="E3365" t="s">
        <v>82</v>
      </c>
      <c r="F3365" s="107"/>
    </row>
    <row r="3366" spans="1:6" x14ac:dyDescent="0.25">
      <c r="A3366" s="17">
        <v>51636</v>
      </c>
      <c r="B3366" s="24" t="s">
        <v>87</v>
      </c>
      <c r="C3366" s="25">
        <v>43087</v>
      </c>
      <c r="E3366" t="s">
        <v>82</v>
      </c>
      <c r="F3366" s="107"/>
    </row>
    <row r="3367" spans="1:6" x14ac:dyDescent="0.25">
      <c r="A3367" s="17">
        <v>51645</v>
      </c>
      <c r="B3367" s="24" t="s">
        <v>87</v>
      </c>
      <c r="C3367" s="25">
        <v>43089</v>
      </c>
      <c r="E3367" t="s">
        <v>82</v>
      </c>
      <c r="F3367" s="107"/>
    </row>
    <row r="3368" spans="1:6" x14ac:dyDescent="0.25">
      <c r="A3368" s="17">
        <v>51516</v>
      </c>
      <c r="B3368" s="24" t="s">
        <v>87</v>
      </c>
      <c r="C3368" s="25">
        <v>43105</v>
      </c>
      <c r="E3368" t="s">
        <v>82</v>
      </c>
      <c r="F3368" s="107"/>
    </row>
    <row r="3369" spans="1:6" x14ac:dyDescent="0.25">
      <c r="A3369" s="17">
        <v>51648</v>
      </c>
      <c r="B3369" s="24" t="s">
        <v>87</v>
      </c>
      <c r="C3369" s="25">
        <v>43108</v>
      </c>
      <c r="E3369" t="s">
        <v>82</v>
      </c>
      <c r="F3369" s="107"/>
    </row>
    <row r="3370" spans="1:6" x14ac:dyDescent="0.25">
      <c r="A3370" s="17">
        <v>51647</v>
      </c>
      <c r="B3370" s="24" t="s">
        <v>87</v>
      </c>
      <c r="C3370" s="25">
        <v>43108</v>
      </c>
      <c r="E3370" t="s">
        <v>82</v>
      </c>
      <c r="F3370" s="107"/>
    </row>
    <row r="3371" spans="1:6" x14ac:dyDescent="0.25">
      <c r="A3371" s="17">
        <v>51695</v>
      </c>
      <c r="B3371" s="24" t="s">
        <v>87</v>
      </c>
      <c r="C3371" s="25">
        <v>43109</v>
      </c>
      <c r="E3371" t="s">
        <v>82</v>
      </c>
      <c r="F3371" s="107"/>
    </row>
    <row r="3372" spans="1:6" x14ac:dyDescent="0.25">
      <c r="A3372" s="17">
        <v>51650</v>
      </c>
      <c r="B3372" s="24" t="s">
        <v>87</v>
      </c>
      <c r="C3372" s="25">
        <v>43110</v>
      </c>
      <c r="E3372" t="s">
        <v>82</v>
      </c>
      <c r="F3372" s="107"/>
    </row>
    <row r="3373" spans="1:6" x14ac:dyDescent="0.25">
      <c r="A3373" s="17">
        <v>51642</v>
      </c>
      <c r="B3373" s="24" t="s">
        <v>87</v>
      </c>
      <c r="C3373" s="25">
        <v>43110</v>
      </c>
      <c r="E3373" t="s">
        <v>82</v>
      </c>
      <c r="F3373" s="107"/>
    </row>
    <row r="3374" spans="1:6" x14ac:dyDescent="0.25">
      <c r="A3374" s="17">
        <v>51701</v>
      </c>
      <c r="B3374" s="24" t="s">
        <v>87</v>
      </c>
      <c r="C3374" s="25">
        <v>43117</v>
      </c>
      <c r="E3374" t="s">
        <v>82</v>
      </c>
      <c r="F3374" s="107"/>
    </row>
    <row r="3375" spans="1:6" x14ac:dyDescent="0.25">
      <c r="A3375" s="17">
        <v>51691</v>
      </c>
      <c r="B3375" s="24" t="s">
        <v>87</v>
      </c>
      <c r="C3375" s="25">
        <v>43118</v>
      </c>
      <c r="E3375" t="s">
        <v>82</v>
      </c>
      <c r="F3375" s="107"/>
    </row>
    <row r="3376" spans="1:6" x14ac:dyDescent="0.25">
      <c r="A3376" s="17">
        <v>51692</v>
      </c>
      <c r="B3376" s="24" t="s">
        <v>87</v>
      </c>
      <c r="C3376" s="25">
        <v>43118</v>
      </c>
      <c r="E3376" t="s">
        <v>82</v>
      </c>
      <c r="F3376" s="107"/>
    </row>
    <row r="3377" spans="1:6" x14ac:dyDescent="0.25">
      <c r="A3377" s="17">
        <v>51690</v>
      </c>
      <c r="B3377" s="24" t="s">
        <v>87</v>
      </c>
      <c r="C3377" s="25">
        <v>43118</v>
      </c>
      <c r="E3377" t="s">
        <v>82</v>
      </c>
      <c r="F3377" s="107"/>
    </row>
    <row r="3378" spans="1:6" x14ac:dyDescent="0.25">
      <c r="A3378" s="17">
        <v>51693</v>
      </c>
      <c r="B3378" s="24" t="s">
        <v>87</v>
      </c>
      <c r="C3378" s="25">
        <v>43118</v>
      </c>
      <c r="E3378" t="s">
        <v>82</v>
      </c>
      <c r="F3378" s="107"/>
    </row>
    <row r="3379" spans="1:6" x14ac:dyDescent="0.25">
      <c r="A3379" s="17">
        <v>51698</v>
      </c>
      <c r="B3379" s="24" t="s">
        <v>87</v>
      </c>
      <c r="C3379" s="25">
        <v>43120</v>
      </c>
      <c r="E3379" t="s">
        <v>82</v>
      </c>
      <c r="F3379" s="107"/>
    </row>
    <row r="3380" spans="1:6" x14ac:dyDescent="0.25">
      <c r="A3380" s="17">
        <v>51697</v>
      </c>
      <c r="B3380" s="24" t="s">
        <v>87</v>
      </c>
      <c r="C3380" s="25">
        <v>43120</v>
      </c>
      <c r="E3380" t="s">
        <v>82</v>
      </c>
      <c r="F3380" s="107"/>
    </row>
    <row r="3381" spans="1:6" x14ac:dyDescent="0.25">
      <c r="A3381" s="17">
        <v>51703</v>
      </c>
      <c r="B3381" s="24" t="s">
        <v>87</v>
      </c>
      <c r="C3381" s="25">
        <v>43122</v>
      </c>
      <c r="E3381" t="s">
        <v>82</v>
      </c>
      <c r="F3381" s="107"/>
    </row>
    <row r="3382" spans="1:6" x14ac:dyDescent="0.25">
      <c r="A3382" s="17">
        <v>51688</v>
      </c>
      <c r="B3382" s="24" t="s">
        <v>87</v>
      </c>
      <c r="C3382" s="25">
        <v>43122</v>
      </c>
      <c r="E3382" t="s">
        <v>82</v>
      </c>
      <c r="F3382" s="107"/>
    </row>
    <row r="3383" spans="1:6" x14ac:dyDescent="0.25">
      <c r="A3383" s="17">
        <v>51705</v>
      </c>
      <c r="B3383" s="24" t="s">
        <v>87</v>
      </c>
      <c r="C3383" s="25">
        <v>43123</v>
      </c>
      <c r="E3383" t="s">
        <v>82</v>
      </c>
      <c r="F3383" s="107"/>
    </row>
    <row r="3384" spans="1:6" x14ac:dyDescent="0.25">
      <c r="A3384" s="17">
        <v>51699</v>
      </c>
      <c r="B3384" s="24" t="s">
        <v>87</v>
      </c>
      <c r="C3384" s="25">
        <v>43124</v>
      </c>
      <c r="E3384" t="s">
        <v>82</v>
      </c>
      <c r="F3384" s="107"/>
    </row>
    <row r="3385" spans="1:6" x14ac:dyDescent="0.25">
      <c r="A3385" s="17">
        <v>51708</v>
      </c>
      <c r="B3385" s="24" t="s">
        <v>87</v>
      </c>
      <c r="C3385" s="25">
        <v>43125</v>
      </c>
      <c r="E3385" t="s">
        <v>82</v>
      </c>
      <c r="F3385" s="107"/>
    </row>
    <row r="3386" spans="1:6" x14ac:dyDescent="0.25">
      <c r="A3386" s="17">
        <v>51707</v>
      </c>
      <c r="B3386" s="24" t="s">
        <v>87</v>
      </c>
      <c r="C3386" s="25">
        <v>43126</v>
      </c>
      <c r="E3386" t="s">
        <v>82</v>
      </c>
      <c r="F3386" s="107"/>
    </row>
    <row r="3387" spans="1:6" x14ac:dyDescent="0.25">
      <c r="A3387" s="17">
        <v>51700</v>
      </c>
      <c r="B3387" s="24" t="s">
        <v>87</v>
      </c>
      <c r="C3387" s="25">
        <v>43126</v>
      </c>
      <c r="E3387" t="s">
        <v>82</v>
      </c>
      <c r="F3387" s="107"/>
    </row>
    <row r="3388" spans="1:6" x14ac:dyDescent="0.25">
      <c r="A3388" s="17">
        <v>51702</v>
      </c>
      <c r="B3388" s="24" t="s">
        <v>87</v>
      </c>
      <c r="C3388" s="25">
        <v>43126</v>
      </c>
      <c r="E3388" t="s">
        <v>82</v>
      </c>
      <c r="F3388" s="107"/>
    </row>
    <row r="3389" spans="1:6" x14ac:dyDescent="0.25">
      <c r="A3389" s="17">
        <v>51706</v>
      </c>
      <c r="B3389" s="24" t="s">
        <v>87</v>
      </c>
      <c r="C3389" s="25">
        <v>43129</v>
      </c>
      <c r="E3389" t="s">
        <v>82</v>
      </c>
      <c r="F3389" s="107"/>
    </row>
    <row r="3390" spans="1:6" x14ac:dyDescent="0.25">
      <c r="A3390" s="17">
        <v>51514</v>
      </c>
      <c r="B3390" s="24" t="s">
        <v>87</v>
      </c>
      <c r="C3390" s="25">
        <v>43131</v>
      </c>
      <c r="E3390" t="s">
        <v>82</v>
      </c>
      <c r="F3390" s="107"/>
    </row>
    <row r="3391" spans="1:6" x14ac:dyDescent="0.25">
      <c r="A3391" s="17">
        <v>51709</v>
      </c>
      <c r="B3391" s="24" t="s">
        <v>87</v>
      </c>
      <c r="C3391" s="25">
        <v>43132</v>
      </c>
      <c r="E3391" t="s">
        <v>82</v>
      </c>
      <c r="F3391" s="107"/>
    </row>
    <row r="3392" spans="1:6" x14ac:dyDescent="0.25">
      <c r="A3392" s="17">
        <v>51715</v>
      </c>
      <c r="B3392" s="24" t="s">
        <v>87</v>
      </c>
      <c r="C3392" s="25">
        <v>43133</v>
      </c>
      <c r="E3392" t="s">
        <v>82</v>
      </c>
      <c r="F3392" s="107"/>
    </row>
    <row r="3393" spans="1:6" x14ac:dyDescent="0.25">
      <c r="A3393" s="17">
        <v>51711</v>
      </c>
      <c r="B3393" s="24" t="s">
        <v>87</v>
      </c>
      <c r="C3393" s="25">
        <v>43136</v>
      </c>
      <c r="E3393" t="s">
        <v>82</v>
      </c>
      <c r="F3393" s="107"/>
    </row>
    <row r="3394" spans="1:6" x14ac:dyDescent="0.25">
      <c r="A3394" s="17">
        <v>51712</v>
      </c>
      <c r="B3394" s="24" t="s">
        <v>87</v>
      </c>
      <c r="C3394" s="25">
        <v>43136</v>
      </c>
      <c r="E3394" t="s">
        <v>82</v>
      </c>
      <c r="F3394" s="107"/>
    </row>
    <row r="3395" spans="1:6" x14ac:dyDescent="0.25">
      <c r="A3395" s="17">
        <v>51717</v>
      </c>
      <c r="B3395" s="24" t="s">
        <v>87</v>
      </c>
      <c r="C3395" s="25">
        <v>43136</v>
      </c>
      <c r="E3395" t="s">
        <v>82</v>
      </c>
      <c r="F3395" s="107"/>
    </row>
    <row r="3396" spans="1:6" x14ac:dyDescent="0.25">
      <c r="A3396" s="17">
        <v>51716</v>
      </c>
      <c r="B3396" s="24" t="s">
        <v>87</v>
      </c>
      <c r="C3396" s="25">
        <v>43138</v>
      </c>
      <c r="E3396" t="s">
        <v>82</v>
      </c>
      <c r="F3396" s="107"/>
    </row>
    <row r="3397" spans="1:6" x14ac:dyDescent="0.25">
      <c r="A3397" s="17">
        <v>51696</v>
      </c>
      <c r="B3397" s="24" t="s">
        <v>87</v>
      </c>
      <c r="C3397" s="25">
        <v>43138</v>
      </c>
      <c r="E3397" t="s">
        <v>82</v>
      </c>
      <c r="F3397" s="107"/>
    </row>
    <row r="3398" spans="1:6" x14ac:dyDescent="0.25">
      <c r="A3398" s="17">
        <v>51653</v>
      </c>
      <c r="B3398" s="24" t="s">
        <v>87</v>
      </c>
      <c r="C3398" s="25">
        <v>43146</v>
      </c>
      <c r="E3398" t="s">
        <v>82</v>
      </c>
      <c r="F3398" s="107"/>
    </row>
    <row r="3399" spans="1:6" x14ac:dyDescent="0.25">
      <c r="A3399" s="17">
        <v>51613</v>
      </c>
      <c r="B3399" s="24" t="s">
        <v>87</v>
      </c>
      <c r="C3399" s="25">
        <v>43146</v>
      </c>
      <c r="E3399" t="s">
        <v>82</v>
      </c>
      <c r="F3399" s="107"/>
    </row>
    <row r="3400" spans="1:6" x14ac:dyDescent="0.25">
      <c r="A3400" s="17">
        <v>51718</v>
      </c>
      <c r="B3400" s="24" t="s">
        <v>87</v>
      </c>
      <c r="C3400" s="25">
        <v>43146</v>
      </c>
      <c r="E3400" t="s">
        <v>82</v>
      </c>
      <c r="F3400" s="107"/>
    </row>
    <row r="3401" spans="1:6" x14ac:dyDescent="0.25">
      <c r="A3401" s="17">
        <v>46182</v>
      </c>
      <c r="B3401" s="26" t="s">
        <v>86</v>
      </c>
      <c r="C3401" s="25">
        <v>42956</v>
      </c>
      <c r="E3401" t="s">
        <v>82</v>
      </c>
      <c r="F3401" s="107"/>
    </row>
    <row r="3402" spans="1:6" x14ac:dyDescent="0.25">
      <c r="A3402" s="17">
        <v>51646</v>
      </c>
      <c r="B3402" s="24" t="s">
        <v>87</v>
      </c>
      <c r="C3402" s="25">
        <v>43147</v>
      </c>
      <c r="E3402" t="s">
        <v>82</v>
      </c>
      <c r="F3402" s="107"/>
    </row>
    <row r="3403" spans="1:6" x14ac:dyDescent="0.25">
      <c r="A3403" s="17">
        <v>51654</v>
      </c>
      <c r="B3403" s="24" t="s">
        <v>87</v>
      </c>
      <c r="C3403" s="25">
        <v>43150</v>
      </c>
      <c r="E3403" t="s">
        <v>82</v>
      </c>
      <c r="F3403" s="107"/>
    </row>
    <row r="3404" spans="1:6" x14ac:dyDescent="0.25">
      <c r="A3404" s="17">
        <v>51656</v>
      </c>
      <c r="B3404" s="24" t="s">
        <v>87</v>
      </c>
      <c r="C3404" s="25">
        <v>43151</v>
      </c>
      <c r="E3404" t="s">
        <v>82</v>
      </c>
      <c r="F3404" s="107"/>
    </row>
    <row r="3405" spans="1:6" x14ac:dyDescent="0.25">
      <c r="A3405" s="17">
        <v>45660</v>
      </c>
      <c r="B3405" s="24" t="s">
        <v>87</v>
      </c>
      <c r="C3405" s="25">
        <v>43153</v>
      </c>
      <c r="E3405" t="s">
        <v>82</v>
      </c>
      <c r="F3405" s="107"/>
    </row>
    <row r="3406" spans="1:6" x14ac:dyDescent="0.25">
      <c r="A3406" s="17">
        <v>45659</v>
      </c>
      <c r="B3406" s="24" t="s">
        <v>87</v>
      </c>
      <c r="C3406" s="25">
        <v>43153</v>
      </c>
      <c r="E3406" t="s">
        <v>82</v>
      </c>
      <c r="F3406" s="107"/>
    </row>
    <row r="3407" spans="1:6" x14ac:dyDescent="0.25">
      <c r="A3407" s="17">
        <v>45664</v>
      </c>
      <c r="B3407" s="24" t="s">
        <v>87</v>
      </c>
      <c r="C3407" s="25">
        <v>43153</v>
      </c>
      <c r="E3407" t="s">
        <v>82</v>
      </c>
      <c r="F3407" s="107"/>
    </row>
    <row r="3408" spans="1:6" x14ac:dyDescent="0.25">
      <c r="A3408" s="17">
        <v>45656</v>
      </c>
      <c r="B3408" s="24" t="s">
        <v>87</v>
      </c>
      <c r="C3408" s="25">
        <v>43153</v>
      </c>
      <c r="E3408" t="s">
        <v>82</v>
      </c>
      <c r="F3408" s="107"/>
    </row>
    <row r="3409" spans="1:6" x14ac:dyDescent="0.25">
      <c r="A3409" s="17">
        <v>45657</v>
      </c>
      <c r="B3409" s="24" t="s">
        <v>87</v>
      </c>
      <c r="C3409" s="25">
        <v>43153</v>
      </c>
      <c r="E3409" t="s">
        <v>82</v>
      </c>
      <c r="F3409" s="107"/>
    </row>
    <row r="3410" spans="1:6" x14ac:dyDescent="0.25">
      <c r="A3410" s="17">
        <v>45658</v>
      </c>
      <c r="B3410" s="24" t="s">
        <v>87</v>
      </c>
      <c r="C3410" s="25">
        <v>43153</v>
      </c>
      <c r="E3410" t="s">
        <v>82</v>
      </c>
      <c r="F3410" s="107"/>
    </row>
    <row r="3411" spans="1:6" x14ac:dyDescent="0.25">
      <c r="A3411" s="17">
        <v>45291</v>
      </c>
      <c r="B3411" s="24" t="s">
        <v>87</v>
      </c>
      <c r="C3411" s="25">
        <v>43153</v>
      </c>
      <c r="E3411" t="s">
        <v>82</v>
      </c>
      <c r="F3411" s="107"/>
    </row>
    <row r="3412" spans="1:6" x14ac:dyDescent="0.25">
      <c r="A3412" s="17">
        <v>45362</v>
      </c>
      <c r="B3412" s="24" t="s">
        <v>87</v>
      </c>
      <c r="C3412" s="25">
        <v>43153</v>
      </c>
      <c r="E3412" t="s">
        <v>82</v>
      </c>
      <c r="F3412" s="107"/>
    </row>
    <row r="3413" spans="1:6" x14ac:dyDescent="0.25">
      <c r="A3413" s="17">
        <v>45283</v>
      </c>
      <c r="B3413" s="24" t="s">
        <v>87</v>
      </c>
      <c r="C3413" s="25">
        <v>43153</v>
      </c>
      <c r="E3413" t="s">
        <v>82</v>
      </c>
      <c r="F3413" s="107"/>
    </row>
    <row r="3414" spans="1:6" x14ac:dyDescent="0.25">
      <c r="A3414" s="17">
        <v>51714</v>
      </c>
      <c r="B3414" s="24" t="s">
        <v>87</v>
      </c>
      <c r="C3414" s="25">
        <v>43161</v>
      </c>
      <c r="E3414" t="s">
        <v>82</v>
      </c>
      <c r="F3414" s="107"/>
    </row>
    <row r="3415" spans="1:6" x14ac:dyDescent="0.25">
      <c r="A3415" s="17">
        <v>51724</v>
      </c>
      <c r="B3415" s="24" t="s">
        <v>87</v>
      </c>
      <c r="C3415" s="25">
        <v>43164</v>
      </c>
      <c r="E3415" t="s">
        <v>82</v>
      </c>
      <c r="F3415" s="107"/>
    </row>
    <row r="3416" spans="1:6" x14ac:dyDescent="0.25">
      <c r="A3416" s="17">
        <v>51720</v>
      </c>
      <c r="B3416" s="24" t="s">
        <v>87</v>
      </c>
      <c r="C3416" s="25">
        <v>43164</v>
      </c>
      <c r="E3416" t="s">
        <v>82</v>
      </c>
      <c r="F3416" s="107"/>
    </row>
    <row r="3417" spans="1:6" x14ac:dyDescent="0.25">
      <c r="A3417" s="17">
        <v>51719</v>
      </c>
      <c r="B3417" s="24" t="s">
        <v>87</v>
      </c>
      <c r="C3417" s="25">
        <v>43171</v>
      </c>
      <c r="E3417" t="s">
        <v>82</v>
      </c>
      <c r="F3417" s="107"/>
    </row>
    <row r="3418" spans="1:6" x14ac:dyDescent="0.25">
      <c r="A3418" s="17">
        <v>51727</v>
      </c>
      <c r="B3418" s="24" t="s">
        <v>87</v>
      </c>
      <c r="C3418" s="25">
        <v>43175</v>
      </c>
      <c r="E3418" t="s">
        <v>82</v>
      </c>
      <c r="F3418" s="107"/>
    </row>
    <row r="3419" spans="1:6" x14ac:dyDescent="0.25">
      <c r="A3419" s="17">
        <v>51726</v>
      </c>
      <c r="B3419" s="24" t="s">
        <v>87</v>
      </c>
      <c r="C3419" s="25">
        <v>43180</v>
      </c>
      <c r="E3419" t="s">
        <v>82</v>
      </c>
      <c r="F3419" s="107"/>
    </row>
    <row r="3420" spans="1:6" x14ac:dyDescent="0.25">
      <c r="A3420" s="17">
        <v>46183</v>
      </c>
      <c r="B3420" s="26" t="s">
        <v>86</v>
      </c>
      <c r="C3420" s="25">
        <v>42965</v>
      </c>
      <c r="E3420" t="s">
        <v>82</v>
      </c>
      <c r="F3420" s="107"/>
    </row>
    <row r="3421" spans="1:6" x14ac:dyDescent="0.25">
      <c r="A3421" s="17">
        <v>51655</v>
      </c>
      <c r="B3421" s="24" t="s">
        <v>87</v>
      </c>
      <c r="C3421" s="25">
        <v>43182</v>
      </c>
      <c r="E3421" t="s">
        <v>82</v>
      </c>
      <c r="F3421" s="107"/>
    </row>
    <row r="3422" spans="1:6" x14ac:dyDescent="0.25">
      <c r="A3422" s="17">
        <v>51731</v>
      </c>
      <c r="B3422" s="24" t="s">
        <v>87</v>
      </c>
      <c r="C3422" s="25">
        <v>43188</v>
      </c>
      <c r="E3422" t="s">
        <v>82</v>
      </c>
      <c r="F3422" s="107"/>
    </row>
    <row r="3423" spans="1:6" x14ac:dyDescent="0.25">
      <c r="A3423" s="17">
        <v>51723</v>
      </c>
      <c r="B3423" s="24" t="s">
        <v>87</v>
      </c>
      <c r="C3423" s="25">
        <v>43193</v>
      </c>
      <c r="E3423" t="s">
        <v>82</v>
      </c>
      <c r="F3423" s="107"/>
    </row>
    <row r="3424" spans="1:6" x14ac:dyDescent="0.25">
      <c r="A3424" s="17">
        <v>51732</v>
      </c>
      <c r="B3424" s="24" t="s">
        <v>87</v>
      </c>
      <c r="C3424" s="25">
        <v>43195</v>
      </c>
      <c r="E3424" t="s">
        <v>82</v>
      </c>
      <c r="F3424" s="107"/>
    </row>
    <row r="3425" spans="1:6" x14ac:dyDescent="0.25">
      <c r="A3425" s="17">
        <v>51735</v>
      </c>
      <c r="B3425" s="24" t="s">
        <v>87</v>
      </c>
      <c r="C3425" s="25">
        <v>43201</v>
      </c>
      <c r="E3425" t="s">
        <v>82</v>
      </c>
      <c r="F3425" s="107"/>
    </row>
    <row r="3426" spans="1:6" x14ac:dyDescent="0.25">
      <c r="A3426" s="17">
        <v>51736</v>
      </c>
      <c r="B3426" s="24" t="s">
        <v>87</v>
      </c>
      <c r="C3426" s="25">
        <v>43202</v>
      </c>
      <c r="E3426" t="s">
        <v>82</v>
      </c>
      <c r="F3426" s="107"/>
    </row>
    <row r="3427" spans="1:6" x14ac:dyDescent="0.25">
      <c r="A3427" s="17">
        <v>51738</v>
      </c>
      <c r="B3427" s="24" t="s">
        <v>87</v>
      </c>
      <c r="C3427" s="25">
        <v>43209</v>
      </c>
      <c r="E3427" t="s">
        <v>82</v>
      </c>
      <c r="F3427" s="107"/>
    </row>
    <row r="3428" spans="1:6" x14ac:dyDescent="0.25">
      <c r="A3428" s="17">
        <v>51739</v>
      </c>
      <c r="B3428" s="24" t="s">
        <v>87</v>
      </c>
      <c r="C3428" s="25">
        <v>43213</v>
      </c>
      <c r="E3428" t="s">
        <v>82</v>
      </c>
      <c r="F3428" s="107"/>
    </row>
    <row r="3429" spans="1:6" x14ac:dyDescent="0.25">
      <c r="A3429" s="17">
        <v>51741</v>
      </c>
      <c r="B3429" s="24" t="s">
        <v>87</v>
      </c>
      <c r="C3429" s="25">
        <v>43222</v>
      </c>
      <c r="E3429" t="s">
        <v>82</v>
      </c>
      <c r="F3429" s="107"/>
    </row>
    <row r="3430" spans="1:6" x14ac:dyDescent="0.25">
      <c r="A3430" s="17">
        <v>51721</v>
      </c>
      <c r="B3430" s="24" t="s">
        <v>87</v>
      </c>
      <c r="C3430" s="25">
        <v>43224</v>
      </c>
      <c r="E3430" t="s">
        <v>82</v>
      </c>
      <c r="F3430" s="107"/>
    </row>
    <row r="3431" spans="1:6" x14ac:dyDescent="0.25">
      <c r="A3431" s="17">
        <v>51742</v>
      </c>
      <c r="B3431" s="24" t="s">
        <v>87</v>
      </c>
      <c r="C3431" s="25">
        <v>43224</v>
      </c>
      <c r="E3431" t="s">
        <v>82</v>
      </c>
      <c r="F3431" s="107"/>
    </row>
    <row r="3432" spans="1:6" x14ac:dyDescent="0.25">
      <c r="A3432" s="17">
        <v>51744</v>
      </c>
      <c r="B3432" s="24" t="s">
        <v>87</v>
      </c>
      <c r="C3432" s="25">
        <v>43224</v>
      </c>
      <c r="E3432" t="s">
        <v>82</v>
      </c>
      <c r="F3432" s="107"/>
    </row>
    <row r="3433" spans="1:6" x14ac:dyDescent="0.25">
      <c r="A3433" s="17">
        <v>51745</v>
      </c>
      <c r="B3433" s="24" t="s">
        <v>87</v>
      </c>
      <c r="C3433" s="25">
        <v>43227</v>
      </c>
      <c r="E3433" t="s">
        <v>82</v>
      </c>
      <c r="F3433" s="107"/>
    </row>
    <row r="3434" spans="1:6" x14ac:dyDescent="0.25">
      <c r="A3434" s="17">
        <v>51748</v>
      </c>
      <c r="B3434" s="24" t="s">
        <v>87</v>
      </c>
      <c r="C3434" s="25">
        <v>43235</v>
      </c>
      <c r="E3434" t="s">
        <v>82</v>
      </c>
      <c r="F3434" s="107"/>
    </row>
    <row r="3435" spans="1:6" x14ac:dyDescent="0.25">
      <c r="A3435" s="17">
        <v>51749</v>
      </c>
      <c r="B3435" s="24" t="s">
        <v>87</v>
      </c>
      <c r="C3435" s="25">
        <v>43235</v>
      </c>
      <c r="E3435" t="s">
        <v>82</v>
      </c>
      <c r="F3435" s="107"/>
    </row>
    <row r="3436" spans="1:6" x14ac:dyDescent="0.25">
      <c r="A3436" s="17">
        <v>51753</v>
      </c>
      <c r="B3436" s="24" t="s">
        <v>87</v>
      </c>
      <c r="C3436" s="25">
        <v>43235</v>
      </c>
      <c r="E3436" t="s">
        <v>82</v>
      </c>
      <c r="F3436" s="107"/>
    </row>
    <row r="3437" spans="1:6" x14ac:dyDescent="0.25">
      <c r="A3437" s="17">
        <v>51729</v>
      </c>
      <c r="B3437" s="24" t="s">
        <v>87</v>
      </c>
      <c r="C3437" s="25">
        <v>43241</v>
      </c>
      <c r="E3437" t="s">
        <v>82</v>
      </c>
      <c r="F3437" s="107"/>
    </row>
    <row r="3438" spans="1:6" x14ac:dyDescent="0.25">
      <c r="A3438" s="17">
        <v>51752</v>
      </c>
      <c r="B3438" s="24" t="s">
        <v>87</v>
      </c>
      <c r="C3438" s="25">
        <v>43241</v>
      </c>
      <c r="E3438" t="s">
        <v>82</v>
      </c>
      <c r="F3438" s="107"/>
    </row>
    <row r="3439" spans="1:6" x14ac:dyDescent="0.25">
      <c r="A3439" s="17">
        <v>51737</v>
      </c>
      <c r="B3439" s="24" t="s">
        <v>87</v>
      </c>
      <c r="C3439" s="25">
        <v>43251</v>
      </c>
      <c r="E3439" t="s">
        <v>82</v>
      </c>
      <c r="F3439" s="107"/>
    </row>
    <row r="3440" spans="1:6" x14ac:dyDescent="0.25">
      <c r="A3440" s="17">
        <v>51751</v>
      </c>
      <c r="B3440" s="24" t="s">
        <v>87</v>
      </c>
      <c r="C3440" s="25">
        <v>43252</v>
      </c>
      <c r="E3440" t="s">
        <v>82</v>
      </c>
      <c r="F3440" s="107"/>
    </row>
    <row r="3441" spans="1:6" x14ac:dyDescent="0.25">
      <c r="A3441" s="17">
        <v>51722</v>
      </c>
      <c r="B3441" s="24" t="s">
        <v>87</v>
      </c>
      <c r="C3441" s="25">
        <v>43257</v>
      </c>
      <c r="E3441" t="s">
        <v>82</v>
      </c>
      <c r="F3441" s="107"/>
    </row>
    <row r="3442" spans="1:6" x14ac:dyDescent="0.25">
      <c r="A3442" s="17">
        <v>51754</v>
      </c>
      <c r="B3442" s="24" t="s">
        <v>87</v>
      </c>
      <c r="C3442" s="25">
        <v>43257</v>
      </c>
      <c r="E3442" t="s">
        <v>82</v>
      </c>
      <c r="F3442" s="107"/>
    </row>
    <row r="3443" spans="1:6" x14ac:dyDescent="0.25">
      <c r="A3443" s="17">
        <v>51755</v>
      </c>
      <c r="B3443" s="24" t="s">
        <v>87</v>
      </c>
      <c r="C3443" s="25">
        <v>43258</v>
      </c>
      <c r="E3443" t="s">
        <v>82</v>
      </c>
      <c r="F3443" s="107"/>
    </row>
    <row r="3444" spans="1:6" x14ac:dyDescent="0.25">
      <c r="A3444" s="17">
        <v>51756</v>
      </c>
      <c r="B3444" s="24" t="s">
        <v>87</v>
      </c>
      <c r="C3444" s="25">
        <v>43258</v>
      </c>
      <c r="E3444" t="s">
        <v>82</v>
      </c>
      <c r="F3444" s="107"/>
    </row>
    <row r="3445" spans="1:6" x14ac:dyDescent="0.25">
      <c r="A3445" s="17">
        <v>51758</v>
      </c>
      <c r="B3445" s="24" t="s">
        <v>87</v>
      </c>
      <c r="C3445" s="25">
        <v>43259</v>
      </c>
      <c r="E3445" t="s">
        <v>82</v>
      </c>
      <c r="F3445" s="107"/>
    </row>
    <row r="3446" spans="1:6" x14ac:dyDescent="0.25">
      <c r="A3446" s="17">
        <v>51734</v>
      </c>
      <c r="B3446" s="24" t="s">
        <v>87</v>
      </c>
      <c r="C3446" s="25">
        <v>43264</v>
      </c>
      <c r="E3446" t="s">
        <v>82</v>
      </c>
      <c r="F3446" s="107"/>
    </row>
    <row r="3447" spans="1:6" x14ac:dyDescent="0.25">
      <c r="A3447" s="17">
        <v>51764</v>
      </c>
      <c r="B3447" s="24" t="s">
        <v>87</v>
      </c>
      <c r="C3447" s="25">
        <v>43266</v>
      </c>
      <c r="E3447" t="s">
        <v>82</v>
      </c>
      <c r="F3447" s="107"/>
    </row>
    <row r="3448" spans="1:6" x14ac:dyDescent="0.25">
      <c r="A3448" s="17">
        <v>44421754</v>
      </c>
      <c r="B3448" s="24" t="s">
        <v>87</v>
      </c>
      <c r="C3448" s="25">
        <v>43269</v>
      </c>
      <c r="E3448" t="s">
        <v>82</v>
      </c>
      <c r="F3448" s="107"/>
    </row>
    <row r="3449" spans="1:6" x14ac:dyDescent="0.25">
      <c r="A3449" s="17">
        <v>44223391</v>
      </c>
      <c r="B3449" s="24" t="s">
        <v>87</v>
      </c>
      <c r="C3449" s="25">
        <v>43269</v>
      </c>
      <c r="E3449" t="s">
        <v>82</v>
      </c>
      <c r="F3449" s="107"/>
    </row>
    <row r="3450" spans="1:6" x14ac:dyDescent="0.25">
      <c r="A3450" s="17">
        <v>44071067</v>
      </c>
      <c r="B3450" s="24" t="s">
        <v>87</v>
      </c>
      <c r="C3450" s="25">
        <v>43269</v>
      </c>
      <c r="E3450" t="s">
        <v>82</v>
      </c>
      <c r="F3450" s="107"/>
    </row>
    <row r="3451" spans="1:6" x14ac:dyDescent="0.25">
      <c r="A3451" s="17">
        <v>44071111</v>
      </c>
      <c r="B3451" s="24" t="s">
        <v>87</v>
      </c>
      <c r="C3451" s="25">
        <v>43269</v>
      </c>
      <c r="E3451" t="s">
        <v>82</v>
      </c>
      <c r="F3451" s="107"/>
    </row>
    <row r="3452" spans="1:6" x14ac:dyDescent="0.25">
      <c r="A3452" s="17">
        <v>44925519</v>
      </c>
      <c r="B3452" s="24" t="s">
        <v>87</v>
      </c>
      <c r="C3452" s="25">
        <v>43269</v>
      </c>
      <c r="E3452" t="s">
        <v>82</v>
      </c>
      <c r="F3452" s="107"/>
    </row>
    <row r="3453" spans="1:6" x14ac:dyDescent="0.25">
      <c r="A3453" s="17">
        <v>44421747</v>
      </c>
      <c r="B3453" s="24" t="s">
        <v>87</v>
      </c>
      <c r="C3453" s="25">
        <v>43269</v>
      </c>
      <c r="E3453" t="s">
        <v>82</v>
      </c>
      <c r="F3453" s="107"/>
    </row>
    <row r="3454" spans="1:6" x14ac:dyDescent="0.25">
      <c r="A3454" s="17">
        <v>44421777</v>
      </c>
      <c r="B3454" s="24" t="s">
        <v>87</v>
      </c>
      <c r="C3454" s="25">
        <v>43269</v>
      </c>
      <c r="E3454" t="s">
        <v>82</v>
      </c>
      <c r="F3454" s="107"/>
    </row>
    <row r="3455" spans="1:6" x14ac:dyDescent="0.25">
      <c r="A3455" s="17">
        <v>44071152</v>
      </c>
      <c r="B3455" s="24" t="s">
        <v>87</v>
      </c>
      <c r="C3455" s="25">
        <v>43269</v>
      </c>
      <c r="E3455" t="s">
        <v>82</v>
      </c>
      <c r="F3455" s="107"/>
    </row>
    <row r="3456" spans="1:6" x14ac:dyDescent="0.25">
      <c r="A3456" s="17">
        <v>51760</v>
      </c>
      <c r="B3456" s="24" t="s">
        <v>87</v>
      </c>
      <c r="C3456" s="25">
        <v>43276</v>
      </c>
      <c r="E3456" t="s">
        <v>82</v>
      </c>
      <c r="F3456" s="107"/>
    </row>
    <row r="3457" spans="1:6" x14ac:dyDescent="0.25">
      <c r="A3457" s="17">
        <v>51757</v>
      </c>
      <c r="B3457" s="24" t="s">
        <v>87</v>
      </c>
      <c r="C3457" s="25">
        <v>43277</v>
      </c>
      <c r="E3457" t="s">
        <v>82</v>
      </c>
      <c r="F3457" s="107"/>
    </row>
    <row r="3458" spans="1:6" x14ac:dyDescent="0.25">
      <c r="A3458" s="17">
        <v>51317</v>
      </c>
      <c r="B3458" s="24" t="s">
        <v>87</v>
      </c>
      <c r="C3458" s="25">
        <v>43279</v>
      </c>
      <c r="E3458" t="s">
        <v>82</v>
      </c>
      <c r="F3458" s="107"/>
    </row>
    <row r="3459" spans="1:6" x14ac:dyDescent="0.25">
      <c r="A3459" s="17">
        <v>51762</v>
      </c>
      <c r="B3459" s="24" t="s">
        <v>87</v>
      </c>
      <c r="C3459" s="25">
        <v>43280</v>
      </c>
      <c r="E3459" t="s">
        <v>82</v>
      </c>
      <c r="F3459" s="107"/>
    </row>
    <row r="3460" spans="1:6" x14ac:dyDescent="0.25">
      <c r="A3460" s="17">
        <v>51761</v>
      </c>
      <c r="B3460" s="24" t="s">
        <v>87</v>
      </c>
      <c r="C3460" s="25">
        <v>43293</v>
      </c>
      <c r="E3460" t="s">
        <v>82</v>
      </c>
      <c r="F3460" s="107"/>
    </row>
    <row r="3461" spans="1:6" x14ac:dyDescent="0.25">
      <c r="A3461" s="17">
        <v>43849</v>
      </c>
      <c r="B3461" s="24" t="s">
        <v>87</v>
      </c>
      <c r="C3461" s="25">
        <v>43294</v>
      </c>
      <c r="E3461" t="s">
        <v>82</v>
      </c>
      <c r="F3461" s="107"/>
    </row>
    <row r="3462" spans="1:6" x14ac:dyDescent="0.25">
      <c r="A3462" s="17">
        <v>51725</v>
      </c>
      <c r="B3462" s="24" t="s">
        <v>87</v>
      </c>
      <c r="C3462" s="25">
        <v>43325</v>
      </c>
      <c r="E3462" t="s">
        <v>82</v>
      </c>
      <c r="F3462" s="107"/>
    </row>
    <row r="3463" spans="1:6" x14ac:dyDescent="0.25">
      <c r="A3463" s="17">
        <v>42714</v>
      </c>
      <c r="B3463" s="34" t="s">
        <v>87</v>
      </c>
      <c r="C3463" s="25">
        <v>43339</v>
      </c>
      <c r="E3463" t="s">
        <v>82</v>
      </c>
      <c r="F3463" s="107"/>
    </row>
    <row r="3464" spans="1:6" x14ac:dyDescent="0.25">
      <c r="A3464" s="17">
        <v>42721</v>
      </c>
      <c r="B3464" s="34" t="s">
        <v>87</v>
      </c>
      <c r="C3464" s="25">
        <v>43339</v>
      </c>
      <c r="E3464" t="s">
        <v>82</v>
      </c>
      <c r="F3464" s="107"/>
    </row>
    <row r="3465" spans="1:6" x14ac:dyDescent="0.25">
      <c r="A3465" s="17">
        <v>43480</v>
      </c>
      <c r="B3465" s="26" t="s">
        <v>84</v>
      </c>
      <c r="C3465" s="25">
        <v>43003</v>
      </c>
      <c r="D3465" s="27">
        <v>1</v>
      </c>
      <c r="E3465" t="s">
        <v>82</v>
      </c>
      <c r="F3465" s="107"/>
    </row>
    <row r="3466" spans="1:6" x14ac:dyDescent="0.25">
      <c r="A3466" s="17">
        <v>45348</v>
      </c>
      <c r="B3466" s="26" t="s">
        <v>84</v>
      </c>
      <c r="C3466" s="25">
        <v>43003</v>
      </c>
      <c r="E3466" t="s">
        <v>82</v>
      </c>
      <c r="F3466" s="107"/>
    </row>
    <row r="3467" spans="1:6" x14ac:dyDescent="0.25">
      <c r="A3467" s="17">
        <v>43452</v>
      </c>
      <c r="B3467" s="34" t="s">
        <v>87</v>
      </c>
      <c r="C3467" s="25">
        <v>43339</v>
      </c>
      <c r="E3467" t="s">
        <v>82</v>
      </c>
      <c r="F3467" s="107"/>
    </row>
    <row r="3468" spans="1:6" x14ac:dyDescent="0.25">
      <c r="A3468" s="17">
        <v>44602</v>
      </c>
      <c r="B3468" s="34" t="s">
        <v>87</v>
      </c>
      <c r="C3468" s="25">
        <v>43339</v>
      </c>
      <c r="E3468" t="s">
        <v>82</v>
      </c>
      <c r="F3468" s="107"/>
    </row>
    <row r="3469" spans="1:6" x14ac:dyDescent="0.25">
      <c r="A3469" s="17">
        <v>48470</v>
      </c>
      <c r="B3469" s="24" t="s">
        <v>87</v>
      </c>
      <c r="C3469" s="25">
        <v>43339</v>
      </c>
      <c r="E3469" t="s">
        <v>82</v>
      </c>
      <c r="F3469" s="107"/>
    </row>
    <row r="3470" spans="1:6" x14ac:dyDescent="0.25">
      <c r="A3470" s="17">
        <v>49215</v>
      </c>
      <c r="B3470" s="24" t="s">
        <v>87</v>
      </c>
      <c r="C3470" s="25">
        <v>43340</v>
      </c>
      <c r="E3470" t="s">
        <v>82</v>
      </c>
      <c r="F3470" s="107"/>
    </row>
    <row r="3471" spans="1:6" x14ac:dyDescent="0.25">
      <c r="A3471" s="17">
        <v>48690</v>
      </c>
      <c r="B3471" s="24" t="s">
        <v>87</v>
      </c>
      <c r="C3471" s="25">
        <v>43340</v>
      </c>
      <c r="E3471" t="s">
        <v>82</v>
      </c>
      <c r="F3471" s="107"/>
    </row>
    <row r="3472" spans="1:6" x14ac:dyDescent="0.25">
      <c r="A3472" s="17">
        <v>48784</v>
      </c>
      <c r="B3472" s="24" t="s">
        <v>87</v>
      </c>
      <c r="C3472" s="25">
        <v>43340</v>
      </c>
      <c r="E3472" t="s">
        <v>82</v>
      </c>
      <c r="F3472" s="107"/>
    </row>
    <row r="3473" spans="1:6" x14ac:dyDescent="0.25">
      <c r="A3473" s="17">
        <v>49440</v>
      </c>
      <c r="B3473" s="24" t="s">
        <v>87</v>
      </c>
      <c r="C3473" s="25">
        <v>43340</v>
      </c>
      <c r="E3473" t="s">
        <v>82</v>
      </c>
      <c r="F3473" s="107"/>
    </row>
    <row r="3474" spans="1:6" x14ac:dyDescent="0.25">
      <c r="A3474" s="17">
        <v>51458</v>
      </c>
      <c r="B3474" s="24" t="s">
        <v>87</v>
      </c>
      <c r="C3474" s="25">
        <v>43340</v>
      </c>
      <c r="E3474" t="s">
        <v>82</v>
      </c>
      <c r="F3474" s="107"/>
    </row>
    <row r="3475" spans="1:6" x14ac:dyDescent="0.25">
      <c r="A3475" s="17">
        <v>51375</v>
      </c>
      <c r="B3475" s="24" t="s">
        <v>87</v>
      </c>
      <c r="C3475" s="25">
        <v>43340</v>
      </c>
      <c r="E3475" t="s">
        <v>82</v>
      </c>
      <c r="F3475" s="107"/>
    </row>
    <row r="3476" spans="1:6" x14ac:dyDescent="0.25">
      <c r="A3476" s="17">
        <v>49454</v>
      </c>
      <c r="B3476" s="24" t="s">
        <v>87</v>
      </c>
      <c r="C3476" s="25">
        <v>43340</v>
      </c>
      <c r="E3476" t="s">
        <v>82</v>
      </c>
      <c r="F3476" s="107"/>
    </row>
    <row r="3477" spans="1:6" x14ac:dyDescent="0.25">
      <c r="A3477" s="17">
        <v>49494</v>
      </c>
      <c r="B3477" s="24" t="s">
        <v>87</v>
      </c>
      <c r="C3477" s="25">
        <v>43340</v>
      </c>
      <c r="E3477" t="s">
        <v>82</v>
      </c>
      <c r="F3477" s="107"/>
    </row>
    <row r="3478" spans="1:6" x14ac:dyDescent="0.25">
      <c r="A3478" s="17">
        <v>51759</v>
      </c>
      <c r="B3478" s="24" t="s">
        <v>87</v>
      </c>
      <c r="C3478" s="25">
        <v>43340</v>
      </c>
      <c r="E3478" t="s">
        <v>82</v>
      </c>
      <c r="F3478" s="107"/>
    </row>
    <row r="3479" spans="1:6" x14ac:dyDescent="0.25">
      <c r="A3479" s="17">
        <v>49103</v>
      </c>
      <c r="B3479" s="24" t="s">
        <v>87</v>
      </c>
      <c r="C3479" s="25">
        <v>43341</v>
      </c>
      <c r="E3479" t="s">
        <v>82</v>
      </c>
      <c r="F3479" s="107"/>
    </row>
    <row r="3480" spans="1:6" x14ac:dyDescent="0.25">
      <c r="A3480" s="17">
        <v>46502</v>
      </c>
      <c r="B3480" s="24" t="s">
        <v>87</v>
      </c>
      <c r="C3480" s="25">
        <v>43341</v>
      </c>
      <c r="E3480" t="s">
        <v>82</v>
      </c>
      <c r="F3480" s="107"/>
    </row>
    <row r="3481" spans="1:6" x14ac:dyDescent="0.25">
      <c r="A3481" s="17">
        <v>43132</v>
      </c>
      <c r="B3481" s="34" t="s">
        <v>87</v>
      </c>
      <c r="C3481" s="25">
        <v>43341</v>
      </c>
      <c r="E3481" t="s">
        <v>82</v>
      </c>
      <c r="F3481" s="107"/>
    </row>
    <row r="3482" spans="1:6" x14ac:dyDescent="0.25">
      <c r="A3482" s="17">
        <v>43522</v>
      </c>
      <c r="B3482" s="34" t="s">
        <v>87</v>
      </c>
      <c r="C3482" s="25">
        <v>43341</v>
      </c>
      <c r="E3482" t="s">
        <v>82</v>
      </c>
      <c r="F3482" s="107"/>
    </row>
    <row r="3483" spans="1:6" x14ac:dyDescent="0.25">
      <c r="A3483" s="17">
        <v>43173</v>
      </c>
      <c r="B3483" s="34" t="s">
        <v>87</v>
      </c>
      <c r="C3483" s="25">
        <v>43342</v>
      </c>
      <c r="E3483" t="s">
        <v>82</v>
      </c>
      <c r="F3483" s="107"/>
    </row>
    <row r="3484" spans="1:6" x14ac:dyDescent="0.25">
      <c r="A3484" s="17">
        <v>43523</v>
      </c>
      <c r="B3484" s="34" t="s">
        <v>87</v>
      </c>
      <c r="C3484" s="25">
        <v>43342</v>
      </c>
      <c r="E3484" t="s">
        <v>82</v>
      </c>
      <c r="F3484" s="107"/>
    </row>
    <row r="3485" spans="1:6" x14ac:dyDescent="0.25">
      <c r="A3485" s="17">
        <v>43660</v>
      </c>
      <c r="B3485" s="26" t="s">
        <v>86</v>
      </c>
      <c r="C3485" s="25">
        <v>43009</v>
      </c>
      <c r="E3485" t="s">
        <v>82</v>
      </c>
      <c r="F3485" s="107"/>
    </row>
    <row r="3486" spans="1:6" x14ac:dyDescent="0.25">
      <c r="A3486" s="17">
        <v>37941</v>
      </c>
      <c r="B3486" s="26" t="s">
        <v>86</v>
      </c>
      <c r="C3486" s="25">
        <v>43009</v>
      </c>
      <c r="E3486" t="s">
        <v>82</v>
      </c>
      <c r="F3486" s="107"/>
    </row>
    <row r="3487" spans="1:6" x14ac:dyDescent="0.25">
      <c r="A3487" s="17">
        <v>50074312</v>
      </c>
      <c r="B3487" s="24" t="s">
        <v>87</v>
      </c>
      <c r="C3487" s="25">
        <v>43342</v>
      </c>
      <c r="E3487" t="s">
        <v>82</v>
      </c>
      <c r="F3487" s="107"/>
    </row>
    <row r="3488" spans="1:6" x14ac:dyDescent="0.25">
      <c r="A3488" s="17">
        <v>43668</v>
      </c>
      <c r="B3488" s="26" t="s">
        <v>86</v>
      </c>
      <c r="C3488" s="25">
        <v>43013</v>
      </c>
      <c r="E3488" t="s">
        <v>82</v>
      </c>
      <c r="F3488" s="107"/>
    </row>
    <row r="3489" spans="1:6" x14ac:dyDescent="0.25">
      <c r="A3489" s="17">
        <v>44925611</v>
      </c>
      <c r="B3489" s="24" t="s">
        <v>87</v>
      </c>
      <c r="C3489" s="25">
        <v>43343</v>
      </c>
      <c r="E3489" t="s">
        <v>82</v>
      </c>
      <c r="F3489" s="107"/>
    </row>
    <row r="3490" spans="1:6" x14ac:dyDescent="0.25">
      <c r="A3490" s="17">
        <v>44071131</v>
      </c>
      <c r="B3490" s="24" t="s">
        <v>87</v>
      </c>
      <c r="C3490" s="25">
        <v>43343</v>
      </c>
      <c r="E3490" t="s">
        <v>82</v>
      </c>
      <c r="F3490" s="107"/>
    </row>
    <row r="3491" spans="1:6" x14ac:dyDescent="0.25">
      <c r="A3491" s="17">
        <v>44925630</v>
      </c>
      <c r="B3491" s="24" t="s">
        <v>87</v>
      </c>
      <c r="C3491" s="25">
        <v>43343</v>
      </c>
      <c r="E3491" t="s">
        <v>82</v>
      </c>
      <c r="F3491" s="107"/>
    </row>
    <row r="3492" spans="1:6" x14ac:dyDescent="0.25">
      <c r="A3492" s="17">
        <v>44925549</v>
      </c>
      <c r="B3492" s="24" t="s">
        <v>87</v>
      </c>
      <c r="C3492" s="25">
        <v>43343</v>
      </c>
      <c r="E3492" t="s">
        <v>82</v>
      </c>
      <c r="F3492" s="107"/>
    </row>
    <row r="3493" spans="1:6" x14ac:dyDescent="0.25">
      <c r="A3493" s="17">
        <v>51750</v>
      </c>
      <c r="B3493" s="24" t="s">
        <v>87</v>
      </c>
      <c r="C3493" s="25">
        <v>43343</v>
      </c>
      <c r="E3493" t="s">
        <v>82</v>
      </c>
      <c r="F3493" s="107"/>
    </row>
    <row r="3494" spans="1:6" x14ac:dyDescent="0.25">
      <c r="A3494" s="17">
        <v>51551</v>
      </c>
      <c r="B3494" s="24" t="s">
        <v>85</v>
      </c>
      <c r="C3494" s="25">
        <v>43020</v>
      </c>
      <c r="E3494" t="s">
        <v>82</v>
      </c>
      <c r="F3494" s="107"/>
    </row>
    <row r="3495" spans="1:6" x14ac:dyDescent="0.25">
      <c r="A3495" s="17">
        <v>51334</v>
      </c>
      <c r="B3495" s="24" t="s">
        <v>85</v>
      </c>
      <c r="C3495" s="25">
        <v>43025</v>
      </c>
      <c r="E3495" t="s">
        <v>82</v>
      </c>
      <c r="F3495" s="107"/>
    </row>
    <row r="3496" spans="1:6" x14ac:dyDescent="0.25">
      <c r="A3496" s="17">
        <v>51335</v>
      </c>
      <c r="B3496" s="24" t="s">
        <v>85</v>
      </c>
      <c r="C3496" s="25">
        <v>43025</v>
      </c>
      <c r="E3496" t="s">
        <v>82</v>
      </c>
      <c r="F3496" s="107"/>
    </row>
    <row r="3497" spans="1:6" x14ac:dyDescent="0.25">
      <c r="A3497" s="17">
        <v>51651</v>
      </c>
      <c r="B3497" s="24" t="s">
        <v>87</v>
      </c>
      <c r="C3497" s="25">
        <v>43350</v>
      </c>
      <c r="E3497" t="s">
        <v>82</v>
      </c>
      <c r="F3497" s="107"/>
    </row>
    <row r="3498" spans="1:6" x14ac:dyDescent="0.25">
      <c r="A3498" s="17">
        <v>50126</v>
      </c>
      <c r="B3498" s="24" t="s">
        <v>87</v>
      </c>
      <c r="C3498" s="25">
        <v>43350</v>
      </c>
      <c r="E3498" t="s">
        <v>82</v>
      </c>
      <c r="F3498" s="107"/>
    </row>
    <row r="3499" spans="1:6" x14ac:dyDescent="0.25">
      <c r="A3499" s="17">
        <v>48476</v>
      </c>
      <c r="B3499" s="24" t="s">
        <v>87</v>
      </c>
      <c r="C3499" s="25">
        <v>43357</v>
      </c>
      <c r="E3499" t="s">
        <v>82</v>
      </c>
      <c r="F3499" s="107"/>
    </row>
    <row r="3500" spans="1:6" x14ac:dyDescent="0.25">
      <c r="A3500" s="17">
        <v>45729505</v>
      </c>
      <c r="B3500" s="24" t="s">
        <v>87</v>
      </c>
      <c r="C3500" s="25">
        <v>43362</v>
      </c>
      <c r="E3500" t="s">
        <v>82</v>
      </c>
      <c r="F3500" s="107"/>
    </row>
    <row r="3501" spans="1:6" x14ac:dyDescent="0.25">
      <c r="A3501" s="17">
        <v>44925699</v>
      </c>
      <c r="B3501" s="24" t="s">
        <v>87</v>
      </c>
      <c r="C3501" s="25">
        <v>43362</v>
      </c>
      <c r="E3501" t="s">
        <v>82</v>
      </c>
      <c r="F3501" s="107"/>
    </row>
    <row r="3502" spans="1:6" x14ac:dyDescent="0.25">
      <c r="A3502" s="17">
        <v>44925678</v>
      </c>
      <c r="B3502" s="24" t="s">
        <v>87</v>
      </c>
      <c r="C3502" s="25">
        <v>43362</v>
      </c>
      <c r="E3502" t="s">
        <v>82</v>
      </c>
      <c r="F3502" s="107"/>
    </row>
    <row r="3503" spans="1:6" x14ac:dyDescent="0.25">
      <c r="A3503" s="17">
        <v>50216</v>
      </c>
      <c r="B3503" s="24" t="s">
        <v>87</v>
      </c>
      <c r="C3503" s="25">
        <v>43362</v>
      </c>
      <c r="E3503" t="s">
        <v>82</v>
      </c>
      <c r="F3503" s="107"/>
    </row>
    <row r="3504" spans="1:6" x14ac:dyDescent="0.25">
      <c r="A3504" s="17">
        <v>49721</v>
      </c>
      <c r="B3504" s="24" t="s">
        <v>87</v>
      </c>
      <c r="C3504" s="25">
        <v>43362</v>
      </c>
      <c r="E3504" t="s">
        <v>82</v>
      </c>
      <c r="F3504" s="107"/>
    </row>
    <row r="3505" spans="1:6" x14ac:dyDescent="0.25">
      <c r="A3505" s="17">
        <v>47210</v>
      </c>
      <c r="B3505" s="24" t="s">
        <v>87</v>
      </c>
      <c r="C3505" s="25">
        <v>43362</v>
      </c>
      <c r="E3505" t="s">
        <v>82</v>
      </c>
      <c r="F3505" s="107"/>
    </row>
    <row r="3506" spans="1:6" x14ac:dyDescent="0.25">
      <c r="A3506" s="17">
        <v>45919</v>
      </c>
      <c r="B3506" s="33" t="s">
        <v>87</v>
      </c>
      <c r="C3506" s="25">
        <v>43363</v>
      </c>
      <c r="E3506" t="s">
        <v>82</v>
      </c>
      <c r="F3506" s="107"/>
    </row>
    <row r="3507" spans="1:6" x14ac:dyDescent="0.25">
      <c r="A3507" s="17">
        <v>45918</v>
      </c>
      <c r="B3507" s="33" t="s">
        <v>87</v>
      </c>
      <c r="C3507" s="25">
        <v>43363</v>
      </c>
      <c r="E3507" t="s">
        <v>82</v>
      </c>
      <c r="F3507" s="107"/>
    </row>
    <row r="3508" spans="1:6" x14ac:dyDescent="0.25">
      <c r="A3508" s="17">
        <v>49991</v>
      </c>
      <c r="B3508" s="24" t="s">
        <v>87</v>
      </c>
      <c r="C3508" s="25">
        <v>43370</v>
      </c>
      <c r="E3508" t="s">
        <v>82</v>
      </c>
      <c r="F3508" s="107"/>
    </row>
    <row r="3509" spans="1:6" x14ac:dyDescent="0.25">
      <c r="A3509" s="17">
        <v>46997</v>
      </c>
      <c r="B3509" s="24" t="s">
        <v>87</v>
      </c>
      <c r="C3509" s="25">
        <v>43374</v>
      </c>
      <c r="E3509" t="s">
        <v>82</v>
      </c>
      <c r="F3509" s="107"/>
    </row>
    <row r="3510" spans="1:6" x14ac:dyDescent="0.25">
      <c r="A3510" s="17">
        <v>46536</v>
      </c>
      <c r="B3510" s="24" t="s">
        <v>87</v>
      </c>
      <c r="C3510" s="25">
        <v>43375</v>
      </c>
      <c r="D3510" s="27">
        <v>1</v>
      </c>
      <c r="E3510" t="s">
        <v>82</v>
      </c>
      <c r="F3510" s="107"/>
    </row>
    <row r="3511" spans="1:6" x14ac:dyDescent="0.25">
      <c r="A3511" s="17">
        <v>51728</v>
      </c>
      <c r="B3511" s="24" t="s">
        <v>87</v>
      </c>
      <c r="C3511" s="25">
        <v>43376</v>
      </c>
      <c r="D3511" s="27">
        <v>1</v>
      </c>
      <c r="E3511" t="s">
        <v>82</v>
      </c>
      <c r="F3511" s="107"/>
    </row>
    <row r="3512" spans="1:6" x14ac:dyDescent="0.25">
      <c r="A3512" s="17">
        <v>50074314</v>
      </c>
      <c r="B3512" s="24" t="s">
        <v>87</v>
      </c>
      <c r="C3512" s="25">
        <v>43390</v>
      </c>
      <c r="E3512" t="s">
        <v>82</v>
      </c>
      <c r="F3512" s="107"/>
    </row>
    <row r="3513" spans="1:6" x14ac:dyDescent="0.25">
      <c r="A3513" s="17">
        <v>43232</v>
      </c>
      <c r="B3513" s="24" t="s">
        <v>87</v>
      </c>
      <c r="C3513" s="25">
        <v>43390</v>
      </c>
      <c r="E3513" t="s">
        <v>82</v>
      </c>
      <c r="F3513" s="107"/>
    </row>
    <row r="3514" spans="1:6" x14ac:dyDescent="0.25">
      <c r="A3514" s="17">
        <v>43105</v>
      </c>
      <c r="B3514" s="24" t="s">
        <v>87</v>
      </c>
      <c r="C3514" s="25">
        <v>43390</v>
      </c>
      <c r="E3514" t="s">
        <v>82</v>
      </c>
      <c r="F3514" s="107"/>
    </row>
    <row r="3515" spans="1:6" x14ac:dyDescent="0.25">
      <c r="A3515" s="17">
        <v>43124</v>
      </c>
      <c r="B3515" s="24" t="s">
        <v>87</v>
      </c>
      <c r="C3515" s="25">
        <v>43391</v>
      </c>
      <c r="E3515" t="s">
        <v>82</v>
      </c>
      <c r="F3515" s="107"/>
    </row>
    <row r="3516" spans="1:6" x14ac:dyDescent="0.25">
      <c r="A3516" s="17">
        <v>51552</v>
      </c>
      <c r="B3516" s="24" t="s">
        <v>85</v>
      </c>
      <c r="C3516" s="25">
        <v>43028</v>
      </c>
      <c r="E3516" t="s">
        <v>82</v>
      </c>
      <c r="F3516" s="107"/>
    </row>
    <row r="3517" spans="1:6" x14ac:dyDescent="0.25">
      <c r="A3517" s="17">
        <v>51336</v>
      </c>
      <c r="B3517" s="24" t="s">
        <v>85</v>
      </c>
      <c r="C3517" s="25">
        <v>43028</v>
      </c>
      <c r="E3517" t="s">
        <v>82</v>
      </c>
      <c r="F3517" s="107"/>
    </row>
    <row r="3518" spans="1:6" x14ac:dyDescent="0.25">
      <c r="A3518" s="17">
        <v>51553</v>
      </c>
      <c r="B3518" s="24" t="s">
        <v>85</v>
      </c>
      <c r="C3518" s="25">
        <v>43028</v>
      </c>
      <c r="E3518" t="s">
        <v>82</v>
      </c>
      <c r="F3518" s="107"/>
    </row>
    <row r="3519" spans="1:6" x14ac:dyDescent="0.25">
      <c r="A3519" s="17">
        <v>43085</v>
      </c>
      <c r="B3519" s="24" t="s">
        <v>87</v>
      </c>
      <c r="C3519" s="25">
        <v>43391</v>
      </c>
      <c r="E3519" t="s">
        <v>82</v>
      </c>
      <c r="F3519" s="107"/>
    </row>
    <row r="3520" spans="1:6" x14ac:dyDescent="0.25">
      <c r="A3520" s="17">
        <v>45623</v>
      </c>
      <c r="B3520" s="24" t="s">
        <v>87</v>
      </c>
      <c r="C3520" s="25">
        <v>43391</v>
      </c>
      <c r="E3520" t="s">
        <v>82</v>
      </c>
      <c r="F3520" s="107"/>
    </row>
    <row r="3521" spans="1:6" x14ac:dyDescent="0.25">
      <c r="A3521" s="17">
        <v>50074317</v>
      </c>
      <c r="B3521" s="24" t="s">
        <v>87</v>
      </c>
      <c r="C3521" s="25">
        <v>43396</v>
      </c>
      <c r="E3521" t="s">
        <v>82</v>
      </c>
      <c r="F3521" s="107"/>
    </row>
    <row r="3522" spans="1:6" x14ac:dyDescent="0.25">
      <c r="A3522" s="17">
        <v>43109</v>
      </c>
      <c r="B3522" s="24" t="s">
        <v>87</v>
      </c>
      <c r="C3522" s="25">
        <v>43398</v>
      </c>
      <c r="E3522" t="s">
        <v>82</v>
      </c>
      <c r="F3522" s="107"/>
    </row>
    <row r="3523" spans="1:6" x14ac:dyDescent="0.25">
      <c r="A3523" s="17">
        <v>50074316</v>
      </c>
      <c r="B3523" s="24" t="s">
        <v>87</v>
      </c>
      <c r="C3523" s="25">
        <v>43398</v>
      </c>
      <c r="E3523" t="s">
        <v>82</v>
      </c>
      <c r="F3523" s="107"/>
    </row>
    <row r="3524" spans="1:6" x14ac:dyDescent="0.25">
      <c r="A3524" s="17">
        <v>43260</v>
      </c>
      <c r="B3524" s="24" t="s">
        <v>87</v>
      </c>
      <c r="C3524" s="25">
        <v>43398</v>
      </c>
      <c r="E3524" t="s">
        <v>82</v>
      </c>
      <c r="F3524" s="107"/>
    </row>
    <row r="3525" spans="1:6" x14ac:dyDescent="0.25">
      <c r="A3525" s="17">
        <v>43197</v>
      </c>
      <c r="B3525" s="24" t="s">
        <v>87</v>
      </c>
      <c r="C3525" s="25">
        <v>43402</v>
      </c>
      <c r="E3525" t="s">
        <v>82</v>
      </c>
      <c r="F3525" s="107"/>
    </row>
    <row r="3526" spans="1:6" x14ac:dyDescent="0.25">
      <c r="A3526" s="17">
        <v>43272</v>
      </c>
      <c r="B3526" s="24" t="s">
        <v>87</v>
      </c>
      <c r="C3526" s="25">
        <v>43402</v>
      </c>
      <c r="E3526" t="s">
        <v>82</v>
      </c>
      <c r="F3526" s="107"/>
    </row>
    <row r="3527" spans="1:6" x14ac:dyDescent="0.25">
      <c r="A3527" s="17">
        <v>43252</v>
      </c>
      <c r="B3527" s="24" t="s">
        <v>87</v>
      </c>
      <c r="C3527" s="25">
        <v>43402</v>
      </c>
      <c r="D3527" s="27">
        <v>1</v>
      </c>
      <c r="E3527" t="s">
        <v>82</v>
      </c>
      <c r="F3527" s="107"/>
    </row>
    <row r="3528" spans="1:6" x14ac:dyDescent="0.25">
      <c r="A3528" s="17">
        <v>50074313</v>
      </c>
      <c r="B3528" s="24" t="s">
        <v>87</v>
      </c>
      <c r="C3528" s="25">
        <v>43402</v>
      </c>
      <c r="D3528" s="27">
        <v>1</v>
      </c>
      <c r="E3528" t="s">
        <v>82</v>
      </c>
      <c r="F3528" s="107"/>
    </row>
    <row r="3529" spans="1:6" x14ac:dyDescent="0.25">
      <c r="A3529" s="17">
        <v>51554</v>
      </c>
      <c r="B3529" s="24" t="s">
        <v>85</v>
      </c>
      <c r="C3529" s="25">
        <v>43032</v>
      </c>
      <c r="E3529" t="s">
        <v>82</v>
      </c>
      <c r="F3529" s="107"/>
    </row>
    <row r="3530" spans="1:6" x14ac:dyDescent="0.25">
      <c r="A3530" s="17">
        <v>49121</v>
      </c>
      <c r="B3530" s="24" t="s">
        <v>87</v>
      </c>
      <c r="C3530" s="25">
        <v>43405</v>
      </c>
      <c r="D3530" s="27">
        <v>1</v>
      </c>
      <c r="E3530" t="s">
        <v>82</v>
      </c>
      <c r="F3530" s="107"/>
    </row>
    <row r="3531" spans="1:6" x14ac:dyDescent="0.25">
      <c r="A3531" s="17">
        <v>46059</v>
      </c>
      <c r="B3531" s="24" t="s">
        <v>87</v>
      </c>
      <c r="C3531" s="25">
        <v>43405</v>
      </c>
      <c r="E3531" t="s">
        <v>82</v>
      </c>
      <c r="F3531" s="107"/>
    </row>
    <row r="3532" spans="1:6" x14ac:dyDescent="0.25">
      <c r="A3532" s="17">
        <v>44421807</v>
      </c>
      <c r="B3532" s="24" t="s">
        <v>87</v>
      </c>
      <c r="C3532" s="25">
        <v>43406</v>
      </c>
      <c r="E3532" t="s">
        <v>82</v>
      </c>
      <c r="F3532" s="107"/>
    </row>
    <row r="3533" spans="1:6" x14ac:dyDescent="0.25">
      <c r="A3533" s="17">
        <v>50074330</v>
      </c>
      <c r="B3533" s="24" t="s">
        <v>87</v>
      </c>
      <c r="C3533" s="25">
        <v>43410</v>
      </c>
      <c r="E3533" t="s">
        <v>82</v>
      </c>
      <c r="F3533" s="107"/>
    </row>
    <row r="3534" spans="1:6" x14ac:dyDescent="0.25">
      <c r="A3534" s="17">
        <v>51555</v>
      </c>
      <c r="B3534" s="24" t="s">
        <v>87</v>
      </c>
      <c r="C3534" s="25">
        <v>43410</v>
      </c>
      <c r="E3534" t="s">
        <v>82</v>
      </c>
      <c r="F3534" s="107"/>
    </row>
    <row r="3535" spans="1:6" x14ac:dyDescent="0.25">
      <c r="A3535" s="17">
        <v>50074331</v>
      </c>
      <c r="B3535" s="24" t="s">
        <v>87</v>
      </c>
      <c r="C3535" s="25">
        <v>43410</v>
      </c>
      <c r="E3535" t="s">
        <v>82</v>
      </c>
      <c r="F3535" s="107"/>
    </row>
    <row r="3536" spans="1:6" x14ac:dyDescent="0.25">
      <c r="A3536" s="17">
        <v>50074333</v>
      </c>
      <c r="B3536" s="24" t="s">
        <v>87</v>
      </c>
      <c r="C3536" s="25">
        <v>43419</v>
      </c>
      <c r="E3536" t="s">
        <v>82</v>
      </c>
      <c r="F3536" s="107"/>
    </row>
    <row r="3537" spans="1:6" x14ac:dyDescent="0.25">
      <c r="A3537" s="17">
        <v>50299440</v>
      </c>
      <c r="B3537" s="24" t="s">
        <v>87</v>
      </c>
      <c r="C3537" s="25">
        <v>43424</v>
      </c>
      <c r="E3537" t="s">
        <v>82</v>
      </c>
      <c r="F3537" s="107"/>
    </row>
    <row r="3538" spans="1:6" x14ac:dyDescent="0.25">
      <c r="A3538" s="17">
        <v>50299441</v>
      </c>
      <c r="B3538" s="24" t="s">
        <v>87</v>
      </c>
      <c r="C3538" s="25">
        <v>43424</v>
      </c>
      <c r="E3538" t="s">
        <v>82</v>
      </c>
      <c r="F3538" s="107"/>
    </row>
    <row r="3539" spans="1:6" x14ac:dyDescent="0.25">
      <c r="A3539" s="17">
        <v>50299442</v>
      </c>
      <c r="B3539" s="24" t="s">
        <v>87</v>
      </c>
      <c r="C3539" s="25">
        <v>43424</v>
      </c>
      <c r="E3539" t="s">
        <v>82</v>
      </c>
      <c r="F3539" s="107"/>
    </row>
    <row r="3540" spans="1:6" x14ac:dyDescent="0.25">
      <c r="A3540" s="17">
        <v>50299427</v>
      </c>
      <c r="B3540" s="24" t="s">
        <v>87</v>
      </c>
      <c r="C3540" s="25">
        <v>43424</v>
      </c>
      <c r="E3540" t="s">
        <v>82</v>
      </c>
      <c r="F3540" s="107"/>
    </row>
    <row r="3541" spans="1:6" x14ac:dyDescent="0.25">
      <c r="A3541" s="17">
        <v>50299428</v>
      </c>
      <c r="B3541" s="24" t="s">
        <v>87</v>
      </c>
      <c r="C3541" s="25">
        <v>43424</v>
      </c>
      <c r="E3541" t="s">
        <v>82</v>
      </c>
      <c r="F3541" s="107"/>
    </row>
    <row r="3542" spans="1:6" x14ac:dyDescent="0.25">
      <c r="A3542" s="17">
        <v>50299429</v>
      </c>
      <c r="B3542" s="24" t="s">
        <v>87</v>
      </c>
      <c r="C3542" s="25">
        <v>43424</v>
      </c>
      <c r="E3542" t="s">
        <v>82</v>
      </c>
      <c r="F3542" s="107"/>
    </row>
    <row r="3543" spans="1:6" x14ac:dyDescent="0.25">
      <c r="A3543" s="17">
        <v>50299430</v>
      </c>
      <c r="B3543" s="24" t="s">
        <v>87</v>
      </c>
      <c r="C3543" s="25">
        <v>43424</v>
      </c>
      <c r="E3543" t="s">
        <v>82</v>
      </c>
      <c r="F3543" s="107"/>
    </row>
    <row r="3544" spans="1:6" x14ac:dyDescent="0.25">
      <c r="A3544" s="17">
        <v>50299444</v>
      </c>
      <c r="B3544" s="24" t="s">
        <v>87</v>
      </c>
      <c r="C3544" s="25">
        <v>43425</v>
      </c>
      <c r="E3544" t="s">
        <v>82</v>
      </c>
      <c r="F3544" s="107"/>
    </row>
    <row r="3545" spans="1:6" x14ac:dyDescent="0.25">
      <c r="A3545" s="17">
        <v>50299431</v>
      </c>
      <c r="B3545" s="24" t="s">
        <v>87</v>
      </c>
      <c r="C3545" s="25">
        <v>43425</v>
      </c>
      <c r="E3545" t="s">
        <v>82</v>
      </c>
      <c r="F3545" s="107"/>
    </row>
    <row r="3546" spans="1:6" x14ac:dyDescent="0.25">
      <c r="A3546" s="17">
        <v>50299432</v>
      </c>
      <c r="B3546" s="24" t="s">
        <v>87</v>
      </c>
      <c r="C3546" s="25">
        <v>43425</v>
      </c>
      <c r="E3546" t="s">
        <v>82</v>
      </c>
      <c r="F3546" s="107"/>
    </row>
    <row r="3547" spans="1:6" x14ac:dyDescent="0.25">
      <c r="A3547" s="17">
        <v>50299433</v>
      </c>
      <c r="B3547" s="24" t="s">
        <v>87</v>
      </c>
      <c r="C3547" s="25">
        <v>43425</v>
      </c>
      <c r="E3547" t="s">
        <v>82</v>
      </c>
      <c r="F3547" s="107"/>
    </row>
    <row r="3548" spans="1:6" x14ac:dyDescent="0.25">
      <c r="A3548" s="17">
        <v>50299434</v>
      </c>
      <c r="B3548" s="24" t="s">
        <v>87</v>
      </c>
      <c r="C3548" s="25">
        <v>43425</v>
      </c>
      <c r="E3548" t="s">
        <v>82</v>
      </c>
      <c r="F3548" s="107"/>
    </row>
    <row r="3549" spans="1:6" x14ac:dyDescent="0.25">
      <c r="A3549" s="17">
        <v>50299436</v>
      </c>
      <c r="B3549" s="24" t="s">
        <v>87</v>
      </c>
      <c r="C3549" s="25">
        <v>43425</v>
      </c>
      <c r="E3549" t="s">
        <v>82</v>
      </c>
      <c r="F3549" s="107"/>
    </row>
    <row r="3550" spans="1:6" x14ac:dyDescent="0.25">
      <c r="A3550" s="17">
        <v>51704</v>
      </c>
      <c r="B3550" s="24" t="s">
        <v>87</v>
      </c>
      <c r="C3550" s="25">
        <v>43437</v>
      </c>
      <c r="E3550" t="s">
        <v>82</v>
      </c>
      <c r="F3550" s="107"/>
    </row>
    <row r="3551" spans="1:6" x14ac:dyDescent="0.25">
      <c r="A3551" s="17">
        <v>51616</v>
      </c>
      <c r="B3551" s="24" t="s">
        <v>87</v>
      </c>
      <c r="C3551" s="25">
        <v>43437</v>
      </c>
      <c r="E3551" t="s">
        <v>82</v>
      </c>
      <c r="F3551" s="107"/>
    </row>
    <row r="3552" spans="1:6" x14ac:dyDescent="0.25">
      <c r="A3552" s="17">
        <v>44925665</v>
      </c>
      <c r="B3552" s="24" t="s">
        <v>87</v>
      </c>
      <c r="C3552" s="25">
        <v>43437</v>
      </c>
      <c r="E3552" t="s">
        <v>82</v>
      </c>
      <c r="F3552" s="107"/>
    </row>
    <row r="3553" spans="1:6" x14ac:dyDescent="0.25">
      <c r="A3553" s="17">
        <v>50074335</v>
      </c>
      <c r="B3553" s="24" t="s">
        <v>87</v>
      </c>
      <c r="C3553" s="25">
        <v>43441</v>
      </c>
      <c r="E3553" t="s">
        <v>82</v>
      </c>
      <c r="F3553" s="107"/>
    </row>
    <row r="3554" spans="1:6" x14ac:dyDescent="0.25">
      <c r="A3554" s="17">
        <v>45170</v>
      </c>
      <c r="B3554" s="24" t="s">
        <v>87</v>
      </c>
      <c r="C3554" s="25">
        <v>43444</v>
      </c>
      <c r="E3554" t="s">
        <v>82</v>
      </c>
      <c r="F3554" s="107"/>
    </row>
    <row r="3555" spans="1:6" x14ac:dyDescent="0.25">
      <c r="A3555" s="17">
        <v>46958</v>
      </c>
      <c r="B3555" s="24" t="s">
        <v>87</v>
      </c>
      <c r="C3555" s="25">
        <v>43444</v>
      </c>
      <c r="E3555" t="s">
        <v>82</v>
      </c>
      <c r="F3555" s="107"/>
    </row>
    <row r="3556" spans="1:6" x14ac:dyDescent="0.25">
      <c r="A3556" s="17">
        <v>45171</v>
      </c>
      <c r="B3556" s="24" t="s">
        <v>87</v>
      </c>
      <c r="C3556" s="25">
        <v>43444</v>
      </c>
      <c r="E3556" t="s">
        <v>82</v>
      </c>
      <c r="F3556" s="107"/>
    </row>
    <row r="3557" spans="1:6" x14ac:dyDescent="0.25">
      <c r="A3557" s="17">
        <v>45379</v>
      </c>
      <c r="B3557" s="24" t="s">
        <v>87</v>
      </c>
      <c r="C3557" s="25">
        <v>43444</v>
      </c>
      <c r="E3557" t="s">
        <v>82</v>
      </c>
      <c r="F3557" s="107"/>
    </row>
    <row r="3558" spans="1:6" x14ac:dyDescent="0.25">
      <c r="A3558" s="17">
        <v>45868</v>
      </c>
      <c r="B3558" s="24" t="s">
        <v>87</v>
      </c>
      <c r="C3558" s="25">
        <v>43445</v>
      </c>
      <c r="E3558" t="s">
        <v>82</v>
      </c>
      <c r="F3558" s="107"/>
    </row>
    <row r="3559" spans="1:6" x14ac:dyDescent="0.25">
      <c r="A3559" s="17">
        <v>45168</v>
      </c>
      <c r="B3559" s="24" t="s">
        <v>87</v>
      </c>
      <c r="C3559" s="25">
        <v>43445</v>
      </c>
      <c r="E3559" t="s">
        <v>82</v>
      </c>
      <c r="F3559" s="107"/>
    </row>
    <row r="3560" spans="1:6" x14ac:dyDescent="0.25">
      <c r="A3560" s="17">
        <v>45167</v>
      </c>
      <c r="B3560" s="24" t="s">
        <v>87</v>
      </c>
      <c r="C3560" s="25">
        <v>43445</v>
      </c>
      <c r="E3560" t="s">
        <v>82</v>
      </c>
      <c r="F3560" s="107"/>
    </row>
    <row r="3561" spans="1:6" x14ac:dyDescent="0.25">
      <c r="A3561" s="17">
        <v>45217</v>
      </c>
      <c r="B3561" s="24" t="s">
        <v>87</v>
      </c>
      <c r="C3561" s="25">
        <v>43446</v>
      </c>
      <c r="E3561" t="s">
        <v>82</v>
      </c>
      <c r="F3561" s="107"/>
    </row>
    <row r="3562" spans="1:6" x14ac:dyDescent="0.25">
      <c r="A3562" s="17">
        <v>45391</v>
      </c>
      <c r="B3562" s="24" t="s">
        <v>87</v>
      </c>
      <c r="C3562" s="25">
        <v>43446</v>
      </c>
      <c r="E3562" t="s">
        <v>82</v>
      </c>
      <c r="F3562" s="107"/>
    </row>
    <row r="3563" spans="1:6" x14ac:dyDescent="0.25">
      <c r="A3563" s="17">
        <v>45243</v>
      </c>
      <c r="B3563" s="24" t="s">
        <v>87</v>
      </c>
      <c r="C3563" s="25">
        <v>43446</v>
      </c>
      <c r="E3563" t="s">
        <v>82</v>
      </c>
      <c r="F3563" s="107"/>
    </row>
    <row r="3564" spans="1:6" x14ac:dyDescent="0.25">
      <c r="A3564" s="17">
        <v>45239</v>
      </c>
      <c r="B3564" s="24" t="s">
        <v>87</v>
      </c>
      <c r="C3564" s="25">
        <v>43446</v>
      </c>
      <c r="E3564" t="s">
        <v>82</v>
      </c>
      <c r="F3564" s="107"/>
    </row>
    <row r="3565" spans="1:6" x14ac:dyDescent="0.25">
      <c r="A3565" s="17">
        <v>45300</v>
      </c>
      <c r="B3565" s="24" t="s">
        <v>87</v>
      </c>
      <c r="C3565" s="25">
        <v>43447</v>
      </c>
      <c r="E3565" t="s">
        <v>82</v>
      </c>
      <c r="F3565" s="107"/>
    </row>
    <row r="3566" spans="1:6" x14ac:dyDescent="0.25">
      <c r="A3566" s="17">
        <v>45423</v>
      </c>
      <c r="B3566" s="24" t="s">
        <v>87</v>
      </c>
      <c r="C3566" s="25">
        <v>43447</v>
      </c>
      <c r="E3566" t="s">
        <v>82</v>
      </c>
      <c r="F3566" s="107"/>
    </row>
    <row r="3567" spans="1:6" x14ac:dyDescent="0.25">
      <c r="A3567" s="17">
        <v>45366</v>
      </c>
      <c r="B3567" s="24" t="s">
        <v>87</v>
      </c>
      <c r="C3567" s="25">
        <v>43448</v>
      </c>
      <c r="E3567" t="s">
        <v>82</v>
      </c>
      <c r="F3567" s="107"/>
    </row>
    <row r="3568" spans="1:6" x14ac:dyDescent="0.25">
      <c r="A3568" s="17">
        <v>45395</v>
      </c>
      <c r="B3568" s="24" t="s">
        <v>87</v>
      </c>
      <c r="C3568" s="25">
        <v>43448</v>
      </c>
      <c r="E3568" t="s">
        <v>82</v>
      </c>
      <c r="F3568" s="107"/>
    </row>
    <row r="3569" spans="1:6" x14ac:dyDescent="0.25">
      <c r="A3569" s="17">
        <v>45367</v>
      </c>
      <c r="B3569" s="24" t="s">
        <v>87</v>
      </c>
      <c r="C3569" s="25">
        <v>43448</v>
      </c>
      <c r="E3569" t="s">
        <v>82</v>
      </c>
      <c r="F3569" s="107"/>
    </row>
    <row r="3570" spans="1:6" x14ac:dyDescent="0.25">
      <c r="A3570" s="17">
        <v>45392</v>
      </c>
      <c r="B3570" s="24" t="s">
        <v>87</v>
      </c>
      <c r="C3570" s="25">
        <v>43448</v>
      </c>
      <c r="E3570" t="s">
        <v>82</v>
      </c>
      <c r="F3570" s="107"/>
    </row>
    <row r="3571" spans="1:6" x14ac:dyDescent="0.25">
      <c r="A3571" s="17">
        <v>45231</v>
      </c>
      <c r="B3571" s="24" t="s">
        <v>87</v>
      </c>
      <c r="C3571" s="25">
        <v>43452</v>
      </c>
      <c r="E3571" t="s">
        <v>82</v>
      </c>
      <c r="F3571" s="107"/>
    </row>
    <row r="3572" spans="1:6" x14ac:dyDescent="0.25">
      <c r="A3572" s="17">
        <v>45233</v>
      </c>
      <c r="B3572" s="24" t="s">
        <v>87</v>
      </c>
      <c r="C3572" s="25">
        <v>43452</v>
      </c>
      <c r="E3572" t="s">
        <v>82</v>
      </c>
      <c r="F3572" s="107"/>
    </row>
    <row r="3573" spans="1:6" x14ac:dyDescent="0.25">
      <c r="A3573" s="17">
        <v>45235</v>
      </c>
      <c r="B3573" s="24" t="s">
        <v>87</v>
      </c>
      <c r="C3573" s="25">
        <v>43452</v>
      </c>
      <c r="E3573" t="s">
        <v>82</v>
      </c>
      <c r="F3573" s="107"/>
    </row>
    <row r="3574" spans="1:6" x14ac:dyDescent="0.25">
      <c r="A3574" s="17">
        <v>45236</v>
      </c>
      <c r="B3574" s="24" t="s">
        <v>87</v>
      </c>
      <c r="C3574" s="25">
        <v>43452</v>
      </c>
      <c r="E3574" t="s">
        <v>82</v>
      </c>
      <c r="F3574" s="107"/>
    </row>
    <row r="3575" spans="1:6" x14ac:dyDescent="0.25">
      <c r="A3575" s="17">
        <v>45319</v>
      </c>
      <c r="B3575" s="24" t="s">
        <v>87</v>
      </c>
      <c r="C3575" s="25">
        <v>43453</v>
      </c>
      <c r="E3575" t="s">
        <v>82</v>
      </c>
      <c r="F3575" s="107"/>
    </row>
    <row r="3576" spans="1:6" x14ac:dyDescent="0.25">
      <c r="A3576" s="17">
        <v>49015</v>
      </c>
      <c r="B3576" s="24" t="s">
        <v>87</v>
      </c>
      <c r="C3576" s="25">
        <v>43453</v>
      </c>
      <c r="E3576" t="s">
        <v>82</v>
      </c>
      <c r="F3576" s="107"/>
    </row>
    <row r="3577" spans="1:6" x14ac:dyDescent="0.25">
      <c r="A3577" s="17">
        <v>45258</v>
      </c>
      <c r="B3577" s="24" t="s">
        <v>87</v>
      </c>
      <c r="C3577" s="25">
        <v>43453</v>
      </c>
      <c r="E3577" t="s">
        <v>82</v>
      </c>
      <c r="F3577" s="107"/>
    </row>
    <row r="3578" spans="1:6" x14ac:dyDescent="0.25">
      <c r="A3578" s="17">
        <v>45257</v>
      </c>
      <c r="B3578" s="24" t="s">
        <v>87</v>
      </c>
      <c r="C3578" s="25">
        <v>43453</v>
      </c>
      <c r="E3578" t="s">
        <v>82</v>
      </c>
      <c r="F3578" s="107"/>
    </row>
    <row r="3579" spans="1:6" x14ac:dyDescent="0.25">
      <c r="A3579" s="17">
        <v>45241</v>
      </c>
      <c r="B3579" s="24" t="s">
        <v>87</v>
      </c>
      <c r="C3579" s="25">
        <v>43453</v>
      </c>
      <c r="E3579" t="s">
        <v>82</v>
      </c>
      <c r="F3579" s="107"/>
    </row>
    <row r="3580" spans="1:6" x14ac:dyDescent="0.25">
      <c r="A3580" s="17">
        <v>45242</v>
      </c>
      <c r="B3580" s="24" t="s">
        <v>87</v>
      </c>
      <c r="C3580" s="25">
        <v>43453</v>
      </c>
      <c r="E3580" t="s">
        <v>82</v>
      </c>
      <c r="F3580" s="107"/>
    </row>
    <row r="3581" spans="1:6" x14ac:dyDescent="0.25">
      <c r="A3581" s="17">
        <v>49493</v>
      </c>
      <c r="B3581" s="24" t="s">
        <v>87</v>
      </c>
      <c r="C3581" s="25">
        <v>43455</v>
      </c>
      <c r="E3581" t="s">
        <v>82</v>
      </c>
      <c r="F3581" s="107"/>
    </row>
    <row r="3582" spans="1:6" x14ac:dyDescent="0.25">
      <c r="A3582" s="17">
        <v>50803</v>
      </c>
      <c r="B3582" s="24" t="s">
        <v>87</v>
      </c>
      <c r="C3582" s="25">
        <v>43455</v>
      </c>
      <c r="E3582" t="s">
        <v>82</v>
      </c>
      <c r="F3582" s="107"/>
    </row>
    <row r="3583" spans="1:6" x14ac:dyDescent="0.25">
      <c r="A3583" s="17">
        <v>45246</v>
      </c>
      <c r="B3583" s="24" t="s">
        <v>87</v>
      </c>
      <c r="C3583" s="25">
        <v>43455</v>
      </c>
      <c r="E3583" t="s">
        <v>82</v>
      </c>
      <c r="F3583" s="107"/>
    </row>
    <row r="3584" spans="1:6" x14ac:dyDescent="0.25">
      <c r="A3584" s="17">
        <v>45284</v>
      </c>
      <c r="B3584" s="24" t="s">
        <v>87</v>
      </c>
      <c r="C3584" s="25">
        <v>43455</v>
      </c>
      <c r="E3584" t="s">
        <v>82</v>
      </c>
      <c r="F3584" s="107"/>
    </row>
    <row r="3585" spans="1:6" x14ac:dyDescent="0.25">
      <c r="A3585" s="17">
        <v>45272</v>
      </c>
      <c r="B3585" s="24" t="s">
        <v>87</v>
      </c>
      <c r="C3585" s="25">
        <v>43455</v>
      </c>
      <c r="E3585" t="s">
        <v>82</v>
      </c>
      <c r="F3585" s="107"/>
    </row>
    <row r="3586" spans="1:6" x14ac:dyDescent="0.25">
      <c r="A3586" s="17">
        <v>45421</v>
      </c>
      <c r="B3586" s="24" t="s">
        <v>87</v>
      </c>
      <c r="C3586" s="25">
        <v>43455</v>
      </c>
      <c r="E3586" t="s">
        <v>82</v>
      </c>
      <c r="F3586" s="107"/>
    </row>
    <row r="3587" spans="1:6" x14ac:dyDescent="0.25">
      <c r="A3587" s="17">
        <v>45251</v>
      </c>
      <c r="B3587" s="24" t="s">
        <v>87</v>
      </c>
      <c r="C3587" s="25">
        <v>43455</v>
      </c>
      <c r="E3587" t="s">
        <v>82</v>
      </c>
      <c r="F3587" s="107"/>
    </row>
    <row r="3588" spans="1:6" x14ac:dyDescent="0.25">
      <c r="A3588" s="17">
        <v>45273</v>
      </c>
      <c r="B3588" s="24" t="s">
        <v>87</v>
      </c>
      <c r="C3588" s="25">
        <v>43455</v>
      </c>
      <c r="E3588" t="s">
        <v>82</v>
      </c>
      <c r="F3588" s="107"/>
    </row>
    <row r="3589" spans="1:6" x14ac:dyDescent="0.25">
      <c r="A3589" s="17">
        <v>45280</v>
      </c>
      <c r="B3589" s="24" t="s">
        <v>87</v>
      </c>
      <c r="C3589" s="25">
        <v>43461</v>
      </c>
      <c r="E3589" t="s">
        <v>82</v>
      </c>
      <c r="F3589" s="107"/>
    </row>
    <row r="3590" spans="1:6" x14ac:dyDescent="0.25">
      <c r="A3590" s="17">
        <v>45265</v>
      </c>
      <c r="B3590" s="24" t="s">
        <v>87</v>
      </c>
      <c r="C3590" s="25">
        <v>43461</v>
      </c>
      <c r="E3590" t="s">
        <v>82</v>
      </c>
      <c r="F3590" s="107"/>
    </row>
    <row r="3591" spans="1:6" x14ac:dyDescent="0.25">
      <c r="A3591" s="17">
        <v>45290</v>
      </c>
      <c r="B3591" s="24" t="s">
        <v>87</v>
      </c>
      <c r="C3591" s="25">
        <v>43461</v>
      </c>
      <c r="E3591" t="s">
        <v>82</v>
      </c>
      <c r="F3591" s="107"/>
    </row>
    <row r="3592" spans="1:6" x14ac:dyDescent="0.25">
      <c r="A3592" s="17">
        <v>45839</v>
      </c>
      <c r="B3592" s="24" t="s">
        <v>87</v>
      </c>
      <c r="C3592" s="25">
        <v>43462</v>
      </c>
      <c r="E3592" t="s">
        <v>82</v>
      </c>
      <c r="F3592" s="107"/>
    </row>
    <row r="3593" spans="1:6" x14ac:dyDescent="0.25">
      <c r="A3593" s="17">
        <v>45262</v>
      </c>
      <c r="B3593" s="24" t="s">
        <v>87</v>
      </c>
      <c r="C3593" s="25">
        <v>43462</v>
      </c>
      <c r="E3593" t="s">
        <v>82</v>
      </c>
      <c r="F3593" s="107"/>
    </row>
    <row r="3594" spans="1:6" x14ac:dyDescent="0.25">
      <c r="A3594" s="17">
        <v>45844</v>
      </c>
      <c r="B3594" s="24" t="s">
        <v>87</v>
      </c>
      <c r="C3594" s="25">
        <v>43465</v>
      </c>
      <c r="E3594" t="s">
        <v>82</v>
      </c>
      <c r="F3594" s="107"/>
    </row>
    <row r="3595" spans="1:6" x14ac:dyDescent="0.25">
      <c r="A3595" s="17">
        <v>45843</v>
      </c>
      <c r="B3595" s="24" t="s">
        <v>87</v>
      </c>
      <c r="C3595" s="25">
        <v>43465</v>
      </c>
      <c r="E3595" t="s">
        <v>82</v>
      </c>
      <c r="F3595" s="107"/>
    </row>
    <row r="3596" spans="1:6" x14ac:dyDescent="0.25">
      <c r="A3596" s="17">
        <v>45360</v>
      </c>
      <c r="B3596" s="24" t="s">
        <v>87</v>
      </c>
      <c r="C3596" s="25">
        <v>43465</v>
      </c>
      <c r="E3596" t="s">
        <v>82</v>
      </c>
      <c r="F3596" s="107"/>
    </row>
    <row r="3597" spans="1:6" x14ac:dyDescent="0.25">
      <c r="A3597" s="17">
        <v>45385</v>
      </c>
      <c r="B3597" s="24" t="s">
        <v>87</v>
      </c>
      <c r="C3597" s="25">
        <v>43468</v>
      </c>
      <c r="E3597" t="s">
        <v>82</v>
      </c>
      <c r="F3597" s="107"/>
    </row>
    <row r="3598" spans="1:6" x14ac:dyDescent="0.25">
      <c r="A3598" s="17">
        <v>45321</v>
      </c>
      <c r="B3598" s="24" t="s">
        <v>87</v>
      </c>
      <c r="C3598" s="25">
        <v>43468</v>
      </c>
      <c r="E3598" t="s">
        <v>82</v>
      </c>
      <c r="F3598" s="107"/>
    </row>
    <row r="3599" spans="1:6" x14ac:dyDescent="0.25">
      <c r="A3599" s="17">
        <v>45335</v>
      </c>
      <c r="B3599" s="24" t="s">
        <v>87</v>
      </c>
      <c r="C3599" s="25">
        <v>43468</v>
      </c>
      <c r="E3599" t="s">
        <v>82</v>
      </c>
      <c r="F3599" s="107"/>
    </row>
    <row r="3600" spans="1:6" x14ac:dyDescent="0.25">
      <c r="A3600" s="17">
        <v>45322</v>
      </c>
      <c r="B3600" s="24" t="s">
        <v>87</v>
      </c>
      <c r="C3600" s="25">
        <v>43468</v>
      </c>
      <c r="E3600" t="s">
        <v>82</v>
      </c>
      <c r="F3600" s="107"/>
    </row>
    <row r="3601" spans="1:6" x14ac:dyDescent="0.25">
      <c r="A3601" s="17">
        <v>49473</v>
      </c>
      <c r="B3601" s="24" t="s">
        <v>87</v>
      </c>
      <c r="C3601" s="25">
        <v>43468</v>
      </c>
      <c r="E3601" t="s">
        <v>82</v>
      </c>
      <c r="F3601" s="107"/>
    </row>
    <row r="3602" spans="1:6" x14ac:dyDescent="0.25">
      <c r="A3602" s="17">
        <v>48567</v>
      </c>
      <c r="B3602" s="24" t="s">
        <v>87</v>
      </c>
      <c r="C3602" s="25">
        <v>43468</v>
      </c>
      <c r="E3602" t="s">
        <v>82</v>
      </c>
      <c r="F3602" s="107"/>
    </row>
    <row r="3603" spans="1:6" x14ac:dyDescent="0.25">
      <c r="A3603" s="17">
        <v>46627</v>
      </c>
      <c r="B3603" s="24" t="s">
        <v>87</v>
      </c>
      <c r="C3603" s="25">
        <v>43468</v>
      </c>
      <c r="E3603" t="s">
        <v>82</v>
      </c>
      <c r="F3603" s="107"/>
    </row>
    <row r="3604" spans="1:6" x14ac:dyDescent="0.25">
      <c r="A3604" s="17">
        <v>50435</v>
      </c>
      <c r="B3604" s="24" t="s">
        <v>87</v>
      </c>
      <c r="C3604" s="25">
        <v>43468</v>
      </c>
      <c r="E3604" t="s">
        <v>82</v>
      </c>
      <c r="F3604" s="107"/>
    </row>
    <row r="3605" spans="1:6" x14ac:dyDescent="0.25">
      <c r="A3605" s="17">
        <v>51276</v>
      </c>
      <c r="B3605" s="24" t="s">
        <v>87</v>
      </c>
      <c r="C3605" s="25">
        <v>43468</v>
      </c>
      <c r="E3605" t="s">
        <v>82</v>
      </c>
      <c r="F3605" s="107"/>
    </row>
    <row r="3606" spans="1:6" x14ac:dyDescent="0.25">
      <c r="A3606" s="17">
        <v>50074325</v>
      </c>
      <c r="B3606" s="24" t="s">
        <v>87</v>
      </c>
      <c r="C3606" s="25">
        <v>43468</v>
      </c>
      <c r="E3606" t="s">
        <v>82</v>
      </c>
      <c r="F3606" s="107"/>
    </row>
    <row r="3607" spans="1:6" x14ac:dyDescent="0.25">
      <c r="A3607" s="17">
        <v>46464</v>
      </c>
      <c r="B3607" s="24" t="s">
        <v>87</v>
      </c>
      <c r="C3607" s="25">
        <v>43468</v>
      </c>
      <c r="E3607" t="s">
        <v>82</v>
      </c>
      <c r="F3607" s="107"/>
    </row>
    <row r="3608" spans="1:6" x14ac:dyDescent="0.25">
      <c r="A3608" s="17">
        <v>49123</v>
      </c>
      <c r="B3608" s="24" t="s">
        <v>87</v>
      </c>
      <c r="C3608" s="25">
        <v>43469</v>
      </c>
      <c r="E3608" t="s">
        <v>82</v>
      </c>
      <c r="F3608" s="107"/>
    </row>
    <row r="3609" spans="1:6" x14ac:dyDescent="0.25">
      <c r="A3609" s="17">
        <v>48844</v>
      </c>
      <c r="B3609" s="24" t="s">
        <v>87</v>
      </c>
      <c r="C3609" s="25">
        <v>43469</v>
      </c>
      <c r="E3609" t="s">
        <v>82</v>
      </c>
      <c r="F3609" s="107"/>
    </row>
    <row r="3610" spans="1:6" x14ac:dyDescent="0.25">
      <c r="A3610" s="17">
        <v>51468</v>
      </c>
      <c r="B3610" s="24" t="s">
        <v>87</v>
      </c>
      <c r="C3610" s="25">
        <v>43469</v>
      </c>
      <c r="E3610" t="s">
        <v>82</v>
      </c>
      <c r="F3610" s="107"/>
    </row>
    <row r="3611" spans="1:6" x14ac:dyDescent="0.25">
      <c r="A3611" s="17">
        <v>47549</v>
      </c>
      <c r="B3611" s="24" t="s">
        <v>87</v>
      </c>
      <c r="C3611" s="25">
        <v>43469</v>
      </c>
      <c r="E3611" t="s">
        <v>82</v>
      </c>
      <c r="F3611" s="107"/>
    </row>
    <row r="3612" spans="1:6" x14ac:dyDescent="0.25">
      <c r="A3612" s="17">
        <v>46527</v>
      </c>
      <c r="B3612" s="24" t="s">
        <v>87</v>
      </c>
      <c r="C3612" s="25">
        <v>43469</v>
      </c>
      <c r="E3612" t="s">
        <v>82</v>
      </c>
      <c r="F3612" s="107"/>
    </row>
    <row r="3613" spans="1:6" x14ac:dyDescent="0.25">
      <c r="A3613" s="17">
        <v>49098</v>
      </c>
      <c r="B3613" s="24" t="s">
        <v>87</v>
      </c>
      <c r="C3613" s="25">
        <v>43469</v>
      </c>
      <c r="E3613" t="s">
        <v>82</v>
      </c>
      <c r="F3613" s="107"/>
    </row>
    <row r="3614" spans="1:6" x14ac:dyDescent="0.25">
      <c r="A3614" s="17">
        <v>51439</v>
      </c>
      <c r="B3614" s="24" t="s">
        <v>87</v>
      </c>
      <c r="C3614" s="25">
        <v>43469</v>
      </c>
      <c r="E3614" t="s">
        <v>82</v>
      </c>
      <c r="F3614" s="107"/>
    </row>
    <row r="3615" spans="1:6" x14ac:dyDescent="0.25">
      <c r="A3615" s="17">
        <v>51426</v>
      </c>
      <c r="B3615" s="24" t="s">
        <v>87</v>
      </c>
      <c r="C3615" s="25">
        <v>43469</v>
      </c>
      <c r="E3615" t="s">
        <v>82</v>
      </c>
      <c r="F3615" s="107"/>
    </row>
    <row r="3616" spans="1:6" x14ac:dyDescent="0.25">
      <c r="A3616" s="17">
        <v>45881</v>
      </c>
      <c r="B3616" s="24" t="s">
        <v>87</v>
      </c>
      <c r="C3616" s="25">
        <v>43469</v>
      </c>
      <c r="E3616" t="s">
        <v>82</v>
      </c>
      <c r="F3616" s="107"/>
    </row>
    <row r="3617" spans="1:6" x14ac:dyDescent="0.25">
      <c r="A3617" s="17">
        <v>51385</v>
      </c>
      <c r="B3617" s="24" t="s">
        <v>87</v>
      </c>
      <c r="C3617" s="25">
        <v>43469</v>
      </c>
      <c r="E3617" t="s">
        <v>82</v>
      </c>
      <c r="F3617" s="107"/>
    </row>
    <row r="3618" spans="1:6" x14ac:dyDescent="0.25">
      <c r="A3618" s="17">
        <v>51175</v>
      </c>
      <c r="B3618" s="24" t="s">
        <v>87</v>
      </c>
      <c r="C3618" s="25">
        <v>43469</v>
      </c>
      <c r="E3618" t="s">
        <v>82</v>
      </c>
      <c r="F3618" s="107"/>
    </row>
    <row r="3619" spans="1:6" x14ac:dyDescent="0.25">
      <c r="A3619" s="17">
        <v>45256</v>
      </c>
      <c r="B3619" s="24" t="s">
        <v>87</v>
      </c>
      <c r="C3619" s="25">
        <v>43469</v>
      </c>
      <c r="E3619" t="s">
        <v>82</v>
      </c>
      <c r="F3619" s="107"/>
    </row>
    <row r="3620" spans="1:6" x14ac:dyDescent="0.25">
      <c r="A3620" s="17">
        <v>45306</v>
      </c>
      <c r="B3620" s="24" t="s">
        <v>87</v>
      </c>
      <c r="C3620" s="25">
        <v>43469</v>
      </c>
      <c r="E3620" t="s">
        <v>82</v>
      </c>
      <c r="F3620" s="107"/>
    </row>
    <row r="3621" spans="1:6" x14ac:dyDescent="0.25">
      <c r="A3621" s="17">
        <v>45254</v>
      </c>
      <c r="B3621" s="24" t="s">
        <v>87</v>
      </c>
      <c r="C3621" s="25">
        <v>43469</v>
      </c>
      <c r="E3621" t="s">
        <v>82</v>
      </c>
      <c r="F3621" s="107"/>
    </row>
    <row r="3622" spans="1:6" x14ac:dyDescent="0.25">
      <c r="A3622" s="17">
        <v>45305</v>
      </c>
      <c r="B3622" s="24" t="s">
        <v>87</v>
      </c>
      <c r="C3622" s="25">
        <v>43469</v>
      </c>
      <c r="E3622" t="s">
        <v>82</v>
      </c>
      <c r="F3622" s="107"/>
    </row>
    <row r="3623" spans="1:6" x14ac:dyDescent="0.25">
      <c r="A3623" s="17">
        <v>50074334</v>
      </c>
      <c r="B3623" s="24" t="s">
        <v>87</v>
      </c>
      <c r="C3623" s="25">
        <v>43472</v>
      </c>
      <c r="E3623" t="s">
        <v>82</v>
      </c>
      <c r="F3623" s="107"/>
    </row>
    <row r="3624" spans="1:6" x14ac:dyDescent="0.25">
      <c r="A3624" s="17">
        <v>50074332</v>
      </c>
      <c r="B3624" s="24" t="s">
        <v>87</v>
      </c>
      <c r="C3624" s="25">
        <v>43472</v>
      </c>
      <c r="E3624" t="s">
        <v>82</v>
      </c>
      <c r="F3624" s="107"/>
    </row>
    <row r="3625" spans="1:6" x14ac:dyDescent="0.25">
      <c r="A3625" s="17">
        <v>45166</v>
      </c>
      <c r="B3625" s="24" t="s">
        <v>87</v>
      </c>
      <c r="C3625" s="25">
        <v>43473</v>
      </c>
      <c r="E3625" t="s">
        <v>82</v>
      </c>
      <c r="F3625" s="107"/>
    </row>
    <row r="3626" spans="1:6" x14ac:dyDescent="0.25">
      <c r="A3626" s="17">
        <v>45184</v>
      </c>
      <c r="B3626" s="24" t="s">
        <v>87</v>
      </c>
      <c r="C3626" s="25">
        <v>43473</v>
      </c>
      <c r="E3626" t="s">
        <v>82</v>
      </c>
      <c r="F3626" s="107"/>
    </row>
    <row r="3627" spans="1:6" x14ac:dyDescent="0.25">
      <c r="A3627" s="17">
        <v>44783</v>
      </c>
      <c r="B3627" s="24" t="s">
        <v>87</v>
      </c>
      <c r="C3627" s="25">
        <v>43473</v>
      </c>
      <c r="E3627" t="s">
        <v>82</v>
      </c>
      <c r="F3627" s="107"/>
    </row>
    <row r="3628" spans="1:6" x14ac:dyDescent="0.25">
      <c r="A3628" s="17">
        <v>45169</v>
      </c>
      <c r="B3628" s="24" t="s">
        <v>87</v>
      </c>
      <c r="C3628" s="25">
        <v>43473</v>
      </c>
      <c r="E3628" t="s">
        <v>82</v>
      </c>
      <c r="F3628" s="107"/>
    </row>
    <row r="3629" spans="1:6" x14ac:dyDescent="0.25">
      <c r="A3629" s="17">
        <v>49181</v>
      </c>
      <c r="B3629" s="24" t="s">
        <v>87</v>
      </c>
      <c r="C3629" s="25">
        <v>43473</v>
      </c>
      <c r="E3629" t="s">
        <v>82</v>
      </c>
      <c r="F3629" s="107"/>
    </row>
    <row r="3630" spans="1:6" x14ac:dyDescent="0.25">
      <c r="A3630" s="17">
        <v>45314</v>
      </c>
      <c r="B3630" s="24" t="s">
        <v>87</v>
      </c>
      <c r="C3630" s="25">
        <v>43474</v>
      </c>
      <c r="E3630" t="s">
        <v>89</v>
      </c>
      <c r="F3630" s="107"/>
    </row>
    <row r="3631" spans="1:6" x14ac:dyDescent="0.25">
      <c r="A3631" s="17">
        <v>43213</v>
      </c>
      <c r="B3631" s="26" t="s">
        <v>86</v>
      </c>
      <c r="C3631" s="25">
        <v>43075</v>
      </c>
      <c r="E3631" t="s">
        <v>89</v>
      </c>
      <c r="F3631" s="107"/>
    </row>
    <row r="3632" spans="1:6" x14ac:dyDescent="0.25">
      <c r="A3632" s="17">
        <v>45263</v>
      </c>
      <c r="B3632" s="24" t="s">
        <v>87</v>
      </c>
      <c r="C3632" s="25">
        <v>43474</v>
      </c>
      <c r="E3632" t="s">
        <v>89</v>
      </c>
      <c r="F3632" s="107"/>
    </row>
    <row r="3633" spans="1:6" x14ac:dyDescent="0.25">
      <c r="A3633" s="17">
        <v>45311</v>
      </c>
      <c r="B3633" s="24" t="s">
        <v>87</v>
      </c>
      <c r="C3633" s="25">
        <v>43474</v>
      </c>
      <c r="E3633" t="s">
        <v>89</v>
      </c>
      <c r="F3633" s="107"/>
    </row>
    <row r="3634" spans="1:6" x14ac:dyDescent="0.25">
      <c r="A3634" s="17">
        <v>45279</v>
      </c>
      <c r="B3634" s="24" t="s">
        <v>87</v>
      </c>
      <c r="C3634" s="25">
        <v>43474</v>
      </c>
      <c r="E3634" t="s">
        <v>89</v>
      </c>
      <c r="F3634" s="107"/>
    </row>
    <row r="3635" spans="1:6" x14ac:dyDescent="0.25">
      <c r="A3635" s="17">
        <v>45247</v>
      </c>
      <c r="B3635" s="24" t="s">
        <v>87</v>
      </c>
      <c r="C3635" s="25">
        <v>43474</v>
      </c>
      <c r="E3635" t="s">
        <v>89</v>
      </c>
      <c r="F3635" s="107"/>
    </row>
    <row r="3636" spans="1:6" x14ac:dyDescent="0.25">
      <c r="A3636" s="17">
        <v>45245</v>
      </c>
      <c r="B3636" s="24" t="s">
        <v>87</v>
      </c>
      <c r="C3636" s="25">
        <v>43474</v>
      </c>
      <c r="E3636" t="s">
        <v>89</v>
      </c>
      <c r="F3636" s="107"/>
    </row>
    <row r="3637" spans="1:6" x14ac:dyDescent="0.25">
      <c r="A3637" s="17">
        <v>45229</v>
      </c>
      <c r="B3637" s="24" t="s">
        <v>87</v>
      </c>
      <c r="C3637" s="25">
        <v>43474</v>
      </c>
      <c r="E3637" t="s">
        <v>89</v>
      </c>
      <c r="F3637" s="107"/>
    </row>
    <row r="3638" spans="1:6" x14ac:dyDescent="0.25">
      <c r="A3638" s="17">
        <v>45214</v>
      </c>
      <c r="B3638" s="24" t="s">
        <v>87</v>
      </c>
      <c r="C3638" s="25">
        <v>43474</v>
      </c>
      <c r="E3638" t="s">
        <v>89</v>
      </c>
      <c r="F3638" s="107"/>
    </row>
    <row r="3639" spans="1:6" x14ac:dyDescent="0.25">
      <c r="A3639" s="17">
        <v>45237</v>
      </c>
      <c r="B3639" s="24" t="s">
        <v>87</v>
      </c>
      <c r="C3639" s="25">
        <v>43474</v>
      </c>
      <c r="E3639" t="s">
        <v>89</v>
      </c>
      <c r="F3639" s="107"/>
    </row>
    <row r="3640" spans="1:6" x14ac:dyDescent="0.25">
      <c r="A3640" s="17">
        <v>45177</v>
      </c>
      <c r="B3640" s="24" t="s">
        <v>87</v>
      </c>
      <c r="C3640" s="25">
        <v>43474</v>
      </c>
      <c r="E3640" t="s">
        <v>89</v>
      </c>
      <c r="F3640" s="107"/>
    </row>
    <row r="3641" spans="1:6" x14ac:dyDescent="0.25">
      <c r="A3641" s="17">
        <v>45303</v>
      </c>
      <c r="B3641" s="33" t="s">
        <v>87</v>
      </c>
      <c r="C3641" s="25">
        <v>43475</v>
      </c>
      <c r="E3641" t="s">
        <v>89</v>
      </c>
      <c r="F3641" s="107"/>
    </row>
    <row r="3642" spans="1:6" x14ac:dyDescent="0.25">
      <c r="A3642" s="17">
        <v>46656</v>
      </c>
      <c r="B3642" s="24" t="s">
        <v>87</v>
      </c>
      <c r="C3642" s="25">
        <v>43475</v>
      </c>
      <c r="E3642" t="s">
        <v>89</v>
      </c>
      <c r="F3642" s="107"/>
    </row>
    <row r="3643" spans="1:6" x14ac:dyDescent="0.25">
      <c r="A3643" s="17">
        <v>45383</v>
      </c>
      <c r="B3643" s="24" t="s">
        <v>87</v>
      </c>
      <c r="C3643" s="25">
        <v>43475</v>
      </c>
      <c r="E3643" t="s">
        <v>89</v>
      </c>
      <c r="F3643" s="107"/>
    </row>
    <row r="3644" spans="1:6" x14ac:dyDescent="0.25">
      <c r="A3644" s="17">
        <v>45213</v>
      </c>
      <c r="B3644" s="24" t="s">
        <v>87</v>
      </c>
      <c r="C3644" s="25">
        <v>43475</v>
      </c>
      <c r="E3644" t="s">
        <v>89</v>
      </c>
      <c r="F3644" s="107"/>
    </row>
    <row r="3645" spans="1:6" x14ac:dyDescent="0.25">
      <c r="A3645" s="17">
        <v>45189</v>
      </c>
      <c r="B3645" s="24" t="s">
        <v>87</v>
      </c>
      <c r="C3645" s="25">
        <v>43475</v>
      </c>
      <c r="E3645" t="s">
        <v>89</v>
      </c>
      <c r="F3645" s="107"/>
    </row>
    <row r="3646" spans="1:6" x14ac:dyDescent="0.25">
      <c r="A3646" s="17">
        <v>45232</v>
      </c>
      <c r="B3646" s="24" t="s">
        <v>87</v>
      </c>
      <c r="C3646" s="25">
        <v>43475</v>
      </c>
      <c r="E3646" t="s">
        <v>89</v>
      </c>
      <c r="F3646" s="107"/>
    </row>
    <row r="3647" spans="1:6" x14ac:dyDescent="0.25">
      <c r="A3647" s="17">
        <v>45302</v>
      </c>
      <c r="B3647" s="24" t="s">
        <v>87</v>
      </c>
      <c r="C3647" s="25">
        <v>43475</v>
      </c>
      <c r="E3647" t="s">
        <v>89</v>
      </c>
      <c r="F3647" s="107"/>
    </row>
    <row r="3648" spans="1:6" x14ac:dyDescent="0.25">
      <c r="A3648" s="17">
        <v>45315</v>
      </c>
      <c r="B3648" s="24" t="s">
        <v>87</v>
      </c>
      <c r="C3648" s="25">
        <v>43475</v>
      </c>
      <c r="E3648" t="s">
        <v>89</v>
      </c>
      <c r="F3648" s="107"/>
    </row>
    <row r="3649" spans="1:6" x14ac:dyDescent="0.25">
      <c r="A3649" s="17">
        <v>45483</v>
      </c>
      <c r="B3649" s="24" t="s">
        <v>87</v>
      </c>
      <c r="C3649" s="25">
        <v>43475</v>
      </c>
      <c r="E3649" t="s">
        <v>89</v>
      </c>
      <c r="F3649" s="107"/>
    </row>
    <row r="3650" spans="1:6" x14ac:dyDescent="0.25">
      <c r="A3650" s="17">
        <v>50074320</v>
      </c>
      <c r="B3650" s="24" t="s">
        <v>87</v>
      </c>
      <c r="C3650" s="25">
        <v>43476</v>
      </c>
      <c r="E3650" t="s">
        <v>89</v>
      </c>
      <c r="F3650" s="107"/>
    </row>
    <row r="3651" spans="1:6" x14ac:dyDescent="0.25">
      <c r="A3651" s="17">
        <v>50299439</v>
      </c>
      <c r="B3651" s="24" t="s">
        <v>87</v>
      </c>
      <c r="C3651" s="25">
        <v>43476</v>
      </c>
      <c r="E3651" t="s">
        <v>89</v>
      </c>
      <c r="F3651" s="107"/>
    </row>
    <row r="3652" spans="1:6" x14ac:dyDescent="0.25">
      <c r="A3652" s="17">
        <v>45250</v>
      </c>
      <c r="B3652" s="24" t="s">
        <v>87</v>
      </c>
      <c r="C3652" s="25">
        <v>43476</v>
      </c>
      <c r="E3652" t="s">
        <v>89</v>
      </c>
      <c r="F3652" s="107"/>
    </row>
    <row r="3653" spans="1:6" x14ac:dyDescent="0.25">
      <c r="A3653" s="17">
        <v>46158811</v>
      </c>
      <c r="B3653" s="24" t="s">
        <v>87</v>
      </c>
      <c r="C3653" s="25">
        <v>43476</v>
      </c>
      <c r="E3653" t="s">
        <v>89</v>
      </c>
      <c r="F3653" s="107"/>
    </row>
    <row r="3654" spans="1:6" x14ac:dyDescent="0.25">
      <c r="A3654" s="17">
        <v>50131</v>
      </c>
      <c r="B3654" s="24" t="s">
        <v>87</v>
      </c>
      <c r="C3654" s="25">
        <v>43476</v>
      </c>
      <c r="E3654" t="s">
        <v>89</v>
      </c>
      <c r="F3654" s="107"/>
    </row>
    <row r="3655" spans="1:6" x14ac:dyDescent="0.25">
      <c r="A3655" s="17">
        <v>48783</v>
      </c>
      <c r="B3655" s="24" t="s">
        <v>87</v>
      </c>
      <c r="C3655" s="25">
        <v>43476</v>
      </c>
      <c r="E3655" t="s">
        <v>89</v>
      </c>
      <c r="F3655" s="107"/>
    </row>
    <row r="3656" spans="1:6" x14ac:dyDescent="0.25">
      <c r="A3656" s="17">
        <v>46069</v>
      </c>
      <c r="B3656" s="24" t="s">
        <v>87</v>
      </c>
      <c r="C3656" s="25">
        <v>43476</v>
      </c>
      <c r="E3656" t="s">
        <v>89</v>
      </c>
      <c r="F3656" s="107"/>
    </row>
    <row r="3657" spans="1:6" x14ac:dyDescent="0.25">
      <c r="A3657" s="17">
        <v>45312</v>
      </c>
      <c r="B3657" s="24" t="s">
        <v>87</v>
      </c>
      <c r="C3657" s="25">
        <v>43476</v>
      </c>
      <c r="E3657" t="s">
        <v>89</v>
      </c>
      <c r="F3657" s="107"/>
    </row>
    <row r="3658" spans="1:6" x14ac:dyDescent="0.25">
      <c r="A3658" s="17">
        <v>45373</v>
      </c>
      <c r="B3658" s="24" t="s">
        <v>87</v>
      </c>
      <c r="C3658" s="25">
        <v>43476</v>
      </c>
      <c r="E3658" t="s">
        <v>89</v>
      </c>
      <c r="F3658" s="107"/>
    </row>
    <row r="3659" spans="1:6" x14ac:dyDescent="0.25">
      <c r="A3659" s="17">
        <v>45386</v>
      </c>
      <c r="B3659" s="24" t="s">
        <v>87</v>
      </c>
      <c r="C3659" s="25">
        <v>43476</v>
      </c>
      <c r="E3659" t="s">
        <v>89</v>
      </c>
      <c r="F3659" s="107"/>
    </row>
    <row r="3660" spans="1:6" x14ac:dyDescent="0.25">
      <c r="A3660" s="17">
        <v>45375</v>
      </c>
      <c r="B3660" s="24" t="s">
        <v>87</v>
      </c>
      <c r="C3660" s="25">
        <v>43476</v>
      </c>
      <c r="E3660" t="s">
        <v>89</v>
      </c>
      <c r="F3660" s="107"/>
    </row>
    <row r="3661" spans="1:6" x14ac:dyDescent="0.25">
      <c r="A3661" s="17">
        <v>45369</v>
      </c>
      <c r="B3661" s="24" t="s">
        <v>87</v>
      </c>
      <c r="C3661" s="25">
        <v>43476</v>
      </c>
      <c r="E3661" t="s">
        <v>89</v>
      </c>
      <c r="F3661" s="107"/>
    </row>
    <row r="3662" spans="1:6" x14ac:dyDescent="0.25">
      <c r="A3662" s="17">
        <v>45324</v>
      </c>
      <c r="B3662" s="24" t="s">
        <v>87</v>
      </c>
      <c r="C3662" s="25">
        <v>43479</v>
      </c>
      <c r="E3662" t="s">
        <v>89</v>
      </c>
      <c r="F3662" s="107"/>
    </row>
    <row r="3663" spans="1:6" x14ac:dyDescent="0.25">
      <c r="A3663" s="17">
        <v>45264</v>
      </c>
      <c r="B3663" s="24" t="s">
        <v>87</v>
      </c>
      <c r="C3663" s="25">
        <v>43479</v>
      </c>
      <c r="E3663" t="s">
        <v>89</v>
      </c>
      <c r="F3663" s="107"/>
    </row>
    <row r="3664" spans="1:6" x14ac:dyDescent="0.25">
      <c r="A3664" s="17">
        <v>45635</v>
      </c>
      <c r="B3664" s="24" t="s">
        <v>87</v>
      </c>
      <c r="C3664" s="25">
        <v>43479</v>
      </c>
      <c r="E3664" t="s">
        <v>89</v>
      </c>
      <c r="F3664" s="107"/>
    </row>
    <row r="3665" spans="1:6" x14ac:dyDescent="0.25">
      <c r="A3665" s="17">
        <v>45632</v>
      </c>
      <c r="B3665" s="24" t="s">
        <v>87</v>
      </c>
      <c r="C3665" s="25">
        <v>43479</v>
      </c>
      <c r="E3665" t="s">
        <v>89</v>
      </c>
      <c r="F3665" s="107"/>
    </row>
    <row r="3666" spans="1:6" x14ac:dyDescent="0.25">
      <c r="A3666" s="17">
        <v>45643</v>
      </c>
      <c r="B3666" s="24" t="s">
        <v>87</v>
      </c>
      <c r="C3666" s="25">
        <v>43479</v>
      </c>
      <c r="E3666" t="s">
        <v>89</v>
      </c>
      <c r="F3666" s="107"/>
    </row>
    <row r="3667" spans="1:6" x14ac:dyDescent="0.25">
      <c r="A3667" s="17">
        <v>45634</v>
      </c>
      <c r="B3667" s="24" t="s">
        <v>87</v>
      </c>
      <c r="C3667" s="25">
        <v>43479</v>
      </c>
      <c r="E3667" t="s">
        <v>89</v>
      </c>
      <c r="F3667" s="107"/>
    </row>
    <row r="3668" spans="1:6" x14ac:dyDescent="0.25">
      <c r="A3668" s="17">
        <v>48257</v>
      </c>
      <c r="B3668" s="24" t="s">
        <v>87</v>
      </c>
      <c r="C3668" s="25">
        <v>43480</v>
      </c>
      <c r="E3668" t="s">
        <v>89</v>
      </c>
      <c r="F3668" s="107"/>
    </row>
    <row r="3669" spans="1:6" x14ac:dyDescent="0.25">
      <c r="A3669" s="17">
        <v>46227</v>
      </c>
      <c r="B3669" s="24" t="s">
        <v>87</v>
      </c>
      <c r="C3669" s="25">
        <v>43480</v>
      </c>
      <c r="E3669" t="s">
        <v>89</v>
      </c>
      <c r="F3669" s="107"/>
    </row>
    <row r="3670" spans="1:6" x14ac:dyDescent="0.25">
      <c r="A3670" s="17">
        <v>45296</v>
      </c>
      <c r="B3670" s="24" t="s">
        <v>87</v>
      </c>
      <c r="C3670" s="25">
        <v>43480</v>
      </c>
      <c r="E3670" t="s">
        <v>89</v>
      </c>
      <c r="F3670" s="107"/>
    </row>
    <row r="3671" spans="1:6" x14ac:dyDescent="0.25">
      <c r="A3671" s="17">
        <v>51560</v>
      </c>
      <c r="B3671" s="24" t="s">
        <v>85</v>
      </c>
      <c r="C3671" s="25">
        <v>43133</v>
      </c>
      <c r="E3671" t="s">
        <v>89</v>
      </c>
      <c r="F3671" s="107"/>
    </row>
    <row r="3672" spans="1:6" x14ac:dyDescent="0.25">
      <c r="A3672" s="17">
        <v>45248</v>
      </c>
      <c r="B3672" s="24" t="s">
        <v>87</v>
      </c>
      <c r="C3672" s="25">
        <v>43480</v>
      </c>
      <c r="E3672" t="s">
        <v>89</v>
      </c>
      <c r="F3672" s="107"/>
    </row>
    <row r="3673" spans="1:6" x14ac:dyDescent="0.25">
      <c r="A3673" s="17">
        <v>45259</v>
      </c>
      <c r="B3673" s="24" t="s">
        <v>87</v>
      </c>
      <c r="C3673" s="25">
        <v>43480</v>
      </c>
      <c r="E3673" t="s">
        <v>89</v>
      </c>
      <c r="F3673" s="107"/>
    </row>
    <row r="3674" spans="1:6" x14ac:dyDescent="0.25">
      <c r="A3674" s="17">
        <v>45359</v>
      </c>
      <c r="B3674" s="24" t="s">
        <v>87</v>
      </c>
      <c r="C3674" s="25">
        <v>43480</v>
      </c>
      <c r="E3674" t="s">
        <v>89</v>
      </c>
      <c r="F3674" s="107"/>
    </row>
    <row r="3675" spans="1:6" x14ac:dyDescent="0.25">
      <c r="A3675" s="17">
        <v>45278</v>
      </c>
      <c r="B3675" s="24" t="s">
        <v>87</v>
      </c>
      <c r="C3675" s="25">
        <v>43480</v>
      </c>
      <c r="E3675" t="s">
        <v>89</v>
      </c>
      <c r="F3675" s="107"/>
    </row>
    <row r="3676" spans="1:6" x14ac:dyDescent="0.25">
      <c r="A3676" s="17">
        <v>45356</v>
      </c>
      <c r="B3676" s="24" t="s">
        <v>87</v>
      </c>
      <c r="C3676" s="25">
        <v>43480</v>
      </c>
      <c r="E3676" t="s">
        <v>89</v>
      </c>
      <c r="F3676" s="107"/>
    </row>
    <row r="3677" spans="1:6" x14ac:dyDescent="0.25">
      <c r="A3677" s="17">
        <v>45310</v>
      </c>
      <c r="B3677" s="33" t="s">
        <v>87</v>
      </c>
      <c r="C3677" s="25">
        <v>43480</v>
      </c>
      <c r="E3677" t="s">
        <v>89</v>
      </c>
      <c r="F3677" s="107"/>
    </row>
    <row r="3678" spans="1:6" x14ac:dyDescent="0.25">
      <c r="A3678" s="17">
        <v>45313</v>
      </c>
      <c r="B3678" s="33" t="s">
        <v>87</v>
      </c>
      <c r="C3678" s="25">
        <v>43480</v>
      </c>
      <c r="E3678" t="s">
        <v>89</v>
      </c>
      <c r="F3678" s="107"/>
    </row>
    <row r="3679" spans="1:6" x14ac:dyDescent="0.25">
      <c r="A3679" s="17">
        <v>45244</v>
      </c>
      <c r="B3679" s="24" t="s">
        <v>87</v>
      </c>
      <c r="C3679" s="25">
        <v>43481</v>
      </c>
      <c r="E3679" t="s">
        <v>89</v>
      </c>
      <c r="F3679" s="107"/>
    </row>
    <row r="3680" spans="1:6" x14ac:dyDescent="0.25">
      <c r="A3680" s="17">
        <v>45689</v>
      </c>
      <c r="B3680" s="24" t="s">
        <v>87</v>
      </c>
      <c r="C3680" s="25">
        <v>43481</v>
      </c>
      <c r="E3680" t="s">
        <v>89</v>
      </c>
      <c r="F3680" s="107"/>
    </row>
    <row r="3681" spans="1:6" x14ac:dyDescent="0.25">
      <c r="A3681" s="17">
        <v>45249</v>
      </c>
      <c r="B3681" s="24" t="s">
        <v>87</v>
      </c>
      <c r="C3681" s="25">
        <v>43481</v>
      </c>
      <c r="E3681" t="s">
        <v>89</v>
      </c>
      <c r="F3681" s="107"/>
    </row>
    <row r="3682" spans="1:6" x14ac:dyDescent="0.25">
      <c r="A3682" s="17">
        <v>45253</v>
      </c>
      <c r="B3682" s="24" t="s">
        <v>87</v>
      </c>
      <c r="C3682" s="25">
        <v>43481</v>
      </c>
      <c r="E3682" t="s">
        <v>89</v>
      </c>
      <c r="F3682" s="107"/>
    </row>
    <row r="3683" spans="1:6" x14ac:dyDescent="0.25">
      <c r="A3683" s="17">
        <v>45255</v>
      </c>
      <c r="B3683" s="24" t="s">
        <v>87</v>
      </c>
      <c r="C3683" s="25">
        <v>43481</v>
      </c>
      <c r="E3683" t="s">
        <v>89</v>
      </c>
      <c r="F3683" s="107"/>
    </row>
    <row r="3684" spans="1:6" x14ac:dyDescent="0.25">
      <c r="A3684" s="17">
        <v>45401</v>
      </c>
      <c r="B3684" s="24" t="s">
        <v>87</v>
      </c>
      <c r="C3684" s="25">
        <v>43482</v>
      </c>
      <c r="E3684" t="s">
        <v>89</v>
      </c>
      <c r="F3684" s="107"/>
    </row>
    <row r="3685" spans="1:6" x14ac:dyDescent="0.25">
      <c r="A3685" s="17">
        <v>45269</v>
      </c>
      <c r="B3685" s="24" t="s">
        <v>87</v>
      </c>
      <c r="C3685" s="25">
        <v>43482</v>
      </c>
      <c r="E3685" t="s">
        <v>89</v>
      </c>
      <c r="F3685" s="107"/>
    </row>
    <row r="3686" spans="1:6" x14ac:dyDescent="0.25">
      <c r="A3686" s="17">
        <v>48350</v>
      </c>
      <c r="B3686" s="24" t="s">
        <v>87</v>
      </c>
      <c r="C3686" s="25">
        <v>43482</v>
      </c>
      <c r="E3686" t="s">
        <v>89</v>
      </c>
      <c r="F3686" s="107"/>
    </row>
    <row r="3687" spans="1:6" x14ac:dyDescent="0.25">
      <c r="A3687" s="17">
        <v>45684</v>
      </c>
      <c r="B3687" s="24" t="s">
        <v>87</v>
      </c>
      <c r="C3687" s="25">
        <v>43482</v>
      </c>
      <c r="E3687" t="s">
        <v>89</v>
      </c>
      <c r="F3687" s="107"/>
    </row>
    <row r="3688" spans="1:6" x14ac:dyDescent="0.25">
      <c r="A3688" s="17">
        <v>45666</v>
      </c>
      <c r="B3688" s="24" t="s">
        <v>87</v>
      </c>
      <c r="C3688" s="25">
        <v>43482</v>
      </c>
      <c r="E3688" t="s">
        <v>89</v>
      </c>
      <c r="F3688" s="107"/>
    </row>
    <row r="3689" spans="1:6" x14ac:dyDescent="0.25">
      <c r="A3689" s="17">
        <v>45400</v>
      </c>
      <c r="B3689" s="24" t="s">
        <v>87</v>
      </c>
      <c r="C3689" s="25">
        <v>43482</v>
      </c>
      <c r="E3689" t="s">
        <v>89</v>
      </c>
      <c r="F3689" s="107"/>
    </row>
    <row r="3690" spans="1:6" x14ac:dyDescent="0.25">
      <c r="A3690" s="17">
        <v>45682</v>
      </c>
      <c r="B3690" s="24" t="s">
        <v>87</v>
      </c>
      <c r="C3690" s="25">
        <v>43482</v>
      </c>
      <c r="E3690" t="s">
        <v>89</v>
      </c>
      <c r="F3690" s="107"/>
    </row>
    <row r="3691" spans="1:6" x14ac:dyDescent="0.25">
      <c r="A3691" s="17">
        <v>48155</v>
      </c>
      <c r="B3691" s="24" t="s">
        <v>87</v>
      </c>
      <c r="C3691" s="25">
        <v>43482</v>
      </c>
      <c r="E3691" t="s">
        <v>89</v>
      </c>
      <c r="F3691" s="107"/>
    </row>
    <row r="3692" spans="1:6" x14ac:dyDescent="0.25">
      <c r="A3692" s="17">
        <v>45640</v>
      </c>
      <c r="B3692" s="24" t="s">
        <v>87</v>
      </c>
      <c r="C3692" s="25">
        <v>43483</v>
      </c>
      <c r="E3692" t="s">
        <v>89</v>
      </c>
      <c r="F3692" s="107"/>
    </row>
    <row r="3693" spans="1:6" x14ac:dyDescent="0.25">
      <c r="A3693" s="17">
        <v>45641</v>
      </c>
      <c r="B3693" s="24" t="s">
        <v>87</v>
      </c>
      <c r="C3693" s="25">
        <v>43483</v>
      </c>
      <c r="E3693" t="s">
        <v>89</v>
      </c>
      <c r="F3693" s="107"/>
    </row>
    <row r="3694" spans="1:6" x14ac:dyDescent="0.25">
      <c r="A3694" s="17">
        <v>45631</v>
      </c>
      <c r="B3694" s="24" t="s">
        <v>87</v>
      </c>
      <c r="C3694" s="25">
        <v>43483</v>
      </c>
      <c r="E3694" t="s">
        <v>89</v>
      </c>
      <c r="F3694" s="107"/>
    </row>
    <row r="3695" spans="1:6" x14ac:dyDescent="0.25">
      <c r="A3695" s="17">
        <v>45642</v>
      </c>
      <c r="B3695" s="24" t="s">
        <v>87</v>
      </c>
      <c r="C3695" s="25">
        <v>43483</v>
      </c>
      <c r="E3695" t="s">
        <v>89</v>
      </c>
      <c r="F3695" s="107"/>
    </row>
    <row r="3696" spans="1:6" x14ac:dyDescent="0.25">
      <c r="A3696" s="17">
        <v>45665</v>
      </c>
      <c r="B3696" s="24" t="s">
        <v>87</v>
      </c>
      <c r="C3696" s="25">
        <v>43483</v>
      </c>
      <c r="E3696" t="s">
        <v>89</v>
      </c>
      <c r="F3696" s="107"/>
    </row>
    <row r="3697" spans="1:6" x14ac:dyDescent="0.25">
      <c r="A3697" s="17">
        <v>45270</v>
      </c>
      <c r="B3697" s="24" t="s">
        <v>87</v>
      </c>
      <c r="C3697" s="25">
        <v>43483</v>
      </c>
      <c r="E3697" t="s">
        <v>89</v>
      </c>
      <c r="F3697" s="107"/>
    </row>
    <row r="3698" spans="1:6" x14ac:dyDescent="0.25">
      <c r="A3698" s="17">
        <v>45636</v>
      </c>
      <c r="B3698" s="24" t="s">
        <v>87</v>
      </c>
      <c r="C3698" s="25">
        <v>43488</v>
      </c>
      <c r="E3698" t="s">
        <v>89</v>
      </c>
      <c r="F3698" s="107"/>
    </row>
    <row r="3699" spans="1:6" x14ac:dyDescent="0.25">
      <c r="A3699" s="17">
        <v>45638</v>
      </c>
      <c r="B3699" s="24" t="s">
        <v>87</v>
      </c>
      <c r="C3699" s="25">
        <v>43488</v>
      </c>
      <c r="E3699" t="s">
        <v>89</v>
      </c>
      <c r="F3699" s="107"/>
    </row>
    <row r="3700" spans="1:6" x14ac:dyDescent="0.25">
      <c r="A3700" s="17">
        <v>45683</v>
      </c>
      <c r="B3700" s="24" t="s">
        <v>87</v>
      </c>
      <c r="C3700" s="25">
        <v>43488</v>
      </c>
      <c r="E3700" t="s">
        <v>89</v>
      </c>
      <c r="F3700" s="107"/>
    </row>
    <row r="3701" spans="1:6" x14ac:dyDescent="0.25">
      <c r="A3701" s="17">
        <v>45637</v>
      </c>
      <c r="B3701" s="24" t="s">
        <v>87</v>
      </c>
      <c r="C3701" s="25">
        <v>43488</v>
      </c>
      <c r="E3701" t="s">
        <v>89</v>
      </c>
      <c r="F3701" s="107"/>
    </row>
    <row r="3702" spans="1:6" x14ac:dyDescent="0.25">
      <c r="A3702" s="17">
        <v>45426</v>
      </c>
      <c r="B3702" s="24" t="s">
        <v>87</v>
      </c>
      <c r="C3702" s="25">
        <v>43488</v>
      </c>
      <c r="E3702" t="s">
        <v>89</v>
      </c>
      <c r="F3702" s="107"/>
    </row>
    <row r="3703" spans="1:6" x14ac:dyDescent="0.25">
      <c r="A3703" s="17">
        <v>45388</v>
      </c>
      <c r="B3703" s="24" t="s">
        <v>87</v>
      </c>
      <c r="C3703" s="25">
        <v>43488</v>
      </c>
      <c r="E3703" t="s">
        <v>89</v>
      </c>
      <c r="F3703" s="107"/>
    </row>
    <row r="3704" spans="1:6" x14ac:dyDescent="0.25">
      <c r="A3704" s="17">
        <v>45427</v>
      </c>
      <c r="B3704" s="24" t="s">
        <v>87</v>
      </c>
      <c r="C3704" s="25">
        <v>43488</v>
      </c>
      <c r="E3704" t="s">
        <v>89</v>
      </c>
      <c r="F3704" s="107"/>
    </row>
    <row r="3705" spans="1:6" x14ac:dyDescent="0.25">
      <c r="A3705" s="17">
        <v>45463</v>
      </c>
      <c r="B3705" s="24" t="s">
        <v>87</v>
      </c>
      <c r="C3705" s="25">
        <v>43488</v>
      </c>
      <c r="E3705" t="s">
        <v>89</v>
      </c>
      <c r="F3705" s="107"/>
    </row>
    <row r="3706" spans="1:6" x14ac:dyDescent="0.25">
      <c r="A3706" s="17">
        <v>45406</v>
      </c>
      <c r="B3706" s="24" t="s">
        <v>87</v>
      </c>
      <c r="C3706" s="25">
        <v>43488</v>
      </c>
      <c r="E3706" t="s">
        <v>89</v>
      </c>
      <c r="F3706" s="107"/>
    </row>
    <row r="3707" spans="1:6" x14ac:dyDescent="0.25">
      <c r="A3707" s="17">
        <v>45332</v>
      </c>
      <c r="B3707" s="24" t="s">
        <v>87</v>
      </c>
      <c r="C3707" s="25">
        <v>43488</v>
      </c>
      <c r="E3707" t="s">
        <v>89</v>
      </c>
      <c r="F3707" s="107"/>
    </row>
    <row r="3708" spans="1:6" x14ac:dyDescent="0.25">
      <c r="A3708" s="17">
        <v>45417</v>
      </c>
      <c r="B3708" s="24" t="s">
        <v>87</v>
      </c>
      <c r="C3708" s="25">
        <v>43488</v>
      </c>
      <c r="E3708" t="s">
        <v>89</v>
      </c>
      <c r="F3708" s="107"/>
    </row>
    <row r="3709" spans="1:6" x14ac:dyDescent="0.25">
      <c r="A3709" s="17">
        <v>50299437</v>
      </c>
      <c r="B3709" s="24" t="s">
        <v>87</v>
      </c>
      <c r="C3709" s="25">
        <v>43490</v>
      </c>
      <c r="E3709" t="s">
        <v>89</v>
      </c>
      <c r="F3709" s="107"/>
    </row>
    <row r="3710" spans="1:6" x14ac:dyDescent="0.25">
      <c r="A3710" s="17">
        <v>45510</v>
      </c>
      <c r="B3710" s="24" t="s">
        <v>87</v>
      </c>
      <c r="C3710" s="25">
        <v>43490</v>
      </c>
      <c r="E3710" t="s">
        <v>89</v>
      </c>
      <c r="F3710" s="107"/>
    </row>
    <row r="3711" spans="1:6" x14ac:dyDescent="0.25">
      <c r="A3711" s="17">
        <v>45504</v>
      </c>
      <c r="B3711" s="24" t="s">
        <v>87</v>
      </c>
      <c r="C3711" s="25">
        <v>43490</v>
      </c>
      <c r="E3711" t="s">
        <v>89</v>
      </c>
      <c r="F3711" s="107"/>
    </row>
    <row r="3712" spans="1:6" x14ac:dyDescent="0.25">
      <c r="A3712" s="17">
        <v>49393</v>
      </c>
      <c r="B3712" s="24" t="s">
        <v>87</v>
      </c>
      <c r="C3712" s="25">
        <v>43490</v>
      </c>
      <c r="E3712" t="s">
        <v>89</v>
      </c>
      <c r="F3712" s="107"/>
    </row>
    <row r="3713" spans="1:6" x14ac:dyDescent="0.25">
      <c r="A3713" s="17">
        <v>47315</v>
      </c>
      <c r="B3713" s="24" t="s">
        <v>87</v>
      </c>
      <c r="C3713" s="25">
        <v>43490</v>
      </c>
      <c r="E3713" t="s">
        <v>89</v>
      </c>
      <c r="F3713" s="107"/>
    </row>
    <row r="3714" spans="1:6" x14ac:dyDescent="0.25">
      <c r="A3714" s="17">
        <v>49814</v>
      </c>
      <c r="B3714" s="24" t="s">
        <v>87</v>
      </c>
      <c r="C3714" s="25">
        <v>43496</v>
      </c>
      <c r="E3714" t="s">
        <v>89</v>
      </c>
      <c r="F3714" s="107"/>
    </row>
    <row r="3715" spans="1:6" x14ac:dyDescent="0.25">
      <c r="A3715" s="17">
        <v>45365</v>
      </c>
      <c r="B3715" s="24" t="s">
        <v>87</v>
      </c>
      <c r="C3715" s="25">
        <v>43503</v>
      </c>
      <c r="E3715" t="s">
        <v>89</v>
      </c>
      <c r="F3715" s="107"/>
    </row>
    <row r="3716" spans="1:6" x14ac:dyDescent="0.25">
      <c r="A3716" s="17">
        <v>45371</v>
      </c>
      <c r="B3716" s="24" t="s">
        <v>87</v>
      </c>
      <c r="C3716" s="25">
        <v>43503</v>
      </c>
      <c r="E3716" t="s">
        <v>89</v>
      </c>
      <c r="F3716" s="107"/>
    </row>
    <row r="3717" spans="1:6" x14ac:dyDescent="0.25">
      <c r="A3717" s="17">
        <v>45380</v>
      </c>
      <c r="B3717" s="24" t="s">
        <v>87</v>
      </c>
      <c r="C3717" s="25">
        <v>43503</v>
      </c>
      <c r="E3717" t="s">
        <v>89</v>
      </c>
      <c r="F3717" s="107"/>
    </row>
    <row r="3718" spans="1:6" x14ac:dyDescent="0.25">
      <c r="A3718" s="17">
        <v>46431</v>
      </c>
      <c r="B3718" s="24" t="s">
        <v>87</v>
      </c>
      <c r="C3718" s="25">
        <v>43508</v>
      </c>
      <c r="E3718" t="s">
        <v>89</v>
      </c>
      <c r="F3718" s="107"/>
    </row>
    <row r="3719" spans="1:6" x14ac:dyDescent="0.25">
      <c r="A3719" s="17">
        <v>46169</v>
      </c>
      <c r="B3719" s="24" t="s">
        <v>87</v>
      </c>
      <c r="C3719" s="25">
        <v>43508</v>
      </c>
      <c r="E3719" t="s">
        <v>89</v>
      </c>
      <c r="F3719" s="107"/>
    </row>
    <row r="3720" spans="1:6" x14ac:dyDescent="0.25">
      <c r="A3720" s="17">
        <v>47264</v>
      </c>
      <c r="B3720" s="24" t="s">
        <v>87</v>
      </c>
      <c r="C3720" s="25">
        <v>43511</v>
      </c>
      <c r="E3720" t="s">
        <v>89</v>
      </c>
      <c r="F3720" s="107"/>
    </row>
    <row r="3721" spans="1:6" x14ac:dyDescent="0.25">
      <c r="A3721" s="17">
        <v>45639</v>
      </c>
      <c r="B3721" s="24" t="s">
        <v>87</v>
      </c>
      <c r="C3721" s="25">
        <v>43516</v>
      </c>
      <c r="E3721" t="s">
        <v>89</v>
      </c>
      <c r="F3721" s="107"/>
    </row>
    <row r="3722" spans="1:6" x14ac:dyDescent="0.25">
      <c r="A3722" s="17">
        <v>45686</v>
      </c>
      <c r="B3722" s="24" t="s">
        <v>87</v>
      </c>
      <c r="C3722" s="25">
        <v>43516</v>
      </c>
      <c r="E3722" t="s">
        <v>89</v>
      </c>
      <c r="F3722" s="107"/>
    </row>
    <row r="3723" spans="1:6" x14ac:dyDescent="0.25">
      <c r="A3723" s="17">
        <v>45387</v>
      </c>
      <c r="B3723" s="24" t="s">
        <v>87</v>
      </c>
      <c r="C3723" s="25">
        <v>43516</v>
      </c>
      <c r="E3723" t="s">
        <v>89</v>
      </c>
      <c r="F3723" s="107"/>
    </row>
    <row r="3724" spans="1:6" x14ac:dyDescent="0.25">
      <c r="A3724" s="17">
        <v>45364</v>
      </c>
      <c r="B3724" s="24" t="s">
        <v>87</v>
      </c>
      <c r="C3724" s="25">
        <v>43516</v>
      </c>
      <c r="E3724" t="s">
        <v>89</v>
      </c>
      <c r="F3724" s="107"/>
    </row>
    <row r="3725" spans="1:6" x14ac:dyDescent="0.25">
      <c r="A3725" s="17">
        <v>50074328</v>
      </c>
      <c r="B3725" s="24" t="s">
        <v>87</v>
      </c>
      <c r="C3725" s="25">
        <v>43517</v>
      </c>
      <c r="E3725" t="s">
        <v>89</v>
      </c>
      <c r="F3725" s="107"/>
    </row>
    <row r="3726" spans="1:6" x14ac:dyDescent="0.25">
      <c r="A3726" s="17">
        <v>50449748</v>
      </c>
      <c r="B3726" s="24" t="s">
        <v>87</v>
      </c>
      <c r="C3726" s="25">
        <v>43517</v>
      </c>
      <c r="E3726" t="s">
        <v>89</v>
      </c>
      <c r="F3726" s="107"/>
    </row>
    <row r="3727" spans="1:6" x14ac:dyDescent="0.25">
      <c r="A3727" s="17">
        <v>50449749</v>
      </c>
      <c r="B3727" s="24" t="s">
        <v>87</v>
      </c>
      <c r="C3727" s="25">
        <v>43517</v>
      </c>
      <c r="E3727" t="s">
        <v>89</v>
      </c>
      <c r="F3727" s="107"/>
    </row>
    <row r="3728" spans="1:6" x14ac:dyDescent="0.25">
      <c r="A3728" s="17">
        <v>50449750</v>
      </c>
      <c r="B3728" s="24" t="s">
        <v>87</v>
      </c>
      <c r="C3728" s="25">
        <v>43517</v>
      </c>
      <c r="E3728" t="s">
        <v>89</v>
      </c>
      <c r="F3728" s="107"/>
    </row>
    <row r="3729" spans="1:6" x14ac:dyDescent="0.25">
      <c r="A3729" s="17">
        <v>50449751</v>
      </c>
      <c r="B3729" s="24" t="s">
        <v>87</v>
      </c>
      <c r="C3729" s="25">
        <v>43517</v>
      </c>
      <c r="E3729" t="s">
        <v>89</v>
      </c>
      <c r="F3729" s="107"/>
    </row>
    <row r="3730" spans="1:6" x14ac:dyDescent="0.25">
      <c r="A3730" s="17">
        <v>50449752</v>
      </c>
      <c r="B3730" s="24" t="s">
        <v>87</v>
      </c>
      <c r="C3730" s="25">
        <v>43517</v>
      </c>
      <c r="E3730" t="s">
        <v>89</v>
      </c>
      <c r="F3730" s="107"/>
    </row>
    <row r="3731" spans="1:6" x14ac:dyDescent="0.25">
      <c r="A3731" s="17">
        <v>50449753</v>
      </c>
      <c r="B3731" s="24" t="s">
        <v>87</v>
      </c>
      <c r="C3731" s="25">
        <v>43517</v>
      </c>
      <c r="E3731" t="s">
        <v>89</v>
      </c>
      <c r="F3731" s="107"/>
    </row>
    <row r="3732" spans="1:6" x14ac:dyDescent="0.25">
      <c r="A3732" s="17">
        <v>45648</v>
      </c>
      <c r="B3732" s="24" t="s">
        <v>87</v>
      </c>
      <c r="C3732" s="25">
        <v>43523</v>
      </c>
      <c r="E3732" t="s">
        <v>89</v>
      </c>
      <c r="F3732" s="107"/>
    </row>
    <row r="3733" spans="1:6" x14ac:dyDescent="0.25">
      <c r="A3733" s="17">
        <v>45646</v>
      </c>
      <c r="B3733" s="24" t="s">
        <v>87</v>
      </c>
      <c r="C3733" s="25">
        <v>43523</v>
      </c>
      <c r="E3733" t="s">
        <v>89</v>
      </c>
      <c r="F3733" s="107"/>
    </row>
    <row r="3734" spans="1:6" x14ac:dyDescent="0.25">
      <c r="A3734" s="17">
        <v>45479</v>
      </c>
      <c r="B3734" s="24" t="s">
        <v>87</v>
      </c>
      <c r="C3734" s="25">
        <v>43523</v>
      </c>
      <c r="E3734" t="s">
        <v>89</v>
      </c>
      <c r="F3734" s="107"/>
    </row>
    <row r="3735" spans="1:6" x14ac:dyDescent="0.25">
      <c r="A3735" s="17">
        <v>44421787</v>
      </c>
      <c r="B3735" s="24" t="s">
        <v>87</v>
      </c>
      <c r="C3735" s="25">
        <v>43524</v>
      </c>
      <c r="E3735" t="s">
        <v>89</v>
      </c>
      <c r="F3735" s="107"/>
    </row>
    <row r="3736" spans="1:6" x14ac:dyDescent="0.25">
      <c r="A3736" s="17">
        <v>49652</v>
      </c>
      <c r="B3736" s="24" t="s">
        <v>87</v>
      </c>
      <c r="C3736" s="25">
        <v>43532</v>
      </c>
      <c r="E3736" t="s">
        <v>89</v>
      </c>
      <c r="F3736" s="107"/>
    </row>
    <row r="3737" spans="1:6" x14ac:dyDescent="0.25">
      <c r="A3737" s="17">
        <v>44421834</v>
      </c>
      <c r="B3737" s="24" t="s">
        <v>87</v>
      </c>
      <c r="C3737" s="25">
        <v>43532</v>
      </c>
      <c r="E3737" t="s">
        <v>89</v>
      </c>
      <c r="F3737" s="107"/>
    </row>
    <row r="3738" spans="1:6" x14ac:dyDescent="0.25">
      <c r="A3738" s="17">
        <v>45478</v>
      </c>
      <c r="B3738" s="24" t="s">
        <v>87</v>
      </c>
      <c r="C3738" s="25">
        <v>43537</v>
      </c>
      <c r="E3738" t="s">
        <v>89</v>
      </c>
      <c r="F3738" s="107"/>
    </row>
    <row r="3739" spans="1:6" x14ac:dyDescent="0.25">
      <c r="A3739" s="17">
        <v>45480</v>
      </c>
      <c r="B3739" s="24" t="s">
        <v>87</v>
      </c>
      <c r="C3739" s="25">
        <v>43537</v>
      </c>
      <c r="E3739" t="s">
        <v>89</v>
      </c>
      <c r="F3739" s="107"/>
    </row>
    <row r="3740" spans="1:6" x14ac:dyDescent="0.25">
      <c r="A3740" s="17">
        <v>45434</v>
      </c>
      <c r="B3740" s="24" t="s">
        <v>87</v>
      </c>
      <c r="C3740" s="25">
        <v>43539</v>
      </c>
      <c r="E3740" t="s">
        <v>89</v>
      </c>
      <c r="F3740" s="107"/>
    </row>
    <row r="3741" spans="1:6" x14ac:dyDescent="0.25">
      <c r="A3741" s="17">
        <v>45997049</v>
      </c>
      <c r="B3741" s="24" t="s">
        <v>85</v>
      </c>
      <c r="C3741" s="25">
        <v>43328</v>
      </c>
      <c r="E3741" t="s">
        <v>89</v>
      </c>
      <c r="F3741" s="107"/>
    </row>
    <row r="3742" spans="1:6" x14ac:dyDescent="0.25">
      <c r="A3742" s="17">
        <v>45437</v>
      </c>
      <c r="B3742" s="24" t="s">
        <v>87</v>
      </c>
      <c r="C3742" s="25">
        <v>43539</v>
      </c>
      <c r="E3742" t="s">
        <v>89</v>
      </c>
      <c r="F3742" s="107"/>
    </row>
    <row r="3743" spans="1:6" x14ac:dyDescent="0.25">
      <c r="A3743" s="17">
        <v>45436</v>
      </c>
      <c r="B3743" s="24" t="s">
        <v>87</v>
      </c>
      <c r="C3743" s="25">
        <v>43539</v>
      </c>
      <c r="E3743" t="s">
        <v>89</v>
      </c>
      <c r="F3743" s="107"/>
    </row>
    <row r="3744" spans="1:6" x14ac:dyDescent="0.25">
      <c r="A3744" s="17">
        <v>45441</v>
      </c>
      <c r="B3744" s="24" t="s">
        <v>87</v>
      </c>
      <c r="C3744" s="25">
        <v>43539</v>
      </c>
      <c r="E3744" t="s">
        <v>89</v>
      </c>
      <c r="F3744" s="107"/>
    </row>
    <row r="3745" spans="1:6" x14ac:dyDescent="0.25">
      <c r="A3745" s="17">
        <v>45432</v>
      </c>
      <c r="B3745" s="24" t="s">
        <v>87</v>
      </c>
      <c r="C3745" s="25">
        <v>43539</v>
      </c>
      <c r="E3745" t="s">
        <v>89</v>
      </c>
      <c r="F3745" s="107"/>
    </row>
    <row r="3746" spans="1:6" x14ac:dyDescent="0.25">
      <c r="A3746" s="17">
        <v>45435</v>
      </c>
      <c r="B3746" s="24" t="s">
        <v>87</v>
      </c>
      <c r="C3746" s="25">
        <v>43543</v>
      </c>
      <c r="E3746" t="s">
        <v>89</v>
      </c>
      <c r="F3746" s="107"/>
    </row>
    <row r="3747" spans="1:6" x14ac:dyDescent="0.25">
      <c r="A3747" s="17">
        <v>45416</v>
      </c>
      <c r="B3747" s="24" t="s">
        <v>87</v>
      </c>
      <c r="C3747" s="25">
        <v>43543</v>
      </c>
      <c r="E3747" t="s">
        <v>89</v>
      </c>
      <c r="F3747" s="107"/>
    </row>
    <row r="3748" spans="1:6" x14ac:dyDescent="0.25">
      <c r="A3748" s="17">
        <v>45442</v>
      </c>
      <c r="B3748" s="24" t="s">
        <v>87</v>
      </c>
      <c r="C3748" s="25">
        <v>43543</v>
      </c>
      <c r="E3748" t="s">
        <v>89</v>
      </c>
      <c r="F3748" s="107"/>
    </row>
    <row r="3749" spans="1:6" x14ac:dyDescent="0.25">
      <c r="A3749" s="17">
        <v>45440</v>
      </c>
      <c r="B3749" s="24" t="s">
        <v>87</v>
      </c>
      <c r="C3749" s="25">
        <v>43543</v>
      </c>
      <c r="E3749" t="s">
        <v>89</v>
      </c>
      <c r="F3749" s="107"/>
    </row>
    <row r="3750" spans="1:6" x14ac:dyDescent="0.25">
      <c r="A3750" s="17">
        <v>46237</v>
      </c>
      <c r="B3750" s="24" t="s">
        <v>87</v>
      </c>
      <c r="C3750" s="25">
        <v>43546</v>
      </c>
      <c r="E3750" t="s">
        <v>89</v>
      </c>
      <c r="F3750" s="107"/>
    </row>
    <row r="3751" spans="1:6" x14ac:dyDescent="0.25">
      <c r="A3751" s="17">
        <v>44223377</v>
      </c>
      <c r="B3751" s="24" t="s">
        <v>87</v>
      </c>
      <c r="C3751" s="25">
        <v>43546</v>
      </c>
      <c r="E3751" t="s">
        <v>89</v>
      </c>
      <c r="F3751" s="107"/>
    </row>
    <row r="3752" spans="1:6" x14ac:dyDescent="0.25">
      <c r="A3752" s="17">
        <v>49900</v>
      </c>
      <c r="B3752" s="24" t="s">
        <v>87</v>
      </c>
      <c r="C3752" s="25">
        <v>43546</v>
      </c>
      <c r="E3752" t="s">
        <v>89</v>
      </c>
      <c r="F3752" s="107"/>
    </row>
    <row r="3753" spans="1:6" x14ac:dyDescent="0.25">
      <c r="A3753" s="17">
        <v>49519</v>
      </c>
      <c r="B3753" s="24" t="s">
        <v>87</v>
      </c>
      <c r="C3753" s="25">
        <v>43546</v>
      </c>
      <c r="E3753" t="s">
        <v>89</v>
      </c>
      <c r="F3753" s="107"/>
    </row>
    <row r="3754" spans="1:6" x14ac:dyDescent="0.25">
      <c r="A3754" s="17">
        <v>46705</v>
      </c>
      <c r="B3754" s="24" t="s">
        <v>87</v>
      </c>
      <c r="C3754" s="25">
        <v>43549</v>
      </c>
      <c r="E3754" t="s">
        <v>89</v>
      </c>
      <c r="F3754" s="107"/>
    </row>
    <row r="3755" spans="1:6" x14ac:dyDescent="0.25">
      <c r="A3755" s="17">
        <v>51118</v>
      </c>
      <c r="B3755" s="24" t="s">
        <v>87</v>
      </c>
      <c r="C3755" s="25">
        <v>43549</v>
      </c>
      <c r="E3755" t="s">
        <v>89</v>
      </c>
      <c r="F3755" s="107"/>
    </row>
    <row r="3756" spans="1:6" x14ac:dyDescent="0.25">
      <c r="A3756" s="17">
        <v>46506</v>
      </c>
      <c r="B3756" s="24" t="s">
        <v>87</v>
      </c>
      <c r="C3756" s="25">
        <v>43549</v>
      </c>
      <c r="E3756" t="s">
        <v>89</v>
      </c>
      <c r="F3756" s="107"/>
    </row>
    <row r="3757" spans="1:6" x14ac:dyDescent="0.25">
      <c r="A3757" s="17">
        <v>45940</v>
      </c>
      <c r="B3757" s="24" t="s">
        <v>87</v>
      </c>
      <c r="C3757" s="25">
        <v>43549</v>
      </c>
      <c r="E3757" t="s">
        <v>89</v>
      </c>
      <c r="F3757" s="107"/>
    </row>
    <row r="3758" spans="1:6" x14ac:dyDescent="0.25">
      <c r="A3758" s="17">
        <v>45281</v>
      </c>
      <c r="B3758" s="24" t="s">
        <v>87</v>
      </c>
      <c r="C3758" s="25">
        <v>43550</v>
      </c>
      <c r="E3758" t="s">
        <v>89</v>
      </c>
      <c r="F3758" s="107"/>
    </row>
    <row r="3759" spans="1:6" x14ac:dyDescent="0.25">
      <c r="A3759" s="17">
        <v>45304</v>
      </c>
      <c r="B3759" s="24" t="s">
        <v>87</v>
      </c>
      <c r="C3759" s="25">
        <v>43550</v>
      </c>
      <c r="E3759" t="s">
        <v>89</v>
      </c>
      <c r="F3759" s="107"/>
    </row>
    <row r="3760" spans="1:6" x14ac:dyDescent="0.25">
      <c r="A3760" s="17">
        <v>45288</v>
      </c>
      <c r="B3760" s="24" t="s">
        <v>87</v>
      </c>
      <c r="C3760" s="25">
        <v>43550</v>
      </c>
      <c r="E3760" t="s">
        <v>89</v>
      </c>
      <c r="F3760" s="107"/>
    </row>
    <row r="3761" spans="1:6" x14ac:dyDescent="0.25">
      <c r="A3761" s="17">
        <v>43185</v>
      </c>
      <c r="B3761" s="24" t="s">
        <v>87</v>
      </c>
      <c r="C3761" s="25">
        <v>43550</v>
      </c>
      <c r="E3761" t="s">
        <v>89</v>
      </c>
      <c r="F3761" s="107"/>
    </row>
    <row r="3762" spans="1:6" x14ac:dyDescent="0.25">
      <c r="A3762" s="17">
        <v>43229</v>
      </c>
      <c r="B3762" s="24" t="s">
        <v>87</v>
      </c>
      <c r="C3762" s="25">
        <v>43550</v>
      </c>
      <c r="E3762" t="s">
        <v>89</v>
      </c>
      <c r="F3762" s="107"/>
    </row>
    <row r="3763" spans="1:6" x14ac:dyDescent="0.25">
      <c r="A3763" s="17">
        <v>43253</v>
      </c>
      <c r="B3763" s="24" t="s">
        <v>87</v>
      </c>
      <c r="C3763" s="25">
        <v>43550</v>
      </c>
      <c r="E3763" t="s">
        <v>89</v>
      </c>
      <c r="F3763" s="107"/>
    </row>
    <row r="3764" spans="1:6" x14ac:dyDescent="0.25">
      <c r="A3764" s="17">
        <v>43096</v>
      </c>
      <c r="B3764" s="24" t="s">
        <v>87</v>
      </c>
      <c r="C3764" s="25">
        <v>43550</v>
      </c>
      <c r="E3764" t="s">
        <v>89</v>
      </c>
      <c r="F3764" s="107"/>
    </row>
    <row r="3765" spans="1:6" x14ac:dyDescent="0.25">
      <c r="A3765" s="17">
        <v>45877</v>
      </c>
      <c r="B3765" s="24" t="s">
        <v>87</v>
      </c>
      <c r="C3765" s="25">
        <v>43550</v>
      </c>
      <c r="E3765" t="s">
        <v>89</v>
      </c>
      <c r="F3765" s="107"/>
    </row>
    <row r="3766" spans="1:6" x14ac:dyDescent="0.25">
      <c r="A3766" s="17">
        <v>45883</v>
      </c>
      <c r="B3766" s="24" t="s">
        <v>87</v>
      </c>
      <c r="C3766" s="25">
        <v>43550</v>
      </c>
      <c r="E3766" t="s">
        <v>89</v>
      </c>
      <c r="F3766" s="107"/>
    </row>
    <row r="3767" spans="1:6" x14ac:dyDescent="0.25">
      <c r="A3767" s="17">
        <v>45308</v>
      </c>
      <c r="B3767" s="24" t="s">
        <v>87</v>
      </c>
      <c r="C3767" s="25">
        <v>43551</v>
      </c>
      <c r="E3767" t="s">
        <v>89</v>
      </c>
      <c r="F3767" s="107"/>
    </row>
    <row r="3768" spans="1:6" x14ac:dyDescent="0.25">
      <c r="A3768" s="17">
        <v>45289</v>
      </c>
      <c r="B3768" s="24" t="s">
        <v>87</v>
      </c>
      <c r="C3768" s="25">
        <v>43551</v>
      </c>
      <c r="E3768" t="s">
        <v>89</v>
      </c>
      <c r="F3768" s="107"/>
    </row>
    <row r="3769" spans="1:6" x14ac:dyDescent="0.25">
      <c r="A3769" s="17">
        <v>45425</v>
      </c>
      <c r="B3769" s="24" t="s">
        <v>87</v>
      </c>
      <c r="C3769" s="25">
        <v>43551</v>
      </c>
      <c r="E3769" t="s">
        <v>89</v>
      </c>
      <c r="F3769" s="107"/>
    </row>
    <row r="3770" spans="1:6" x14ac:dyDescent="0.25">
      <c r="A3770" s="17">
        <v>45393</v>
      </c>
      <c r="B3770" s="24" t="s">
        <v>87</v>
      </c>
      <c r="C3770" s="25">
        <v>43551</v>
      </c>
      <c r="E3770" t="s">
        <v>89</v>
      </c>
      <c r="F3770" s="107"/>
    </row>
    <row r="3771" spans="1:6" x14ac:dyDescent="0.25">
      <c r="A3771" s="17">
        <v>44291</v>
      </c>
      <c r="B3771" s="24" t="s">
        <v>87</v>
      </c>
      <c r="C3771" s="25">
        <v>43551</v>
      </c>
      <c r="E3771" t="s">
        <v>89</v>
      </c>
      <c r="F3771" s="107"/>
    </row>
    <row r="3772" spans="1:6" x14ac:dyDescent="0.25">
      <c r="A3772" s="17">
        <v>44878</v>
      </c>
      <c r="B3772" s="24" t="s">
        <v>87</v>
      </c>
      <c r="C3772" s="25">
        <v>43551</v>
      </c>
      <c r="E3772" t="s">
        <v>89</v>
      </c>
      <c r="F3772" s="107"/>
    </row>
    <row r="3773" spans="1:6" x14ac:dyDescent="0.25">
      <c r="A3773" s="17">
        <v>45907</v>
      </c>
      <c r="B3773" s="24" t="s">
        <v>87</v>
      </c>
      <c r="C3773" s="25">
        <v>43551</v>
      </c>
      <c r="E3773" t="s">
        <v>89</v>
      </c>
      <c r="F3773" s="107"/>
    </row>
    <row r="3774" spans="1:6" x14ac:dyDescent="0.25">
      <c r="A3774" s="17">
        <v>45108</v>
      </c>
      <c r="B3774" s="24" t="s">
        <v>87</v>
      </c>
      <c r="C3774" s="25">
        <v>43551</v>
      </c>
      <c r="E3774" t="s">
        <v>89</v>
      </c>
      <c r="F3774" s="107"/>
    </row>
    <row r="3775" spans="1:6" x14ac:dyDescent="0.25">
      <c r="A3775" s="17">
        <v>43367</v>
      </c>
      <c r="B3775" s="24" t="s">
        <v>87</v>
      </c>
      <c r="C3775" s="25">
        <v>43551</v>
      </c>
      <c r="E3775" t="s">
        <v>89</v>
      </c>
      <c r="F3775" s="107"/>
    </row>
    <row r="3776" spans="1:6" x14ac:dyDescent="0.25">
      <c r="A3776" s="17">
        <v>45276</v>
      </c>
      <c r="B3776" s="24" t="s">
        <v>87</v>
      </c>
      <c r="C3776" s="25">
        <v>43552</v>
      </c>
      <c r="E3776" t="s">
        <v>89</v>
      </c>
      <c r="F3776" s="107"/>
    </row>
    <row r="3777" spans="1:6" x14ac:dyDescent="0.25">
      <c r="A3777" s="17">
        <v>45286</v>
      </c>
      <c r="B3777" s="24" t="s">
        <v>87</v>
      </c>
      <c r="C3777" s="25">
        <v>43552</v>
      </c>
      <c r="E3777" t="s">
        <v>89</v>
      </c>
      <c r="F3777" s="107"/>
    </row>
    <row r="3778" spans="1:6" x14ac:dyDescent="0.25">
      <c r="A3778" s="17">
        <v>45885</v>
      </c>
      <c r="B3778" s="24" t="s">
        <v>87</v>
      </c>
      <c r="C3778" s="25">
        <v>43552</v>
      </c>
      <c r="E3778" t="s">
        <v>89</v>
      </c>
      <c r="F3778" s="107"/>
    </row>
    <row r="3779" spans="1:6" x14ac:dyDescent="0.25">
      <c r="A3779" s="17">
        <v>45274</v>
      </c>
      <c r="B3779" s="24" t="s">
        <v>87</v>
      </c>
      <c r="C3779" s="25">
        <v>43552</v>
      </c>
      <c r="E3779" t="s">
        <v>89</v>
      </c>
      <c r="F3779" s="107"/>
    </row>
    <row r="3780" spans="1:6" x14ac:dyDescent="0.25">
      <c r="A3780" s="17">
        <v>50074336</v>
      </c>
      <c r="B3780" s="26" t="s">
        <v>84</v>
      </c>
      <c r="C3780" s="25">
        <v>43367</v>
      </c>
      <c r="D3780" s="27"/>
      <c r="E3780" t="s">
        <v>89</v>
      </c>
      <c r="F3780" s="107"/>
    </row>
    <row r="3781" spans="1:6" x14ac:dyDescent="0.25">
      <c r="A3781" s="17">
        <v>46291</v>
      </c>
      <c r="B3781" s="26" t="s">
        <v>84</v>
      </c>
      <c r="C3781" s="25">
        <v>43367</v>
      </c>
      <c r="E3781" t="s">
        <v>89</v>
      </c>
      <c r="F3781" s="107"/>
    </row>
    <row r="3782" spans="1:6" x14ac:dyDescent="0.25">
      <c r="A3782" s="17">
        <v>46290</v>
      </c>
      <c r="B3782" s="26" t="s">
        <v>84</v>
      </c>
      <c r="C3782" s="25">
        <v>43367</v>
      </c>
      <c r="E3782" t="s">
        <v>89</v>
      </c>
      <c r="F3782" s="107"/>
    </row>
    <row r="3783" spans="1:6" x14ac:dyDescent="0.25">
      <c r="A3783" s="17">
        <v>50074338</v>
      </c>
      <c r="B3783" s="26" t="s">
        <v>86</v>
      </c>
      <c r="C3783" s="25">
        <v>43367</v>
      </c>
      <c r="D3783" s="27"/>
      <c r="E3783" t="s">
        <v>89</v>
      </c>
      <c r="F3783" s="107"/>
    </row>
    <row r="3784" spans="1:6" x14ac:dyDescent="0.25">
      <c r="A3784" s="17">
        <v>45191</v>
      </c>
      <c r="B3784" s="24" t="s">
        <v>87</v>
      </c>
      <c r="C3784" s="25">
        <v>43552</v>
      </c>
      <c r="E3784" t="s">
        <v>89</v>
      </c>
      <c r="F3784" s="107"/>
    </row>
    <row r="3785" spans="1:6" x14ac:dyDescent="0.25">
      <c r="A3785" s="17">
        <v>45484</v>
      </c>
      <c r="B3785" s="24" t="s">
        <v>87</v>
      </c>
      <c r="C3785" s="25">
        <v>43558</v>
      </c>
      <c r="E3785" t="s">
        <v>89</v>
      </c>
      <c r="F3785" s="107"/>
    </row>
    <row r="3786" spans="1:6" x14ac:dyDescent="0.25">
      <c r="A3786" s="17">
        <v>45482</v>
      </c>
      <c r="B3786" s="24" t="s">
        <v>87</v>
      </c>
      <c r="C3786" s="25">
        <v>43558</v>
      </c>
      <c r="E3786" t="s">
        <v>89</v>
      </c>
      <c r="F3786" s="107"/>
    </row>
    <row r="3787" spans="1:6" x14ac:dyDescent="0.25">
      <c r="A3787" s="17">
        <v>45485</v>
      </c>
      <c r="B3787" s="24" t="s">
        <v>87</v>
      </c>
      <c r="C3787" s="25">
        <v>43558</v>
      </c>
      <c r="E3787" t="s">
        <v>89</v>
      </c>
      <c r="F3787" s="107"/>
    </row>
    <row r="3788" spans="1:6" x14ac:dyDescent="0.25">
      <c r="A3788" s="17">
        <v>43019</v>
      </c>
      <c r="B3788" s="26" t="s">
        <v>84</v>
      </c>
      <c r="C3788" s="25">
        <v>43384</v>
      </c>
      <c r="E3788" t="s">
        <v>89</v>
      </c>
      <c r="F3788" s="107"/>
    </row>
    <row r="3789" spans="1:6" x14ac:dyDescent="0.25">
      <c r="A3789" s="17">
        <v>43478</v>
      </c>
      <c r="B3789" s="26" t="s">
        <v>84</v>
      </c>
      <c r="C3789" s="25">
        <v>43384</v>
      </c>
      <c r="E3789" t="s">
        <v>89</v>
      </c>
      <c r="F3789" s="107"/>
    </row>
    <row r="3790" spans="1:6" x14ac:dyDescent="0.25">
      <c r="A3790" s="17">
        <v>45481</v>
      </c>
      <c r="B3790" s="24" t="s">
        <v>87</v>
      </c>
      <c r="C3790" s="25">
        <v>43558</v>
      </c>
      <c r="E3790" t="s">
        <v>89</v>
      </c>
      <c r="F3790" s="107"/>
    </row>
    <row r="3791" spans="1:6" x14ac:dyDescent="0.25">
      <c r="A3791" s="17">
        <v>47506</v>
      </c>
      <c r="B3791" s="24" t="s">
        <v>87</v>
      </c>
      <c r="C3791" s="25">
        <v>43563</v>
      </c>
      <c r="E3791" t="s">
        <v>89</v>
      </c>
      <c r="F3791" s="107"/>
    </row>
    <row r="3792" spans="1:6" x14ac:dyDescent="0.25">
      <c r="A3792" s="17">
        <v>51308</v>
      </c>
      <c r="B3792" s="24" t="s">
        <v>87</v>
      </c>
      <c r="C3792" s="25">
        <v>43563</v>
      </c>
      <c r="E3792" t="s">
        <v>89</v>
      </c>
      <c r="F3792" s="107"/>
    </row>
    <row r="3793" spans="1:6" x14ac:dyDescent="0.25">
      <c r="A3793" s="17">
        <v>43753</v>
      </c>
      <c r="B3793" s="24" t="s">
        <v>87</v>
      </c>
      <c r="C3793" s="25">
        <v>43564</v>
      </c>
      <c r="E3793" t="s">
        <v>89</v>
      </c>
      <c r="F3793" s="107"/>
    </row>
    <row r="3794" spans="1:6" x14ac:dyDescent="0.25">
      <c r="A3794" s="17">
        <v>51423</v>
      </c>
      <c r="B3794" s="24" t="s">
        <v>87</v>
      </c>
      <c r="C3794" s="25">
        <v>43564</v>
      </c>
      <c r="E3794" t="s">
        <v>89</v>
      </c>
      <c r="F3794" s="107"/>
    </row>
    <row r="3795" spans="1:6" x14ac:dyDescent="0.25">
      <c r="A3795" s="17">
        <v>50964</v>
      </c>
      <c r="B3795" s="24" t="s">
        <v>87</v>
      </c>
      <c r="C3795" s="25">
        <v>43564</v>
      </c>
      <c r="E3795" t="s">
        <v>89</v>
      </c>
      <c r="F3795" s="107"/>
    </row>
    <row r="3796" spans="1:6" x14ac:dyDescent="0.25">
      <c r="A3796" s="17">
        <v>45422</v>
      </c>
      <c r="B3796" s="24" t="s">
        <v>87</v>
      </c>
      <c r="C3796" s="25">
        <v>43574</v>
      </c>
      <c r="E3796" t="s">
        <v>89</v>
      </c>
      <c r="F3796" s="107"/>
    </row>
    <row r="3797" spans="1:6" x14ac:dyDescent="0.25">
      <c r="A3797" s="17">
        <v>45539</v>
      </c>
      <c r="B3797" s="24" t="s">
        <v>87</v>
      </c>
      <c r="C3797" s="25">
        <v>43574</v>
      </c>
      <c r="E3797" t="s">
        <v>89</v>
      </c>
      <c r="F3797" s="107"/>
    </row>
    <row r="3798" spans="1:6" x14ac:dyDescent="0.25">
      <c r="A3798" s="17">
        <v>46510</v>
      </c>
      <c r="B3798" s="24" t="s">
        <v>87</v>
      </c>
      <c r="C3798" s="25">
        <v>43574</v>
      </c>
      <c r="E3798" t="s">
        <v>89</v>
      </c>
      <c r="F3798" s="107"/>
    </row>
    <row r="3799" spans="1:6" x14ac:dyDescent="0.25">
      <c r="A3799" s="17">
        <v>45547</v>
      </c>
      <c r="B3799" s="24" t="s">
        <v>87</v>
      </c>
      <c r="C3799" s="25">
        <v>43574</v>
      </c>
      <c r="E3799" t="s">
        <v>89</v>
      </c>
      <c r="F3799" s="107"/>
    </row>
    <row r="3800" spans="1:6" x14ac:dyDescent="0.25">
      <c r="A3800" s="17">
        <v>48547</v>
      </c>
      <c r="B3800" s="24" t="s">
        <v>87</v>
      </c>
      <c r="C3800" s="25">
        <v>43574</v>
      </c>
      <c r="E3800" t="s">
        <v>89</v>
      </c>
      <c r="F3800" s="107"/>
    </row>
    <row r="3801" spans="1:6" x14ac:dyDescent="0.25">
      <c r="A3801" s="17">
        <v>45872</v>
      </c>
      <c r="B3801" s="24" t="s">
        <v>87</v>
      </c>
      <c r="C3801" s="25">
        <v>43574</v>
      </c>
      <c r="E3801" t="s">
        <v>89</v>
      </c>
      <c r="F3801" s="107"/>
    </row>
    <row r="3802" spans="1:6" x14ac:dyDescent="0.25">
      <c r="A3802" s="17">
        <v>45541</v>
      </c>
      <c r="B3802" s="24" t="s">
        <v>87</v>
      </c>
      <c r="C3802" s="25">
        <v>43574</v>
      </c>
      <c r="E3802" t="s">
        <v>89</v>
      </c>
      <c r="F3802" s="107"/>
    </row>
    <row r="3803" spans="1:6" x14ac:dyDescent="0.25">
      <c r="A3803" s="17">
        <v>45542</v>
      </c>
      <c r="B3803" s="24" t="s">
        <v>87</v>
      </c>
      <c r="C3803" s="25">
        <v>43574</v>
      </c>
      <c r="E3803" t="s">
        <v>89</v>
      </c>
      <c r="F3803" s="107"/>
    </row>
    <row r="3804" spans="1:6" x14ac:dyDescent="0.25">
      <c r="A3804" s="17">
        <v>45352</v>
      </c>
      <c r="B3804" s="26" t="s">
        <v>84</v>
      </c>
      <c r="C3804" s="25">
        <v>43404</v>
      </c>
      <c r="E3804" t="s">
        <v>89</v>
      </c>
      <c r="F3804" s="107"/>
    </row>
    <row r="3805" spans="1:6" x14ac:dyDescent="0.25">
      <c r="A3805" s="17">
        <v>46292</v>
      </c>
      <c r="B3805" s="26" t="s">
        <v>84</v>
      </c>
      <c r="C3805" s="25">
        <v>43404</v>
      </c>
      <c r="E3805" t="s">
        <v>89</v>
      </c>
      <c r="F3805" s="107"/>
    </row>
    <row r="3806" spans="1:6" x14ac:dyDescent="0.25">
      <c r="A3806" s="17">
        <v>45556</v>
      </c>
      <c r="B3806" s="24" t="s">
        <v>87</v>
      </c>
      <c r="C3806" s="25">
        <v>43577</v>
      </c>
      <c r="E3806" t="s">
        <v>89</v>
      </c>
      <c r="F3806" s="107"/>
    </row>
    <row r="3807" spans="1:6" x14ac:dyDescent="0.25">
      <c r="A3807" s="17">
        <v>45564</v>
      </c>
      <c r="B3807" s="24" t="s">
        <v>87</v>
      </c>
      <c r="C3807" s="25">
        <v>43577</v>
      </c>
      <c r="E3807" t="s">
        <v>89</v>
      </c>
      <c r="F3807" s="107"/>
    </row>
    <row r="3808" spans="1:6" x14ac:dyDescent="0.25">
      <c r="A3808" s="17">
        <v>45351</v>
      </c>
      <c r="B3808" s="26" t="s">
        <v>84</v>
      </c>
      <c r="C3808" s="25">
        <v>43405</v>
      </c>
      <c r="E3808" t="s">
        <v>89</v>
      </c>
      <c r="F3808" s="107"/>
    </row>
    <row r="3809" spans="1:6" x14ac:dyDescent="0.25">
      <c r="A3809" s="17">
        <v>45535</v>
      </c>
      <c r="B3809" s="24" t="s">
        <v>87</v>
      </c>
      <c r="C3809" s="25">
        <v>43577</v>
      </c>
      <c r="E3809" t="s">
        <v>89</v>
      </c>
      <c r="F3809" s="107"/>
    </row>
    <row r="3810" spans="1:6" x14ac:dyDescent="0.25">
      <c r="A3810" s="17">
        <v>51766</v>
      </c>
      <c r="B3810" s="24" t="s">
        <v>92</v>
      </c>
      <c r="C3810" s="25">
        <v>43406</v>
      </c>
      <c r="E3810" t="s">
        <v>89</v>
      </c>
      <c r="F3810" s="107"/>
    </row>
    <row r="3811" spans="1:6" x14ac:dyDescent="0.25">
      <c r="A3811" s="17">
        <v>45865</v>
      </c>
      <c r="B3811" s="24" t="s">
        <v>87</v>
      </c>
      <c r="C3811" s="25">
        <v>43578</v>
      </c>
      <c r="E3811" t="s">
        <v>89</v>
      </c>
      <c r="F3811" s="107"/>
    </row>
    <row r="3812" spans="1:6" x14ac:dyDescent="0.25">
      <c r="A3812" s="17">
        <v>45840</v>
      </c>
      <c r="B3812" s="24" t="s">
        <v>87</v>
      </c>
      <c r="C3812" s="25">
        <v>43578</v>
      </c>
      <c r="E3812" t="s">
        <v>89</v>
      </c>
      <c r="F3812" s="107"/>
    </row>
    <row r="3813" spans="1:6" x14ac:dyDescent="0.25">
      <c r="A3813" s="17">
        <v>45580</v>
      </c>
      <c r="B3813" s="24" t="s">
        <v>87</v>
      </c>
      <c r="C3813" s="25">
        <v>43578</v>
      </c>
      <c r="E3813" t="s">
        <v>89</v>
      </c>
      <c r="F3813" s="107"/>
    </row>
    <row r="3814" spans="1:6" x14ac:dyDescent="0.25">
      <c r="A3814" s="17">
        <v>45841</v>
      </c>
      <c r="B3814" s="24" t="s">
        <v>87</v>
      </c>
      <c r="C3814" s="25">
        <v>43578</v>
      </c>
      <c r="E3814" t="s">
        <v>89</v>
      </c>
      <c r="F3814" s="107"/>
    </row>
    <row r="3815" spans="1:6" x14ac:dyDescent="0.25">
      <c r="A3815" s="17">
        <v>45583</v>
      </c>
      <c r="B3815" s="24" t="s">
        <v>87</v>
      </c>
      <c r="C3815" s="25">
        <v>43578</v>
      </c>
      <c r="E3815" t="s">
        <v>89</v>
      </c>
      <c r="F3815" s="107"/>
    </row>
    <row r="3816" spans="1:6" x14ac:dyDescent="0.25">
      <c r="A3816" s="17">
        <v>45582</v>
      </c>
      <c r="B3816" s="24" t="s">
        <v>87</v>
      </c>
      <c r="C3816" s="25">
        <v>43578</v>
      </c>
      <c r="E3816" t="s">
        <v>89</v>
      </c>
      <c r="F3816" s="107"/>
    </row>
    <row r="3817" spans="1:6" x14ac:dyDescent="0.25">
      <c r="A3817" s="17">
        <v>45863</v>
      </c>
      <c r="B3817" s="24" t="s">
        <v>87</v>
      </c>
      <c r="C3817" s="25">
        <v>43578</v>
      </c>
      <c r="E3817" t="s">
        <v>89</v>
      </c>
      <c r="F3817" s="107"/>
    </row>
    <row r="3818" spans="1:6" x14ac:dyDescent="0.25">
      <c r="A3818" s="17">
        <v>51148</v>
      </c>
      <c r="B3818" s="24" t="s">
        <v>87</v>
      </c>
      <c r="C3818" s="25">
        <v>43578</v>
      </c>
      <c r="E3818" t="s">
        <v>89</v>
      </c>
      <c r="F3818" s="107"/>
    </row>
    <row r="3819" spans="1:6" x14ac:dyDescent="0.25">
      <c r="A3819" s="17">
        <v>45864</v>
      </c>
      <c r="B3819" s="24" t="s">
        <v>87</v>
      </c>
      <c r="C3819" s="25">
        <v>43578</v>
      </c>
      <c r="E3819" t="s">
        <v>89</v>
      </c>
      <c r="F3819" s="107"/>
    </row>
    <row r="3820" spans="1:6" x14ac:dyDescent="0.25">
      <c r="A3820" s="17">
        <v>45862</v>
      </c>
      <c r="B3820" s="24" t="s">
        <v>87</v>
      </c>
      <c r="C3820" s="25">
        <v>43578</v>
      </c>
      <c r="E3820" t="s">
        <v>89</v>
      </c>
      <c r="F3820" s="107"/>
    </row>
    <row r="3821" spans="1:6" x14ac:dyDescent="0.25">
      <c r="A3821" s="17">
        <v>45560</v>
      </c>
      <c r="B3821" s="24" t="s">
        <v>87</v>
      </c>
      <c r="C3821" s="25">
        <v>43578</v>
      </c>
      <c r="E3821" t="s">
        <v>89</v>
      </c>
      <c r="F3821" s="106"/>
    </row>
    <row r="3822" spans="1:6" x14ac:dyDescent="0.25">
      <c r="A3822" s="17">
        <v>45558</v>
      </c>
      <c r="B3822" s="24" t="s">
        <v>87</v>
      </c>
      <c r="C3822" s="25">
        <v>43578</v>
      </c>
      <c r="E3822" t="s">
        <v>89</v>
      </c>
      <c r="F3822" s="106"/>
    </row>
    <row r="3823" spans="1:6" x14ac:dyDescent="0.25">
      <c r="A3823" s="17">
        <v>45567</v>
      </c>
      <c r="B3823" s="24" t="s">
        <v>87</v>
      </c>
      <c r="C3823" s="25">
        <v>43578</v>
      </c>
      <c r="E3823" t="s">
        <v>89</v>
      </c>
      <c r="F3823" s="106"/>
    </row>
    <row r="3824" spans="1:6" x14ac:dyDescent="0.25">
      <c r="A3824" s="17">
        <v>45565</v>
      </c>
      <c r="B3824" s="24" t="s">
        <v>87</v>
      </c>
      <c r="C3824" s="25">
        <v>43578</v>
      </c>
      <c r="E3824" t="s">
        <v>89</v>
      </c>
      <c r="F3824" s="106"/>
    </row>
    <row r="3825" spans="1:6" x14ac:dyDescent="0.25">
      <c r="A3825" s="17">
        <v>45566</v>
      </c>
      <c r="B3825" s="24" t="s">
        <v>87</v>
      </c>
      <c r="C3825" s="25">
        <v>43578</v>
      </c>
      <c r="E3825" t="s">
        <v>89</v>
      </c>
      <c r="F3825" s="106"/>
    </row>
    <row r="3826" spans="1:6" x14ac:dyDescent="0.25">
      <c r="A3826" s="17">
        <v>45555</v>
      </c>
      <c r="B3826" s="24" t="s">
        <v>87</v>
      </c>
      <c r="C3826" s="25">
        <v>43578</v>
      </c>
      <c r="E3826" t="s">
        <v>89</v>
      </c>
      <c r="F3826" s="106"/>
    </row>
    <row r="3827" spans="1:6" x14ac:dyDescent="0.25">
      <c r="A3827" s="17">
        <v>45853</v>
      </c>
      <c r="B3827" s="24" t="s">
        <v>87</v>
      </c>
      <c r="C3827" s="25">
        <v>43579</v>
      </c>
      <c r="E3827" t="s">
        <v>89</v>
      </c>
      <c r="F3827" s="106"/>
    </row>
    <row r="3828" spans="1:6" x14ac:dyDescent="0.25">
      <c r="A3828" s="17">
        <v>45850</v>
      </c>
      <c r="B3828" s="24" t="s">
        <v>87</v>
      </c>
      <c r="C3828" s="25">
        <v>43579</v>
      </c>
      <c r="E3828" t="s">
        <v>89</v>
      </c>
      <c r="F3828" s="106"/>
    </row>
    <row r="3829" spans="1:6" x14ac:dyDescent="0.25">
      <c r="A3829" s="17">
        <v>49339</v>
      </c>
      <c r="B3829" s="24" t="s">
        <v>87</v>
      </c>
      <c r="C3829" s="25">
        <v>43579</v>
      </c>
      <c r="E3829" t="s">
        <v>89</v>
      </c>
      <c r="F3829" s="106"/>
    </row>
    <row r="3830" spans="1:6" x14ac:dyDescent="0.25">
      <c r="A3830" s="17">
        <v>45852</v>
      </c>
      <c r="B3830" s="24" t="s">
        <v>87</v>
      </c>
      <c r="C3830" s="25">
        <v>43579</v>
      </c>
      <c r="E3830" t="s">
        <v>89</v>
      </c>
      <c r="F3830" s="106"/>
    </row>
    <row r="3831" spans="1:6" x14ac:dyDescent="0.25">
      <c r="A3831" s="17">
        <v>49935619</v>
      </c>
      <c r="B3831" s="26" t="s">
        <v>86</v>
      </c>
      <c r="C3831" s="25">
        <v>43438</v>
      </c>
      <c r="E3831" t="s">
        <v>89</v>
      </c>
      <c r="F3831" s="106"/>
    </row>
    <row r="3832" spans="1:6" x14ac:dyDescent="0.25">
      <c r="A3832" s="17">
        <v>45413</v>
      </c>
      <c r="B3832" s="26" t="s">
        <v>86</v>
      </c>
      <c r="C3832" s="25">
        <v>43438</v>
      </c>
      <c r="E3832" t="s">
        <v>89</v>
      </c>
      <c r="F3832" s="106"/>
    </row>
    <row r="3833" spans="1:6" x14ac:dyDescent="0.25">
      <c r="A3833" s="17">
        <v>45847</v>
      </c>
      <c r="B3833" s="24" t="s">
        <v>87</v>
      </c>
      <c r="C3833" s="25">
        <v>43579</v>
      </c>
      <c r="E3833" t="s">
        <v>89</v>
      </c>
      <c r="F3833" s="106"/>
    </row>
    <row r="3834" spans="1:6" x14ac:dyDescent="0.25">
      <c r="A3834" s="17">
        <v>45846</v>
      </c>
      <c r="B3834" s="24" t="s">
        <v>87</v>
      </c>
      <c r="C3834" s="25">
        <v>43579</v>
      </c>
      <c r="E3834" t="s">
        <v>89</v>
      </c>
      <c r="F3834" s="106"/>
    </row>
    <row r="3835" spans="1:6" x14ac:dyDescent="0.25">
      <c r="A3835" s="17">
        <v>45845</v>
      </c>
      <c r="B3835" s="24" t="s">
        <v>87</v>
      </c>
      <c r="C3835" s="25">
        <v>43579</v>
      </c>
      <c r="E3835" t="s">
        <v>89</v>
      </c>
      <c r="F3835" s="106"/>
    </row>
    <row r="3836" spans="1:6" x14ac:dyDescent="0.25">
      <c r="A3836" s="17">
        <v>45576</v>
      </c>
      <c r="B3836" s="24" t="s">
        <v>87</v>
      </c>
      <c r="C3836" s="25">
        <v>43579</v>
      </c>
      <c r="E3836" t="s">
        <v>89</v>
      </c>
      <c r="F3836" s="106"/>
    </row>
    <row r="3837" spans="1:6" x14ac:dyDescent="0.25">
      <c r="A3837" s="17">
        <v>45578</v>
      </c>
      <c r="B3837" s="24" t="s">
        <v>87</v>
      </c>
      <c r="C3837" s="25">
        <v>43579</v>
      </c>
      <c r="E3837" t="s">
        <v>89</v>
      </c>
      <c r="F3837" s="106"/>
    </row>
    <row r="3838" spans="1:6" x14ac:dyDescent="0.25">
      <c r="A3838" s="17">
        <v>45574</v>
      </c>
      <c r="B3838" s="24" t="s">
        <v>87</v>
      </c>
      <c r="C3838" s="25">
        <v>43579</v>
      </c>
      <c r="E3838" t="s">
        <v>89</v>
      </c>
      <c r="F3838" s="106"/>
    </row>
    <row r="3839" spans="1:6" x14ac:dyDescent="0.25">
      <c r="A3839" s="17">
        <v>45581</v>
      </c>
      <c r="B3839" s="24" t="s">
        <v>87</v>
      </c>
      <c r="C3839" s="25">
        <v>43579</v>
      </c>
      <c r="E3839" t="s">
        <v>89</v>
      </c>
      <c r="F3839" s="106"/>
    </row>
    <row r="3840" spans="1:6" x14ac:dyDescent="0.25">
      <c r="A3840" s="17">
        <v>45667</v>
      </c>
      <c r="B3840" s="24" t="s">
        <v>87</v>
      </c>
      <c r="C3840" s="25">
        <v>43585</v>
      </c>
      <c r="E3840" t="s">
        <v>89</v>
      </c>
      <c r="F3840" s="106"/>
    </row>
    <row r="3841" spans="1:6" x14ac:dyDescent="0.25">
      <c r="A3841" s="17">
        <v>45562</v>
      </c>
      <c r="B3841" s="24" t="s">
        <v>87</v>
      </c>
      <c r="C3841" s="25">
        <v>43585</v>
      </c>
      <c r="E3841" t="s">
        <v>89</v>
      </c>
      <c r="F3841" s="106"/>
    </row>
    <row r="3842" spans="1:6" x14ac:dyDescent="0.25">
      <c r="A3842" s="17">
        <v>45668</v>
      </c>
      <c r="B3842" s="24" t="s">
        <v>87</v>
      </c>
      <c r="C3842" s="25">
        <v>43585</v>
      </c>
      <c r="E3842" t="s">
        <v>89</v>
      </c>
      <c r="F3842" s="106"/>
    </row>
    <row r="3843" spans="1:6" x14ac:dyDescent="0.25">
      <c r="A3843" s="17">
        <v>45577</v>
      </c>
      <c r="B3843" s="24" t="s">
        <v>87</v>
      </c>
      <c r="C3843" s="25">
        <v>43585</v>
      </c>
      <c r="E3843" t="s">
        <v>89</v>
      </c>
      <c r="F3843" s="106"/>
    </row>
    <row r="3844" spans="1:6" x14ac:dyDescent="0.25">
      <c r="A3844" s="17">
        <v>45670</v>
      </c>
      <c r="B3844" s="24" t="s">
        <v>87</v>
      </c>
      <c r="C3844" s="25">
        <v>43586</v>
      </c>
      <c r="E3844" t="s">
        <v>89</v>
      </c>
      <c r="F3844" s="106"/>
    </row>
    <row r="3845" spans="1:6" x14ac:dyDescent="0.25">
      <c r="A3845" s="17">
        <v>45672</v>
      </c>
      <c r="B3845" s="24" t="s">
        <v>87</v>
      </c>
      <c r="C3845" s="25">
        <v>43586</v>
      </c>
      <c r="E3845" t="s">
        <v>89</v>
      </c>
      <c r="F3845" s="106"/>
    </row>
    <row r="3846" spans="1:6" x14ac:dyDescent="0.25">
      <c r="A3846" s="17">
        <v>45671</v>
      </c>
      <c r="B3846" s="24" t="s">
        <v>87</v>
      </c>
      <c r="C3846" s="25">
        <v>43586</v>
      </c>
      <c r="E3846" t="s">
        <v>89</v>
      </c>
      <c r="F3846" s="106"/>
    </row>
    <row r="3847" spans="1:6" x14ac:dyDescent="0.25">
      <c r="A3847" s="17">
        <v>45669</v>
      </c>
      <c r="B3847" s="24" t="s">
        <v>87</v>
      </c>
      <c r="C3847" s="25">
        <v>43586</v>
      </c>
      <c r="E3847" t="s">
        <v>89</v>
      </c>
      <c r="F3847" s="106"/>
    </row>
    <row r="3848" spans="1:6" x14ac:dyDescent="0.25">
      <c r="A3848" s="17">
        <v>45674</v>
      </c>
      <c r="B3848" s="24" t="s">
        <v>87</v>
      </c>
      <c r="C3848" s="25">
        <v>43587</v>
      </c>
      <c r="E3848" t="s">
        <v>89</v>
      </c>
      <c r="F3848" s="106"/>
    </row>
    <row r="3849" spans="1:6" x14ac:dyDescent="0.25">
      <c r="A3849" s="17">
        <v>45673</v>
      </c>
      <c r="B3849" s="24" t="s">
        <v>87</v>
      </c>
      <c r="C3849" s="25">
        <v>43587</v>
      </c>
      <c r="E3849" t="s">
        <v>89</v>
      </c>
      <c r="F3849" s="106"/>
    </row>
    <row r="3850" spans="1:6" x14ac:dyDescent="0.25">
      <c r="A3850" s="17">
        <v>45675</v>
      </c>
      <c r="B3850" s="24" t="s">
        <v>87</v>
      </c>
      <c r="C3850" s="25">
        <v>43587</v>
      </c>
      <c r="E3850" t="s">
        <v>89</v>
      </c>
      <c r="F3850" s="106"/>
    </row>
    <row r="3851" spans="1:6" x14ac:dyDescent="0.25">
      <c r="A3851" s="17">
        <v>50955</v>
      </c>
      <c r="B3851" s="24" t="s">
        <v>87</v>
      </c>
      <c r="C3851" s="25">
        <v>43587</v>
      </c>
      <c r="E3851" t="s">
        <v>89</v>
      </c>
      <c r="F3851" s="106"/>
    </row>
    <row r="3852" spans="1:6" x14ac:dyDescent="0.25">
      <c r="A3852" s="17">
        <v>48895</v>
      </c>
      <c r="B3852" s="24" t="s">
        <v>87</v>
      </c>
      <c r="C3852" s="25">
        <v>43587</v>
      </c>
      <c r="E3852" t="s">
        <v>89</v>
      </c>
      <c r="F3852" s="106"/>
    </row>
    <row r="3853" spans="1:6" x14ac:dyDescent="0.25">
      <c r="A3853" s="17">
        <v>48977</v>
      </c>
      <c r="B3853" s="24" t="s">
        <v>87</v>
      </c>
      <c r="C3853" s="25">
        <v>43587</v>
      </c>
      <c r="E3853" t="s">
        <v>89</v>
      </c>
      <c r="F3853" s="106"/>
    </row>
    <row r="3854" spans="1:6" x14ac:dyDescent="0.25">
      <c r="A3854" s="17">
        <v>45604</v>
      </c>
      <c r="B3854" s="24" t="s">
        <v>87</v>
      </c>
      <c r="C3854" s="25">
        <v>43587</v>
      </c>
      <c r="E3854" t="s">
        <v>89</v>
      </c>
      <c r="F3854" s="106"/>
    </row>
    <row r="3855" spans="1:6" x14ac:dyDescent="0.25">
      <c r="A3855" s="17">
        <v>51743</v>
      </c>
      <c r="B3855" s="24" t="s">
        <v>87</v>
      </c>
      <c r="C3855" s="25">
        <v>43587</v>
      </c>
      <c r="E3855" t="s">
        <v>89</v>
      </c>
      <c r="F3855" s="106"/>
    </row>
    <row r="3856" spans="1:6" x14ac:dyDescent="0.25">
      <c r="A3856" s="17">
        <v>45561</v>
      </c>
      <c r="B3856" s="24" t="s">
        <v>87</v>
      </c>
      <c r="C3856" s="25">
        <v>43587</v>
      </c>
      <c r="E3856" t="s">
        <v>89</v>
      </c>
      <c r="F3856" s="106"/>
    </row>
    <row r="3857" spans="1:6" x14ac:dyDescent="0.25">
      <c r="A3857" s="17">
        <v>48714</v>
      </c>
      <c r="B3857" s="24" t="s">
        <v>87</v>
      </c>
      <c r="C3857" s="25">
        <v>43587</v>
      </c>
      <c r="E3857" t="s">
        <v>89</v>
      </c>
      <c r="F3857" s="106"/>
    </row>
    <row r="3858" spans="1:6" x14ac:dyDescent="0.25">
      <c r="A3858" s="17">
        <v>45694</v>
      </c>
      <c r="B3858" s="24" t="s">
        <v>87</v>
      </c>
      <c r="C3858" s="25">
        <v>43587</v>
      </c>
      <c r="E3858" t="s">
        <v>89</v>
      </c>
      <c r="F3858" s="106"/>
    </row>
    <row r="3859" spans="1:6" x14ac:dyDescent="0.25">
      <c r="A3859" s="17">
        <v>45693</v>
      </c>
      <c r="B3859" s="24" t="s">
        <v>87</v>
      </c>
      <c r="C3859" s="25">
        <v>43587</v>
      </c>
      <c r="E3859" t="s">
        <v>89</v>
      </c>
      <c r="F3859" s="106"/>
    </row>
    <row r="3860" spans="1:6" x14ac:dyDescent="0.25">
      <c r="A3860" s="17">
        <v>45680</v>
      </c>
      <c r="B3860" s="24" t="s">
        <v>87</v>
      </c>
      <c r="C3860" s="25">
        <v>43587</v>
      </c>
      <c r="E3860" t="s">
        <v>89</v>
      </c>
      <c r="F3860" s="106"/>
    </row>
    <row r="3861" spans="1:6" x14ac:dyDescent="0.25">
      <c r="A3861" s="17">
        <v>45677</v>
      </c>
      <c r="B3861" s="24" t="s">
        <v>87</v>
      </c>
      <c r="C3861" s="25">
        <v>43587</v>
      </c>
      <c r="E3861" t="s">
        <v>89</v>
      </c>
      <c r="F3861" s="106"/>
    </row>
    <row r="3862" spans="1:6" x14ac:dyDescent="0.25">
      <c r="A3862" s="17">
        <v>45676</v>
      </c>
      <c r="B3862" s="24" t="s">
        <v>87</v>
      </c>
      <c r="C3862" s="25">
        <v>43587</v>
      </c>
      <c r="E3862" t="s">
        <v>89</v>
      </c>
      <c r="F3862" s="106"/>
    </row>
    <row r="3863" spans="1:6" x14ac:dyDescent="0.25">
      <c r="A3863" s="17">
        <v>45679</v>
      </c>
      <c r="B3863" s="24" t="s">
        <v>87</v>
      </c>
      <c r="C3863" s="25">
        <v>43587</v>
      </c>
      <c r="E3863" t="s">
        <v>89</v>
      </c>
      <c r="F3863" s="106"/>
    </row>
    <row r="3864" spans="1:6" x14ac:dyDescent="0.25">
      <c r="A3864" s="17">
        <v>45678</v>
      </c>
      <c r="B3864" s="24" t="s">
        <v>87</v>
      </c>
      <c r="C3864" s="25">
        <v>43587</v>
      </c>
      <c r="E3864" t="s">
        <v>89</v>
      </c>
      <c r="F3864" s="106"/>
    </row>
    <row r="3865" spans="1:6" x14ac:dyDescent="0.25">
      <c r="A3865" s="17">
        <v>45701</v>
      </c>
      <c r="B3865" s="24" t="s">
        <v>87</v>
      </c>
      <c r="C3865" s="25">
        <v>43588</v>
      </c>
      <c r="E3865" t="s">
        <v>89</v>
      </c>
      <c r="F3865" s="106"/>
    </row>
    <row r="3866" spans="1:6" x14ac:dyDescent="0.25">
      <c r="A3866" s="17">
        <v>45698</v>
      </c>
      <c r="B3866" s="24" t="s">
        <v>87</v>
      </c>
      <c r="C3866" s="25">
        <v>43588</v>
      </c>
      <c r="E3866" t="s">
        <v>89</v>
      </c>
      <c r="F3866" s="106"/>
    </row>
    <row r="3867" spans="1:6" x14ac:dyDescent="0.25">
      <c r="A3867" s="17">
        <v>45699</v>
      </c>
      <c r="B3867" s="24" t="s">
        <v>87</v>
      </c>
      <c r="C3867" s="25">
        <v>43588</v>
      </c>
      <c r="E3867" t="s">
        <v>89</v>
      </c>
      <c r="F3867" s="106"/>
    </row>
    <row r="3868" spans="1:6" x14ac:dyDescent="0.25">
      <c r="A3868" s="17">
        <v>45700</v>
      </c>
      <c r="B3868" s="24" t="s">
        <v>87</v>
      </c>
      <c r="C3868" s="25">
        <v>43588</v>
      </c>
      <c r="E3868" t="s">
        <v>89</v>
      </c>
      <c r="F3868" s="106"/>
    </row>
    <row r="3869" spans="1:6" x14ac:dyDescent="0.25">
      <c r="A3869" s="17">
        <v>45707</v>
      </c>
      <c r="B3869" s="24" t="s">
        <v>87</v>
      </c>
      <c r="C3869" s="25">
        <v>43591</v>
      </c>
      <c r="E3869" t="s">
        <v>89</v>
      </c>
      <c r="F3869" s="106"/>
    </row>
    <row r="3870" spans="1:6" x14ac:dyDescent="0.25">
      <c r="A3870" s="17">
        <v>45703</v>
      </c>
      <c r="B3870" s="24" t="s">
        <v>87</v>
      </c>
      <c r="C3870" s="25">
        <v>43591</v>
      </c>
      <c r="E3870" t="s">
        <v>89</v>
      </c>
      <c r="F3870" s="106"/>
    </row>
    <row r="3871" spans="1:6" x14ac:dyDescent="0.25">
      <c r="A3871" s="17">
        <v>50841</v>
      </c>
      <c r="B3871" s="24" t="s">
        <v>87</v>
      </c>
      <c r="C3871" s="25">
        <v>43591</v>
      </c>
      <c r="E3871" t="s">
        <v>89</v>
      </c>
      <c r="F3871" s="106"/>
    </row>
    <row r="3872" spans="1:6" x14ac:dyDescent="0.25">
      <c r="A3872" s="17">
        <v>45706</v>
      </c>
      <c r="B3872" s="24" t="s">
        <v>87</v>
      </c>
      <c r="C3872" s="25">
        <v>43591</v>
      </c>
      <c r="E3872" t="s">
        <v>89</v>
      </c>
      <c r="F3872" s="106"/>
    </row>
    <row r="3873" spans="1:6" x14ac:dyDescent="0.25">
      <c r="A3873" s="17">
        <v>46026</v>
      </c>
      <c r="B3873" s="24" t="s">
        <v>87</v>
      </c>
      <c r="C3873" s="25">
        <v>43592</v>
      </c>
      <c r="E3873" t="s">
        <v>89</v>
      </c>
      <c r="F3873" s="106"/>
    </row>
    <row r="3874" spans="1:6" x14ac:dyDescent="0.25">
      <c r="A3874" s="17">
        <v>46038</v>
      </c>
      <c r="B3874" s="24" t="s">
        <v>87</v>
      </c>
      <c r="C3874" s="25">
        <v>43592</v>
      </c>
      <c r="E3874" t="s">
        <v>89</v>
      </c>
      <c r="F3874" s="106"/>
    </row>
    <row r="3875" spans="1:6" x14ac:dyDescent="0.25">
      <c r="A3875" s="17">
        <v>46027</v>
      </c>
      <c r="B3875" s="24" t="s">
        <v>87</v>
      </c>
      <c r="C3875" s="25">
        <v>43592</v>
      </c>
      <c r="E3875" t="s">
        <v>89</v>
      </c>
      <c r="F3875" s="106"/>
    </row>
    <row r="3876" spans="1:6" x14ac:dyDescent="0.25">
      <c r="A3876" s="17">
        <v>45704</v>
      </c>
      <c r="B3876" s="24" t="s">
        <v>87</v>
      </c>
      <c r="C3876" s="25">
        <v>43592</v>
      </c>
      <c r="E3876" t="s">
        <v>89</v>
      </c>
      <c r="F3876" s="106"/>
    </row>
    <row r="3877" spans="1:6" x14ac:dyDescent="0.25">
      <c r="A3877" s="17">
        <v>45697</v>
      </c>
      <c r="B3877" s="24" t="s">
        <v>87</v>
      </c>
      <c r="C3877" s="25">
        <v>43592</v>
      </c>
      <c r="E3877" t="s">
        <v>89</v>
      </c>
      <c r="F3877" s="106"/>
    </row>
    <row r="3878" spans="1:6" x14ac:dyDescent="0.25">
      <c r="A3878" s="17">
        <v>45708</v>
      </c>
      <c r="B3878" s="24" t="s">
        <v>87</v>
      </c>
      <c r="C3878" s="25">
        <v>43592</v>
      </c>
      <c r="E3878" t="s">
        <v>89</v>
      </c>
      <c r="F3878" s="106"/>
    </row>
    <row r="3879" spans="1:6" x14ac:dyDescent="0.25">
      <c r="A3879" s="17">
        <v>45705</v>
      </c>
      <c r="B3879" s="24" t="s">
        <v>87</v>
      </c>
      <c r="C3879" s="25">
        <v>43592</v>
      </c>
      <c r="E3879" t="s">
        <v>89</v>
      </c>
      <c r="F3879" s="106"/>
    </row>
    <row r="3880" spans="1:6" x14ac:dyDescent="0.25">
      <c r="A3880" s="17">
        <v>50539</v>
      </c>
      <c r="B3880" s="24" t="s">
        <v>87</v>
      </c>
      <c r="C3880" s="25">
        <v>43594</v>
      </c>
      <c r="E3880" t="s">
        <v>89</v>
      </c>
      <c r="F3880" s="106"/>
    </row>
    <row r="3881" spans="1:6" x14ac:dyDescent="0.25">
      <c r="A3881" s="17">
        <v>45837</v>
      </c>
      <c r="B3881" s="24" t="s">
        <v>87</v>
      </c>
      <c r="C3881" s="25">
        <v>43598</v>
      </c>
      <c r="E3881" t="s">
        <v>89</v>
      </c>
      <c r="F3881" s="106"/>
    </row>
    <row r="3882" spans="1:6" x14ac:dyDescent="0.25">
      <c r="A3882" s="17">
        <v>45810</v>
      </c>
      <c r="B3882" s="24" t="s">
        <v>87</v>
      </c>
      <c r="C3882" s="25">
        <v>43598</v>
      </c>
      <c r="E3882" t="s">
        <v>89</v>
      </c>
      <c r="F3882" s="106"/>
    </row>
    <row r="3883" spans="1:6" x14ac:dyDescent="0.25">
      <c r="A3883" s="17">
        <v>45808</v>
      </c>
      <c r="B3883" s="24" t="s">
        <v>87</v>
      </c>
      <c r="C3883" s="25">
        <v>43598</v>
      </c>
      <c r="E3883" t="s">
        <v>89</v>
      </c>
      <c r="F3883" s="106"/>
    </row>
    <row r="3884" spans="1:6" x14ac:dyDescent="0.25">
      <c r="A3884" s="17">
        <v>43837</v>
      </c>
      <c r="B3884" s="24" t="s">
        <v>87</v>
      </c>
      <c r="C3884" s="25">
        <v>43598</v>
      </c>
      <c r="E3884" t="s">
        <v>89</v>
      </c>
      <c r="F3884" s="106"/>
    </row>
    <row r="3885" spans="1:6" x14ac:dyDescent="0.25">
      <c r="A3885" s="17">
        <v>45804</v>
      </c>
      <c r="B3885" s="24" t="s">
        <v>87</v>
      </c>
      <c r="C3885" s="25">
        <v>43599</v>
      </c>
      <c r="E3885" t="s">
        <v>89</v>
      </c>
      <c r="F3885" s="106"/>
    </row>
    <row r="3886" spans="1:6" x14ac:dyDescent="0.25">
      <c r="A3886" s="17">
        <v>45796</v>
      </c>
      <c r="B3886" s="24" t="s">
        <v>87</v>
      </c>
      <c r="C3886" s="25">
        <v>43599</v>
      </c>
      <c r="E3886" t="s">
        <v>89</v>
      </c>
      <c r="F3886" s="106"/>
    </row>
    <row r="3887" spans="1:6" x14ac:dyDescent="0.25">
      <c r="A3887" s="17">
        <v>45798</v>
      </c>
      <c r="B3887" s="24" t="s">
        <v>87</v>
      </c>
      <c r="C3887" s="25">
        <v>43599</v>
      </c>
      <c r="E3887" t="s">
        <v>89</v>
      </c>
      <c r="F3887" s="106"/>
    </row>
    <row r="3888" spans="1:6" x14ac:dyDescent="0.25">
      <c r="A3888" s="17">
        <v>45805</v>
      </c>
      <c r="B3888" s="24" t="s">
        <v>87</v>
      </c>
      <c r="C3888" s="25">
        <v>43599</v>
      </c>
      <c r="E3888" t="s">
        <v>89</v>
      </c>
      <c r="F3888" s="106"/>
    </row>
    <row r="3889" spans="1:6" x14ac:dyDescent="0.25">
      <c r="A3889" s="17">
        <v>45328</v>
      </c>
      <c r="B3889" s="24" t="s">
        <v>87</v>
      </c>
      <c r="C3889" s="25">
        <v>43599</v>
      </c>
      <c r="E3889" t="s">
        <v>89</v>
      </c>
      <c r="F3889" s="106"/>
    </row>
    <row r="3890" spans="1:6" x14ac:dyDescent="0.25">
      <c r="A3890" s="17">
        <v>45340</v>
      </c>
      <c r="B3890" s="24" t="s">
        <v>87</v>
      </c>
      <c r="C3890" s="25">
        <v>43599</v>
      </c>
      <c r="E3890" t="s">
        <v>89</v>
      </c>
      <c r="F3890" s="106"/>
    </row>
    <row r="3891" spans="1:6" x14ac:dyDescent="0.25">
      <c r="A3891" s="17">
        <v>45327</v>
      </c>
      <c r="B3891" s="24" t="s">
        <v>87</v>
      </c>
      <c r="C3891" s="25">
        <v>43599</v>
      </c>
      <c r="E3891" t="s">
        <v>89</v>
      </c>
      <c r="F3891" s="106"/>
    </row>
    <row r="3892" spans="1:6" x14ac:dyDescent="0.25">
      <c r="A3892" s="17">
        <v>45320</v>
      </c>
      <c r="B3892" s="24" t="s">
        <v>87</v>
      </c>
      <c r="C3892" s="25">
        <v>43599</v>
      </c>
      <c r="E3892" t="s">
        <v>89</v>
      </c>
      <c r="F3892" s="106"/>
    </row>
    <row r="3893" spans="1:6" x14ac:dyDescent="0.25">
      <c r="A3893" s="17">
        <v>45799</v>
      </c>
      <c r="B3893" s="24" t="s">
        <v>87</v>
      </c>
      <c r="C3893" s="25">
        <v>43600</v>
      </c>
      <c r="E3893" t="s">
        <v>89</v>
      </c>
      <c r="F3893" s="106"/>
    </row>
    <row r="3894" spans="1:6" x14ac:dyDescent="0.25">
      <c r="A3894" s="17">
        <v>45802</v>
      </c>
      <c r="B3894" s="24" t="s">
        <v>87</v>
      </c>
      <c r="C3894" s="25">
        <v>43600</v>
      </c>
      <c r="E3894" t="s">
        <v>89</v>
      </c>
      <c r="F3894" s="106"/>
    </row>
    <row r="3895" spans="1:6" x14ac:dyDescent="0.25">
      <c r="A3895" s="17">
        <v>45782</v>
      </c>
      <c r="B3895" s="24" t="s">
        <v>87</v>
      </c>
      <c r="C3895" s="25">
        <v>43600</v>
      </c>
      <c r="E3895" t="s">
        <v>89</v>
      </c>
      <c r="F3895" s="106"/>
    </row>
    <row r="3896" spans="1:6" x14ac:dyDescent="0.25">
      <c r="A3896" s="17">
        <v>45781</v>
      </c>
      <c r="B3896" s="24" t="s">
        <v>87</v>
      </c>
      <c r="C3896" s="25">
        <v>43600</v>
      </c>
      <c r="E3896" t="s">
        <v>89</v>
      </c>
      <c r="F3896" s="106"/>
    </row>
    <row r="3897" spans="1:6" x14ac:dyDescent="0.25">
      <c r="A3897" s="17">
        <v>45299</v>
      </c>
      <c r="B3897" s="24" t="s">
        <v>87</v>
      </c>
      <c r="C3897" s="25">
        <v>43600</v>
      </c>
      <c r="E3897" t="s">
        <v>89</v>
      </c>
      <c r="F3897" s="106"/>
    </row>
    <row r="3898" spans="1:6" x14ac:dyDescent="0.25">
      <c r="A3898" s="17">
        <v>45188</v>
      </c>
      <c r="B3898" s="24" t="s">
        <v>87</v>
      </c>
      <c r="C3898" s="25">
        <v>43600</v>
      </c>
      <c r="E3898" t="s">
        <v>89</v>
      </c>
      <c r="F3898" s="106"/>
    </row>
    <row r="3899" spans="1:6" x14ac:dyDescent="0.25">
      <c r="A3899" s="17">
        <v>45301</v>
      </c>
      <c r="B3899" s="24" t="s">
        <v>87</v>
      </c>
      <c r="C3899" s="25">
        <v>43600</v>
      </c>
      <c r="E3899" t="s">
        <v>89</v>
      </c>
      <c r="F3899" s="106"/>
    </row>
    <row r="3900" spans="1:6" x14ac:dyDescent="0.25">
      <c r="A3900" s="17">
        <v>45329</v>
      </c>
      <c r="B3900" s="24" t="s">
        <v>87</v>
      </c>
      <c r="C3900" s="25">
        <v>43600</v>
      </c>
      <c r="E3900" t="s">
        <v>89</v>
      </c>
      <c r="F3900" s="106"/>
    </row>
    <row r="3901" spans="1:6" x14ac:dyDescent="0.25">
      <c r="A3901" s="17">
        <v>45786</v>
      </c>
      <c r="B3901" s="24" t="s">
        <v>87</v>
      </c>
      <c r="C3901" s="25">
        <v>43600</v>
      </c>
      <c r="E3901" t="s">
        <v>89</v>
      </c>
      <c r="F3901" s="106"/>
    </row>
    <row r="3902" spans="1:6" x14ac:dyDescent="0.25">
      <c r="A3902" s="17">
        <v>45785</v>
      </c>
      <c r="B3902" s="24" t="s">
        <v>87</v>
      </c>
      <c r="C3902" s="25">
        <v>43600</v>
      </c>
      <c r="E3902" t="s">
        <v>89</v>
      </c>
      <c r="F3902" s="106"/>
    </row>
    <row r="3903" spans="1:6" x14ac:dyDescent="0.25">
      <c r="A3903" s="17">
        <v>45783</v>
      </c>
      <c r="B3903" s="24" t="s">
        <v>87</v>
      </c>
      <c r="C3903" s="25">
        <v>43600</v>
      </c>
      <c r="E3903" t="s">
        <v>89</v>
      </c>
      <c r="F3903" s="106"/>
    </row>
    <row r="3904" spans="1:6" x14ac:dyDescent="0.25">
      <c r="A3904" s="17">
        <v>45784</v>
      </c>
      <c r="B3904" s="24" t="s">
        <v>87</v>
      </c>
      <c r="C3904" s="25">
        <v>43600</v>
      </c>
      <c r="E3904" t="s">
        <v>89</v>
      </c>
      <c r="F3904" s="106"/>
    </row>
    <row r="3905" spans="1:6" x14ac:dyDescent="0.25">
      <c r="A3905" s="17">
        <v>44925612</v>
      </c>
      <c r="B3905" s="24" t="s">
        <v>87</v>
      </c>
      <c r="C3905" s="25">
        <v>43601</v>
      </c>
      <c r="E3905" t="s">
        <v>89</v>
      </c>
      <c r="F3905" s="106"/>
    </row>
    <row r="3906" spans="1:6" x14ac:dyDescent="0.25">
      <c r="A3906" s="17">
        <v>51243</v>
      </c>
      <c r="B3906" s="24" t="s">
        <v>87</v>
      </c>
      <c r="C3906" s="25">
        <v>43601</v>
      </c>
      <c r="E3906" t="s">
        <v>89</v>
      </c>
      <c r="F3906" s="106"/>
    </row>
    <row r="3907" spans="1:6" x14ac:dyDescent="0.25">
      <c r="A3907" s="17">
        <v>46685</v>
      </c>
      <c r="B3907" s="24" t="s">
        <v>87</v>
      </c>
      <c r="C3907" s="25">
        <v>43601</v>
      </c>
      <c r="E3907" t="s">
        <v>89</v>
      </c>
      <c r="F3907" s="106"/>
    </row>
    <row r="3908" spans="1:6" x14ac:dyDescent="0.25">
      <c r="A3908" s="17">
        <v>46009</v>
      </c>
      <c r="B3908" s="24" t="s">
        <v>87</v>
      </c>
      <c r="C3908" s="25">
        <v>43601</v>
      </c>
      <c r="E3908" t="s">
        <v>89</v>
      </c>
      <c r="F3908" s="106"/>
    </row>
    <row r="3909" spans="1:6" x14ac:dyDescent="0.25">
      <c r="A3909" s="17">
        <v>44976</v>
      </c>
      <c r="B3909" s="24" t="s">
        <v>87</v>
      </c>
      <c r="C3909" s="25">
        <v>43602</v>
      </c>
      <c r="E3909" t="s">
        <v>89</v>
      </c>
      <c r="F3909" s="106"/>
    </row>
    <row r="3910" spans="1:6" x14ac:dyDescent="0.25">
      <c r="A3910" s="17">
        <v>45053</v>
      </c>
      <c r="B3910" s="24" t="s">
        <v>87</v>
      </c>
      <c r="C3910" s="25">
        <v>43602</v>
      </c>
      <c r="E3910" t="s">
        <v>89</v>
      </c>
      <c r="F3910" s="106"/>
    </row>
    <row r="3911" spans="1:6" x14ac:dyDescent="0.25">
      <c r="A3911" s="17">
        <v>45066</v>
      </c>
      <c r="B3911" s="24" t="s">
        <v>87</v>
      </c>
      <c r="C3911" s="25">
        <v>43602</v>
      </c>
      <c r="E3911" t="s">
        <v>89</v>
      </c>
      <c r="F3911" s="106"/>
    </row>
    <row r="3912" spans="1:6" x14ac:dyDescent="0.25">
      <c r="A3912" s="17">
        <v>45787</v>
      </c>
      <c r="B3912" s="24" t="s">
        <v>87</v>
      </c>
      <c r="C3912" s="25">
        <v>43605</v>
      </c>
      <c r="E3912" t="s">
        <v>89</v>
      </c>
      <c r="F3912" s="106"/>
    </row>
    <row r="3913" spans="1:6" x14ac:dyDescent="0.25">
      <c r="A3913" s="17">
        <v>45789</v>
      </c>
      <c r="B3913" s="24" t="s">
        <v>87</v>
      </c>
      <c r="C3913" s="25">
        <v>43605</v>
      </c>
      <c r="E3913" t="s">
        <v>89</v>
      </c>
      <c r="F3913" s="106"/>
    </row>
    <row r="3914" spans="1:6" x14ac:dyDescent="0.25">
      <c r="A3914" s="17">
        <v>45790</v>
      </c>
      <c r="B3914" s="24" t="s">
        <v>87</v>
      </c>
      <c r="C3914" s="25">
        <v>43605</v>
      </c>
      <c r="E3914" t="s">
        <v>89</v>
      </c>
      <c r="F3914" s="106"/>
    </row>
    <row r="3915" spans="1:6" x14ac:dyDescent="0.25">
      <c r="A3915" s="17">
        <v>45788</v>
      </c>
      <c r="B3915" s="24" t="s">
        <v>87</v>
      </c>
      <c r="C3915" s="25">
        <v>43605</v>
      </c>
      <c r="E3915" t="s">
        <v>89</v>
      </c>
      <c r="F3915" s="106"/>
    </row>
    <row r="3916" spans="1:6" x14ac:dyDescent="0.25">
      <c r="A3916" s="17">
        <v>45316</v>
      </c>
      <c r="B3916" s="24" t="s">
        <v>87</v>
      </c>
      <c r="C3916" s="25">
        <v>43605</v>
      </c>
      <c r="E3916" t="s">
        <v>89</v>
      </c>
      <c r="F3916" s="106"/>
    </row>
    <row r="3917" spans="1:6" x14ac:dyDescent="0.25">
      <c r="A3917" s="17">
        <v>45355</v>
      </c>
      <c r="B3917" s="24" t="s">
        <v>87</v>
      </c>
      <c r="C3917" s="25">
        <v>43605</v>
      </c>
      <c r="E3917" t="s">
        <v>89</v>
      </c>
      <c r="F3917" s="106"/>
    </row>
    <row r="3918" spans="1:6" x14ac:dyDescent="0.25">
      <c r="A3918" s="17">
        <v>45343</v>
      </c>
      <c r="B3918" s="24" t="s">
        <v>87</v>
      </c>
      <c r="C3918" s="25">
        <v>43605</v>
      </c>
      <c r="E3918" t="s">
        <v>89</v>
      </c>
      <c r="F3918" s="106"/>
    </row>
    <row r="3919" spans="1:6" x14ac:dyDescent="0.25">
      <c r="A3919" s="17">
        <v>45358</v>
      </c>
      <c r="B3919" s="24" t="s">
        <v>87</v>
      </c>
      <c r="C3919" s="25">
        <v>43605</v>
      </c>
      <c r="E3919" t="s">
        <v>89</v>
      </c>
      <c r="F3919" s="106"/>
    </row>
    <row r="3920" spans="1:6" x14ac:dyDescent="0.25">
      <c r="A3920" s="17">
        <v>45791</v>
      </c>
      <c r="B3920" s="24" t="s">
        <v>87</v>
      </c>
      <c r="C3920" s="25">
        <v>43605</v>
      </c>
      <c r="E3920" t="s">
        <v>89</v>
      </c>
      <c r="F3920" s="106"/>
    </row>
    <row r="3921" spans="1:6" x14ac:dyDescent="0.25">
      <c r="A3921" s="17">
        <v>45792</v>
      </c>
      <c r="B3921" s="24" t="s">
        <v>87</v>
      </c>
      <c r="C3921" s="25">
        <v>43605</v>
      </c>
      <c r="E3921" t="s">
        <v>89</v>
      </c>
      <c r="F3921" s="106"/>
    </row>
    <row r="3922" spans="1:6" x14ac:dyDescent="0.25">
      <c r="A3922" s="17">
        <v>45793</v>
      </c>
      <c r="B3922" s="24" t="s">
        <v>87</v>
      </c>
      <c r="C3922" s="25">
        <v>43605</v>
      </c>
      <c r="E3922" t="s">
        <v>89</v>
      </c>
      <c r="F3922" s="106"/>
    </row>
    <row r="3923" spans="1:6" x14ac:dyDescent="0.25">
      <c r="A3923" s="17">
        <v>45795</v>
      </c>
      <c r="B3923" s="24" t="s">
        <v>87</v>
      </c>
      <c r="C3923" s="25">
        <v>43605</v>
      </c>
      <c r="E3923" t="s">
        <v>89</v>
      </c>
      <c r="F3923" s="106"/>
    </row>
    <row r="3924" spans="1:6" x14ac:dyDescent="0.25">
      <c r="A3924" s="17">
        <v>45475</v>
      </c>
      <c r="B3924" s="24" t="s">
        <v>87</v>
      </c>
      <c r="C3924" s="25">
        <v>43606</v>
      </c>
      <c r="E3924" t="s">
        <v>89</v>
      </c>
      <c r="F3924" s="106"/>
    </row>
    <row r="3925" spans="1:6" x14ac:dyDescent="0.25">
      <c r="A3925" s="17">
        <v>45261</v>
      </c>
      <c r="B3925" s="24" t="s">
        <v>87</v>
      </c>
      <c r="C3925" s="25">
        <v>43606</v>
      </c>
      <c r="E3925" t="s">
        <v>89</v>
      </c>
      <c r="F3925" s="106"/>
    </row>
    <row r="3926" spans="1:6" x14ac:dyDescent="0.25">
      <c r="A3926" s="17">
        <v>45297</v>
      </c>
      <c r="B3926" s="24" t="s">
        <v>87</v>
      </c>
      <c r="C3926" s="25">
        <v>43606</v>
      </c>
      <c r="E3926" t="s">
        <v>89</v>
      </c>
      <c r="F3926" s="106"/>
    </row>
    <row r="3927" spans="1:6" x14ac:dyDescent="0.25">
      <c r="A3927" s="17">
        <v>45294</v>
      </c>
      <c r="B3927" s="24" t="s">
        <v>87</v>
      </c>
      <c r="C3927" s="25">
        <v>43606</v>
      </c>
      <c r="E3927" t="s">
        <v>89</v>
      </c>
      <c r="F3927" s="106"/>
    </row>
    <row r="3928" spans="1:6" x14ac:dyDescent="0.25">
      <c r="A3928" s="17">
        <v>45339</v>
      </c>
      <c r="B3928" s="24" t="s">
        <v>87</v>
      </c>
      <c r="C3928" s="25">
        <v>43606</v>
      </c>
      <c r="E3928" t="s">
        <v>89</v>
      </c>
      <c r="F3928" s="106"/>
    </row>
    <row r="3929" spans="1:6" x14ac:dyDescent="0.25">
      <c r="A3929" s="17">
        <v>45857</v>
      </c>
      <c r="B3929" s="24" t="s">
        <v>87</v>
      </c>
      <c r="C3929" s="25">
        <v>43606</v>
      </c>
      <c r="E3929" t="s">
        <v>89</v>
      </c>
      <c r="F3929" s="106"/>
    </row>
    <row r="3930" spans="1:6" x14ac:dyDescent="0.25">
      <c r="A3930" s="17">
        <v>45935</v>
      </c>
      <c r="B3930" s="24" t="s">
        <v>87</v>
      </c>
      <c r="C3930" s="25">
        <v>43606</v>
      </c>
      <c r="E3930" t="s">
        <v>89</v>
      </c>
      <c r="F3930" s="106"/>
    </row>
    <row r="3931" spans="1:6" x14ac:dyDescent="0.25">
      <c r="A3931" s="17">
        <v>45858</v>
      </c>
      <c r="B3931" s="24" t="s">
        <v>87</v>
      </c>
      <c r="C3931" s="25">
        <v>43606</v>
      </c>
      <c r="E3931" t="s">
        <v>89</v>
      </c>
      <c r="F3931" s="106"/>
    </row>
    <row r="3932" spans="1:6" x14ac:dyDescent="0.25">
      <c r="A3932" s="17">
        <v>45856</v>
      </c>
      <c r="B3932" s="24" t="s">
        <v>87</v>
      </c>
      <c r="C3932" s="25">
        <v>43606</v>
      </c>
      <c r="E3932" t="s">
        <v>89</v>
      </c>
      <c r="F3932" s="106"/>
    </row>
    <row r="3933" spans="1:6" x14ac:dyDescent="0.25">
      <c r="A3933" s="17">
        <v>45860</v>
      </c>
      <c r="B3933" s="24" t="s">
        <v>87</v>
      </c>
      <c r="C3933" s="25">
        <v>43607</v>
      </c>
      <c r="E3933" t="s">
        <v>89</v>
      </c>
      <c r="F3933" s="106"/>
    </row>
    <row r="3934" spans="1:6" x14ac:dyDescent="0.25">
      <c r="A3934" s="17">
        <v>45326</v>
      </c>
      <c r="B3934" s="24" t="s">
        <v>87</v>
      </c>
      <c r="C3934" s="25">
        <v>43607</v>
      </c>
      <c r="E3934" t="s">
        <v>89</v>
      </c>
      <c r="F3934" s="106"/>
    </row>
    <row r="3935" spans="1:6" x14ac:dyDescent="0.25">
      <c r="A3935" s="17">
        <v>45336</v>
      </c>
      <c r="B3935" s="24" t="s">
        <v>87</v>
      </c>
      <c r="C3935" s="25">
        <v>43607</v>
      </c>
      <c r="E3935" t="s">
        <v>89</v>
      </c>
      <c r="F3935" s="106"/>
    </row>
    <row r="3936" spans="1:6" x14ac:dyDescent="0.25">
      <c r="A3936" s="17">
        <v>45337</v>
      </c>
      <c r="B3936" s="24" t="s">
        <v>87</v>
      </c>
      <c r="C3936" s="25">
        <v>43607</v>
      </c>
      <c r="E3936" t="s">
        <v>89</v>
      </c>
      <c r="F3936" s="106"/>
    </row>
    <row r="3937" spans="1:6" x14ac:dyDescent="0.25">
      <c r="A3937" s="17">
        <v>45318</v>
      </c>
      <c r="B3937" s="24" t="s">
        <v>87</v>
      </c>
      <c r="C3937" s="25">
        <v>43607</v>
      </c>
      <c r="E3937" t="s">
        <v>89</v>
      </c>
      <c r="F3937" s="106"/>
    </row>
    <row r="3938" spans="1:6" x14ac:dyDescent="0.25">
      <c r="A3938" s="17">
        <v>45984</v>
      </c>
      <c r="B3938" s="24" t="s">
        <v>87</v>
      </c>
      <c r="C3938" s="25">
        <v>43607</v>
      </c>
      <c r="E3938" t="s">
        <v>89</v>
      </c>
      <c r="F3938" s="106"/>
    </row>
    <row r="3939" spans="1:6" x14ac:dyDescent="0.25">
      <c r="A3939" s="17">
        <v>48876</v>
      </c>
      <c r="B3939" s="24" t="s">
        <v>87</v>
      </c>
      <c r="C3939" s="25">
        <v>43607</v>
      </c>
      <c r="E3939" t="s">
        <v>89</v>
      </c>
      <c r="F3939" s="106"/>
    </row>
    <row r="3940" spans="1:6" x14ac:dyDescent="0.25">
      <c r="A3940" s="17">
        <v>45985</v>
      </c>
      <c r="B3940" s="24" t="s">
        <v>87</v>
      </c>
      <c r="C3940" s="25">
        <v>43607</v>
      </c>
      <c r="E3940" t="s">
        <v>89</v>
      </c>
      <c r="F3940" s="106"/>
    </row>
    <row r="3941" spans="1:6" x14ac:dyDescent="0.25">
      <c r="A3941" s="17">
        <v>45983</v>
      </c>
      <c r="B3941" s="24" t="s">
        <v>87</v>
      </c>
      <c r="C3941" s="25">
        <v>43607</v>
      </c>
      <c r="E3941" t="s">
        <v>89</v>
      </c>
      <c r="F3941" s="106"/>
    </row>
    <row r="3942" spans="1:6" x14ac:dyDescent="0.25">
      <c r="A3942" s="17">
        <v>50358</v>
      </c>
      <c r="B3942" s="24" t="s">
        <v>87</v>
      </c>
      <c r="C3942" s="25">
        <v>43608</v>
      </c>
      <c r="E3942" t="s">
        <v>89</v>
      </c>
      <c r="F3942" s="106"/>
    </row>
    <row r="3943" spans="1:6" x14ac:dyDescent="0.25">
      <c r="A3943" s="17">
        <v>45989</v>
      </c>
      <c r="B3943" s="24" t="s">
        <v>87</v>
      </c>
      <c r="C3943" s="25">
        <v>43608</v>
      </c>
      <c r="E3943" t="s">
        <v>89</v>
      </c>
      <c r="F3943" s="106"/>
    </row>
    <row r="3944" spans="1:6" x14ac:dyDescent="0.25">
      <c r="A3944" s="17">
        <v>45990</v>
      </c>
      <c r="B3944" s="24" t="s">
        <v>87</v>
      </c>
      <c r="C3944" s="25">
        <v>43608</v>
      </c>
      <c r="E3944" t="s">
        <v>89</v>
      </c>
      <c r="F3944" s="106"/>
    </row>
    <row r="3945" spans="1:6" x14ac:dyDescent="0.25">
      <c r="A3945" s="17">
        <v>45988</v>
      </c>
      <c r="B3945" s="24" t="s">
        <v>87</v>
      </c>
      <c r="C3945" s="25">
        <v>43608</v>
      </c>
      <c r="E3945" t="s">
        <v>89</v>
      </c>
      <c r="F3945" s="106"/>
    </row>
    <row r="3946" spans="1:6" x14ac:dyDescent="0.25">
      <c r="A3946" s="17">
        <v>45457</v>
      </c>
      <c r="B3946" s="24" t="s">
        <v>87</v>
      </c>
      <c r="C3946" s="25">
        <v>43609</v>
      </c>
      <c r="E3946" t="s">
        <v>89</v>
      </c>
      <c r="F3946" s="106"/>
    </row>
    <row r="3947" spans="1:6" x14ac:dyDescent="0.25">
      <c r="A3947" s="17">
        <v>45454</v>
      </c>
      <c r="B3947" s="24" t="s">
        <v>87</v>
      </c>
      <c r="C3947" s="25">
        <v>43609</v>
      </c>
      <c r="E3947" t="s">
        <v>89</v>
      </c>
      <c r="F3947" s="106"/>
    </row>
    <row r="3948" spans="1:6" x14ac:dyDescent="0.25">
      <c r="A3948" s="17">
        <v>45341</v>
      </c>
      <c r="B3948" s="24" t="s">
        <v>87</v>
      </c>
      <c r="C3948" s="25">
        <v>43609</v>
      </c>
      <c r="E3948" t="s">
        <v>89</v>
      </c>
      <c r="F3948" s="106"/>
    </row>
    <row r="3949" spans="1:6" x14ac:dyDescent="0.25">
      <c r="A3949" s="17">
        <v>45382</v>
      </c>
      <c r="B3949" s="24" t="s">
        <v>87</v>
      </c>
      <c r="C3949" s="25">
        <v>43609</v>
      </c>
      <c r="E3949" t="s">
        <v>89</v>
      </c>
      <c r="F3949" s="106"/>
    </row>
    <row r="3950" spans="1:6" x14ac:dyDescent="0.25">
      <c r="A3950" s="17">
        <v>45448</v>
      </c>
      <c r="B3950" s="24" t="s">
        <v>87</v>
      </c>
      <c r="C3950" s="25">
        <v>43616</v>
      </c>
      <c r="E3950" t="s">
        <v>89</v>
      </c>
      <c r="F3950" s="106"/>
    </row>
    <row r="3951" spans="1:6" x14ac:dyDescent="0.25">
      <c r="A3951" s="17">
        <v>45450</v>
      </c>
      <c r="B3951" s="24" t="s">
        <v>87</v>
      </c>
      <c r="C3951" s="25">
        <v>43616</v>
      </c>
      <c r="E3951" t="s">
        <v>89</v>
      </c>
      <c r="F3951" s="106"/>
    </row>
    <row r="3952" spans="1:6" x14ac:dyDescent="0.25">
      <c r="A3952" s="17">
        <v>45451</v>
      </c>
      <c r="B3952" s="24" t="s">
        <v>87</v>
      </c>
      <c r="C3952" s="25">
        <v>43616</v>
      </c>
      <c r="E3952" t="s">
        <v>89</v>
      </c>
      <c r="F3952" s="106"/>
    </row>
    <row r="3953" spans="1:6" x14ac:dyDescent="0.25">
      <c r="A3953" s="17">
        <v>48848</v>
      </c>
      <c r="B3953" s="24" t="s">
        <v>87</v>
      </c>
      <c r="C3953" s="25">
        <v>43616</v>
      </c>
      <c r="E3953" t="s">
        <v>89</v>
      </c>
      <c r="F3953" s="106"/>
    </row>
    <row r="3954" spans="1:6" x14ac:dyDescent="0.25">
      <c r="A3954" s="17">
        <v>45980</v>
      </c>
      <c r="B3954" s="24" t="s">
        <v>87</v>
      </c>
      <c r="C3954" s="25">
        <v>43619</v>
      </c>
      <c r="E3954" t="s">
        <v>89</v>
      </c>
      <c r="F3954" s="106"/>
    </row>
    <row r="3955" spans="1:6" x14ac:dyDescent="0.25">
      <c r="A3955" s="17">
        <v>45993</v>
      </c>
      <c r="B3955" s="24" t="s">
        <v>87</v>
      </c>
      <c r="C3955" s="25">
        <v>43619</v>
      </c>
      <c r="E3955" t="s">
        <v>89</v>
      </c>
      <c r="F3955" s="106"/>
    </row>
    <row r="3956" spans="1:6" x14ac:dyDescent="0.25">
      <c r="A3956" s="17">
        <v>45934</v>
      </c>
      <c r="B3956" s="24" t="s">
        <v>87</v>
      </c>
      <c r="C3956" s="25">
        <v>43619</v>
      </c>
      <c r="E3956" t="s">
        <v>89</v>
      </c>
      <c r="F3956" s="106"/>
    </row>
    <row r="3957" spans="1:6" x14ac:dyDescent="0.25">
      <c r="A3957" s="17">
        <v>45979</v>
      </c>
      <c r="B3957" s="24" t="s">
        <v>87</v>
      </c>
      <c r="C3957" s="25">
        <v>43619</v>
      </c>
      <c r="E3957" t="s">
        <v>89</v>
      </c>
      <c r="F3957" s="106"/>
    </row>
    <row r="3958" spans="1:6" x14ac:dyDescent="0.25">
      <c r="A3958" s="17">
        <v>45933</v>
      </c>
      <c r="B3958" s="24" t="s">
        <v>87</v>
      </c>
      <c r="C3958" s="25">
        <v>43620</v>
      </c>
      <c r="E3958" t="s">
        <v>89</v>
      </c>
      <c r="F3958" s="106"/>
    </row>
    <row r="3959" spans="1:6" x14ac:dyDescent="0.25">
      <c r="A3959" s="17">
        <v>45859</v>
      </c>
      <c r="B3959" s="24" t="s">
        <v>87</v>
      </c>
      <c r="C3959" s="25">
        <v>43620</v>
      </c>
      <c r="E3959" t="s">
        <v>89</v>
      </c>
      <c r="F3959" s="106"/>
    </row>
    <row r="3960" spans="1:6" x14ac:dyDescent="0.25">
      <c r="A3960" s="17">
        <v>45936</v>
      </c>
      <c r="B3960" s="24" t="s">
        <v>87</v>
      </c>
      <c r="C3960" s="25">
        <v>43620</v>
      </c>
      <c r="E3960" t="s">
        <v>89</v>
      </c>
      <c r="F3960" s="106"/>
    </row>
    <row r="3961" spans="1:6" x14ac:dyDescent="0.25">
      <c r="A3961" s="17">
        <v>45982</v>
      </c>
      <c r="B3961" s="24" t="s">
        <v>87</v>
      </c>
      <c r="C3961" s="25">
        <v>43620</v>
      </c>
      <c r="E3961" t="s">
        <v>89</v>
      </c>
      <c r="F3961" s="106"/>
    </row>
    <row r="3962" spans="1:6" x14ac:dyDescent="0.25">
      <c r="A3962" s="17">
        <v>45460</v>
      </c>
      <c r="B3962" s="24" t="s">
        <v>87</v>
      </c>
      <c r="C3962" s="25">
        <v>43626</v>
      </c>
      <c r="E3962" t="s">
        <v>89</v>
      </c>
      <c r="F3962" s="106"/>
    </row>
    <row r="3963" spans="1:6" x14ac:dyDescent="0.25">
      <c r="A3963" s="17">
        <v>45458</v>
      </c>
      <c r="B3963" s="24" t="s">
        <v>87</v>
      </c>
      <c r="C3963" s="25">
        <v>43626</v>
      </c>
      <c r="E3963" t="s">
        <v>89</v>
      </c>
      <c r="F3963" s="106"/>
    </row>
    <row r="3964" spans="1:6" x14ac:dyDescent="0.25">
      <c r="A3964" s="17">
        <v>45459</v>
      </c>
      <c r="B3964" s="24" t="s">
        <v>87</v>
      </c>
      <c r="C3964" s="25">
        <v>43626</v>
      </c>
      <c r="E3964" t="s">
        <v>89</v>
      </c>
      <c r="F3964" s="106"/>
    </row>
    <row r="3965" spans="1:6" x14ac:dyDescent="0.25">
      <c r="A3965" s="17">
        <v>45477</v>
      </c>
      <c r="B3965" s="24" t="s">
        <v>87</v>
      </c>
      <c r="C3965" s="25">
        <v>43626</v>
      </c>
      <c r="E3965" t="s">
        <v>89</v>
      </c>
      <c r="F3965" s="106"/>
    </row>
    <row r="3966" spans="1:6" x14ac:dyDescent="0.25">
      <c r="A3966" s="17">
        <v>45292</v>
      </c>
      <c r="B3966" s="24" t="s">
        <v>87</v>
      </c>
      <c r="C3966" s="25">
        <v>43628</v>
      </c>
      <c r="E3966" t="s">
        <v>89</v>
      </c>
      <c r="F3966" s="106"/>
    </row>
    <row r="3967" spans="1:6" x14ac:dyDescent="0.25">
      <c r="A3967" s="17">
        <v>45346</v>
      </c>
      <c r="B3967" s="24" t="s">
        <v>87</v>
      </c>
      <c r="C3967" s="25">
        <v>43628</v>
      </c>
      <c r="E3967" t="s">
        <v>89</v>
      </c>
      <c r="F3967" s="106"/>
    </row>
    <row r="3968" spans="1:6" x14ac:dyDescent="0.25">
      <c r="A3968" s="17">
        <v>45345</v>
      </c>
      <c r="B3968" s="24" t="s">
        <v>87</v>
      </c>
      <c r="C3968" s="25">
        <v>43628</v>
      </c>
      <c r="E3968" t="s">
        <v>89</v>
      </c>
      <c r="F3968" s="106"/>
    </row>
    <row r="3969" spans="1:6" x14ac:dyDescent="0.25">
      <c r="A3969" s="17">
        <v>45268</v>
      </c>
      <c r="B3969" s="24" t="s">
        <v>87</v>
      </c>
      <c r="C3969" s="25">
        <v>43628</v>
      </c>
      <c r="E3969" t="s">
        <v>89</v>
      </c>
      <c r="F3969" s="106"/>
    </row>
    <row r="3970" spans="1:6" x14ac:dyDescent="0.25">
      <c r="A3970" s="17">
        <v>51234</v>
      </c>
      <c r="B3970" s="24" t="s">
        <v>87</v>
      </c>
      <c r="C3970" s="25">
        <v>43629</v>
      </c>
      <c r="E3970" t="s">
        <v>89</v>
      </c>
      <c r="F3970" s="106"/>
    </row>
    <row r="3971" spans="1:6" x14ac:dyDescent="0.25">
      <c r="A3971" s="17">
        <v>50475</v>
      </c>
      <c r="B3971" s="24" t="s">
        <v>87</v>
      </c>
      <c r="C3971" s="25">
        <v>43629</v>
      </c>
      <c r="E3971" t="s">
        <v>89</v>
      </c>
      <c r="F3971" s="106"/>
    </row>
    <row r="3972" spans="1:6" x14ac:dyDescent="0.25">
      <c r="A3972" s="17">
        <v>51417</v>
      </c>
      <c r="B3972" s="24" t="s">
        <v>87</v>
      </c>
      <c r="C3972" s="25">
        <v>43629</v>
      </c>
      <c r="E3972" t="s">
        <v>89</v>
      </c>
      <c r="F3972" s="106"/>
    </row>
    <row r="3973" spans="1:6" x14ac:dyDescent="0.25">
      <c r="A3973" s="17">
        <v>46843</v>
      </c>
      <c r="B3973" s="24" t="s">
        <v>87</v>
      </c>
      <c r="C3973" s="25">
        <v>43629</v>
      </c>
      <c r="E3973" t="s">
        <v>89</v>
      </c>
      <c r="F3973" s="106"/>
    </row>
    <row r="3974" spans="1:6" x14ac:dyDescent="0.25">
      <c r="A3974" s="17">
        <v>45912</v>
      </c>
      <c r="B3974" s="24" t="s">
        <v>87</v>
      </c>
      <c r="C3974" s="25">
        <v>43629</v>
      </c>
      <c r="E3974" t="s">
        <v>89</v>
      </c>
      <c r="F3974" s="106"/>
    </row>
    <row r="3975" spans="1:6" x14ac:dyDescent="0.25">
      <c r="A3975" s="17">
        <v>51142</v>
      </c>
      <c r="B3975" s="24" t="s">
        <v>87</v>
      </c>
      <c r="C3975" s="25">
        <v>43629</v>
      </c>
      <c r="E3975" t="s">
        <v>89</v>
      </c>
      <c r="F3975" s="106"/>
    </row>
    <row r="3976" spans="1:6" x14ac:dyDescent="0.25">
      <c r="A3976" s="17">
        <v>51534</v>
      </c>
      <c r="B3976" s="24" t="s">
        <v>87</v>
      </c>
      <c r="C3976" s="25">
        <v>43629</v>
      </c>
      <c r="E3976" t="s">
        <v>89</v>
      </c>
      <c r="F3976" s="106"/>
    </row>
    <row r="3977" spans="1:6" x14ac:dyDescent="0.25">
      <c r="A3977" s="17">
        <v>45374</v>
      </c>
      <c r="B3977" s="24" t="s">
        <v>87</v>
      </c>
      <c r="C3977" s="25">
        <v>43629</v>
      </c>
      <c r="E3977" t="s">
        <v>89</v>
      </c>
      <c r="F3977" s="106"/>
    </row>
    <row r="3978" spans="1:6" x14ac:dyDescent="0.25">
      <c r="A3978" s="17">
        <v>45394</v>
      </c>
      <c r="B3978" s="24" t="s">
        <v>87</v>
      </c>
      <c r="C3978" s="25">
        <v>43629</v>
      </c>
      <c r="E3978" t="s">
        <v>89</v>
      </c>
      <c r="F3978" s="106"/>
    </row>
    <row r="3979" spans="1:6" x14ac:dyDescent="0.25">
      <c r="A3979" s="17">
        <v>45381</v>
      </c>
      <c r="B3979" s="24" t="s">
        <v>87</v>
      </c>
      <c r="C3979" s="25">
        <v>43629</v>
      </c>
      <c r="E3979" t="s">
        <v>89</v>
      </c>
      <c r="F3979" s="106"/>
    </row>
    <row r="3980" spans="1:6" x14ac:dyDescent="0.25">
      <c r="A3980" s="17">
        <v>45377</v>
      </c>
      <c r="B3980" s="24" t="s">
        <v>87</v>
      </c>
      <c r="C3980" s="25">
        <v>43629</v>
      </c>
      <c r="E3980" t="s">
        <v>89</v>
      </c>
      <c r="F3980" s="106"/>
    </row>
    <row r="3981" spans="1:6" x14ac:dyDescent="0.25">
      <c r="A3981" s="17">
        <v>45370</v>
      </c>
      <c r="B3981" s="24" t="s">
        <v>87</v>
      </c>
      <c r="C3981" s="25">
        <v>43629</v>
      </c>
      <c r="E3981" t="s">
        <v>89</v>
      </c>
      <c r="F3981" s="106"/>
    </row>
    <row r="3982" spans="1:6" x14ac:dyDescent="0.25">
      <c r="A3982" s="17">
        <v>45372</v>
      </c>
      <c r="B3982" s="24" t="s">
        <v>87</v>
      </c>
      <c r="C3982" s="25">
        <v>43629</v>
      </c>
      <c r="E3982" t="s">
        <v>89</v>
      </c>
      <c r="F3982" s="106"/>
    </row>
    <row r="3983" spans="1:6" x14ac:dyDescent="0.25">
      <c r="A3983" s="17">
        <v>45338</v>
      </c>
      <c r="B3983" s="24" t="s">
        <v>87</v>
      </c>
      <c r="C3983" s="25">
        <v>43630</v>
      </c>
      <c r="E3983" t="s">
        <v>89</v>
      </c>
      <c r="F3983" s="106"/>
    </row>
    <row r="3984" spans="1:6" x14ac:dyDescent="0.25">
      <c r="A3984" s="17">
        <v>45347</v>
      </c>
      <c r="B3984" s="24" t="s">
        <v>87</v>
      </c>
      <c r="C3984" s="25">
        <v>43630</v>
      </c>
      <c r="E3984" t="s">
        <v>89</v>
      </c>
      <c r="F3984" s="106"/>
    </row>
    <row r="3985" spans="1:6" x14ac:dyDescent="0.25">
      <c r="A3985" s="17">
        <v>45325</v>
      </c>
      <c r="B3985" s="24" t="s">
        <v>87</v>
      </c>
      <c r="C3985" s="25">
        <v>43630</v>
      </c>
      <c r="E3985" t="s">
        <v>89</v>
      </c>
      <c r="F3985" s="106"/>
    </row>
    <row r="3986" spans="1:6" x14ac:dyDescent="0.25">
      <c r="A3986" s="17">
        <v>45323</v>
      </c>
      <c r="B3986" s="24" t="s">
        <v>87</v>
      </c>
      <c r="C3986" s="25">
        <v>43633</v>
      </c>
      <c r="E3986" t="s">
        <v>89</v>
      </c>
      <c r="F3986" s="106"/>
    </row>
    <row r="3987" spans="1:6" x14ac:dyDescent="0.25">
      <c r="A3987" s="17">
        <v>45354</v>
      </c>
      <c r="B3987" s="24" t="s">
        <v>87</v>
      </c>
      <c r="C3987" s="25">
        <v>43633</v>
      </c>
      <c r="E3987" t="s">
        <v>89</v>
      </c>
      <c r="F3987" s="106"/>
    </row>
    <row r="3988" spans="1:6" x14ac:dyDescent="0.25">
      <c r="A3988" s="17">
        <v>45368</v>
      </c>
      <c r="B3988" s="24" t="s">
        <v>87</v>
      </c>
      <c r="C3988" s="25">
        <v>43633</v>
      </c>
      <c r="E3988" t="s">
        <v>89</v>
      </c>
      <c r="F3988" s="106"/>
    </row>
    <row r="3989" spans="1:6" x14ac:dyDescent="0.25">
      <c r="A3989" s="17">
        <v>45376</v>
      </c>
      <c r="B3989" s="24" t="s">
        <v>87</v>
      </c>
      <c r="C3989" s="25">
        <v>43633</v>
      </c>
      <c r="E3989" t="s">
        <v>89</v>
      </c>
      <c r="F3989" s="106"/>
    </row>
    <row r="3990" spans="1:6" x14ac:dyDescent="0.25">
      <c r="A3990" s="17">
        <v>45976</v>
      </c>
      <c r="B3990" s="24" t="s">
        <v>87</v>
      </c>
      <c r="C3990" s="25">
        <v>43633</v>
      </c>
      <c r="E3990" t="s">
        <v>89</v>
      </c>
      <c r="F3990" s="106"/>
    </row>
    <row r="3991" spans="1:6" x14ac:dyDescent="0.25">
      <c r="A3991" s="17">
        <v>45999</v>
      </c>
      <c r="B3991" s="24" t="s">
        <v>87</v>
      </c>
      <c r="C3991" s="25">
        <v>43633</v>
      </c>
      <c r="E3991" t="s">
        <v>89</v>
      </c>
      <c r="F3991" s="106"/>
    </row>
    <row r="3992" spans="1:6" x14ac:dyDescent="0.25">
      <c r="A3992" s="17">
        <v>45975</v>
      </c>
      <c r="B3992" s="24" t="s">
        <v>87</v>
      </c>
      <c r="C3992" s="25">
        <v>43633</v>
      </c>
      <c r="E3992" t="s">
        <v>89</v>
      </c>
      <c r="F3992" s="106"/>
    </row>
    <row r="3993" spans="1:6" x14ac:dyDescent="0.25">
      <c r="A3993" s="17">
        <v>45992</v>
      </c>
      <c r="B3993" s="24" t="s">
        <v>87</v>
      </c>
      <c r="C3993" s="25">
        <v>43633</v>
      </c>
      <c r="D3993" s="27"/>
      <c r="E3993" t="s">
        <v>89</v>
      </c>
      <c r="F3993" s="106"/>
    </row>
    <row r="3994" spans="1:6" x14ac:dyDescent="0.25">
      <c r="A3994" s="17">
        <v>45473</v>
      </c>
      <c r="B3994" s="24" t="s">
        <v>87</v>
      </c>
      <c r="C3994" s="25">
        <v>43634</v>
      </c>
      <c r="E3994" t="s">
        <v>89</v>
      </c>
      <c r="F3994" s="106"/>
    </row>
    <row r="3995" spans="1:6" x14ac:dyDescent="0.25">
      <c r="A3995" s="17">
        <v>45474</v>
      </c>
      <c r="B3995" s="24" t="s">
        <v>87</v>
      </c>
      <c r="C3995" s="25">
        <v>43634</v>
      </c>
      <c r="E3995" t="s">
        <v>89</v>
      </c>
      <c r="F3995" s="106"/>
    </row>
    <row r="3996" spans="1:6" x14ac:dyDescent="0.25">
      <c r="A3996" s="17">
        <v>45407</v>
      </c>
      <c r="B3996" s="24" t="s">
        <v>87</v>
      </c>
      <c r="C3996" s="25">
        <v>43634</v>
      </c>
      <c r="E3996" t="s">
        <v>89</v>
      </c>
      <c r="F3996" s="106"/>
    </row>
    <row r="3997" spans="1:6" x14ac:dyDescent="0.25">
      <c r="A3997" s="17">
        <v>45445</v>
      </c>
      <c r="B3997" s="24" t="s">
        <v>87</v>
      </c>
      <c r="C3997" s="25">
        <v>43634</v>
      </c>
      <c r="E3997" t="s">
        <v>89</v>
      </c>
      <c r="F3997" s="106"/>
    </row>
    <row r="3998" spans="1:6" x14ac:dyDescent="0.25">
      <c r="A3998" s="17">
        <v>45939</v>
      </c>
      <c r="B3998" s="24" t="s">
        <v>87</v>
      </c>
      <c r="C3998" s="25">
        <v>43635</v>
      </c>
      <c r="E3998" t="s">
        <v>89</v>
      </c>
      <c r="F3998" s="106"/>
    </row>
    <row r="3999" spans="1:6" x14ac:dyDescent="0.25">
      <c r="A3999" s="17">
        <v>45461</v>
      </c>
      <c r="B3999" s="24" t="s">
        <v>87</v>
      </c>
      <c r="C3999" s="25">
        <v>43635</v>
      </c>
      <c r="E3999" t="s">
        <v>89</v>
      </c>
      <c r="F3999" s="106"/>
    </row>
    <row r="4000" spans="1:6" x14ac:dyDescent="0.25">
      <c r="A4000" s="17">
        <v>45472</v>
      </c>
      <c r="B4000" s="24" t="s">
        <v>87</v>
      </c>
      <c r="C4000" s="25">
        <v>43635</v>
      </c>
      <c r="E4000" t="s">
        <v>89</v>
      </c>
      <c r="F4000" s="106"/>
    </row>
    <row r="4001" spans="1:6" x14ac:dyDescent="0.25">
      <c r="A4001" s="17">
        <v>45462</v>
      </c>
      <c r="B4001" s="24" t="s">
        <v>87</v>
      </c>
      <c r="C4001" s="25">
        <v>43635</v>
      </c>
      <c r="E4001" t="s">
        <v>89</v>
      </c>
      <c r="F4001" s="106"/>
    </row>
    <row r="4002" spans="1:6" x14ac:dyDescent="0.25">
      <c r="A4002" s="17">
        <v>47649</v>
      </c>
      <c r="B4002" s="24" t="s">
        <v>87</v>
      </c>
      <c r="C4002" s="25">
        <v>43635</v>
      </c>
      <c r="E4002" t="s">
        <v>89</v>
      </c>
      <c r="F4002" s="106"/>
    </row>
    <row r="4003" spans="1:6" x14ac:dyDescent="0.25">
      <c r="A4003" s="17">
        <v>49476</v>
      </c>
      <c r="B4003" s="24" t="s">
        <v>87</v>
      </c>
      <c r="C4003" s="25">
        <v>43635</v>
      </c>
      <c r="E4003" t="s">
        <v>89</v>
      </c>
      <c r="F4003" s="106"/>
    </row>
    <row r="4004" spans="1:6" x14ac:dyDescent="0.25">
      <c r="A4004" s="17">
        <v>45524</v>
      </c>
      <c r="B4004" s="24" t="s">
        <v>87</v>
      </c>
      <c r="C4004" s="25">
        <v>43636</v>
      </c>
      <c r="E4004" t="s">
        <v>89</v>
      </c>
      <c r="F4004" s="106"/>
    </row>
    <row r="4005" spans="1:6" x14ac:dyDescent="0.25">
      <c r="A4005" s="17">
        <v>45527</v>
      </c>
      <c r="B4005" s="24" t="s">
        <v>87</v>
      </c>
      <c r="C4005" s="25">
        <v>43636</v>
      </c>
      <c r="E4005" t="s">
        <v>89</v>
      </c>
      <c r="F4005" s="106"/>
    </row>
    <row r="4006" spans="1:6" x14ac:dyDescent="0.25">
      <c r="A4006" s="17">
        <v>45525</v>
      </c>
      <c r="B4006" s="24" t="s">
        <v>87</v>
      </c>
      <c r="C4006" s="25">
        <v>43636</v>
      </c>
      <c r="E4006" t="s">
        <v>89</v>
      </c>
      <c r="F4006" s="106"/>
    </row>
    <row r="4007" spans="1:6" x14ac:dyDescent="0.25">
      <c r="A4007" s="17">
        <v>45532</v>
      </c>
      <c r="B4007" s="24" t="s">
        <v>87</v>
      </c>
      <c r="C4007" s="25">
        <v>43636</v>
      </c>
      <c r="E4007" t="s">
        <v>89</v>
      </c>
      <c r="F4007" s="106"/>
    </row>
    <row r="4008" spans="1:6" x14ac:dyDescent="0.25">
      <c r="A4008" s="17">
        <v>51130</v>
      </c>
      <c r="B4008" s="24" t="s">
        <v>87</v>
      </c>
      <c r="C4008" s="25">
        <v>43636</v>
      </c>
      <c r="E4008" t="s">
        <v>89</v>
      </c>
      <c r="F4008" s="106"/>
    </row>
    <row r="4009" spans="1:6" x14ac:dyDescent="0.25">
      <c r="A4009" s="17">
        <v>49741</v>
      </c>
      <c r="B4009" s="24" t="s">
        <v>87</v>
      </c>
      <c r="C4009" s="25">
        <v>43636</v>
      </c>
      <c r="E4009" t="s">
        <v>89</v>
      </c>
      <c r="F4009" s="106"/>
    </row>
    <row r="4010" spans="1:6" x14ac:dyDescent="0.25">
      <c r="A4010" s="17">
        <v>51179</v>
      </c>
      <c r="B4010" s="24" t="s">
        <v>87</v>
      </c>
      <c r="C4010" s="25">
        <v>43636</v>
      </c>
      <c r="E4010" t="s">
        <v>89</v>
      </c>
      <c r="F4010" s="106"/>
    </row>
    <row r="4011" spans="1:6" x14ac:dyDescent="0.25">
      <c r="A4011" s="17">
        <v>50449745</v>
      </c>
      <c r="B4011" s="24" t="s">
        <v>85</v>
      </c>
      <c r="C4011" s="25">
        <v>43517</v>
      </c>
      <c r="E4011" t="s">
        <v>89</v>
      </c>
      <c r="F4011" s="106"/>
    </row>
    <row r="4012" spans="1:6" x14ac:dyDescent="0.25">
      <c r="A4012" s="17">
        <v>51094</v>
      </c>
      <c r="B4012" s="24" t="s">
        <v>87</v>
      </c>
      <c r="C4012" s="25">
        <v>43636</v>
      </c>
      <c r="E4012" t="s">
        <v>89</v>
      </c>
      <c r="F4012" s="106"/>
    </row>
    <row r="4013" spans="1:6" x14ac:dyDescent="0.25">
      <c r="A4013" s="17">
        <v>45430</v>
      </c>
      <c r="B4013" s="24" t="s">
        <v>87</v>
      </c>
      <c r="C4013" s="25">
        <v>43637</v>
      </c>
      <c r="E4013" t="s">
        <v>89</v>
      </c>
      <c r="F4013" s="106"/>
    </row>
    <row r="4014" spans="1:6" x14ac:dyDescent="0.25">
      <c r="A4014" s="17">
        <v>45431</v>
      </c>
      <c r="B4014" s="24" t="s">
        <v>87</v>
      </c>
      <c r="C4014" s="25">
        <v>43637</v>
      </c>
      <c r="E4014" t="s">
        <v>89</v>
      </c>
      <c r="F4014" s="106"/>
    </row>
    <row r="4015" spans="1:6" x14ac:dyDescent="0.25">
      <c r="A4015" s="17">
        <v>45428</v>
      </c>
      <c r="B4015" s="24" t="s">
        <v>87</v>
      </c>
      <c r="C4015" s="25">
        <v>43637</v>
      </c>
      <c r="E4015" t="s">
        <v>89</v>
      </c>
      <c r="F4015" s="106"/>
    </row>
    <row r="4016" spans="1:6" x14ac:dyDescent="0.25">
      <c r="A4016" s="17">
        <v>45429</v>
      </c>
      <c r="B4016" s="24" t="s">
        <v>87</v>
      </c>
      <c r="C4016" s="25">
        <v>43637</v>
      </c>
      <c r="E4016" t="s">
        <v>89</v>
      </c>
      <c r="F4016" s="106"/>
    </row>
    <row r="4017" spans="1:6" x14ac:dyDescent="0.25">
      <c r="A4017" s="17">
        <v>45973</v>
      </c>
      <c r="B4017" s="24" t="s">
        <v>87</v>
      </c>
      <c r="C4017" s="25">
        <v>43641</v>
      </c>
      <c r="E4017" t="s">
        <v>89</v>
      </c>
      <c r="F4017" s="106"/>
    </row>
    <row r="4018" spans="1:6" x14ac:dyDescent="0.25">
      <c r="A4018" s="17">
        <v>45974</v>
      </c>
      <c r="B4018" s="24" t="s">
        <v>87</v>
      </c>
      <c r="C4018" s="25">
        <v>43641</v>
      </c>
      <c r="E4018" t="s">
        <v>89</v>
      </c>
      <c r="F4018" s="106"/>
    </row>
    <row r="4019" spans="1:6" x14ac:dyDescent="0.25">
      <c r="A4019" s="17">
        <v>45942</v>
      </c>
      <c r="B4019" s="24" t="s">
        <v>87</v>
      </c>
      <c r="C4019" s="25">
        <v>43641</v>
      </c>
      <c r="E4019" t="s">
        <v>89</v>
      </c>
      <c r="F4019" s="106"/>
    </row>
    <row r="4020" spans="1:6" x14ac:dyDescent="0.25">
      <c r="A4020" s="17">
        <v>45958</v>
      </c>
      <c r="B4020" s="24" t="s">
        <v>87</v>
      </c>
      <c r="C4020" s="25">
        <v>43641</v>
      </c>
      <c r="E4020" t="s">
        <v>89</v>
      </c>
      <c r="F4020" s="106"/>
    </row>
    <row r="4021" spans="1:6" x14ac:dyDescent="0.25">
      <c r="A4021" s="17">
        <v>46061</v>
      </c>
      <c r="B4021" s="24" t="s">
        <v>87</v>
      </c>
      <c r="C4021" s="25">
        <v>43641</v>
      </c>
      <c r="E4021" t="s">
        <v>89</v>
      </c>
      <c r="F4021" s="106"/>
    </row>
    <row r="4022" spans="1:6" x14ac:dyDescent="0.25">
      <c r="A4022" s="17">
        <v>46063</v>
      </c>
      <c r="B4022" s="24" t="s">
        <v>87</v>
      </c>
      <c r="C4022" s="25">
        <v>43641</v>
      </c>
      <c r="E4022" t="s">
        <v>89</v>
      </c>
      <c r="F4022" s="106"/>
    </row>
    <row r="4023" spans="1:6" x14ac:dyDescent="0.25">
      <c r="A4023" s="17">
        <v>46060</v>
      </c>
      <c r="B4023" s="24" t="s">
        <v>87</v>
      </c>
      <c r="C4023" s="25">
        <v>43641</v>
      </c>
      <c r="E4023" t="s">
        <v>89</v>
      </c>
      <c r="F4023" s="106"/>
    </row>
    <row r="4024" spans="1:6" x14ac:dyDescent="0.25">
      <c r="A4024" s="17">
        <v>46062</v>
      </c>
      <c r="B4024" s="24" t="s">
        <v>87</v>
      </c>
      <c r="C4024" s="25">
        <v>43641</v>
      </c>
      <c r="E4024" t="s">
        <v>89</v>
      </c>
      <c r="F4024" s="106"/>
    </row>
    <row r="4025" spans="1:6" x14ac:dyDescent="0.25">
      <c r="A4025" s="17">
        <v>46127</v>
      </c>
      <c r="B4025" s="24" t="s">
        <v>87</v>
      </c>
      <c r="C4025" s="25">
        <v>43642</v>
      </c>
      <c r="E4025" t="s">
        <v>89</v>
      </c>
      <c r="F4025" s="106"/>
    </row>
    <row r="4026" spans="1:6" x14ac:dyDescent="0.25">
      <c r="A4026" s="17">
        <v>46140</v>
      </c>
      <c r="B4026" s="24" t="s">
        <v>87</v>
      </c>
      <c r="C4026" s="25">
        <v>43642</v>
      </c>
      <c r="E4026" t="s">
        <v>89</v>
      </c>
      <c r="F4026" s="106"/>
    </row>
    <row r="4027" spans="1:6" x14ac:dyDescent="0.25">
      <c r="A4027" s="17">
        <v>46133</v>
      </c>
      <c r="B4027" s="24" t="s">
        <v>87</v>
      </c>
      <c r="C4027" s="25">
        <v>43642</v>
      </c>
      <c r="E4027" t="s">
        <v>89</v>
      </c>
      <c r="F4027" s="106"/>
    </row>
    <row r="4028" spans="1:6" x14ac:dyDescent="0.25">
      <c r="A4028" s="17">
        <v>50612008</v>
      </c>
      <c r="B4028" s="24" t="s">
        <v>87</v>
      </c>
      <c r="C4028" s="25">
        <v>43643</v>
      </c>
      <c r="E4028" t="s">
        <v>89</v>
      </c>
      <c r="F4028" s="106"/>
    </row>
    <row r="4029" spans="1:6" x14ac:dyDescent="0.25">
      <c r="A4029" s="17">
        <v>50612009</v>
      </c>
      <c r="B4029" s="24" t="s">
        <v>87</v>
      </c>
      <c r="C4029" s="25">
        <v>43643</v>
      </c>
      <c r="E4029" t="s">
        <v>89</v>
      </c>
      <c r="F4029" s="106"/>
    </row>
    <row r="4030" spans="1:6" x14ac:dyDescent="0.25">
      <c r="A4030" s="17">
        <v>517413</v>
      </c>
      <c r="B4030" s="24" t="s">
        <v>87</v>
      </c>
      <c r="C4030" s="25">
        <v>43644</v>
      </c>
      <c r="E4030" t="s">
        <v>89</v>
      </c>
      <c r="F4030" s="106"/>
    </row>
    <row r="4031" spans="1:6" x14ac:dyDescent="0.25">
      <c r="A4031" s="17">
        <v>45621</v>
      </c>
      <c r="B4031" s="24" t="s">
        <v>87</v>
      </c>
      <c r="C4031" s="25">
        <v>43647</v>
      </c>
      <c r="E4031" t="s">
        <v>89</v>
      </c>
      <c r="F4031" s="106"/>
    </row>
    <row r="4032" spans="1:6" x14ac:dyDescent="0.25">
      <c r="A4032" s="17">
        <v>45625</v>
      </c>
      <c r="B4032" s="24" t="s">
        <v>87</v>
      </c>
      <c r="C4032" s="25">
        <v>43647</v>
      </c>
      <c r="E4032" t="s">
        <v>89</v>
      </c>
      <c r="F4032" s="106"/>
    </row>
    <row r="4033" spans="1:6" x14ac:dyDescent="0.25">
      <c r="A4033" s="17">
        <v>45624</v>
      </c>
      <c r="B4033" s="24" t="s">
        <v>87</v>
      </c>
      <c r="C4033" s="25">
        <v>43647</v>
      </c>
      <c r="E4033" t="s">
        <v>89</v>
      </c>
      <c r="F4033" s="106"/>
    </row>
    <row r="4034" spans="1:6" x14ac:dyDescent="0.25">
      <c r="A4034" s="17">
        <v>45629</v>
      </c>
      <c r="B4034" s="24" t="s">
        <v>87</v>
      </c>
      <c r="C4034" s="25">
        <v>43647</v>
      </c>
      <c r="E4034" t="s">
        <v>89</v>
      </c>
      <c r="F4034" s="106"/>
    </row>
    <row r="4035" spans="1:6" x14ac:dyDescent="0.25">
      <c r="A4035" s="17">
        <v>45855</v>
      </c>
      <c r="B4035" s="24" t="s">
        <v>87</v>
      </c>
      <c r="C4035" s="25">
        <v>43647</v>
      </c>
      <c r="E4035" t="s">
        <v>89</v>
      </c>
      <c r="F4035" s="106"/>
    </row>
    <row r="4036" spans="1:6" x14ac:dyDescent="0.25">
      <c r="A4036" s="17">
        <v>51652</v>
      </c>
      <c r="B4036" s="24" t="s">
        <v>87</v>
      </c>
      <c r="C4036" s="25">
        <v>43647</v>
      </c>
      <c r="E4036" t="s">
        <v>89</v>
      </c>
      <c r="F4036" s="106"/>
    </row>
    <row r="4037" spans="1:6" x14ac:dyDescent="0.25">
      <c r="A4037" s="17">
        <v>45961</v>
      </c>
      <c r="B4037" s="24" t="s">
        <v>87</v>
      </c>
      <c r="C4037" s="25">
        <v>43648</v>
      </c>
      <c r="E4037" t="s">
        <v>89</v>
      </c>
      <c r="F4037" s="106"/>
    </row>
    <row r="4038" spans="1:6" x14ac:dyDescent="0.25">
      <c r="A4038" s="17">
        <v>45962</v>
      </c>
      <c r="B4038" s="24" t="s">
        <v>87</v>
      </c>
      <c r="C4038" s="25">
        <v>43648</v>
      </c>
      <c r="E4038" t="s">
        <v>89</v>
      </c>
      <c r="F4038" s="106"/>
    </row>
    <row r="4039" spans="1:6" x14ac:dyDescent="0.25">
      <c r="A4039" s="17">
        <v>45998</v>
      </c>
      <c r="B4039" s="24" t="s">
        <v>87</v>
      </c>
      <c r="C4039" s="25">
        <v>43648</v>
      </c>
      <c r="E4039" t="s">
        <v>89</v>
      </c>
      <c r="F4039" s="106"/>
    </row>
    <row r="4040" spans="1:6" x14ac:dyDescent="0.25">
      <c r="A4040" s="17">
        <v>45977</v>
      </c>
      <c r="B4040" s="24" t="s">
        <v>87</v>
      </c>
      <c r="C4040" s="25">
        <v>43648</v>
      </c>
      <c r="E4040" t="s">
        <v>89</v>
      </c>
      <c r="F4040" s="106"/>
    </row>
    <row r="4041" spans="1:6" x14ac:dyDescent="0.25">
      <c r="A4041" s="17">
        <v>45959</v>
      </c>
      <c r="B4041" s="24" t="s">
        <v>87</v>
      </c>
      <c r="C4041" s="25">
        <v>43649</v>
      </c>
      <c r="E4041" t="s">
        <v>89</v>
      </c>
      <c r="F4041" s="106"/>
    </row>
    <row r="4042" spans="1:6" x14ac:dyDescent="0.25">
      <c r="A4042" s="17">
        <v>45937</v>
      </c>
      <c r="B4042" s="24" t="s">
        <v>87</v>
      </c>
      <c r="C4042" s="25">
        <v>43649</v>
      </c>
      <c r="E4042" t="s">
        <v>89</v>
      </c>
      <c r="F4042" s="106"/>
    </row>
    <row r="4043" spans="1:6" x14ac:dyDescent="0.25">
      <c r="A4043" s="17">
        <v>45960</v>
      </c>
      <c r="B4043" s="24" t="s">
        <v>87</v>
      </c>
      <c r="C4043" s="25">
        <v>43649</v>
      </c>
      <c r="E4043" t="s">
        <v>89</v>
      </c>
      <c r="F4043" s="106"/>
    </row>
    <row r="4044" spans="1:6" x14ac:dyDescent="0.25">
      <c r="A4044" s="17">
        <v>45819</v>
      </c>
      <c r="B4044" s="24" t="s">
        <v>87</v>
      </c>
      <c r="C4044" s="25">
        <v>43649</v>
      </c>
      <c r="E4044" t="s">
        <v>89</v>
      </c>
      <c r="F4044" s="106"/>
    </row>
    <row r="4045" spans="1:6" x14ac:dyDescent="0.25">
      <c r="A4045" s="17">
        <v>50398</v>
      </c>
      <c r="B4045" s="24" t="s">
        <v>87</v>
      </c>
      <c r="C4045" s="25">
        <v>43654</v>
      </c>
      <c r="E4045" t="s">
        <v>89</v>
      </c>
      <c r="F4045" s="106"/>
    </row>
    <row r="4046" spans="1:6" x14ac:dyDescent="0.25">
      <c r="A4046" s="17">
        <v>50254</v>
      </c>
      <c r="B4046" s="24" t="s">
        <v>87</v>
      </c>
      <c r="C4046" s="25">
        <v>43661</v>
      </c>
      <c r="E4046" t="s">
        <v>89</v>
      </c>
      <c r="F4046" s="106"/>
    </row>
    <row r="4047" spans="1:6" x14ac:dyDescent="0.25">
      <c r="A4047" s="17">
        <v>49804</v>
      </c>
      <c r="B4047" s="24" t="s">
        <v>87</v>
      </c>
      <c r="C4047" s="25">
        <v>43661</v>
      </c>
      <c r="E4047" t="s">
        <v>89</v>
      </c>
      <c r="F4047" s="106"/>
    </row>
    <row r="4048" spans="1:6" x14ac:dyDescent="0.25">
      <c r="A4048" s="17">
        <v>48006</v>
      </c>
      <c r="B4048" s="24" t="s">
        <v>87</v>
      </c>
      <c r="C4048" s="25">
        <v>43665</v>
      </c>
      <c r="E4048" t="s">
        <v>89</v>
      </c>
      <c r="F4048" s="106"/>
    </row>
    <row r="4049" spans="1:6" x14ac:dyDescent="0.25">
      <c r="A4049" s="17">
        <v>50438</v>
      </c>
      <c r="B4049" s="24" t="s">
        <v>87</v>
      </c>
      <c r="C4049" s="25">
        <v>43665</v>
      </c>
      <c r="E4049" t="s">
        <v>89</v>
      </c>
      <c r="F4049" s="106"/>
    </row>
    <row r="4050" spans="1:6" x14ac:dyDescent="0.25">
      <c r="A4050" s="17">
        <v>49528</v>
      </c>
      <c r="B4050" s="24" t="s">
        <v>87</v>
      </c>
      <c r="C4050" s="25">
        <v>43665</v>
      </c>
      <c r="E4050" t="s">
        <v>89</v>
      </c>
      <c r="F4050" s="106"/>
    </row>
    <row r="4051" spans="1:6" x14ac:dyDescent="0.25">
      <c r="A4051" s="17">
        <v>48573</v>
      </c>
      <c r="B4051" s="24" t="s">
        <v>87</v>
      </c>
      <c r="C4051" s="25">
        <v>43665</v>
      </c>
      <c r="E4051" t="s">
        <v>89</v>
      </c>
      <c r="F4051" s="106"/>
    </row>
    <row r="4052" spans="1:6" x14ac:dyDescent="0.25">
      <c r="A4052" s="17">
        <v>49428</v>
      </c>
      <c r="B4052" s="24" t="s">
        <v>87</v>
      </c>
      <c r="C4052" s="25">
        <v>43670</v>
      </c>
      <c r="E4052" t="s">
        <v>89</v>
      </c>
      <c r="F4052" s="106"/>
    </row>
    <row r="4053" spans="1:6" x14ac:dyDescent="0.25">
      <c r="A4053" s="17">
        <v>45716</v>
      </c>
      <c r="B4053" s="24" t="s">
        <v>87</v>
      </c>
      <c r="C4053" s="25">
        <v>43670</v>
      </c>
      <c r="E4053" t="s">
        <v>89</v>
      </c>
      <c r="F4053" s="106"/>
    </row>
    <row r="4054" spans="1:6" x14ac:dyDescent="0.25">
      <c r="A4054" s="17">
        <v>45715</v>
      </c>
      <c r="B4054" s="24" t="s">
        <v>87</v>
      </c>
      <c r="C4054" s="25">
        <v>43670</v>
      </c>
      <c r="E4054" t="s">
        <v>89</v>
      </c>
      <c r="F4054" s="106"/>
    </row>
    <row r="4055" spans="1:6" x14ac:dyDescent="0.25">
      <c r="A4055" s="17">
        <v>44223488</v>
      </c>
      <c r="B4055" s="24" t="s">
        <v>87</v>
      </c>
      <c r="C4055" s="25">
        <v>43670</v>
      </c>
      <c r="E4055" t="s">
        <v>89</v>
      </c>
      <c r="F4055" s="106"/>
    </row>
    <row r="4056" spans="1:6" x14ac:dyDescent="0.25">
      <c r="A4056" s="17">
        <v>51146</v>
      </c>
      <c r="B4056" s="24" t="s">
        <v>87</v>
      </c>
      <c r="C4056" s="25">
        <v>43671</v>
      </c>
      <c r="E4056" t="s">
        <v>89</v>
      </c>
      <c r="F4056" s="106"/>
    </row>
    <row r="4057" spans="1:6" x14ac:dyDescent="0.25">
      <c r="A4057" s="17">
        <v>45717</v>
      </c>
      <c r="B4057" s="24" t="s">
        <v>87</v>
      </c>
      <c r="C4057" s="25">
        <v>43671</v>
      </c>
      <c r="E4057" t="s">
        <v>89</v>
      </c>
      <c r="F4057" s="106"/>
    </row>
    <row r="4058" spans="1:6" x14ac:dyDescent="0.25">
      <c r="A4058" s="17">
        <v>45711</v>
      </c>
      <c r="B4058" s="24" t="s">
        <v>87</v>
      </c>
      <c r="C4058" s="25">
        <v>43671</v>
      </c>
      <c r="E4058" t="s">
        <v>89</v>
      </c>
      <c r="F4058" s="106"/>
    </row>
    <row r="4059" spans="1:6" x14ac:dyDescent="0.25">
      <c r="A4059" s="17">
        <v>45713</v>
      </c>
      <c r="B4059" s="24" t="s">
        <v>87</v>
      </c>
      <c r="C4059" s="25">
        <v>43671</v>
      </c>
      <c r="E4059" t="s">
        <v>89</v>
      </c>
      <c r="F4059" s="106"/>
    </row>
    <row r="4060" spans="1:6" x14ac:dyDescent="0.25">
      <c r="A4060" s="17">
        <v>45747</v>
      </c>
      <c r="B4060" s="24" t="s">
        <v>87</v>
      </c>
      <c r="C4060" s="25">
        <v>43675</v>
      </c>
      <c r="E4060" t="s">
        <v>89</v>
      </c>
      <c r="F4060" s="106"/>
    </row>
    <row r="4061" spans="1:6" x14ac:dyDescent="0.25">
      <c r="A4061" s="17">
        <v>45746</v>
      </c>
      <c r="B4061" s="24" t="s">
        <v>87</v>
      </c>
      <c r="C4061" s="25">
        <v>43675</v>
      </c>
      <c r="E4061" t="s">
        <v>89</v>
      </c>
      <c r="F4061" s="106"/>
    </row>
    <row r="4062" spans="1:6" x14ac:dyDescent="0.25">
      <c r="A4062" s="17">
        <v>45742</v>
      </c>
      <c r="B4062" s="24" t="s">
        <v>87</v>
      </c>
      <c r="C4062" s="25">
        <v>43675</v>
      </c>
      <c r="E4062" t="s">
        <v>89</v>
      </c>
      <c r="F4062" s="106"/>
    </row>
    <row r="4063" spans="1:6" x14ac:dyDescent="0.25">
      <c r="A4063" s="17">
        <v>45739</v>
      </c>
      <c r="B4063" s="24" t="s">
        <v>87</v>
      </c>
      <c r="C4063" s="25">
        <v>43675</v>
      </c>
      <c r="E4063" t="s">
        <v>89</v>
      </c>
      <c r="F4063" s="106"/>
    </row>
    <row r="4064" spans="1:6" x14ac:dyDescent="0.25">
      <c r="A4064" s="17">
        <v>45743</v>
      </c>
      <c r="B4064" s="24" t="s">
        <v>87</v>
      </c>
      <c r="C4064" s="25">
        <v>43675</v>
      </c>
      <c r="E4064" t="s">
        <v>89</v>
      </c>
      <c r="F4064" s="106"/>
    </row>
    <row r="4065" spans="1:6" x14ac:dyDescent="0.25">
      <c r="A4065" s="17">
        <v>45744</v>
      </c>
      <c r="B4065" s="24" t="s">
        <v>87</v>
      </c>
      <c r="C4065" s="25">
        <v>43675</v>
      </c>
      <c r="E4065" t="s">
        <v>89</v>
      </c>
      <c r="F4065" s="106"/>
    </row>
    <row r="4066" spans="1:6" x14ac:dyDescent="0.25">
      <c r="A4066" s="17">
        <v>45749</v>
      </c>
      <c r="B4066" s="24" t="s">
        <v>87</v>
      </c>
      <c r="C4066" s="25">
        <v>43675</v>
      </c>
      <c r="E4066" t="s">
        <v>89</v>
      </c>
      <c r="F4066" s="106"/>
    </row>
    <row r="4067" spans="1:6" x14ac:dyDescent="0.25">
      <c r="A4067" s="17">
        <v>45745</v>
      </c>
      <c r="B4067" s="24" t="s">
        <v>87</v>
      </c>
      <c r="C4067" s="25">
        <v>43675</v>
      </c>
      <c r="E4067" t="s">
        <v>89</v>
      </c>
      <c r="F4067" s="106"/>
    </row>
    <row r="4068" spans="1:6" x14ac:dyDescent="0.25">
      <c r="A4068" s="17">
        <v>45446</v>
      </c>
      <c r="B4068" s="24" t="s">
        <v>87</v>
      </c>
      <c r="C4068" s="25">
        <v>43677</v>
      </c>
      <c r="E4068" t="s">
        <v>89</v>
      </c>
      <c r="F4068" s="106"/>
    </row>
    <row r="4069" spans="1:6" x14ac:dyDescent="0.25">
      <c r="A4069" s="17">
        <v>45439</v>
      </c>
      <c r="B4069" s="24" t="s">
        <v>87</v>
      </c>
      <c r="C4069" s="25">
        <v>43677</v>
      </c>
      <c r="E4069" t="s">
        <v>89</v>
      </c>
      <c r="F4069" s="106"/>
    </row>
    <row r="4070" spans="1:6" x14ac:dyDescent="0.25">
      <c r="A4070" s="17">
        <v>45452</v>
      </c>
      <c r="B4070" s="24" t="s">
        <v>87</v>
      </c>
      <c r="C4070" s="25">
        <v>43677</v>
      </c>
      <c r="E4070" t="s">
        <v>89</v>
      </c>
      <c r="F4070" s="106"/>
    </row>
    <row r="4071" spans="1:6" x14ac:dyDescent="0.25">
      <c r="A4071" s="17">
        <v>45722</v>
      </c>
      <c r="B4071" s="24" t="s">
        <v>87</v>
      </c>
      <c r="C4071" s="25">
        <v>43677</v>
      </c>
      <c r="E4071" t="s">
        <v>89</v>
      </c>
      <c r="F4071" s="106"/>
    </row>
    <row r="4072" spans="1:6" x14ac:dyDescent="0.25">
      <c r="A4072" s="17">
        <v>45723</v>
      </c>
      <c r="B4072" s="24" t="s">
        <v>87</v>
      </c>
      <c r="C4072" s="25">
        <v>43677</v>
      </c>
      <c r="E4072" t="s">
        <v>89</v>
      </c>
      <c r="F4072" s="106"/>
    </row>
    <row r="4073" spans="1:6" x14ac:dyDescent="0.25">
      <c r="A4073" s="17">
        <v>45719</v>
      </c>
      <c r="B4073" s="24" t="s">
        <v>87</v>
      </c>
      <c r="C4073" s="25">
        <v>43677</v>
      </c>
      <c r="E4073" t="s">
        <v>89</v>
      </c>
      <c r="F4073" s="106"/>
    </row>
    <row r="4074" spans="1:6" x14ac:dyDescent="0.25">
      <c r="A4074" s="17">
        <v>45721</v>
      </c>
      <c r="B4074" s="24" t="s">
        <v>87</v>
      </c>
      <c r="C4074" s="25">
        <v>43677</v>
      </c>
      <c r="E4074" t="s">
        <v>89</v>
      </c>
      <c r="F4074" s="106"/>
    </row>
    <row r="4075" spans="1:6" x14ac:dyDescent="0.25">
      <c r="A4075" s="17">
        <v>50738724</v>
      </c>
      <c r="B4075" s="24" t="s">
        <v>87</v>
      </c>
      <c r="C4075" s="25">
        <v>43677</v>
      </c>
      <c r="E4075" t="s">
        <v>89</v>
      </c>
      <c r="F4075" s="106"/>
    </row>
    <row r="4076" spans="1:6" x14ac:dyDescent="0.25">
      <c r="A4076" s="17">
        <v>50738725</v>
      </c>
      <c r="B4076" s="24" t="s">
        <v>87</v>
      </c>
      <c r="C4076" s="25">
        <v>43677</v>
      </c>
      <c r="E4076" t="s">
        <v>89</v>
      </c>
      <c r="F4076" s="106"/>
    </row>
    <row r="4077" spans="1:6" x14ac:dyDescent="0.25">
      <c r="A4077" s="17">
        <v>50738726</v>
      </c>
      <c r="B4077" s="24" t="s">
        <v>87</v>
      </c>
      <c r="C4077" s="25">
        <v>43677</v>
      </c>
      <c r="E4077" t="s">
        <v>89</v>
      </c>
      <c r="F4077" s="106"/>
    </row>
    <row r="4078" spans="1:6" x14ac:dyDescent="0.25">
      <c r="A4078" s="17">
        <v>50738728</v>
      </c>
      <c r="B4078" s="24" t="s">
        <v>87</v>
      </c>
      <c r="C4078" s="25">
        <v>43677</v>
      </c>
      <c r="E4078" t="s">
        <v>89</v>
      </c>
      <c r="F4078" s="106"/>
    </row>
    <row r="4079" spans="1:6" x14ac:dyDescent="0.25">
      <c r="A4079" s="17">
        <v>50738729</v>
      </c>
      <c r="B4079" s="24" t="s">
        <v>87</v>
      </c>
      <c r="C4079" s="25">
        <v>43677</v>
      </c>
      <c r="E4079" t="s">
        <v>89</v>
      </c>
      <c r="F4079" s="106"/>
    </row>
    <row r="4080" spans="1:6" x14ac:dyDescent="0.25">
      <c r="A4080" s="17">
        <v>50738730</v>
      </c>
      <c r="B4080" s="24" t="s">
        <v>87</v>
      </c>
      <c r="C4080" s="25">
        <v>43677</v>
      </c>
      <c r="E4080" t="s">
        <v>89</v>
      </c>
      <c r="F4080" s="106"/>
    </row>
    <row r="4081" spans="1:6" x14ac:dyDescent="0.25">
      <c r="A4081" s="17">
        <v>30738731</v>
      </c>
      <c r="B4081" s="24" t="s">
        <v>87</v>
      </c>
      <c r="C4081" s="25">
        <v>43677</v>
      </c>
      <c r="E4081" t="s">
        <v>89</v>
      </c>
      <c r="F4081" s="106"/>
    </row>
    <row r="4082" spans="1:6" x14ac:dyDescent="0.25">
      <c r="A4082" s="17">
        <v>45433</v>
      </c>
      <c r="B4082" s="24" t="s">
        <v>87</v>
      </c>
      <c r="C4082" s="25">
        <v>43678</v>
      </c>
      <c r="E4082" t="s">
        <v>89</v>
      </c>
      <c r="F4082" s="106"/>
    </row>
    <row r="4083" spans="1:6" x14ac:dyDescent="0.25">
      <c r="A4083" s="17">
        <v>50738732</v>
      </c>
      <c r="B4083" s="24" t="s">
        <v>87</v>
      </c>
      <c r="C4083" s="25">
        <v>43678</v>
      </c>
      <c r="E4083" t="s">
        <v>89</v>
      </c>
      <c r="F4083" s="106"/>
    </row>
    <row r="4084" spans="1:6" x14ac:dyDescent="0.25">
      <c r="A4084" s="17">
        <v>50738733</v>
      </c>
      <c r="B4084" s="24" t="s">
        <v>87</v>
      </c>
      <c r="C4084" s="25">
        <v>43678</v>
      </c>
      <c r="E4084" t="s">
        <v>89</v>
      </c>
      <c r="F4084" s="106"/>
    </row>
    <row r="4085" spans="1:6" x14ac:dyDescent="0.25">
      <c r="A4085" s="17">
        <v>50738734</v>
      </c>
      <c r="B4085" s="24" t="s">
        <v>87</v>
      </c>
      <c r="C4085" s="25">
        <v>43678</v>
      </c>
      <c r="E4085" t="s">
        <v>89</v>
      </c>
      <c r="F4085" s="106"/>
    </row>
    <row r="4086" spans="1:6" x14ac:dyDescent="0.25">
      <c r="A4086" s="17">
        <v>50738735</v>
      </c>
      <c r="B4086" s="24" t="s">
        <v>87</v>
      </c>
      <c r="C4086" s="25">
        <v>43678</v>
      </c>
      <c r="E4086" t="s">
        <v>89</v>
      </c>
      <c r="F4086" s="106"/>
    </row>
    <row r="4087" spans="1:6" x14ac:dyDescent="0.25">
      <c r="A4087" s="17">
        <v>50738736</v>
      </c>
      <c r="B4087" s="24" t="s">
        <v>87</v>
      </c>
      <c r="C4087" s="25">
        <v>43678</v>
      </c>
      <c r="E4087" t="s">
        <v>89</v>
      </c>
      <c r="F4087" s="106"/>
    </row>
    <row r="4088" spans="1:6" x14ac:dyDescent="0.25">
      <c r="A4088" s="17">
        <v>50738738</v>
      </c>
      <c r="B4088" s="24" t="s">
        <v>87</v>
      </c>
      <c r="C4088" s="25">
        <v>43678</v>
      </c>
      <c r="E4088" t="s">
        <v>89</v>
      </c>
      <c r="F4088" s="106"/>
    </row>
    <row r="4089" spans="1:6" x14ac:dyDescent="0.25">
      <c r="A4089" s="17">
        <v>45709</v>
      </c>
      <c r="B4089" s="24" t="s">
        <v>87</v>
      </c>
      <c r="C4089" s="25">
        <v>43678</v>
      </c>
      <c r="E4089" t="s">
        <v>89</v>
      </c>
      <c r="F4089" s="106"/>
    </row>
    <row r="4090" spans="1:6" x14ac:dyDescent="0.25">
      <c r="A4090" s="17">
        <v>45710</v>
      </c>
      <c r="B4090" s="24" t="s">
        <v>87</v>
      </c>
      <c r="C4090" s="25">
        <v>43678</v>
      </c>
      <c r="E4090" t="s">
        <v>89</v>
      </c>
      <c r="F4090" s="106"/>
    </row>
    <row r="4091" spans="1:6" x14ac:dyDescent="0.25">
      <c r="A4091" s="17">
        <v>45725</v>
      </c>
      <c r="B4091" s="24" t="s">
        <v>87</v>
      </c>
      <c r="C4091" s="25">
        <v>43678</v>
      </c>
      <c r="E4091" t="s">
        <v>89</v>
      </c>
      <c r="F4091" s="106"/>
    </row>
    <row r="4092" spans="1:6" x14ac:dyDescent="0.25">
      <c r="A4092" s="17">
        <v>45714</v>
      </c>
      <c r="B4092" s="24" t="s">
        <v>87</v>
      </c>
      <c r="C4092" s="25">
        <v>43678</v>
      </c>
      <c r="E4092" t="s">
        <v>89</v>
      </c>
      <c r="F4092" s="106"/>
    </row>
    <row r="4093" spans="1:6" x14ac:dyDescent="0.25">
      <c r="A4093" s="17">
        <v>45991</v>
      </c>
      <c r="B4093" s="24" t="s">
        <v>87</v>
      </c>
      <c r="C4093" s="25">
        <v>43679</v>
      </c>
      <c r="E4093" t="s">
        <v>89</v>
      </c>
      <c r="F4093" s="106"/>
    </row>
    <row r="4094" spans="1:6" x14ac:dyDescent="0.25">
      <c r="A4094" s="17">
        <v>45756</v>
      </c>
      <c r="B4094" s="24" t="s">
        <v>87</v>
      </c>
      <c r="C4094" s="25">
        <v>43679</v>
      </c>
      <c r="E4094" t="s">
        <v>89</v>
      </c>
      <c r="F4094" s="106"/>
    </row>
    <row r="4095" spans="1:6" x14ac:dyDescent="0.25">
      <c r="A4095" s="17">
        <v>45753</v>
      </c>
      <c r="B4095" s="24" t="s">
        <v>87</v>
      </c>
      <c r="C4095" s="25">
        <v>43679</v>
      </c>
      <c r="E4095" t="s">
        <v>89</v>
      </c>
      <c r="F4095" s="106"/>
    </row>
    <row r="4096" spans="1:6" x14ac:dyDescent="0.25">
      <c r="A4096" s="17">
        <v>45755</v>
      </c>
      <c r="B4096" s="24" t="s">
        <v>87</v>
      </c>
      <c r="C4096" s="25">
        <v>43679</v>
      </c>
      <c r="E4096" t="s">
        <v>89</v>
      </c>
      <c r="F4096" s="106"/>
    </row>
    <row r="4097" spans="1:6" x14ac:dyDescent="0.25">
      <c r="A4097" s="17">
        <v>50738753</v>
      </c>
      <c r="B4097" s="24" t="s">
        <v>87</v>
      </c>
      <c r="C4097" s="25">
        <v>43681</v>
      </c>
      <c r="E4097" t="s">
        <v>89</v>
      </c>
      <c r="F4097" s="106"/>
    </row>
    <row r="4098" spans="1:6" x14ac:dyDescent="0.25">
      <c r="A4098" s="17">
        <v>50738751</v>
      </c>
      <c r="B4098" s="24" t="s">
        <v>87</v>
      </c>
      <c r="C4098" s="25">
        <v>43681</v>
      </c>
      <c r="E4098" t="s">
        <v>89</v>
      </c>
      <c r="F4098" s="106"/>
    </row>
    <row r="4099" spans="1:6" x14ac:dyDescent="0.25">
      <c r="A4099" s="17">
        <v>50738752</v>
      </c>
      <c r="B4099" s="24" t="s">
        <v>87</v>
      </c>
      <c r="C4099" s="25">
        <v>43681</v>
      </c>
      <c r="E4099" t="s">
        <v>89</v>
      </c>
      <c r="F4099" s="106"/>
    </row>
    <row r="4100" spans="1:6" x14ac:dyDescent="0.25">
      <c r="A4100" s="17">
        <v>50738749</v>
      </c>
      <c r="B4100" s="24" t="s">
        <v>87</v>
      </c>
      <c r="C4100" s="25">
        <v>43681</v>
      </c>
      <c r="E4100" t="s">
        <v>89</v>
      </c>
      <c r="F4100" s="106"/>
    </row>
    <row r="4101" spans="1:6" x14ac:dyDescent="0.25">
      <c r="A4101" s="17">
        <v>50738750</v>
      </c>
      <c r="B4101" s="24" t="s">
        <v>87</v>
      </c>
      <c r="C4101" s="25">
        <v>43681</v>
      </c>
      <c r="E4101" t="s">
        <v>89</v>
      </c>
      <c r="F4101" s="106"/>
    </row>
    <row r="4102" spans="1:6" x14ac:dyDescent="0.25">
      <c r="A4102" s="17">
        <v>50738740</v>
      </c>
      <c r="B4102" s="24" t="s">
        <v>87</v>
      </c>
      <c r="C4102" s="25">
        <v>43681</v>
      </c>
      <c r="E4102" t="s">
        <v>89</v>
      </c>
      <c r="F4102" s="106"/>
    </row>
    <row r="4103" spans="1:6" x14ac:dyDescent="0.25">
      <c r="A4103" s="17">
        <v>50738739</v>
      </c>
      <c r="B4103" s="24" t="s">
        <v>87</v>
      </c>
      <c r="C4103" s="25">
        <v>43681</v>
      </c>
      <c r="E4103" t="s">
        <v>89</v>
      </c>
      <c r="F4103" s="106"/>
    </row>
    <row r="4104" spans="1:6" x14ac:dyDescent="0.25">
      <c r="A4104" s="17">
        <v>50738741</v>
      </c>
      <c r="B4104" s="24" t="s">
        <v>87</v>
      </c>
      <c r="C4104" s="25">
        <v>43681</v>
      </c>
      <c r="E4104" t="s">
        <v>89</v>
      </c>
      <c r="F4104" s="106"/>
    </row>
    <row r="4105" spans="1:6" x14ac:dyDescent="0.25">
      <c r="A4105" s="17">
        <v>50738742</v>
      </c>
      <c r="B4105" s="24" t="s">
        <v>87</v>
      </c>
      <c r="C4105" s="25">
        <v>43681</v>
      </c>
      <c r="E4105" t="s">
        <v>89</v>
      </c>
      <c r="F4105" s="106"/>
    </row>
    <row r="4106" spans="1:6" x14ac:dyDescent="0.25">
      <c r="A4106" s="17">
        <v>50738743</v>
      </c>
      <c r="B4106" s="24" t="s">
        <v>87</v>
      </c>
      <c r="C4106" s="25">
        <v>43681</v>
      </c>
      <c r="E4106" t="s">
        <v>89</v>
      </c>
      <c r="F4106" s="106"/>
    </row>
    <row r="4107" spans="1:6" x14ac:dyDescent="0.25">
      <c r="A4107" s="17">
        <v>50738744</v>
      </c>
      <c r="B4107" s="24" t="s">
        <v>87</v>
      </c>
      <c r="C4107" s="25">
        <v>43681</v>
      </c>
      <c r="E4107" t="s">
        <v>89</v>
      </c>
      <c r="F4107" s="106"/>
    </row>
    <row r="4108" spans="1:6" x14ac:dyDescent="0.25">
      <c r="A4108" s="17">
        <v>50738745</v>
      </c>
      <c r="B4108" s="24" t="s">
        <v>87</v>
      </c>
      <c r="C4108" s="25">
        <v>43681</v>
      </c>
      <c r="E4108" t="s">
        <v>89</v>
      </c>
      <c r="F4108" s="106"/>
    </row>
    <row r="4109" spans="1:6" x14ac:dyDescent="0.25">
      <c r="A4109" s="17">
        <v>50738746</v>
      </c>
      <c r="B4109" s="24" t="s">
        <v>87</v>
      </c>
      <c r="C4109" s="25">
        <v>43681</v>
      </c>
      <c r="E4109" t="s">
        <v>89</v>
      </c>
      <c r="F4109" s="106"/>
    </row>
    <row r="4110" spans="1:6" x14ac:dyDescent="0.25">
      <c r="A4110" s="17">
        <v>45726</v>
      </c>
      <c r="B4110" s="24" t="s">
        <v>87</v>
      </c>
      <c r="C4110" s="25">
        <v>43683</v>
      </c>
      <c r="E4110" t="s">
        <v>89</v>
      </c>
      <c r="F4110" s="106"/>
    </row>
    <row r="4111" spans="1:6" x14ac:dyDescent="0.25">
      <c r="A4111" s="17">
        <v>45470</v>
      </c>
      <c r="B4111" s="24" t="s">
        <v>87</v>
      </c>
      <c r="C4111" s="25">
        <v>43683</v>
      </c>
      <c r="E4111" t="s">
        <v>89</v>
      </c>
      <c r="F4111" s="106"/>
    </row>
    <row r="4112" spans="1:6" x14ac:dyDescent="0.25">
      <c r="A4112" s="17">
        <v>45727</v>
      </c>
      <c r="B4112" s="24" t="s">
        <v>87</v>
      </c>
      <c r="C4112" s="25">
        <v>43683</v>
      </c>
      <c r="E4112" t="s">
        <v>89</v>
      </c>
      <c r="F4112" s="106"/>
    </row>
    <row r="4113" spans="1:6" x14ac:dyDescent="0.25">
      <c r="A4113" s="17">
        <v>45724</v>
      </c>
      <c r="B4113" s="24" t="s">
        <v>87</v>
      </c>
      <c r="C4113" s="25">
        <v>43683</v>
      </c>
      <c r="E4113" t="s">
        <v>89</v>
      </c>
      <c r="F4113" s="106"/>
    </row>
    <row r="4114" spans="1:6" x14ac:dyDescent="0.25">
      <c r="A4114" s="17">
        <v>45609</v>
      </c>
      <c r="B4114" s="24" t="s">
        <v>87</v>
      </c>
      <c r="C4114" s="25">
        <v>43684</v>
      </c>
      <c r="E4114" t="s">
        <v>89</v>
      </c>
      <c r="F4114" s="106"/>
    </row>
    <row r="4115" spans="1:6" x14ac:dyDescent="0.25">
      <c r="A4115" s="17">
        <v>45611</v>
      </c>
      <c r="B4115" s="24" t="s">
        <v>87</v>
      </c>
      <c r="C4115" s="25">
        <v>43684</v>
      </c>
      <c r="E4115" t="s">
        <v>89</v>
      </c>
      <c r="F4115" s="106"/>
    </row>
    <row r="4116" spans="1:6" x14ac:dyDescent="0.25">
      <c r="A4116" s="17">
        <v>45612</v>
      </c>
      <c r="B4116" s="24" t="s">
        <v>87</v>
      </c>
      <c r="C4116" s="25">
        <v>43684</v>
      </c>
      <c r="E4116" t="s">
        <v>89</v>
      </c>
      <c r="F4116" s="106"/>
    </row>
    <row r="4117" spans="1:6" x14ac:dyDescent="0.25">
      <c r="A4117" s="17">
        <v>45610</v>
      </c>
      <c r="B4117" s="24" t="s">
        <v>87</v>
      </c>
      <c r="C4117" s="25">
        <v>43684</v>
      </c>
      <c r="E4117" t="s">
        <v>89</v>
      </c>
      <c r="F4117" s="106"/>
    </row>
    <row r="4118" spans="1:6" x14ac:dyDescent="0.25">
      <c r="A4118" s="17">
        <v>48997</v>
      </c>
      <c r="B4118" s="24" t="s">
        <v>87</v>
      </c>
      <c r="C4118" s="25">
        <v>43684</v>
      </c>
      <c r="E4118" t="s">
        <v>89</v>
      </c>
      <c r="F4118" s="106"/>
    </row>
    <row r="4119" spans="1:6" x14ac:dyDescent="0.25">
      <c r="A4119" s="17">
        <v>50720</v>
      </c>
      <c r="B4119" s="24" t="s">
        <v>87</v>
      </c>
      <c r="C4119" s="25">
        <v>43685</v>
      </c>
      <c r="E4119" t="s">
        <v>89</v>
      </c>
      <c r="F4119" s="106"/>
    </row>
    <row r="4120" spans="1:6" x14ac:dyDescent="0.25">
      <c r="A4120" s="17">
        <v>45608</v>
      </c>
      <c r="B4120" s="24" t="s">
        <v>87</v>
      </c>
      <c r="C4120" s="25">
        <v>43685</v>
      </c>
      <c r="E4120" t="s">
        <v>89</v>
      </c>
      <c r="F4120" s="106"/>
    </row>
    <row r="4121" spans="1:6" x14ac:dyDescent="0.25">
      <c r="A4121" s="17">
        <v>45614</v>
      </c>
      <c r="B4121" s="24" t="s">
        <v>87</v>
      </c>
      <c r="C4121" s="25">
        <v>43685</v>
      </c>
      <c r="E4121" t="s">
        <v>89</v>
      </c>
      <c r="F4121" s="106"/>
    </row>
    <row r="4122" spans="1:6" x14ac:dyDescent="0.25">
      <c r="A4122" s="17">
        <v>45613</v>
      </c>
      <c r="B4122" s="24" t="s">
        <v>87</v>
      </c>
      <c r="C4122" s="25">
        <v>43685</v>
      </c>
      <c r="E4122" t="s">
        <v>89</v>
      </c>
      <c r="F4122" s="106"/>
    </row>
    <row r="4123" spans="1:6" x14ac:dyDescent="0.25">
      <c r="A4123" s="17">
        <v>45879</v>
      </c>
      <c r="B4123" s="24" t="s">
        <v>87</v>
      </c>
      <c r="C4123" s="25">
        <v>43685</v>
      </c>
      <c r="E4123" t="s">
        <v>89</v>
      </c>
      <c r="F4123" s="106"/>
    </row>
    <row r="4124" spans="1:6" x14ac:dyDescent="0.25">
      <c r="A4124" s="17">
        <v>49627</v>
      </c>
      <c r="B4124" s="24" t="s">
        <v>87</v>
      </c>
      <c r="C4124" s="25">
        <v>43685</v>
      </c>
      <c r="E4124" t="s">
        <v>89</v>
      </c>
      <c r="F4124" s="106"/>
    </row>
    <row r="4125" spans="1:6" x14ac:dyDescent="0.25">
      <c r="A4125" s="17">
        <v>49525</v>
      </c>
      <c r="B4125" s="24" t="s">
        <v>87</v>
      </c>
      <c r="C4125" s="25">
        <v>43685</v>
      </c>
      <c r="E4125" t="s">
        <v>89</v>
      </c>
      <c r="F4125" s="106"/>
    </row>
    <row r="4126" spans="1:6" x14ac:dyDescent="0.25">
      <c r="A4126" s="17">
        <v>51072</v>
      </c>
      <c r="B4126" s="24" t="s">
        <v>87</v>
      </c>
      <c r="C4126" s="25">
        <v>43685</v>
      </c>
      <c r="E4126" t="s">
        <v>89</v>
      </c>
      <c r="F4126" s="106"/>
    </row>
    <row r="4127" spans="1:6" x14ac:dyDescent="0.25">
      <c r="A4127" s="17">
        <v>50882</v>
      </c>
      <c r="B4127" s="24" t="s">
        <v>87</v>
      </c>
      <c r="C4127" s="25">
        <v>43685</v>
      </c>
      <c r="E4127" t="s">
        <v>89</v>
      </c>
      <c r="F4127" s="106"/>
    </row>
    <row r="4128" spans="1:6" x14ac:dyDescent="0.25">
      <c r="A4128" s="17">
        <v>45718</v>
      </c>
      <c r="B4128" s="24" t="s">
        <v>87</v>
      </c>
      <c r="C4128" s="25">
        <v>43686</v>
      </c>
      <c r="E4128" t="s">
        <v>89</v>
      </c>
      <c r="F4128" s="106"/>
    </row>
    <row r="4129" spans="1:6" x14ac:dyDescent="0.25">
      <c r="A4129" s="17">
        <v>45730</v>
      </c>
      <c r="B4129" s="24" t="s">
        <v>87</v>
      </c>
      <c r="C4129" s="25">
        <v>43686</v>
      </c>
      <c r="E4129" t="s">
        <v>89</v>
      </c>
      <c r="F4129" s="106"/>
    </row>
    <row r="4130" spans="1:6" x14ac:dyDescent="0.25">
      <c r="A4130" s="17">
        <v>45748</v>
      </c>
      <c r="B4130" s="24" t="s">
        <v>87</v>
      </c>
      <c r="C4130" s="25">
        <v>43686</v>
      </c>
      <c r="E4130" t="s">
        <v>89</v>
      </c>
      <c r="F4130" s="106"/>
    </row>
    <row r="4131" spans="1:6" x14ac:dyDescent="0.25">
      <c r="A4131" s="17">
        <v>45720</v>
      </c>
      <c r="B4131" s="24" t="s">
        <v>87</v>
      </c>
      <c r="C4131" s="25">
        <v>43686</v>
      </c>
      <c r="E4131" t="s">
        <v>89</v>
      </c>
      <c r="F4131" s="106"/>
    </row>
    <row r="4132" spans="1:6" x14ac:dyDescent="0.25">
      <c r="A4132" s="17">
        <v>45776</v>
      </c>
      <c r="B4132" s="24" t="s">
        <v>87</v>
      </c>
      <c r="C4132" s="25">
        <v>43689</v>
      </c>
      <c r="E4132" t="s">
        <v>89</v>
      </c>
      <c r="F4132" s="106"/>
    </row>
    <row r="4133" spans="1:6" x14ac:dyDescent="0.25">
      <c r="A4133" s="17">
        <v>45767</v>
      </c>
      <c r="B4133" s="24" t="s">
        <v>87</v>
      </c>
      <c r="C4133" s="25">
        <v>43689</v>
      </c>
      <c r="E4133" t="s">
        <v>89</v>
      </c>
      <c r="F4133" s="106"/>
    </row>
    <row r="4134" spans="1:6" x14ac:dyDescent="0.25">
      <c r="A4134" s="17">
        <v>45775</v>
      </c>
      <c r="B4134" s="24" t="s">
        <v>87</v>
      </c>
      <c r="C4134" s="25">
        <v>43689</v>
      </c>
      <c r="E4134" t="s">
        <v>89</v>
      </c>
      <c r="F4134" s="106"/>
    </row>
    <row r="4135" spans="1:6" x14ac:dyDescent="0.25">
      <c r="A4135" s="17">
        <v>45768</v>
      </c>
      <c r="B4135" s="24" t="s">
        <v>87</v>
      </c>
      <c r="C4135" s="25">
        <v>43689</v>
      </c>
      <c r="E4135" t="s">
        <v>89</v>
      </c>
      <c r="F4135" s="106"/>
    </row>
    <row r="4136" spans="1:6" x14ac:dyDescent="0.25">
      <c r="A4136" s="17">
        <v>45762</v>
      </c>
      <c r="B4136" s="24" t="s">
        <v>87</v>
      </c>
      <c r="C4136" s="25">
        <v>43690</v>
      </c>
      <c r="E4136" t="s">
        <v>89</v>
      </c>
      <c r="F4136" s="106"/>
    </row>
    <row r="4137" spans="1:6" x14ac:dyDescent="0.25">
      <c r="A4137" s="17">
        <v>45765</v>
      </c>
      <c r="B4137" s="24" t="s">
        <v>87</v>
      </c>
      <c r="C4137" s="25">
        <v>43690</v>
      </c>
      <c r="E4137" t="s">
        <v>89</v>
      </c>
      <c r="F4137" s="106"/>
    </row>
    <row r="4138" spans="1:6" x14ac:dyDescent="0.25">
      <c r="A4138" s="17">
        <v>48877</v>
      </c>
      <c r="B4138" s="24" t="s">
        <v>87</v>
      </c>
      <c r="C4138" s="25">
        <v>43690</v>
      </c>
      <c r="E4138" t="s">
        <v>89</v>
      </c>
      <c r="F4138" s="106"/>
    </row>
    <row r="4139" spans="1:6" x14ac:dyDescent="0.25">
      <c r="A4139" s="17">
        <v>45763</v>
      </c>
      <c r="B4139" s="24" t="s">
        <v>87</v>
      </c>
      <c r="C4139" s="25">
        <v>43690</v>
      </c>
      <c r="E4139" t="s">
        <v>89</v>
      </c>
      <c r="F4139" s="106"/>
    </row>
    <row r="4140" spans="1:6" x14ac:dyDescent="0.25">
      <c r="A4140" s="17">
        <v>50244</v>
      </c>
      <c r="B4140" s="24" t="s">
        <v>87</v>
      </c>
      <c r="C4140" s="25">
        <v>43691</v>
      </c>
      <c r="E4140" t="s">
        <v>89</v>
      </c>
      <c r="F4140" s="106"/>
    </row>
    <row r="4141" spans="1:6" x14ac:dyDescent="0.25">
      <c r="A4141" s="17">
        <v>46615</v>
      </c>
      <c r="B4141" s="24" t="s">
        <v>87</v>
      </c>
      <c r="C4141" s="25">
        <v>43691</v>
      </c>
      <c r="E4141" t="s">
        <v>89</v>
      </c>
      <c r="F4141" s="106"/>
    </row>
    <row r="4142" spans="1:6" x14ac:dyDescent="0.25">
      <c r="A4142" s="17">
        <v>51635</v>
      </c>
      <c r="B4142" s="24" t="s">
        <v>87</v>
      </c>
      <c r="C4142" s="25">
        <v>43691</v>
      </c>
      <c r="E4142" t="s">
        <v>89</v>
      </c>
      <c r="F4142" s="106"/>
    </row>
    <row r="4143" spans="1:6" x14ac:dyDescent="0.25">
      <c r="A4143" s="17">
        <v>49529</v>
      </c>
      <c r="B4143" s="24" t="s">
        <v>87</v>
      </c>
      <c r="C4143" s="25">
        <v>43691</v>
      </c>
      <c r="E4143" t="s">
        <v>89</v>
      </c>
      <c r="F4143" s="106"/>
    </row>
    <row r="4144" spans="1:6" x14ac:dyDescent="0.25">
      <c r="A4144" s="17">
        <v>46456</v>
      </c>
      <c r="B4144" s="24" t="s">
        <v>87</v>
      </c>
      <c r="C4144" s="25">
        <v>43693</v>
      </c>
      <c r="E4144" t="s">
        <v>89</v>
      </c>
      <c r="F4144" s="106"/>
    </row>
    <row r="4145" spans="1:6" x14ac:dyDescent="0.25">
      <c r="A4145" s="17">
        <v>47248</v>
      </c>
      <c r="B4145" s="24" t="s">
        <v>87</v>
      </c>
      <c r="C4145" s="25">
        <v>43696</v>
      </c>
      <c r="E4145" t="s">
        <v>89</v>
      </c>
      <c r="F4145" s="106"/>
    </row>
    <row r="4146" spans="1:6" x14ac:dyDescent="0.25">
      <c r="A4146" s="17">
        <v>49775</v>
      </c>
      <c r="B4146" s="24" t="s">
        <v>87</v>
      </c>
      <c r="C4146" s="25">
        <v>43699</v>
      </c>
      <c r="E4146" t="s">
        <v>89</v>
      </c>
      <c r="F4146" s="106"/>
    </row>
    <row r="4147" spans="1:6" x14ac:dyDescent="0.25">
      <c r="A4147" s="17">
        <v>50567</v>
      </c>
      <c r="B4147" s="24" t="s">
        <v>87</v>
      </c>
      <c r="C4147" s="25">
        <v>43699</v>
      </c>
      <c r="E4147" t="s">
        <v>89</v>
      </c>
      <c r="F4147" s="106"/>
    </row>
    <row r="4148" spans="1:6" x14ac:dyDescent="0.25">
      <c r="A4148" s="17">
        <v>48878</v>
      </c>
      <c r="B4148" s="24" t="s">
        <v>87</v>
      </c>
      <c r="C4148" s="25">
        <v>43703</v>
      </c>
      <c r="E4148" t="s">
        <v>89</v>
      </c>
      <c r="F4148" s="106"/>
    </row>
    <row r="4149" spans="1:6" x14ac:dyDescent="0.25">
      <c r="A4149" s="17">
        <v>46517</v>
      </c>
      <c r="B4149" s="24" t="s">
        <v>87</v>
      </c>
      <c r="C4149" s="25">
        <v>43705</v>
      </c>
      <c r="E4149" t="s">
        <v>89</v>
      </c>
      <c r="F4149" s="106"/>
    </row>
    <row r="4150" spans="1:6" x14ac:dyDescent="0.25">
      <c r="A4150" s="17">
        <v>45538</v>
      </c>
      <c r="B4150" s="24" t="s">
        <v>87</v>
      </c>
      <c r="C4150" s="25">
        <v>43705</v>
      </c>
      <c r="E4150" t="s">
        <v>89</v>
      </c>
      <c r="F4150" s="106"/>
    </row>
    <row r="4151" spans="1:6" x14ac:dyDescent="0.25">
      <c r="A4151" s="17">
        <v>45092</v>
      </c>
      <c r="B4151" s="33" t="s">
        <v>87</v>
      </c>
      <c r="C4151" s="25">
        <v>43711</v>
      </c>
      <c r="E4151" t="s">
        <v>89</v>
      </c>
      <c r="F4151" s="106"/>
    </row>
    <row r="4152" spans="1:6" x14ac:dyDescent="0.25">
      <c r="A4152" s="17">
        <v>45492</v>
      </c>
      <c r="B4152" s="33" t="s">
        <v>87</v>
      </c>
      <c r="C4152" s="25">
        <v>43711</v>
      </c>
      <c r="E4152" t="s">
        <v>89</v>
      </c>
      <c r="F4152" s="106"/>
    </row>
    <row r="4153" spans="1:6" x14ac:dyDescent="0.25">
      <c r="A4153" s="17">
        <v>45493</v>
      </c>
      <c r="B4153" s="33" t="s">
        <v>87</v>
      </c>
      <c r="C4153" s="25">
        <v>43711</v>
      </c>
      <c r="E4153" t="s">
        <v>89</v>
      </c>
      <c r="F4153" s="106"/>
    </row>
    <row r="4154" spans="1:6" x14ac:dyDescent="0.25">
      <c r="A4154" s="17">
        <v>45489</v>
      </c>
      <c r="B4154" s="33" t="s">
        <v>87</v>
      </c>
      <c r="C4154" s="25">
        <v>43711</v>
      </c>
      <c r="E4154" t="s">
        <v>89</v>
      </c>
      <c r="F4154" s="106"/>
    </row>
    <row r="4155" spans="1:6" x14ac:dyDescent="0.25">
      <c r="A4155" s="17">
        <v>45814</v>
      </c>
      <c r="B4155" s="33" t="s">
        <v>87</v>
      </c>
      <c r="C4155" s="25">
        <v>43711</v>
      </c>
      <c r="E4155" t="s">
        <v>89</v>
      </c>
      <c r="F4155" s="106"/>
    </row>
    <row r="4156" spans="1:6" x14ac:dyDescent="0.25">
      <c r="A4156" s="17">
        <v>45816</v>
      </c>
      <c r="B4156" s="33" t="s">
        <v>87</v>
      </c>
      <c r="C4156" s="25">
        <v>43711</v>
      </c>
      <c r="E4156" t="s">
        <v>89</v>
      </c>
      <c r="F4156" s="106"/>
    </row>
    <row r="4157" spans="1:6" x14ac:dyDescent="0.25">
      <c r="A4157" s="17">
        <v>45817</v>
      </c>
      <c r="B4157" s="33" t="s">
        <v>87</v>
      </c>
      <c r="C4157" s="25">
        <v>43711</v>
      </c>
      <c r="E4157" t="s">
        <v>89</v>
      </c>
      <c r="F4157" s="106"/>
    </row>
    <row r="4158" spans="1:6" x14ac:dyDescent="0.25">
      <c r="A4158" s="17">
        <v>45818</v>
      </c>
      <c r="B4158" s="33" t="s">
        <v>87</v>
      </c>
      <c r="C4158" s="25">
        <v>43711</v>
      </c>
      <c r="E4158" t="s">
        <v>89</v>
      </c>
      <c r="F4158" s="106"/>
    </row>
    <row r="4159" spans="1:6" x14ac:dyDescent="0.25">
      <c r="A4159" s="17">
        <v>45820</v>
      </c>
      <c r="B4159" s="33" t="s">
        <v>87</v>
      </c>
      <c r="C4159" s="25">
        <v>43711</v>
      </c>
      <c r="E4159" t="s">
        <v>89</v>
      </c>
      <c r="F4159" s="106"/>
    </row>
    <row r="4160" spans="1:6" x14ac:dyDescent="0.25">
      <c r="A4160" s="17">
        <v>45821</v>
      </c>
      <c r="B4160" s="33" t="s">
        <v>87</v>
      </c>
      <c r="C4160" s="25">
        <v>43711</v>
      </c>
      <c r="E4160" t="s">
        <v>89</v>
      </c>
      <c r="F4160" s="106"/>
    </row>
    <row r="4161" spans="1:6" x14ac:dyDescent="0.25">
      <c r="A4161" s="17">
        <v>45822</v>
      </c>
      <c r="B4161" s="33" t="s">
        <v>87</v>
      </c>
      <c r="C4161" s="25">
        <v>43711</v>
      </c>
      <c r="E4161" t="s">
        <v>89</v>
      </c>
      <c r="F4161" s="106"/>
    </row>
    <row r="4162" spans="1:6" x14ac:dyDescent="0.25">
      <c r="A4162" s="17">
        <v>45823</v>
      </c>
      <c r="B4162" s="33" t="s">
        <v>87</v>
      </c>
      <c r="C4162" s="25">
        <v>43711</v>
      </c>
      <c r="E4162" t="s">
        <v>89</v>
      </c>
      <c r="F4162" s="106"/>
    </row>
    <row r="4163" spans="1:6" x14ac:dyDescent="0.25">
      <c r="A4163" s="17">
        <v>45824</v>
      </c>
      <c r="B4163" s="33" t="s">
        <v>87</v>
      </c>
      <c r="C4163" s="25">
        <v>43711</v>
      </c>
      <c r="E4163" t="s">
        <v>89</v>
      </c>
      <c r="F4163" s="106"/>
    </row>
    <row r="4164" spans="1:6" x14ac:dyDescent="0.25">
      <c r="A4164" s="17">
        <v>45825</v>
      </c>
      <c r="B4164" s="33" t="s">
        <v>87</v>
      </c>
      <c r="C4164" s="25">
        <v>43711</v>
      </c>
      <c r="E4164" t="s">
        <v>89</v>
      </c>
      <c r="F4164" s="106"/>
    </row>
    <row r="4165" spans="1:6" x14ac:dyDescent="0.25">
      <c r="A4165" s="17">
        <v>45511</v>
      </c>
      <c r="B4165" s="33" t="s">
        <v>87</v>
      </c>
      <c r="C4165" s="25">
        <v>43712</v>
      </c>
      <c r="E4165" t="s">
        <v>89</v>
      </c>
      <c r="F4165" s="106"/>
    </row>
    <row r="4166" spans="1:6" x14ac:dyDescent="0.25">
      <c r="A4166" s="17">
        <v>45512</v>
      </c>
      <c r="B4166" s="33" t="s">
        <v>87</v>
      </c>
      <c r="C4166" s="25">
        <v>43712</v>
      </c>
      <c r="E4166" t="s">
        <v>89</v>
      </c>
      <c r="F4166" s="106"/>
    </row>
    <row r="4167" spans="1:6" x14ac:dyDescent="0.25">
      <c r="A4167" s="17">
        <v>45500</v>
      </c>
      <c r="B4167" s="33" t="s">
        <v>87</v>
      </c>
      <c r="C4167" s="25">
        <v>43712</v>
      </c>
      <c r="E4167" t="s">
        <v>89</v>
      </c>
      <c r="F4167" s="106"/>
    </row>
    <row r="4168" spans="1:6" x14ac:dyDescent="0.25">
      <c r="A4168" s="17">
        <v>45501</v>
      </c>
      <c r="B4168" s="33" t="s">
        <v>87</v>
      </c>
      <c r="C4168" s="25">
        <v>43712</v>
      </c>
      <c r="E4168" t="s">
        <v>89</v>
      </c>
      <c r="F4168" s="106"/>
    </row>
    <row r="4169" spans="1:6" x14ac:dyDescent="0.25">
      <c r="A4169" s="17">
        <v>45502</v>
      </c>
      <c r="B4169" s="33" t="s">
        <v>87</v>
      </c>
      <c r="C4169" s="25">
        <v>43712</v>
      </c>
      <c r="E4169" t="s">
        <v>89</v>
      </c>
      <c r="F4169" s="106"/>
    </row>
    <row r="4170" spans="1:6" x14ac:dyDescent="0.25">
      <c r="A4170" s="17">
        <v>45503</v>
      </c>
      <c r="B4170" s="33" t="s">
        <v>87</v>
      </c>
      <c r="C4170" s="25">
        <v>43712</v>
      </c>
      <c r="E4170" t="s">
        <v>89</v>
      </c>
      <c r="F4170" s="106"/>
    </row>
    <row r="4171" spans="1:6" x14ac:dyDescent="0.25">
      <c r="A4171" s="17">
        <v>45505</v>
      </c>
      <c r="B4171" s="33" t="s">
        <v>87</v>
      </c>
      <c r="C4171" s="25">
        <v>43712</v>
      </c>
      <c r="E4171" t="s">
        <v>89</v>
      </c>
      <c r="F4171" s="106"/>
    </row>
    <row r="4172" spans="1:6" x14ac:dyDescent="0.25">
      <c r="A4172" s="17">
        <v>48838</v>
      </c>
      <c r="B4172" s="24" t="s">
        <v>87</v>
      </c>
      <c r="C4172" s="25">
        <v>43712</v>
      </c>
      <c r="E4172" t="s">
        <v>89</v>
      </c>
      <c r="F4172" s="106"/>
    </row>
    <row r="4173" spans="1:6" x14ac:dyDescent="0.25">
      <c r="A4173" s="17">
        <v>45519</v>
      </c>
      <c r="B4173" s="33" t="s">
        <v>87</v>
      </c>
      <c r="C4173" s="25">
        <v>43713</v>
      </c>
      <c r="E4173" t="s">
        <v>89</v>
      </c>
      <c r="F4173" s="106"/>
    </row>
    <row r="4174" spans="1:6" x14ac:dyDescent="0.25">
      <c r="A4174" s="17">
        <v>45520</v>
      </c>
      <c r="B4174" s="33" t="s">
        <v>87</v>
      </c>
      <c r="C4174" s="25">
        <v>43713</v>
      </c>
      <c r="E4174" t="s">
        <v>89</v>
      </c>
      <c r="F4174" s="106"/>
    </row>
    <row r="4175" spans="1:6" x14ac:dyDescent="0.25">
      <c r="A4175" s="17">
        <v>45521</v>
      </c>
      <c r="B4175" s="33" t="s">
        <v>87</v>
      </c>
      <c r="C4175" s="25">
        <v>43713</v>
      </c>
      <c r="E4175" t="s">
        <v>89</v>
      </c>
      <c r="F4175" s="106"/>
    </row>
    <row r="4176" spans="1:6" x14ac:dyDescent="0.25">
      <c r="A4176" s="17">
        <v>45513</v>
      </c>
      <c r="B4176" s="33" t="s">
        <v>87</v>
      </c>
      <c r="C4176" s="25">
        <v>43713</v>
      </c>
      <c r="E4176" t="s">
        <v>89</v>
      </c>
      <c r="F4176" s="106"/>
    </row>
    <row r="4177" spans="1:6" x14ac:dyDescent="0.25">
      <c r="A4177" s="17">
        <v>45514</v>
      </c>
      <c r="B4177" s="33" t="s">
        <v>87</v>
      </c>
      <c r="C4177" s="25">
        <v>43713</v>
      </c>
      <c r="E4177" t="s">
        <v>89</v>
      </c>
      <c r="F4177" s="106"/>
    </row>
    <row r="4178" spans="1:6" x14ac:dyDescent="0.25">
      <c r="A4178" s="17">
        <v>45515</v>
      </c>
      <c r="B4178" s="33" t="s">
        <v>87</v>
      </c>
      <c r="C4178" s="25">
        <v>43713</v>
      </c>
      <c r="E4178" t="s">
        <v>89</v>
      </c>
      <c r="F4178" s="106"/>
    </row>
    <row r="4179" spans="1:6" x14ac:dyDescent="0.25">
      <c r="A4179" s="17">
        <v>45517</v>
      </c>
      <c r="B4179" s="33" t="s">
        <v>87</v>
      </c>
      <c r="C4179" s="25">
        <v>43713</v>
      </c>
      <c r="E4179" t="s">
        <v>89</v>
      </c>
      <c r="F4179" s="106"/>
    </row>
    <row r="4180" spans="1:6" x14ac:dyDescent="0.25">
      <c r="A4180" s="17">
        <v>45522</v>
      </c>
      <c r="B4180" s="33" t="s">
        <v>87</v>
      </c>
      <c r="C4180" s="25">
        <v>43714</v>
      </c>
      <c r="E4180" t="s">
        <v>89</v>
      </c>
      <c r="F4180" s="106"/>
    </row>
    <row r="4181" spans="1:6" x14ac:dyDescent="0.25">
      <c r="A4181" s="17">
        <v>45495</v>
      </c>
      <c r="B4181" s="33" t="s">
        <v>87</v>
      </c>
      <c r="C4181" s="25">
        <v>43714</v>
      </c>
      <c r="E4181" t="s">
        <v>89</v>
      </c>
      <c r="F4181" s="106"/>
    </row>
    <row r="4182" spans="1:6" x14ac:dyDescent="0.25">
      <c r="A4182" s="17">
        <v>45496</v>
      </c>
      <c r="B4182" s="33" t="s">
        <v>87</v>
      </c>
      <c r="C4182" s="25">
        <v>43714</v>
      </c>
      <c r="E4182" t="s">
        <v>89</v>
      </c>
      <c r="F4182" s="106"/>
    </row>
    <row r="4183" spans="1:6" x14ac:dyDescent="0.25">
      <c r="A4183" s="17">
        <v>46225</v>
      </c>
      <c r="B4183" s="33" t="s">
        <v>87</v>
      </c>
      <c r="C4183" s="25">
        <v>43714</v>
      </c>
      <c r="E4183" t="s">
        <v>89</v>
      </c>
      <c r="F4183" s="106"/>
    </row>
    <row r="4184" spans="1:6" x14ac:dyDescent="0.25">
      <c r="A4184" s="17">
        <v>46268</v>
      </c>
      <c r="B4184" s="33" t="s">
        <v>87</v>
      </c>
      <c r="C4184" s="25">
        <v>43714</v>
      </c>
      <c r="E4184" t="s">
        <v>89</v>
      </c>
      <c r="F4184" s="106"/>
    </row>
    <row r="4185" spans="1:6" x14ac:dyDescent="0.25">
      <c r="A4185" s="17">
        <v>46269</v>
      </c>
      <c r="B4185" s="33" t="s">
        <v>87</v>
      </c>
      <c r="C4185" s="25">
        <v>43714</v>
      </c>
      <c r="E4185" t="s">
        <v>89</v>
      </c>
      <c r="F4185" s="106"/>
    </row>
    <row r="4186" spans="1:6" x14ac:dyDescent="0.25">
      <c r="A4186" s="17">
        <v>46270</v>
      </c>
      <c r="B4186" s="33" t="s">
        <v>87</v>
      </c>
      <c r="C4186" s="25">
        <v>43714</v>
      </c>
      <c r="E4186" t="s">
        <v>89</v>
      </c>
      <c r="F4186" s="106"/>
    </row>
    <row r="4187" spans="1:6" x14ac:dyDescent="0.25">
      <c r="A4187" s="17">
        <v>45523</v>
      </c>
      <c r="B4187" s="33" t="s">
        <v>87</v>
      </c>
      <c r="C4187" s="25">
        <v>43714</v>
      </c>
      <c r="E4187" t="s">
        <v>89</v>
      </c>
      <c r="F4187" s="106"/>
    </row>
    <row r="4188" spans="1:6" x14ac:dyDescent="0.25">
      <c r="A4188" s="17">
        <v>45499</v>
      </c>
      <c r="B4188" s="33" t="s">
        <v>87</v>
      </c>
      <c r="C4188" s="25">
        <v>43714</v>
      </c>
      <c r="E4188" t="s">
        <v>89</v>
      </c>
      <c r="F4188" s="106"/>
    </row>
    <row r="4189" spans="1:6" x14ac:dyDescent="0.25">
      <c r="A4189" s="17">
        <v>45533</v>
      </c>
      <c r="B4189" s="33" t="s">
        <v>87</v>
      </c>
      <c r="C4189" s="25">
        <v>43714</v>
      </c>
      <c r="E4189" t="s">
        <v>89</v>
      </c>
      <c r="F4189" s="106"/>
    </row>
    <row r="4190" spans="1:6" x14ac:dyDescent="0.25">
      <c r="A4190" s="17">
        <v>45534</v>
      </c>
      <c r="B4190" s="33" t="s">
        <v>87</v>
      </c>
      <c r="C4190" s="25">
        <v>43714</v>
      </c>
      <c r="E4190" t="s">
        <v>89</v>
      </c>
      <c r="F4190" s="106"/>
    </row>
    <row r="4191" spans="1:6" x14ac:dyDescent="0.25">
      <c r="A4191" s="17">
        <v>45528</v>
      </c>
      <c r="B4191" s="33" t="s">
        <v>87</v>
      </c>
      <c r="C4191" s="25">
        <v>43714</v>
      </c>
      <c r="E4191" t="s">
        <v>89</v>
      </c>
      <c r="F4191" s="106"/>
    </row>
    <row r="4192" spans="1:6" x14ac:dyDescent="0.25">
      <c r="A4192" s="17">
        <v>45529</v>
      </c>
      <c r="B4192" s="33" t="s">
        <v>87</v>
      </c>
      <c r="C4192" s="25">
        <v>43714</v>
      </c>
      <c r="E4192" t="s">
        <v>89</v>
      </c>
      <c r="F4192" s="106"/>
    </row>
    <row r="4193" spans="1:6" x14ac:dyDescent="0.25">
      <c r="A4193" s="17">
        <v>45530</v>
      </c>
      <c r="B4193" s="33" t="s">
        <v>87</v>
      </c>
      <c r="C4193" s="25">
        <v>43714</v>
      </c>
      <c r="E4193" t="s">
        <v>89</v>
      </c>
      <c r="F4193" s="106"/>
    </row>
    <row r="4194" spans="1:6" x14ac:dyDescent="0.25">
      <c r="A4194" s="17">
        <v>45531</v>
      </c>
      <c r="B4194" s="33" t="s">
        <v>87</v>
      </c>
      <c r="C4194" s="25">
        <v>43714</v>
      </c>
      <c r="E4194" t="s">
        <v>89</v>
      </c>
      <c r="F4194" s="106"/>
    </row>
    <row r="4195" spans="1:6" x14ac:dyDescent="0.25">
      <c r="A4195" s="17">
        <v>45617</v>
      </c>
      <c r="B4195" s="33" t="s">
        <v>87</v>
      </c>
      <c r="C4195" s="25">
        <v>43717</v>
      </c>
      <c r="E4195" t="s">
        <v>89</v>
      </c>
      <c r="F4195" s="106"/>
    </row>
    <row r="4196" spans="1:6" x14ac:dyDescent="0.25">
      <c r="A4196" s="17">
        <v>45618</v>
      </c>
      <c r="B4196" s="33" t="s">
        <v>87</v>
      </c>
      <c r="C4196" s="25">
        <v>43717</v>
      </c>
      <c r="E4196" t="s">
        <v>89</v>
      </c>
      <c r="F4196" s="106"/>
    </row>
    <row r="4197" spans="1:6" x14ac:dyDescent="0.25">
      <c r="A4197" s="17">
        <v>45619</v>
      </c>
      <c r="B4197" s="33" t="s">
        <v>87</v>
      </c>
      <c r="C4197" s="25">
        <v>43717</v>
      </c>
      <c r="E4197" t="s">
        <v>89</v>
      </c>
      <c r="F4197" s="106"/>
    </row>
    <row r="4198" spans="1:6" x14ac:dyDescent="0.25">
      <c r="A4198" s="17">
        <v>45620</v>
      </c>
      <c r="B4198" s="33" t="s">
        <v>87</v>
      </c>
      <c r="C4198" s="25">
        <v>43717</v>
      </c>
      <c r="E4198" t="s">
        <v>89</v>
      </c>
      <c r="F4198" s="106"/>
    </row>
    <row r="4199" spans="1:6" x14ac:dyDescent="0.25">
      <c r="A4199" s="17">
        <v>45568</v>
      </c>
      <c r="B4199" s="33" t="s">
        <v>87</v>
      </c>
      <c r="C4199" s="25">
        <v>43717</v>
      </c>
      <c r="E4199" t="s">
        <v>89</v>
      </c>
      <c r="F4199" s="106"/>
    </row>
    <row r="4200" spans="1:6" x14ac:dyDescent="0.25">
      <c r="A4200" s="17">
        <v>45569</v>
      </c>
      <c r="B4200" s="33" t="s">
        <v>87</v>
      </c>
      <c r="C4200" s="25">
        <v>43717</v>
      </c>
      <c r="E4200" t="s">
        <v>89</v>
      </c>
      <c r="F4200" s="106"/>
    </row>
    <row r="4201" spans="1:6" x14ac:dyDescent="0.25">
      <c r="A4201" s="17">
        <v>45570</v>
      </c>
      <c r="B4201" s="33" t="s">
        <v>87</v>
      </c>
      <c r="C4201" s="25">
        <v>43717</v>
      </c>
      <c r="E4201" t="s">
        <v>89</v>
      </c>
      <c r="F4201" s="106"/>
    </row>
    <row r="4202" spans="1:6" x14ac:dyDescent="0.25">
      <c r="A4202" s="17">
        <v>45571</v>
      </c>
      <c r="B4202" s="33" t="s">
        <v>87</v>
      </c>
      <c r="C4202" s="25">
        <v>43717</v>
      </c>
      <c r="E4202" t="s">
        <v>89</v>
      </c>
      <c r="F4202" s="106"/>
    </row>
    <row r="4203" spans="1:6" x14ac:dyDescent="0.25">
      <c r="A4203" s="17">
        <v>45509</v>
      </c>
      <c r="B4203" s="33" t="s">
        <v>87</v>
      </c>
      <c r="C4203" s="25">
        <v>43717</v>
      </c>
      <c r="E4203" t="s">
        <v>89</v>
      </c>
      <c r="F4203" s="106"/>
    </row>
    <row r="4204" spans="1:6" x14ac:dyDescent="0.25">
      <c r="A4204" s="17">
        <v>45497</v>
      </c>
      <c r="B4204" s="33" t="s">
        <v>87</v>
      </c>
      <c r="C4204" s="25">
        <v>43717</v>
      </c>
      <c r="E4204" t="s">
        <v>89</v>
      </c>
      <c r="F4204" s="106"/>
    </row>
    <row r="4205" spans="1:6" x14ac:dyDescent="0.25">
      <c r="A4205" s="17">
        <v>45498</v>
      </c>
      <c r="B4205" s="33" t="s">
        <v>87</v>
      </c>
      <c r="C4205" s="25">
        <v>43717</v>
      </c>
      <c r="E4205" t="s">
        <v>89</v>
      </c>
      <c r="F4205" s="106"/>
    </row>
    <row r="4206" spans="1:6" x14ac:dyDescent="0.25">
      <c r="A4206" s="17">
        <v>45518</v>
      </c>
      <c r="B4206" s="33" t="s">
        <v>87</v>
      </c>
      <c r="C4206" s="25">
        <v>43717</v>
      </c>
      <c r="E4206" t="s">
        <v>89</v>
      </c>
      <c r="F4206" s="106"/>
    </row>
    <row r="4207" spans="1:6" x14ac:dyDescent="0.25">
      <c r="A4207" s="17">
        <v>45654</v>
      </c>
      <c r="B4207" s="33" t="s">
        <v>87</v>
      </c>
      <c r="C4207" s="25">
        <v>43719</v>
      </c>
      <c r="E4207" t="s">
        <v>89</v>
      </c>
      <c r="F4207" s="106"/>
    </row>
    <row r="4208" spans="1:6" x14ac:dyDescent="0.25">
      <c r="A4208" s="17">
        <v>45630</v>
      </c>
      <c r="B4208" s="33" t="s">
        <v>87</v>
      </c>
      <c r="C4208" s="25">
        <v>43719</v>
      </c>
      <c r="E4208" t="s">
        <v>89</v>
      </c>
      <c r="F4208" s="106"/>
    </row>
    <row r="4209" spans="1:6" x14ac:dyDescent="0.25">
      <c r="A4209" s="17">
        <v>45633</v>
      </c>
      <c r="B4209" s="33" t="s">
        <v>87</v>
      </c>
      <c r="C4209" s="25">
        <v>43719</v>
      </c>
      <c r="E4209" t="s">
        <v>89</v>
      </c>
      <c r="F4209" s="106"/>
    </row>
    <row r="4210" spans="1:6" x14ac:dyDescent="0.25">
      <c r="A4210" s="17">
        <v>45681</v>
      </c>
      <c r="B4210" s="33" t="s">
        <v>87</v>
      </c>
      <c r="C4210" s="25">
        <v>43719</v>
      </c>
      <c r="E4210" t="s">
        <v>89</v>
      </c>
      <c r="F4210" s="106"/>
    </row>
    <row r="4211" spans="1:6" x14ac:dyDescent="0.25">
      <c r="A4211" s="17">
        <v>45605</v>
      </c>
      <c r="B4211" s="33" t="s">
        <v>87</v>
      </c>
      <c r="C4211" s="25">
        <v>43719</v>
      </c>
      <c r="E4211" t="s">
        <v>89</v>
      </c>
      <c r="F4211" s="106"/>
    </row>
    <row r="4212" spans="1:6" x14ac:dyDescent="0.25">
      <c r="A4212" s="17">
        <v>45661</v>
      </c>
      <c r="B4212" s="33" t="s">
        <v>87</v>
      </c>
      <c r="C4212" s="25">
        <v>43719</v>
      </c>
      <c r="E4212" t="s">
        <v>89</v>
      </c>
      <c r="F4212" s="106"/>
    </row>
    <row r="4213" spans="1:6" x14ac:dyDescent="0.25">
      <c r="A4213" s="17">
        <v>45653</v>
      </c>
      <c r="B4213" s="33" t="s">
        <v>87</v>
      </c>
      <c r="C4213" s="25">
        <v>43719</v>
      </c>
      <c r="E4213" t="s">
        <v>89</v>
      </c>
      <c r="F4213" s="106"/>
    </row>
    <row r="4214" spans="1:6" x14ac:dyDescent="0.25">
      <c r="A4214" s="17">
        <v>45662</v>
      </c>
      <c r="B4214" s="33" t="s">
        <v>87</v>
      </c>
      <c r="C4214" s="25">
        <v>43719</v>
      </c>
      <c r="E4214" t="s">
        <v>89</v>
      </c>
      <c r="F4214" s="106"/>
    </row>
    <row r="4215" spans="1:6" x14ac:dyDescent="0.25">
      <c r="A4215" s="17">
        <v>45732</v>
      </c>
      <c r="B4215" s="33" t="s">
        <v>87</v>
      </c>
      <c r="C4215" s="25">
        <v>43720</v>
      </c>
      <c r="E4215" t="s">
        <v>89</v>
      </c>
      <c r="F4215" s="106"/>
    </row>
    <row r="4216" spans="1:6" x14ac:dyDescent="0.25">
      <c r="A4216" s="17">
        <v>45733</v>
      </c>
      <c r="B4216" s="33" t="s">
        <v>87</v>
      </c>
      <c r="C4216" s="25">
        <v>43720</v>
      </c>
      <c r="E4216" t="s">
        <v>89</v>
      </c>
      <c r="F4216" s="106"/>
    </row>
    <row r="4217" spans="1:6" x14ac:dyDescent="0.25">
      <c r="A4217" s="17">
        <v>45734</v>
      </c>
      <c r="B4217" s="33" t="s">
        <v>87</v>
      </c>
      <c r="C4217" s="25">
        <v>43720</v>
      </c>
      <c r="E4217" t="s">
        <v>89</v>
      </c>
      <c r="F4217" s="106"/>
    </row>
    <row r="4218" spans="1:6" x14ac:dyDescent="0.25">
      <c r="A4218" s="17">
        <v>45735</v>
      </c>
      <c r="B4218" s="33" t="s">
        <v>87</v>
      </c>
      <c r="C4218" s="25">
        <v>43720</v>
      </c>
      <c r="E4218" t="s">
        <v>89</v>
      </c>
      <c r="F4218" s="106"/>
    </row>
    <row r="4219" spans="1:6" x14ac:dyDescent="0.25">
      <c r="A4219" s="17">
        <v>45548</v>
      </c>
      <c r="B4219" s="33" t="s">
        <v>87</v>
      </c>
      <c r="C4219" s="25">
        <v>43720</v>
      </c>
      <c r="E4219" t="s">
        <v>89</v>
      </c>
      <c r="F4219" s="106"/>
    </row>
    <row r="4220" spans="1:6" x14ac:dyDescent="0.25">
      <c r="A4220" s="17">
        <v>45645</v>
      </c>
      <c r="B4220" s="33" t="s">
        <v>87</v>
      </c>
      <c r="C4220" s="25">
        <v>43720</v>
      </c>
      <c r="E4220" t="s">
        <v>89</v>
      </c>
      <c r="F4220" s="106"/>
    </row>
    <row r="4221" spans="1:6" x14ac:dyDescent="0.25">
      <c r="A4221" s="17">
        <v>45628</v>
      </c>
      <c r="B4221" s="33" t="s">
        <v>87</v>
      </c>
      <c r="C4221" s="25">
        <v>43720</v>
      </c>
      <c r="E4221" t="s">
        <v>89</v>
      </c>
      <c r="F4221" s="106"/>
    </row>
    <row r="4222" spans="1:6" x14ac:dyDescent="0.25">
      <c r="A4222" s="17">
        <v>45644</v>
      </c>
      <c r="B4222" s="33" t="s">
        <v>87</v>
      </c>
      <c r="C4222" s="25">
        <v>43720</v>
      </c>
      <c r="E4222" t="s">
        <v>89</v>
      </c>
      <c r="F4222" s="106"/>
    </row>
    <row r="4223" spans="1:6" x14ac:dyDescent="0.25">
      <c r="A4223" s="17">
        <v>45866</v>
      </c>
      <c r="B4223" s="33" t="s">
        <v>87</v>
      </c>
      <c r="C4223" s="25">
        <v>43721</v>
      </c>
      <c r="E4223" t="s">
        <v>89</v>
      </c>
      <c r="F4223" s="106"/>
    </row>
    <row r="4224" spans="1:6" x14ac:dyDescent="0.25">
      <c r="A4224" s="17">
        <v>45867</v>
      </c>
      <c r="B4224" s="33" t="s">
        <v>87</v>
      </c>
      <c r="C4224" s="25">
        <v>43721</v>
      </c>
      <c r="E4224" t="s">
        <v>89</v>
      </c>
      <c r="F4224" s="106"/>
    </row>
    <row r="4225" spans="1:6" x14ac:dyDescent="0.25">
      <c r="A4225" s="17">
        <v>45870</v>
      </c>
      <c r="B4225" s="33" t="s">
        <v>87</v>
      </c>
      <c r="C4225" s="25">
        <v>43721</v>
      </c>
      <c r="E4225" t="s">
        <v>89</v>
      </c>
      <c r="F4225" s="106"/>
    </row>
    <row r="4226" spans="1:6" x14ac:dyDescent="0.25">
      <c r="A4226" s="17">
        <v>45876</v>
      </c>
      <c r="B4226" s="33" t="s">
        <v>87</v>
      </c>
      <c r="C4226" s="25">
        <v>43721</v>
      </c>
      <c r="E4226" t="s">
        <v>89</v>
      </c>
      <c r="F4226" s="106"/>
    </row>
    <row r="4227" spans="1:6" x14ac:dyDescent="0.25">
      <c r="A4227" s="17">
        <v>46044</v>
      </c>
      <c r="B4227" s="33" t="s">
        <v>87</v>
      </c>
      <c r="C4227" s="25">
        <v>43724</v>
      </c>
      <c r="E4227" t="s">
        <v>89</v>
      </c>
      <c r="F4227" s="106"/>
    </row>
    <row r="4228" spans="1:6" x14ac:dyDescent="0.25">
      <c r="A4228" s="17">
        <v>50074337</v>
      </c>
      <c r="B4228" s="26" t="s">
        <v>84</v>
      </c>
      <c r="C4228" s="25">
        <v>43626</v>
      </c>
      <c r="E4228" t="s">
        <v>89</v>
      </c>
      <c r="F4228" s="106"/>
    </row>
    <row r="4229" spans="1:6" x14ac:dyDescent="0.25">
      <c r="A4229" s="17">
        <v>46087</v>
      </c>
      <c r="B4229" s="33" t="s">
        <v>87</v>
      </c>
      <c r="C4229" s="25">
        <v>43724</v>
      </c>
      <c r="E4229" t="s">
        <v>89</v>
      </c>
      <c r="F4229" s="106"/>
    </row>
    <row r="4230" spans="1:6" x14ac:dyDescent="0.25">
      <c r="A4230" s="17">
        <v>46088</v>
      </c>
      <c r="B4230" s="33" t="s">
        <v>87</v>
      </c>
      <c r="C4230" s="25">
        <v>43724</v>
      </c>
      <c r="E4230" t="s">
        <v>89</v>
      </c>
      <c r="F4230" s="106"/>
    </row>
    <row r="4231" spans="1:6" x14ac:dyDescent="0.25">
      <c r="A4231" s="17">
        <v>46096</v>
      </c>
      <c r="B4231" s="33" t="s">
        <v>87</v>
      </c>
      <c r="C4231" s="25">
        <v>43724</v>
      </c>
      <c r="E4231" t="s">
        <v>89</v>
      </c>
      <c r="F4231" s="106"/>
    </row>
    <row r="4232" spans="1:6" x14ac:dyDescent="0.25">
      <c r="A4232" s="17">
        <v>46084</v>
      </c>
      <c r="B4232" s="33" t="s">
        <v>87</v>
      </c>
      <c r="C4232" s="25">
        <v>43724</v>
      </c>
      <c r="E4232" t="s">
        <v>89</v>
      </c>
      <c r="F4232" s="106"/>
    </row>
    <row r="4233" spans="1:6" x14ac:dyDescent="0.25">
      <c r="A4233" s="17">
        <v>46085</v>
      </c>
      <c r="B4233" s="33" t="s">
        <v>87</v>
      </c>
      <c r="C4233" s="25">
        <v>43724</v>
      </c>
      <c r="E4233" t="s">
        <v>89</v>
      </c>
      <c r="F4233" s="106"/>
    </row>
    <row r="4234" spans="1:6" x14ac:dyDescent="0.25">
      <c r="A4234" s="17">
        <v>46089</v>
      </c>
      <c r="B4234" s="33" t="s">
        <v>87</v>
      </c>
      <c r="C4234" s="25">
        <v>43724</v>
      </c>
      <c r="E4234" t="s">
        <v>89</v>
      </c>
      <c r="F4234" s="106"/>
    </row>
    <row r="4235" spans="1:6" x14ac:dyDescent="0.25">
      <c r="A4235" s="17">
        <v>46090</v>
      </c>
      <c r="B4235" s="33" t="s">
        <v>87</v>
      </c>
      <c r="C4235" s="25">
        <v>43724</v>
      </c>
      <c r="E4235" t="s">
        <v>89</v>
      </c>
      <c r="F4235" s="106"/>
    </row>
    <row r="4236" spans="1:6" x14ac:dyDescent="0.25">
      <c r="A4236" s="17">
        <v>45873</v>
      </c>
      <c r="B4236" s="33" t="s">
        <v>87</v>
      </c>
      <c r="C4236" s="25">
        <v>43725</v>
      </c>
      <c r="E4236" t="s">
        <v>89</v>
      </c>
      <c r="F4236" s="106"/>
    </row>
    <row r="4237" spans="1:6" x14ac:dyDescent="0.25">
      <c r="A4237" s="17">
        <v>45875</v>
      </c>
      <c r="B4237" s="33" t="s">
        <v>87</v>
      </c>
      <c r="C4237" s="25">
        <v>43725</v>
      </c>
      <c r="E4237" t="s">
        <v>89</v>
      </c>
      <c r="F4237" s="106"/>
    </row>
    <row r="4238" spans="1:6" x14ac:dyDescent="0.25">
      <c r="A4238" s="17">
        <v>45871</v>
      </c>
      <c r="B4238" s="33" t="s">
        <v>87</v>
      </c>
      <c r="C4238" s="25">
        <v>43725</v>
      </c>
      <c r="E4238" t="s">
        <v>89</v>
      </c>
      <c r="F4238" s="106"/>
    </row>
    <row r="4239" spans="1:6" x14ac:dyDescent="0.25">
      <c r="A4239" s="17">
        <v>46030</v>
      </c>
      <c r="B4239" s="33" t="s">
        <v>87</v>
      </c>
      <c r="C4239" s="25">
        <v>43725</v>
      </c>
      <c r="E4239" t="s">
        <v>89</v>
      </c>
      <c r="F4239" s="106"/>
    </row>
    <row r="4240" spans="1:6" x14ac:dyDescent="0.25">
      <c r="A4240" s="17">
        <v>46098</v>
      </c>
      <c r="B4240" s="33" t="s">
        <v>87</v>
      </c>
      <c r="C4240" s="25">
        <v>43725</v>
      </c>
      <c r="E4240" t="s">
        <v>89</v>
      </c>
      <c r="F4240" s="106"/>
    </row>
    <row r="4241" spans="1:6" x14ac:dyDescent="0.25">
      <c r="A4241" s="17">
        <v>46099</v>
      </c>
      <c r="B4241" s="33" t="s">
        <v>87</v>
      </c>
      <c r="C4241" s="25">
        <v>43725</v>
      </c>
      <c r="E4241" t="s">
        <v>89</v>
      </c>
      <c r="F4241" s="106"/>
    </row>
    <row r="4242" spans="1:6" x14ac:dyDescent="0.25">
      <c r="A4242" s="17">
        <v>46100</v>
      </c>
      <c r="B4242" s="33" t="s">
        <v>87</v>
      </c>
      <c r="C4242" s="25">
        <v>43725</v>
      </c>
      <c r="E4242" t="s">
        <v>89</v>
      </c>
      <c r="F4242" s="106"/>
    </row>
    <row r="4243" spans="1:6" x14ac:dyDescent="0.25">
      <c r="A4243" s="17">
        <v>46101</v>
      </c>
      <c r="B4243" s="33" t="s">
        <v>87</v>
      </c>
      <c r="C4243" s="25">
        <v>43725</v>
      </c>
      <c r="E4243" t="s">
        <v>89</v>
      </c>
      <c r="F4243" s="106"/>
    </row>
    <row r="4244" spans="1:6" x14ac:dyDescent="0.25">
      <c r="A4244" s="17">
        <v>45952</v>
      </c>
      <c r="B4244" s="33" t="s">
        <v>87</v>
      </c>
      <c r="C4244" s="25">
        <v>43726</v>
      </c>
      <c r="E4244" t="s">
        <v>89</v>
      </c>
      <c r="F4244" s="106"/>
    </row>
    <row r="4245" spans="1:6" x14ac:dyDescent="0.25">
      <c r="A4245" s="17">
        <v>45951</v>
      </c>
      <c r="B4245" s="33" t="s">
        <v>87</v>
      </c>
      <c r="C4245" s="25">
        <v>43726</v>
      </c>
      <c r="E4245" t="s">
        <v>89</v>
      </c>
      <c r="F4245" s="106"/>
    </row>
    <row r="4246" spans="1:6" x14ac:dyDescent="0.25">
      <c r="A4246" s="17">
        <v>45943</v>
      </c>
      <c r="B4246" s="33" t="s">
        <v>87</v>
      </c>
      <c r="C4246" s="25">
        <v>43726</v>
      </c>
      <c r="E4246" t="s">
        <v>89</v>
      </c>
      <c r="F4246" s="106"/>
    </row>
    <row r="4247" spans="1:6" x14ac:dyDescent="0.25">
      <c r="A4247" s="17">
        <v>48054</v>
      </c>
      <c r="B4247" s="24" t="s">
        <v>87</v>
      </c>
      <c r="C4247" s="25">
        <v>43726</v>
      </c>
      <c r="E4247" t="s">
        <v>89</v>
      </c>
      <c r="F4247" s="106"/>
    </row>
    <row r="4248" spans="1:6" x14ac:dyDescent="0.25">
      <c r="A4248" s="17">
        <v>45948</v>
      </c>
      <c r="B4248" s="33" t="s">
        <v>87</v>
      </c>
      <c r="C4248" s="25">
        <v>43726</v>
      </c>
      <c r="E4248" t="s">
        <v>89</v>
      </c>
      <c r="F4248" s="106"/>
    </row>
    <row r="4249" spans="1:6" x14ac:dyDescent="0.25">
      <c r="A4249" s="17">
        <v>45946</v>
      </c>
      <c r="B4249" s="33" t="s">
        <v>87</v>
      </c>
      <c r="C4249" s="25">
        <v>43726</v>
      </c>
      <c r="E4249" t="s">
        <v>89</v>
      </c>
      <c r="F4249" s="106"/>
    </row>
    <row r="4250" spans="1:6" x14ac:dyDescent="0.25">
      <c r="A4250" s="17">
        <v>45945</v>
      </c>
      <c r="B4250" s="33" t="s">
        <v>87</v>
      </c>
      <c r="C4250" s="25">
        <v>43726</v>
      </c>
      <c r="E4250" t="s">
        <v>89</v>
      </c>
      <c r="F4250" s="106"/>
    </row>
    <row r="4251" spans="1:6" x14ac:dyDescent="0.25">
      <c r="A4251" s="17">
        <v>45944</v>
      </c>
      <c r="B4251" s="33" t="s">
        <v>87</v>
      </c>
      <c r="C4251" s="25">
        <v>43726</v>
      </c>
      <c r="E4251" t="s">
        <v>89</v>
      </c>
      <c r="F4251" s="106"/>
    </row>
    <row r="4252" spans="1:6" x14ac:dyDescent="0.25">
      <c r="A4252" s="17">
        <v>45917</v>
      </c>
      <c r="B4252" s="33" t="s">
        <v>87</v>
      </c>
      <c r="C4252" s="25">
        <v>43727</v>
      </c>
      <c r="E4252" t="s">
        <v>89</v>
      </c>
      <c r="F4252" s="106"/>
    </row>
    <row r="4253" spans="1:6" x14ac:dyDescent="0.25">
      <c r="A4253" s="17">
        <v>45916</v>
      </c>
      <c r="B4253" s="33" t="s">
        <v>87</v>
      </c>
      <c r="C4253" s="25">
        <v>43727</v>
      </c>
      <c r="E4253" t="s">
        <v>89</v>
      </c>
      <c r="F4253" s="106"/>
    </row>
    <row r="4254" spans="1:6" x14ac:dyDescent="0.25">
      <c r="A4254" s="17">
        <v>45915</v>
      </c>
      <c r="B4254" s="33" t="s">
        <v>87</v>
      </c>
      <c r="C4254" s="25">
        <v>43727</v>
      </c>
      <c r="E4254" t="s">
        <v>89</v>
      </c>
      <c r="F4254" s="106"/>
    </row>
    <row r="4255" spans="1:6" x14ac:dyDescent="0.25">
      <c r="A4255" s="17">
        <v>45920</v>
      </c>
      <c r="B4255" s="33" t="s">
        <v>87</v>
      </c>
      <c r="C4255" s="25">
        <v>43727</v>
      </c>
      <c r="E4255" t="s">
        <v>89</v>
      </c>
      <c r="F4255" s="106"/>
    </row>
    <row r="4256" spans="1:6" x14ac:dyDescent="0.25">
      <c r="A4256" s="17">
        <v>45950</v>
      </c>
      <c r="B4256" s="33" t="s">
        <v>87</v>
      </c>
      <c r="C4256" s="25">
        <v>43727</v>
      </c>
      <c r="E4256" t="s">
        <v>89</v>
      </c>
      <c r="F4256" s="106"/>
    </row>
    <row r="4257" spans="1:6" x14ac:dyDescent="0.25">
      <c r="A4257" s="17">
        <v>45949</v>
      </c>
      <c r="B4257" s="33" t="s">
        <v>87</v>
      </c>
      <c r="C4257" s="25">
        <v>43727</v>
      </c>
      <c r="E4257" t="s">
        <v>89</v>
      </c>
      <c r="F4257" s="106"/>
    </row>
    <row r="4258" spans="1:6" x14ac:dyDescent="0.25">
      <c r="A4258" s="17">
        <v>45947</v>
      </c>
      <c r="B4258" s="33" t="s">
        <v>87</v>
      </c>
      <c r="C4258" s="25">
        <v>43727</v>
      </c>
      <c r="E4258" t="s">
        <v>89</v>
      </c>
      <c r="F4258" s="106"/>
    </row>
    <row r="4259" spans="1:6" x14ac:dyDescent="0.25">
      <c r="A4259" s="17">
        <v>46003</v>
      </c>
      <c r="B4259" s="33" t="s">
        <v>87</v>
      </c>
      <c r="C4259" s="25">
        <v>43728</v>
      </c>
      <c r="E4259" t="s">
        <v>89</v>
      </c>
      <c r="F4259" s="106"/>
    </row>
    <row r="4260" spans="1:6" x14ac:dyDescent="0.25">
      <c r="A4260" s="17">
        <v>46004</v>
      </c>
      <c r="B4260" s="33" t="s">
        <v>87</v>
      </c>
      <c r="C4260" s="25">
        <v>43728</v>
      </c>
      <c r="E4260" t="s">
        <v>89</v>
      </c>
      <c r="F4260" s="106"/>
    </row>
    <row r="4261" spans="1:6" x14ac:dyDescent="0.25">
      <c r="A4261" s="17">
        <v>50449746</v>
      </c>
      <c r="B4261" s="24" t="s">
        <v>85</v>
      </c>
      <c r="C4261" s="25">
        <v>43633</v>
      </c>
      <c r="E4261" t="s">
        <v>89</v>
      </c>
      <c r="F4261" s="106"/>
    </row>
    <row r="4262" spans="1:6" x14ac:dyDescent="0.25">
      <c r="A4262" s="17">
        <v>46005</v>
      </c>
      <c r="B4262" s="33" t="s">
        <v>87</v>
      </c>
      <c r="C4262" s="25">
        <v>43728</v>
      </c>
      <c r="E4262" t="s">
        <v>89</v>
      </c>
      <c r="F4262" s="106"/>
    </row>
    <row r="4263" spans="1:6" x14ac:dyDescent="0.25">
      <c r="A4263" s="17">
        <v>46006</v>
      </c>
      <c r="B4263" s="33" t="s">
        <v>87</v>
      </c>
      <c r="C4263" s="25">
        <v>43728</v>
      </c>
      <c r="E4263" t="s">
        <v>89</v>
      </c>
      <c r="F4263" s="106"/>
    </row>
    <row r="4264" spans="1:6" x14ac:dyDescent="0.25">
      <c r="A4264" s="17">
        <v>45650</v>
      </c>
      <c r="B4264" s="33" t="s">
        <v>87</v>
      </c>
      <c r="C4264" s="25">
        <v>43728</v>
      </c>
      <c r="E4264" t="s">
        <v>89</v>
      </c>
      <c r="F4264" s="106"/>
    </row>
    <row r="4265" spans="1:6" x14ac:dyDescent="0.25">
      <c r="A4265" s="17">
        <v>45651</v>
      </c>
      <c r="B4265" s="33" t="s">
        <v>87</v>
      </c>
      <c r="C4265" s="25">
        <v>43728</v>
      </c>
      <c r="E4265" t="s">
        <v>89</v>
      </c>
      <c r="F4265" s="106"/>
    </row>
    <row r="4266" spans="1:6" x14ac:dyDescent="0.25">
      <c r="A4266" s="17">
        <v>45953</v>
      </c>
      <c r="B4266" s="33" t="s">
        <v>87</v>
      </c>
      <c r="C4266" s="25">
        <v>43728</v>
      </c>
      <c r="E4266" t="s">
        <v>89</v>
      </c>
      <c r="F4266" s="106"/>
    </row>
    <row r="4267" spans="1:6" x14ac:dyDescent="0.25">
      <c r="A4267" s="17">
        <v>46014</v>
      </c>
      <c r="B4267" s="33" t="s">
        <v>87</v>
      </c>
      <c r="C4267" s="25">
        <v>43728</v>
      </c>
      <c r="E4267" t="s">
        <v>89</v>
      </c>
      <c r="F4267" s="106"/>
    </row>
    <row r="4268" spans="1:6" x14ac:dyDescent="0.25">
      <c r="A4268" s="17">
        <v>46007</v>
      </c>
      <c r="B4268" s="33" t="s">
        <v>87</v>
      </c>
      <c r="C4268" s="25">
        <v>43728</v>
      </c>
      <c r="E4268" t="s">
        <v>89</v>
      </c>
      <c r="F4268" s="106"/>
    </row>
    <row r="4269" spans="1:6" x14ac:dyDescent="0.25">
      <c r="A4269" s="17">
        <v>46054</v>
      </c>
      <c r="B4269" s="33" t="s">
        <v>87</v>
      </c>
      <c r="C4269" s="25">
        <v>43728</v>
      </c>
      <c r="E4269" t="s">
        <v>89</v>
      </c>
      <c r="F4269" s="106"/>
    </row>
    <row r="4270" spans="1:6" x14ac:dyDescent="0.25">
      <c r="A4270" s="17">
        <v>50738758</v>
      </c>
      <c r="B4270" s="24" t="s">
        <v>87</v>
      </c>
      <c r="C4270" s="25">
        <v>43730</v>
      </c>
      <c r="E4270" t="s">
        <v>89</v>
      </c>
      <c r="F4270" s="106"/>
    </row>
    <row r="4271" spans="1:6" x14ac:dyDescent="0.25">
      <c r="A4271" s="17">
        <v>50738757</v>
      </c>
      <c r="B4271" s="24" t="s">
        <v>87</v>
      </c>
      <c r="C4271" s="25">
        <v>43730</v>
      </c>
      <c r="E4271" t="s">
        <v>89</v>
      </c>
      <c r="F4271" s="106"/>
    </row>
    <row r="4272" spans="1:6" x14ac:dyDescent="0.25">
      <c r="A4272" s="17">
        <v>50299435</v>
      </c>
      <c r="B4272" s="24" t="s">
        <v>87</v>
      </c>
      <c r="C4272" s="25">
        <v>43730</v>
      </c>
      <c r="E4272" t="s">
        <v>89</v>
      </c>
      <c r="F4272" s="106"/>
    </row>
    <row r="4273" spans="1:6" x14ac:dyDescent="0.25">
      <c r="A4273" s="17">
        <v>45891</v>
      </c>
      <c r="B4273" s="33" t="s">
        <v>87</v>
      </c>
      <c r="C4273" s="25">
        <v>43731</v>
      </c>
      <c r="E4273" t="s">
        <v>89</v>
      </c>
      <c r="F4273" s="106"/>
    </row>
    <row r="4274" spans="1:6" x14ac:dyDescent="0.25">
      <c r="A4274" s="17">
        <v>45889</v>
      </c>
      <c r="B4274" s="33" t="s">
        <v>87</v>
      </c>
      <c r="C4274" s="25">
        <v>43731</v>
      </c>
      <c r="E4274" t="s">
        <v>89</v>
      </c>
      <c r="F4274" s="106"/>
    </row>
    <row r="4275" spans="1:6" x14ac:dyDescent="0.25">
      <c r="A4275" s="17">
        <v>45888</v>
      </c>
      <c r="B4275" s="33" t="s">
        <v>87</v>
      </c>
      <c r="C4275" s="25">
        <v>43731</v>
      </c>
      <c r="E4275" t="s">
        <v>89</v>
      </c>
      <c r="F4275" s="106"/>
    </row>
    <row r="4276" spans="1:6" x14ac:dyDescent="0.25">
      <c r="A4276" s="17">
        <v>45887</v>
      </c>
      <c r="B4276" s="33" t="s">
        <v>87</v>
      </c>
      <c r="C4276" s="25">
        <v>43731</v>
      </c>
      <c r="E4276" t="s">
        <v>89</v>
      </c>
      <c r="F4276" s="106"/>
    </row>
    <row r="4277" spans="1:6" x14ac:dyDescent="0.25">
      <c r="A4277" s="17">
        <v>45882</v>
      </c>
      <c r="B4277" s="33" t="s">
        <v>87</v>
      </c>
      <c r="C4277" s="25">
        <v>43731</v>
      </c>
      <c r="E4277" t="s">
        <v>89</v>
      </c>
      <c r="F4277" s="106"/>
    </row>
    <row r="4278" spans="1:6" x14ac:dyDescent="0.25">
      <c r="A4278" s="17">
        <v>45892</v>
      </c>
      <c r="B4278" s="33" t="s">
        <v>87</v>
      </c>
      <c r="C4278" s="25">
        <v>43731</v>
      </c>
      <c r="E4278" t="s">
        <v>89</v>
      </c>
      <c r="F4278" s="106"/>
    </row>
    <row r="4279" spans="1:6" x14ac:dyDescent="0.25">
      <c r="A4279" s="17">
        <v>45890</v>
      </c>
      <c r="B4279" s="33" t="s">
        <v>87</v>
      </c>
      <c r="C4279" s="25">
        <v>43731</v>
      </c>
      <c r="E4279" t="s">
        <v>89</v>
      </c>
      <c r="F4279" s="106"/>
    </row>
    <row r="4280" spans="1:6" x14ac:dyDescent="0.25">
      <c r="A4280" s="17">
        <v>45893</v>
      </c>
      <c r="B4280" s="33" t="s">
        <v>87</v>
      </c>
      <c r="C4280" s="25">
        <v>43731</v>
      </c>
      <c r="E4280" t="s">
        <v>89</v>
      </c>
      <c r="F4280" s="106"/>
    </row>
    <row r="4281" spans="1:6" x14ac:dyDescent="0.25">
      <c r="A4281" s="17">
        <v>46294</v>
      </c>
      <c r="B4281" s="26" t="s">
        <v>84</v>
      </c>
      <c r="C4281" s="25">
        <v>43637</v>
      </c>
      <c r="E4281" t="s">
        <v>89</v>
      </c>
      <c r="F4281" s="106"/>
    </row>
    <row r="4282" spans="1:6" x14ac:dyDescent="0.25">
      <c r="A4282" s="17">
        <v>45926</v>
      </c>
      <c r="B4282" s="33" t="s">
        <v>87</v>
      </c>
      <c r="C4282" s="25">
        <v>43732</v>
      </c>
      <c r="E4282" t="s">
        <v>89</v>
      </c>
      <c r="F4282" s="106"/>
    </row>
    <row r="4283" spans="1:6" x14ac:dyDescent="0.25">
      <c r="A4283" s="17">
        <v>45925</v>
      </c>
      <c r="B4283" s="33" t="s">
        <v>87</v>
      </c>
      <c r="C4283" s="25">
        <v>43732</v>
      </c>
      <c r="E4283" t="s">
        <v>89</v>
      </c>
      <c r="F4283" s="106"/>
    </row>
    <row r="4284" spans="1:6" x14ac:dyDescent="0.25">
      <c r="A4284" s="17">
        <v>45922</v>
      </c>
      <c r="B4284" s="33" t="s">
        <v>87</v>
      </c>
      <c r="C4284" s="25">
        <v>43732</v>
      </c>
      <c r="E4284" t="s">
        <v>89</v>
      </c>
      <c r="F4284" s="106"/>
    </row>
    <row r="4285" spans="1:6" x14ac:dyDescent="0.25">
      <c r="A4285" s="17">
        <v>45921</v>
      </c>
      <c r="B4285" s="33" t="s">
        <v>87</v>
      </c>
      <c r="C4285" s="25">
        <v>43732</v>
      </c>
      <c r="E4285" t="s">
        <v>89</v>
      </c>
      <c r="F4285" s="106"/>
    </row>
    <row r="4286" spans="1:6" x14ac:dyDescent="0.25">
      <c r="A4286" s="17">
        <v>46102</v>
      </c>
      <c r="B4286" s="33" t="s">
        <v>87</v>
      </c>
      <c r="C4286" s="25">
        <v>43732</v>
      </c>
      <c r="E4286" t="s">
        <v>89</v>
      </c>
      <c r="F4286" s="106"/>
    </row>
    <row r="4287" spans="1:6" x14ac:dyDescent="0.25">
      <c r="A4287" s="17">
        <v>46107</v>
      </c>
      <c r="B4287" s="33" t="s">
        <v>87</v>
      </c>
      <c r="C4287" s="25">
        <v>43732</v>
      </c>
      <c r="E4287" t="s">
        <v>89</v>
      </c>
      <c r="F4287" s="106"/>
    </row>
    <row r="4288" spans="1:6" x14ac:dyDescent="0.25">
      <c r="A4288" s="17">
        <v>46111</v>
      </c>
      <c r="B4288" s="33" t="s">
        <v>87</v>
      </c>
      <c r="C4288" s="25">
        <v>43732</v>
      </c>
      <c r="E4288" t="s">
        <v>89</v>
      </c>
      <c r="F4288" s="106"/>
    </row>
    <row r="4289" spans="1:6" x14ac:dyDescent="0.25">
      <c r="A4289" s="17">
        <v>46113</v>
      </c>
      <c r="B4289" s="33" t="s">
        <v>87</v>
      </c>
      <c r="C4289" s="25">
        <v>43732</v>
      </c>
      <c r="E4289" t="s">
        <v>89</v>
      </c>
      <c r="F4289" s="106"/>
    </row>
    <row r="4290" spans="1:6" x14ac:dyDescent="0.25">
      <c r="A4290" s="17">
        <v>45884</v>
      </c>
      <c r="B4290" s="33" t="s">
        <v>87</v>
      </c>
      <c r="C4290" s="25">
        <v>43733</v>
      </c>
      <c r="E4290" t="s">
        <v>89</v>
      </c>
      <c r="F4290" s="106"/>
    </row>
    <row r="4291" spans="1:6" x14ac:dyDescent="0.25">
      <c r="A4291" s="17">
        <v>45896</v>
      </c>
      <c r="B4291" s="33" t="s">
        <v>87</v>
      </c>
      <c r="C4291" s="25">
        <v>43733</v>
      </c>
      <c r="E4291" t="s">
        <v>89</v>
      </c>
      <c r="F4291" s="106"/>
    </row>
    <row r="4292" spans="1:6" x14ac:dyDescent="0.25">
      <c r="A4292" s="17">
        <v>45923</v>
      </c>
      <c r="B4292" s="33" t="s">
        <v>87</v>
      </c>
      <c r="C4292" s="25">
        <v>43733</v>
      </c>
      <c r="E4292" t="s">
        <v>89</v>
      </c>
      <c r="F4292" s="106"/>
    </row>
    <row r="4293" spans="1:6" x14ac:dyDescent="0.25">
      <c r="A4293" s="17">
        <v>45924</v>
      </c>
      <c r="B4293" s="33" t="s">
        <v>87</v>
      </c>
      <c r="C4293" s="25">
        <v>43733</v>
      </c>
      <c r="E4293" t="s">
        <v>89</v>
      </c>
      <c r="F4293" s="106"/>
    </row>
    <row r="4294" spans="1:6" x14ac:dyDescent="0.25">
      <c r="A4294" s="17">
        <v>46103</v>
      </c>
      <c r="B4294" s="33" t="s">
        <v>87</v>
      </c>
      <c r="C4294" s="25">
        <v>43733</v>
      </c>
      <c r="E4294" t="s">
        <v>89</v>
      </c>
      <c r="F4294" s="106"/>
    </row>
    <row r="4295" spans="1:6" x14ac:dyDescent="0.25">
      <c r="A4295" s="17">
        <v>46104</v>
      </c>
      <c r="B4295" s="33" t="s">
        <v>87</v>
      </c>
      <c r="C4295" s="25">
        <v>43733</v>
      </c>
      <c r="E4295" t="s">
        <v>89</v>
      </c>
      <c r="F4295" s="106"/>
    </row>
    <row r="4296" spans="1:6" x14ac:dyDescent="0.25">
      <c r="A4296" s="17">
        <v>46114</v>
      </c>
      <c r="B4296" s="33" t="s">
        <v>87</v>
      </c>
      <c r="C4296" s="25">
        <v>43733</v>
      </c>
      <c r="E4296" t="s">
        <v>89</v>
      </c>
      <c r="F4296" s="106"/>
    </row>
    <row r="4297" spans="1:6" x14ac:dyDescent="0.25">
      <c r="A4297" s="17">
        <v>45649</v>
      </c>
      <c r="B4297" s="33" t="s">
        <v>87</v>
      </c>
      <c r="C4297" s="25">
        <v>43734</v>
      </c>
      <c r="E4297" t="s">
        <v>89</v>
      </c>
      <c r="F4297" s="106"/>
    </row>
    <row r="4298" spans="1:6" x14ac:dyDescent="0.25">
      <c r="A4298" s="17">
        <v>45815</v>
      </c>
      <c r="B4298" s="33" t="s">
        <v>87</v>
      </c>
      <c r="C4298" s="25">
        <v>43734</v>
      </c>
      <c r="E4298" t="s">
        <v>89</v>
      </c>
      <c r="F4298" s="106"/>
    </row>
    <row r="4299" spans="1:6" x14ac:dyDescent="0.25">
      <c r="A4299" s="17">
        <v>45895</v>
      </c>
      <c r="B4299" s="33" t="s">
        <v>87</v>
      </c>
      <c r="C4299" s="25">
        <v>43734</v>
      </c>
      <c r="E4299" t="s">
        <v>89</v>
      </c>
      <c r="F4299" s="106"/>
    </row>
    <row r="4300" spans="1:6" x14ac:dyDescent="0.25">
      <c r="A4300" s="17">
        <v>45894</v>
      </c>
      <c r="B4300" s="33" t="s">
        <v>87</v>
      </c>
      <c r="C4300" s="25">
        <v>43734</v>
      </c>
      <c r="E4300" t="s">
        <v>89</v>
      </c>
      <c r="F4300" s="106"/>
    </row>
    <row r="4301" spans="1:6" x14ac:dyDescent="0.25">
      <c r="A4301" s="17">
        <v>45899</v>
      </c>
      <c r="B4301" s="33" t="s">
        <v>87</v>
      </c>
      <c r="C4301" s="25">
        <v>43734</v>
      </c>
      <c r="E4301" t="s">
        <v>89</v>
      </c>
      <c r="F4301" s="106"/>
    </row>
    <row r="4302" spans="1:6" x14ac:dyDescent="0.25">
      <c r="A4302" s="17">
        <v>45898</v>
      </c>
      <c r="B4302" s="33" t="s">
        <v>87</v>
      </c>
      <c r="C4302" s="25">
        <v>43734</v>
      </c>
      <c r="E4302" t="s">
        <v>89</v>
      </c>
      <c r="F4302" s="106"/>
    </row>
    <row r="4303" spans="1:6" x14ac:dyDescent="0.25">
      <c r="A4303" s="17">
        <v>45897</v>
      </c>
      <c r="B4303" s="33" t="s">
        <v>87</v>
      </c>
      <c r="C4303" s="25">
        <v>43734</v>
      </c>
      <c r="E4303" t="s">
        <v>89</v>
      </c>
      <c r="F4303" s="106"/>
    </row>
    <row r="4304" spans="1:6" x14ac:dyDescent="0.25">
      <c r="A4304" s="17">
        <v>45927</v>
      </c>
      <c r="B4304" s="33" t="s">
        <v>87</v>
      </c>
      <c r="C4304" s="25">
        <v>43734</v>
      </c>
      <c r="E4304" t="s">
        <v>89</v>
      </c>
      <c r="F4304" s="106"/>
    </row>
    <row r="4305" spans="1:6" x14ac:dyDescent="0.25">
      <c r="A4305" s="17">
        <v>45543</v>
      </c>
      <c r="B4305" s="33" t="s">
        <v>87</v>
      </c>
      <c r="C4305" s="25">
        <v>43735</v>
      </c>
      <c r="E4305" t="s">
        <v>89</v>
      </c>
      <c r="F4305" s="106"/>
    </row>
    <row r="4306" spans="1:6" x14ac:dyDescent="0.25">
      <c r="A4306" s="17">
        <v>45546</v>
      </c>
      <c r="B4306" s="33" t="s">
        <v>87</v>
      </c>
      <c r="C4306" s="25">
        <v>43735</v>
      </c>
      <c r="E4306" t="s">
        <v>89</v>
      </c>
      <c r="F4306" s="106"/>
    </row>
    <row r="4307" spans="1:6" x14ac:dyDescent="0.25">
      <c r="A4307" s="17">
        <v>45598</v>
      </c>
      <c r="B4307" s="33" t="s">
        <v>87</v>
      </c>
      <c r="C4307" s="25">
        <v>43735</v>
      </c>
      <c r="E4307" t="s">
        <v>89</v>
      </c>
      <c r="F4307" s="106"/>
    </row>
    <row r="4308" spans="1:6" x14ac:dyDescent="0.25">
      <c r="A4308" s="17">
        <v>45599</v>
      </c>
      <c r="B4308" s="33" t="s">
        <v>87</v>
      </c>
      <c r="C4308" s="25">
        <v>43735</v>
      </c>
      <c r="E4308" t="s">
        <v>89</v>
      </c>
      <c r="F4308" s="106"/>
    </row>
    <row r="4309" spans="1:6" x14ac:dyDescent="0.25">
      <c r="A4309" s="17">
        <v>46229</v>
      </c>
      <c r="B4309" s="24" t="s">
        <v>87</v>
      </c>
      <c r="C4309" s="25">
        <v>43738</v>
      </c>
      <c r="E4309" t="s">
        <v>89</v>
      </c>
      <c r="F4309" s="106"/>
    </row>
    <row r="4310" spans="1:6" x14ac:dyDescent="0.25">
      <c r="A4310" s="17">
        <v>46230</v>
      </c>
      <c r="B4310" s="24" t="s">
        <v>87</v>
      </c>
      <c r="C4310" s="25">
        <v>43738</v>
      </c>
      <c r="E4310" t="s">
        <v>89</v>
      </c>
      <c r="F4310" s="106"/>
    </row>
    <row r="4311" spans="1:6" x14ac:dyDescent="0.25">
      <c r="A4311" s="17">
        <v>46228</v>
      </c>
      <c r="B4311" s="24" t="s">
        <v>87</v>
      </c>
      <c r="C4311" s="25">
        <v>43738</v>
      </c>
      <c r="E4311" t="s">
        <v>89</v>
      </c>
      <c r="F4311" s="106"/>
    </row>
    <row r="4312" spans="1:6" x14ac:dyDescent="0.25">
      <c r="A4312" s="17">
        <v>46231</v>
      </c>
      <c r="B4312" s="24" t="s">
        <v>87</v>
      </c>
      <c r="C4312" s="25">
        <v>43738</v>
      </c>
      <c r="E4312" t="s">
        <v>89</v>
      </c>
      <c r="F4312" s="106"/>
    </row>
    <row r="4313" spans="1:6" x14ac:dyDescent="0.25">
      <c r="A4313" s="17">
        <v>46495</v>
      </c>
      <c r="B4313" s="24" t="s">
        <v>87</v>
      </c>
      <c r="C4313" s="25">
        <v>43738</v>
      </c>
      <c r="E4313" t="s">
        <v>89</v>
      </c>
      <c r="F4313" s="106"/>
    </row>
    <row r="4314" spans="1:6" x14ac:dyDescent="0.25">
      <c r="A4314" s="17">
        <v>46494</v>
      </c>
      <c r="B4314" s="24" t="s">
        <v>87</v>
      </c>
      <c r="C4314" s="25">
        <v>43738</v>
      </c>
      <c r="E4314" t="s">
        <v>89</v>
      </c>
      <c r="F4314" s="106"/>
    </row>
    <row r="4315" spans="1:6" x14ac:dyDescent="0.25">
      <c r="A4315" s="17">
        <v>46487</v>
      </c>
      <c r="B4315" s="24" t="s">
        <v>87</v>
      </c>
      <c r="C4315" s="25">
        <v>43738</v>
      </c>
      <c r="E4315" t="s">
        <v>89</v>
      </c>
      <c r="F4315" s="106"/>
    </row>
    <row r="4316" spans="1:6" x14ac:dyDescent="0.25">
      <c r="A4316" s="17">
        <v>46486</v>
      </c>
      <c r="B4316" s="24" t="s">
        <v>87</v>
      </c>
      <c r="C4316" s="25">
        <v>43738</v>
      </c>
      <c r="E4316" t="s">
        <v>89</v>
      </c>
      <c r="F4316" s="106"/>
    </row>
    <row r="4317" spans="1:6" x14ac:dyDescent="0.25">
      <c r="A4317" s="17">
        <v>46485</v>
      </c>
      <c r="B4317" s="24" t="s">
        <v>87</v>
      </c>
      <c r="C4317" s="25">
        <v>43738</v>
      </c>
      <c r="E4317" t="s">
        <v>89</v>
      </c>
      <c r="F4317" s="106"/>
    </row>
    <row r="4318" spans="1:6" x14ac:dyDescent="0.25">
      <c r="A4318" s="17">
        <v>46484</v>
      </c>
      <c r="B4318" s="24" t="s">
        <v>87</v>
      </c>
      <c r="C4318" s="25">
        <v>43738</v>
      </c>
      <c r="E4318" t="s">
        <v>89</v>
      </c>
      <c r="F4318" s="106"/>
    </row>
    <row r="4319" spans="1:6" x14ac:dyDescent="0.25">
      <c r="A4319" s="17">
        <v>46482</v>
      </c>
      <c r="B4319" s="24" t="s">
        <v>87</v>
      </c>
      <c r="C4319" s="25">
        <v>43738</v>
      </c>
      <c r="E4319" t="s">
        <v>89</v>
      </c>
      <c r="F4319" s="106"/>
    </row>
    <row r="4320" spans="1:6" x14ac:dyDescent="0.25">
      <c r="A4320" s="17">
        <v>46462</v>
      </c>
      <c r="B4320" s="24" t="s">
        <v>87</v>
      </c>
      <c r="C4320" s="25">
        <v>43739</v>
      </c>
      <c r="E4320" t="s">
        <v>89</v>
      </c>
      <c r="F4320" s="106"/>
    </row>
    <row r="4321" spans="1:6" x14ac:dyDescent="0.25">
      <c r="A4321" s="17">
        <v>46463</v>
      </c>
      <c r="B4321" s="24" t="s">
        <v>87</v>
      </c>
      <c r="C4321" s="25">
        <v>43739</v>
      </c>
      <c r="E4321" t="s">
        <v>89</v>
      </c>
      <c r="F4321" s="106"/>
    </row>
    <row r="4322" spans="1:6" x14ac:dyDescent="0.25">
      <c r="A4322" s="17">
        <v>46488</v>
      </c>
      <c r="B4322" s="24" t="s">
        <v>87</v>
      </c>
      <c r="C4322" s="25">
        <v>43739</v>
      </c>
      <c r="E4322" t="s">
        <v>89</v>
      </c>
      <c r="F4322" s="106"/>
    </row>
    <row r="4323" spans="1:6" x14ac:dyDescent="0.25">
      <c r="A4323" s="17">
        <v>46491</v>
      </c>
      <c r="B4323" s="24" t="s">
        <v>87</v>
      </c>
      <c r="C4323" s="25">
        <v>43739</v>
      </c>
      <c r="E4323" t="s">
        <v>89</v>
      </c>
      <c r="F4323" s="106"/>
    </row>
    <row r="4324" spans="1:6" x14ac:dyDescent="0.25">
      <c r="A4324" s="17">
        <v>46492</v>
      </c>
      <c r="B4324" s="24" t="s">
        <v>87</v>
      </c>
      <c r="C4324" s="25">
        <v>43739</v>
      </c>
      <c r="E4324" t="s">
        <v>89</v>
      </c>
      <c r="F4324" s="106"/>
    </row>
    <row r="4325" spans="1:6" x14ac:dyDescent="0.25">
      <c r="A4325" s="17">
        <v>46489</v>
      </c>
      <c r="B4325" s="24" t="s">
        <v>87</v>
      </c>
      <c r="C4325" s="25">
        <v>43739</v>
      </c>
      <c r="E4325" t="s">
        <v>89</v>
      </c>
      <c r="F4325" s="106"/>
    </row>
    <row r="4326" spans="1:6" x14ac:dyDescent="0.25">
      <c r="A4326" s="17">
        <v>46490</v>
      </c>
      <c r="B4326" s="24" t="s">
        <v>87</v>
      </c>
      <c r="C4326" s="25">
        <v>43739</v>
      </c>
      <c r="E4326" t="s">
        <v>89</v>
      </c>
      <c r="F4326" s="106"/>
    </row>
    <row r="4327" spans="1:6" x14ac:dyDescent="0.25">
      <c r="A4327" s="17">
        <v>46493</v>
      </c>
      <c r="B4327" s="24" t="s">
        <v>87</v>
      </c>
      <c r="C4327" s="25">
        <v>43739</v>
      </c>
      <c r="E4327" t="s">
        <v>89</v>
      </c>
      <c r="F4327" s="106"/>
    </row>
    <row r="4328" spans="1:6" x14ac:dyDescent="0.25">
      <c r="A4328" s="17">
        <v>45828</v>
      </c>
      <c r="B4328" s="33" t="s">
        <v>87</v>
      </c>
      <c r="C4328" s="25">
        <v>43740</v>
      </c>
      <c r="E4328" t="s">
        <v>89</v>
      </c>
      <c r="F4328" s="106"/>
    </row>
    <row r="4329" spans="1:6" x14ac:dyDescent="0.25">
      <c r="A4329" s="17">
        <v>45829</v>
      </c>
      <c r="B4329" s="33" t="s">
        <v>87</v>
      </c>
      <c r="C4329" s="25">
        <v>43740</v>
      </c>
      <c r="E4329" t="s">
        <v>89</v>
      </c>
      <c r="F4329" s="106"/>
    </row>
    <row r="4330" spans="1:6" x14ac:dyDescent="0.25">
      <c r="A4330" s="17">
        <v>46422</v>
      </c>
      <c r="B4330" s="24" t="s">
        <v>87</v>
      </c>
      <c r="C4330" s="25">
        <v>43740</v>
      </c>
      <c r="E4330" t="s">
        <v>89</v>
      </c>
      <c r="F4330" s="106"/>
    </row>
    <row r="4331" spans="1:6" x14ac:dyDescent="0.25">
      <c r="A4331" s="17">
        <v>46453</v>
      </c>
      <c r="B4331" s="24" t="s">
        <v>87</v>
      </c>
      <c r="C4331" s="25">
        <v>43740</v>
      </c>
      <c r="E4331" t="s">
        <v>89</v>
      </c>
      <c r="F4331" s="106"/>
    </row>
    <row r="4332" spans="1:6" x14ac:dyDescent="0.25">
      <c r="A4332" s="17">
        <v>46466</v>
      </c>
      <c r="B4332" s="24" t="s">
        <v>87</v>
      </c>
      <c r="C4332" s="25">
        <v>43740</v>
      </c>
      <c r="E4332" t="s">
        <v>89</v>
      </c>
      <c r="F4332" s="106"/>
    </row>
    <row r="4333" spans="1:6" x14ac:dyDescent="0.25">
      <c r="A4333" s="17">
        <v>46467</v>
      </c>
      <c r="B4333" s="24" t="s">
        <v>87</v>
      </c>
      <c r="C4333" s="25">
        <v>43740</v>
      </c>
      <c r="E4333" t="s">
        <v>89</v>
      </c>
      <c r="F4333" s="106"/>
    </row>
    <row r="4334" spans="1:6" x14ac:dyDescent="0.25">
      <c r="A4334" s="17">
        <v>46468</v>
      </c>
      <c r="B4334" s="24" t="s">
        <v>87</v>
      </c>
      <c r="C4334" s="25">
        <v>43740</v>
      </c>
      <c r="E4334" t="s">
        <v>89</v>
      </c>
      <c r="F4334" s="106"/>
    </row>
    <row r="4335" spans="1:6" x14ac:dyDescent="0.25">
      <c r="A4335" s="17">
        <v>46469</v>
      </c>
      <c r="B4335" s="24" t="s">
        <v>87</v>
      </c>
      <c r="C4335" s="25">
        <v>43740</v>
      </c>
      <c r="E4335" t="s">
        <v>89</v>
      </c>
      <c r="F4335" s="106"/>
    </row>
    <row r="4336" spans="1:6" x14ac:dyDescent="0.25">
      <c r="A4336" s="17">
        <v>45573</v>
      </c>
      <c r="B4336" s="33" t="s">
        <v>87</v>
      </c>
      <c r="C4336" s="25">
        <v>43741</v>
      </c>
      <c r="E4336" t="s">
        <v>89</v>
      </c>
      <c r="F4336" s="106"/>
    </row>
    <row r="4337" spans="1:6" x14ac:dyDescent="0.25">
      <c r="A4337" s="17">
        <v>46013</v>
      </c>
      <c r="B4337" s="33" t="s">
        <v>87</v>
      </c>
      <c r="C4337" s="25">
        <v>43741</v>
      </c>
      <c r="E4337" t="s">
        <v>89</v>
      </c>
      <c r="F4337" s="106"/>
    </row>
    <row r="4338" spans="1:6" x14ac:dyDescent="0.25">
      <c r="A4338" s="17">
        <v>46423</v>
      </c>
      <c r="B4338" s="24" t="s">
        <v>87</v>
      </c>
      <c r="C4338" s="25">
        <v>43741</v>
      </c>
      <c r="E4338" t="s">
        <v>89</v>
      </c>
      <c r="F4338" s="106"/>
    </row>
    <row r="4339" spans="1:6" x14ac:dyDescent="0.25">
      <c r="A4339" s="17">
        <v>46410</v>
      </c>
      <c r="B4339" s="24" t="s">
        <v>87</v>
      </c>
      <c r="C4339" s="25">
        <v>43741</v>
      </c>
      <c r="E4339" t="s">
        <v>89</v>
      </c>
      <c r="F4339" s="106"/>
    </row>
    <row r="4340" spans="1:6" x14ac:dyDescent="0.25">
      <c r="A4340" s="17">
        <v>46010</v>
      </c>
      <c r="B4340" s="33" t="s">
        <v>87</v>
      </c>
      <c r="C4340" s="25">
        <v>43741</v>
      </c>
      <c r="E4340" t="s">
        <v>89</v>
      </c>
      <c r="F4340" s="106"/>
    </row>
    <row r="4341" spans="1:6" x14ac:dyDescent="0.25">
      <c r="A4341" s="17">
        <v>46011</v>
      </c>
      <c r="B4341" s="33" t="s">
        <v>87</v>
      </c>
      <c r="C4341" s="25">
        <v>43741</v>
      </c>
      <c r="E4341" t="s">
        <v>89</v>
      </c>
      <c r="F4341" s="106"/>
    </row>
    <row r="4342" spans="1:6" x14ac:dyDescent="0.25">
      <c r="A4342" s="17">
        <v>46012</v>
      </c>
      <c r="B4342" s="33" t="s">
        <v>87</v>
      </c>
      <c r="C4342" s="25">
        <v>43741</v>
      </c>
      <c r="E4342" t="s">
        <v>89</v>
      </c>
      <c r="F4342" s="106"/>
    </row>
    <row r="4343" spans="1:6" x14ac:dyDescent="0.25">
      <c r="A4343" s="17">
        <v>44974</v>
      </c>
      <c r="B4343" s="33" t="s">
        <v>87</v>
      </c>
      <c r="C4343" s="25">
        <v>43741</v>
      </c>
      <c r="E4343" t="s">
        <v>89</v>
      </c>
      <c r="F4343" s="106"/>
    </row>
    <row r="4344" spans="1:6" x14ac:dyDescent="0.25">
      <c r="A4344" s="17">
        <v>45596</v>
      </c>
      <c r="B4344" s="33" t="s">
        <v>87</v>
      </c>
      <c r="C4344" s="25">
        <v>43742</v>
      </c>
      <c r="E4344" t="s">
        <v>89</v>
      </c>
      <c r="F4344" s="106"/>
    </row>
    <row r="4345" spans="1:6" x14ac:dyDescent="0.25">
      <c r="A4345" s="17">
        <v>46130</v>
      </c>
      <c r="B4345" s="33" t="s">
        <v>87</v>
      </c>
      <c r="C4345" s="25">
        <v>43742</v>
      </c>
      <c r="E4345" t="s">
        <v>89</v>
      </c>
      <c r="F4345" s="106"/>
    </row>
    <row r="4346" spans="1:6" x14ac:dyDescent="0.25">
      <c r="A4346" s="17">
        <v>46441</v>
      </c>
      <c r="B4346" s="24" t="s">
        <v>87</v>
      </c>
      <c r="C4346" s="25">
        <v>43742</v>
      </c>
      <c r="E4346" t="s">
        <v>89</v>
      </c>
      <c r="F4346" s="106"/>
    </row>
    <row r="4347" spans="1:6" x14ac:dyDescent="0.25">
      <c r="A4347" s="17">
        <v>46443</v>
      </c>
      <c r="B4347" s="24" t="s">
        <v>87</v>
      </c>
      <c r="C4347" s="25">
        <v>43742</v>
      </c>
      <c r="E4347" t="s">
        <v>89</v>
      </c>
      <c r="F4347" s="106"/>
    </row>
    <row r="4348" spans="1:6" x14ac:dyDescent="0.25">
      <c r="A4348" s="17">
        <v>51198</v>
      </c>
      <c r="B4348" s="24" t="s">
        <v>87</v>
      </c>
      <c r="C4348" s="25">
        <v>43742</v>
      </c>
      <c r="E4348" t="s">
        <v>89</v>
      </c>
      <c r="F4348" s="106"/>
    </row>
    <row r="4349" spans="1:6" x14ac:dyDescent="0.25">
      <c r="A4349" s="17">
        <v>45602</v>
      </c>
      <c r="B4349" s="33" t="s">
        <v>87</v>
      </c>
      <c r="C4349" s="25">
        <v>43745</v>
      </c>
      <c r="E4349" t="s">
        <v>89</v>
      </c>
      <c r="F4349" s="106"/>
    </row>
    <row r="4350" spans="1:6" x14ac:dyDescent="0.25">
      <c r="A4350" s="17">
        <v>45692</v>
      </c>
      <c r="B4350" s="33" t="s">
        <v>87</v>
      </c>
      <c r="C4350" s="25">
        <v>43745</v>
      </c>
      <c r="E4350" t="s">
        <v>89</v>
      </c>
      <c r="F4350" s="106"/>
    </row>
    <row r="4351" spans="1:6" x14ac:dyDescent="0.25">
      <c r="A4351" s="17">
        <v>45932</v>
      </c>
      <c r="B4351" s="33" t="s">
        <v>87</v>
      </c>
      <c r="C4351" s="25">
        <v>43745</v>
      </c>
      <c r="E4351" t="s">
        <v>89</v>
      </c>
      <c r="F4351" s="106"/>
    </row>
    <row r="4352" spans="1:6" x14ac:dyDescent="0.25">
      <c r="A4352" s="17">
        <v>49886</v>
      </c>
      <c r="B4352" s="24" t="s">
        <v>87</v>
      </c>
      <c r="C4352" s="25">
        <v>43745</v>
      </c>
      <c r="E4352" t="s">
        <v>89</v>
      </c>
      <c r="F4352" s="106"/>
    </row>
    <row r="4353" spans="1:6" x14ac:dyDescent="0.25">
      <c r="A4353" s="17">
        <v>45663</v>
      </c>
      <c r="B4353" s="33" t="s">
        <v>87</v>
      </c>
      <c r="C4353" s="25">
        <v>43752</v>
      </c>
      <c r="E4353" t="s">
        <v>89</v>
      </c>
      <c r="F4353" s="106"/>
    </row>
    <row r="4354" spans="1:6" x14ac:dyDescent="0.25">
      <c r="A4354" s="17">
        <v>45685</v>
      </c>
      <c r="B4354" s="33" t="s">
        <v>87</v>
      </c>
      <c r="C4354" s="25">
        <v>43752</v>
      </c>
      <c r="E4354" t="s">
        <v>89</v>
      </c>
      <c r="F4354" s="106"/>
    </row>
    <row r="4355" spans="1:6" x14ac:dyDescent="0.25">
      <c r="A4355" s="17">
        <v>46622</v>
      </c>
      <c r="B4355" s="24" t="s">
        <v>87</v>
      </c>
      <c r="C4355" s="25">
        <v>43752</v>
      </c>
      <c r="E4355" t="s">
        <v>89</v>
      </c>
      <c r="F4355" s="106"/>
    </row>
    <row r="4356" spans="1:6" x14ac:dyDescent="0.25">
      <c r="A4356" s="17">
        <v>50814</v>
      </c>
      <c r="B4356" s="24" t="s">
        <v>87</v>
      </c>
      <c r="C4356" s="25">
        <v>43752</v>
      </c>
      <c r="E4356" t="s">
        <v>89</v>
      </c>
      <c r="F4356" s="106"/>
    </row>
    <row r="4357" spans="1:6" x14ac:dyDescent="0.25">
      <c r="A4357" s="17">
        <v>45486</v>
      </c>
      <c r="B4357" s="33" t="s">
        <v>87</v>
      </c>
      <c r="C4357" s="25">
        <v>43752</v>
      </c>
      <c r="E4357" t="s">
        <v>89</v>
      </c>
      <c r="F4357" s="106"/>
    </row>
    <row r="4358" spans="1:6" x14ac:dyDescent="0.25">
      <c r="A4358" s="17">
        <v>45738</v>
      </c>
      <c r="B4358" s="33" t="s">
        <v>87</v>
      </c>
      <c r="C4358" s="25">
        <v>43752</v>
      </c>
      <c r="E4358" t="s">
        <v>89</v>
      </c>
      <c r="F4358" s="106"/>
    </row>
    <row r="4359" spans="1:6" x14ac:dyDescent="0.25">
      <c r="A4359" s="17">
        <v>45728</v>
      </c>
      <c r="B4359" s="33" t="s">
        <v>87</v>
      </c>
      <c r="C4359" s="25">
        <v>43752</v>
      </c>
      <c r="E4359" t="s">
        <v>89</v>
      </c>
      <c r="F4359" s="106"/>
    </row>
    <row r="4360" spans="1:6" x14ac:dyDescent="0.25">
      <c r="A4360" s="17">
        <v>46209</v>
      </c>
      <c r="B4360" s="33" t="s">
        <v>87</v>
      </c>
      <c r="C4360" s="25">
        <v>43752</v>
      </c>
      <c r="E4360" t="s">
        <v>89</v>
      </c>
      <c r="F4360" s="106"/>
    </row>
    <row r="4361" spans="1:6" x14ac:dyDescent="0.25">
      <c r="A4361" s="17">
        <v>45994</v>
      </c>
      <c r="B4361" s="33" t="s">
        <v>87</v>
      </c>
      <c r="C4361" s="25">
        <v>43753</v>
      </c>
      <c r="E4361" t="s">
        <v>89</v>
      </c>
      <c r="F4361" s="106"/>
    </row>
    <row r="4362" spans="1:6" x14ac:dyDescent="0.25">
      <c r="A4362" s="17">
        <v>46046</v>
      </c>
      <c r="B4362" s="33" t="s">
        <v>87</v>
      </c>
      <c r="C4362" s="25">
        <v>43753</v>
      </c>
      <c r="E4362" t="s">
        <v>89</v>
      </c>
      <c r="F4362" s="106"/>
    </row>
    <row r="4363" spans="1:6" x14ac:dyDescent="0.25">
      <c r="A4363" s="17">
        <v>46389</v>
      </c>
      <c r="B4363" s="24" t="s">
        <v>87</v>
      </c>
      <c r="C4363" s="25">
        <v>43753</v>
      </c>
      <c r="E4363" t="s">
        <v>89</v>
      </c>
      <c r="F4363" s="106"/>
    </row>
    <row r="4364" spans="1:6" x14ac:dyDescent="0.25">
      <c r="A4364" s="17">
        <v>46390</v>
      </c>
      <c r="B4364" s="24" t="s">
        <v>87</v>
      </c>
      <c r="C4364" s="25">
        <v>43753</v>
      </c>
      <c r="E4364" t="s">
        <v>89</v>
      </c>
      <c r="F4364" s="106"/>
    </row>
    <row r="4365" spans="1:6" x14ac:dyDescent="0.25">
      <c r="A4365" s="17">
        <v>46186</v>
      </c>
      <c r="B4365" s="33" t="s">
        <v>87</v>
      </c>
      <c r="C4365" s="25">
        <v>43754</v>
      </c>
      <c r="E4365" t="s">
        <v>89</v>
      </c>
      <c r="F4365" s="106"/>
    </row>
    <row r="4366" spans="1:6" x14ac:dyDescent="0.25">
      <c r="A4366" s="17">
        <v>46202</v>
      </c>
      <c r="B4366" s="33" t="s">
        <v>87</v>
      </c>
      <c r="C4366" s="25">
        <v>43754</v>
      </c>
      <c r="E4366" t="s">
        <v>89</v>
      </c>
      <c r="F4366" s="106"/>
    </row>
    <row r="4367" spans="1:6" x14ac:dyDescent="0.25">
      <c r="A4367" s="17">
        <v>46347</v>
      </c>
      <c r="B4367" s="24" t="s">
        <v>87</v>
      </c>
      <c r="C4367" s="25">
        <v>43754</v>
      </c>
      <c r="E4367" t="s">
        <v>89</v>
      </c>
      <c r="F4367" s="106"/>
    </row>
    <row r="4368" spans="1:6" x14ac:dyDescent="0.25">
      <c r="A4368" s="17">
        <v>46156</v>
      </c>
      <c r="B4368" s="33" t="s">
        <v>87</v>
      </c>
      <c r="C4368" s="25">
        <v>43754</v>
      </c>
      <c r="E4368" t="s">
        <v>89</v>
      </c>
      <c r="F4368" s="106"/>
    </row>
    <row r="4369" spans="1:6" x14ac:dyDescent="0.25">
      <c r="A4369" s="17">
        <v>46189</v>
      </c>
      <c r="B4369" s="33" t="s">
        <v>87</v>
      </c>
      <c r="C4369" s="25">
        <v>43754</v>
      </c>
      <c r="E4369" t="s">
        <v>89</v>
      </c>
      <c r="F4369" s="106"/>
    </row>
    <row r="4370" spans="1:6" x14ac:dyDescent="0.25">
      <c r="A4370" s="17">
        <v>46190</v>
      </c>
      <c r="B4370" s="33" t="s">
        <v>87</v>
      </c>
      <c r="C4370" s="25">
        <v>43754</v>
      </c>
      <c r="E4370" t="s">
        <v>89</v>
      </c>
      <c r="F4370" s="106"/>
    </row>
    <row r="4371" spans="1:6" x14ac:dyDescent="0.25">
      <c r="A4371" s="17">
        <v>46193</v>
      </c>
      <c r="B4371" s="33" t="s">
        <v>87</v>
      </c>
      <c r="C4371" s="25">
        <v>43754</v>
      </c>
      <c r="E4371" t="s">
        <v>89</v>
      </c>
      <c r="F4371" s="106"/>
    </row>
    <row r="4372" spans="1:6" x14ac:dyDescent="0.25">
      <c r="A4372" s="35">
        <v>46149</v>
      </c>
      <c r="B4372" s="33" t="s">
        <v>87</v>
      </c>
      <c r="C4372" s="25">
        <v>43755</v>
      </c>
      <c r="E4372" t="s">
        <v>89</v>
      </c>
      <c r="F4372" s="106"/>
    </row>
    <row r="4373" spans="1:6" x14ac:dyDescent="0.25">
      <c r="A4373" s="17">
        <v>46191</v>
      </c>
      <c r="B4373" s="33" t="s">
        <v>87</v>
      </c>
      <c r="C4373" s="25">
        <v>43755</v>
      </c>
      <c r="E4373" t="s">
        <v>89</v>
      </c>
      <c r="F4373" s="106"/>
    </row>
    <row r="4374" spans="1:6" x14ac:dyDescent="0.25">
      <c r="A4374" s="17">
        <v>46200</v>
      </c>
      <c r="B4374" s="33" t="s">
        <v>87</v>
      </c>
      <c r="C4374" s="25">
        <v>43755</v>
      </c>
      <c r="E4374" t="s">
        <v>89</v>
      </c>
      <c r="F4374" s="106"/>
    </row>
    <row r="4375" spans="1:6" x14ac:dyDescent="0.25">
      <c r="A4375" s="17">
        <v>46201</v>
      </c>
      <c r="B4375" s="33" t="s">
        <v>87</v>
      </c>
      <c r="C4375" s="25">
        <v>43755</v>
      </c>
      <c r="E4375" t="s">
        <v>89</v>
      </c>
      <c r="F4375" s="106"/>
    </row>
    <row r="4376" spans="1:6" x14ac:dyDescent="0.25">
      <c r="A4376" s="17">
        <v>46157</v>
      </c>
      <c r="B4376" s="33" t="s">
        <v>87</v>
      </c>
      <c r="C4376" s="25">
        <v>43755</v>
      </c>
      <c r="E4376" t="s">
        <v>89</v>
      </c>
      <c r="F4376" s="106"/>
    </row>
    <row r="4377" spans="1:6" x14ac:dyDescent="0.25">
      <c r="A4377" s="17">
        <v>46185</v>
      </c>
      <c r="B4377" s="33" t="s">
        <v>87</v>
      </c>
      <c r="C4377" s="25">
        <v>43755</v>
      </c>
      <c r="E4377" t="s">
        <v>89</v>
      </c>
      <c r="F4377" s="106"/>
    </row>
    <row r="4378" spans="1:6" x14ac:dyDescent="0.25">
      <c r="A4378" s="17">
        <v>46187</v>
      </c>
      <c r="B4378" s="33" t="s">
        <v>87</v>
      </c>
      <c r="C4378" s="25">
        <v>43755</v>
      </c>
      <c r="E4378" t="s">
        <v>89</v>
      </c>
      <c r="F4378" s="106"/>
    </row>
    <row r="4379" spans="1:6" x14ac:dyDescent="0.25">
      <c r="A4379" s="17">
        <v>46366</v>
      </c>
      <c r="B4379" s="24" t="s">
        <v>87</v>
      </c>
      <c r="C4379" s="25">
        <v>43755</v>
      </c>
      <c r="E4379" t="s">
        <v>89</v>
      </c>
      <c r="F4379" s="106"/>
    </row>
    <row r="4380" spans="1:6" x14ac:dyDescent="0.25">
      <c r="A4380" s="17">
        <v>46337</v>
      </c>
      <c r="B4380" s="24" t="s">
        <v>87</v>
      </c>
      <c r="C4380" s="25">
        <v>43756</v>
      </c>
      <c r="E4380" t="s">
        <v>89</v>
      </c>
      <c r="F4380" s="106"/>
    </row>
    <row r="4381" spans="1:6" x14ac:dyDescent="0.25">
      <c r="A4381" s="17">
        <v>46336</v>
      </c>
      <c r="B4381" s="24" t="s">
        <v>87</v>
      </c>
      <c r="C4381" s="25">
        <v>43756</v>
      </c>
      <c r="E4381" t="s">
        <v>89</v>
      </c>
      <c r="F4381" s="106"/>
    </row>
    <row r="4382" spans="1:6" x14ac:dyDescent="0.25">
      <c r="A4382" s="17">
        <v>46396</v>
      </c>
      <c r="B4382" s="24" t="s">
        <v>87</v>
      </c>
      <c r="C4382" s="25">
        <v>43756</v>
      </c>
      <c r="E4382" t="s">
        <v>89</v>
      </c>
      <c r="F4382" s="106"/>
    </row>
    <row r="4383" spans="1:6" x14ac:dyDescent="0.25">
      <c r="A4383" s="17">
        <v>46498</v>
      </c>
      <c r="B4383" s="24" t="s">
        <v>87</v>
      </c>
      <c r="C4383" s="25">
        <v>43756</v>
      </c>
      <c r="E4383" t="s">
        <v>89</v>
      </c>
      <c r="F4383" s="106"/>
    </row>
    <row r="4384" spans="1:6" x14ac:dyDescent="0.25">
      <c r="A4384" s="17">
        <v>46343</v>
      </c>
      <c r="B4384" s="24" t="s">
        <v>87</v>
      </c>
      <c r="C4384" s="25">
        <v>43759</v>
      </c>
      <c r="E4384" t="s">
        <v>89</v>
      </c>
      <c r="F4384" s="106"/>
    </row>
    <row r="4385" spans="1:6" x14ac:dyDescent="0.25">
      <c r="A4385" s="17">
        <v>46344</v>
      </c>
      <c r="B4385" s="24" t="s">
        <v>87</v>
      </c>
      <c r="C4385" s="25">
        <v>43759</v>
      </c>
      <c r="E4385" t="s">
        <v>89</v>
      </c>
      <c r="F4385" s="106"/>
    </row>
    <row r="4386" spans="1:6" x14ac:dyDescent="0.25">
      <c r="A4386" s="17">
        <v>46341</v>
      </c>
      <c r="B4386" s="24" t="s">
        <v>87</v>
      </c>
      <c r="C4386" s="25">
        <v>43759</v>
      </c>
      <c r="E4386" t="s">
        <v>89</v>
      </c>
      <c r="F4386" s="106"/>
    </row>
    <row r="4387" spans="1:6" x14ac:dyDescent="0.25">
      <c r="A4387" s="17">
        <v>46346</v>
      </c>
      <c r="B4387" s="24" t="s">
        <v>87</v>
      </c>
      <c r="C4387" s="25">
        <v>43759</v>
      </c>
      <c r="E4387" t="s">
        <v>89</v>
      </c>
      <c r="F4387" s="106"/>
    </row>
    <row r="4388" spans="1:6" x14ac:dyDescent="0.25">
      <c r="A4388" s="17">
        <v>46393</v>
      </c>
      <c r="B4388" s="24" t="s">
        <v>87</v>
      </c>
      <c r="C4388" s="25">
        <v>43759</v>
      </c>
      <c r="E4388" t="s">
        <v>89</v>
      </c>
      <c r="F4388" s="106"/>
    </row>
    <row r="4389" spans="1:6" x14ac:dyDescent="0.25">
      <c r="A4389" s="17">
        <v>46395</v>
      </c>
      <c r="B4389" s="24" t="s">
        <v>87</v>
      </c>
      <c r="C4389" s="25">
        <v>43759</v>
      </c>
      <c r="E4389" t="s">
        <v>89</v>
      </c>
      <c r="F4389" s="106"/>
    </row>
    <row r="4390" spans="1:6" x14ac:dyDescent="0.25">
      <c r="A4390" s="17">
        <v>46447</v>
      </c>
      <c r="B4390" s="24" t="s">
        <v>87</v>
      </c>
      <c r="C4390" s="25">
        <v>43759</v>
      </c>
      <c r="E4390" t="s">
        <v>89</v>
      </c>
      <c r="F4390" s="106"/>
    </row>
    <row r="4391" spans="1:6" x14ac:dyDescent="0.25">
      <c r="A4391" s="17">
        <v>46448</v>
      </c>
      <c r="B4391" s="24" t="s">
        <v>87</v>
      </c>
      <c r="C4391" s="25">
        <v>43759</v>
      </c>
      <c r="E4391" t="s">
        <v>89</v>
      </c>
      <c r="F4391" s="106"/>
    </row>
    <row r="4392" spans="1:6" x14ac:dyDescent="0.25">
      <c r="A4392" s="17">
        <v>46364</v>
      </c>
      <c r="B4392" s="24" t="s">
        <v>87</v>
      </c>
      <c r="C4392" s="25">
        <v>43760</v>
      </c>
      <c r="E4392" t="s">
        <v>89</v>
      </c>
      <c r="F4392" s="106"/>
    </row>
    <row r="4393" spans="1:6" x14ac:dyDescent="0.25">
      <c r="A4393" s="17">
        <v>46365</v>
      </c>
      <c r="B4393" s="24" t="s">
        <v>87</v>
      </c>
      <c r="C4393" s="25">
        <v>43760</v>
      </c>
      <c r="E4393" t="s">
        <v>89</v>
      </c>
      <c r="F4393" s="106"/>
    </row>
    <row r="4394" spans="1:6" x14ac:dyDescent="0.25">
      <c r="A4394" s="17">
        <v>46384</v>
      </c>
      <c r="B4394" s="24" t="s">
        <v>87</v>
      </c>
      <c r="C4394" s="25">
        <v>43760</v>
      </c>
      <c r="E4394" t="s">
        <v>89</v>
      </c>
      <c r="F4394" s="106"/>
    </row>
    <row r="4395" spans="1:6" x14ac:dyDescent="0.25">
      <c r="A4395" s="17">
        <v>46385</v>
      </c>
      <c r="B4395" s="24" t="s">
        <v>87</v>
      </c>
      <c r="C4395" s="25">
        <v>43760</v>
      </c>
      <c r="E4395" t="s">
        <v>89</v>
      </c>
      <c r="F4395" s="106"/>
    </row>
    <row r="4396" spans="1:6" x14ac:dyDescent="0.25">
      <c r="A4396" s="17">
        <v>46545</v>
      </c>
      <c r="B4396" s="24" t="s">
        <v>87</v>
      </c>
      <c r="C4396" s="25">
        <v>43761</v>
      </c>
      <c r="E4396" t="s">
        <v>89</v>
      </c>
      <c r="F4396" s="106"/>
    </row>
    <row r="4397" spans="1:6" x14ac:dyDescent="0.25">
      <c r="A4397" s="17">
        <v>46356</v>
      </c>
      <c r="B4397" s="24" t="s">
        <v>87</v>
      </c>
      <c r="C4397" s="25">
        <v>43761</v>
      </c>
      <c r="E4397" t="s">
        <v>89</v>
      </c>
      <c r="F4397" s="106"/>
    </row>
    <row r="4398" spans="1:6" x14ac:dyDescent="0.25">
      <c r="A4398" s="17">
        <v>46357</v>
      </c>
      <c r="B4398" s="24" t="s">
        <v>87</v>
      </c>
      <c r="C4398" s="25">
        <v>43761</v>
      </c>
      <c r="E4398" t="s">
        <v>89</v>
      </c>
      <c r="F4398" s="106"/>
    </row>
    <row r="4399" spans="1:6" x14ac:dyDescent="0.25">
      <c r="A4399" s="17">
        <v>46358</v>
      </c>
      <c r="B4399" s="24" t="s">
        <v>87</v>
      </c>
      <c r="C4399" s="25">
        <v>43761</v>
      </c>
      <c r="E4399" t="s">
        <v>89</v>
      </c>
      <c r="F4399" s="106"/>
    </row>
    <row r="4400" spans="1:6" x14ac:dyDescent="0.25">
      <c r="A4400" s="17">
        <v>46359</v>
      </c>
      <c r="B4400" s="24" t="s">
        <v>87</v>
      </c>
      <c r="C4400" s="25">
        <v>43761</v>
      </c>
      <c r="E4400" t="s">
        <v>89</v>
      </c>
      <c r="F4400" s="106"/>
    </row>
    <row r="4401" spans="1:6" x14ac:dyDescent="0.25">
      <c r="A4401" s="17">
        <v>46363</v>
      </c>
      <c r="B4401" s="24" t="s">
        <v>87</v>
      </c>
      <c r="C4401" s="25">
        <v>43761</v>
      </c>
      <c r="E4401" t="s">
        <v>89</v>
      </c>
      <c r="F4401" s="106"/>
    </row>
    <row r="4402" spans="1:6" x14ac:dyDescent="0.25">
      <c r="A4402" s="17">
        <v>46362</v>
      </c>
      <c r="B4402" s="24" t="s">
        <v>87</v>
      </c>
      <c r="C4402" s="25">
        <v>43761</v>
      </c>
      <c r="E4402" t="s">
        <v>89</v>
      </c>
      <c r="F4402" s="106"/>
    </row>
    <row r="4403" spans="1:6" x14ac:dyDescent="0.25">
      <c r="A4403" s="17">
        <v>46361</v>
      </c>
      <c r="B4403" s="24" t="s">
        <v>87</v>
      </c>
      <c r="C4403" s="25">
        <v>43761</v>
      </c>
      <c r="E4403" t="s">
        <v>89</v>
      </c>
      <c r="F4403" s="106"/>
    </row>
    <row r="4404" spans="1:6" x14ac:dyDescent="0.25">
      <c r="A4404" s="17">
        <v>46360</v>
      </c>
      <c r="B4404" s="24" t="s">
        <v>87</v>
      </c>
      <c r="C4404" s="25">
        <v>43761</v>
      </c>
      <c r="E4404" t="s">
        <v>89</v>
      </c>
      <c r="F4404" s="106"/>
    </row>
    <row r="4405" spans="1:6" x14ac:dyDescent="0.25">
      <c r="A4405" s="17">
        <v>46478</v>
      </c>
      <c r="B4405" s="24" t="s">
        <v>87</v>
      </c>
      <c r="C4405" s="25">
        <v>43762</v>
      </c>
      <c r="E4405" t="s">
        <v>89</v>
      </c>
      <c r="F4405" s="106"/>
    </row>
    <row r="4406" spans="1:6" x14ac:dyDescent="0.25">
      <c r="A4406" s="17">
        <v>46477</v>
      </c>
      <c r="B4406" s="24" t="s">
        <v>87</v>
      </c>
      <c r="C4406" s="25">
        <v>43762</v>
      </c>
      <c r="E4406" t="s">
        <v>89</v>
      </c>
      <c r="F4406" s="106"/>
    </row>
    <row r="4407" spans="1:6" x14ac:dyDescent="0.25">
      <c r="A4407" s="17">
        <v>46480</v>
      </c>
      <c r="B4407" s="24" t="s">
        <v>87</v>
      </c>
      <c r="C4407" s="25">
        <v>43762</v>
      </c>
      <c r="E4407" t="s">
        <v>89</v>
      </c>
      <c r="F4407" s="106"/>
    </row>
    <row r="4408" spans="1:6" x14ac:dyDescent="0.25">
      <c r="A4408" s="17">
        <v>46479</v>
      </c>
      <c r="B4408" s="24" t="s">
        <v>87</v>
      </c>
      <c r="C4408" s="25">
        <v>43762</v>
      </c>
      <c r="E4408" t="s">
        <v>89</v>
      </c>
      <c r="F4408" s="106"/>
    </row>
    <row r="4409" spans="1:6" x14ac:dyDescent="0.25">
      <c r="A4409" s="17">
        <v>45769</v>
      </c>
      <c r="B4409" s="33" t="s">
        <v>87</v>
      </c>
      <c r="C4409" s="25">
        <v>43763</v>
      </c>
      <c r="E4409" t="s">
        <v>89</v>
      </c>
      <c r="F4409" s="106"/>
    </row>
    <row r="4410" spans="1:6" x14ac:dyDescent="0.25">
      <c r="A4410" s="17">
        <v>45770</v>
      </c>
      <c r="B4410" s="33" t="s">
        <v>87</v>
      </c>
      <c r="C4410" s="25">
        <v>43763</v>
      </c>
      <c r="E4410" t="s">
        <v>89</v>
      </c>
      <c r="F4410" s="106"/>
    </row>
    <row r="4411" spans="1:6" x14ac:dyDescent="0.25">
      <c r="A4411" s="17">
        <v>46040</v>
      </c>
      <c r="B4411" s="33" t="s">
        <v>87</v>
      </c>
      <c r="C4411" s="25">
        <v>43763</v>
      </c>
      <c r="E4411" t="s">
        <v>89</v>
      </c>
      <c r="F4411" s="106"/>
    </row>
    <row r="4412" spans="1:6" x14ac:dyDescent="0.25">
      <c r="A4412" s="17">
        <v>46258</v>
      </c>
      <c r="B4412" s="33" t="s">
        <v>87</v>
      </c>
      <c r="C4412" s="25">
        <v>43763</v>
      </c>
      <c r="E4412" t="s">
        <v>89</v>
      </c>
      <c r="F4412" s="106"/>
    </row>
    <row r="4413" spans="1:6" x14ac:dyDescent="0.25">
      <c r="A4413" s="17">
        <v>45588</v>
      </c>
      <c r="B4413" s="33" t="s">
        <v>87</v>
      </c>
      <c r="C4413" s="25">
        <v>43766</v>
      </c>
      <c r="E4413" t="s">
        <v>89</v>
      </c>
      <c r="F4413" s="106"/>
    </row>
    <row r="4414" spans="1:6" x14ac:dyDescent="0.25">
      <c r="A4414" s="17">
        <v>46273</v>
      </c>
      <c r="B4414" s="24" t="s">
        <v>87</v>
      </c>
      <c r="C4414" s="25">
        <v>43766</v>
      </c>
      <c r="E4414" t="s">
        <v>89</v>
      </c>
      <c r="F4414" s="106"/>
    </row>
    <row r="4415" spans="1:6" x14ac:dyDescent="0.25">
      <c r="A4415" s="17">
        <v>46274</v>
      </c>
      <c r="B4415" s="24" t="s">
        <v>87</v>
      </c>
      <c r="C4415" s="25">
        <v>43766</v>
      </c>
      <c r="E4415" t="s">
        <v>89</v>
      </c>
      <c r="F4415" s="106"/>
    </row>
    <row r="4416" spans="1:6" x14ac:dyDescent="0.25">
      <c r="A4416" s="17">
        <v>46275</v>
      </c>
      <c r="B4416" s="24" t="s">
        <v>87</v>
      </c>
      <c r="C4416" s="25">
        <v>43766</v>
      </c>
      <c r="E4416" t="s">
        <v>89</v>
      </c>
      <c r="F4416" s="106"/>
    </row>
    <row r="4417" spans="1:6" x14ac:dyDescent="0.25">
      <c r="A4417" s="17">
        <v>46352</v>
      </c>
      <c r="B4417" s="24" t="s">
        <v>87</v>
      </c>
      <c r="C4417" s="25">
        <v>43767</v>
      </c>
      <c r="E4417" t="s">
        <v>89</v>
      </c>
      <c r="F4417" s="106"/>
    </row>
    <row r="4418" spans="1:6" x14ac:dyDescent="0.25">
      <c r="A4418" s="17">
        <v>46348</v>
      </c>
      <c r="B4418" s="24" t="s">
        <v>87</v>
      </c>
      <c r="C4418" s="25">
        <v>43767</v>
      </c>
      <c r="E4418" t="s">
        <v>89</v>
      </c>
      <c r="F4418" s="106"/>
    </row>
    <row r="4419" spans="1:6" x14ac:dyDescent="0.25">
      <c r="A4419" s="17">
        <v>46350</v>
      </c>
      <c r="B4419" s="24" t="s">
        <v>87</v>
      </c>
      <c r="C4419" s="25">
        <v>43767</v>
      </c>
      <c r="E4419" t="s">
        <v>89</v>
      </c>
      <c r="F4419" s="106"/>
    </row>
    <row r="4420" spans="1:6" x14ac:dyDescent="0.25">
      <c r="A4420" s="17">
        <v>46351</v>
      </c>
      <c r="B4420" s="24" t="s">
        <v>87</v>
      </c>
      <c r="C4420" s="25">
        <v>43767</v>
      </c>
      <c r="E4420" t="s">
        <v>89</v>
      </c>
      <c r="F4420" s="106"/>
    </row>
    <row r="4421" spans="1:6" x14ac:dyDescent="0.25">
      <c r="A4421" s="17">
        <v>45996</v>
      </c>
      <c r="B4421" s="33" t="s">
        <v>87</v>
      </c>
      <c r="C4421" s="25">
        <v>43767</v>
      </c>
      <c r="E4421" t="s">
        <v>89</v>
      </c>
      <c r="F4421" s="106"/>
    </row>
    <row r="4422" spans="1:6" x14ac:dyDescent="0.25">
      <c r="A4422" s="17">
        <v>46345</v>
      </c>
      <c r="B4422" s="24" t="s">
        <v>87</v>
      </c>
      <c r="C4422" s="25">
        <v>43767</v>
      </c>
      <c r="E4422" t="s">
        <v>89</v>
      </c>
      <c r="F4422" s="106"/>
    </row>
    <row r="4423" spans="1:6" x14ac:dyDescent="0.25">
      <c r="A4423" s="17">
        <v>46391</v>
      </c>
      <c r="B4423" s="24" t="s">
        <v>87</v>
      </c>
      <c r="C4423" s="25">
        <v>43767</v>
      </c>
      <c r="E4423" t="s">
        <v>89</v>
      </c>
      <c r="F4423" s="106"/>
    </row>
    <row r="4424" spans="1:6" x14ac:dyDescent="0.25">
      <c r="A4424" s="17">
        <v>46392</v>
      </c>
      <c r="B4424" s="24" t="s">
        <v>87</v>
      </c>
      <c r="C4424" s="25">
        <v>43767</v>
      </c>
      <c r="E4424" t="s">
        <v>89</v>
      </c>
      <c r="F4424" s="106"/>
    </row>
    <row r="4425" spans="1:6" x14ac:dyDescent="0.25">
      <c r="A4425" s="17">
        <v>46153</v>
      </c>
      <c r="B4425" s="33" t="s">
        <v>87</v>
      </c>
      <c r="C4425" s="25">
        <v>43768</v>
      </c>
      <c r="E4425" t="s">
        <v>89</v>
      </c>
      <c r="F4425" s="106"/>
    </row>
    <row r="4426" spans="1:6" x14ac:dyDescent="0.25">
      <c r="A4426" s="17">
        <v>46340</v>
      </c>
      <c r="B4426" s="24" t="s">
        <v>87</v>
      </c>
      <c r="C4426" s="25">
        <v>43768</v>
      </c>
      <c r="E4426" t="s">
        <v>89</v>
      </c>
      <c r="F4426" s="106"/>
    </row>
    <row r="4427" spans="1:6" x14ac:dyDescent="0.25">
      <c r="A4427" s="17">
        <v>46388</v>
      </c>
      <c r="B4427" s="24" t="s">
        <v>87</v>
      </c>
      <c r="C4427" s="25">
        <v>43768</v>
      </c>
      <c r="E4427" t="s">
        <v>89</v>
      </c>
      <c r="F4427" s="106"/>
    </row>
    <row r="4428" spans="1:6" x14ac:dyDescent="0.25">
      <c r="A4428" s="17">
        <v>46414</v>
      </c>
      <c r="B4428" s="24" t="s">
        <v>87</v>
      </c>
      <c r="C4428" s="25">
        <v>43768</v>
      </c>
      <c r="E4428" t="s">
        <v>89</v>
      </c>
      <c r="F4428" s="106"/>
    </row>
    <row r="4429" spans="1:6" x14ac:dyDescent="0.25">
      <c r="A4429" s="17">
        <v>46332</v>
      </c>
      <c r="B4429" s="24" t="s">
        <v>87</v>
      </c>
      <c r="C4429" s="25">
        <v>43768</v>
      </c>
      <c r="E4429" t="s">
        <v>89</v>
      </c>
      <c r="F4429" s="106"/>
    </row>
    <row r="4430" spans="1:6" x14ac:dyDescent="0.25">
      <c r="A4430" s="17">
        <v>46333</v>
      </c>
      <c r="B4430" s="24" t="s">
        <v>87</v>
      </c>
      <c r="C4430" s="25">
        <v>43768</v>
      </c>
      <c r="E4430" t="s">
        <v>89</v>
      </c>
      <c r="F4430" s="106"/>
    </row>
    <row r="4431" spans="1:6" x14ac:dyDescent="0.25">
      <c r="A4431" s="17">
        <v>46382</v>
      </c>
      <c r="B4431" s="24" t="s">
        <v>87</v>
      </c>
      <c r="C4431" s="25">
        <v>43768</v>
      </c>
      <c r="E4431" t="s">
        <v>89</v>
      </c>
      <c r="F4431" s="106"/>
    </row>
    <row r="4432" spans="1:6" x14ac:dyDescent="0.25">
      <c r="A4432" s="17">
        <v>46383</v>
      </c>
      <c r="B4432" s="24" t="s">
        <v>87</v>
      </c>
      <c r="C4432" s="25">
        <v>43768</v>
      </c>
      <c r="E4432" t="s">
        <v>89</v>
      </c>
      <c r="F4432" s="106"/>
    </row>
    <row r="4433" spans="1:6" x14ac:dyDescent="0.25">
      <c r="A4433" s="17">
        <v>46386</v>
      </c>
      <c r="B4433" s="24" t="s">
        <v>87</v>
      </c>
      <c r="C4433" s="25">
        <v>43768</v>
      </c>
      <c r="E4433" t="s">
        <v>89</v>
      </c>
      <c r="F4433" s="106"/>
    </row>
    <row r="4434" spans="1:6" x14ac:dyDescent="0.25">
      <c r="A4434" s="17">
        <v>46387</v>
      </c>
      <c r="B4434" s="24" t="s">
        <v>87</v>
      </c>
      <c r="C4434" s="25">
        <v>43768</v>
      </c>
      <c r="E4434" t="s">
        <v>89</v>
      </c>
      <c r="F4434" s="106"/>
    </row>
    <row r="4435" spans="1:6" x14ac:dyDescent="0.25">
      <c r="A4435" s="17">
        <v>46373</v>
      </c>
      <c r="B4435" s="24" t="s">
        <v>87</v>
      </c>
      <c r="C4435" s="25">
        <v>43768</v>
      </c>
      <c r="E4435" t="s">
        <v>89</v>
      </c>
      <c r="F4435" s="106"/>
    </row>
    <row r="4436" spans="1:6" x14ac:dyDescent="0.25">
      <c r="A4436" s="17">
        <v>46371</v>
      </c>
      <c r="B4436" s="24" t="s">
        <v>87</v>
      </c>
      <c r="C4436" s="25">
        <v>43768</v>
      </c>
      <c r="E4436" t="s">
        <v>89</v>
      </c>
      <c r="F4436" s="106"/>
    </row>
    <row r="4437" spans="1:6" x14ac:dyDescent="0.25">
      <c r="A4437" s="17">
        <v>45455</v>
      </c>
      <c r="B4437" s="33" t="s">
        <v>87</v>
      </c>
      <c r="C4437" s="25">
        <v>43769</v>
      </c>
      <c r="E4437" t="s">
        <v>89</v>
      </c>
      <c r="F4437" s="106"/>
    </row>
    <row r="4438" spans="1:6" x14ac:dyDescent="0.25">
      <c r="A4438" s="17">
        <v>45465</v>
      </c>
      <c r="B4438" s="33" t="s">
        <v>87</v>
      </c>
      <c r="C4438" s="25">
        <v>43769</v>
      </c>
      <c r="E4438" t="s">
        <v>89</v>
      </c>
      <c r="F4438" s="106"/>
    </row>
    <row r="4439" spans="1:6" x14ac:dyDescent="0.25">
      <c r="A4439" s="17">
        <v>45468</v>
      </c>
      <c r="B4439" s="33" t="s">
        <v>87</v>
      </c>
      <c r="C4439" s="25">
        <v>43769</v>
      </c>
      <c r="E4439" t="s">
        <v>89</v>
      </c>
      <c r="F4439" s="106"/>
    </row>
    <row r="4440" spans="1:6" x14ac:dyDescent="0.25">
      <c r="A4440" s="17">
        <v>45469</v>
      </c>
      <c r="B4440" s="33" t="s">
        <v>87</v>
      </c>
      <c r="C4440" s="25">
        <v>43769</v>
      </c>
      <c r="E4440" t="s">
        <v>89</v>
      </c>
      <c r="F4440" s="106"/>
    </row>
    <row r="4441" spans="1:6" x14ac:dyDescent="0.25">
      <c r="A4441" s="17">
        <v>45471</v>
      </c>
      <c r="B4441" s="33" t="s">
        <v>87</v>
      </c>
      <c r="C4441" s="25">
        <v>43770</v>
      </c>
      <c r="E4441" t="s">
        <v>89</v>
      </c>
      <c r="F4441" s="106"/>
    </row>
    <row r="4442" spans="1:6" x14ac:dyDescent="0.25">
      <c r="A4442" s="17">
        <v>45487</v>
      </c>
      <c r="B4442" s="33" t="s">
        <v>87</v>
      </c>
      <c r="C4442" s="25">
        <v>43770</v>
      </c>
      <c r="E4442" t="s">
        <v>89</v>
      </c>
      <c r="F4442" s="106"/>
    </row>
    <row r="4443" spans="1:6" x14ac:dyDescent="0.25">
      <c r="A4443" s="17">
        <v>45488</v>
      </c>
      <c r="B4443" s="33" t="s">
        <v>87</v>
      </c>
      <c r="C4443" s="25">
        <v>43770</v>
      </c>
      <c r="E4443" t="s">
        <v>89</v>
      </c>
      <c r="F4443" s="106"/>
    </row>
    <row r="4444" spans="1:6" x14ac:dyDescent="0.25">
      <c r="A4444" s="17">
        <v>45549</v>
      </c>
      <c r="B4444" s="33" t="s">
        <v>87</v>
      </c>
      <c r="C4444" s="25">
        <v>43770</v>
      </c>
      <c r="E4444" t="s">
        <v>89</v>
      </c>
      <c r="F4444" s="106"/>
    </row>
    <row r="4445" spans="1:6" x14ac:dyDescent="0.25">
      <c r="A4445" s="17">
        <v>45490</v>
      </c>
      <c r="B4445" s="33" t="s">
        <v>87</v>
      </c>
      <c r="C4445" s="25">
        <v>43774</v>
      </c>
      <c r="E4445" t="s">
        <v>89</v>
      </c>
      <c r="F4445" s="106"/>
    </row>
    <row r="4446" spans="1:6" x14ac:dyDescent="0.25">
      <c r="A4446" s="17">
        <v>45544</v>
      </c>
      <c r="B4446" s="33" t="s">
        <v>87</v>
      </c>
      <c r="C4446" s="25">
        <v>43774</v>
      </c>
      <c r="E4446" t="s">
        <v>89</v>
      </c>
      <c r="F4446" s="106"/>
    </row>
    <row r="4447" spans="1:6" x14ac:dyDescent="0.25">
      <c r="A4447" s="17">
        <v>45545</v>
      </c>
      <c r="B4447" s="33" t="s">
        <v>87</v>
      </c>
      <c r="C4447" s="25">
        <v>43774</v>
      </c>
      <c r="E4447" t="s">
        <v>89</v>
      </c>
      <c r="F4447" s="106"/>
    </row>
    <row r="4448" spans="1:6" x14ac:dyDescent="0.25">
      <c r="A4448" s="17">
        <v>45911</v>
      </c>
      <c r="B4448" s="33" t="s">
        <v>87</v>
      </c>
      <c r="C4448" s="25">
        <v>43774</v>
      </c>
      <c r="E4448" t="s">
        <v>89</v>
      </c>
      <c r="F4448" s="106"/>
    </row>
    <row r="4449" spans="1:6" x14ac:dyDescent="0.25">
      <c r="A4449" s="17">
        <v>45550</v>
      </c>
      <c r="B4449" s="33" t="s">
        <v>87</v>
      </c>
      <c r="C4449" s="25">
        <v>43775</v>
      </c>
      <c r="E4449" t="s">
        <v>89</v>
      </c>
      <c r="F4449" s="106"/>
    </row>
    <row r="4450" spans="1:6" x14ac:dyDescent="0.25">
      <c r="A4450" s="17">
        <v>45601</v>
      </c>
      <c r="B4450" s="33" t="s">
        <v>87</v>
      </c>
      <c r="C4450" s="25">
        <v>43775</v>
      </c>
      <c r="E4450" t="s">
        <v>89</v>
      </c>
      <c r="F4450" s="106"/>
    </row>
    <row r="4451" spans="1:6" x14ac:dyDescent="0.25">
      <c r="A4451" s="17">
        <v>45690</v>
      </c>
      <c r="B4451" s="33" t="s">
        <v>87</v>
      </c>
      <c r="C4451" s="25">
        <v>43775</v>
      </c>
      <c r="E4451" t="s">
        <v>89</v>
      </c>
      <c r="F4451" s="106"/>
    </row>
    <row r="4452" spans="1:6" x14ac:dyDescent="0.25">
      <c r="A4452" s="17">
        <v>45691</v>
      </c>
      <c r="B4452" s="33" t="s">
        <v>87</v>
      </c>
      <c r="C4452" s="25">
        <v>43775</v>
      </c>
      <c r="E4452" t="s">
        <v>89</v>
      </c>
      <c r="F4452" s="106"/>
    </row>
    <row r="4453" spans="1:6" x14ac:dyDescent="0.25">
      <c r="A4453" s="17">
        <v>45606</v>
      </c>
      <c r="B4453" s="33" t="s">
        <v>87</v>
      </c>
      <c r="C4453" s="25">
        <v>43776</v>
      </c>
      <c r="E4453" t="s">
        <v>89</v>
      </c>
      <c r="F4453" s="106"/>
    </row>
    <row r="4454" spans="1:6" x14ac:dyDescent="0.25">
      <c r="A4454" s="17">
        <v>45597</v>
      </c>
      <c r="B4454" s="33" t="s">
        <v>87</v>
      </c>
      <c r="C4454" s="25">
        <v>43776</v>
      </c>
      <c r="E4454" t="s">
        <v>89</v>
      </c>
      <c r="F4454" s="106"/>
    </row>
    <row r="4455" spans="1:6" x14ac:dyDescent="0.25">
      <c r="A4455" s="17">
        <v>45652</v>
      </c>
      <c r="B4455" s="33" t="s">
        <v>87</v>
      </c>
      <c r="C4455" s="25">
        <v>43776</v>
      </c>
      <c r="E4455" t="s">
        <v>89</v>
      </c>
      <c r="F4455" s="106"/>
    </row>
    <row r="4456" spans="1:6" x14ac:dyDescent="0.25">
      <c r="A4456" s="17">
        <v>46591</v>
      </c>
      <c r="B4456" s="24" t="s">
        <v>87</v>
      </c>
      <c r="C4456" s="25">
        <v>43776</v>
      </c>
      <c r="E4456" t="s">
        <v>89</v>
      </c>
      <c r="F4456" s="106"/>
    </row>
    <row r="4457" spans="1:6" x14ac:dyDescent="0.25">
      <c r="A4457" s="17">
        <v>45750</v>
      </c>
      <c r="B4457" s="33" t="s">
        <v>87</v>
      </c>
      <c r="C4457" s="25">
        <v>43777</v>
      </c>
      <c r="E4457" t="s">
        <v>89</v>
      </c>
      <c r="F4457" s="106"/>
    </row>
    <row r="4458" spans="1:6" x14ac:dyDescent="0.25">
      <c r="A4458" s="17">
        <v>45764</v>
      </c>
      <c r="B4458" s="33" t="s">
        <v>87</v>
      </c>
      <c r="C4458" s="25">
        <v>43777</v>
      </c>
      <c r="E4458" t="s">
        <v>89</v>
      </c>
      <c r="F4458" s="106"/>
    </row>
    <row r="4459" spans="1:6" x14ac:dyDescent="0.25">
      <c r="A4459" s="17">
        <v>45766</v>
      </c>
      <c r="B4459" s="33" t="s">
        <v>87</v>
      </c>
      <c r="C4459" s="25">
        <v>43777</v>
      </c>
      <c r="E4459" t="s">
        <v>89</v>
      </c>
      <c r="F4459" s="106"/>
    </row>
    <row r="4460" spans="1:6" x14ac:dyDescent="0.25">
      <c r="A4460" s="17">
        <v>45616</v>
      </c>
      <c r="B4460" s="33" t="s">
        <v>87</v>
      </c>
      <c r="C4460" s="25">
        <v>43777</v>
      </c>
      <c r="E4460" t="s">
        <v>89</v>
      </c>
      <c r="F4460" s="106"/>
    </row>
    <row r="4461" spans="1:6" x14ac:dyDescent="0.25">
      <c r="A4461" s="17">
        <v>45551</v>
      </c>
      <c r="B4461" s="33" t="s">
        <v>87</v>
      </c>
      <c r="C4461" s="25">
        <v>43780</v>
      </c>
      <c r="E4461" t="s">
        <v>89</v>
      </c>
      <c r="F4461" s="106"/>
    </row>
    <row r="4462" spans="1:6" x14ac:dyDescent="0.25">
      <c r="A4462" s="17">
        <v>45592</v>
      </c>
      <c r="B4462" s="33" t="s">
        <v>87</v>
      </c>
      <c r="C4462" s="25">
        <v>43780</v>
      </c>
      <c r="E4462" t="s">
        <v>89</v>
      </c>
      <c r="F4462" s="106"/>
    </row>
    <row r="4463" spans="1:6" x14ac:dyDescent="0.25">
      <c r="A4463" s="17">
        <v>46416</v>
      </c>
      <c r="B4463" s="24" t="s">
        <v>87</v>
      </c>
      <c r="C4463" s="25">
        <v>43780</v>
      </c>
      <c r="E4463" t="s">
        <v>89</v>
      </c>
      <c r="F4463" s="106"/>
    </row>
    <row r="4464" spans="1:6" x14ac:dyDescent="0.25">
      <c r="A4464" s="17">
        <v>46379</v>
      </c>
      <c r="B4464" s="24" t="s">
        <v>87</v>
      </c>
      <c r="C4464" s="25">
        <v>43780</v>
      </c>
      <c r="E4464" t="s">
        <v>89</v>
      </c>
      <c r="F4464" s="106"/>
    </row>
    <row r="4465" spans="1:6" x14ac:dyDescent="0.25">
      <c r="A4465" s="17">
        <v>45476</v>
      </c>
      <c r="B4465" s="33" t="s">
        <v>87</v>
      </c>
      <c r="C4465" s="25">
        <v>43781</v>
      </c>
      <c r="E4465" t="s">
        <v>89</v>
      </c>
      <c r="F4465" s="106"/>
    </row>
    <row r="4466" spans="1:6" x14ac:dyDescent="0.25">
      <c r="A4466" s="17">
        <v>45467</v>
      </c>
      <c r="B4466" s="33" t="s">
        <v>87</v>
      </c>
      <c r="C4466" s="25">
        <v>43781</v>
      </c>
      <c r="E4466" t="s">
        <v>89</v>
      </c>
      <c r="F4466" s="106"/>
    </row>
    <row r="4467" spans="1:6" x14ac:dyDescent="0.25">
      <c r="A4467" s="17">
        <v>45594</v>
      </c>
      <c r="B4467" s="33" t="s">
        <v>87</v>
      </c>
      <c r="C4467" s="25">
        <v>43781</v>
      </c>
      <c r="E4467" t="s">
        <v>89</v>
      </c>
      <c r="F4467" s="106"/>
    </row>
    <row r="4468" spans="1:6" x14ac:dyDescent="0.25">
      <c r="A4468" s="17">
        <v>46378</v>
      </c>
      <c r="B4468" s="24" t="s">
        <v>87</v>
      </c>
      <c r="C4468" s="25">
        <v>43781</v>
      </c>
      <c r="E4468" t="s">
        <v>89</v>
      </c>
      <c r="F4468" s="106"/>
    </row>
    <row r="4469" spans="1:6" x14ac:dyDescent="0.25">
      <c r="A4469" s="17">
        <v>45572</v>
      </c>
      <c r="B4469" s="33" t="s">
        <v>87</v>
      </c>
      <c r="C4469" s="25">
        <v>43782</v>
      </c>
      <c r="E4469" t="s">
        <v>89</v>
      </c>
      <c r="F4469" s="106"/>
    </row>
    <row r="4470" spans="1:6" x14ac:dyDescent="0.25">
      <c r="A4470" s="17">
        <v>45687</v>
      </c>
      <c r="B4470" s="33" t="s">
        <v>87</v>
      </c>
      <c r="C4470" s="25">
        <v>43782</v>
      </c>
      <c r="E4470" t="s">
        <v>89</v>
      </c>
      <c r="F4470" s="106"/>
    </row>
    <row r="4471" spans="1:6" x14ac:dyDescent="0.25">
      <c r="A4471" s="17">
        <v>45929</v>
      </c>
      <c r="B4471" s="33" t="s">
        <v>87</v>
      </c>
      <c r="C4471" s="25">
        <v>43782</v>
      </c>
      <c r="E4471" t="s">
        <v>89</v>
      </c>
      <c r="F4471" s="106"/>
    </row>
    <row r="4472" spans="1:6" x14ac:dyDescent="0.25">
      <c r="A4472" s="17">
        <v>46021</v>
      </c>
      <c r="B4472" s="33" t="s">
        <v>87</v>
      </c>
      <c r="C4472" s="25">
        <v>43782</v>
      </c>
      <c r="E4472" t="s">
        <v>89</v>
      </c>
      <c r="F4472" s="106"/>
    </row>
    <row r="4473" spans="1:6" x14ac:dyDescent="0.25">
      <c r="A4473" s="17">
        <v>45752</v>
      </c>
      <c r="B4473" s="33" t="s">
        <v>87</v>
      </c>
      <c r="C4473" s="25">
        <v>43783</v>
      </c>
      <c r="E4473" t="s">
        <v>89</v>
      </c>
      <c r="F4473" s="106"/>
    </row>
    <row r="4474" spans="1:6" x14ac:dyDescent="0.25">
      <c r="A4474" s="17">
        <v>45757</v>
      </c>
      <c r="B4474" s="33" t="s">
        <v>87</v>
      </c>
      <c r="C4474" s="25">
        <v>43783</v>
      </c>
      <c r="E4474" t="s">
        <v>89</v>
      </c>
      <c r="F4474" s="106"/>
    </row>
    <row r="4475" spans="1:6" x14ac:dyDescent="0.25">
      <c r="A4475" s="17">
        <v>45758</v>
      </c>
      <c r="B4475" s="33" t="s">
        <v>87</v>
      </c>
      <c r="C4475" s="25">
        <v>43783</v>
      </c>
      <c r="E4475" t="s">
        <v>89</v>
      </c>
      <c r="F4475" s="106"/>
    </row>
    <row r="4476" spans="1:6" x14ac:dyDescent="0.25">
      <c r="A4476" s="17">
        <v>45759</v>
      </c>
      <c r="B4476" s="33" t="s">
        <v>87</v>
      </c>
      <c r="C4476" s="25">
        <v>43783</v>
      </c>
      <c r="E4476" t="s">
        <v>89</v>
      </c>
      <c r="F4476" s="106"/>
    </row>
    <row r="4477" spans="1:6" x14ac:dyDescent="0.25">
      <c r="A4477" s="17">
        <v>45761</v>
      </c>
      <c r="B4477" s="33" t="s">
        <v>87</v>
      </c>
      <c r="C4477" s="25">
        <v>43784</v>
      </c>
      <c r="E4477" t="s">
        <v>89</v>
      </c>
      <c r="F4477" s="106"/>
    </row>
    <row r="4478" spans="1:6" x14ac:dyDescent="0.25">
      <c r="A4478" s="17">
        <v>45904</v>
      </c>
      <c r="B4478" s="33" t="s">
        <v>87</v>
      </c>
      <c r="C4478" s="25">
        <v>43784</v>
      </c>
      <c r="E4478" t="s">
        <v>89</v>
      </c>
      <c r="F4478" s="106"/>
    </row>
    <row r="4479" spans="1:6" x14ac:dyDescent="0.25">
      <c r="A4479" s="17">
        <v>45903</v>
      </c>
      <c r="B4479" s="33" t="s">
        <v>87</v>
      </c>
      <c r="C4479" s="25">
        <v>43784</v>
      </c>
      <c r="E4479" t="s">
        <v>89</v>
      </c>
      <c r="F4479" s="106"/>
    </row>
    <row r="4480" spans="1:6" x14ac:dyDescent="0.25">
      <c r="A4480" s="17">
        <v>45902</v>
      </c>
      <c r="B4480" s="33" t="s">
        <v>87</v>
      </c>
      <c r="C4480" s="25">
        <v>43784</v>
      </c>
      <c r="E4480" t="s">
        <v>89</v>
      </c>
      <c r="F4480" s="106"/>
    </row>
    <row r="4481" spans="1:6" x14ac:dyDescent="0.25">
      <c r="A4481" s="17">
        <v>47424</v>
      </c>
      <c r="B4481" s="24" t="s">
        <v>87</v>
      </c>
      <c r="C4481" s="25">
        <v>43786</v>
      </c>
      <c r="E4481" t="s">
        <v>89</v>
      </c>
      <c r="F4481" s="106"/>
    </row>
    <row r="4482" spans="1:6" x14ac:dyDescent="0.25">
      <c r="A4482" s="17">
        <v>50835</v>
      </c>
      <c r="B4482" s="24" t="s">
        <v>87</v>
      </c>
      <c r="C4482" s="25">
        <v>43786</v>
      </c>
      <c r="E4482" t="s">
        <v>89</v>
      </c>
      <c r="F4482" s="106"/>
    </row>
    <row r="4483" spans="1:6" x14ac:dyDescent="0.25">
      <c r="A4483" s="17">
        <v>51384</v>
      </c>
      <c r="B4483" s="24" t="s">
        <v>87</v>
      </c>
      <c r="C4483" s="25">
        <v>43786</v>
      </c>
      <c r="E4483" t="s">
        <v>89</v>
      </c>
      <c r="F4483" s="106"/>
    </row>
    <row r="4484" spans="1:6" x14ac:dyDescent="0.25">
      <c r="A4484" s="17">
        <v>45830</v>
      </c>
      <c r="B4484" s="33" t="s">
        <v>87</v>
      </c>
      <c r="C4484" s="25">
        <v>43787</v>
      </c>
      <c r="E4484" t="s">
        <v>89</v>
      </c>
      <c r="F4484" s="106"/>
    </row>
    <row r="4485" spans="1:6" x14ac:dyDescent="0.25">
      <c r="A4485" s="17">
        <v>45832</v>
      </c>
      <c r="B4485" s="33" t="s">
        <v>87</v>
      </c>
      <c r="C4485" s="25">
        <v>43787</v>
      </c>
      <c r="E4485" t="s">
        <v>89</v>
      </c>
      <c r="F4485" s="106"/>
    </row>
    <row r="4486" spans="1:6" x14ac:dyDescent="0.25">
      <c r="A4486" s="17">
        <v>45833</v>
      </c>
      <c r="B4486" s="33" t="s">
        <v>87</v>
      </c>
      <c r="C4486" s="25">
        <v>43787</v>
      </c>
      <c r="E4486" t="s">
        <v>89</v>
      </c>
      <c r="F4486" s="106"/>
    </row>
    <row r="4487" spans="1:6" x14ac:dyDescent="0.25">
      <c r="A4487" s="17">
        <v>46587</v>
      </c>
      <c r="B4487" s="24" t="s">
        <v>87</v>
      </c>
      <c r="C4487" s="25">
        <v>43787</v>
      </c>
      <c r="E4487" t="s">
        <v>89</v>
      </c>
      <c r="F4487" s="106"/>
    </row>
    <row r="4488" spans="1:6" x14ac:dyDescent="0.25">
      <c r="A4488" s="17">
        <v>51031</v>
      </c>
      <c r="B4488" s="24" t="s">
        <v>87</v>
      </c>
      <c r="C4488" s="25">
        <v>43787</v>
      </c>
      <c r="E4488" t="s">
        <v>89</v>
      </c>
      <c r="F4488" s="106"/>
    </row>
    <row r="4489" spans="1:6" x14ac:dyDescent="0.25">
      <c r="A4489" s="17">
        <v>45603</v>
      </c>
      <c r="B4489" s="33" t="s">
        <v>87</v>
      </c>
      <c r="C4489" s="25">
        <v>43788</v>
      </c>
      <c r="E4489" t="s">
        <v>89</v>
      </c>
      <c r="F4489" s="106"/>
    </row>
    <row r="4490" spans="1:6" x14ac:dyDescent="0.25">
      <c r="A4490" s="17">
        <v>45834</v>
      </c>
      <c r="B4490" s="33" t="s">
        <v>87</v>
      </c>
      <c r="C4490" s="25">
        <v>43788</v>
      </c>
      <c r="E4490" t="s">
        <v>89</v>
      </c>
      <c r="F4490" s="106"/>
    </row>
    <row r="4491" spans="1:6" x14ac:dyDescent="0.25">
      <c r="A4491" s="17">
        <v>45835</v>
      </c>
      <c r="B4491" s="33" t="s">
        <v>87</v>
      </c>
      <c r="C4491" s="25">
        <v>43788</v>
      </c>
      <c r="E4491" t="s">
        <v>89</v>
      </c>
      <c r="F4491" s="106"/>
    </row>
    <row r="4492" spans="1:6" x14ac:dyDescent="0.25">
      <c r="A4492" s="17">
        <v>46430</v>
      </c>
      <c r="B4492" s="24" t="s">
        <v>87</v>
      </c>
      <c r="C4492" s="25">
        <v>43788</v>
      </c>
      <c r="E4492" t="s">
        <v>89</v>
      </c>
      <c r="F4492" s="106"/>
    </row>
    <row r="4493" spans="1:6" x14ac:dyDescent="0.25">
      <c r="A4493" s="17">
        <v>46071</v>
      </c>
      <c r="B4493" s="33" t="s">
        <v>87</v>
      </c>
      <c r="C4493" s="25">
        <v>43789</v>
      </c>
      <c r="E4493" t="s">
        <v>89</v>
      </c>
      <c r="F4493" s="106"/>
    </row>
    <row r="4494" spans="1:6" x14ac:dyDescent="0.25">
      <c r="A4494" s="17">
        <v>46067</v>
      </c>
      <c r="B4494" s="33" t="s">
        <v>87</v>
      </c>
      <c r="C4494" s="25">
        <v>43789</v>
      </c>
      <c r="E4494" t="s">
        <v>89</v>
      </c>
      <c r="F4494" s="106"/>
    </row>
    <row r="4495" spans="1:6" x14ac:dyDescent="0.25">
      <c r="A4495" s="17">
        <v>46073</v>
      </c>
      <c r="B4495" s="33" t="s">
        <v>87</v>
      </c>
      <c r="C4495" s="25">
        <v>43789</v>
      </c>
      <c r="E4495" t="s">
        <v>89</v>
      </c>
      <c r="F4495" s="106"/>
    </row>
    <row r="4496" spans="1:6" x14ac:dyDescent="0.25">
      <c r="A4496" s="17">
        <v>46260</v>
      </c>
      <c r="B4496" s="24" t="s">
        <v>87</v>
      </c>
      <c r="C4496" s="25">
        <v>43789</v>
      </c>
      <c r="E4496" t="s">
        <v>89</v>
      </c>
      <c r="F4496" s="106"/>
    </row>
    <row r="4497" spans="1:6" x14ac:dyDescent="0.25">
      <c r="A4497" s="17">
        <v>45901</v>
      </c>
      <c r="B4497" s="33" t="s">
        <v>87</v>
      </c>
      <c r="C4497" s="25">
        <v>43790</v>
      </c>
      <c r="E4497" t="s">
        <v>89</v>
      </c>
      <c r="F4497" s="106"/>
    </row>
    <row r="4498" spans="1:6" x14ac:dyDescent="0.25">
      <c r="A4498" s="17">
        <v>46208</v>
      </c>
      <c r="B4498" s="24" t="s">
        <v>87</v>
      </c>
      <c r="C4498" s="25">
        <v>43790</v>
      </c>
      <c r="E4498" t="s">
        <v>89</v>
      </c>
      <c r="F4498" s="106"/>
    </row>
    <row r="4499" spans="1:6" x14ac:dyDescent="0.25">
      <c r="A4499" s="17">
        <v>46221</v>
      </c>
      <c r="B4499" s="24" t="s">
        <v>87</v>
      </c>
      <c r="C4499" s="25">
        <v>43790</v>
      </c>
      <c r="E4499" t="s">
        <v>89</v>
      </c>
      <c r="F4499" s="106"/>
    </row>
    <row r="4500" spans="1:6" x14ac:dyDescent="0.25">
      <c r="A4500" s="17">
        <v>46222</v>
      </c>
      <c r="B4500" s="24" t="s">
        <v>87</v>
      </c>
      <c r="C4500" s="25">
        <v>43790</v>
      </c>
      <c r="E4500" t="s">
        <v>89</v>
      </c>
      <c r="F4500" s="106"/>
    </row>
    <row r="4501" spans="1:6" x14ac:dyDescent="0.25">
      <c r="A4501" s="17">
        <v>46203</v>
      </c>
      <c r="B4501" s="33" t="s">
        <v>87</v>
      </c>
      <c r="C4501" s="25">
        <v>43791</v>
      </c>
      <c r="E4501" t="s">
        <v>89</v>
      </c>
      <c r="F4501" s="106"/>
    </row>
    <row r="4502" spans="1:6" x14ac:dyDescent="0.25">
      <c r="A4502" s="17">
        <v>46205</v>
      </c>
      <c r="B4502" s="33" t="s">
        <v>87</v>
      </c>
      <c r="C4502" s="25">
        <v>43791</v>
      </c>
      <c r="E4502" t="s">
        <v>89</v>
      </c>
      <c r="F4502" s="106"/>
    </row>
    <row r="4503" spans="1:6" x14ac:dyDescent="0.25">
      <c r="A4503" s="17">
        <v>46206</v>
      </c>
      <c r="B4503" s="33" t="s">
        <v>87</v>
      </c>
      <c r="C4503" s="25">
        <v>43791</v>
      </c>
      <c r="E4503" t="s">
        <v>89</v>
      </c>
      <c r="F4503" s="106"/>
    </row>
    <row r="4504" spans="1:6" x14ac:dyDescent="0.25">
      <c r="A4504" s="17">
        <v>46254</v>
      </c>
      <c r="B4504" s="33" t="s">
        <v>87</v>
      </c>
      <c r="C4504" s="25">
        <v>43791</v>
      </c>
      <c r="E4504" t="s">
        <v>89</v>
      </c>
      <c r="F4504" s="106"/>
    </row>
    <row r="4505" spans="1:6" x14ac:dyDescent="0.25">
      <c r="A4505" s="17">
        <v>45906</v>
      </c>
      <c r="B4505" s="33" t="s">
        <v>87</v>
      </c>
      <c r="C4505" s="25">
        <v>43794</v>
      </c>
      <c r="E4505" t="s">
        <v>89</v>
      </c>
      <c r="F4505" s="106"/>
    </row>
    <row r="4506" spans="1:6" x14ac:dyDescent="0.25">
      <c r="A4506" s="17">
        <v>45905</v>
      </c>
      <c r="B4506" s="33" t="s">
        <v>87</v>
      </c>
      <c r="C4506" s="25">
        <v>43794</v>
      </c>
      <c r="E4506" t="s">
        <v>89</v>
      </c>
      <c r="F4506" s="106"/>
    </row>
    <row r="4507" spans="1:6" x14ac:dyDescent="0.25">
      <c r="A4507" s="17">
        <v>46053</v>
      </c>
      <c r="B4507" s="33" t="s">
        <v>87</v>
      </c>
      <c r="C4507" s="25">
        <v>43794</v>
      </c>
      <c r="E4507" t="s">
        <v>89</v>
      </c>
      <c r="F4507" s="106"/>
    </row>
    <row r="4508" spans="1:6" x14ac:dyDescent="0.25">
      <c r="A4508" s="17">
        <v>46624</v>
      </c>
      <c r="B4508" s="24" t="s">
        <v>87</v>
      </c>
      <c r="C4508" s="25">
        <v>43794</v>
      </c>
      <c r="E4508" t="s">
        <v>89</v>
      </c>
      <c r="F4508" s="106"/>
    </row>
    <row r="4509" spans="1:6" x14ac:dyDescent="0.25">
      <c r="A4509" s="17">
        <v>45736</v>
      </c>
      <c r="B4509" s="33" t="s">
        <v>87</v>
      </c>
      <c r="C4509" s="25">
        <v>43795</v>
      </c>
      <c r="E4509" t="s">
        <v>89</v>
      </c>
      <c r="F4509" s="106"/>
    </row>
    <row r="4510" spans="1:6" x14ac:dyDescent="0.25">
      <c r="A4510" s="17">
        <v>45771</v>
      </c>
      <c r="B4510" s="33" t="s">
        <v>87</v>
      </c>
      <c r="C4510" s="25">
        <v>43795</v>
      </c>
      <c r="E4510" t="s">
        <v>89</v>
      </c>
      <c r="F4510" s="106"/>
    </row>
    <row r="4511" spans="1:6" x14ac:dyDescent="0.25">
      <c r="A4511" s="17">
        <v>45772</v>
      </c>
      <c r="B4511" s="33" t="s">
        <v>87</v>
      </c>
      <c r="C4511" s="25">
        <v>43795</v>
      </c>
      <c r="E4511" t="s">
        <v>89</v>
      </c>
      <c r="F4511" s="106"/>
    </row>
    <row r="4512" spans="1:6" x14ac:dyDescent="0.25">
      <c r="A4512" s="17">
        <v>45773</v>
      </c>
      <c r="B4512" s="33" t="s">
        <v>87</v>
      </c>
      <c r="C4512" s="25">
        <v>43795</v>
      </c>
      <c r="E4512" t="s">
        <v>89</v>
      </c>
      <c r="F4512" s="106"/>
    </row>
    <row r="4513" spans="1:6" x14ac:dyDescent="0.25">
      <c r="A4513" s="17">
        <v>45913</v>
      </c>
      <c r="B4513" s="33" t="s">
        <v>87</v>
      </c>
      <c r="C4513" s="25">
        <v>43796</v>
      </c>
      <c r="E4513" t="s">
        <v>89</v>
      </c>
      <c r="F4513" s="106"/>
    </row>
    <row r="4514" spans="1:6" x14ac:dyDescent="0.25">
      <c r="A4514" s="17">
        <v>45910</v>
      </c>
      <c r="B4514" s="33" t="s">
        <v>87</v>
      </c>
      <c r="C4514" s="25">
        <v>43796</v>
      </c>
      <c r="E4514" t="s">
        <v>89</v>
      </c>
      <c r="F4514" s="106"/>
    </row>
    <row r="4515" spans="1:6" x14ac:dyDescent="0.25">
      <c r="A4515" s="17">
        <v>45931</v>
      </c>
      <c r="B4515" s="33" t="s">
        <v>87</v>
      </c>
      <c r="C4515" s="25">
        <v>43796</v>
      </c>
      <c r="E4515" t="s">
        <v>89</v>
      </c>
      <c r="F4515" s="106"/>
    </row>
    <row r="4516" spans="1:6" x14ac:dyDescent="0.25">
      <c r="A4516" s="17">
        <v>45938</v>
      </c>
      <c r="B4516" s="33" t="s">
        <v>87</v>
      </c>
      <c r="C4516" s="25">
        <v>43796</v>
      </c>
      <c r="E4516" t="s">
        <v>89</v>
      </c>
      <c r="F4516" s="106"/>
    </row>
    <row r="4517" spans="1:6" x14ac:dyDescent="0.25">
      <c r="A4517" s="17">
        <v>45812</v>
      </c>
      <c r="B4517" s="33" t="s">
        <v>87</v>
      </c>
      <c r="C4517" s="25">
        <v>43801</v>
      </c>
      <c r="E4517" t="s">
        <v>89</v>
      </c>
      <c r="F4517" s="106"/>
    </row>
    <row r="4518" spans="1:6" x14ac:dyDescent="0.25">
      <c r="A4518" s="17">
        <v>45930</v>
      </c>
      <c r="B4518" s="33" t="s">
        <v>87</v>
      </c>
      <c r="C4518" s="25">
        <v>43801</v>
      </c>
      <c r="E4518" t="s">
        <v>89</v>
      </c>
      <c r="F4518" s="106"/>
    </row>
    <row r="4519" spans="1:6" x14ac:dyDescent="0.25">
      <c r="A4519" s="17">
        <v>45928</v>
      </c>
      <c r="B4519" s="33" t="s">
        <v>87</v>
      </c>
      <c r="C4519" s="25">
        <v>43801</v>
      </c>
      <c r="E4519" t="s">
        <v>89</v>
      </c>
      <c r="F4519" s="106"/>
    </row>
    <row r="4520" spans="1:6" x14ac:dyDescent="0.25">
      <c r="A4520" s="17">
        <v>45827</v>
      </c>
      <c r="B4520" s="24" t="s">
        <v>87</v>
      </c>
      <c r="C4520" s="25">
        <v>43801</v>
      </c>
      <c r="E4520" t="s">
        <v>89</v>
      </c>
      <c r="F4520" s="106"/>
    </row>
    <row r="4521" spans="1:6" x14ac:dyDescent="0.25">
      <c r="A4521" s="17">
        <v>46015</v>
      </c>
      <c r="B4521" s="33" t="s">
        <v>87</v>
      </c>
      <c r="C4521" s="25">
        <v>43803</v>
      </c>
      <c r="E4521" t="s">
        <v>89</v>
      </c>
      <c r="F4521" s="106"/>
    </row>
    <row r="4522" spans="1:6" x14ac:dyDescent="0.25">
      <c r="A4522" s="17">
        <v>46008</v>
      </c>
      <c r="B4522" s="33" t="s">
        <v>87</v>
      </c>
      <c r="C4522" s="25">
        <v>43803</v>
      </c>
      <c r="E4522" t="s">
        <v>89</v>
      </c>
      <c r="F4522" s="106"/>
    </row>
    <row r="4523" spans="1:6" x14ac:dyDescent="0.25">
      <c r="A4523" s="17">
        <v>46017</v>
      </c>
      <c r="B4523" s="33" t="s">
        <v>87</v>
      </c>
      <c r="C4523" s="25">
        <v>43803</v>
      </c>
      <c r="E4523" t="s">
        <v>89</v>
      </c>
      <c r="F4523" s="106"/>
    </row>
    <row r="4524" spans="1:6" x14ac:dyDescent="0.25">
      <c r="A4524" s="17">
        <v>46018</v>
      </c>
      <c r="B4524" s="33" t="s">
        <v>87</v>
      </c>
      <c r="C4524" s="25">
        <v>43803</v>
      </c>
      <c r="E4524" t="s">
        <v>89</v>
      </c>
      <c r="F4524" s="106"/>
    </row>
    <row r="4525" spans="1:6" x14ac:dyDescent="0.25">
      <c r="A4525" s="17">
        <v>46579</v>
      </c>
      <c r="B4525" s="24" t="s">
        <v>87</v>
      </c>
      <c r="C4525" s="25">
        <v>43804</v>
      </c>
      <c r="E4525" t="s">
        <v>89</v>
      </c>
      <c r="F4525" s="106"/>
    </row>
    <row r="4526" spans="1:6" x14ac:dyDescent="0.25">
      <c r="A4526" s="17">
        <v>46578</v>
      </c>
      <c r="B4526" s="24" t="s">
        <v>87</v>
      </c>
      <c r="C4526" s="25">
        <v>43804</v>
      </c>
      <c r="E4526" t="s">
        <v>89</v>
      </c>
      <c r="F4526" s="106"/>
    </row>
    <row r="4527" spans="1:6" x14ac:dyDescent="0.25">
      <c r="A4527" s="17">
        <v>46577</v>
      </c>
      <c r="B4527" s="24" t="s">
        <v>87</v>
      </c>
      <c r="C4527" s="25">
        <v>43804</v>
      </c>
      <c r="E4527" t="s">
        <v>89</v>
      </c>
      <c r="F4527" s="106"/>
    </row>
    <row r="4528" spans="1:6" x14ac:dyDescent="0.25">
      <c r="A4528" s="17">
        <v>46580</v>
      </c>
      <c r="B4528" s="24" t="s">
        <v>87</v>
      </c>
      <c r="C4528" s="25">
        <v>43804</v>
      </c>
      <c r="E4528" t="s">
        <v>89</v>
      </c>
      <c r="F4528" s="106"/>
    </row>
    <row r="4529" spans="1:6" x14ac:dyDescent="0.25">
      <c r="A4529" s="17">
        <v>45593</v>
      </c>
      <c r="B4529" s="33" t="s">
        <v>87</v>
      </c>
      <c r="C4529" s="25">
        <v>43804</v>
      </c>
      <c r="E4529" t="s">
        <v>89</v>
      </c>
      <c r="F4529" s="106"/>
    </row>
    <row r="4530" spans="1:6" x14ac:dyDescent="0.25">
      <c r="A4530" s="17">
        <v>45954</v>
      </c>
      <c r="B4530" s="33" t="s">
        <v>87</v>
      </c>
      <c r="C4530" s="25">
        <v>43804</v>
      </c>
      <c r="E4530" t="s">
        <v>89</v>
      </c>
      <c r="F4530" s="106"/>
    </row>
    <row r="4531" spans="1:6" x14ac:dyDescent="0.25">
      <c r="A4531" s="17">
        <v>45956</v>
      </c>
      <c r="B4531" s="33" t="s">
        <v>87</v>
      </c>
      <c r="C4531" s="25">
        <v>43804</v>
      </c>
      <c r="E4531" t="s">
        <v>89</v>
      </c>
      <c r="F4531" s="106"/>
    </row>
    <row r="4532" spans="1:6" x14ac:dyDescent="0.25">
      <c r="A4532" s="17">
        <v>46659</v>
      </c>
      <c r="B4532" s="24" t="s">
        <v>87</v>
      </c>
      <c r="C4532" s="25">
        <v>43804</v>
      </c>
      <c r="E4532" t="s">
        <v>89</v>
      </c>
      <c r="F4532" s="106"/>
    </row>
    <row r="4533" spans="1:6" x14ac:dyDescent="0.25">
      <c r="A4533" s="17">
        <v>46055</v>
      </c>
      <c r="B4533" s="33" t="s">
        <v>87</v>
      </c>
      <c r="C4533" s="25">
        <v>43805</v>
      </c>
      <c r="E4533" t="s">
        <v>89</v>
      </c>
      <c r="F4533" s="106"/>
    </row>
    <row r="4534" spans="1:6" x14ac:dyDescent="0.25">
      <c r="A4534" s="17">
        <v>46583</v>
      </c>
      <c r="B4534" s="24" t="s">
        <v>87</v>
      </c>
      <c r="C4534" s="25">
        <v>43805</v>
      </c>
      <c r="E4534" t="s">
        <v>89</v>
      </c>
      <c r="F4534" s="106"/>
    </row>
    <row r="4535" spans="1:6" x14ac:dyDescent="0.25">
      <c r="A4535" s="17">
        <v>46584</v>
      </c>
      <c r="B4535" s="24" t="s">
        <v>87</v>
      </c>
      <c r="C4535" s="25">
        <v>43805</v>
      </c>
      <c r="E4535" t="s">
        <v>89</v>
      </c>
      <c r="F4535" s="106"/>
    </row>
    <row r="4536" spans="1:6" x14ac:dyDescent="0.25">
      <c r="A4536" s="17">
        <v>46576</v>
      </c>
      <c r="B4536" s="24" t="s">
        <v>87</v>
      </c>
      <c r="C4536" s="25">
        <v>43805</v>
      </c>
      <c r="E4536" t="s">
        <v>89</v>
      </c>
      <c r="F4536" s="106"/>
    </row>
    <row r="4537" spans="1:6" x14ac:dyDescent="0.25">
      <c r="A4537" s="17">
        <v>46249</v>
      </c>
      <c r="B4537" s="24" t="s">
        <v>87</v>
      </c>
      <c r="C4537" s="25">
        <v>43808</v>
      </c>
      <c r="E4537" t="s">
        <v>89</v>
      </c>
      <c r="F4537" s="106"/>
    </row>
    <row r="4538" spans="1:6" x14ac:dyDescent="0.25">
      <c r="A4538" s="17">
        <v>49745</v>
      </c>
      <c r="B4538" s="24" t="s">
        <v>87</v>
      </c>
      <c r="C4538" s="25">
        <v>43808</v>
      </c>
      <c r="E4538" t="s">
        <v>89</v>
      </c>
      <c r="F4538" s="106"/>
    </row>
    <row r="4539" spans="1:6" x14ac:dyDescent="0.25">
      <c r="A4539" s="17">
        <v>50568</v>
      </c>
      <c r="B4539" s="24" t="s">
        <v>87</v>
      </c>
      <c r="C4539" s="25">
        <v>43808</v>
      </c>
      <c r="E4539" t="s">
        <v>89</v>
      </c>
      <c r="F4539" s="106"/>
    </row>
    <row r="4540" spans="1:6" x14ac:dyDescent="0.25">
      <c r="A4540" s="17">
        <v>45443</v>
      </c>
      <c r="B4540" s="33" t="s">
        <v>87</v>
      </c>
      <c r="C4540" s="25">
        <v>43809</v>
      </c>
      <c r="E4540" t="s">
        <v>89</v>
      </c>
      <c r="F4540" s="106"/>
    </row>
    <row r="4541" spans="1:6" x14ac:dyDescent="0.25">
      <c r="A4541" s="17">
        <v>45836</v>
      </c>
      <c r="B4541" s="33" t="s">
        <v>87</v>
      </c>
      <c r="C4541" s="25">
        <v>43809</v>
      </c>
      <c r="E4541" t="s">
        <v>89</v>
      </c>
      <c r="F4541" s="106"/>
    </row>
    <row r="4542" spans="1:6" x14ac:dyDescent="0.25">
      <c r="A4542" s="17">
        <v>46031</v>
      </c>
      <c r="B4542" s="33" t="s">
        <v>87</v>
      </c>
      <c r="C4542" s="25">
        <v>43809</v>
      </c>
      <c r="E4542" t="s">
        <v>89</v>
      </c>
      <c r="F4542" s="106"/>
    </row>
    <row r="4543" spans="1:6" x14ac:dyDescent="0.25">
      <c r="A4543" s="17">
        <v>46028</v>
      </c>
      <c r="B4543" s="33" t="s">
        <v>87</v>
      </c>
      <c r="C4543" s="25">
        <v>43809</v>
      </c>
      <c r="E4543" t="s">
        <v>89</v>
      </c>
      <c r="F4543" s="106"/>
    </row>
    <row r="4544" spans="1:6" x14ac:dyDescent="0.25">
      <c r="A4544" s="17">
        <v>45967</v>
      </c>
      <c r="B4544" s="33" t="s">
        <v>87</v>
      </c>
      <c r="C4544" s="25">
        <v>43809</v>
      </c>
      <c r="E4544" t="s">
        <v>89</v>
      </c>
      <c r="F4544" s="106"/>
    </row>
    <row r="4545" spans="1:6" x14ac:dyDescent="0.25">
      <c r="A4545" s="17">
        <v>45968</v>
      </c>
      <c r="B4545" s="33" t="s">
        <v>87</v>
      </c>
      <c r="C4545" s="25">
        <v>43809</v>
      </c>
      <c r="E4545" t="s">
        <v>89</v>
      </c>
      <c r="F4545" s="106"/>
    </row>
    <row r="4546" spans="1:6" x14ac:dyDescent="0.25">
      <c r="A4546" s="17">
        <v>46310</v>
      </c>
      <c r="B4546" s="24" t="s">
        <v>87</v>
      </c>
      <c r="C4546" s="25">
        <v>43809</v>
      </c>
      <c r="E4546" t="s">
        <v>89</v>
      </c>
      <c r="F4546" s="106"/>
    </row>
    <row r="4547" spans="1:6" x14ac:dyDescent="0.25">
      <c r="A4547" s="17">
        <v>46057</v>
      </c>
      <c r="B4547" s="33" t="s">
        <v>87</v>
      </c>
      <c r="C4547" s="25">
        <v>43810</v>
      </c>
      <c r="E4547" t="s">
        <v>89</v>
      </c>
      <c r="F4547" s="106"/>
    </row>
    <row r="4548" spans="1:6" x14ac:dyDescent="0.25">
      <c r="A4548" s="17">
        <v>46557</v>
      </c>
      <c r="B4548" s="24" t="s">
        <v>87</v>
      </c>
      <c r="C4548" s="25">
        <v>43810</v>
      </c>
      <c r="E4548" t="s">
        <v>89</v>
      </c>
      <c r="F4548" s="106"/>
    </row>
    <row r="4549" spans="1:6" x14ac:dyDescent="0.25">
      <c r="A4549" s="17">
        <v>46561</v>
      </c>
      <c r="B4549" s="24" t="s">
        <v>87</v>
      </c>
      <c r="C4549" s="25">
        <v>43810</v>
      </c>
      <c r="E4549" t="s">
        <v>89</v>
      </c>
      <c r="F4549" s="106"/>
    </row>
    <row r="4550" spans="1:6" x14ac:dyDescent="0.25">
      <c r="A4550" s="17">
        <v>45964</v>
      </c>
      <c r="B4550" s="33" t="s">
        <v>87</v>
      </c>
      <c r="C4550" s="25">
        <v>43811</v>
      </c>
      <c r="E4550" t="s">
        <v>89</v>
      </c>
      <c r="F4550" s="106"/>
    </row>
    <row r="4551" spans="1:6" x14ac:dyDescent="0.25">
      <c r="A4551" s="17">
        <v>45965</v>
      </c>
      <c r="B4551" s="33" t="s">
        <v>87</v>
      </c>
      <c r="C4551" s="25">
        <v>43811</v>
      </c>
      <c r="E4551" t="s">
        <v>89</v>
      </c>
      <c r="F4551" s="106"/>
    </row>
    <row r="4552" spans="1:6" x14ac:dyDescent="0.25">
      <c r="A4552" s="17">
        <v>45966</v>
      </c>
      <c r="B4552" s="33" t="s">
        <v>87</v>
      </c>
      <c r="C4552" s="25">
        <v>43811</v>
      </c>
      <c r="E4552" t="s">
        <v>89</v>
      </c>
      <c r="F4552" s="106"/>
    </row>
    <row r="4553" spans="1:6" x14ac:dyDescent="0.25">
      <c r="A4553" s="17">
        <v>50008</v>
      </c>
      <c r="B4553" s="24" t="s">
        <v>87</v>
      </c>
      <c r="C4553" s="25">
        <v>43811</v>
      </c>
      <c r="E4553" t="s">
        <v>89</v>
      </c>
      <c r="F4553" s="106"/>
    </row>
    <row r="4554" spans="1:6" x14ac:dyDescent="0.25">
      <c r="A4554" s="17">
        <v>46025</v>
      </c>
      <c r="B4554" s="33" t="s">
        <v>87</v>
      </c>
      <c r="C4554" s="25">
        <v>43812</v>
      </c>
      <c r="E4554" t="s">
        <v>89</v>
      </c>
      <c r="F4554" s="106"/>
    </row>
    <row r="4555" spans="1:6" x14ac:dyDescent="0.25">
      <c r="A4555" s="17">
        <v>46023</v>
      </c>
      <c r="B4555" s="33" t="s">
        <v>87</v>
      </c>
      <c r="C4555" s="25">
        <v>43812</v>
      </c>
      <c r="E4555" t="s">
        <v>89</v>
      </c>
      <c r="F4555" s="106"/>
    </row>
    <row r="4556" spans="1:6" x14ac:dyDescent="0.25">
      <c r="A4556" s="17">
        <v>46024</v>
      </c>
      <c r="B4556" s="33" t="s">
        <v>87</v>
      </c>
      <c r="C4556" s="25">
        <v>43812</v>
      </c>
      <c r="E4556" t="s">
        <v>89</v>
      </c>
      <c r="F4556" s="106"/>
    </row>
    <row r="4557" spans="1:6" x14ac:dyDescent="0.25">
      <c r="A4557" s="17">
        <v>45970</v>
      </c>
      <c r="B4557" s="33" t="s">
        <v>87</v>
      </c>
      <c r="C4557" s="25">
        <v>43812</v>
      </c>
      <c r="E4557" t="s">
        <v>89</v>
      </c>
      <c r="F4557" s="106"/>
    </row>
    <row r="4558" spans="1:6" x14ac:dyDescent="0.25">
      <c r="A4558" s="17">
        <v>45777</v>
      </c>
      <c r="B4558" s="33" t="s">
        <v>87</v>
      </c>
      <c r="C4558" s="25">
        <v>43822</v>
      </c>
      <c r="E4558" t="s">
        <v>89</v>
      </c>
      <c r="F4558" s="106"/>
    </row>
    <row r="4559" spans="1:6" x14ac:dyDescent="0.25">
      <c r="A4559" s="17">
        <v>45778</v>
      </c>
      <c r="B4559" s="33" t="s">
        <v>87</v>
      </c>
      <c r="C4559" s="25">
        <v>43822</v>
      </c>
      <c r="E4559" t="s">
        <v>89</v>
      </c>
      <c r="F4559" s="106"/>
    </row>
    <row r="4560" spans="1:6" x14ac:dyDescent="0.25">
      <c r="A4560" s="17">
        <v>45779</v>
      </c>
      <c r="B4560" s="33" t="s">
        <v>87</v>
      </c>
      <c r="C4560" s="25">
        <v>43822</v>
      </c>
      <c r="E4560" t="s">
        <v>89</v>
      </c>
      <c r="F4560" s="106"/>
    </row>
    <row r="4561" spans="1:6" x14ac:dyDescent="0.25">
      <c r="A4561" s="17">
        <v>46450</v>
      </c>
      <c r="B4561" s="24" t="s">
        <v>87</v>
      </c>
      <c r="C4561" s="25">
        <v>43822</v>
      </c>
      <c r="E4561" t="s">
        <v>89</v>
      </c>
      <c r="F4561" s="106"/>
    </row>
    <row r="4562" spans="1:6" x14ac:dyDescent="0.25">
      <c r="A4562" s="17">
        <v>46451</v>
      </c>
      <c r="B4562" s="24" t="s">
        <v>87</v>
      </c>
      <c r="C4562" s="25">
        <v>43822</v>
      </c>
      <c r="E4562" t="s">
        <v>89</v>
      </c>
      <c r="F4562" s="106"/>
    </row>
    <row r="4563" spans="1:6" x14ac:dyDescent="0.25">
      <c r="A4563" s="17">
        <v>46533</v>
      </c>
      <c r="B4563" s="24" t="s">
        <v>87</v>
      </c>
      <c r="C4563" s="25">
        <v>43822</v>
      </c>
      <c r="E4563" t="s">
        <v>89</v>
      </c>
      <c r="F4563" s="106"/>
    </row>
    <row r="4564" spans="1:6" x14ac:dyDescent="0.25">
      <c r="A4564" s="17">
        <v>46585</v>
      </c>
      <c r="B4564" s="24" t="s">
        <v>87</v>
      </c>
      <c r="C4564" s="25">
        <v>43822</v>
      </c>
      <c r="E4564" t="s">
        <v>89</v>
      </c>
      <c r="F4564" s="106"/>
    </row>
    <row r="4565" spans="1:6" x14ac:dyDescent="0.25">
      <c r="A4565" s="17">
        <v>46588</v>
      </c>
      <c r="B4565" s="24" t="s">
        <v>87</v>
      </c>
      <c r="C4565" s="25">
        <v>43822</v>
      </c>
      <c r="E4565" t="s">
        <v>89</v>
      </c>
      <c r="F4565" s="106"/>
    </row>
    <row r="4566" spans="1:6" x14ac:dyDescent="0.25">
      <c r="A4566" s="17">
        <v>46039</v>
      </c>
      <c r="B4566" s="33" t="s">
        <v>87</v>
      </c>
      <c r="C4566" s="25">
        <v>43825</v>
      </c>
      <c r="E4566" t="s">
        <v>89</v>
      </c>
      <c r="F4566" s="106"/>
    </row>
    <row r="4567" spans="1:6" x14ac:dyDescent="0.25">
      <c r="A4567" s="17">
        <v>46041</v>
      </c>
      <c r="B4567" s="33" t="s">
        <v>87</v>
      </c>
      <c r="C4567" s="25">
        <v>43825</v>
      </c>
      <c r="E4567" t="s">
        <v>89</v>
      </c>
      <c r="F4567" s="106"/>
    </row>
    <row r="4568" spans="1:6" x14ac:dyDescent="0.25">
      <c r="A4568" s="17">
        <v>46042</v>
      </c>
      <c r="B4568" s="33" t="s">
        <v>87</v>
      </c>
      <c r="C4568" s="25">
        <v>43825</v>
      </c>
      <c r="E4568" t="s">
        <v>89</v>
      </c>
      <c r="F4568" s="106"/>
    </row>
    <row r="4569" spans="1:6" x14ac:dyDescent="0.25">
      <c r="A4569" s="17">
        <v>46058</v>
      </c>
      <c r="B4569" s="33" t="s">
        <v>87</v>
      </c>
      <c r="C4569" s="25">
        <v>43825</v>
      </c>
      <c r="E4569" t="s">
        <v>89</v>
      </c>
      <c r="F4569" s="106"/>
    </row>
    <row r="4570" spans="1:6" x14ac:dyDescent="0.25">
      <c r="A4570" s="17">
        <v>45586</v>
      </c>
      <c r="B4570" s="33" t="s">
        <v>87</v>
      </c>
      <c r="C4570" s="25">
        <v>43826</v>
      </c>
      <c r="E4570" t="s">
        <v>89</v>
      </c>
      <c r="F4570" s="106"/>
    </row>
    <row r="4571" spans="1:6" x14ac:dyDescent="0.25">
      <c r="A4571" s="17">
        <v>46250</v>
      </c>
      <c r="B4571" s="24" t="s">
        <v>87</v>
      </c>
      <c r="C4571" s="25">
        <v>43826</v>
      </c>
      <c r="E4571" t="s">
        <v>89</v>
      </c>
      <c r="F4571" s="106"/>
    </row>
    <row r="4572" spans="1:6" x14ac:dyDescent="0.25">
      <c r="A4572" s="17">
        <v>46625</v>
      </c>
      <c r="B4572" s="24" t="s">
        <v>87</v>
      </c>
      <c r="C4572" s="25">
        <v>43826</v>
      </c>
      <c r="E4572" t="s">
        <v>89</v>
      </c>
      <c r="F4572" s="106"/>
    </row>
    <row r="4573" spans="1:6" x14ac:dyDescent="0.25">
      <c r="A4573" s="17">
        <v>46252</v>
      </c>
      <c r="B4573" s="24" t="s">
        <v>87</v>
      </c>
      <c r="C4573" s="25">
        <v>43830</v>
      </c>
      <c r="E4573" t="s">
        <v>89</v>
      </c>
      <c r="F4573" s="106"/>
    </row>
    <row r="4574" spans="1:6" x14ac:dyDescent="0.25">
      <c r="A4574" s="17">
        <v>46471</v>
      </c>
      <c r="B4574" s="24" t="s">
        <v>87</v>
      </c>
      <c r="C4574" s="25">
        <v>43830</v>
      </c>
      <c r="E4574" t="s">
        <v>89</v>
      </c>
      <c r="F4574" s="106"/>
    </row>
    <row r="4575" spans="1:6" x14ac:dyDescent="0.25">
      <c r="A4575" s="17">
        <v>46481</v>
      </c>
      <c r="B4575" s="24" t="s">
        <v>87</v>
      </c>
      <c r="C4575" s="25">
        <v>43830</v>
      </c>
      <c r="E4575" t="s">
        <v>89</v>
      </c>
      <c r="F4575" s="106"/>
    </row>
    <row r="4576" spans="1:6" x14ac:dyDescent="0.25">
      <c r="A4576" s="17">
        <v>46076</v>
      </c>
      <c r="B4576" s="33" t="s">
        <v>87</v>
      </c>
      <c r="C4576" s="25">
        <v>43832</v>
      </c>
      <c r="E4576" t="s">
        <v>89</v>
      </c>
      <c r="F4576" s="106"/>
    </row>
    <row r="4577" spans="1:6" x14ac:dyDescent="0.25">
      <c r="A4577" s="17">
        <v>46068</v>
      </c>
      <c r="B4577" s="33" t="s">
        <v>87</v>
      </c>
      <c r="C4577" s="25">
        <v>43832</v>
      </c>
      <c r="E4577" t="s">
        <v>89</v>
      </c>
      <c r="F4577" s="106"/>
    </row>
    <row r="4578" spans="1:6" x14ac:dyDescent="0.25">
      <c r="A4578" s="17">
        <v>46079</v>
      </c>
      <c r="B4578" s="33" t="s">
        <v>87</v>
      </c>
      <c r="C4578" s="25">
        <v>43832</v>
      </c>
      <c r="E4578" t="s">
        <v>89</v>
      </c>
      <c r="F4578" s="106"/>
    </row>
    <row r="4579" spans="1:6" x14ac:dyDescent="0.25">
      <c r="A4579" s="17">
        <v>46353</v>
      </c>
      <c r="B4579" s="24" t="s">
        <v>87</v>
      </c>
      <c r="C4579" s="25">
        <v>43832</v>
      </c>
      <c r="E4579" t="s">
        <v>89</v>
      </c>
      <c r="F4579" s="106"/>
    </row>
    <row r="4580" spans="1:6" x14ac:dyDescent="0.25">
      <c r="A4580" s="17">
        <v>46147</v>
      </c>
      <c r="B4580" s="33" t="s">
        <v>87</v>
      </c>
      <c r="C4580" s="25">
        <v>43833</v>
      </c>
      <c r="E4580" t="s">
        <v>89</v>
      </c>
      <c r="F4580" s="106"/>
    </row>
    <row r="4581" spans="1:6" x14ac:dyDescent="0.25">
      <c r="A4581" s="17">
        <v>46368</v>
      </c>
      <c r="B4581" s="24" t="s">
        <v>87</v>
      </c>
      <c r="C4581" s="25">
        <v>43833</v>
      </c>
      <c r="E4581" t="s">
        <v>89</v>
      </c>
      <c r="F4581" s="106"/>
    </row>
    <row r="4582" spans="1:6" x14ac:dyDescent="0.25">
      <c r="A4582" s="17">
        <v>45854</v>
      </c>
      <c r="B4582" s="33" t="s">
        <v>87</v>
      </c>
      <c r="C4582" s="25">
        <v>43836</v>
      </c>
      <c r="E4582" t="s">
        <v>89</v>
      </c>
      <c r="F4582" s="106"/>
    </row>
    <row r="4583" spans="1:6" x14ac:dyDescent="0.25">
      <c r="A4583" s="17">
        <v>46032</v>
      </c>
      <c r="B4583" s="33" t="s">
        <v>87</v>
      </c>
      <c r="C4583" s="25">
        <v>43836</v>
      </c>
      <c r="E4583" t="s">
        <v>89</v>
      </c>
      <c r="F4583" s="106"/>
    </row>
    <row r="4584" spans="1:6" x14ac:dyDescent="0.25">
      <c r="A4584" s="17">
        <v>46143</v>
      </c>
      <c r="B4584" s="33" t="s">
        <v>87</v>
      </c>
      <c r="C4584" s="25">
        <v>43836</v>
      </c>
      <c r="E4584" t="s">
        <v>89</v>
      </c>
      <c r="F4584" s="106"/>
    </row>
    <row r="4585" spans="1:6" x14ac:dyDescent="0.25">
      <c r="A4585" s="17">
        <v>46677</v>
      </c>
      <c r="B4585" s="24" t="s">
        <v>87</v>
      </c>
      <c r="C4585" s="25">
        <v>43836</v>
      </c>
      <c r="E4585" t="s">
        <v>89</v>
      </c>
      <c r="F4585" s="106"/>
    </row>
    <row r="4586" spans="1:6" x14ac:dyDescent="0.25">
      <c r="A4586" s="17">
        <v>46035</v>
      </c>
      <c r="B4586" s="33" t="s">
        <v>87</v>
      </c>
      <c r="C4586" s="25">
        <v>43837</v>
      </c>
      <c r="E4586" t="s">
        <v>89</v>
      </c>
      <c r="F4586" s="106"/>
    </row>
    <row r="4587" spans="1:6" x14ac:dyDescent="0.25">
      <c r="A4587" s="17">
        <v>46037</v>
      </c>
      <c r="B4587" s="33" t="s">
        <v>87</v>
      </c>
      <c r="C4587" s="25">
        <v>43837</v>
      </c>
      <c r="E4587" t="s">
        <v>89</v>
      </c>
      <c r="F4587" s="106"/>
    </row>
    <row r="4588" spans="1:6" x14ac:dyDescent="0.25">
      <c r="A4588" s="17">
        <v>46051</v>
      </c>
      <c r="B4588" s="33" t="s">
        <v>87</v>
      </c>
      <c r="C4588" s="25">
        <v>43837</v>
      </c>
      <c r="E4588" t="s">
        <v>89</v>
      </c>
      <c r="F4588" s="106"/>
    </row>
    <row r="4589" spans="1:6" x14ac:dyDescent="0.25">
      <c r="A4589" s="17">
        <v>46052</v>
      </c>
      <c r="B4589" s="33" t="s">
        <v>87</v>
      </c>
      <c r="C4589" s="25">
        <v>43837</v>
      </c>
      <c r="E4589" t="s">
        <v>89</v>
      </c>
      <c r="F4589" s="106"/>
    </row>
    <row r="4590" spans="1:6" x14ac:dyDescent="0.25">
      <c r="A4590" s="17">
        <v>45878</v>
      </c>
      <c r="B4590" s="33" t="s">
        <v>87</v>
      </c>
      <c r="C4590" s="25">
        <v>43838</v>
      </c>
      <c r="E4590" t="s">
        <v>89</v>
      </c>
      <c r="F4590" s="106"/>
    </row>
    <row r="4591" spans="1:6" x14ac:dyDescent="0.25">
      <c r="A4591" s="17">
        <v>46072</v>
      </c>
      <c r="B4591" s="33" t="s">
        <v>87</v>
      </c>
      <c r="C4591" s="25">
        <v>43838</v>
      </c>
      <c r="E4591" t="s">
        <v>89</v>
      </c>
      <c r="F4591" s="106"/>
    </row>
    <row r="4592" spans="1:6" x14ac:dyDescent="0.25">
      <c r="A4592" s="17">
        <v>46145</v>
      </c>
      <c r="B4592" s="33" t="s">
        <v>87</v>
      </c>
      <c r="C4592" s="25">
        <v>43838</v>
      </c>
      <c r="E4592" t="s">
        <v>89</v>
      </c>
      <c r="F4592" s="106"/>
    </row>
    <row r="4593" spans="1:6" x14ac:dyDescent="0.25">
      <c r="A4593" s="17">
        <v>46146</v>
      </c>
      <c r="B4593" s="33" t="s">
        <v>87</v>
      </c>
      <c r="C4593" s="25">
        <v>43838</v>
      </c>
      <c r="E4593" t="s">
        <v>89</v>
      </c>
      <c r="F4593" s="106"/>
    </row>
    <row r="4594" spans="1:6" x14ac:dyDescent="0.25">
      <c r="A4594" s="17">
        <v>46121</v>
      </c>
      <c r="B4594" s="33" t="s">
        <v>87</v>
      </c>
      <c r="C4594" s="25">
        <v>43839</v>
      </c>
      <c r="E4594" t="s">
        <v>89</v>
      </c>
      <c r="F4594" s="106"/>
    </row>
    <row r="4595" spans="1:6" x14ac:dyDescent="0.25">
      <c r="A4595" s="17">
        <v>46122</v>
      </c>
      <c r="B4595" s="33" t="s">
        <v>87</v>
      </c>
      <c r="C4595" s="25">
        <v>43839</v>
      </c>
      <c r="E4595" t="s">
        <v>89</v>
      </c>
      <c r="F4595" s="106"/>
    </row>
    <row r="4596" spans="1:6" x14ac:dyDescent="0.25">
      <c r="A4596" s="17">
        <v>46124</v>
      </c>
      <c r="B4596" s="33" t="s">
        <v>87</v>
      </c>
      <c r="C4596" s="25">
        <v>43839</v>
      </c>
      <c r="E4596" t="s">
        <v>89</v>
      </c>
      <c r="F4596" s="106"/>
    </row>
    <row r="4597" spans="1:6" x14ac:dyDescent="0.25">
      <c r="A4597" s="17">
        <v>46050</v>
      </c>
      <c r="B4597" s="33" t="s">
        <v>87</v>
      </c>
      <c r="C4597" s="25">
        <v>43845</v>
      </c>
      <c r="E4597" t="s">
        <v>89</v>
      </c>
      <c r="F4597" s="106"/>
    </row>
    <row r="4598" spans="1:6" x14ac:dyDescent="0.25">
      <c r="A4598" s="17">
        <v>46562</v>
      </c>
      <c r="B4598" s="24" t="s">
        <v>87</v>
      </c>
      <c r="C4598" s="25">
        <v>43845</v>
      </c>
      <c r="E4598" t="s">
        <v>89</v>
      </c>
      <c r="F4598" s="106"/>
    </row>
    <row r="4599" spans="1:6" x14ac:dyDescent="0.25">
      <c r="A4599" s="17">
        <v>46475</v>
      </c>
      <c r="B4599" s="24" t="s">
        <v>87</v>
      </c>
      <c r="C4599" s="25">
        <v>43845</v>
      </c>
      <c r="E4599" t="s">
        <v>89</v>
      </c>
      <c r="F4599" s="106"/>
    </row>
    <row r="4600" spans="1:6" x14ac:dyDescent="0.25">
      <c r="A4600" s="17">
        <v>46470</v>
      </c>
      <c r="B4600" s="24" t="s">
        <v>87</v>
      </c>
      <c r="C4600" s="25">
        <v>43845</v>
      </c>
      <c r="E4600" t="s">
        <v>89</v>
      </c>
      <c r="F4600" s="106"/>
    </row>
    <row r="4601" spans="1:6" x14ac:dyDescent="0.25">
      <c r="A4601" s="17">
        <v>46512</v>
      </c>
      <c r="B4601" s="24" t="s">
        <v>87</v>
      </c>
      <c r="C4601" s="25">
        <v>43846</v>
      </c>
      <c r="E4601" t="s">
        <v>89</v>
      </c>
      <c r="F4601" s="106"/>
    </row>
    <row r="4602" spans="1:6" x14ac:dyDescent="0.25">
      <c r="A4602" s="17">
        <v>46511</v>
      </c>
      <c r="B4602" s="24" t="s">
        <v>87</v>
      </c>
      <c r="C4602" s="25">
        <v>43846</v>
      </c>
      <c r="E4602" t="s">
        <v>89</v>
      </c>
      <c r="F4602" s="106"/>
    </row>
    <row r="4603" spans="1:6" x14ac:dyDescent="0.25">
      <c r="A4603" s="17">
        <v>46513</v>
      </c>
      <c r="B4603" s="24" t="s">
        <v>87</v>
      </c>
      <c r="C4603" s="25">
        <v>43846</v>
      </c>
      <c r="E4603" t="s">
        <v>89</v>
      </c>
      <c r="F4603" s="106"/>
    </row>
    <row r="4604" spans="1:6" x14ac:dyDescent="0.25">
      <c r="A4604" s="17">
        <v>46514</v>
      </c>
      <c r="B4604" s="24" t="s">
        <v>87</v>
      </c>
      <c r="C4604" s="25">
        <v>43846</v>
      </c>
      <c r="E4604" t="s">
        <v>89</v>
      </c>
      <c r="F4604" s="106"/>
    </row>
    <row r="4605" spans="1:6" x14ac:dyDescent="0.25">
      <c r="A4605" s="17">
        <v>46515</v>
      </c>
      <c r="B4605" s="24" t="s">
        <v>87</v>
      </c>
      <c r="C4605" s="25">
        <v>43847</v>
      </c>
      <c r="E4605" t="s">
        <v>89</v>
      </c>
      <c r="F4605" s="106"/>
    </row>
    <row r="4606" spans="1:6" x14ac:dyDescent="0.25">
      <c r="A4606" s="17">
        <v>46519</v>
      </c>
      <c r="B4606" s="24" t="s">
        <v>87</v>
      </c>
      <c r="C4606" s="25">
        <v>43847</v>
      </c>
      <c r="E4606" t="s">
        <v>89</v>
      </c>
      <c r="F4606" s="106"/>
    </row>
    <row r="4607" spans="1:6" x14ac:dyDescent="0.25">
      <c r="A4607" s="17">
        <v>46518</v>
      </c>
      <c r="B4607" s="24" t="s">
        <v>87</v>
      </c>
      <c r="C4607" s="25">
        <v>43847</v>
      </c>
      <c r="E4607" t="s">
        <v>89</v>
      </c>
      <c r="F4607" s="106"/>
    </row>
    <row r="4608" spans="1:6" x14ac:dyDescent="0.25">
      <c r="A4608" s="17">
        <v>46516</v>
      </c>
      <c r="B4608" s="24" t="s">
        <v>87</v>
      </c>
      <c r="C4608" s="25">
        <v>43847</v>
      </c>
      <c r="E4608" t="s">
        <v>89</v>
      </c>
      <c r="F4608" s="106"/>
    </row>
    <row r="4609" spans="1:6" x14ac:dyDescent="0.25">
      <c r="A4609" s="17">
        <v>46442</v>
      </c>
      <c r="B4609" s="24" t="s">
        <v>87</v>
      </c>
      <c r="C4609" s="25">
        <v>43857</v>
      </c>
      <c r="E4609" t="s">
        <v>89</v>
      </c>
      <c r="F4609" s="106"/>
    </row>
    <row r="4610" spans="1:6" x14ac:dyDescent="0.25">
      <c r="A4610" s="17">
        <v>46607</v>
      </c>
      <c r="B4610" s="24" t="s">
        <v>87</v>
      </c>
      <c r="C4610" s="25">
        <v>43857</v>
      </c>
      <c r="E4610" t="s">
        <v>89</v>
      </c>
      <c r="F4610" s="106"/>
    </row>
    <row r="4611" spans="1:6" x14ac:dyDescent="0.25">
      <c r="A4611" s="17">
        <v>46608</v>
      </c>
      <c r="B4611" s="24" t="s">
        <v>87</v>
      </c>
      <c r="C4611" s="25">
        <v>43857</v>
      </c>
      <c r="E4611" t="s">
        <v>89</v>
      </c>
      <c r="F4611" s="106"/>
    </row>
    <row r="4612" spans="1:6" x14ac:dyDescent="0.25">
      <c r="A4612" s="17">
        <v>46609</v>
      </c>
      <c r="B4612" s="24" t="s">
        <v>87</v>
      </c>
      <c r="C4612" s="25">
        <v>43857</v>
      </c>
      <c r="E4612" t="s">
        <v>89</v>
      </c>
      <c r="F4612" s="106"/>
    </row>
    <row r="4613" spans="1:6" x14ac:dyDescent="0.25">
      <c r="A4613" s="17">
        <v>46521</v>
      </c>
      <c r="B4613" s="24" t="s">
        <v>87</v>
      </c>
      <c r="C4613" s="25">
        <v>43858</v>
      </c>
      <c r="E4613" t="s">
        <v>89</v>
      </c>
      <c r="F4613" s="106"/>
    </row>
    <row r="4614" spans="1:6" x14ac:dyDescent="0.25">
      <c r="A4614" s="17">
        <v>46520</v>
      </c>
      <c r="B4614" s="24" t="s">
        <v>87</v>
      </c>
      <c r="C4614" s="25">
        <v>43858</v>
      </c>
      <c r="E4614" t="s">
        <v>89</v>
      </c>
      <c r="F4614" s="106"/>
    </row>
    <row r="4615" spans="1:6" x14ac:dyDescent="0.25">
      <c r="A4615" s="17">
        <v>46525</v>
      </c>
      <c r="B4615" s="24" t="s">
        <v>87</v>
      </c>
      <c r="C4615" s="25">
        <v>43858</v>
      </c>
      <c r="E4615" t="s">
        <v>89</v>
      </c>
      <c r="F4615" s="106"/>
    </row>
    <row r="4616" spans="1:6" x14ac:dyDescent="0.25">
      <c r="A4616" s="17">
        <v>46571</v>
      </c>
      <c r="B4616" s="24" t="s">
        <v>87</v>
      </c>
      <c r="C4616" s="25">
        <v>43858</v>
      </c>
      <c r="E4616" t="s">
        <v>89</v>
      </c>
      <c r="F4616" s="106"/>
    </row>
    <row r="4617" spans="1:6" x14ac:dyDescent="0.25">
      <c r="A4617" s="17">
        <v>46592</v>
      </c>
      <c r="B4617" s="24" t="s">
        <v>87</v>
      </c>
      <c r="C4617" s="25">
        <v>43859</v>
      </c>
      <c r="E4617" t="s">
        <v>89</v>
      </c>
      <c r="F4617" s="106"/>
    </row>
    <row r="4618" spans="1:6" x14ac:dyDescent="0.25">
      <c r="A4618" s="17">
        <v>46593</v>
      </c>
      <c r="B4618" s="24" t="s">
        <v>87</v>
      </c>
      <c r="C4618" s="25">
        <v>43859</v>
      </c>
      <c r="E4618" t="s">
        <v>89</v>
      </c>
      <c r="F4618" s="106"/>
    </row>
    <row r="4619" spans="1:6" x14ac:dyDescent="0.25">
      <c r="A4619" s="17">
        <v>46595</v>
      </c>
      <c r="B4619" s="24" t="s">
        <v>87</v>
      </c>
      <c r="C4619" s="25">
        <v>43859</v>
      </c>
      <c r="E4619" t="s">
        <v>89</v>
      </c>
      <c r="F4619" s="106"/>
    </row>
    <row r="4620" spans="1:6" x14ac:dyDescent="0.25">
      <c r="A4620" s="17">
        <v>46616</v>
      </c>
      <c r="B4620" s="24" t="s">
        <v>87</v>
      </c>
      <c r="C4620" s="25">
        <v>43859</v>
      </c>
      <c r="E4620" t="s">
        <v>89</v>
      </c>
      <c r="F4620" s="106"/>
    </row>
    <row r="4621" spans="1:6" x14ac:dyDescent="0.25">
      <c r="A4621" s="17">
        <v>45754</v>
      </c>
      <c r="B4621" s="33" t="s">
        <v>87</v>
      </c>
      <c r="C4621" s="25">
        <v>43860</v>
      </c>
      <c r="E4621" t="s">
        <v>89</v>
      </c>
      <c r="F4621" s="106"/>
    </row>
    <row r="4622" spans="1:6" x14ac:dyDescent="0.25">
      <c r="A4622" s="17">
        <v>46066</v>
      </c>
      <c r="B4622" s="33" t="s">
        <v>87</v>
      </c>
      <c r="C4622" s="25">
        <v>43860</v>
      </c>
      <c r="E4622" t="s">
        <v>89</v>
      </c>
      <c r="F4622" s="106"/>
    </row>
    <row r="4623" spans="1:6" x14ac:dyDescent="0.25">
      <c r="A4623" s="17">
        <v>46647</v>
      </c>
      <c r="B4623" s="24" t="s">
        <v>87</v>
      </c>
      <c r="C4623" s="25">
        <v>43860</v>
      </c>
      <c r="E4623" t="s">
        <v>89</v>
      </c>
      <c r="F4623" s="106"/>
    </row>
    <row r="4624" spans="1:6" x14ac:dyDescent="0.25">
      <c r="A4624" s="17">
        <v>46618</v>
      </c>
      <c r="B4624" s="24" t="s">
        <v>87</v>
      </c>
      <c r="C4624" s="25">
        <v>43861</v>
      </c>
      <c r="E4624" t="s">
        <v>89</v>
      </c>
      <c r="F4624" s="106"/>
    </row>
    <row r="4625" spans="1:6" x14ac:dyDescent="0.25">
      <c r="A4625" s="17">
        <v>46645</v>
      </c>
      <c r="B4625" s="24" t="s">
        <v>87</v>
      </c>
      <c r="C4625" s="25">
        <v>43861</v>
      </c>
      <c r="E4625" t="s">
        <v>89</v>
      </c>
      <c r="F4625" s="106"/>
    </row>
    <row r="4626" spans="1:6" x14ac:dyDescent="0.25">
      <c r="A4626" s="17">
        <v>46646</v>
      </c>
      <c r="B4626" s="24" t="s">
        <v>87</v>
      </c>
      <c r="C4626" s="25">
        <v>43861</v>
      </c>
      <c r="E4626" t="s">
        <v>89</v>
      </c>
      <c r="F4626" s="106"/>
    </row>
    <row r="4627" spans="1:6" x14ac:dyDescent="0.25">
      <c r="A4627" s="17">
        <v>46648</v>
      </c>
      <c r="B4627" s="24" t="s">
        <v>87</v>
      </c>
      <c r="C4627" s="25">
        <v>43861</v>
      </c>
      <c r="E4627" t="s">
        <v>89</v>
      </c>
      <c r="F4627" s="106"/>
    </row>
    <row r="4628" spans="1:6" x14ac:dyDescent="0.25">
      <c r="A4628" s="17">
        <v>46601</v>
      </c>
      <c r="B4628" s="24" t="s">
        <v>87</v>
      </c>
      <c r="C4628" s="25">
        <v>43864</v>
      </c>
      <c r="E4628" t="s">
        <v>89</v>
      </c>
      <c r="F4628" s="106"/>
    </row>
    <row r="4629" spans="1:6" x14ac:dyDescent="0.25">
      <c r="A4629" s="17">
        <v>46602</v>
      </c>
      <c r="B4629" s="24" t="s">
        <v>87</v>
      </c>
      <c r="C4629" s="25">
        <v>43864</v>
      </c>
      <c r="E4629" t="s">
        <v>89</v>
      </c>
      <c r="F4629" s="106"/>
    </row>
    <row r="4630" spans="1:6" x14ac:dyDescent="0.25">
      <c r="A4630" s="17">
        <v>46604</v>
      </c>
      <c r="B4630" s="24" t="s">
        <v>87</v>
      </c>
      <c r="C4630" s="25">
        <v>43864</v>
      </c>
      <c r="E4630" t="s">
        <v>89</v>
      </c>
      <c r="F4630" s="106"/>
    </row>
    <row r="4631" spans="1:6" x14ac:dyDescent="0.25">
      <c r="A4631" s="17">
        <v>46691</v>
      </c>
      <c r="B4631" s="24" t="s">
        <v>87</v>
      </c>
      <c r="C4631" s="25">
        <v>43864</v>
      </c>
      <c r="E4631" t="s">
        <v>89</v>
      </c>
      <c r="F4631" s="106"/>
    </row>
    <row r="4632" spans="1:6" x14ac:dyDescent="0.25">
      <c r="A4632" s="17">
        <v>46692</v>
      </c>
      <c r="B4632" s="24" t="s">
        <v>87</v>
      </c>
      <c r="C4632" s="25">
        <v>43871</v>
      </c>
      <c r="E4632" t="s">
        <v>89</v>
      </c>
      <c r="F4632" s="106"/>
    </row>
    <row r="4633" spans="1:6" x14ac:dyDescent="0.25">
      <c r="A4633" s="17">
        <v>46675</v>
      </c>
      <c r="B4633" s="24" t="s">
        <v>87</v>
      </c>
      <c r="C4633" s="25">
        <v>43878</v>
      </c>
      <c r="E4633" t="s">
        <v>89</v>
      </c>
      <c r="F4633" s="106"/>
    </row>
    <row r="4634" spans="1:6" x14ac:dyDescent="0.25">
      <c r="A4634" s="17">
        <v>46674</v>
      </c>
      <c r="B4634" s="24" t="s">
        <v>87</v>
      </c>
      <c r="C4634" s="25">
        <v>43878</v>
      </c>
      <c r="E4634" t="s">
        <v>89</v>
      </c>
      <c r="F4634" s="106"/>
    </row>
    <row r="4635" spans="1:6" x14ac:dyDescent="0.25">
      <c r="A4635" s="17">
        <v>46673</v>
      </c>
      <c r="B4635" s="24" t="s">
        <v>87</v>
      </c>
      <c r="C4635" s="25">
        <v>43878</v>
      </c>
      <c r="E4635" t="s">
        <v>89</v>
      </c>
      <c r="F4635" s="106"/>
    </row>
    <row r="4636" spans="1:6" x14ac:dyDescent="0.25">
      <c r="A4636" s="17">
        <v>46678</v>
      </c>
      <c r="B4636" s="24" t="s">
        <v>87</v>
      </c>
      <c r="C4636" s="25">
        <v>43878</v>
      </c>
      <c r="E4636" t="s">
        <v>89</v>
      </c>
      <c r="F4636" s="106"/>
    </row>
    <row r="4637" spans="1:6" x14ac:dyDescent="0.25">
      <c r="A4637" s="17">
        <v>46213</v>
      </c>
      <c r="B4637" s="33" t="s">
        <v>87</v>
      </c>
      <c r="C4637" s="25">
        <v>43879</v>
      </c>
      <c r="E4637" t="s">
        <v>89</v>
      </c>
      <c r="F4637" s="106"/>
    </row>
    <row r="4638" spans="1:6" x14ac:dyDescent="0.25">
      <c r="A4638" s="17">
        <v>46508</v>
      </c>
      <c r="B4638" s="24" t="s">
        <v>87</v>
      </c>
      <c r="C4638" s="25">
        <v>43879</v>
      </c>
      <c r="E4638" t="s">
        <v>89</v>
      </c>
      <c r="F4638" s="106"/>
    </row>
    <row r="4639" spans="1:6" x14ac:dyDescent="0.25">
      <c r="A4639" s="17">
        <v>46507</v>
      </c>
      <c r="B4639" s="24" t="s">
        <v>87</v>
      </c>
      <c r="C4639" s="25">
        <v>43879</v>
      </c>
      <c r="E4639" t="s">
        <v>89</v>
      </c>
      <c r="F4639" s="106"/>
    </row>
    <row r="4640" spans="1:6" x14ac:dyDescent="0.25">
      <c r="A4640" s="17">
        <v>46117</v>
      </c>
      <c r="B4640" s="33" t="s">
        <v>87</v>
      </c>
      <c r="C4640" s="25">
        <v>43880</v>
      </c>
      <c r="E4640" t="s">
        <v>89</v>
      </c>
      <c r="F4640" s="106"/>
    </row>
    <row r="4641" spans="1:6" x14ac:dyDescent="0.25">
      <c r="A4641" s="17">
        <v>46118</v>
      </c>
      <c r="B4641" s="33" t="s">
        <v>87</v>
      </c>
      <c r="C4641" s="25">
        <v>43880</v>
      </c>
      <c r="E4641" t="s">
        <v>89</v>
      </c>
      <c r="F4641" s="106"/>
    </row>
    <row r="4642" spans="1:6" x14ac:dyDescent="0.25">
      <c r="A4642" s="17">
        <v>46120</v>
      </c>
      <c r="B4642" s="33" t="s">
        <v>87</v>
      </c>
      <c r="C4642" s="25">
        <v>43880</v>
      </c>
      <c r="E4642" t="s">
        <v>89</v>
      </c>
      <c r="F4642" s="106"/>
    </row>
    <row r="4643" spans="1:6" x14ac:dyDescent="0.25">
      <c r="A4643" s="17">
        <v>46123</v>
      </c>
      <c r="B4643" s="33" t="s">
        <v>87</v>
      </c>
      <c r="C4643" s="25">
        <v>43880</v>
      </c>
      <c r="E4643" t="s">
        <v>89</v>
      </c>
      <c r="F4643" s="106"/>
    </row>
    <row r="4644" spans="1:6" x14ac:dyDescent="0.25">
      <c r="A4644" s="17">
        <v>46238</v>
      </c>
      <c r="B4644" s="24" t="s">
        <v>87</v>
      </c>
      <c r="C4644" s="25">
        <v>43881</v>
      </c>
      <c r="E4644" t="s">
        <v>89</v>
      </c>
      <c r="F4644" s="106"/>
    </row>
    <row r="4645" spans="1:6" x14ac:dyDescent="0.25">
      <c r="A4645" s="17">
        <v>46239</v>
      </c>
      <c r="B4645" s="24" t="s">
        <v>87</v>
      </c>
      <c r="C4645" s="25">
        <v>43881</v>
      </c>
      <c r="E4645" t="s">
        <v>89</v>
      </c>
      <c r="F4645" s="106"/>
    </row>
    <row r="4646" spans="1:6" x14ac:dyDescent="0.25">
      <c r="A4646" s="17">
        <v>46240</v>
      </c>
      <c r="B4646" s="24" t="s">
        <v>87</v>
      </c>
      <c r="C4646" s="25">
        <v>43881</v>
      </c>
      <c r="E4646" t="s">
        <v>89</v>
      </c>
      <c r="F4646" s="106"/>
    </row>
    <row r="4647" spans="1:6" x14ac:dyDescent="0.25">
      <c r="A4647" s="17">
        <v>46241</v>
      </c>
      <c r="B4647" s="24" t="s">
        <v>87</v>
      </c>
      <c r="C4647" s="25">
        <v>43881</v>
      </c>
      <c r="E4647" t="s">
        <v>89</v>
      </c>
      <c r="F4647" s="106"/>
    </row>
    <row r="4648" spans="1:6" x14ac:dyDescent="0.25">
      <c r="A4648" s="17">
        <v>46236</v>
      </c>
      <c r="B4648" s="24" t="s">
        <v>87</v>
      </c>
      <c r="C4648" s="25">
        <v>43885</v>
      </c>
      <c r="E4648" t="s">
        <v>89</v>
      </c>
      <c r="F4648" s="106"/>
    </row>
    <row r="4649" spans="1:6" x14ac:dyDescent="0.25">
      <c r="A4649" s="17">
        <v>46326</v>
      </c>
      <c r="B4649" s="24" t="s">
        <v>87</v>
      </c>
      <c r="C4649" s="25">
        <v>43885</v>
      </c>
      <c r="E4649" t="s">
        <v>89</v>
      </c>
      <c r="F4649" s="106"/>
    </row>
    <row r="4650" spans="1:6" x14ac:dyDescent="0.25">
      <c r="A4650" s="17">
        <v>46327</v>
      </c>
      <c r="B4650" s="24" t="s">
        <v>87</v>
      </c>
      <c r="C4650" s="25">
        <v>43885</v>
      </c>
      <c r="E4650" t="s">
        <v>89</v>
      </c>
      <c r="F4650" s="106"/>
    </row>
    <row r="4651" spans="1:6" x14ac:dyDescent="0.25">
      <c r="A4651" s="17">
        <v>46328</v>
      </c>
      <c r="B4651" s="24" t="s">
        <v>87</v>
      </c>
      <c r="C4651" s="25">
        <v>43885</v>
      </c>
      <c r="E4651" t="s">
        <v>89</v>
      </c>
      <c r="F4651" s="106"/>
    </row>
    <row r="4652" spans="1:6" x14ac:dyDescent="0.25">
      <c r="A4652" s="17">
        <v>46126</v>
      </c>
      <c r="B4652" s="33" t="s">
        <v>87</v>
      </c>
      <c r="C4652" s="25">
        <v>43886</v>
      </c>
      <c r="E4652" t="s">
        <v>89</v>
      </c>
      <c r="F4652" s="106"/>
    </row>
    <row r="4653" spans="1:6" x14ac:dyDescent="0.25">
      <c r="A4653" s="17">
        <v>46128</v>
      </c>
      <c r="B4653" s="33" t="s">
        <v>87</v>
      </c>
      <c r="C4653" s="25">
        <v>43886</v>
      </c>
      <c r="E4653" t="s">
        <v>89</v>
      </c>
      <c r="F4653" s="106"/>
    </row>
    <row r="4654" spans="1:6" x14ac:dyDescent="0.25">
      <c r="A4654" s="17">
        <v>49809</v>
      </c>
      <c r="B4654" s="24" t="s">
        <v>87</v>
      </c>
      <c r="C4654" s="25">
        <v>43886</v>
      </c>
      <c r="E4654" t="s">
        <v>89</v>
      </c>
      <c r="F4654" s="106"/>
    </row>
    <row r="4655" spans="1:6" x14ac:dyDescent="0.25">
      <c r="A4655" s="17">
        <v>51713</v>
      </c>
      <c r="B4655" s="24" t="s">
        <v>87</v>
      </c>
      <c r="C4655" s="25">
        <v>43886</v>
      </c>
      <c r="E4655" t="s">
        <v>89</v>
      </c>
      <c r="F4655" s="106"/>
    </row>
    <row r="4656" spans="1:6" x14ac:dyDescent="0.25">
      <c r="A4656" s="17">
        <v>46226</v>
      </c>
      <c r="B4656" s="24" t="s">
        <v>87</v>
      </c>
      <c r="C4656" s="25">
        <v>43887</v>
      </c>
      <c r="E4656" t="s">
        <v>89</v>
      </c>
      <c r="F4656" s="106"/>
    </row>
    <row r="4657" spans="1:6" x14ac:dyDescent="0.25">
      <c r="A4657" s="17">
        <v>46321</v>
      </c>
      <c r="B4657" s="24" t="s">
        <v>87</v>
      </c>
      <c r="C4657" s="25">
        <v>43887</v>
      </c>
      <c r="E4657" t="s">
        <v>89</v>
      </c>
      <c r="F4657" s="106"/>
    </row>
    <row r="4658" spans="1:6" x14ac:dyDescent="0.25">
      <c r="A4658" s="17">
        <v>46322</v>
      </c>
      <c r="B4658" s="24" t="s">
        <v>87</v>
      </c>
      <c r="C4658" s="25">
        <v>43887</v>
      </c>
      <c r="E4658" t="s">
        <v>89</v>
      </c>
      <c r="F4658" s="106"/>
    </row>
    <row r="4659" spans="1:6" x14ac:dyDescent="0.25">
      <c r="A4659" s="17">
        <v>46324</v>
      </c>
      <c r="B4659" s="24" t="s">
        <v>87</v>
      </c>
      <c r="C4659" s="25">
        <v>43887</v>
      </c>
      <c r="E4659" t="s">
        <v>89</v>
      </c>
      <c r="F4659" s="106"/>
    </row>
    <row r="4660" spans="1:6" x14ac:dyDescent="0.25">
      <c r="A4660" s="17">
        <v>46503</v>
      </c>
      <c r="B4660" s="24" t="s">
        <v>87</v>
      </c>
      <c r="C4660" s="25">
        <v>43888</v>
      </c>
      <c r="E4660" t="s">
        <v>89</v>
      </c>
      <c r="F4660" s="106"/>
    </row>
    <row r="4661" spans="1:6" x14ac:dyDescent="0.25">
      <c r="A4661" s="17">
        <v>46472</v>
      </c>
      <c r="B4661" s="24" t="s">
        <v>87</v>
      </c>
      <c r="C4661" s="25">
        <v>43888</v>
      </c>
      <c r="E4661" t="s">
        <v>89</v>
      </c>
      <c r="F4661" s="106"/>
    </row>
    <row r="4662" spans="1:6" x14ac:dyDescent="0.25">
      <c r="A4662" s="17">
        <v>46504</v>
      </c>
      <c r="B4662" s="24" t="s">
        <v>87</v>
      </c>
      <c r="C4662" s="25">
        <v>43888</v>
      </c>
      <c r="E4662" t="s">
        <v>89</v>
      </c>
      <c r="F4662" s="106"/>
    </row>
    <row r="4663" spans="1:6" x14ac:dyDescent="0.25">
      <c r="A4663" s="17">
        <v>46586</v>
      </c>
      <c r="B4663" s="24" t="s">
        <v>87</v>
      </c>
      <c r="C4663" s="25">
        <v>43888</v>
      </c>
      <c r="E4663" t="s">
        <v>89</v>
      </c>
      <c r="F4663" s="106"/>
    </row>
    <row r="4664" spans="1:6" x14ac:dyDescent="0.25">
      <c r="A4664" s="17">
        <v>45737</v>
      </c>
      <c r="B4664" s="33" t="s">
        <v>87</v>
      </c>
      <c r="C4664" s="25">
        <v>43889</v>
      </c>
      <c r="E4664" t="s">
        <v>89</v>
      </c>
      <c r="F4664" s="106"/>
    </row>
    <row r="4665" spans="1:6" x14ac:dyDescent="0.25">
      <c r="A4665" s="17">
        <v>46596</v>
      </c>
      <c r="B4665" s="24" t="s">
        <v>87</v>
      </c>
      <c r="C4665" s="25">
        <v>43889</v>
      </c>
      <c r="E4665" t="s">
        <v>89</v>
      </c>
      <c r="F4665" s="106"/>
    </row>
    <row r="4666" spans="1:6" x14ac:dyDescent="0.25">
      <c r="A4666" s="17">
        <v>46598</v>
      </c>
      <c r="B4666" s="24" t="s">
        <v>87</v>
      </c>
      <c r="C4666" s="25">
        <v>43889</v>
      </c>
      <c r="E4666" t="s">
        <v>89</v>
      </c>
      <c r="F4666" s="106"/>
    </row>
    <row r="4667" spans="1:6" x14ac:dyDescent="0.25">
      <c r="A4667" s="17">
        <v>46606</v>
      </c>
      <c r="B4667" s="24" t="s">
        <v>87</v>
      </c>
      <c r="C4667" s="25">
        <v>43889</v>
      </c>
      <c r="E4667" t="s">
        <v>89</v>
      </c>
      <c r="F4667" s="106"/>
    </row>
    <row r="4668" spans="1:6" x14ac:dyDescent="0.25">
      <c r="A4668" s="17">
        <v>46626</v>
      </c>
      <c r="B4668" s="24" t="s">
        <v>87</v>
      </c>
      <c r="C4668" s="25">
        <v>43892</v>
      </c>
      <c r="E4668" t="s">
        <v>89</v>
      </c>
      <c r="F4668" s="106"/>
    </row>
    <row r="4669" spans="1:6" x14ac:dyDescent="0.25">
      <c r="A4669" s="17">
        <v>46628</v>
      </c>
      <c r="B4669" s="24" t="s">
        <v>87</v>
      </c>
      <c r="C4669" s="25">
        <v>43892</v>
      </c>
      <c r="E4669" t="s">
        <v>89</v>
      </c>
      <c r="F4669" s="106"/>
    </row>
    <row r="4670" spans="1:6" x14ac:dyDescent="0.25">
      <c r="A4670" s="17">
        <v>46630</v>
      </c>
      <c r="B4670" s="24" t="s">
        <v>87</v>
      </c>
      <c r="C4670" s="25">
        <v>43892</v>
      </c>
      <c r="E4670" t="s">
        <v>89</v>
      </c>
      <c r="F4670" s="106"/>
    </row>
    <row r="4671" spans="1:6" x14ac:dyDescent="0.25">
      <c r="A4671" s="17">
        <v>46629</v>
      </c>
      <c r="B4671" s="24" t="s">
        <v>87</v>
      </c>
      <c r="C4671" s="25">
        <v>43892</v>
      </c>
      <c r="E4671" t="s">
        <v>89</v>
      </c>
      <c r="F4671" s="106"/>
    </row>
    <row r="4672" spans="1:6" x14ac:dyDescent="0.25">
      <c r="A4672" s="17">
        <v>50738755</v>
      </c>
      <c r="B4672" s="24" t="s">
        <v>87</v>
      </c>
      <c r="C4672" s="25">
        <v>43892</v>
      </c>
      <c r="E4672" t="s">
        <v>89</v>
      </c>
      <c r="F4672" s="106"/>
    </row>
    <row r="4673" spans="1:6" x14ac:dyDescent="0.25">
      <c r="A4673" s="17">
        <v>46636</v>
      </c>
      <c r="B4673" s="24" t="s">
        <v>87</v>
      </c>
      <c r="C4673" s="25">
        <v>43893</v>
      </c>
      <c r="E4673" t="s">
        <v>89</v>
      </c>
      <c r="F4673" s="106"/>
    </row>
    <row r="4674" spans="1:6" x14ac:dyDescent="0.25">
      <c r="A4674" s="17">
        <v>46635</v>
      </c>
      <c r="B4674" s="24" t="s">
        <v>87</v>
      </c>
      <c r="C4674" s="25">
        <v>43893</v>
      </c>
      <c r="E4674" t="s">
        <v>89</v>
      </c>
      <c r="F4674" s="106"/>
    </row>
    <row r="4675" spans="1:6" x14ac:dyDescent="0.25">
      <c r="A4675" s="17">
        <v>46637</v>
      </c>
      <c r="B4675" s="24" t="s">
        <v>87</v>
      </c>
      <c r="C4675" s="25">
        <v>43893</v>
      </c>
      <c r="E4675" t="s">
        <v>89</v>
      </c>
      <c r="F4675" s="106"/>
    </row>
    <row r="4676" spans="1:6" x14ac:dyDescent="0.25">
      <c r="A4676" s="17">
        <v>46634</v>
      </c>
      <c r="B4676" s="24" t="s">
        <v>87</v>
      </c>
      <c r="C4676" s="25">
        <v>43893</v>
      </c>
      <c r="E4676" t="s">
        <v>89</v>
      </c>
      <c r="F4676" s="106"/>
    </row>
    <row r="4677" spans="1:6" x14ac:dyDescent="0.25">
      <c r="A4677" s="17">
        <v>46642</v>
      </c>
      <c r="B4677" s="24" t="s">
        <v>87</v>
      </c>
      <c r="C4677" s="25">
        <v>43894</v>
      </c>
      <c r="E4677" t="s">
        <v>89</v>
      </c>
      <c r="F4677" s="106"/>
    </row>
    <row r="4678" spans="1:6" x14ac:dyDescent="0.25">
      <c r="A4678" s="17">
        <v>46640</v>
      </c>
      <c r="B4678" s="24" t="s">
        <v>87</v>
      </c>
      <c r="C4678" s="25">
        <v>43894</v>
      </c>
      <c r="E4678" t="s">
        <v>89</v>
      </c>
      <c r="F4678" s="106"/>
    </row>
    <row r="4679" spans="1:6" x14ac:dyDescent="0.25">
      <c r="A4679" s="17">
        <v>46639</v>
      </c>
      <c r="B4679" s="24" t="s">
        <v>87</v>
      </c>
      <c r="C4679" s="25">
        <v>43894</v>
      </c>
      <c r="E4679" t="s">
        <v>89</v>
      </c>
      <c r="F4679" s="106"/>
    </row>
    <row r="4680" spans="1:6" x14ac:dyDescent="0.25">
      <c r="A4680" s="17">
        <v>46638</v>
      </c>
      <c r="B4680" s="24" t="s">
        <v>87</v>
      </c>
      <c r="C4680" s="25">
        <v>43894</v>
      </c>
      <c r="E4680" t="s">
        <v>89</v>
      </c>
      <c r="F4680" s="106"/>
    </row>
    <row r="4681" spans="1:6" x14ac:dyDescent="0.25">
      <c r="A4681" s="17">
        <v>46633</v>
      </c>
      <c r="B4681" s="24" t="s">
        <v>87</v>
      </c>
      <c r="C4681" s="25">
        <v>43895</v>
      </c>
      <c r="E4681" t="s">
        <v>89</v>
      </c>
      <c r="F4681" s="106"/>
    </row>
    <row r="4682" spans="1:6" x14ac:dyDescent="0.25">
      <c r="A4682" s="17">
        <v>46632</v>
      </c>
      <c r="B4682" s="24" t="s">
        <v>87</v>
      </c>
      <c r="C4682" s="25">
        <v>43895</v>
      </c>
      <c r="E4682" t="s">
        <v>89</v>
      </c>
      <c r="F4682" s="106"/>
    </row>
    <row r="4683" spans="1:6" x14ac:dyDescent="0.25">
      <c r="A4683" s="17">
        <v>46631</v>
      </c>
      <c r="B4683" s="24" t="s">
        <v>87</v>
      </c>
      <c r="C4683" s="25">
        <v>43895</v>
      </c>
      <c r="E4683" t="s">
        <v>89</v>
      </c>
      <c r="F4683" s="106"/>
    </row>
    <row r="4684" spans="1:6" x14ac:dyDescent="0.25">
      <c r="A4684" s="17">
        <v>46741</v>
      </c>
      <c r="B4684" s="24" t="s">
        <v>87</v>
      </c>
      <c r="C4684" s="25">
        <v>43895</v>
      </c>
      <c r="E4684" t="s">
        <v>89</v>
      </c>
      <c r="F4684" s="106"/>
    </row>
    <row r="4685" spans="1:6" x14ac:dyDescent="0.25">
      <c r="A4685" s="17">
        <v>45240</v>
      </c>
      <c r="B4685" s="33" t="s">
        <v>87</v>
      </c>
      <c r="C4685" s="25">
        <v>43896</v>
      </c>
      <c r="E4685" t="s">
        <v>89</v>
      </c>
      <c r="F4685" s="106"/>
    </row>
    <row r="4686" spans="1:6" x14ac:dyDescent="0.25">
      <c r="A4686" s="17">
        <v>45449</v>
      </c>
      <c r="B4686" s="33" t="s">
        <v>87</v>
      </c>
      <c r="C4686" s="25">
        <v>43896</v>
      </c>
      <c r="E4686" t="s">
        <v>89</v>
      </c>
      <c r="F4686" s="106"/>
    </row>
    <row r="4687" spans="1:6" x14ac:dyDescent="0.25">
      <c r="A4687" s="17">
        <v>45751</v>
      </c>
      <c r="B4687" s="33" t="s">
        <v>87</v>
      </c>
      <c r="C4687" s="25">
        <v>43896</v>
      </c>
      <c r="E4687" t="s">
        <v>89</v>
      </c>
      <c r="F4687" s="106"/>
    </row>
    <row r="4688" spans="1:6" x14ac:dyDescent="0.25">
      <c r="A4688" s="17" t="s">
        <v>216</v>
      </c>
      <c r="B4688" s="33" t="s">
        <v>87</v>
      </c>
      <c r="C4688" s="25">
        <v>43896</v>
      </c>
      <c r="E4688" t="s">
        <v>89</v>
      </c>
      <c r="F4688" s="106"/>
    </row>
    <row r="4689" spans="1:6" x14ac:dyDescent="0.25">
      <c r="A4689" s="17">
        <v>46688</v>
      </c>
      <c r="B4689" s="24" t="s">
        <v>87</v>
      </c>
      <c r="C4689" s="25">
        <v>43900</v>
      </c>
      <c r="E4689" t="s">
        <v>89</v>
      </c>
      <c r="F4689" s="106"/>
    </row>
    <row r="4690" spans="1:6" x14ac:dyDescent="0.25">
      <c r="A4690" s="17">
        <v>47517</v>
      </c>
      <c r="B4690" s="24" t="s">
        <v>87</v>
      </c>
      <c r="C4690" s="25">
        <v>43900</v>
      </c>
      <c r="E4690" t="s">
        <v>89</v>
      </c>
      <c r="F4690" s="106"/>
    </row>
    <row r="4691" spans="1:6" x14ac:dyDescent="0.25">
      <c r="A4691" s="17">
        <v>48806</v>
      </c>
      <c r="B4691" s="24" t="s">
        <v>87</v>
      </c>
      <c r="C4691" s="25">
        <v>43900</v>
      </c>
      <c r="E4691" t="s">
        <v>89</v>
      </c>
      <c r="F4691" s="106"/>
    </row>
    <row r="4692" spans="1:6" x14ac:dyDescent="0.25">
      <c r="A4692" s="17">
        <v>49180</v>
      </c>
      <c r="B4692" s="24" t="s">
        <v>87</v>
      </c>
      <c r="C4692" s="25">
        <v>43900</v>
      </c>
      <c r="E4692" t="s">
        <v>89</v>
      </c>
      <c r="F4692" s="106"/>
    </row>
    <row r="4693" spans="1:6" x14ac:dyDescent="0.25">
      <c r="A4693" s="17">
        <v>49479</v>
      </c>
      <c r="B4693" s="24" t="s">
        <v>87</v>
      </c>
      <c r="C4693" s="25">
        <v>43900</v>
      </c>
      <c r="E4693" t="s">
        <v>89</v>
      </c>
      <c r="F4693" s="106"/>
    </row>
    <row r="4694" spans="1:6" x14ac:dyDescent="0.25">
      <c r="A4694" s="17">
        <v>50044</v>
      </c>
      <c r="B4694" s="24" t="s">
        <v>87</v>
      </c>
      <c r="C4694" s="25">
        <v>43900</v>
      </c>
      <c r="E4694" t="s">
        <v>89</v>
      </c>
      <c r="F4694" s="106"/>
    </row>
    <row r="4695" spans="1:6" x14ac:dyDescent="0.25">
      <c r="A4695" s="17">
        <v>51219</v>
      </c>
      <c r="B4695" s="24" t="s">
        <v>87</v>
      </c>
      <c r="C4695" s="25">
        <v>43900</v>
      </c>
      <c r="E4695" t="s">
        <v>89</v>
      </c>
      <c r="F4695" s="106"/>
    </row>
    <row r="4696" spans="1:6" x14ac:dyDescent="0.25">
      <c r="A4696" s="17">
        <v>45831</v>
      </c>
      <c r="B4696" s="33" t="s">
        <v>87</v>
      </c>
      <c r="C4696" s="25">
        <v>43900</v>
      </c>
      <c r="E4696" t="s">
        <v>89</v>
      </c>
      <c r="F4696" s="106"/>
    </row>
    <row r="4697" spans="1:6" x14ac:dyDescent="0.25">
      <c r="A4697" s="17">
        <v>46672</v>
      </c>
      <c r="B4697" s="24" t="s">
        <v>87</v>
      </c>
      <c r="C4697" s="25">
        <v>43902</v>
      </c>
      <c r="E4697" t="s">
        <v>89</v>
      </c>
      <c r="F4697" s="106"/>
    </row>
    <row r="4698" spans="1:6" x14ac:dyDescent="0.25">
      <c r="A4698" s="17">
        <v>46671</v>
      </c>
      <c r="B4698" s="24" t="s">
        <v>87</v>
      </c>
      <c r="C4698" s="25">
        <v>43902</v>
      </c>
      <c r="E4698" t="s">
        <v>89</v>
      </c>
      <c r="F4698" s="106"/>
    </row>
    <row r="4699" spans="1:6" x14ac:dyDescent="0.25">
      <c r="A4699" s="17">
        <v>46683</v>
      </c>
      <c r="B4699" s="24" t="s">
        <v>87</v>
      </c>
      <c r="C4699" s="25">
        <v>43902</v>
      </c>
      <c r="E4699" t="s">
        <v>89</v>
      </c>
      <c r="F4699" s="106"/>
    </row>
    <row r="4700" spans="1:6" x14ac:dyDescent="0.25">
      <c r="A4700" s="17">
        <v>46684</v>
      </c>
      <c r="B4700" s="24" t="s">
        <v>87</v>
      </c>
      <c r="C4700" s="25">
        <v>43902</v>
      </c>
      <c r="E4700" t="s">
        <v>89</v>
      </c>
      <c r="F4700" s="106"/>
    </row>
    <row r="4701" spans="1:6" x14ac:dyDescent="0.25">
      <c r="A4701" s="17">
        <v>46033</v>
      </c>
      <c r="B4701" s="33" t="s">
        <v>87</v>
      </c>
      <c r="C4701" s="25">
        <v>43906</v>
      </c>
      <c r="E4701" t="s">
        <v>89</v>
      </c>
      <c r="F4701" s="106"/>
    </row>
    <row r="4702" spans="1:6" x14ac:dyDescent="0.25">
      <c r="A4702" s="17">
        <v>46666</v>
      </c>
      <c r="B4702" s="24" t="s">
        <v>87</v>
      </c>
      <c r="C4702" s="25">
        <v>43906</v>
      </c>
      <c r="E4702" t="s">
        <v>89</v>
      </c>
      <c r="F4702" s="106"/>
    </row>
    <row r="4703" spans="1:6" x14ac:dyDescent="0.25">
      <c r="A4703" s="17">
        <v>46664</v>
      </c>
      <c r="B4703" s="24" t="s">
        <v>87</v>
      </c>
      <c r="C4703" s="25">
        <v>43906</v>
      </c>
      <c r="E4703" t="s">
        <v>89</v>
      </c>
      <c r="F4703" s="106"/>
    </row>
    <row r="4704" spans="1:6" x14ac:dyDescent="0.25">
      <c r="A4704" s="17">
        <v>46667</v>
      </c>
      <c r="B4704" s="24" t="s">
        <v>87</v>
      </c>
      <c r="C4704" s="25">
        <v>43906</v>
      </c>
      <c r="E4704" t="s">
        <v>89</v>
      </c>
      <c r="F4704" s="106"/>
    </row>
    <row r="4705" spans="1:6" x14ac:dyDescent="0.25">
      <c r="A4705" s="17">
        <v>46369</v>
      </c>
      <c r="B4705" s="24" t="s">
        <v>87</v>
      </c>
      <c r="C4705" s="25">
        <v>43907</v>
      </c>
      <c r="E4705" t="s">
        <v>89</v>
      </c>
      <c r="F4705" s="106"/>
    </row>
    <row r="4706" spans="1:6" x14ac:dyDescent="0.25">
      <c r="A4706" s="17">
        <v>46663</v>
      </c>
      <c r="B4706" s="24" t="s">
        <v>87</v>
      </c>
      <c r="C4706" s="25">
        <v>43907</v>
      </c>
      <c r="E4706" t="s">
        <v>89</v>
      </c>
      <c r="F4706" s="106"/>
    </row>
    <row r="4707" spans="1:6" x14ac:dyDescent="0.25">
      <c r="A4707" s="17">
        <v>46878</v>
      </c>
      <c r="B4707" s="24" t="s">
        <v>87</v>
      </c>
      <c r="C4707" s="25">
        <v>43907</v>
      </c>
      <c r="E4707" t="s">
        <v>89</v>
      </c>
      <c r="F4707" s="106"/>
    </row>
    <row r="4708" spans="1:6" x14ac:dyDescent="0.25">
      <c r="A4708" s="17">
        <v>46799</v>
      </c>
      <c r="B4708" s="24" t="s">
        <v>87</v>
      </c>
      <c r="C4708" s="25">
        <v>43908</v>
      </c>
      <c r="E4708" t="s">
        <v>89</v>
      </c>
      <c r="F4708" s="106"/>
    </row>
    <row r="4709" spans="1:6" x14ac:dyDescent="0.25">
      <c r="A4709" s="17">
        <v>46771</v>
      </c>
      <c r="B4709" s="24" t="s">
        <v>87</v>
      </c>
      <c r="C4709" s="25">
        <v>43908</v>
      </c>
      <c r="E4709" t="s">
        <v>89</v>
      </c>
      <c r="F4709" s="106"/>
    </row>
    <row r="4710" spans="1:6" x14ac:dyDescent="0.25">
      <c r="A4710" s="17">
        <v>46798</v>
      </c>
      <c r="B4710" s="24" t="s">
        <v>87</v>
      </c>
      <c r="C4710" s="25">
        <v>43908</v>
      </c>
      <c r="E4710" t="s">
        <v>89</v>
      </c>
      <c r="F4710" s="106"/>
    </row>
    <row r="4711" spans="1:6" x14ac:dyDescent="0.25">
      <c r="A4711" s="17">
        <v>50176</v>
      </c>
      <c r="B4711" s="24" t="s">
        <v>87</v>
      </c>
      <c r="C4711" s="25">
        <v>43909</v>
      </c>
      <c r="E4711" t="s">
        <v>89</v>
      </c>
      <c r="F4711" s="106"/>
    </row>
    <row r="4712" spans="1:6" x14ac:dyDescent="0.25">
      <c r="A4712" s="17">
        <v>45826</v>
      </c>
      <c r="B4712" s="33" t="s">
        <v>87</v>
      </c>
      <c r="C4712" s="25">
        <v>43910</v>
      </c>
      <c r="E4712" t="s">
        <v>89</v>
      </c>
      <c r="F4712" s="106"/>
    </row>
    <row r="4713" spans="1:6" x14ac:dyDescent="0.25">
      <c r="A4713" s="17">
        <v>46426</v>
      </c>
      <c r="B4713" s="24" t="s">
        <v>87</v>
      </c>
      <c r="C4713" s="25">
        <v>43910</v>
      </c>
      <c r="E4713" t="s">
        <v>89</v>
      </c>
      <c r="F4713" s="106"/>
    </row>
    <row r="4714" spans="1:6" x14ac:dyDescent="0.25">
      <c r="A4714" s="17">
        <v>46429</v>
      </c>
      <c r="B4714" s="24" t="s">
        <v>87</v>
      </c>
      <c r="C4714" s="25">
        <v>43910</v>
      </c>
      <c r="E4714" t="s">
        <v>89</v>
      </c>
      <c r="F4714" s="106"/>
    </row>
    <row r="4715" spans="1:6" x14ac:dyDescent="0.25">
      <c r="A4715" s="17">
        <v>46757</v>
      </c>
      <c r="B4715" s="24" t="s">
        <v>87</v>
      </c>
      <c r="C4715" s="25">
        <v>43910</v>
      </c>
      <c r="E4715" t="s">
        <v>89</v>
      </c>
      <c r="F4715" s="106"/>
    </row>
    <row r="4716" spans="1:6" x14ac:dyDescent="0.25">
      <c r="A4716" s="17">
        <v>46266</v>
      </c>
      <c r="B4716" s="33" t="s">
        <v>87</v>
      </c>
      <c r="C4716" s="25">
        <v>43914</v>
      </c>
      <c r="E4716" t="s">
        <v>89</v>
      </c>
      <c r="F4716" s="106"/>
    </row>
    <row r="4717" spans="1:6" x14ac:dyDescent="0.25">
      <c r="A4717" s="17">
        <v>46770</v>
      </c>
      <c r="B4717" s="24" t="s">
        <v>87</v>
      </c>
      <c r="C4717" s="25">
        <v>43914</v>
      </c>
      <c r="E4717" t="s">
        <v>89</v>
      </c>
      <c r="F4717" s="106"/>
    </row>
    <row r="4718" spans="1:6" x14ac:dyDescent="0.25">
      <c r="A4718" s="17">
        <v>46769</v>
      </c>
      <c r="B4718" s="24" t="s">
        <v>87</v>
      </c>
      <c r="C4718" s="25">
        <v>43914</v>
      </c>
      <c r="E4718" t="s">
        <v>89</v>
      </c>
      <c r="F4718" s="106"/>
    </row>
    <row r="4719" spans="1:6" x14ac:dyDescent="0.25">
      <c r="A4719" s="17">
        <v>46768</v>
      </c>
      <c r="B4719" s="24" t="s">
        <v>87</v>
      </c>
      <c r="C4719" s="25">
        <v>43914</v>
      </c>
      <c r="E4719" t="s">
        <v>89</v>
      </c>
      <c r="F4719" s="106"/>
    </row>
    <row r="4720" spans="1:6" x14ac:dyDescent="0.25">
      <c r="A4720" s="17" t="s">
        <v>217</v>
      </c>
      <c r="B4720" s="24" t="s">
        <v>87</v>
      </c>
      <c r="C4720" s="25">
        <v>43915</v>
      </c>
      <c r="E4720" t="s">
        <v>89</v>
      </c>
      <c r="F4720" s="106"/>
    </row>
    <row r="4721" spans="1:6" x14ac:dyDescent="0.25">
      <c r="A4721" s="17">
        <v>46376</v>
      </c>
      <c r="B4721" s="24" t="s">
        <v>87</v>
      </c>
      <c r="C4721" s="25">
        <v>43915</v>
      </c>
      <c r="E4721" t="s">
        <v>89</v>
      </c>
      <c r="F4721" s="106"/>
    </row>
    <row r="4722" spans="1:6" x14ac:dyDescent="0.25">
      <c r="A4722" s="17">
        <v>46375</v>
      </c>
      <c r="B4722" s="24" t="s">
        <v>87</v>
      </c>
      <c r="C4722" s="25">
        <v>43915</v>
      </c>
      <c r="E4722" t="s">
        <v>89</v>
      </c>
      <c r="F4722" s="106"/>
    </row>
    <row r="4723" spans="1:6" x14ac:dyDescent="0.25">
      <c r="A4723" s="17">
        <v>46377</v>
      </c>
      <c r="B4723" s="24" t="s">
        <v>87</v>
      </c>
      <c r="C4723" s="25">
        <v>43915</v>
      </c>
      <c r="E4723" t="s">
        <v>89</v>
      </c>
      <c r="F4723" s="106"/>
    </row>
    <row r="4724" spans="1:6" x14ac:dyDescent="0.25">
      <c r="A4724" s="17">
        <v>46380</v>
      </c>
      <c r="B4724" s="24" t="s">
        <v>87</v>
      </c>
      <c r="C4724" s="25">
        <v>43916</v>
      </c>
      <c r="E4724" t="s">
        <v>89</v>
      </c>
      <c r="F4724" s="106"/>
    </row>
    <row r="4725" spans="1:6" x14ac:dyDescent="0.25">
      <c r="A4725" s="17">
        <v>46400</v>
      </c>
      <c r="B4725" s="24" t="s">
        <v>87</v>
      </c>
      <c r="C4725" s="25">
        <v>43916</v>
      </c>
      <c r="E4725" t="s">
        <v>89</v>
      </c>
      <c r="F4725" s="106"/>
    </row>
    <row r="4726" spans="1:6" x14ac:dyDescent="0.25">
      <c r="A4726" s="17">
        <v>46374</v>
      </c>
      <c r="B4726" s="24" t="s">
        <v>87</v>
      </c>
      <c r="C4726" s="25">
        <v>43916</v>
      </c>
      <c r="E4726" t="s">
        <v>89</v>
      </c>
      <c r="F4726" s="106"/>
    </row>
    <row r="4727" spans="1:6" x14ac:dyDescent="0.25">
      <c r="A4727" s="17">
        <v>46398</v>
      </c>
      <c r="B4727" s="24" t="s">
        <v>87</v>
      </c>
      <c r="C4727" s="25">
        <v>43916</v>
      </c>
      <c r="E4727" t="s">
        <v>89</v>
      </c>
      <c r="F4727" s="106"/>
    </row>
    <row r="4728" spans="1:6" x14ac:dyDescent="0.25">
      <c r="A4728" s="17">
        <v>46438</v>
      </c>
      <c r="B4728" s="24" t="s">
        <v>87</v>
      </c>
      <c r="C4728" s="25">
        <v>43942</v>
      </c>
      <c r="E4728" t="s">
        <v>89</v>
      </c>
      <c r="F4728" s="106"/>
    </row>
    <row r="4729" spans="1:6" x14ac:dyDescent="0.25">
      <c r="A4729" s="17">
        <v>46437</v>
      </c>
      <c r="B4729" s="24" t="s">
        <v>87</v>
      </c>
      <c r="C4729" s="25">
        <v>43942</v>
      </c>
      <c r="E4729" t="s">
        <v>89</v>
      </c>
      <c r="F4729" s="106"/>
    </row>
    <row r="4730" spans="1:6" x14ac:dyDescent="0.25">
      <c r="A4730" s="17">
        <v>48847</v>
      </c>
      <c r="B4730" s="24" t="s">
        <v>87</v>
      </c>
      <c r="C4730" s="25">
        <v>43942</v>
      </c>
      <c r="E4730" t="s">
        <v>89</v>
      </c>
      <c r="F4730" s="106"/>
    </row>
    <row r="4731" spans="1:6" x14ac:dyDescent="0.25">
      <c r="A4731" s="17">
        <v>46242</v>
      </c>
      <c r="B4731" s="24" t="s">
        <v>87</v>
      </c>
      <c r="C4731" s="25">
        <v>43943</v>
      </c>
      <c r="E4731" t="s">
        <v>89</v>
      </c>
      <c r="F4731" s="106"/>
    </row>
    <row r="4732" spans="1:6" x14ac:dyDescent="0.25">
      <c r="A4732" s="17">
        <v>46243</v>
      </c>
      <c r="B4732" s="24" t="s">
        <v>87</v>
      </c>
      <c r="C4732" s="25">
        <v>43943</v>
      </c>
      <c r="E4732" t="s">
        <v>89</v>
      </c>
      <c r="F4732" s="106"/>
    </row>
    <row r="4733" spans="1:6" x14ac:dyDescent="0.25">
      <c r="A4733" s="17">
        <v>46315</v>
      </c>
      <c r="B4733" s="24" t="s">
        <v>87</v>
      </c>
      <c r="C4733" s="25">
        <v>43943</v>
      </c>
      <c r="E4733" t="s">
        <v>89</v>
      </c>
      <c r="F4733" s="106"/>
    </row>
    <row r="4734" spans="1:6" x14ac:dyDescent="0.25">
      <c r="A4734" s="17">
        <v>46620</v>
      </c>
      <c r="B4734" s="24" t="s">
        <v>87</v>
      </c>
      <c r="C4734" s="25">
        <v>43944</v>
      </c>
      <c r="E4734" t="s">
        <v>89</v>
      </c>
      <c r="F4734" s="106"/>
    </row>
    <row r="4735" spans="1:6" x14ac:dyDescent="0.25">
      <c r="A4735" s="17">
        <v>46651</v>
      </c>
      <c r="B4735" s="24" t="s">
        <v>87</v>
      </c>
      <c r="C4735" s="25">
        <v>43944</v>
      </c>
      <c r="E4735" t="s">
        <v>89</v>
      </c>
      <c r="F4735" s="106"/>
    </row>
    <row r="4736" spans="1:6" x14ac:dyDescent="0.25">
      <c r="A4736" s="17">
        <v>46649</v>
      </c>
      <c r="B4736" s="24" t="s">
        <v>87</v>
      </c>
      <c r="C4736" s="25">
        <v>43944</v>
      </c>
      <c r="E4736" t="s">
        <v>89</v>
      </c>
      <c r="F4736" s="106"/>
    </row>
    <row r="4737" spans="1:6" x14ac:dyDescent="0.25">
      <c r="A4737" s="17">
        <v>46682</v>
      </c>
      <c r="B4737" s="24" t="s">
        <v>87</v>
      </c>
      <c r="C4737" s="25">
        <v>43944</v>
      </c>
      <c r="E4737" t="s">
        <v>89</v>
      </c>
      <c r="F4737" s="106"/>
    </row>
    <row r="4738" spans="1:6" x14ac:dyDescent="0.25">
      <c r="A4738" s="17">
        <v>45590</v>
      </c>
      <c r="B4738" s="33" t="s">
        <v>87</v>
      </c>
      <c r="C4738" s="25">
        <v>43945</v>
      </c>
      <c r="E4738" t="s">
        <v>89</v>
      </c>
      <c r="F4738" s="106"/>
    </row>
    <row r="4739" spans="1:6" x14ac:dyDescent="0.25">
      <c r="A4739" s="17">
        <v>45647</v>
      </c>
      <c r="B4739" s="33" t="s">
        <v>87</v>
      </c>
      <c r="C4739" s="25">
        <v>43945</v>
      </c>
      <c r="E4739" t="s">
        <v>89</v>
      </c>
      <c r="F4739" s="106"/>
    </row>
    <row r="4740" spans="1:6" x14ac:dyDescent="0.25">
      <c r="A4740" s="17">
        <v>45908</v>
      </c>
      <c r="B4740" s="33" t="s">
        <v>87</v>
      </c>
      <c r="C4740" s="25">
        <v>43945</v>
      </c>
      <c r="E4740" t="s">
        <v>89</v>
      </c>
      <c r="F4740" s="106"/>
    </row>
    <row r="4741" spans="1:6" x14ac:dyDescent="0.25">
      <c r="A4741" s="17">
        <v>46652</v>
      </c>
      <c r="B4741" s="24" t="s">
        <v>87</v>
      </c>
      <c r="C4741" s="25">
        <v>43945</v>
      </c>
      <c r="E4741" t="s">
        <v>89</v>
      </c>
      <c r="F4741" s="106"/>
    </row>
    <row r="4742" spans="1:6" x14ac:dyDescent="0.25">
      <c r="A4742" s="17">
        <v>46045</v>
      </c>
      <c r="B4742" s="33" t="s">
        <v>87</v>
      </c>
      <c r="C4742" s="25">
        <v>43948</v>
      </c>
      <c r="E4742" t="s">
        <v>89</v>
      </c>
      <c r="F4742" s="106"/>
    </row>
    <row r="4743" spans="1:6" x14ac:dyDescent="0.25">
      <c r="A4743" s="17">
        <v>46092</v>
      </c>
      <c r="B4743" s="33" t="s">
        <v>87</v>
      </c>
      <c r="C4743" s="25">
        <v>43948</v>
      </c>
      <c r="E4743" t="s">
        <v>89</v>
      </c>
      <c r="F4743" s="106"/>
    </row>
    <row r="4744" spans="1:6" x14ac:dyDescent="0.25">
      <c r="A4744" s="17">
        <v>46093</v>
      </c>
      <c r="B4744" s="33" t="s">
        <v>87</v>
      </c>
      <c r="C4744" s="25">
        <v>43948</v>
      </c>
      <c r="E4744" t="s">
        <v>89</v>
      </c>
      <c r="F4744" s="106"/>
    </row>
    <row r="4745" spans="1:6" x14ac:dyDescent="0.25">
      <c r="A4745" s="17">
        <v>46106</v>
      </c>
      <c r="B4745" s="33" t="s">
        <v>87</v>
      </c>
      <c r="C4745" s="25">
        <v>43948</v>
      </c>
      <c r="E4745" t="s">
        <v>89</v>
      </c>
      <c r="F4745" s="106"/>
    </row>
    <row r="4746" spans="1:6" x14ac:dyDescent="0.25">
      <c r="A4746" s="17">
        <v>46108</v>
      </c>
      <c r="B4746" s="33" t="s">
        <v>87</v>
      </c>
      <c r="C4746" s="25">
        <v>43948</v>
      </c>
      <c r="E4746" t="s">
        <v>89</v>
      </c>
      <c r="F4746" s="106"/>
    </row>
    <row r="4747" spans="1:6" x14ac:dyDescent="0.25">
      <c r="A4747" s="17">
        <v>46112</v>
      </c>
      <c r="B4747" s="33" t="s">
        <v>87</v>
      </c>
      <c r="C4747" s="25">
        <v>43948</v>
      </c>
      <c r="E4747" t="s">
        <v>89</v>
      </c>
      <c r="F4747" s="106"/>
    </row>
    <row r="4748" spans="1:6" x14ac:dyDescent="0.25">
      <c r="A4748" s="17">
        <v>46115</v>
      </c>
      <c r="B4748" s="33" t="s">
        <v>87</v>
      </c>
      <c r="C4748" s="25">
        <v>43948</v>
      </c>
      <c r="E4748" t="s">
        <v>89</v>
      </c>
      <c r="F4748" s="106"/>
    </row>
    <row r="4749" spans="1:6" x14ac:dyDescent="0.25">
      <c r="A4749" s="17">
        <v>45553</v>
      </c>
      <c r="B4749" s="33" t="s">
        <v>87</v>
      </c>
      <c r="C4749" s="25">
        <v>43949</v>
      </c>
      <c r="E4749" t="s">
        <v>89</v>
      </c>
      <c r="F4749" s="106"/>
    </row>
    <row r="4750" spans="1:6" x14ac:dyDescent="0.25">
      <c r="A4750" s="17">
        <v>46080</v>
      </c>
      <c r="B4750" s="33" t="s">
        <v>87</v>
      </c>
      <c r="C4750" s="25">
        <v>43949</v>
      </c>
      <c r="E4750" t="s">
        <v>89</v>
      </c>
      <c r="F4750" s="106"/>
    </row>
    <row r="4751" spans="1:6" x14ac:dyDescent="0.25">
      <c r="A4751" s="17">
        <v>46078</v>
      </c>
      <c r="B4751" s="33" t="s">
        <v>87</v>
      </c>
      <c r="C4751" s="25">
        <v>43949</v>
      </c>
      <c r="E4751" t="s">
        <v>89</v>
      </c>
      <c r="F4751" s="106"/>
    </row>
    <row r="4752" spans="1:6" x14ac:dyDescent="0.25">
      <c r="A4752" s="17">
        <v>46081</v>
      </c>
      <c r="B4752" s="33" t="s">
        <v>87</v>
      </c>
      <c r="C4752" s="25">
        <v>43949</v>
      </c>
      <c r="E4752" t="s">
        <v>89</v>
      </c>
      <c r="F4752" s="106"/>
    </row>
    <row r="4753" spans="1:6" x14ac:dyDescent="0.25">
      <c r="A4753" s="17">
        <v>46196</v>
      </c>
      <c r="B4753" s="33" t="s">
        <v>87</v>
      </c>
      <c r="C4753" s="25">
        <v>43949</v>
      </c>
      <c r="E4753" t="s">
        <v>89</v>
      </c>
      <c r="F4753" s="106"/>
    </row>
    <row r="4754" spans="1:6" x14ac:dyDescent="0.25">
      <c r="A4754" s="17">
        <v>46207</v>
      </c>
      <c r="B4754" s="33" t="s">
        <v>87</v>
      </c>
      <c r="C4754" s="25">
        <v>43949</v>
      </c>
      <c r="E4754" t="s">
        <v>89</v>
      </c>
      <c r="F4754" s="106"/>
    </row>
    <row r="4755" spans="1:6" x14ac:dyDescent="0.25">
      <c r="A4755" s="17" t="s">
        <v>218</v>
      </c>
      <c r="B4755" s="24" t="s">
        <v>87</v>
      </c>
      <c r="C4755" s="25">
        <v>43949</v>
      </c>
      <c r="E4755" t="s">
        <v>89</v>
      </c>
      <c r="F4755" s="106"/>
    </row>
    <row r="4756" spans="1:6" x14ac:dyDescent="0.25">
      <c r="A4756" s="17">
        <v>46173</v>
      </c>
      <c r="B4756" s="24" t="s">
        <v>87</v>
      </c>
      <c r="C4756" s="25">
        <v>43949</v>
      </c>
      <c r="E4756" t="s">
        <v>89</v>
      </c>
      <c r="F4756" s="106"/>
    </row>
    <row r="4757" spans="1:6" x14ac:dyDescent="0.25">
      <c r="A4757" s="17">
        <v>45774</v>
      </c>
      <c r="B4757" s="33" t="s">
        <v>87</v>
      </c>
      <c r="C4757" s="25">
        <v>43950</v>
      </c>
      <c r="E4757" t="s">
        <v>89</v>
      </c>
      <c r="F4757" s="106"/>
    </row>
    <row r="4758" spans="1:6" x14ac:dyDescent="0.25">
      <c r="A4758" s="17">
        <v>46064</v>
      </c>
      <c r="B4758" s="33" t="s">
        <v>87</v>
      </c>
      <c r="C4758" s="25">
        <v>43950</v>
      </c>
      <c r="E4758" t="s">
        <v>89</v>
      </c>
      <c r="F4758" s="106"/>
    </row>
    <row r="4759" spans="1:6" x14ac:dyDescent="0.25">
      <c r="A4759" s="17">
        <v>45957</v>
      </c>
      <c r="B4759" s="33" t="s">
        <v>87</v>
      </c>
      <c r="C4759" s="25">
        <v>43950</v>
      </c>
      <c r="E4759" t="s">
        <v>89</v>
      </c>
      <c r="F4759" s="106"/>
    </row>
    <row r="4760" spans="1:6" x14ac:dyDescent="0.25">
      <c r="A4760" s="17">
        <v>46047</v>
      </c>
      <c r="B4760" s="33" t="s">
        <v>87</v>
      </c>
      <c r="C4760" s="25">
        <v>43950</v>
      </c>
      <c r="E4760" t="s">
        <v>89</v>
      </c>
      <c r="F4760" s="106"/>
    </row>
    <row r="4761" spans="1:6" x14ac:dyDescent="0.25">
      <c r="A4761" s="17">
        <v>46070</v>
      </c>
      <c r="B4761" s="33" t="s">
        <v>87</v>
      </c>
      <c r="C4761" s="25">
        <v>43950</v>
      </c>
      <c r="E4761" t="s">
        <v>89</v>
      </c>
      <c r="F4761" s="106"/>
    </row>
    <row r="4762" spans="1:6" x14ac:dyDescent="0.25">
      <c r="A4762" s="17">
        <v>46077</v>
      </c>
      <c r="B4762" s="33" t="s">
        <v>87</v>
      </c>
      <c r="C4762" s="25">
        <v>43950</v>
      </c>
      <c r="E4762" t="s">
        <v>89</v>
      </c>
      <c r="F4762" s="106"/>
    </row>
    <row r="4763" spans="1:6" x14ac:dyDescent="0.25">
      <c r="A4763" s="17">
        <v>46125</v>
      </c>
      <c r="B4763" s="33" t="s">
        <v>87</v>
      </c>
      <c r="C4763" s="25">
        <v>43950</v>
      </c>
      <c r="E4763" t="s">
        <v>89</v>
      </c>
      <c r="F4763" s="106"/>
    </row>
    <row r="4764" spans="1:6" x14ac:dyDescent="0.25">
      <c r="A4764" s="17">
        <v>46144</v>
      </c>
      <c r="B4764" s="33" t="s">
        <v>87</v>
      </c>
      <c r="C4764" s="25">
        <v>43950</v>
      </c>
      <c r="E4764" t="s">
        <v>89</v>
      </c>
      <c r="F4764" s="106"/>
    </row>
    <row r="4765" spans="1:6" x14ac:dyDescent="0.25">
      <c r="A4765" s="17">
        <v>46049</v>
      </c>
      <c r="B4765" s="33" t="s">
        <v>87</v>
      </c>
      <c r="C4765" s="25">
        <v>43951</v>
      </c>
      <c r="E4765" t="s">
        <v>89</v>
      </c>
      <c r="F4765" s="106"/>
    </row>
    <row r="4766" spans="1:6" x14ac:dyDescent="0.25">
      <c r="A4766" s="17">
        <v>46150</v>
      </c>
      <c r="B4766" s="33" t="s">
        <v>87</v>
      </c>
      <c r="C4766" s="25">
        <v>43951</v>
      </c>
      <c r="E4766" t="s">
        <v>89</v>
      </c>
      <c r="F4766" s="106"/>
    </row>
    <row r="4767" spans="1:6" x14ac:dyDescent="0.25">
      <c r="A4767" s="17">
        <v>46151</v>
      </c>
      <c r="B4767" s="33" t="s">
        <v>87</v>
      </c>
      <c r="C4767" s="25">
        <v>43951</v>
      </c>
      <c r="E4767" t="s">
        <v>89</v>
      </c>
      <c r="F4767" s="106"/>
    </row>
    <row r="4768" spans="1:6" x14ac:dyDescent="0.25">
      <c r="A4768" s="17">
        <v>46154</v>
      </c>
      <c r="B4768" s="33" t="s">
        <v>87</v>
      </c>
      <c r="C4768" s="25">
        <v>43951</v>
      </c>
      <c r="E4768" t="s">
        <v>89</v>
      </c>
      <c r="F4768" s="106"/>
    </row>
    <row r="4769" spans="1:6" x14ac:dyDescent="0.25">
      <c r="A4769" s="17">
        <v>46176</v>
      </c>
      <c r="B4769" s="24" t="s">
        <v>87</v>
      </c>
      <c r="C4769" s="25">
        <v>43951</v>
      </c>
      <c r="E4769" t="s">
        <v>89</v>
      </c>
      <c r="F4769" s="106"/>
    </row>
    <row r="4770" spans="1:6" x14ac:dyDescent="0.25">
      <c r="A4770" s="17">
        <v>46754</v>
      </c>
      <c r="B4770" s="24" t="s">
        <v>87</v>
      </c>
      <c r="C4770" s="25">
        <v>43951</v>
      </c>
      <c r="E4770" t="s">
        <v>89</v>
      </c>
      <c r="F4770" s="106"/>
    </row>
    <row r="4771" spans="1:6" x14ac:dyDescent="0.25">
      <c r="A4771" s="17">
        <v>46755</v>
      </c>
      <c r="B4771" s="24" t="s">
        <v>87</v>
      </c>
      <c r="C4771" s="25">
        <v>43951</v>
      </c>
      <c r="E4771" t="s">
        <v>89</v>
      </c>
      <c r="F4771" s="106"/>
    </row>
    <row r="4772" spans="1:6" x14ac:dyDescent="0.25">
      <c r="A4772" s="17">
        <v>46767</v>
      </c>
      <c r="B4772" s="24" t="s">
        <v>87</v>
      </c>
      <c r="C4772" s="25">
        <v>43951</v>
      </c>
      <c r="E4772" t="s">
        <v>89</v>
      </c>
      <c r="F4772" s="106"/>
    </row>
    <row r="4773" spans="1:6" x14ac:dyDescent="0.25">
      <c r="A4773" s="17">
        <v>46246</v>
      </c>
      <c r="B4773" s="33" t="s">
        <v>87</v>
      </c>
      <c r="C4773" s="25">
        <v>43955</v>
      </c>
      <c r="E4773" t="s">
        <v>89</v>
      </c>
      <c r="F4773" s="106"/>
    </row>
    <row r="4774" spans="1:6" x14ac:dyDescent="0.25">
      <c r="A4774" s="17">
        <v>46257</v>
      </c>
      <c r="B4774" s="33" t="s">
        <v>87</v>
      </c>
      <c r="C4774" s="25">
        <v>43955</v>
      </c>
      <c r="E4774" t="s">
        <v>89</v>
      </c>
      <c r="F4774" s="106"/>
    </row>
    <row r="4775" spans="1:6" x14ac:dyDescent="0.25">
      <c r="A4775" s="17">
        <v>46694</v>
      </c>
      <c r="B4775" s="24" t="s">
        <v>87</v>
      </c>
      <c r="C4775" s="25">
        <v>43955</v>
      </c>
      <c r="E4775" t="s">
        <v>89</v>
      </c>
      <c r="F4775" s="106"/>
    </row>
    <row r="4776" spans="1:6" x14ac:dyDescent="0.25">
      <c r="A4776" s="17">
        <v>46701</v>
      </c>
      <c r="B4776" s="24" t="s">
        <v>87</v>
      </c>
      <c r="C4776" s="25">
        <v>43955</v>
      </c>
      <c r="E4776" t="s">
        <v>89</v>
      </c>
      <c r="F4776" s="106"/>
    </row>
    <row r="4777" spans="1:6" x14ac:dyDescent="0.25">
      <c r="A4777" s="17">
        <v>46703</v>
      </c>
      <c r="B4777" s="24" t="s">
        <v>87</v>
      </c>
      <c r="C4777" s="25">
        <v>43955</v>
      </c>
      <c r="E4777" t="s">
        <v>89</v>
      </c>
      <c r="F4777" s="106"/>
    </row>
    <row r="4778" spans="1:6" x14ac:dyDescent="0.25">
      <c r="A4778" s="17">
        <v>46702</v>
      </c>
      <c r="B4778" s="24" t="s">
        <v>87</v>
      </c>
      <c r="C4778" s="25">
        <v>43955</v>
      </c>
      <c r="E4778" t="s">
        <v>89</v>
      </c>
      <c r="F4778" s="106"/>
    </row>
    <row r="4779" spans="1:6" x14ac:dyDescent="0.25">
      <c r="A4779" s="17">
        <v>46700</v>
      </c>
      <c r="B4779" s="24" t="s">
        <v>87</v>
      </c>
      <c r="C4779" s="25">
        <v>43955</v>
      </c>
      <c r="E4779" t="s">
        <v>89</v>
      </c>
      <c r="F4779" s="106"/>
    </row>
    <row r="4780" spans="1:6" x14ac:dyDescent="0.25">
      <c r="A4780" s="17">
        <v>50807745</v>
      </c>
      <c r="B4780" s="33" t="s">
        <v>87</v>
      </c>
      <c r="C4780" s="25">
        <v>43956</v>
      </c>
      <c r="E4780" t="s">
        <v>89</v>
      </c>
      <c r="F4780" s="106"/>
    </row>
    <row r="4781" spans="1:6" x14ac:dyDescent="0.25">
      <c r="A4781" s="17">
        <v>50807740</v>
      </c>
      <c r="B4781" s="33" t="s">
        <v>87</v>
      </c>
      <c r="C4781" s="25">
        <v>43956</v>
      </c>
      <c r="E4781" t="s">
        <v>89</v>
      </c>
      <c r="F4781" s="106"/>
    </row>
    <row r="4782" spans="1:6" x14ac:dyDescent="0.25">
      <c r="A4782" s="17">
        <v>50807742</v>
      </c>
      <c r="B4782" s="33" t="s">
        <v>87</v>
      </c>
      <c r="C4782" s="25">
        <v>43956</v>
      </c>
      <c r="E4782" t="s">
        <v>89</v>
      </c>
      <c r="F4782" s="106"/>
    </row>
    <row r="4783" spans="1:6" x14ac:dyDescent="0.25">
      <c r="A4783" s="17">
        <v>45969</v>
      </c>
      <c r="B4783" s="33" t="s">
        <v>87</v>
      </c>
      <c r="C4783" s="25">
        <v>43956</v>
      </c>
      <c r="E4783" t="s">
        <v>89</v>
      </c>
      <c r="F4783" s="106"/>
    </row>
    <row r="4784" spans="1:6" x14ac:dyDescent="0.25">
      <c r="A4784" s="17">
        <v>45760</v>
      </c>
      <c r="B4784" s="33" t="s">
        <v>87</v>
      </c>
      <c r="C4784" s="25">
        <v>43957</v>
      </c>
      <c r="E4784" t="s">
        <v>89</v>
      </c>
      <c r="F4784" s="106"/>
    </row>
    <row r="4785" spans="1:6" x14ac:dyDescent="0.25">
      <c r="A4785" s="17">
        <v>46661</v>
      </c>
      <c r="B4785" s="24" t="s">
        <v>87</v>
      </c>
      <c r="C4785" s="25">
        <v>43957</v>
      </c>
      <c r="E4785" t="s">
        <v>89</v>
      </c>
      <c r="F4785" s="106"/>
    </row>
    <row r="4786" spans="1:6" x14ac:dyDescent="0.25">
      <c r="A4786" s="17">
        <v>46662</v>
      </c>
      <c r="B4786" s="24" t="s">
        <v>87</v>
      </c>
      <c r="C4786" s="25">
        <v>43957</v>
      </c>
      <c r="E4786" t="s">
        <v>89</v>
      </c>
      <c r="F4786" s="106"/>
    </row>
    <row r="4787" spans="1:6" x14ac:dyDescent="0.25">
      <c r="A4787" s="17">
        <v>46681</v>
      </c>
      <c r="B4787" s="24" t="s">
        <v>87</v>
      </c>
      <c r="C4787" s="25">
        <v>43957</v>
      </c>
      <c r="E4787" t="s">
        <v>89</v>
      </c>
      <c r="F4787" s="106"/>
    </row>
    <row r="4788" spans="1:6" x14ac:dyDescent="0.25">
      <c r="A4788" s="17">
        <v>46680</v>
      </c>
      <c r="B4788" s="24" t="s">
        <v>87</v>
      </c>
      <c r="C4788" s="25">
        <v>43957</v>
      </c>
      <c r="E4788" t="s">
        <v>89</v>
      </c>
      <c r="F4788" s="106"/>
    </row>
    <row r="4789" spans="1:6" x14ac:dyDescent="0.25">
      <c r="A4789" s="17">
        <v>46679</v>
      </c>
      <c r="B4789" s="24" t="s">
        <v>87</v>
      </c>
      <c r="C4789" s="25">
        <v>43957</v>
      </c>
      <c r="E4789" t="s">
        <v>89</v>
      </c>
      <c r="F4789" s="106"/>
    </row>
    <row r="4790" spans="1:6" x14ac:dyDescent="0.25">
      <c r="A4790" s="17">
        <v>50436</v>
      </c>
      <c r="B4790" s="24" t="s">
        <v>87</v>
      </c>
      <c r="C4790" s="25">
        <v>43957</v>
      </c>
      <c r="E4790" t="s">
        <v>89</v>
      </c>
      <c r="F4790" s="106"/>
    </row>
    <row r="4791" spans="1:6" x14ac:dyDescent="0.25">
      <c r="A4791" s="17">
        <v>50623</v>
      </c>
      <c r="B4791" s="24" t="s">
        <v>87</v>
      </c>
      <c r="C4791" s="25">
        <v>43957</v>
      </c>
      <c r="E4791" t="s">
        <v>89</v>
      </c>
      <c r="F4791" s="106"/>
    </row>
    <row r="4792" spans="1:6" x14ac:dyDescent="0.25">
      <c r="A4792" s="17">
        <v>46022</v>
      </c>
      <c r="B4792" s="33" t="s">
        <v>87</v>
      </c>
      <c r="C4792" s="25">
        <v>43958</v>
      </c>
      <c r="E4792" t="s">
        <v>89</v>
      </c>
      <c r="F4792" s="106"/>
    </row>
    <row r="4793" spans="1:6" x14ac:dyDescent="0.25">
      <c r="A4793" s="17">
        <v>46019</v>
      </c>
      <c r="B4793" s="33" t="s">
        <v>87</v>
      </c>
      <c r="C4793" s="25">
        <v>43958</v>
      </c>
      <c r="E4793" t="s">
        <v>89</v>
      </c>
      <c r="F4793" s="106"/>
    </row>
    <row r="4794" spans="1:6" x14ac:dyDescent="0.25">
      <c r="A4794" s="17">
        <v>46043</v>
      </c>
      <c r="B4794" s="33" t="s">
        <v>87</v>
      </c>
      <c r="C4794" s="25">
        <v>43958</v>
      </c>
      <c r="E4794" t="s">
        <v>89</v>
      </c>
      <c r="F4794" s="106"/>
    </row>
    <row r="4795" spans="1:6" x14ac:dyDescent="0.25">
      <c r="A4795" s="17">
        <v>46065</v>
      </c>
      <c r="B4795" s="33" t="s">
        <v>87</v>
      </c>
      <c r="C4795" s="25">
        <v>43958</v>
      </c>
      <c r="E4795" t="s">
        <v>89</v>
      </c>
      <c r="F4795" s="106"/>
    </row>
    <row r="4796" spans="1:6" x14ac:dyDescent="0.25">
      <c r="A4796" s="17">
        <v>46075</v>
      </c>
      <c r="B4796" s="33" t="s">
        <v>87</v>
      </c>
      <c r="C4796" s="25">
        <v>43958</v>
      </c>
      <c r="E4796" t="s">
        <v>89</v>
      </c>
      <c r="F4796" s="106"/>
    </row>
    <row r="4797" spans="1:6" x14ac:dyDescent="0.25">
      <c r="A4797" s="17">
        <v>46686</v>
      </c>
      <c r="B4797" s="24" t="s">
        <v>87</v>
      </c>
      <c r="C4797" s="25">
        <v>43958</v>
      </c>
      <c r="E4797" t="s">
        <v>89</v>
      </c>
      <c r="F4797" s="106"/>
    </row>
    <row r="4798" spans="1:6" x14ac:dyDescent="0.25">
      <c r="A4798" s="17">
        <v>46687</v>
      </c>
      <c r="B4798" s="24" t="s">
        <v>87</v>
      </c>
      <c r="C4798" s="25">
        <v>43958</v>
      </c>
      <c r="E4798" t="s">
        <v>89</v>
      </c>
      <c r="F4798" s="106"/>
    </row>
    <row r="4799" spans="1:6" x14ac:dyDescent="0.25">
      <c r="A4799" s="17">
        <v>46689</v>
      </c>
      <c r="B4799" s="24" t="s">
        <v>87</v>
      </c>
      <c r="C4799" s="25">
        <v>43958</v>
      </c>
      <c r="E4799" t="s">
        <v>89</v>
      </c>
      <c r="F4799" s="106"/>
    </row>
    <row r="4800" spans="1:6" x14ac:dyDescent="0.25">
      <c r="A4800" s="17">
        <v>46406</v>
      </c>
      <c r="B4800" s="24" t="s">
        <v>87</v>
      </c>
      <c r="C4800" s="25">
        <v>43962</v>
      </c>
      <c r="E4800" t="s">
        <v>89</v>
      </c>
      <c r="F4800" s="106"/>
    </row>
    <row r="4801" spans="1:6" x14ac:dyDescent="0.25">
      <c r="A4801" s="17">
        <v>46696</v>
      </c>
      <c r="B4801" s="24" t="s">
        <v>87</v>
      </c>
      <c r="C4801" s="25">
        <v>43962</v>
      </c>
      <c r="E4801" t="s">
        <v>89</v>
      </c>
      <c r="F4801" s="106"/>
    </row>
    <row r="4802" spans="1:6" x14ac:dyDescent="0.25">
      <c r="A4802" s="17">
        <v>46697</v>
      </c>
      <c r="B4802" s="24" t="s">
        <v>87</v>
      </c>
      <c r="C4802" s="25">
        <v>43962</v>
      </c>
      <c r="E4802" t="s">
        <v>89</v>
      </c>
      <c r="F4802" s="106"/>
    </row>
    <row r="4803" spans="1:6" x14ac:dyDescent="0.25">
      <c r="A4803" s="17">
        <v>46698</v>
      </c>
      <c r="B4803" s="24" t="s">
        <v>87</v>
      </c>
      <c r="C4803" s="25">
        <v>43962</v>
      </c>
      <c r="E4803" t="s">
        <v>89</v>
      </c>
      <c r="F4803" s="106"/>
    </row>
    <row r="4804" spans="1:6" x14ac:dyDescent="0.25">
      <c r="A4804" s="17">
        <v>46699</v>
      </c>
      <c r="B4804" s="24" t="s">
        <v>87</v>
      </c>
      <c r="C4804" s="25">
        <v>43962</v>
      </c>
      <c r="E4804" t="s">
        <v>89</v>
      </c>
      <c r="F4804" s="106"/>
    </row>
    <row r="4805" spans="1:6" x14ac:dyDescent="0.25">
      <c r="A4805" s="17">
        <v>46329</v>
      </c>
      <c r="B4805" s="24" t="s">
        <v>87</v>
      </c>
      <c r="C4805" s="25">
        <v>43962</v>
      </c>
      <c r="E4805" t="s">
        <v>89</v>
      </c>
      <c r="F4805" s="106"/>
    </row>
    <row r="4806" spans="1:6" x14ac:dyDescent="0.25">
      <c r="A4806" s="17">
        <v>46330</v>
      </c>
      <c r="B4806" s="24" t="s">
        <v>87</v>
      </c>
      <c r="C4806" s="25">
        <v>43962</v>
      </c>
      <c r="E4806" t="s">
        <v>89</v>
      </c>
      <c r="F4806" s="106"/>
    </row>
    <row r="4807" spans="1:6" x14ac:dyDescent="0.25">
      <c r="A4807" s="17">
        <v>46564</v>
      </c>
      <c r="B4807" s="24" t="s">
        <v>87</v>
      </c>
      <c r="C4807" s="25">
        <v>43962</v>
      </c>
      <c r="E4807" t="s">
        <v>89</v>
      </c>
      <c r="F4807" s="106"/>
    </row>
    <row r="4808" spans="1:6" x14ac:dyDescent="0.25">
      <c r="A4808" s="17">
        <v>46216</v>
      </c>
      <c r="B4808" s="24" t="s">
        <v>87</v>
      </c>
      <c r="C4808" s="25">
        <v>43963</v>
      </c>
      <c r="E4808" t="s">
        <v>89</v>
      </c>
      <c r="F4808" s="106"/>
    </row>
    <row r="4809" spans="1:6" x14ac:dyDescent="0.25">
      <c r="A4809" s="17">
        <v>46220</v>
      </c>
      <c r="B4809" s="24" t="s">
        <v>87</v>
      </c>
      <c r="C4809" s="25">
        <v>43963</v>
      </c>
      <c r="E4809" t="s">
        <v>89</v>
      </c>
      <c r="F4809" s="106"/>
    </row>
    <row r="4810" spans="1:6" x14ac:dyDescent="0.25">
      <c r="A4810" s="17">
        <v>46232</v>
      </c>
      <c r="B4810" s="24" t="s">
        <v>87</v>
      </c>
      <c r="C4810" s="25">
        <v>43963</v>
      </c>
      <c r="E4810" t="s">
        <v>89</v>
      </c>
      <c r="F4810" s="106"/>
    </row>
    <row r="4811" spans="1:6" x14ac:dyDescent="0.25">
      <c r="A4811" s="17">
        <v>46233</v>
      </c>
      <c r="B4811" s="24" t="s">
        <v>87</v>
      </c>
      <c r="C4811" s="25">
        <v>43963</v>
      </c>
      <c r="E4811" t="s">
        <v>89</v>
      </c>
      <c r="F4811" s="106"/>
    </row>
    <row r="4812" spans="1:6" x14ac:dyDescent="0.25">
      <c r="A4812" s="17">
        <v>46306</v>
      </c>
      <c r="B4812" s="24" t="s">
        <v>87</v>
      </c>
      <c r="C4812" s="25">
        <v>43964</v>
      </c>
      <c r="E4812" t="s">
        <v>89</v>
      </c>
      <c r="F4812" s="106"/>
    </row>
    <row r="4813" spans="1:6" x14ac:dyDescent="0.25">
      <c r="A4813" s="17">
        <v>46523</v>
      </c>
      <c r="B4813" s="24" t="s">
        <v>87</v>
      </c>
      <c r="C4813" s="25">
        <v>43964</v>
      </c>
      <c r="E4813" t="s">
        <v>89</v>
      </c>
      <c r="F4813" s="106"/>
    </row>
    <row r="4814" spans="1:6" x14ac:dyDescent="0.25">
      <c r="A4814" s="17">
        <v>46524</v>
      </c>
      <c r="B4814" s="24" t="s">
        <v>87</v>
      </c>
      <c r="C4814" s="25">
        <v>43964</v>
      </c>
      <c r="E4814" t="s">
        <v>89</v>
      </c>
      <c r="F4814" s="106"/>
    </row>
    <row r="4815" spans="1:6" x14ac:dyDescent="0.25">
      <c r="A4815" s="17">
        <v>46197</v>
      </c>
      <c r="B4815" s="33" t="s">
        <v>87</v>
      </c>
      <c r="C4815" s="25">
        <v>43964</v>
      </c>
      <c r="E4815" t="s">
        <v>89</v>
      </c>
      <c r="F4815" s="106"/>
    </row>
    <row r="4816" spans="1:6" x14ac:dyDescent="0.25">
      <c r="A4816" s="17">
        <v>46305</v>
      </c>
      <c r="B4816" s="24" t="s">
        <v>87</v>
      </c>
      <c r="C4816" s="25">
        <v>43964</v>
      </c>
      <c r="E4816" t="s">
        <v>89</v>
      </c>
      <c r="F4816" s="106"/>
    </row>
    <row r="4817" spans="1:6" x14ac:dyDescent="0.25">
      <c r="A4817" s="17">
        <v>46307</v>
      </c>
      <c r="B4817" s="24" t="s">
        <v>87</v>
      </c>
      <c r="C4817" s="25">
        <v>43964</v>
      </c>
      <c r="E4817" t="s">
        <v>89</v>
      </c>
      <c r="F4817" s="106"/>
    </row>
    <row r="4818" spans="1:6" x14ac:dyDescent="0.25">
      <c r="A4818" s="17" t="s">
        <v>219</v>
      </c>
      <c r="B4818" s="33" t="s">
        <v>87</v>
      </c>
      <c r="C4818" s="25">
        <v>43964</v>
      </c>
      <c r="E4818" t="s">
        <v>89</v>
      </c>
      <c r="F4818" s="106"/>
    </row>
    <row r="4819" spans="1:6" x14ac:dyDescent="0.25">
      <c r="A4819" s="17">
        <v>46002</v>
      </c>
      <c r="B4819" s="33" t="s">
        <v>87</v>
      </c>
      <c r="C4819" s="25">
        <v>43965</v>
      </c>
      <c r="E4819" t="s">
        <v>89</v>
      </c>
      <c r="F4819" s="106"/>
    </row>
    <row r="4820" spans="1:6" x14ac:dyDescent="0.25">
      <c r="A4820" s="17">
        <v>46056</v>
      </c>
      <c r="B4820" s="33" t="s">
        <v>87</v>
      </c>
      <c r="C4820" s="25">
        <v>43965</v>
      </c>
      <c r="E4820" t="s">
        <v>89</v>
      </c>
      <c r="F4820" s="106"/>
    </row>
    <row r="4821" spans="1:6" x14ac:dyDescent="0.25">
      <c r="A4821" s="35" t="s">
        <v>220</v>
      </c>
      <c r="B4821" s="33" t="s">
        <v>87</v>
      </c>
      <c r="C4821" s="25">
        <v>43965</v>
      </c>
      <c r="E4821" t="s">
        <v>89</v>
      </c>
      <c r="F4821" s="106"/>
    </row>
    <row r="4822" spans="1:6" x14ac:dyDescent="0.25">
      <c r="A4822" s="17">
        <v>46174</v>
      </c>
      <c r="B4822" s="24" t="s">
        <v>87</v>
      </c>
      <c r="C4822" s="25">
        <v>43965</v>
      </c>
      <c r="E4822" t="s">
        <v>89</v>
      </c>
      <c r="F4822" s="106"/>
    </row>
    <row r="4823" spans="1:6" x14ac:dyDescent="0.25">
      <c r="A4823" s="17">
        <v>46194</v>
      </c>
      <c r="B4823" s="24" t="s">
        <v>87</v>
      </c>
      <c r="C4823" s="25">
        <v>43969</v>
      </c>
      <c r="E4823" t="s">
        <v>89</v>
      </c>
      <c r="F4823" s="106"/>
    </row>
    <row r="4824" spans="1:6" x14ac:dyDescent="0.25">
      <c r="A4824" s="17">
        <v>46272</v>
      </c>
      <c r="B4824" s="24" t="s">
        <v>87</v>
      </c>
      <c r="C4824" s="25">
        <v>43969</v>
      </c>
      <c r="E4824" t="s">
        <v>89</v>
      </c>
      <c r="F4824" s="106"/>
    </row>
    <row r="4825" spans="1:6" x14ac:dyDescent="0.25">
      <c r="A4825" s="17">
        <v>46331</v>
      </c>
      <c r="B4825" s="24" t="s">
        <v>87</v>
      </c>
      <c r="C4825" s="25">
        <v>43969</v>
      </c>
      <c r="E4825" t="s">
        <v>89</v>
      </c>
      <c r="F4825" s="106"/>
    </row>
    <row r="4826" spans="1:6" x14ac:dyDescent="0.25">
      <c r="A4826" s="17">
        <v>46334</v>
      </c>
      <c r="B4826" s="24" t="s">
        <v>87</v>
      </c>
      <c r="C4826" s="25">
        <v>43969</v>
      </c>
      <c r="E4826" t="s">
        <v>89</v>
      </c>
      <c r="F4826" s="106"/>
    </row>
    <row r="4827" spans="1:6" x14ac:dyDescent="0.25">
      <c r="A4827" s="17">
        <v>46338</v>
      </c>
      <c r="B4827" s="24" t="s">
        <v>87</v>
      </c>
      <c r="C4827" s="25">
        <v>43969</v>
      </c>
      <c r="E4827" t="s">
        <v>89</v>
      </c>
      <c r="F4827" s="106"/>
    </row>
    <row r="4828" spans="1:6" x14ac:dyDescent="0.25">
      <c r="A4828" s="17">
        <v>46381</v>
      </c>
      <c r="B4828" s="24" t="s">
        <v>87</v>
      </c>
      <c r="C4828" s="25">
        <v>43969</v>
      </c>
      <c r="E4828" t="s">
        <v>89</v>
      </c>
      <c r="F4828" s="106"/>
    </row>
    <row r="4829" spans="1:6" x14ac:dyDescent="0.25">
      <c r="A4829" s="17">
        <v>46650</v>
      </c>
      <c r="B4829" s="24" t="s">
        <v>87</v>
      </c>
      <c r="C4829" s="25">
        <v>43969</v>
      </c>
      <c r="E4829" t="s">
        <v>89</v>
      </c>
      <c r="F4829" s="106"/>
    </row>
    <row r="4830" spans="1:6" x14ac:dyDescent="0.25">
      <c r="A4830" s="17">
        <v>46676</v>
      </c>
      <c r="B4830" s="24" t="s">
        <v>87</v>
      </c>
      <c r="C4830" s="25">
        <v>43969</v>
      </c>
      <c r="E4830" t="s">
        <v>89</v>
      </c>
      <c r="F4830" s="106"/>
    </row>
    <row r="4831" spans="1:6" x14ac:dyDescent="0.25">
      <c r="A4831" s="17">
        <v>45729386</v>
      </c>
      <c r="B4831" s="33" t="s">
        <v>87</v>
      </c>
      <c r="C4831" s="25">
        <v>43970</v>
      </c>
      <c r="E4831" t="s">
        <v>89</v>
      </c>
      <c r="F4831" s="106"/>
    </row>
    <row r="4832" spans="1:6" x14ac:dyDescent="0.25">
      <c r="A4832" s="17">
        <v>46158866</v>
      </c>
      <c r="B4832" s="33" t="s">
        <v>87</v>
      </c>
      <c r="C4832" s="25">
        <v>43970</v>
      </c>
      <c r="E4832" t="s">
        <v>89</v>
      </c>
      <c r="F4832" s="106"/>
    </row>
    <row r="4833" spans="1:6" x14ac:dyDescent="0.25">
      <c r="A4833" s="17">
        <v>46158784</v>
      </c>
      <c r="B4833" s="33" t="s">
        <v>87</v>
      </c>
      <c r="C4833" s="25">
        <v>43970</v>
      </c>
      <c r="E4833" t="s">
        <v>89</v>
      </c>
      <c r="F4833" s="106"/>
    </row>
    <row r="4834" spans="1:6" x14ac:dyDescent="0.25">
      <c r="A4834" s="17">
        <v>46452</v>
      </c>
      <c r="B4834" s="24" t="s">
        <v>87</v>
      </c>
      <c r="C4834" s="25">
        <v>43971</v>
      </c>
      <c r="E4834" t="s">
        <v>89</v>
      </c>
      <c r="F4834" s="106"/>
    </row>
    <row r="4835" spans="1:6" x14ac:dyDescent="0.25">
      <c r="A4835" s="17">
        <v>46455</v>
      </c>
      <c r="B4835" s="24" t="s">
        <v>87</v>
      </c>
      <c r="C4835" s="25">
        <v>43971</v>
      </c>
      <c r="E4835" t="s">
        <v>89</v>
      </c>
      <c r="F4835" s="106"/>
    </row>
    <row r="4836" spans="1:6" x14ac:dyDescent="0.25">
      <c r="A4836" s="17">
        <v>46763</v>
      </c>
      <c r="B4836" s="24" t="s">
        <v>87</v>
      </c>
      <c r="C4836" s="25">
        <v>43971</v>
      </c>
      <c r="E4836" t="s">
        <v>89</v>
      </c>
      <c r="F4836" s="106"/>
    </row>
    <row r="4837" spans="1:6" x14ac:dyDescent="0.25">
      <c r="A4837" s="17">
        <v>46764</v>
      </c>
      <c r="B4837" s="24" t="s">
        <v>87</v>
      </c>
      <c r="C4837" s="25">
        <v>43971</v>
      </c>
      <c r="E4837" t="s">
        <v>89</v>
      </c>
      <c r="F4837" s="106"/>
    </row>
    <row r="4838" spans="1:6" x14ac:dyDescent="0.25">
      <c r="A4838" s="17">
        <v>46316</v>
      </c>
      <c r="B4838" s="24" t="s">
        <v>87</v>
      </c>
      <c r="C4838" s="25">
        <v>43972</v>
      </c>
      <c r="E4838" t="s">
        <v>89</v>
      </c>
      <c r="F4838" s="106"/>
    </row>
    <row r="4839" spans="1:6" x14ac:dyDescent="0.25">
      <c r="A4839" s="17">
        <v>46317</v>
      </c>
      <c r="B4839" s="24" t="s">
        <v>87</v>
      </c>
      <c r="C4839" s="25">
        <v>43972</v>
      </c>
      <c r="E4839" t="s">
        <v>89</v>
      </c>
      <c r="F4839" s="106"/>
    </row>
    <row r="4840" spans="1:6" x14ac:dyDescent="0.25">
      <c r="A4840" s="17">
        <v>46319</v>
      </c>
      <c r="B4840" s="24" t="s">
        <v>87</v>
      </c>
      <c r="C4840" s="25">
        <v>43972</v>
      </c>
      <c r="E4840" t="s">
        <v>89</v>
      </c>
      <c r="F4840" s="106"/>
    </row>
    <row r="4841" spans="1:6" x14ac:dyDescent="0.25">
      <c r="A4841" s="17">
        <v>46320</v>
      </c>
      <c r="B4841" s="24" t="s">
        <v>87</v>
      </c>
      <c r="C4841" s="25">
        <v>43972</v>
      </c>
      <c r="E4841" t="s">
        <v>89</v>
      </c>
      <c r="F4841" s="106"/>
    </row>
    <row r="4842" spans="1:6" x14ac:dyDescent="0.25">
      <c r="A4842" s="17">
        <v>46708</v>
      </c>
      <c r="B4842" s="24" t="s">
        <v>87</v>
      </c>
      <c r="C4842" s="25">
        <v>43973</v>
      </c>
      <c r="E4842" t="s">
        <v>89</v>
      </c>
      <c r="F4842" s="106"/>
    </row>
    <row r="4843" spans="1:6" x14ac:dyDescent="0.25">
      <c r="A4843" s="17">
        <v>46707</v>
      </c>
      <c r="B4843" s="24" t="s">
        <v>87</v>
      </c>
      <c r="C4843" s="25">
        <v>43973</v>
      </c>
      <c r="E4843" t="s">
        <v>89</v>
      </c>
      <c r="F4843" s="106"/>
    </row>
    <row r="4844" spans="1:6" x14ac:dyDescent="0.25">
      <c r="A4844" s="17">
        <v>46709</v>
      </c>
      <c r="B4844" s="24" t="s">
        <v>87</v>
      </c>
      <c r="C4844" s="25">
        <v>43973</v>
      </c>
      <c r="E4844" t="s">
        <v>89</v>
      </c>
      <c r="F4844" s="106"/>
    </row>
    <row r="4845" spans="1:6" x14ac:dyDescent="0.25">
      <c r="A4845" s="17">
        <v>46710</v>
      </c>
      <c r="B4845" s="24" t="s">
        <v>87</v>
      </c>
      <c r="C4845" s="25">
        <v>43973</v>
      </c>
      <c r="E4845" t="s">
        <v>89</v>
      </c>
      <c r="F4845" s="106"/>
    </row>
    <row r="4846" spans="1:6" x14ac:dyDescent="0.25">
      <c r="A4846" s="17">
        <v>46262</v>
      </c>
      <c r="B4846" s="24" t="s">
        <v>87</v>
      </c>
      <c r="C4846" s="25">
        <v>43977</v>
      </c>
      <c r="E4846" t="s">
        <v>89</v>
      </c>
      <c r="F4846" s="106"/>
    </row>
    <row r="4847" spans="1:6" x14ac:dyDescent="0.25">
      <c r="A4847" s="17">
        <v>46261</v>
      </c>
      <c r="B4847" s="24" t="s">
        <v>87</v>
      </c>
      <c r="C4847" s="25">
        <v>43977</v>
      </c>
      <c r="E4847" t="s">
        <v>89</v>
      </c>
      <c r="F4847" s="106"/>
    </row>
    <row r="4848" spans="1:6" x14ac:dyDescent="0.25">
      <c r="A4848" s="17">
        <v>46263</v>
      </c>
      <c r="B4848" s="24" t="s">
        <v>87</v>
      </c>
      <c r="C4848" s="25">
        <v>43977</v>
      </c>
      <c r="E4848" t="s">
        <v>89</v>
      </c>
      <c r="F4848" s="106"/>
    </row>
    <row r="4849" spans="1:6" x14ac:dyDescent="0.25">
      <c r="A4849" s="17">
        <v>46301</v>
      </c>
      <c r="B4849" s="24" t="s">
        <v>87</v>
      </c>
      <c r="C4849" s="25">
        <v>43977</v>
      </c>
      <c r="E4849" t="s">
        <v>89</v>
      </c>
      <c r="F4849" s="106"/>
    </row>
    <row r="4850" spans="1:6" x14ac:dyDescent="0.25">
      <c r="A4850" s="17">
        <v>46711</v>
      </c>
      <c r="B4850" s="24" t="s">
        <v>87</v>
      </c>
      <c r="C4850" s="25">
        <v>43978</v>
      </c>
      <c r="E4850" t="s">
        <v>89</v>
      </c>
      <c r="F4850" s="106"/>
    </row>
    <row r="4851" spans="1:6" x14ac:dyDescent="0.25">
      <c r="A4851" s="17">
        <v>46712</v>
      </c>
      <c r="B4851" s="24" t="s">
        <v>87</v>
      </c>
      <c r="C4851" s="25">
        <v>43978</v>
      </c>
      <c r="E4851" t="s">
        <v>89</v>
      </c>
      <c r="F4851" s="106"/>
    </row>
    <row r="4852" spans="1:6" x14ac:dyDescent="0.25">
      <c r="A4852" s="17">
        <v>46713</v>
      </c>
      <c r="B4852" s="24" t="s">
        <v>87</v>
      </c>
      <c r="C4852" s="25">
        <v>43978</v>
      </c>
      <c r="E4852" t="s">
        <v>89</v>
      </c>
      <c r="F4852" s="106"/>
    </row>
    <row r="4853" spans="1:6" x14ac:dyDescent="0.25">
      <c r="A4853" s="17">
        <v>46714</v>
      </c>
      <c r="B4853" s="24" t="s">
        <v>87</v>
      </c>
      <c r="C4853" s="25">
        <v>43978</v>
      </c>
      <c r="E4853" t="s">
        <v>89</v>
      </c>
      <c r="F4853" s="106"/>
    </row>
    <row r="4854" spans="1:6" x14ac:dyDescent="0.25">
      <c r="A4854" s="17">
        <v>46715</v>
      </c>
      <c r="B4854" s="24" t="s">
        <v>87</v>
      </c>
      <c r="C4854" s="25">
        <v>43978</v>
      </c>
      <c r="E4854" t="s">
        <v>89</v>
      </c>
      <c r="F4854" s="106"/>
    </row>
    <row r="4855" spans="1:6" x14ac:dyDescent="0.25">
      <c r="A4855" s="17">
        <v>46716</v>
      </c>
      <c r="B4855" s="24" t="s">
        <v>87</v>
      </c>
      <c r="C4855" s="25">
        <v>43978</v>
      </c>
      <c r="E4855" t="s">
        <v>89</v>
      </c>
      <c r="F4855" s="106"/>
    </row>
    <row r="4856" spans="1:6" x14ac:dyDescent="0.25">
      <c r="A4856" s="17">
        <v>46717</v>
      </c>
      <c r="B4856" s="24" t="s">
        <v>87</v>
      </c>
      <c r="C4856" s="25">
        <v>43978</v>
      </c>
      <c r="E4856" t="s">
        <v>89</v>
      </c>
      <c r="F4856" s="106"/>
    </row>
    <row r="4857" spans="1:6" x14ac:dyDescent="0.25">
      <c r="A4857" s="17">
        <v>46718</v>
      </c>
      <c r="B4857" s="24" t="s">
        <v>87</v>
      </c>
      <c r="C4857" s="25">
        <v>43978</v>
      </c>
      <c r="E4857" t="s">
        <v>89</v>
      </c>
      <c r="F4857" s="106"/>
    </row>
    <row r="4858" spans="1:6" x14ac:dyDescent="0.25">
      <c r="A4858" s="17">
        <v>46719</v>
      </c>
      <c r="B4858" s="24" t="s">
        <v>87</v>
      </c>
      <c r="C4858" s="25">
        <v>43979</v>
      </c>
      <c r="E4858" t="s">
        <v>89</v>
      </c>
      <c r="F4858" s="106"/>
    </row>
    <row r="4859" spans="1:6" x14ac:dyDescent="0.25">
      <c r="A4859" s="17">
        <v>46720</v>
      </c>
      <c r="B4859" s="24" t="s">
        <v>87</v>
      </c>
      <c r="C4859" s="25">
        <v>43979</v>
      </c>
      <c r="E4859" t="s">
        <v>89</v>
      </c>
      <c r="F4859" s="106"/>
    </row>
    <row r="4860" spans="1:6" x14ac:dyDescent="0.25">
      <c r="A4860" s="17">
        <v>46721</v>
      </c>
      <c r="B4860" s="24" t="s">
        <v>87</v>
      </c>
      <c r="C4860" s="25">
        <v>43979</v>
      </c>
      <c r="E4860" t="s">
        <v>89</v>
      </c>
      <c r="F4860" s="106"/>
    </row>
    <row r="4861" spans="1:6" x14ac:dyDescent="0.25">
      <c r="A4861" s="17">
        <v>46722</v>
      </c>
      <c r="B4861" s="24" t="s">
        <v>87</v>
      </c>
      <c r="C4861" s="25">
        <v>43979</v>
      </c>
      <c r="E4861" t="s">
        <v>89</v>
      </c>
      <c r="F4861" s="106"/>
    </row>
    <row r="4862" spans="1:6" x14ac:dyDescent="0.25">
      <c r="A4862" s="17">
        <v>46276</v>
      </c>
      <c r="B4862" s="24" t="s">
        <v>87</v>
      </c>
      <c r="C4862" s="25">
        <v>43979</v>
      </c>
      <c r="E4862" t="s">
        <v>89</v>
      </c>
      <c r="F4862" s="106"/>
    </row>
    <row r="4863" spans="1:6" x14ac:dyDescent="0.25">
      <c r="A4863" s="17">
        <v>46277</v>
      </c>
      <c r="B4863" s="24" t="s">
        <v>87</v>
      </c>
      <c r="C4863" s="25">
        <v>43979</v>
      </c>
      <c r="E4863" t="s">
        <v>89</v>
      </c>
      <c r="F4863" s="106"/>
    </row>
    <row r="4864" spans="1:6" x14ac:dyDescent="0.25">
      <c r="A4864" s="17">
        <v>46304</v>
      </c>
      <c r="B4864" s="24" t="s">
        <v>87</v>
      </c>
      <c r="C4864" s="25">
        <v>43979</v>
      </c>
      <c r="E4864" t="s">
        <v>89</v>
      </c>
      <c r="F4864" s="106"/>
    </row>
    <row r="4865" spans="1:6" x14ac:dyDescent="0.25">
      <c r="A4865" s="17">
        <v>46745</v>
      </c>
      <c r="B4865" s="24" t="s">
        <v>87</v>
      </c>
      <c r="C4865" s="25">
        <v>43979</v>
      </c>
      <c r="E4865" t="s">
        <v>89</v>
      </c>
      <c r="F4865" s="106"/>
    </row>
    <row r="4866" spans="1:6" x14ac:dyDescent="0.25">
      <c r="A4866" s="17">
        <v>46723</v>
      </c>
      <c r="B4866" s="24" t="s">
        <v>87</v>
      </c>
      <c r="C4866" s="25">
        <v>43983</v>
      </c>
      <c r="E4866" t="s">
        <v>89</v>
      </c>
      <c r="F4866" s="106"/>
    </row>
    <row r="4867" spans="1:6" x14ac:dyDescent="0.25">
      <c r="A4867" s="17">
        <v>46724</v>
      </c>
      <c r="B4867" s="24" t="s">
        <v>87</v>
      </c>
      <c r="C4867" s="25">
        <v>43983</v>
      </c>
      <c r="E4867" t="s">
        <v>89</v>
      </c>
      <c r="F4867" s="106"/>
    </row>
    <row r="4868" spans="1:6" x14ac:dyDescent="0.25">
      <c r="A4868" s="17">
        <v>46725</v>
      </c>
      <c r="B4868" s="24" t="s">
        <v>87</v>
      </c>
      <c r="C4868" s="25">
        <v>43983</v>
      </c>
      <c r="E4868" t="s">
        <v>89</v>
      </c>
      <c r="F4868" s="106"/>
    </row>
    <row r="4869" spans="1:6" x14ac:dyDescent="0.25">
      <c r="A4869" s="17">
        <v>46726</v>
      </c>
      <c r="B4869" s="24" t="s">
        <v>87</v>
      </c>
      <c r="C4869" s="25">
        <v>43983</v>
      </c>
      <c r="E4869" t="s">
        <v>89</v>
      </c>
      <c r="F4869" s="106"/>
    </row>
    <row r="4870" spans="1:6" x14ac:dyDescent="0.25">
      <c r="A4870" s="17">
        <v>46727</v>
      </c>
      <c r="B4870" s="24" t="s">
        <v>87</v>
      </c>
      <c r="C4870" s="25">
        <v>43983</v>
      </c>
      <c r="E4870" t="s">
        <v>89</v>
      </c>
      <c r="F4870" s="106"/>
    </row>
    <row r="4871" spans="1:6" x14ac:dyDescent="0.25">
      <c r="A4871" s="17">
        <v>46728</v>
      </c>
      <c r="B4871" s="24" t="s">
        <v>87</v>
      </c>
      <c r="C4871" s="25">
        <v>43983</v>
      </c>
      <c r="E4871" t="s">
        <v>89</v>
      </c>
      <c r="F4871" s="106"/>
    </row>
    <row r="4872" spans="1:6" x14ac:dyDescent="0.25">
      <c r="A4872" s="17">
        <v>46729</v>
      </c>
      <c r="B4872" s="24" t="s">
        <v>87</v>
      </c>
      <c r="C4872" s="25">
        <v>43983</v>
      </c>
      <c r="E4872" t="s">
        <v>89</v>
      </c>
      <c r="F4872" s="106"/>
    </row>
    <row r="4873" spans="1:6" x14ac:dyDescent="0.25">
      <c r="A4873" s="17">
        <v>46730</v>
      </c>
      <c r="B4873" s="24" t="s">
        <v>87</v>
      </c>
      <c r="C4873" s="25">
        <v>43983</v>
      </c>
      <c r="E4873" t="s">
        <v>89</v>
      </c>
      <c r="F4873" s="106"/>
    </row>
    <row r="4874" spans="1:6" x14ac:dyDescent="0.25">
      <c r="A4874" s="17">
        <v>46212</v>
      </c>
      <c r="B4874" s="33" t="s">
        <v>87</v>
      </c>
      <c r="C4874" s="25">
        <v>43984</v>
      </c>
      <c r="E4874" t="s">
        <v>89</v>
      </c>
      <c r="F4874" s="106"/>
    </row>
    <row r="4875" spans="1:6" x14ac:dyDescent="0.25">
      <c r="A4875" s="17">
        <v>46214</v>
      </c>
      <c r="B4875" s="33" t="s">
        <v>87</v>
      </c>
      <c r="C4875" s="25">
        <v>43984</v>
      </c>
      <c r="E4875" t="s">
        <v>89</v>
      </c>
      <c r="F4875" s="106"/>
    </row>
    <row r="4876" spans="1:6" x14ac:dyDescent="0.25">
      <c r="A4876" s="17">
        <v>46175</v>
      </c>
      <c r="B4876" s="24" t="s">
        <v>87</v>
      </c>
      <c r="C4876" s="25">
        <v>43984</v>
      </c>
      <c r="E4876" t="s">
        <v>89</v>
      </c>
      <c r="F4876" s="106"/>
    </row>
    <row r="4877" spans="1:6" x14ac:dyDescent="0.25">
      <c r="A4877" s="17">
        <v>46408</v>
      </c>
      <c r="B4877" s="24" t="s">
        <v>87</v>
      </c>
      <c r="C4877" s="25">
        <v>43984</v>
      </c>
      <c r="E4877" t="s">
        <v>89</v>
      </c>
      <c r="F4877" s="106"/>
    </row>
    <row r="4878" spans="1:6" x14ac:dyDescent="0.25">
      <c r="A4878" s="17">
        <v>46731</v>
      </c>
      <c r="B4878" s="24" t="s">
        <v>87</v>
      </c>
      <c r="C4878" s="25">
        <v>43984</v>
      </c>
      <c r="E4878" t="s">
        <v>89</v>
      </c>
      <c r="F4878" s="106"/>
    </row>
    <row r="4879" spans="1:6" x14ac:dyDescent="0.25">
      <c r="A4879" s="17">
        <v>46733</v>
      </c>
      <c r="B4879" s="24" t="s">
        <v>87</v>
      </c>
      <c r="C4879" s="25">
        <v>43984</v>
      </c>
      <c r="E4879" t="s">
        <v>89</v>
      </c>
      <c r="F4879" s="106"/>
    </row>
    <row r="4880" spans="1:6" x14ac:dyDescent="0.25">
      <c r="A4880" s="17">
        <v>46734</v>
      </c>
      <c r="B4880" s="24" t="s">
        <v>87</v>
      </c>
      <c r="C4880" s="25">
        <v>43984</v>
      </c>
      <c r="E4880" t="s">
        <v>89</v>
      </c>
      <c r="F4880" s="106"/>
    </row>
    <row r="4881" spans="1:6" x14ac:dyDescent="0.25">
      <c r="A4881" s="17">
        <v>46735</v>
      </c>
      <c r="B4881" s="24" t="s">
        <v>87</v>
      </c>
      <c r="C4881" s="25">
        <v>43984</v>
      </c>
      <c r="E4881" t="s">
        <v>89</v>
      </c>
      <c r="F4881" s="106"/>
    </row>
    <row r="4882" spans="1:6" x14ac:dyDescent="0.25">
      <c r="A4882" s="17">
        <v>46248</v>
      </c>
      <c r="B4882" s="24" t="s">
        <v>87</v>
      </c>
      <c r="C4882" s="25">
        <v>43985</v>
      </c>
      <c r="E4882" t="s">
        <v>89</v>
      </c>
      <c r="F4882" s="106"/>
    </row>
    <row r="4883" spans="1:6" x14ac:dyDescent="0.25">
      <c r="A4883" s="17">
        <v>46537</v>
      </c>
      <c r="B4883" s="24" t="s">
        <v>87</v>
      </c>
      <c r="C4883" s="25">
        <v>43985</v>
      </c>
      <c r="E4883" t="s">
        <v>89</v>
      </c>
      <c r="F4883" s="106"/>
    </row>
    <row r="4884" spans="1:6" x14ac:dyDescent="0.25">
      <c r="A4884" s="17">
        <v>46538</v>
      </c>
      <c r="B4884" s="24" t="s">
        <v>87</v>
      </c>
      <c r="C4884" s="25">
        <v>43985</v>
      </c>
      <c r="E4884" t="s">
        <v>89</v>
      </c>
      <c r="F4884" s="106"/>
    </row>
    <row r="4885" spans="1:6" x14ac:dyDescent="0.25">
      <c r="A4885" s="17">
        <v>46541</v>
      </c>
      <c r="B4885" s="24" t="s">
        <v>87</v>
      </c>
      <c r="C4885" s="25">
        <v>43985</v>
      </c>
      <c r="E4885" t="s">
        <v>89</v>
      </c>
      <c r="F4885" s="106"/>
    </row>
    <row r="4886" spans="1:6" x14ac:dyDescent="0.25">
      <c r="A4886" s="17">
        <v>46660</v>
      </c>
      <c r="B4886" s="24" t="s">
        <v>87</v>
      </c>
      <c r="C4886" s="25">
        <v>43985</v>
      </c>
      <c r="E4886" t="s">
        <v>89</v>
      </c>
      <c r="F4886" s="106"/>
    </row>
    <row r="4887" spans="1:6" x14ac:dyDescent="0.25">
      <c r="A4887" s="17">
        <v>46758</v>
      </c>
      <c r="B4887" s="24" t="s">
        <v>87</v>
      </c>
      <c r="C4887" s="25">
        <v>43985</v>
      </c>
      <c r="E4887" t="s">
        <v>89</v>
      </c>
      <c r="F4887" s="106"/>
    </row>
    <row r="4888" spans="1:6" x14ac:dyDescent="0.25">
      <c r="A4888" s="17">
        <v>46654</v>
      </c>
      <c r="B4888" s="24" t="s">
        <v>87</v>
      </c>
      <c r="C4888" s="25">
        <v>43985</v>
      </c>
      <c r="E4888" t="s">
        <v>89</v>
      </c>
      <c r="F4888" s="106"/>
    </row>
    <row r="4889" spans="1:6" x14ac:dyDescent="0.25">
      <c r="A4889" s="17">
        <v>46657</v>
      </c>
      <c r="B4889" s="24" t="s">
        <v>87</v>
      </c>
      <c r="C4889" s="25">
        <v>43985</v>
      </c>
      <c r="E4889" t="s">
        <v>89</v>
      </c>
      <c r="F4889" s="106"/>
    </row>
    <row r="4890" spans="1:6" x14ac:dyDescent="0.25">
      <c r="A4890" s="17">
        <v>46265</v>
      </c>
      <c r="B4890" s="24" t="s">
        <v>87</v>
      </c>
      <c r="C4890" s="25">
        <v>43986</v>
      </c>
      <c r="E4890" t="s">
        <v>89</v>
      </c>
      <c r="F4890" s="106"/>
    </row>
    <row r="4891" spans="1:6" x14ac:dyDescent="0.25">
      <c r="A4891" s="17">
        <v>46444</v>
      </c>
      <c r="B4891" s="24" t="s">
        <v>87</v>
      </c>
      <c r="C4891" s="25">
        <v>43986</v>
      </c>
      <c r="E4891" t="s">
        <v>89</v>
      </c>
      <c r="F4891" s="106"/>
    </row>
    <row r="4892" spans="1:6" x14ac:dyDescent="0.25">
      <c r="A4892" s="17">
        <v>46436</v>
      </c>
      <c r="B4892" s="24" t="s">
        <v>87</v>
      </c>
      <c r="C4892" s="25">
        <v>43986</v>
      </c>
      <c r="E4892" t="s">
        <v>89</v>
      </c>
      <c r="F4892" s="106"/>
    </row>
    <row r="4893" spans="1:6" x14ac:dyDescent="0.25">
      <c r="A4893" s="17">
        <v>46433</v>
      </c>
      <c r="B4893" s="24" t="s">
        <v>87</v>
      </c>
      <c r="C4893" s="25">
        <v>43986</v>
      </c>
      <c r="E4893" t="s">
        <v>89</v>
      </c>
      <c r="F4893" s="106"/>
    </row>
    <row r="4894" spans="1:6" x14ac:dyDescent="0.25">
      <c r="A4894" s="17">
        <v>46432</v>
      </c>
      <c r="B4894" s="24" t="s">
        <v>87</v>
      </c>
      <c r="C4894" s="25">
        <v>43986</v>
      </c>
      <c r="E4894" t="s">
        <v>89</v>
      </c>
      <c r="F4894" s="106"/>
    </row>
    <row r="4895" spans="1:6" x14ac:dyDescent="0.25">
      <c r="A4895" s="17">
        <v>46434</v>
      </c>
      <c r="B4895" s="24" t="s">
        <v>87</v>
      </c>
      <c r="C4895" s="25">
        <v>43986</v>
      </c>
      <c r="E4895" t="s">
        <v>89</v>
      </c>
      <c r="F4895" s="106"/>
    </row>
    <row r="4896" spans="1:6" x14ac:dyDescent="0.25">
      <c r="A4896" s="17">
        <v>46411</v>
      </c>
      <c r="B4896" s="24" t="s">
        <v>87</v>
      </c>
      <c r="C4896" s="25">
        <v>43986</v>
      </c>
      <c r="E4896" t="s">
        <v>89</v>
      </c>
      <c r="F4896" s="106"/>
    </row>
    <row r="4897" spans="1:6" x14ac:dyDescent="0.25">
      <c r="A4897" s="17">
        <v>46497</v>
      </c>
      <c r="B4897" s="24" t="s">
        <v>87</v>
      </c>
      <c r="C4897" s="25">
        <v>43986</v>
      </c>
      <c r="E4897" t="s">
        <v>89</v>
      </c>
      <c r="F4897" s="106"/>
    </row>
    <row r="4898" spans="1:6" x14ac:dyDescent="0.25">
      <c r="A4898" s="17">
        <v>45909</v>
      </c>
      <c r="B4898" s="24" t="s">
        <v>87</v>
      </c>
      <c r="C4898" s="25">
        <v>43990</v>
      </c>
      <c r="E4898" t="s">
        <v>89</v>
      </c>
      <c r="F4898" s="106"/>
    </row>
    <row r="4899" spans="1:6" x14ac:dyDescent="0.25">
      <c r="A4899" s="17">
        <v>46643</v>
      </c>
      <c r="B4899" s="24" t="s">
        <v>87</v>
      </c>
      <c r="C4899" s="25">
        <v>43990</v>
      </c>
      <c r="E4899" t="s">
        <v>89</v>
      </c>
      <c r="F4899" s="106"/>
    </row>
    <row r="4900" spans="1:6" x14ac:dyDescent="0.25">
      <c r="A4900" s="17">
        <v>46744</v>
      </c>
      <c r="B4900" s="24" t="s">
        <v>87</v>
      </c>
      <c r="C4900" s="25">
        <v>43990</v>
      </c>
      <c r="E4900" t="s">
        <v>89</v>
      </c>
      <c r="F4900" s="106"/>
    </row>
    <row r="4901" spans="1:6" x14ac:dyDescent="0.25">
      <c r="A4901" s="17">
        <v>46748</v>
      </c>
      <c r="B4901" s="24" t="s">
        <v>87</v>
      </c>
      <c r="C4901" s="25">
        <v>43990</v>
      </c>
      <c r="E4901" t="s">
        <v>89</v>
      </c>
      <c r="F4901" s="106"/>
    </row>
    <row r="4902" spans="1:6" x14ac:dyDescent="0.25">
      <c r="A4902" s="17">
        <v>46553</v>
      </c>
      <c r="B4902" s="24" t="s">
        <v>87</v>
      </c>
      <c r="C4902" s="25">
        <v>43991</v>
      </c>
      <c r="E4902" t="s">
        <v>89</v>
      </c>
      <c r="F4902" s="106"/>
    </row>
    <row r="4903" spans="1:6" x14ac:dyDescent="0.25">
      <c r="A4903" s="17">
        <v>46554</v>
      </c>
      <c r="B4903" s="24" t="s">
        <v>87</v>
      </c>
      <c r="C4903" s="25">
        <v>43991</v>
      </c>
      <c r="E4903" t="s">
        <v>89</v>
      </c>
      <c r="F4903" s="106"/>
    </row>
    <row r="4904" spans="1:6" x14ac:dyDescent="0.25">
      <c r="A4904" s="17">
        <v>46736</v>
      </c>
      <c r="B4904" s="24" t="s">
        <v>87</v>
      </c>
      <c r="C4904" s="25">
        <v>43991</v>
      </c>
      <c r="E4904" t="s">
        <v>89</v>
      </c>
      <c r="F4904" s="106"/>
    </row>
    <row r="4905" spans="1:6" x14ac:dyDescent="0.25">
      <c r="A4905" s="17">
        <v>46750</v>
      </c>
      <c r="B4905" s="24" t="s">
        <v>87</v>
      </c>
      <c r="C4905" s="25">
        <v>43991</v>
      </c>
      <c r="E4905" t="s">
        <v>89</v>
      </c>
      <c r="F4905" s="106"/>
    </row>
    <row r="4906" spans="1:6" x14ac:dyDescent="0.25">
      <c r="A4906" s="17">
        <v>46440</v>
      </c>
      <c r="B4906" s="24" t="s">
        <v>87</v>
      </c>
      <c r="C4906" s="25">
        <v>43991</v>
      </c>
      <c r="E4906" t="s">
        <v>89</v>
      </c>
      <c r="F4906" s="106"/>
    </row>
    <row r="4907" spans="1:6" x14ac:dyDescent="0.25">
      <c r="A4907" s="17">
        <v>46544</v>
      </c>
      <c r="B4907" s="24" t="s">
        <v>87</v>
      </c>
      <c r="C4907" s="25">
        <v>43991</v>
      </c>
      <c r="E4907" t="s">
        <v>89</v>
      </c>
      <c r="F4907" s="106"/>
    </row>
    <row r="4908" spans="1:6" x14ac:dyDescent="0.25">
      <c r="A4908" s="17">
        <v>46560</v>
      </c>
      <c r="B4908" s="24" t="s">
        <v>87</v>
      </c>
      <c r="C4908" s="25">
        <v>43991</v>
      </c>
      <c r="E4908" t="s">
        <v>89</v>
      </c>
      <c r="F4908" s="106"/>
    </row>
    <row r="4909" spans="1:6" x14ac:dyDescent="0.25">
      <c r="A4909" s="17">
        <v>46612</v>
      </c>
      <c r="B4909" s="24" t="s">
        <v>87</v>
      </c>
      <c r="C4909" s="25">
        <v>43991</v>
      </c>
      <c r="E4909" t="s">
        <v>89</v>
      </c>
      <c r="F4909" s="106"/>
    </row>
    <row r="4910" spans="1:6" x14ac:dyDescent="0.25">
      <c r="A4910" s="17">
        <v>46590</v>
      </c>
      <c r="B4910" s="24" t="s">
        <v>87</v>
      </c>
      <c r="C4910" s="25">
        <v>43992</v>
      </c>
      <c r="E4910" t="s">
        <v>89</v>
      </c>
      <c r="F4910" s="106"/>
    </row>
    <row r="4911" spans="1:6" x14ac:dyDescent="0.25">
      <c r="A4911" s="17">
        <v>46605</v>
      </c>
      <c r="B4911" s="24" t="s">
        <v>87</v>
      </c>
      <c r="C4911" s="25">
        <v>43992</v>
      </c>
      <c r="E4911" t="s">
        <v>89</v>
      </c>
      <c r="F4911" s="106"/>
    </row>
    <row r="4912" spans="1:6" x14ac:dyDescent="0.25">
      <c r="A4912" s="17">
        <v>46738</v>
      </c>
      <c r="B4912" s="24" t="s">
        <v>87</v>
      </c>
      <c r="C4912" s="25">
        <v>43992</v>
      </c>
      <c r="E4912" t="s">
        <v>89</v>
      </c>
      <c r="F4912" s="106"/>
    </row>
    <row r="4913" spans="1:6" x14ac:dyDescent="0.25">
      <c r="A4913" s="17">
        <v>46613</v>
      </c>
      <c r="B4913" s="24" t="s">
        <v>87</v>
      </c>
      <c r="C4913" s="25">
        <v>43992</v>
      </c>
      <c r="E4913" t="s">
        <v>89</v>
      </c>
      <c r="F4913" s="106"/>
    </row>
    <row r="4914" spans="1:6" x14ac:dyDescent="0.25">
      <c r="A4914" s="17">
        <v>46264</v>
      </c>
      <c r="B4914" s="24" t="s">
        <v>87</v>
      </c>
      <c r="C4914" s="25">
        <v>43993</v>
      </c>
      <c r="E4914" t="s">
        <v>89</v>
      </c>
      <c r="F4914" s="106"/>
    </row>
    <row r="4915" spans="1:6" x14ac:dyDescent="0.25">
      <c r="A4915" s="17">
        <v>46526</v>
      </c>
      <c r="B4915" s="24" t="s">
        <v>87</v>
      </c>
      <c r="C4915" s="25">
        <v>43993</v>
      </c>
      <c r="E4915" t="s">
        <v>89</v>
      </c>
      <c r="F4915" s="106"/>
    </row>
    <row r="4916" spans="1:6" x14ac:dyDescent="0.25">
      <c r="A4916" s="17">
        <v>46655</v>
      </c>
      <c r="B4916" s="24" t="s">
        <v>87</v>
      </c>
      <c r="C4916" s="25">
        <v>43993</v>
      </c>
      <c r="E4916" t="s">
        <v>89</v>
      </c>
      <c r="F4916" s="106"/>
    </row>
    <row r="4917" spans="1:6" x14ac:dyDescent="0.25">
      <c r="A4917" s="17">
        <v>46271</v>
      </c>
      <c r="B4917" s="33" t="s">
        <v>87</v>
      </c>
      <c r="C4917" s="25">
        <v>43994</v>
      </c>
      <c r="E4917" t="s">
        <v>89</v>
      </c>
      <c r="F4917" s="106"/>
    </row>
    <row r="4918" spans="1:6" x14ac:dyDescent="0.25">
      <c r="A4918" s="17">
        <v>46308</v>
      </c>
      <c r="B4918" s="24" t="s">
        <v>87</v>
      </c>
      <c r="C4918" s="25">
        <v>43994</v>
      </c>
      <c r="E4918" t="s">
        <v>89</v>
      </c>
      <c r="F4918" s="106"/>
    </row>
    <row r="4919" spans="1:6" x14ac:dyDescent="0.25">
      <c r="A4919" s="17">
        <v>46309</v>
      </c>
      <c r="B4919" s="24" t="s">
        <v>87</v>
      </c>
      <c r="C4919" s="25">
        <v>43994</v>
      </c>
      <c r="E4919" t="s">
        <v>89</v>
      </c>
      <c r="F4919" s="106"/>
    </row>
    <row r="4920" spans="1:6" x14ac:dyDescent="0.25">
      <c r="A4920" s="17">
        <v>46311</v>
      </c>
      <c r="B4920" s="24" t="s">
        <v>87</v>
      </c>
      <c r="C4920" s="25">
        <v>43994</v>
      </c>
      <c r="E4920" t="s">
        <v>89</v>
      </c>
      <c r="F4920" s="106"/>
    </row>
    <row r="4921" spans="1:6" x14ac:dyDescent="0.25">
      <c r="A4921" s="17">
        <v>46547</v>
      </c>
      <c r="B4921" s="33" t="s">
        <v>87</v>
      </c>
      <c r="C4921" s="25">
        <v>43994</v>
      </c>
      <c r="E4921" t="s">
        <v>89</v>
      </c>
      <c r="F4921" s="106"/>
    </row>
    <row r="4922" spans="1:6" x14ac:dyDescent="0.25">
      <c r="A4922" s="17">
        <v>46313</v>
      </c>
      <c r="B4922" s="24" t="s">
        <v>87</v>
      </c>
      <c r="C4922" s="25">
        <v>43997</v>
      </c>
      <c r="E4922" t="s">
        <v>89</v>
      </c>
      <c r="F4922" s="106"/>
    </row>
    <row r="4923" spans="1:6" x14ac:dyDescent="0.25">
      <c r="A4923" s="17">
        <v>46418</v>
      </c>
      <c r="B4923" s="24" t="s">
        <v>87</v>
      </c>
      <c r="C4923" s="25">
        <v>43997</v>
      </c>
      <c r="E4923" t="s">
        <v>89</v>
      </c>
      <c r="F4923" s="106"/>
    </row>
    <row r="4924" spans="1:6" x14ac:dyDescent="0.25">
      <c r="A4924" s="17">
        <v>46419</v>
      </c>
      <c r="B4924" s="24" t="s">
        <v>87</v>
      </c>
      <c r="C4924" s="25">
        <v>43997</v>
      </c>
      <c r="E4924" t="s">
        <v>89</v>
      </c>
      <c r="F4924" s="106"/>
    </row>
    <row r="4925" spans="1:6" x14ac:dyDescent="0.25">
      <c r="A4925" s="17">
        <v>46459</v>
      </c>
      <c r="B4925" s="24" t="s">
        <v>87</v>
      </c>
      <c r="C4925" s="25">
        <v>43997</v>
      </c>
      <c r="E4925" t="s">
        <v>89</v>
      </c>
      <c r="F4925" s="106"/>
    </row>
    <row r="4926" spans="1:6" x14ac:dyDescent="0.25">
      <c r="A4926" s="17">
        <v>36400295</v>
      </c>
      <c r="B4926" s="24" t="s">
        <v>87</v>
      </c>
      <c r="C4926" s="25">
        <v>43997</v>
      </c>
      <c r="E4926" t="s">
        <v>89</v>
      </c>
      <c r="F4926" s="106"/>
    </row>
    <row r="4927" spans="1:6" x14ac:dyDescent="0.25">
      <c r="A4927" s="17">
        <v>46427</v>
      </c>
      <c r="B4927" s="24" t="s">
        <v>87</v>
      </c>
      <c r="C4927" s="25">
        <v>43998</v>
      </c>
      <c r="E4927" t="s">
        <v>89</v>
      </c>
      <c r="F4927" s="106"/>
    </row>
    <row r="4928" spans="1:6" x14ac:dyDescent="0.25">
      <c r="A4928" s="17">
        <v>46457</v>
      </c>
      <c r="B4928" s="24" t="s">
        <v>87</v>
      </c>
      <c r="C4928" s="25">
        <v>43998</v>
      </c>
      <c r="E4928" t="s">
        <v>89</v>
      </c>
      <c r="F4928" s="106"/>
    </row>
    <row r="4929" spans="1:6" x14ac:dyDescent="0.25">
      <c r="A4929" s="17">
        <v>46355</v>
      </c>
      <c r="B4929" s="24" t="s">
        <v>87</v>
      </c>
      <c r="C4929" s="25">
        <v>43998</v>
      </c>
      <c r="E4929" t="s">
        <v>89</v>
      </c>
      <c r="F4929" s="106"/>
    </row>
    <row r="4930" spans="1:6" x14ac:dyDescent="0.25">
      <c r="A4930" s="17">
        <v>46623</v>
      </c>
      <c r="B4930" s="24" t="s">
        <v>87</v>
      </c>
      <c r="C4930" s="25">
        <v>43998</v>
      </c>
      <c r="E4930" t="s">
        <v>89</v>
      </c>
      <c r="F4930" s="106"/>
    </row>
    <row r="4931" spans="1:6" x14ac:dyDescent="0.25">
      <c r="A4931" s="17">
        <v>50299443</v>
      </c>
      <c r="B4931" s="24" t="s">
        <v>87</v>
      </c>
      <c r="C4931" s="25">
        <v>44001</v>
      </c>
      <c r="E4931" t="s">
        <v>89</v>
      </c>
      <c r="F4931" s="106"/>
    </row>
    <row r="4932" spans="1:6" x14ac:dyDescent="0.25">
      <c r="A4932" s="17">
        <v>46499</v>
      </c>
      <c r="B4932" s="24" t="s">
        <v>87</v>
      </c>
      <c r="C4932" s="25">
        <v>44001</v>
      </c>
      <c r="E4932" t="s">
        <v>89</v>
      </c>
      <c r="F4932" s="106"/>
    </row>
    <row r="4933" spans="1:6" x14ac:dyDescent="0.25">
      <c r="A4933" s="17">
        <v>46570</v>
      </c>
      <c r="B4933" s="24" t="s">
        <v>87</v>
      </c>
      <c r="C4933" s="25">
        <v>44001</v>
      </c>
      <c r="E4933" t="s">
        <v>89</v>
      </c>
      <c r="F4933" s="106"/>
    </row>
    <row r="4934" spans="1:6" x14ac:dyDescent="0.25">
      <c r="A4934" s="17">
        <v>46575</v>
      </c>
      <c r="B4934" s="24" t="s">
        <v>87</v>
      </c>
      <c r="C4934" s="25">
        <v>44001</v>
      </c>
      <c r="E4934" t="s">
        <v>89</v>
      </c>
      <c r="F4934" s="106"/>
    </row>
    <row r="4935" spans="1:6" x14ac:dyDescent="0.25">
      <c r="A4935" s="17">
        <v>46819</v>
      </c>
      <c r="B4935" s="24" t="s">
        <v>87</v>
      </c>
      <c r="C4935" s="25">
        <v>44001</v>
      </c>
      <c r="E4935" t="s">
        <v>89</v>
      </c>
      <c r="F4935" s="106"/>
    </row>
    <row r="4936" spans="1:6" x14ac:dyDescent="0.25">
      <c r="A4936" s="17">
        <v>46417</v>
      </c>
      <c r="B4936" s="24" t="s">
        <v>87</v>
      </c>
      <c r="C4936" s="25">
        <v>44004</v>
      </c>
      <c r="E4936" t="s">
        <v>89</v>
      </c>
      <c r="F4936" s="106"/>
    </row>
    <row r="4937" spans="1:6" x14ac:dyDescent="0.25">
      <c r="A4937" s="17">
        <v>46460</v>
      </c>
      <c r="B4937" s="24" t="s">
        <v>87</v>
      </c>
      <c r="C4937" s="25">
        <v>44004</v>
      </c>
      <c r="E4937" t="s">
        <v>89</v>
      </c>
      <c r="F4937" s="106"/>
    </row>
    <row r="4938" spans="1:6" x14ac:dyDescent="0.25">
      <c r="A4938" s="17">
        <v>46752</v>
      </c>
      <c r="B4938" s="24" t="s">
        <v>87</v>
      </c>
      <c r="C4938" s="25">
        <v>44004</v>
      </c>
      <c r="E4938" t="s">
        <v>89</v>
      </c>
      <c r="F4938" s="106"/>
    </row>
    <row r="4939" spans="1:6" x14ac:dyDescent="0.25">
      <c r="A4939" s="17">
        <v>50343</v>
      </c>
      <c r="B4939" s="24" t="s">
        <v>87</v>
      </c>
      <c r="C4939" s="25">
        <v>44004</v>
      </c>
      <c r="E4939" t="s">
        <v>89</v>
      </c>
      <c r="F4939" s="106"/>
    </row>
    <row r="4940" spans="1:6" x14ac:dyDescent="0.25">
      <c r="A4940" s="17">
        <v>46500</v>
      </c>
      <c r="B4940" s="24" t="s">
        <v>87</v>
      </c>
      <c r="C4940" s="25">
        <v>44005</v>
      </c>
      <c r="E4940" t="s">
        <v>89</v>
      </c>
      <c r="F4940" s="106"/>
    </row>
    <row r="4941" spans="1:6" x14ac:dyDescent="0.25">
      <c r="A4941" s="17">
        <v>46565</v>
      </c>
      <c r="B4941" s="24" t="s">
        <v>87</v>
      </c>
      <c r="C4941" s="25">
        <v>44005</v>
      </c>
      <c r="E4941" t="s">
        <v>89</v>
      </c>
      <c r="F4941" s="106"/>
    </row>
    <row r="4942" spans="1:6" x14ac:dyDescent="0.25">
      <c r="A4942" s="17">
        <v>46566</v>
      </c>
      <c r="B4942" s="24" t="s">
        <v>87</v>
      </c>
      <c r="C4942" s="25">
        <v>44005</v>
      </c>
      <c r="E4942" t="s">
        <v>89</v>
      </c>
      <c r="F4942" s="106"/>
    </row>
    <row r="4943" spans="1:6" x14ac:dyDescent="0.25">
      <c r="A4943" s="17">
        <v>46567</v>
      </c>
      <c r="B4943" s="24" t="s">
        <v>87</v>
      </c>
      <c r="C4943" s="25">
        <v>44005</v>
      </c>
      <c r="E4943" t="s">
        <v>89</v>
      </c>
      <c r="F4943" s="106"/>
    </row>
    <row r="4944" spans="1:6" x14ac:dyDescent="0.25">
      <c r="A4944" s="17">
        <v>46529</v>
      </c>
      <c r="B4944" s="24" t="s">
        <v>87</v>
      </c>
      <c r="C4944" s="25">
        <v>44005</v>
      </c>
      <c r="E4944" t="s">
        <v>89</v>
      </c>
      <c r="F4944" s="106"/>
    </row>
    <row r="4945" spans="1:6" x14ac:dyDescent="0.25">
      <c r="A4945" s="17">
        <v>46573</v>
      </c>
      <c r="B4945" s="24" t="s">
        <v>87</v>
      </c>
      <c r="C4945" s="25">
        <v>44005</v>
      </c>
      <c r="E4945" t="s">
        <v>89</v>
      </c>
      <c r="F4945" s="106"/>
    </row>
    <row r="4946" spans="1:6" x14ac:dyDescent="0.25">
      <c r="A4946" s="17">
        <v>46772</v>
      </c>
      <c r="B4946" s="24" t="s">
        <v>87</v>
      </c>
      <c r="C4946" s="25">
        <v>44005</v>
      </c>
      <c r="E4946" t="s">
        <v>89</v>
      </c>
      <c r="F4946" s="106"/>
    </row>
    <row r="4947" spans="1:6" x14ac:dyDescent="0.25">
      <c r="A4947" s="17">
        <v>46807</v>
      </c>
      <c r="B4947" s="24" t="s">
        <v>87</v>
      </c>
      <c r="C4947" s="25">
        <v>44005</v>
      </c>
      <c r="E4947" t="s">
        <v>89</v>
      </c>
      <c r="F4947" s="106"/>
    </row>
    <row r="4948" spans="1:6" x14ac:dyDescent="0.25">
      <c r="A4948" s="17">
        <v>46367</v>
      </c>
      <c r="B4948" s="24" t="s">
        <v>87</v>
      </c>
      <c r="C4948" s="25">
        <v>44006</v>
      </c>
      <c r="E4948" t="s">
        <v>89</v>
      </c>
      <c r="F4948" s="106"/>
    </row>
    <row r="4949" spans="1:6" x14ac:dyDescent="0.25">
      <c r="A4949" s="17">
        <v>46421</v>
      </c>
      <c r="B4949" s="24" t="s">
        <v>87</v>
      </c>
      <c r="C4949" s="25">
        <v>44006</v>
      </c>
      <c r="E4949" t="s">
        <v>89</v>
      </c>
      <c r="F4949" s="106"/>
    </row>
    <row r="4950" spans="1:6" x14ac:dyDescent="0.25">
      <c r="A4950" s="17">
        <v>46439</v>
      </c>
      <c r="B4950" s="24" t="s">
        <v>87</v>
      </c>
      <c r="C4950" s="25">
        <v>44006</v>
      </c>
      <c r="E4950" t="s">
        <v>89</v>
      </c>
      <c r="F4950" s="106"/>
    </row>
    <row r="4951" spans="1:6" x14ac:dyDescent="0.25">
      <c r="A4951" s="17">
        <v>46405</v>
      </c>
      <c r="B4951" s="24" t="s">
        <v>87</v>
      </c>
      <c r="C4951" s="25">
        <v>44006</v>
      </c>
      <c r="E4951" t="s">
        <v>89</v>
      </c>
      <c r="F4951" s="106"/>
    </row>
    <row r="4952" spans="1:6" x14ac:dyDescent="0.25">
      <c r="A4952" s="17">
        <v>46473</v>
      </c>
      <c r="B4952" s="24" t="s">
        <v>87</v>
      </c>
      <c r="C4952" s="25">
        <v>44006</v>
      </c>
      <c r="E4952" t="s">
        <v>89</v>
      </c>
      <c r="F4952" s="106"/>
    </row>
    <row r="4953" spans="1:6" x14ac:dyDescent="0.25">
      <c r="A4953" s="17">
        <v>46409</v>
      </c>
      <c r="B4953" s="24" t="s">
        <v>87</v>
      </c>
      <c r="C4953" s="25">
        <v>44006</v>
      </c>
      <c r="E4953" t="s">
        <v>89</v>
      </c>
      <c r="F4953" s="106"/>
    </row>
    <row r="4954" spans="1:6" x14ac:dyDescent="0.25">
      <c r="A4954" s="17">
        <v>46530</v>
      </c>
      <c r="B4954" s="33" t="s">
        <v>87</v>
      </c>
      <c r="C4954" s="25">
        <v>44006</v>
      </c>
      <c r="E4954" t="s">
        <v>89</v>
      </c>
      <c r="F4954" s="106"/>
    </row>
    <row r="4955" spans="1:6" x14ac:dyDescent="0.25">
      <c r="A4955" s="17">
        <v>46496</v>
      </c>
      <c r="B4955" s="24" t="s">
        <v>87</v>
      </c>
      <c r="C4955" s="25">
        <v>44007</v>
      </c>
      <c r="E4955" t="s">
        <v>89</v>
      </c>
      <c r="F4955" s="106"/>
    </row>
    <row r="4956" spans="1:6" x14ac:dyDescent="0.25">
      <c r="A4956" s="17">
        <v>46505</v>
      </c>
      <c r="B4956" s="24" t="s">
        <v>87</v>
      </c>
      <c r="C4956" s="25">
        <v>44007</v>
      </c>
      <c r="E4956" t="s">
        <v>89</v>
      </c>
      <c r="F4956" s="106"/>
    </row>
    <row r="4957" spans="1:6" x14ac:dyDescent="0.25">
      <c r="A4957" s="17">
        <v>46531</v>
      </c>
      <c r="B4957" s="24" t="s">
        <v>87</v>
      </c>
      <c r="C4957" s="25">
        <v>44007</v>
      </c>
      <c r="E4957" t="s">
        <v>89</v>
      </c>
      <c r="F4957" s="106"/>
    </row>
    <row r="4958" spans="1:6" x14ac:dyDescent="0.25">
      <c r="A4958" s="17">
        <v>46600</v>
      </c>
      <c r="B4958" s="24" t="s">
        <v>87</v>
      </c>
      <c r="C4958" s="25">
        <v>44007</v>
      </c>
      <c r="E4958" t="s">
        <v>89</v>
      </c>
      <c r="F4958" s="106"/>
    </row>
    <row r="4959" spans="1:6" x14ac:dyDescent="0.25">
      <c r="A4959" s="17">
        <v>46621</v>
      </c>
      <c r="B4959" s="24" t="s">
        <v>87</v>
      </c>
      <c r="C4959" s="25">
        <v>44007</v>
      </c>
      <c r="E4959" t="s">
        <v>89</v>
      </c>
      <c r="F4959" s="106"/>
    </row>
    <row r="4960" spans="1:6" x14ac:dyDescent="0.25">
      <c r="A4960" s="17">
        <v>46773</v>
      </c>
      <c r="B4960" s="24" t="s">
        <v>87</v>
      </c>
      <c r="C4960" s="25">
        <v>44007</v>
      </c>
      <c r="E4960" t="s">
        <v>89</v>
      </c>
      <c r="F4960" s="106"/>
    </row>
    <row r="4961" spans="1:6" x14ac:dyDescent="0.25">
      <c r="A4961" s="17">
        <v>46814</v>
      </c>
      <c r="B4961" s="24" t="s">
        <v>87</v>
      </c>
      <c r="C4961" s="25">
        <v>44007</v>
      </c>
      <c r="E4961" t="s">
        <v>89</v>
      </c>
      <c r="F4961" s="106"/>
    </row>
    <row r="4962" spans="1:6" x14ac:dyDescent="0.25">
      <c r="A4962" s="17">
        <v>46247</v>
      </c>
      <c r="B4962" s="33" t="s">
        <v>87</v>
      </c>
      <c r="C4962" s="25">
        <v>44008</v>
      </c>
      <c r="E4962" t="s">
        <v>89</v>
      </c>
      <c r="F4962" s="106"/>
    </row>
    <row r="4963" spans="1:6" x14ac:dyDescent="0.25">
      <c r="A4963" s="17">
        <v>46813</v>
      </c>
      <c r="B4963" s="24" t="s">
        <v>87</v>
      </c>
      <c r="C4963" s="25">
        <v>44008</v>
      </c>
      <c r="E4963" t="s">
        <v>89</v>
      </c>
      <c r="F4963" s="106"/>
    </row>
    <row r="4964" spans="1:6" x14ac:dyDescent="0.25">
      <c r="A4964" s="17">
        <v>46800</v>
      </c>
      <c r="B4964" s="24" t="s">
        <v>87</v>
      </c>
      <c r="C4964" s="25">
        <v>44011</v>
      </c>
      <c r="E4964" t="s">
        <v>89</v>
      </c>
      <c r="F4964" s="106"/>
    </row>
    <row r="4965" spans="1:6" x14ac:dyDescent="0.25">
      <c r="A4965" s="17">
        <v>46801</v>
      </c>
      <c r="B4965" s="24" t="s">
        <v>87</v>
      </c>
      <c r="C4965" s="25">
        <v>44011</v>
      </c>
      <c r="E4965" t="s">
        <v>89</v>
      </c>
      <c r="F4965" s="106"/>
    </row>
    <row r="4966" spans="1:6" x14ac:dyDescent="0.25">
      <c r="A4966" s="17">
        <v>46912</v>
      </c>
      <c r="B4966" s="24" t="s">
        <v>87</v>
      </c>
      <c r="C4966" s="25">
        <v>44011</v>
      </c>
      <c r="E4966" t="s">
        <v>89</v>
      </c>
      <c r="F4966" s="106"/>
    </row>
    <row r="4967" spans="1:6" x14ac:dyDescent="0.25">
      <c r="A4967" s="17">
        <v>46913</v>
      </c>
      <c r="B4967" s="24" t="s">
        <v>87</v>
      </c>
      <c r="C4967" s="25">
        <v>44011</v>
      </c>
      <c r="E4967" t="s">
        <v>89</v>
      </c>
      <c r="F4967" s="106"/>
    </row>
    <row r="4968" spans="1:6" x14ac:dyDescent="0.25">
      <c r="A4968" s="17">
        <v>46796</v>
      </c>
      <c r="B4968" s="24" t="s">
        <v>87</v>
      </c>
      <c r="C4968" s="25">
        <v>44012</v>
      </c>
      <c r="E4968" t="s">
        <v>89</v>
      </c>
      <c r="F4968" s="106"/>
    </row>
    <row r="4969" spans="1:6" x14ac:dyDescent="0.25">
      <c r="A4969" s="17">
        <v>46818</v>
      </c>
      <c r="B4969" s="24" t="s">
        <v>87</v>
      </c>
      <c r="C4969" s="25">
        <v>44012</v>
      </c>
      <c r="E4969" t="s">
        <v>89</v>
      </c>
      <c r="F4969" s="106"/>
    </row>
    <row r="4970" spans="1:6" x14ac:dyDescent="0.25">
      <c r="A4970" s="17">
        <v>46817</v>
      </c>
      <c r="B4970" s="24" t="s">
        <v>87</v>
      </c>
      <c r="C4970" s="25">
        <v>44012</v>
      </c>
      <c r="E4970" t="s">
        <v>89</v>
      </c>
      <c r="F4970" s="106"/>
    </row>
    <row r="4971" spans="1:6" x14ac:dyDescent="0.25">
      <c r="A4971" s="17">
        <v>46816</v>
      </c>
      <c r="B4971" s="24" t="s">
        <v>87</v>
      </c>
      <c r="C4971" s="25">
        <v>44012</v>
      </c>
      <c r="E4971" t="s">
        <v>89</v>
      </c>
      <c r="F4971" s="106"/>
    </row>
    <row r="4972" spans="1:6" x14ac:dyDescent="0.25">
      <c r="A4972" s="17">
        <v>46908</v>
      </c>
      <c r="B4972" s="24" t="s">
        <v>87</v>
      </c>
      <c r="C4972" s="25">
        <v>44012</v>
      </c>
      <c r="E4972" t="s">
        <v>89</v>
      </c>
      <c r="F4972" s="106"/>
    </row>
    <row r="4973" spans="1:6" x14ac:dyDescent="0.25">
      <c r="A4973" s="17">
        <v>46909</v>
      </c>
      <c r="B4973" s="24" t="s">
        <v>87</v>
      </c>
      <c r="C4973" s="25">
        <v>44012</v>
      </c>
      <c r="E4973" t="s">
        <v>89</v>
      </c>
      <c r="F4973" s="106"/>
    </row>
    <row r="4974" spans="1:6" x14ac:dyDescent="0.25">
      <c r="A4974" s="17">
        <v>46910</v>
      </c>
      <c r="B4974" s="24" t="s">
        <v>87</v>
      </c>
      <c r="C4974" s="25">
        <v>44012</v>
      </c>
      <c r="E4974" t="s">
        <v>89</v>
      </c>
      <c r="F4974" s="106"/>
    </row>
    <row r="4975" spans="1:6" x14ac:dyDescent="0.25">
      <c r="A4975" s="17">
        <v>46911</v>
      </c>
      <c r="B4975" s="24" t="s">
        <v>87</v>
      </c>
      <c r="C4975" s="25">
        <v>44012</v>
      </c>
      <c r="E4975" t="s">
        <v>89</v>
      </c>
      <c r="F4975" s="106"/>
    </row>
    <row r="4976" spans="1:6" x14ac:dyDescent="0.25">
      <c r="A4976" s="17">
        <v>46797</v>
      </c>
      <c r="B4976" s="24" t="s">
        <v>87</v>
      </c>
      <c r="C4976" s="25">
        <v>44012</v>
      </c>
      <c r="E4976" t="s">
        <v>89</v>
      </c>
      <c r="F4976" s="106"/>
    </row>
    <row r="4977" spans="1:6" x14ac:dyDescent="0.25">
      <c r="A4977" s="17">
        <v>44481</v>
      </c>
      <c r="B4977" s="33" t="s">
        <v>87</v>
      </c>
      <c r="C4977" s="25">
        <v>44013</v>
      </c>
      <c r="E4977" t="s">
        <v>89</v>
      </c>
      <c r="F4977" s="106"/>
    </row>
    <row r="4978" spans="1:6" x14ac:dyDescent="0.25">
      <c r="A4978" s="17">
        <v>44928</v>
      </c>
      <c r="B4978" s="24" t="s">
        <v>87</v>
      </c>
      <c r="C4978" s="25">
        <v>44013</v>
      </c>
      <c r="E4978" t="s">
        <v>89</v>
      </c>
      <c r="F4978" s="106"/>
    </row>
    <row r="4979" spans="1:6" x14ac:dyDescent="0.25">
      <c r="A4979" s="17">
        <v>46824</v>
      </c>
      <c r="B4979" s="24" t="s">
        <v>87</v>
      </c>
      <c r="C4979" s="25">
        <v>44013</v>
      </c>
      <c r="E4979" t="s">
        <v>89</v>
      </c>
      <c r="F4979" s="106"/>
    </row>
    <row r="4980" spans="1:6" x14ac:dyDescent="0.25">
      <c r="A4980" s="17">
        <v>46863</v>
      </c>
      <c r="B4980" s="24" t="s">
        <v>87</v>
      </c>
      <c r="C4980" s="25">
        <v>44013</v>
      </c>
      <c r="E4980" t="s">
        <v>89</v>
      </c>
      <c r="F4980" s="106"/>
    </row>
    <row r="4981" spans="1:6" x14ac:dyDescent="0.25">
      <c r="A4981" s="17">
        <v>46211</v>
      </c>
      <c r="B4981" s="33" t="s">
        <v>87</v>
      </c>
      <c r="C4981" s="25">
        <v>44014</v>
      </c>
      <c r="E4981" t="s">
        <v>89</v>
      </c>
      <c r="F4981" s="106"/>
    </row>
    <row r="4982" spans="1:6" x14ac:dyDescent="0.25">
      <c r="A4982" s="17">
        <v>46256</v>
      </c>
      <c r="B4982" s="33" t="s">
        <v>87</v>
      </c>
      <c r="C4982" s="25">
        <v>44014</v>
      </c>
      <c r="E4982" t="s">
        <v>89</v>
      </c>
      <c r="F4982" s="106"/>
    </row>
    <row r="4983" spans="1:6" x14ac:dyDescent="0.25">
      <c r="A4983" s="17">
        <v>46210</v>
      </c>
      <c r="B4983" s="24" t="s">
        <v>87</v>
      </c>
      <c r="C4983" s="25">
        <v>44014</v>
      </c>
      <c r="E4983" t="s">
        <v>89</v>
      </c>
      <c r="F4983" s="106"/>
    </row>
    <row r="4984" spans="1:6" x14ac:dyDescent="0.25">
      <c r="A4984" s="17">
        <v>46244</v>
      </c>
      <c r="B4984" s="24" t="s">
        <v>87</v>
      </c>
      <c r="C4984" s="25">
        <v>44014</v>
      </c>
      <c r="E4984" t="s">
        <v>89</v>
      </c>
      <c r="F4984" s="106"/>
    </row>
    <row r="4985" spans="1:6" x14ac:dyDescent="0.25">
      <c r="A4985" s="17">
        <v>46788</v>
      </c>
      <c r="B4985" s="24" t="s">
        <v>87</v>
      </c>
      <c r="C4985" s="25">
        <v>44018</v>
      </c>
      <c r="E4985" t="s">
        <v>89</v>
      </c>
      <c r="F4985" s="106"/>
    </row>
    <row r="4986" spans="1:6" x14ac:dyDescent="0.25">
      <c r="A4986" s="17">
        <v>46833</v>
      </c>
      <c r="B4986" s="24" t="s">
        <v>87</v>
      </c>
      <c r="C4986" s="25">
        <v>44018</v>
      </c>
      <c r="E4986" t="s">
        <v>89</v>
      </c>
      <c r="F4986" s="106"/>
    </row>
    <row r="4987" spans="1:6" x14ac:dyDescent="0.25">
      <c r="A4987" s="17">
        <v>46834</v>
      </c>
      <c r="B4987" s="24" t="s">
        <v>87</v>
      </c>
      <c r="C4987" s="25">
        <v>44018</v>
      </c>
      <c r="E4987" t="s">
        <v>89</v>
      </c>
      <c r="F4987" s="106"/>
    </row>
    <row r="4988" spans="1:6" x14ac:dyDescent="0.25">
      <c r="A4988" s="17">
        <v>46876</v>
      </c>
      <c r="B4988" s="24" t="s">
        <v>87</v>
      </c>
      <c r="C4988" s="25">
        <v>44018</v>
      </c>
      <c r="E4988" t="s">
        <v>89</v>
      </c>
      <c r="F4988" s="106"/>
    </row>
    <row r="4989" spans="1:6" x14ac:dyDescent="0.25">
      <c r="A4989" s="17">
        <v>46253</v>
      </c>
      <c r="B4989" s="33" t="s">
        <v>87</v>
      </c>
      <c r="C4989" s="25">
        <v>44019</v>
      </c>
      <c r="E4989" t="s">
        <v>89</v>
      </c>
      <c r="F4989" s="106"/>
    </row>
    <row r="4990" spans="1:6" x14ac:dyDescent="0.25">
      <c r="A4990" s="17">
        <v>46856</v>
      </c>
      <c r="B4990" s="24" t="s">
        <v>87</v>
      </c>
      <c r="C4990" s="25">
        <v>44019</v>
      </c>
      <c r="E4990" t="s">
        <v>89</v>
      </c>
      <c r="F4990" s="106"/>
    </row>
    <row r="4991" spans="1:6" x14ac:dyDescent="0.25">
      <c r="A4991" s="17">
        <v>46861</v>
      </c>
      <c r="B4991" s="24" t="s">
        <v>87</v>
      </c>
      <c r="C4991" s="25">
        <v>44019</v>
      </c>
      <c r="E4991" t="s">
        <v>89</v>
      </c>
      <c r="F4991" s="106"/>
    </row>
    <row r="4992" spans="1:6" x14ac:dyDescent="0.25">
      <c r="A4992" s="17">
        <v>46845</v>
      </c>
      <c r="B4992" s="24" t="s">
        <v>87</v>
      </c>
      <c r="C4992" s="25">
        <v>44019</v>
      </c>
      <c r="E4992" t="s">
        <v>89</v>
      </c>
      <c r="F4992" s="106"/>
    </row>
    <row r="4993" spans="1:6" x14ac:dyDescent="0.25">
      <c r="A4993" s="17">
        <v>46832</v>
      </c>
      <c r="B4993" s="24" t="s">
        <v>87</v>
      </c>
      <c r="C4993" s="25">
        <v>44020</v>
      </c>
      <c r="E4993" t="s">
        <v>89</v>
      </c>
      <c r="F4993" s="106"/>
    </row>
    <row r="4994" spans="1:6" x14ac:dyDescent="0.25">
      <c r="A4994" s="17">
        <v>46858</v>
      </c>
      <c r="B4994" s="24" t="s">
        <v>87</v>
      </c>
      <c r="C4994" s="25">
        <v>44020</v>
      </c>
      <c r="E4994" t="s">
        <v>89</v>
      </c>
      <c r="F4994" s="106"/>
    </row>
    <row r="4995" spans="1:6" x14ac:dyDescent="0.25">
      <c r="A4995" s="17">
        <v>46865</v>
      </c>
      <c r="B4995" s="24" t="s">
        <v>87</v>
      </c>
      <c r="C4995" s="25">
        <v>44020</v>
      </c>
      <c r="E4995" t="s">
        <v>89</v>
      </c>
      <c r="F4995" s="106"/>
    </row>
    <row r="4996" spans="1:6" x14ac:dyDescent="0.25">
      <c r="A4996" s="17">
        <v>46866</v>
      </c>
      <c r="B4996" s="24" t="s">
        <v>87</v>
      </c>
      <c r="C4996" s="25">
        <v>44020</v>
      </c>
      <c r="E4996" t="s">
        <v>89</v>
      </c>
      <c r="F4996" s="106"/>
    </row>
    <row r="4997" spans="1:6" x14ac:dyDescent="0.25">
      <c r="A4997" s="17">
        <v>46973</v>
      </c>
      <c r="B4997" s="24" t="s">
        <v>87</v>
      </c>
      <c r="C4997" s="25">
        <v>44020</v>
      </c>
      <c r="E4997" t="s">
        <v>89</v>
      </c>
      <c r="F4997" s="106"/>
    </row>
    <row r="4998" spans="1:6" x14ac:dyDescent="0.25">
      <c r="A4998" s="17">
        <v>46978</v>
      </c>
      <c r="B4998" s="24" t="s">
        <v>87</v>
      </c>
      <c r="C4998" s="25">
        <v>44020</v>
      </c>
      <c r="E4998" t="s">
        <v>89</v>
      </c>
      <c r="F4998" s="106"/>
    </row>
    <row r="4999" spans="1:6" x14ac:dyDescent="0.25">
      <c r="A4999" s="17">
        <v>46849</v>
      </c>
      <c r="B4999" s="24" t="s">
        <v>87</v>
      </c>
      <c r="C4999" s="25">
        <v>44020</v>
      </c>
      <c r="E4999" t="s">
        <v>89</v>
      </c>
      <c r="F4999" s="106"/>
    </row>
    <row r="5000" spans="1:6" x14ac:dyDescent="0.25">
      <c r="A5000" s="17">
        <v>46847</v>
      </c>
      <c r="B5000" s="24" t="s">
        <v>87</v>
      </c>
      <c r="C5000" s="25">
        <v>44020</v>
      </c>
      <c r="E5000" t="s">
        <v>89</v>
      </c>
      <c r="F5000" s="106"/>
    </row>
    <row r="5001" spans="1:6" x14ac:dyDescent="0.25">
      <c r="A5001" s="17">
        <v>46968</v>
      </c>
      <c r="B5001" s="24" t="s">
        <v>87</v>
      </c>
      <c r="C5001" s="25">
        <v>44021</v>
      </c>
      <c r="E5001" t="s">
        <v>89</v>
      </c>
      <c r="F5001" s="106"/>
    </row>
    <row r="5002" spans="1:6" x14ac:dyDescent="0.25">
      <c r="A5002" s="17">
        <v>46969</v>
      </c>
      <c r="B5002" s="24" t="s">
        <v>87</v>
      </c>
      <c r="C5002" s="25">
        <v>44021</v>
      </c>
      <c r="E5002" t="s">
        <v>89</v>
      </c>
      <c r="F5002" s="106"/>
    </row>
    <row r="5003" spans="1:6" x14ac:dyDescent="0.25">
      <c r="A5003" s="17">
        <v>46970</v>
      </c>
      <c r="B5003" s="24" t="s">
        <v>87</v>
      </c>
      <c r="C5003" s="25">
        <v>44021</v>
      </c>
      <c r="E5003" t="s">
        <v>89</v>
      </c>
      <c r="F5003" s="106"/>
    </row>
    <row r="5004" spans="1:6" x14ac:dyDescent="0.25">
      <c r="A5004" s="17">
        <v>46971</v>
      </c>
      <c r="B5004" s="24" t="s">
        <v>87</v>
      </c>
      <c r="C5004" s="25">
        <v>44021</v>
      </c>
      <c r="E5004" t="s">
        <v>89</v>
      </c>
      <c r="F5004" s="106"/>
    </row>
    <row r="5005" spans="1:6" x14ac:dyDescent="0.25">
      <c r="A5005" s="17">
        <v>46882</v>
      </c>
      <c r="B5005" s="24" t="s">
        <v>87</v>
      </c>
      <c r="C5005" s="25">
        <v>44022</v>
      </c>
      <c r="E5005" t="s">
        <v>89</v>
      </c>
      <c r="F5005" s="106"/>
    </row>
    <row r="5006" spans="1:6" x14ac:dyDescent="0.25">
      <c r="A5006" s="17">
        <v>50074323</v>
      </c>
      <c r="B5006" s="24" t="s">
        <v>87</v>
      </c>
      <c r="C5006" s="25">
        <v>44022</v>
      </c>
      <c r="E5006" t="s">
        <v>89</v>
      </c>
      <c r="F5006" s="106"/>
    </row>
    <row r="5007" spans="1:6" x14ac:dyDescent="0.25">
      <c r="A5007" s="17">
        <v>46883</v>
      </c>
      <c r="B5007" s="24" t="s">
        <v>87</v>
      </c>
      <c r="C5007" s="25">
        <v>44022</v>
      </c>
      <c r="E5007" t="s">
        <v>89</v>
      </c>
      <c r="F5007" s="106"/>
    </row>
    <row r="5008" spans="1:6" x14ac:dyDescent="0.25">
      <c r="A5008" s="17">
        <v>46884</v>
      </c>
      <c r="B5008" s="24" t="s">
        <v>87</v>
      </c>
      <c r="C5008" s="25">
        <v>44022</v>
      </c>
      <c r="E5008" t="s">
        <v>89</v>
      </c>
      <c r="F5008" s="106"/>
    </row>
    <row r="5009" spans="1:6" x14ac:dyDescent="0.25">
      <c r="A5009" s="17">
        <v>46885</v>
      </c>
      <c r="B5009" s="24" t="s">
        <v>87</v>
      </c>
      <c r="C5009" s="25">
        <v>44022</v>
      </c>
      <c r="E5009" t="s">
        <v>89</v>
      </c>
      <c r="F5009" s="106"/>
    </row>
    <row r="5010" spans="1:6" x14ac:dyDescent="0.25">
      <c r="A5010" s="17">
        <v>46886</v>
      </c>
      <c r="B5010" s="24" t="s">
        <v>87</v>
      </c>
      <c r="C5010" s="25">
        <v>44022</v>
      </c>
      <c r="E5010" t="s">
        <v>89</v>
      </c>
      <c r="F5010" s="106"/>
    </row>
    <row r="5011" spans="1:6" x14ac:dyDescent="0.25">
      <c r="A5011" s="17">
        <v>46887</v>
      </c>
      <c r="B5011" s="24" t="s">
        <v>87</v>
      </c>
      <c r="C5011" s="25">
        <v>44022</v>
      </c>
      <c r="E5011" t="s">
        <v>89</v>
      </c>
      <c r="F5011" s="106"/>
    </row>
    <row r="5012" spans="1:6" x14ac:dyDescent="0.25">
      <c r="A5012" s="17">
        <v>46889</v>
      </c>
      <c r="B5012" s="24" t="s">
        <v>87</v>
      </c>
      <c r="C5012" s="25">
        <v>44022</v>
      </c>
      <c r="E5012" t="s">
        <v>89</v>
      </c>
      <c r="F5012" s="106"/>
    </row>
    <row r="5013" spans="1:6" x14ac:dyDescent="0.25">
      <c r="A5013" s="17">
        <v>46888</v>
      </c>
      <c r="B5013" s="24" t="s">
        <v>87</v>
      </c>
      <c r="C5013" s="25">
        <v>44022</v>
      </c>
      <c r="E5013" t="s">
        <v>89</v>
      </c>
      <c r="F5013" s="106"/>
    </row>
    <row r="5014" spans="1:6" x14ac:dyDescent="0.25">
      <c r="A5014" s="17">
        <v>46787</v>
      </c>
      <c r="B5014" s="24" t="s">
        <v>87</v>
      </c>
      <c r="C5014" s="25">
        <v>44026</v>
      </c>
      <c r="E5014" t="s">
        <v>89</v>
      </c>
      <c r="F5014" s="106"/>
    </row>
    <row r="5015" spans="1:6" x14ac:dyDescent="0.25">
      <c r="A5015" s="17">
        <v>46827</v>
      </c>
      <c r="B5015" s="24" t="s">
        <v>87</v>
      </c>
      <c r="C5015" s="25">
        <v>44026</v>
      </c>
      <c r="E5015" t="s">
        <v>89</v>
      </c>
      <c r="F5015" s="106"/>
    </row>
    <row r="5016" spans="1:6" x14ac:dyDescent="0.25">
      <c r="A5016" s="17">
        <v>46836</v>
      </c>
      <c r="B5016" s="24" t="s">
        <v>87</v>
      </c>
      <c r="C5016" s="25">
        <v>44026</v>
      </c>
      <c r="E5016" t="s">
        <v>89</v>
      </c>
      <c r="F5016" s="106"/>
    </row>
    <row r="5017" spans="1:6" x14ac:dyDescent="0.25">
      <c r="A5017" s="17">
        <v>46854</v>
      </c>
      <c r="B5017" s="24" t="s">
        <v>87</v>
      </c>
      <c r="C5017" s="25">
        <v>44026</v>
      </c>
      <c r="E5017" t="s">
        <v>89</v>
      </c>
      <c r="F5017" s="106"/>
    </row>
    <row r="5018" spans="1:6" x14ac:dyDescent="0.25">
      <c r="A5018" s="17">
        <v>46890</v>
      </c>
      <c r="B5018" s="24" t="s">
        <v>87</v>
      </c>
      <c r="C5018" s="25">
        <v>44026</v>
      </c>
      <c r="E5018" t="s">
        <v>89</v>
      </c>
      <c r="F5018" s="106"/>
    </row>
    <row r="5019" spans="1:6" x14ac:dyDescent="0.25">
      <c r="A5019" s="17">
        <v>46891</v>
      </c>
      <c r="B5019" s="24" t="s">
        <v>87</v>
      </c>
      <c r="C5019" s="25">
        <v>44026</v>
      </c>
      <c r="E5019" t="s">
        <v>89</v>
      </c>
      <c r="F5019" s="106"/>
    </row>
    <row r="5020" spans="1:6" x14ac:dyDescent="0.25">
      <c r="A5020" s="17">
        <v>46930</v>
      </c>
      <c r="B5020" s="24" t="s">
        <v>87</v>
      </c>
      <c r="C5020" s="25">
        <v>44026</v>
      </c>
      <c r="E5020" t="s">
        <v>89</v>
      </c>
      <c r="F5020" s="106"/>
    </row>
    <row r="5021" spans="1:6" x14ac:dyDescent="0.25">
      <c r="A5021" s="17">
        <v>46929</v>
      </c>
      <c r="B5021" s="24" t="s">
        <v>87</v>
      </c>
      <c r="C5021" s="25">
        <v>44026</v>
      </c>
      <c r="E5021" t="s">
        <v>89</v>
      </c>
      <c r="F5021" s="106"/>
    </row>
    <row r="5022" spans="1:6" x14ac:dyDescent="0.25">
      <c r="A5022" s="17">
        <v>46931</v>
      </c>
      <c r="B5022" s="24" t="s">
        <v>87</v>
      </c>
      <c r="C5022" s="25">
        <v>44026</v>
      </c>
      <c r="E5022" t="s">
        <v>89</v>
      </c>
      <c r="F5022" s="106"/>
    </row>
    <row r="5023" spans="1:6" x14ac:dyDescent="0.25">
      <c r="A5023" s="17">
        <v>46932</v>
      </c>
      <c r="B5023" s="24" t="s">
        <v>87</v>
      </c>
      <c r="C5023" s="25">
        <v>44026</v>
      </c>
      <c r="E5023" t="s">
        <v>89</v>
      </c>
      <c r="F5023" s="106"/>
    </row>
    <row r="5024" spans="1:6" x14ac:dyDescent="0.25">
      <c r="A5024" s="17">
        <v>46933</v>
      </c>
      <c r="B5024" s="24" t="s">
        <v>87</v>
      </c>
      <c r="C5024" s="25">
        <v>44026</v>
      </c>
      <c r="E5024" t="s">
        <v>89</v>
      </c>
      <c r="F5024" s="106"/>
    </row>
    <row r="5025" spans="1:6" x14ac:dyDescent="0.25">
      <c r="A5025" s="17">
        <v>46934</v>
      </c>
      <c r="B5025" s="24" t="s">
        <v>87</v>
      </c>
      <c r="C5025" s="25">
        <v>44026</v>
      </c>
      <c r="E5025" t="s">
        <v>89</v>
      </c>
      <c r="F5025" s="106"/>
    </row>
    <row r="5026" spans="1:6" x14ac:dyDescent="0.25">
      <c r="A5026" s="17">
        <v>51481</v>
      </c>
      <c r="B5026" s="24" t="s">
        <v>87</v>
      </c>
      <c r="C5026" s="25">
        <v>44026</v>
      </c>
      <c r="E5026" t="s">
        <v>89</v>
      </c>
      <c r="F5026" s="106"/>
    </row>
    <row r="5027" spans="1:6" x14ac:dyDescent="0.25">
      <c r="A5027" s="17">
        <v>51480</v>
      </c>
      <c r="B5027" s="24" t="s">
        <v>87</v>
      </c>
      <c r="C5027" s="25">
        <v>44026</v>
      </c>
      <c r="E5027" t="s">
        <v>89</v>
      </c>
      <c r="F5027" s="106"/>
    </row>
    <row r="5028" spans="1:6" x14ac:dyDescent="0.25">
      <c r="A5028" s="17">
        <v>46935</v>
      </c>
      <c r="B5028" s="24" t="s">
        <v>87</v>
      </c>
      <c r="C5028" s="25">
        <v>44027</v>
      </c>
      <c r="E5028" t="s">
        <v>89</v>
      </c>
      <c r="F5028" s="106"/>
    </row>
    <row r="5029" spans="1:6" x14ac:dyDescent="0.25">
      <c r="A5029" s="17">
        <v>46936</v>
      </c>
      <c r="B5029" s="24" t="s">
        <v>87</v>
      </c>
      <c r="C5029" s="25">
        <v>44027</v>
      </c>
      <c r="E5029" t="s">
        <v>89</v>
      </c>
      <c r="F5029" s="106"/>
    </row>
    <row r="5030" spans="1:6" x14ac:dyDescent="0.25">
      <c r="A5030" s="17">
        <v>46938</v>
      </c>
      <c r="B5030" s="24" t="s">
        <v>87</v>
      </c>
      <c r="C5030" s="25">
        <v>44027</v>
      </c>
      <c r="E5030" t="s">
        <v>89</v>
      </c>
      <c r="F5030" s="106"/>
    </row>
    <row r="5031" spans="1:6" x14ac:dyDescent="0.25">
      <c r="A5031" s="17">
        <v>46937</v>
      </c>
      <c r="B5031" s="24" t="s">
        <v>87</v>
      </c>
      <c r="C5031" s="25">
        <v>44027</v>
      </c>
      <c r="E5031" t="s">
        <v>89</v>
      </c>
      <c r="F5031" s="106"/>
    </row>
    <row r="5032" spans="1:6" x14ac:dyDescent="0.25">
      <c r="A5032" s="17">
        <v>46939</v>
      </c>
      <c r="B5032" s="24" t="s">
        <v>87</v>
      </c>
      <c r="C5032" s="25">
        <v>44027</v>
      </c>
      <c r="E5032" t="s">
        <v>89</v>
      </c>
      <c r="F5032" s="106"/>
    </row>
    <row r="5033" spans="1:6" x14ac:dyDescent="0.25">
      <c r="A5033" s="17">
        <v>46940</v>
      </c>
      <c r="B5033" s="24" t="s">
        <v>87</v>
      </c>
      <c r="C5033" s="25">
        <v>44027</v>
      </c>
      <c r="E5033" t="s">
        <v>89</v>
      </c>
      <c r="F5033" s="106"/>
    </row>
    <row r="5034" spans="1:6" x14ac:dyDescent="0.25">
      <c r="A5034" s="17">
        <v>46941</v>
      </c>
      <c r="B5034" s="24" t="s">
        <v>87</v>
      </c>
      <c r="C5034" s="25">
        <v>44027</v>
      </c>
      <c r="E5034" t="s">
        <v>89</v>
      </c>
      <c r="F5034" s="106"/>
    </row>
    <row r="5035" spans="1:6" x14ac:dyDescent="0.25">
      <c r="A5035" s="17">
        <v>46942</v>
      </c>
      <c r="B5035" s="24" t="s">
        <v>87</v>
      </c>
      <c r="C5035" s="25">
        <v>44027</v>
      </c>
      <c r="E5035" t="s">
        <v>89</v>
      </c>
      <c r="F5035" s="106"/>
    </row>
    <row r="5036" spans="1:6" x14ac:dyDescent="0.25">
      <c r="A5036" s="17">
        <v>46875</v>
      </c>
      <c r="B5036" s="24" t="s">
        <v>87</v>
      </c>
      <c r="C5036" s="25">
        <v>44028</v>
      </c>
      <c r="E5036" t="s">
        <v>89</v>
      </c>
      <c r="F5036" s="106"/>
    </row>
    <row r="5037" spans="1:6" x14ac:dyDescent="0.25">
      <c r="A5037" s="17">
        <v>46943</v>
      </c>
      <c r="B5037" s="24" t="s">
        <v>87</v>
      </c>
      <c r="C5037" s="25">
        <v>44028</v>
      </c>
      <c r="E5037" t="s">
        <v>89</v>
      </c>
      <c r="F5037" s="106"/>
    </row>
    <row r="5038" spans="1:6" x14ac:dyDescent="0.25">
      <c r="A5038" s="17">
        <v>46944</v>
      </c>
      <c r="B5038" s="24" t="s">
        <v>87</v>
      </c>
      <c r="C5038" s="25">
        <v>44028</v>
      </c>
      <c r="E5038" t="s">
        <v>89</v>
      </c>
      <c r="F5038" s="106"/>
    </row>
    <row r="5039" spans="1:6" x14ac:dyDescent="0.25">
      <c r="A5039" s="17">
        <v>46945</v>
      </c>
      <c r="B5039" s="24" t="s">
        <v>87</v>
      </c>
      <c r="C5039" s="25">
        <v>44028</v>
      </c>
      <c r="E5039" t="s">
        <v>89</v>
      </c>
      <c r="F5039" s="106"/>
    </row>
    <row r="5040" spans="1:6" x14ac:dyDescent="0.25">
      <c r="A5040" s="17">
        <v>46946</v>
      </c>
      <c r="B5040" s="24" t="s">
        <v>87</v>
      </c>
      <c r="C5040" s="25">
        <v>44028</v>
      </c>
      <c r="E5040" t="s">
        <v>89</v>
      </c>
      <c r="F5040" s="106"/>
    </row>
    <row r="5041" spans="1:6" x14ac:dyDescent="0.25">
      <c r="A5041" s="17">
        <v>46947</v>
      </c>
      <c r="B5041" s="24" t="s">
        <v>87</v>
      </c>
      <c r="C5041" s="25">
        <v>44028</v>
      </c>
      <c r="E5041" t="s">
        <v>89</v>
      </c>
      <c r="F5041" s="106"/>
    </row>
    <row r="5042" spans="1:6" x14ac:dyDescent="0.25">
      <c r="A5042" s="17">
        <v>46948</v>
      </c>
      <c r="B5042" s="24" t="s">
        <v>87</v>
      </c>
      <c r="C5042" s="25">
        <v>44028</v>
      </c>
      <c r="E5042" t="s">
        <v>89</v>
      </c>
      <c r="F5042" s="106"/>
    </row>
    <row r="5043" spans="1:6" x14ac:dyDescent="0.25">
      <c r="A5043" s="17">
        <v>46950</v>
      </c>
      <c r="B5043" s="24" t="s">
        <v>87</v>
      </c>
      <c r="C5043" s="25">
        <v>44028</v>
      </c>
      <c r="E5043" t="s">
        <v>89</v>
      </c>
      <c r="F5043" s="106"/>
    </row>
    <row r="5044" spans="1:6" x14ac:dyDescent="0.25">
      <c r="A5044" s="17">
        <v>46539</v>
      </c>
      <c r="B5044" s="24" t="s">
        <v>87</v>
      </c>
      <c r="C5044" s="25">
        <v>44032</v>
      </c>
      <c r="E5044" t="s">
        <v>89</v>
      </c>
      <c r="F5044" s="106"/>
    </row>
    <row r="5045" spans="1:6" x14ac:dyDescent="0.25">
      <c r="A5045" s="17">
        <v>46302</v>
      </c>
      <c r="B5045" s="24" t="s">
        <v>87</v>
      </c>
      <c r="C5045" s="25">
        <v>44032</v>
      </c>
      <c r="E5045" t="s">
        <v>89</v>
      </c>
      <c r="F5045" s="106"/>
    </row>
    <row r="5046" spans="1:6" x14ac:dyDescent="0.25">
      <c r="A5046" s="17">
        <v>46401</v>
      </c>
      <c r="B5046" s="24" t="s">
        <v>87</v>
      </c>
      <c r="C5046" s="25">
        <v>44032</v>
      </c>
      <c r="E5046" t="s">
        <v>89</v>
      </c>
      <c r="F5046" s="106"/>
    </row>
    <row r="5047" spans="1:6" x14ac:dyDescent="0.25">
      <c r="A5047" s="17">
        <v>46949</v>
      </c>
      <c r="B5047" s="24" t="s">
        <v>87</v>
      </c>
      <c r="C5047" s="25">
        <v>44032</v>
      </c>
      <c r="E5047" t="s">
        <v>89</v>
      </c>
      <c r="F5047" s="106"/>
    </row>
    <row r="5048" spans="1:6" x14ac:dyDescent="0.25">
      <c r="A5048" s="17">
        <v>46789</v>
      </c>
      <c r="B5048" s="24" t="s">
        <v>87</v>
      </c>
      <c r="C5048" s="25">
        <v>44032</v>
      </c>
      <c r="E5048" t="s">
        <v>89</v>
      </c>
      <c r="F5048" s="106"/>
    </row>
    <row r="5049" spans="1:6" x14ac:dyDescent="0.25">
      <c r="A5049" s="17">
        <v>46951</v>
      </c>
      <c r="B5049" s="24" t="s">
        <v>87</v>
      </c>
      <c r="C5049" s="25">
        <v>44032</v>
      </c>
      <c r="E5049" t="s">
        <v>89</v>
      </c>
      <c r="F5049" s="106"/>
    </row>
    <row r="5050" spans="1:6" x14ac:dyDescent="0.25">
      <c r="A5050" s="17">
        <v>46952</v>
      </c>
      <c r="B5050" s="24" t="s">
        <v>87</v>
      </c>
      <c r="C5050" s="25">
        <v>44032</v>
      </c>
      <c r="E5050" t="s">
        <v>89</v>
      </c>
      <c r="F5050" s="106"/>
    </row>
    <row r="5051" spans="1:6" x14ac:dyDescent="0.25">
      <c r="A5051" s="17">
        <v>46323</v>
      </c>
      <c r="B5051" s="24" t="s">
        <v>87</v>
      </c>
      <c r="C5051" s="25">
        <v>44039</v>
      </c>
      <c r="E5051" t="s">
        <v>89</v>
      </c>
      <c r="F5051" s="106"/>
    </row>
    <row r="5052" spans="1:6" x14ac:dyDescent="0.25">
      <c r="A5052" s="17">
        <v>46465</v>
      </c>
      <c r="B5052" s="24" t="s">
        <v>87</v>
      </c>
      <c r="C5052" s="25">
        <v>44039</v>
      </c>
      <c r="E5052" t="s">
        <v>89</v>
      </c>
      <c r="F5052" s="106"/>
    </row>
    <row r="5053" spans="1:6" x14ac:dyDescent="0.25">
      <c r="A5053" s="17">
        <v>46415</v>
      </c>
      <c r="B5053" s="24" t="s">
        <v>87</v>
      </c>
      <c r="C5053" s="25">
        <v>44039</v>
      </c>
      <c r="E5053" t="s">
        <v>89</v>
      </c>
      <c r="F5053" s="106"/>
    </row>
    <row r="5054" spans="1:6" x14ac:dyDescent="0.25">
      <c r="A5054" s="17">
        <v>46760</v>
      </c>
      <c r="B5054" s="24" t="s">
        <v>87</v>
      </c>
      <c r="C5054" s="25">
        <v>44039</v>
      </c>
      <c r="E5054" t="s">
        <v>89</v>
      </c>
      <c r="F5054" s="106"/>
    </row>
    <row r="5055" spans="1:6" x14ac:dyDescent="0.25">
      <c r="A5055" s="17">
        <v>46954</v>
      </c>
      <c r="B5055" s="24" t="s">
        <v>87</v>
      </c>
      <c r="C5055" s="25">
        <v>44041</v>
      </c>
      <c r="E5055" t="s">
        <v>89</v>
      </c>
      <c r="F5055" s="106"/>
    </row>
    <row r="5056" spans="1:6" x14ac:dyDescent="0.25">
      <c r="A5056" s="17">
        <v>46955</v>
      </c>
      <c r="B5056" s="24" t="s">
        <v>87</v>
      </c>
      <c r="C5056" s="25">
        <v>44041</v>
      </c>
      <c r="E5056" t="s">
        <v>89</v>
      </c>
      <c r="F5056" s="106"/>
    </row>
    <row r="5057" spans="1:6" x14ac:dyDescent="0.25">
      <c r="A5057" s="17">
        <v>46956</v>
      </c>
      <c r="B5057" s="24" t="s">
        <v>87</v>
      </c>
      <c r="C5057" s="25">
        <v>44041</v>
      </c>
      <c r="E5057" t="s">
        <v>89</v>
      </c>
      <c r="F5057" s="106"/>
    </row>
    <row r="5058" spans="1:6" x14ac:dyDescent="0.25">
      <c r="A5058" s="17">
        <v>46957</v>
      </c>
      <c r="B5058" s="24" t="s">
        <v>87</v>
      </c>
      <c r="C5058" s="25">
        <v>44041</v>
      </c>
      <c r="E5058" t="s">
        <v>89</v>
      </c>
      <c r="F5058" s="106"/>
    </row>
    <row r="5059" spans="1:6" x14ac:dyDescent="0.25">
      <c r="A5059" s="17">
        <v>46872</v>
      </c>
      <c r="B5059" s="24" t="s">
        <v>87</v>
      </c>
      <c r="C5059" s="25">
        <v>44046</v>
      </c>
      <c r="E5059" t="s">
        <v>89</v>
      </c>
      <c r="F5059" s="106"/>
    </row>
    <row r="5060" spans="1:6" x14ac:dyDescent="0.25">
      <c r="A5060" s="17">
        <v>46960</v>
      </c>
      <c r="B5060" s="24" t="s">
        <v>87</v>
      </c>
      <c r="C5060" s="25">
        <v>44046</v>
      </c>
      <c r="E5060" t="s">
        <v>89</v>
      </c>
      <c r="F5060" s="106"/>
    </row>
    <row r="5061" spans="1:6" x14ac:dyDescent="0.25">
      <c r="A5061" s="17">
        <v>46959</v>
      </c>
      <c r="B5061" s="24" t="s">
        <v>87</v>
      </c>
      <c r="C5061" s="25">
        <v>44046</v>
      </c>
      <c r="E5061" t="s">
        <v>89</v>
      </c>
      <c r="F5061" s="106"/>
    </row>
    <row r="5062" spans="1:6" x14ac:dyDescent="0.25">
      <c r="A5062" s="17">
        <v>46962</v>
      </c>
      <c r="B5062" s="24" t="s">
        <v>87</v>
      </c>
      <c r="C5062" s="25">
        <v>44046</v>
      </c>
      <c r="E5062" t="s">
        <v>89</v>
      </c>
      <c r="F5062" s="106"/>
    </row>
    <row r="5063" spans="1:6" x14ac:dyDescent="0.25">
      <c r="A5063" s="17">
        <v>46303</v>
      </c>
      <c r="B5063" s="24" t="s">
        <v>87</v>
      </c>
      <c r="C5063" s="25">
        <v>44047</v>
      </c>
      <c r="E5063" t="s">
        <v>89</v>
      </c>
      <c r="F5063" s="106"/>
    </row>
    <row r="5064" spans="1:6" x14ac:dyDescent="0.25">
      <c r="A5064" s="17">
        <v>46278</v>
      </c>
      <c r="B5064" s="24" t="s">
        <v>87</v>
      </c>
      <c r="C5064" s="25">
        <v>44047</v>
      </c>
      <c r="E5064" t="s">
        <v>89</v>
      </c>
      <c r="F5064" s="106"/>
    </row>
    <row r="5065" spans="1:6" x14ac:dyDescent="0.25">
      <c r="A5065" s="17">
        <v>46339</v>
      </c>
      <c r="B5065" s="24" t="s">
        <v>87</v>
      </c>
      <c r="C5065" s="25">
        <v>44047</v>
      </c>
      <c r="E5065" t="s">
        <v>89</v>
      </c>
      <c r="F5065" s="106"/>
    </row>
    <row r="5066" spans="1:6" x14ac:dyDescent="0.25">
      <c r="A5066" s="17">
        <v>46413</v>
      </c>
      <c r="B5066" s="24" t="s">
        <v>87</v>
      </c>
      <c r="C5066" s="25">
        <v>44047</v>
      </c>
      <c r="E5066" t="s">
        <v>89</v>
      </c>
      <c r="F5066" s="106"/>
    </row>
    <row r="5067" spans="1:6" x14ac:dyDescent="0.25">
      <c r="A5067" s="17">
        <v>46777</v>
      </c>
      <c r="B5067" s="24" t="s">
        <v>87</v>
      </c>
      <c r="C5067" s="25">
        <v>44048</v>
      </c>
      <c r="E5067" t="s">
        <v>89</v>
      </c>
      <c r="F5067" s="106"/>
    </row>
    <row r="5068" spans="1:6" x14ac:dyDescent="0.25">
      <c r="A5068" s="17">
        <v>44718</v>
      </c>
      <c r="B5068" s="33" t="s">
        <v>85</v>
      </c>
      <c r="C5068" s="25">
        <v>43959</v>
      </c>
      <c r="E5068" t="s">
        <v>89</v>
      </c>
      <c r="F5068" s="106"/>
    </row>
    <row r="5069" spans="1:6" x14ac:dyDescent="0.25">
      <c r="A5069" s="17">
        <v>46953</v>
      </c>
      <c r="B5069" s="24" t="s">
        <v>87</v>
      </c>
      <c r="C5069" s="25">
        <v>44048</v>
      </c>
      <c r="E5069" t="s">
        <v>89</v>
      </c>
      <c r="F5069" s="106"/>
    </row>
    <row r="5070" spans="1:6" x14ac:dyDescent="0.25">
      <c r="A5070" s="17">
        <v>46981</v>
      </c>
      <c r="B5070" s="24" t="s">
        <v>87</v>
      </c>
      <c r="C5070" s="25">
        <v>44048</v>
      </c>
      <c r="E5070" t="s">
        <v>89</v>
      </c>
      <c r="F5070" s="106"/>
    </row>
    <row r="5071" spans="1:6" x14ac:dyDescent="0.25">
      <c r="A5071" s="17">
        <v>46982</v>
      </c>
      <c r="B5071" s="24" t="s">
        <v>87</v>
      </c>
      <c r="C5071" s="25">
        <v>44048</v>
      </c>
      <c r="E5071" t="s">
        <v>89</v>
      </c>
      <c r="F5071" s="106"/>
    </row>
    <row r="5072" spans="1:6" x14ac:dyDescent="0.25">
      <c r="A5072" s="17">
        <v>46693</v>
      </c>
      <c r="B5072" s="24" t="s">
        <v>87</v>
      </c>
      <c r="C5072" s="25">
        <v>44049</v>
      </c>
      <c r="E5072" t="s">
        <v>89</v>
      </c>
      <c r="F5072" s="106"/>
    </row>
    <row r="5073" spans="1:6" x14ac:dyDescent="0.25">
      <c r="A5073" s="17">
        <v>46779</v>
      </c>
      <c r="B5073" s="24" t="s">
        <v>87</v>
      </c>
      <c r="C5073" s="25">
        <v>44049</v>
      </c>
      <c r="E5073" t="s">
        <v>89</v>
      </c>
      <c r="F5073" s="106"/>
    </row>
    <row r="5074" spans="1:6" x14ac:dyDescent="0.25">
      <c r="A5074" s="17">
        <v>46900</v>
      </c>
      <c r="B5074" s="24" t="s">
        <v>87</v>
      </c>
      <c r="C5074" s="25">
        <v>44049</v>
      </c>
      <c r="E5074" t="s">
        <v>89</v>
      </c>
      <c r="F5074" s="106"/>
    </row>
    <row r="5075" spans="1:6" x14ac:dyDescent="0.25">
      <c r="A5075" s="17">
        <v>46902</v>
      </c>
      <c r="B5075" s="24" t="s">
        <v>87</v>
      </c>
      <c r="C5075" s="25">
        <v>44049</v>
      </c>
      <c r="E5075" t="s">
        <v>89</v>
      </c>
      <c r="F5075" s="106"/>
    </row>
    <row r="5076" spans="1:6" x14ac:dyDescent="0.25">
      <c r="A5076" s="17">
        <v>46868</v>
      </c>
      <c r="B5076" s="24" t="s">
        <v>87</v>
      </c>
      <c r="C5076" s="25">
        <v>44049</v>
      </c>
      <c r="E5076" t="s">
        <v>89</v>
      </c>
      <c r="F5076" s="106"/>
    </row>
    <row r="5077" spans="1:6" x14ac:dyDescent="0.25">
      <c r="A5077" s="17">
        <v>46873</v>
      </c>
      <c r="B5077" s="24" t="s">
        <v>87</v>
      </c>
      <c r="C5077" s="25">
        <v>44049</v>
      </c>
      <c r="E5077" t="s">
        <v>89</v>
      </c>
      <c r="F5077" s="106"/>
    </row>
    <row r="5078" spans="1:6" x14ac:dyDescent="0.25">
      <c r="A5078" s="17">
        <v>46870</v>
      </c>
      <c r="B5078" s="24" t="s">
        <v>87</v>
      </c>
      <c r="C5078" s="25">
        <v>44049</v>
      </c>
      <c r="E5078" t="s">
        <v>89</v>
      </c>
      <c r="F5078" s="106"/>
    </row>
    <row r="5079" spans="1:6" x14ac:dyDescent="0.25">
      <c r="A5079" s="17">
        <v>46871</v>
      </c>
      <c r="B5079" s="24" t="s">
        <v>87</v>
      </c>
      <c r="C5079" s="25">
        <v>44049</v>
      </c>
      <c r="E5079" t="s">
        <v>89</v>
      </c>
      <c r="F5079" s="106"/>
    </row>
    <row r="5080" spans="1:6" x14ac:dyDescent="0.25">
      <c r="A5080" s="17">
        <v>46823</v>
      </c>
      <c r="B5080" s="24" t="s">
        <v>87</v>
      </c>
      <c r="C5080" s="25">
        <v>44050</v>
      </c>
      <c r="E5080" t="s">
        <v>89</v>
      </c>
      <c r="F5080" s="106"/>
    </row>
    <row r="5081" spans="1:6" x14ac:dyDescent="0.25">
      <c r="A5081" s="17">
        <v>46822</v>
      </c>
      <c r="B5081" s="24" t="s">
        <v>87</v>
      </c>
      <c r="C5081" s="25">
        <v>44050</v>
      </c>
      <c r="E5081" t="s">
        <v>89</v>
      </c>
      <c r="F5081" s="106"/>
    </row>
    <row r="5082" spans="1:6" x14ac:dyDescent="0.25">
      <c r="A5082" s="17">
        <v>46852</v>
      </c>
      <c r="B5082" s="24" t="s">
        <v>87</v>
      </c>
      <c r="C5082" s="25">
        <v>44050</v>
      </c>
      <c r="E5082" t="s">
        <v>89</v>
      </c>
      <c r="F5082" s="106"/>
    </row>
    <row r="5083" spans="1:6" x14ac:dyDescent="0.25">
      <c r="A5083" s="17">
        <v>46972</v>
      </c>
      <c r="B5083" s="24" t="s">
        <v>87</v>
      </c>
      <c r="C5083" s="25">
        <v>44050</v>
      </c>
      <c r="E5083" t="s">
        <v>89</v>
      </c>
      <c r="F5083" s="106"/>
    </row>
    <row r="5084" spans="1:6" x14ac:dyDescent="0.25">
      <c r="A5084" s="17">
        <v>50807743</v>
      </c>
      <c r="B5084" s="33" t="s">
        <v>87</v>
      </c>
      <c r="C5084" s="25">
        <v>44050</v>
      </c>
      <c r="E5084" t="s">
        <v>89</v>
      </c>
      <c r="F5084" s="106"/>
    </row>
    <row r="5085" spans="1:6" x14ac:dyDescent="0.25">
      <c r="A5085" s="17">
        <v>46842</v>
      </c>
      <c r="B5085" s="24" t="s">
        <v>87</v>
      </c>
      <c r="C5085" s="25">
        <v>44053</v>
      </c>
      <c r="E5085" t="s">
        <v>89</v>
      </c>
      <c r="F5085" s="106"/>
    </row>
    <row r="5086" spans="1:6" x14ac:dyDescent="0.25">
      <c r="A5086" s="17">
        <v>46794</v>
      </c>
      <c r="B5086" s="24" t="s">
        <v>87</v>
      </c>
      <c r="C5086" s="25">
        <v>44053</v>
      </c>
      <c r="E5086" t="s">
        <v>89</v>
      </c>
      <c r="F5086" s="106"/>
    </row>
    <row r="5087" spans="1:6" x14ac:dyDescent="0.25">
      <c r="A5087" s="17">
        <v>46751</v>
      </c>
      <c r="B5087" s="24" t="s">
        <v>87</v>
      </c>
      <c r="C5087" s="25">
        <v>44055</v>
      </c>
      <c r="E5087" t="s">
        <v>89</v>
      </c>
      <c r="F5087" s="106"/>
    </row>
    <row r="5088" spans="1:6" x14ac:dyDescent="0.25">
      <c r="A5088" s="17">
        <v>46860</v>
      </c>
      <c r="B5088" s="24" t="s">
        <v>87</v>
      </c>
      <c r="C5088" s="25">
        <v>44055</v>
      </c>
      <c r="E5088" t="s">
        <v>89</v>
      </c>
      <c r="F5088" s="106"/>
    </row>
    <row r="5089" spans="1:6" x14ac:dyDescent="0.25">
      <c r="A5089" s="17">
        <v>46846</v>
      </c>
      <c r="B5089" s="24" t="s">
        <v>87</v>
      </c>
      <c r="C5089" s="25">
        <v>44055</v>
      </c>
      <c r="E5089" t="s">
        <v>89</v>
      </c>
      <c r="F5089" s="106"/>
    </row>
    <row r="5090" spans="1:6" x14ac:dyDescent="0.25">
      <c r="A5090" s="17">
        <v>46589</v>
      </c>
      <c r="B5090" s="24" t="s">
        <v>87</v>
      </c>
      <c r="C5090" s="25">
        <v>44055</v>
      </c>
      <c r="E5090" t="s">
        <v>89</v>
      </c>
      <c r="F5090" s="106"/>
    </row>
    <row r="5091" spans="1:6" x14ac:dyDescent="0.25">
      <c r="A5091" s="17">
        <v>46658</v>
      </c>
      <c r="B5091" s="24" t="s">
        <v>87</v>
      </c>
      <c r="C5091" s="25">
        <v>44055</v>
      </c>
      <c r="E5091" t="s">
        <v>89</v>
      </c>
      <c r="F5091" s="106"/>
    </row>
    <row r="5092" spans="1:6" x14ac:dyDescent="0.25">
      <c r="A5092" s="17">
        <v>46669</v>
      </c>
      <c r="B5092" s="24" t="s">
        <v>87</v>
      </c>
      <c r="C5092" s="25">
        <v>44055</v>
      </c>
      <c r="E5092" t="s">
        <v>89</v>
      </c>
      <c r="F5092" s="106"/>
    </row>
    <row r="5093" spans="1:6" x14ac:dyDescent="0.25">
      <c r="A5093" s="17">
        <v>46706</v>
      </c>
      <c r="B5093" s="24" t="s">
        <v>87</v>
      </c>
      <c r="C5093" s="25">
        <v>44056</v>
      </c>
      <c r="E5093" t="s">
        <v>89</v>
      </c>
      <c r="F5093" s="106"/>
    </row>
    <row r="5094" spans="1:6" x14ac:dyDescent="0.25">
      <c r="A5094" s="17">
        <v>46793</v>
      </c>
      <c r="B5094" s="24" t="s">
        <v>87</v>
      </c>
      <c r="C5094" s="25">
        <v>44056</v>
      </c>
      <c r="E5094" t="s">
        <v>89</v>
      </c>
      <c r="F5094" s="106"/>
    </row>
    <row r="5095" spans="1:6" x14ac:dyDescent="0.25">
      <c r="A5095" s="17">
        <v>46826</v>
      </c>
      <c r="B5095" s="24" t="s">
        <v>87</v>
      </c>
      <c r="C5095" s="25">
        <v>44056</v>
      </c>
      <c r="E5095" t="s">
        <v>89</v>
      </c>
      <c r="F5095" s="106"/>
    </row>
    <row r="5096" spans="1:6" x14ac:dyDescent="0.25">
      <c r="A5096" s="17">
        <v>46961</v>
      </c>
      <c r="B5096" s="24" t="s">
        <v>87</v>
      </c>
      <c r="C5096" s="25">
        <v>44057</v>
      </c>
      <c r="E5096" t="s">
        <v>89</v>
      </c>
      <c r="F5096" s="106"/>
    </row>
    <row r="5097" spans="1:6" x14ac:dyDescent="0.25">
      <c r="A5097" s="17">
        <v>50807736</v>
      </c>
      <c r="B5097" s="33" t="s">
        <v>87</v>
      </c>
      <c r="C5097" s="25">
        <v>44057</v>
      </c>
      <c r="E5097" t="s">
        <v>89</v>
      </c>
      <c r="F5097" s="106"/>
    </row>
    <row r="5098" spans="1:6" x14ac:dyDescent="0.25">
      <c r="A5098" s="17">
        <v>46963</v>
      </c>
      <c r="B5098" s="24" t="s">
        <v>87</v>
      </c>
      <c r="C5098" s="25">
        <v>44057</v>
      </c>
      <c r="E5098" t="s">
        <v>89</v>
      </c>
      <c r="F5098" s="106"/>
    </row>
    <row r="5099" spans="1:6" x14ac:dyDescent="0.25">
      <c r="A5099" s="17">
        <v>46965</v>
      </c>
      <c r="B5099" s="24" t="s">
        <v>87</v>
      </c>
      <c r="C5099" s="25">
        <v>44057</v>
      </c>
      <c r="E5099" t="s">
        <v>89</v>
      </c>
      <c r="F5099" s="106"/>
    </row>
    <row r="5100" spans="1:6" x14ac:dyDescent="0.25">
      <c r="A5100" s="17">
        <v>46979</v>
      </c>
      <c r="B5100" s="24" t="s">
        <v>87</v>
      </c>
      <c r="C5100" s="25">
        <v>44060</v>
      </c>
      <c r="E5100" t="s">
        <v>89</v>
      </c>
      <c r="F5100" s="106"/>
    </row>
    <row r="5101" spans="1:6" x14ac:dyDescent="0.25">
      <c r="A5101" s="17">
        <v>47021</v>
      </c>
      <c r="B5101" s="24" t="s">
        <v>87</v>
      </c>
      <c r="C5101" s="25">
        <v>44060</v>
      </c>
      <c r="E5101" t="s">
        <v>89</v>
      </c>
      <c r="F5101" s="106"/>
    </row>
    <row r="5102" spans="1:6" x14ac:dyDescent="0.25">
      <c r="A5102" s="17">
        <v>46967</v>
      </c>
      <c r="B5102" s="24" t="s">
        <v>87</v>
      </c>
      <c r="C5102" s="25">
        <v>44060</v>
      </c>
      <c r="E5102" t="s">
        <v>89</v>
      </c>
      <c r="F5102" s="106"/>
    </row>
    <row r="5103" spans="1:6" x14ac:dyDescent="0.25">
      <c r="A5103" s="17">
        <v>46775</v>
      </c>
      <c r="B5103" s="24" t="s">
        <v>87</v>
      </c>
      <c r="C5103" s="25">
        <v>44061</v>
      </c>
      <c r="E5103" t="s">
        <v>89</v>
      </c>
      <c r="F5103" s="106"/>
    </row>
    <row r="5104" spans="1:6" x14ac:dyDescent="0.25">
      <c r="A5104" s="17">
        <v>46892</v>
      </c>
      <c r="B5104" s="24" t="s">
        <v>87</v>
      </c>
      <c r="C5104" s="25">
        <v>44061</v>
      </c>
      <c r="E5104" t="s">
        <v>89</v>
      </c>
      <c r="F5104" s="106"/>
    </row>
    <row r="5105" spans="1:6" x14ac:dyDescent="0.25">
      <c r="A5105" s="17">
        <v>46897</v>
      </c>
      <c r="B5105" s="24" t="s">
        <v>87</v>
      </c>
      <c r="C5105" s="25">
        <v>44061</v>
      </c>
      <c r="E5105" t="s">
        <v>89</v>
      </c>
      <c r="F5105" s="106"/>
    </row>
    <row r="5106" spans="1:6" x14ac:dyDescent="0.25">
      <c r="A5106" s="17">
        <v>46848</v>
      </c>
      <c r="B5106" s="24" t="s">
        <v>87</v>
      </c>
      <c r="C5106" s="25">
        <v>44061</v>
      </c>
      <c r="E5106" t="s">
        <v>89</v>
      </c>
      <c r="F5106" s="106"/>
    </row>
    <row r="5107" spans="1:6" x14ac:dyDescent="0.25">
      <c r="A5107" s="17">
        <v>46838</v>
      </c>
      <c r="B5107" s="24" t="s">
        <v>87</v>
      </c>
      <c r="C5107" s="25">
        <v>44061</v>
      </c>
      <c r="E5107" t="s">
        <v>89</v>
      </c>
      <c r="F5107" s="106"/>
    </row>
    <row r="5108" spans="1:6" x14ac:dyDescent="0.25">
      <c r="A5108" s="17">
        <v>46828</v>
      </c>
      <c r="B5108" s="24" t="s">
        <v>87</v>
      </c>
      <c r="C5108" s="25">
        <v>44061</v>
      </c>
      <c r="E5108" t="s">
        <v>89</v>
      </c>
      <c r="F5108" s="106"/>
    </row>
    <row r="5109" spans="1:6" x14ac:dyDescent="0.25">
      <c r="A5109" s="17">
        <v>46966</v>
      </c>
      <c r="B5109" s="24" t="s">
        <v>87</v>
      </c>
      <c r="C5109" s="25">
        <v>44061</v>
      </c>
      <c r="E5109" t="s">
        <v>89</v>
      </c>
      <c r="F5109" s="106"/>
    </row>
    <row r="5110" spans="1:6" x14ac:dyDescent="0.25">
      <c r="A5110" s="17">
        <v>49321</v>
      </c>
      <c r="B5110" s="24" t="s">
        <v>87</v>
      </c>
      <c r="C5110" s="25">
        <v>44063</v>
      </c>
      <c r="E5110" t="s">
        <v>89</v>
      </c>
      <c r="F5110" s="106"/>
    </row>
    <row r="5111" spans="1:6" x14ac:dyDescent="0.25">
      <c r="A5111" s="17">
        <v>49376</v>
      </c>
      <c r="B5111" s="24" t="s">
        <v>87</v>
      </c>
      <c r="C5111" s="25">
        <v>44063</v>
      </c>
      <c r="E5111" t="s">
        <v>89</v>
      </c>
      <c r="F5111" s="106"/>
    </row>
    <row r="5112" spans="1:6" x14ac:dyDescent="0.25">
      <c r="A5112" s="17">
        <v>50375</v>
      </c>
      <c r="B5112" s="24" t="s">
        <v>87</v>
      </c>
      <c r="C5112" s="25">
        <v>44063</v>
      </c>
      <c r="E5112" t="s">
        <v>89</v>
      </c>
      <c r="F5112" s="106"/>
    </row>
    <row r="5113" spans="1:6" x14ac:dyDescent="0.25">
      <c r="A5113" s="17">
        <v>51390</v>
      </c>
      <c r="B5113" s="24" t="s">
        <v>87</v>
      </c>
      <c r="C5113" s="25">
        <v>44063</v>
      </c>
      <c r="E5113" t="s">
        <v>89</v>
      </c>
      <c r="F5113" s="106"/>
    </row>
    <row r="5114" spans="1:6" x14ac:dyDescent="0.25">
      <c r="A5114" s="17">
        <v>51689</v>
      </c>
      <c r="B5114" s="24" t="s">
        <v>87</v>
      </c>
      <c r="C5114" s="25">
        <v>44063</v>
      </c>
      <c r="E5114" t="s">
        <v>89</v>
      </c>
      <c r="F5114" s="106"/>
    </row>
    <row r="5115" spans="1:6" x14ac:dyDescent="0.25">
      <c r="A5115" s="17">
        <v>51733</v>
      </c>
      <c r="B5115" s="24" t="s">
        <v>87</v>
      </c>
      <c r="C5115" s="25">
        <v>44063</v>
      </c>
      <c r="E5115" t="s">
        <v>89</v>
      </c>
      <c r="F5115" s="106"/>
    </row>
    <row r="5116" spans="1:6" x14ac:dyDescent="0.25">
      <c r="A5116" s="17">
        <v>51694</v>
      </c>
      <c r="B5116" s="24" t="s">
        <v>87</v>
      </c>
      <c r="C5116" s="25">
        <v>44063</v>
      </c>
      <c r="E5116" t="s">
        <v>89</v>
      </c>
      <c r="F5116" s="106"/>
    </row>
    <row r="5117" spans="1:6" x14ac:dyDescent="0.25">
      <c r="A5117" s="17">
        <v>46653</v>
      </c>
      <c r="B5117" s="24" t="s">
        <v>87</v>
      </c>
      <c r="C5117" s="25">
        <v>44063</v>
      </c>
      <c r="E5117" t="s">
        <v>89</v>
      </c>
      <c r="F5117" s="106"/>
    </row>
    <row r="5118" spans="1:6" x14ac:dyDescent="0.25">
      <c r="A5118" s="17">
        <v>46894</v>
      </c>
      <c r="B5118" s="24" t="s">
        <v>87</v>
      </c>
      <c r="C5118" s="25">
        <v>44064</v>
      </c>
      <c r="E5118" t="s">
        <v>89</v>
      </c>
      <c r="F5118" s="106"/>
    </row>
    <row r="5119" spans="1:6" x14ac:dyDescent="0.25">
      <c r="A5119" s="17">
        <v>46975</v>
      </c>
      <c r="B5119" s="24" t="s">
        <v>87</v>
      </c>
      <c r="C5119" s="25">
        <v>44064</v>
      </c>
      <c r="E5119" t="s">
        <v>89</v>
      </c>
      <c r="F5119" s="106"/>
    </row>
    <row r="5120" spans="1:6" x14ac:dyDescent="0.25">
      <c r="A5120" s="17">
        <v>46976</v>
      </c>
      <c r="B5120" s="24" t="s">
        <v>87</v>
      </c>
      <c r="C5120" s="25">
        <v>44064</v>
      </c>
      <c r="E5120" t="s">
        <v>89</v>
      </c>
      <c r="F5120" s="106"/>
    </row>
    <row r="5121" spans="1:6" x14ac:dyDescent="0.25">
      <c r="A5121" s="17">
        <v>50888</v>
      </c>
      <c r="B5121" s="24" t="s">
        <v>87</v>
      </c>
      <c r="C5121" s="25">
        <v>44064</v>
      </c>
      <c r="E5121" t="s">
        <v>89</v>
      </c>
      <c r="F5121" s="106"/>
    </row>
    <row r="5122" spans="1:6" x14ac:dyDescent="0.25">
      <c r="A5122" s="17">
        <v>46820</v>
      </c>
      <c r="B5122" s="24" t="s">
        <v>87</v>
      </c>
      <c r="C5122" s="25">
        <v>44068</v>
      </c>
      <c r="E5122" t="s">
        <v>89</v>
      </c>
      <c r="F5122" s="106"/>
    </row>
    <row r="5123" spans="1:6" x14ac:dyDescent="0.25">
      <c r="A5123" s="17">
        <v>46830</v>
      </c>
      <c r="B5123" s="24" t="s">
        <v>87</v>
      </c>
      <c r="C5123" s="25">
        <v>44068</v>
      </c>
      <c r="E5123" t="s">
        <v>89</v>
      </c>
      <c r="F5123" s="106"/>
    </row>
    <row r="5124" spans="1:6" x14ac:dyDescent="0.25">
      <c r="A5124" s="17">
        <v>46837</v>
      </c>
      <c r="B5124" s="24" t="s">
        <v>87</v>
      </c>
      <c r="C5124" s="25">
        <v>44068</v>
      </c>
      <c r="E5124" t="s">
        <v>89</v>
      </c>
      <c r="F5124" s="106"/>
    </row>
    <row r="5125" spans="1:6" x14ac:dyDescent="0.25">
      <c r="A5125" s="17">
        <v>46980</v>
      </c>
      <c r="B5125" s="24" t="s">
        <v>87</v>
      </c>
      <c r="C5125" s="25">
        <v>44068</v>
      </c>
      <c r="E5125" t="s">
        <v>89</v>
      </c>
      <c r="F5125" s="106"/>
    </row>
    <row r="5126" spans="1:6" x14ac:dyDescent="0.25">
      <c r="A5126" s="17">
        <v>46420</v>
      </c>
      <c r="B5126" s="24" t="s">
        <v>87</v>
      </c>
      <c r="C5126" s="25">
        <v>44069</v>
      </c>
      <c r="E5126" t="s">
        <v>89</v>
      </c>
      <c r="F5126" s="106"/>
    </row>
    <row r="5127" spans="1:6" x14ac:dyDescent="0.25">
      <c r="A5127" s="17">
        <v>46821</v>
      </c>
      <c r="B5127" s="24" t="s">
        <v>87</v>
      </c>
      <c r="C5127" s="25">
        <v>44069</v>
      </c>
      <c r="E5127" t="s">
        <v>89</v>
      </c>
      <c r="F5127" s="106"/>
    </row>
    <row r="5128" spans="1:6" x14ac:dyDescent="0.25">
      <c r="A5128" s="17">
        <v>46914</v>
      </c>
      <c r="B5128" s="24" t="s">
        <v>87</v>
      </c>
      <c r="C5128" s="25">
        <v>44069</v>
      </c>
      <c r="E5128" t="s">
        <v>89</v>
      </c>
      <c r="F5128" s="106"/>
    </row>
    <row r="5129" spans="1:6" x14ac:dyDescent="0.25">
      <c r="A5129" s="17">
        <v>46851</v>
      </c>
      <c r="B5129" s="24" t="s">
        <v>87</v>
      </c>
      <c r="C5129" s="25">
        <v>44069</v>
      </c>
      <c r="E5129" t="s">
        <v>89</v>
      </c>
      <c r="F5129" s="106"/>
    </row>
    <row r="5130" spans="1:6" x14ac:dyDescent="0.25">
      <c r="A5130" s="17">
        <v>46542</v>
      </c>
      <c r="B5130" s="24" t="s">
        <v>87</v>
      </c>
      <c r="C5130" s="25">
        <v>44070</v>
      </c>
      <c r="E5130" t="s">
        <v>89</v>
      </c>
      <c r="F5130" s="106"/>
    </row>
    <row r="5131" spans="1:6" x14ac:dyDescent="0.25">
      <c r="A5131" s="17">
        <v>46804</v>
      </c>
      <c r="B5131" s="24" t="s">
        <v>87</v>
      </c>
      <c r="C5131" s="25">
        <v>44070</v>
      </c>
      <c r="E5131" t="s">
        <v>89</v>
      </c>
      <c r="F5131" s="106"/>
    </row>
    <row r="5132" spans="1:6" x14ac:dyDescent="0.25">
      <c r="A5132" s="17">
        <v>46915</v>
      </c>
      <c r="B5132" s="24" t="s">
        <v>87</v>
      </c>
      <c r="C5132" s="25">
        <v>44070</v>
      </c>
      <c r="E5132" t="s">
        <v>89</v>
      </c>
      <c r="F5132" s="106"/>
    </row>
    <row r="5133" spans="1:6" x14ac:dyDescent="0.25">
      <c r="A5133" s="17">
        <v>46867</v>
      </c>
      <c r="B5133" s="24" t="s">
        <v>87</v>
      </c>
      <c r="C5133" s="25">
        <v>44070</v>
      </c>
      <c r="E5133" t="s">
        <v>89</v>
      </c>
      <c r="F5133" s="106"/>
    </row>
    <row r="5134" spans="1:6" x14ac:dyDescent="0.25">
      <c r="A5134" s="17">
        <v>46501</v>
      </c>
      <c r="B5134" s="24" t="s">
        <v>87</v>
      </c>
      <c r="C5134" s="25">
        <v>44074</v>
      </c>
      <c r="E5134" t="s">
        <v>89</v>
      </c>
      <c r="F5134" s="106"/>
    </row>
    <row r="5135" spans="1:6" x14ac:dyDescent="0.25">
      <c r="A5135" s="17">
        <v>46574</v>
      </c>
      <c r="B5135" s="24" t="s">
        <v>87</v>
      </c>
      <c r="C5135" s="25">
        <v>44074</v>
      </c>
      <c r="E5135" t="s">
        <v>89</v>
      </c>
      <c r="F5135" s="106"/>
    </row>
    <row r="5136" spans="1:6" x14ac:dyDescent="0.25">
      <c r="A5136" s="17">
        <v>46753</v>
      </c>
      <c r="B5136" s="24" t="s">
        <v>87</v>
      </c>
      <c r="C5136" s="25">
        <v>44074</v>
      </c>
      <c r="E5136" t="s">
        <v>89</v>
      </c>
      <c r="F5136" s="106"/>
    </row>
    <row r="5137" spans="1:6" x14ac:dyDescent="0.25">
      <c r="A5137" s="17">
        <v>46806</v>
      </c>
      <c r="B5137" s="24" t="s">
        <v>87</v>
      </c>
      <c r="C5137" s="25">
        <v>44074</v>
      </c>
      <c r="E5137" t="s">
        <v>89</v>
      </c>
      <c r="F5137" s="106"/>
    </row>
    <row r="5138" spans="1:6" x14ac:dyDescent="0.25">
      <c r="A5138" s="17">
        <v>46407</v>
      </c>
      <c r="B5138" s="24" t="s">
        <v>87</v>
      </c>
      <c r="C5138" s="25">
        <v>44075</v>
      </c>
      <c r="E5138" t="s">
        <v>89</v>
      </c>
      <c r="F5138" s="106"/>
    </row>
    <row r="5139" spans="1:6" x14ac:dyDescent="0.25">
      <c r="A5139" s="17">
        <v>46747</v>
      </c>
      <c r="B5139" s="24" t="s">
        <v>87</v>
      </c>
      <c r="C5139" s="25">
        <v>44075</v>
      </c>
      <c r="E5139" t="s">
        <v>89</v>
      </c>
      <c r="F5139" s="106"/>
    </row>
    <row r="5140" spans="1:6" x14ac:dyDescent="0.25">
      <c r="A5140" s="17">
        <v>46829</v>
      </c>
      <c r="B5140" s="24" t="s">
        <v>87</v>
      </c>
      <c r="C5140" s="25">
        <v>44075</v>
      </c>
      <c r="E5140" t="s">
        <v>89</v>
      </c>
      <c r="F5140" s="106"/>
    </row>
    <row r="5141" spans="1:6" x14ac:dyDescent="0.25">
      <c r="A5141" s="17">
        <v>46874</v>
      </c>
      <c r="B5141" s="24" t="s">
        <v>87</v>
      </c>
      <c r="C5141" s="25">
        <v>44075</v>
      </c>
      <c r="E5141" t="s">
        <v>89</v>
      </c>
      <c r="F5141" s="106"/>
    </row>
    <row r="5142" spans="1:6" x14ac:dyDescent="0.25">
      <c r="A5142" s="17">
        <v>46614</v>
      </c>
      <c r="B5142" s="24" t="s">
        <v>87</v>
      </c>
      <c r="C5142" s="25">
        <v>44075</v>
      </c>
      <c r="E5142" t="s">
        <v>89</v>
      </c>
      <c r="F5142" s="106"/>
    </row>
    <row r="5143" spans="1:6" x14ac:dyDescent="0.25">
      <c r="A5143" s="17">
        <v>46853</v>
      </c>
      <c r="B5143" s="24" t="s">
        <v>87</v>
      </c>
      <c r="C5143" s="25">
        <v>44075</v>
      </c>
      <c r="E5143" t="s">
        <v>89</v>
      </c>
      <c r="F5143" s="106"/>
    </row>
    <row r="5144" spans="1:6" x14ac:dyDescent="0.25">
      <c r="A5144" s="17">
        <v>46857</v>
      </c>
      <c r="B5144" s="24" t="s">
        <v>87</v>
      </c>
      <c r="C5144" s="25">
        <v>44075</v>
      </c>
      <c r="E5144" t="s">
        <v>89</v>
      </c>
      <c r="F5144" s="106"/>
    </row>
    <row r="5145" spans="1:6" x14ac:dyDescent="0.25">
      <c r="A5145" s="17">
        <v>46454</v>
      </c>
      <c r="B5145" s="33" t="s">
        <v>87</v>
      </c>
      <c r="C5145" s="25">
        <v>44075</v>
      </c>
      <c r="E5145" t="s">
        <v>89</v>
      </c>
      <c r="F5145" s="106"/>
    </row>
    <row r="5146" spans="1:6" x14ac:dyDescent="0.25">
      <c r="A5146" s="17">
        <v>47012</v>
      </c>
      <c r="B5146" s="24" t="s">
        <v>87</v>
      </c>
      <c r="C5146" s="25">
        <v>44076</v>
      </c>
      <c r="E5146" t="s">
        <v>89</v>
      </c>
      <c r="F5146" s="106"/>
    </row>
    <row r="5147" spans="1:6" x14ac:dyDescent="0.25">
      <c r="A5147" s="17">
        <v>47017</v>
      </c>
      <c r="B5147" s="24" t="s">
        <v>87</v>
      </c>
      <c r="C5147" s="25">
        <v>44076</v>
      </c>
      <c r="E5147" t="s">
        <v>89</v>
      </c>
      <c r="F5147" s="106"/>
    </row>
    <row r="5148" spans="1:6" x14ac:dyDescent="0.25">
      <c r="A5148" s="17">
        <v>47018</v>
      </c>
      <c r="B5148" s="24" t="s">
        <v>87</v>
      </c>
      <c r="C5148" s="25">
        <v>44076</v>
      </c>
      <c r="E5148" t="s">
        <v>89</v>
      </c>
      <c r="F5148" s="106"/>
    </row>
    <row r="5149" spans="1:6" x14ac:dyDescent="0.25">
      <c r="A5149" s="17">
        <v>47019</v>
      </c>
      <c r="B5149" s="24" t="s">
        <v>87</v>
      </c>
      <c r="C5149" s="25">
        <v>44076</v>
      </c>
      <c r="E5149" t="s">
        <v>89</v>
      </c>
      <c r="F5149" s="106"/>
    </row>
    <row r="5150" spans="1:6" x14ac:dyDescent="0.25">
      <c r="A5150" s="17">
        <v>47016</v>
      </c>
      <c r="B5150" s="24" t="s">
        <v>87</v>
      </c>
      <c r="C5150" s="25">
        <v>44077</v>
      </c>
      <c r="E5150" t="s">
        <v>89</v>
      </c>
      <c r="F5150" s="106"/>
    </row>
    <row r="5151" spans="1:6" x14ac:dyDescent="0.25">
      <c r="A5151" s="17">
        <v>47037</v>
      </c>
      <c r="B5151" s="24" t="s">
        <v>87</v>
      </c>
      <c r="C5151" s="25">
        <v>44077</v>
      </c>
      <c r="E5151" t="s">
        <v>89</v>
      </c>
      <c r="F5151" s="106"/>
    </row>
    <row r="5152" spans="1:6" x14ac:dyDescent="0.25">
      <c r="A5152" s="17">
        <v>47038</v>
      </c>
      <c r="B5152" s="24" t="s">
        <v>87</v>
      </c>
      <c r="C5152" s="25">
        <v>44077</v>
      </c>
      <c r="E5152" t="s">
        <v>89</v>
      </c>
      <c r="F5152" s="106"/>
    </row>
    <row r="5153" spans="1:6" x14ac:dyDescent="0.25">
      <c r="A5153" s="17">
        <v>47039</v>
      </c>
      <c r="B5153" s="24" t="s">
        <v>87</v>
      </c>
      <c r="C5153" s="25">
        <v>44077</v>
      </c>
      <c r="E5153" t="s">
        <v>89</v>
      </c>
      <c r="F5153" s="106"/>
    </row>
    <row r="5154" spans="1:6" x14ac:dyDescent="0.25">
      <c r="A5154" s="17">
        <v>46808</v>
      </c>
      <c r="B5154" s="24" t="s">
        <v>87</v>
      </c>
      <c r="C5154" s="25">
        <v>44077</v>
      </c>
      <c r="E5154" t="s">
        <v>89</v>
      </c>
      <c r="F5154" s="106"/>
    </row>
    <row r="5155" spans="1:6" x14ac:dyDescent="0.25">
      <c r="A5155" s="17">
        <v>47013</v>
      </c>
      <c r="B5155" s="24" t="s">
        <v>87</v>
      </c>
      <c r="C5155" s="25">
        <v>44077</v>
      </c>
      <c r="E5155" t="s">
        <v>89</v>
      </c>
      <c r="F5155" s="106"/>
    </row>
    <row r="5156" spans="1:6" x14ac:dyDescent="0.25">
      <c r="A5156" s="17">
        <v>47014</v>
      </c>
      <c r="B5156" s="24" t="s">
        <v>87</v>
      </c>
      <c r="C5156" s="25">
        <v>44077</v>
      </c>
      <c r="E5156" t="s">
        <v>89</v>
      </c>
      <c r="F5156" s="106"/>
    </row>
    <row r="5157" spans="1:6" x14ac:dyDescent="0.25">
      <c r="A5157" s="17">
        <v>47015</v>
      </c>
      <c r="B5157" s="24" t="s">
        <v>87</v>
      </c>
      <c r="C5157" s="25">
        <v>44077</v>
      </c>
      <c r="E5157" t="s">
        <v>89</v>
      </c>
      <c r="F5157" s="106"/>
    </row>
    <row r="5158" spans="1:6" x14ac:dyDescent="0.25">
      <c r="A5158" s="17">
        <v>47002</v>
      </c>
      <c r="B5158" s="24" t="s">
        <v>87</v>
      </c>
      <c r="C5158" s="25">
        <v>44082</v>
      </c>
      <c r="E5158" t="s">
        <v>89</v>
      </c>
      <c r="F5158" s="106"/>
    </row>
    <row r="5159" spans="1:6" x14ac:dyDescent="0.25">
      <c r="A5159" s="17">
        <v>47003</v>
      </c>
      <c r="B5159" s="24" t="s">
        <v>87</v>
      </c>
      <c r="C5159" s="25">
        <v>44082</v>
      </c>
      <c r="E5159" t="s">
        <v>89</v>
      </c>
      <c r="F5159" s="106"/>
    </row>
    <row r="5160" spans="1:6" x14ac:dyDescent="0.25">
      <c r="A5160" s="17">
        <v>47005</v>
      </c>
      <c r="B5160" s="24" t="s">
        <v>87</v>
      </c>
      <c r="C5160" s="25">
        <v>44082</v>
      </c>
      <c r="E5160" t="s">
        <v>89</v>
      </c>
      <c r="F5160" s="106"/>
    </row>
    <row r="5161" spans="1:6" x14ac:dyDescent="0.25">
      <c r="A5161" s="17">
        <v>47008</v>
      </c>
      <c r="B5161" s="24" t="s">
        <v>87</v>
      </c>
      <c r="C5161" s="25">
        <v>44082</v>
      </c>
      <c r="E5161" t="s">
        <v>89</v>
      </c>
      <c r="F5161" s="106"/>
    </row>
    <row r="5162" spans="1:6" x14ac:dyDescent="0.25">
      <c r="A5162" s="17">
        <v>47126</v>
      </c>
      <c r="B5162" s="24" t="s">
        <v>87</v>
      </c>
      <c r="C5162" s="25">
        <v>44083</v>
      </c>
      <c r="E5162" t="s">
        <v>89</v>
      </c>
      <c r="F5162" s="106"/>
    </row>
    <row r="5163" spans="1:6" x14ac:dyDescent="0.25">
      <c r="A5163" s="17">
        <v>47127</v>
      </c>
      <c r="B5163" s="24" t="s">
        <v>87</v>
      </c>
      <c r="C5163" s="25">
        <v>44083</v>
      </c>
      <c r="E5163" t="s">
        <v>89</v>
      </c>
      <c r="F5163" s="106"/>
    </row>
    <row r="5164" spans="1:6" x14ac:dyDescent="0.25">
      <c r="A5164" s="17">
        <v>47128</v>
      </c>
      <c r="B5164" s="24" t="s">
        <v>87</v>
      </c>
      <c r="C5164" s="25">
        <v>44083</v>
      </c>
      <c r="E5164" t="s">
        <v>89</v>
      </c>
      <c r="F5164" s="106"/>
    </row>
    <row r="5165" spans="1:6" x14ac:dyDescent="0.25">
      <c r="A5165" s="17">
        <v>47116</v>
      </c>
      <c r="B5165" s="24" t="s">
        <v>87</v>
      </c>
      <c r="C5165" s="25">
        <v>44083</v>
      </c>
      <c r="E5165" t="s">
        <v>89</v>
      </c>
      <c r="F5165" s="106"/>
    </row>
    <row r="5166" spans="1:6" x14ac:dyDescent="0.25">
      <c r="A5166" s="17">
        <v>47023</v>
      </c>
      <c r="B5166" s="24" t="s">
        <v>87</v>
      </c>
      <c r="C5166" s="25">
        <v>44083</v>
      </c>
      <c r="E5166" t="s">
        <v>89</v>
      </c>
      <c r="F5166" s="106"/>
    </row>
    <row r="5167" spans="1:6" x14ac:dyDescent="0.25">
      <c r="A5167" s="17">
        <v>47024</v>
      </c>
      <c r="B5167" s="24" t="s">
        <v>87</v>
      </c>
      <c r="C5167" s="25">
        <v>44083</v>
      </c>
      <c r="E5167" t="s">
        <v>89</v>
      </c>
      <c r="F5167" s="106"/>
    </row>
    <row r="5168" spans="1:6" x14ac:dyDescent="0.25">
      <c r="A5168" s="17">
        <v>47030</v>
      </c>
      <c r="B5168" s="24" t="s">
        <v>87</v>
      </c>
      <c r="C5168" s="25">
        <v>44083</v>
      </c>
      <c r="E5168" t="s">
        <v>89</v>
      </c>
      <c r="F5168" s="106"/>
    </row>
    <row r="5169" spans="1:6" x14ac:dyDescent="0.25">
      <c r="A5169" s="17">
        <v>47022</v>
      </c>
      <c r="B5169" s="24" t="s">
        <v>87</v>
      </c>
      <c r="C5169" s="25">
        <v>44083</v>
      </c>
      <c r="E5169" t="s">
        <v>89</v>
      </c>
      <c r="F5169" s="106"/>
    </row>
    <row r="5170" spans="1:6" x14ac:dyDescent="0.25">
      <c r="A5170" s="17">
        <v>47129</v>
      </c>
      <c r="B5170" s="24" t="s">
        <v>87</v>
      </c>
      <c r="C5170" s="25">
        <v>44084</v>
      </c>
      <c r="E5170" t="s">
        <v>89</v>
      </c>
      <c r="F5170" s="106"/>
    </row>
    <row r="5171" spans="1:6" x14ac:dyDescent="0.25">
      <c r="A5171" s="17">
        <v>47131</v>
      </c>
      <c r="B5171" s="24" t="s">
        <v>87</v>
      </c>
      <c r="C5171" s="25">
        <v>44084</v>
      </c>
      <c r="E5171" t="s">
        <v>89</v>
      </c>
      <c r="F5171" s="106"/>
    </row>
    <row r="5172" spans="1:6" x14ac:dyDescent="0.25">
      <c r="A5172" s="17">
        <v>47132</v>
      </c>
      <c r="B5172" s="24" t="s">
        <v>87</v>
      </c>
      <c r="C5172" s="25">
        <v>44084</v>
      </c>
      <c r="E5172" t="s">
        <v>89</v>
      </c>
      <c r="F5172" s="106"/>
    </row>
    <row r="5173" spans="1:6" x14ac:dyDescent="0.25">
      <c r="A5173" s="17">
        <v>47130</v>
      </c>
      <c r="B5173" s="24" t="s">
        <v>87</v>
      </c>
      <c r="C5173" s="25">
        <v>44084</v>
      </c>
      <c r="E5173" t="s">
        <v>89</v>
      </c>
      <c r="F5173" s="106"/>
    </row>
    <row r="5174" spans="1:6" x14ac:dyDescent="0.25">
      <c r="A5174" s="17">
        <v>47133</v>
      </c>
      <c r="B5174" s="24" t="s">
        <v>87</v>
      </c>
      <c r="C5174" s="25">
        <v>44085</v>
      </c>
      <c r="E5174" t="s">
        <v>89</v>
      </c>
      <c r="F5174" s="106"/>
    </row>
    <row r="5175" spans="1:6" x14ac:dyDescent="0.25">
      <c r="A5175" s="17">
        <v>47134</v>
      </c>
      <c r="B5175" s="24" t="s">
        <v>87</v>
      </c>
      <c r="C5175" s="25">
        <v>44085</v>
      </c>
      <c r="E5175" t="s">
        <v>89</v>
      </c>
      <c r="F5175" s="106"/>
    </row>
    <row r="5176" spans="1:6" x14ac:dyDescent="0.25">
      <c r="A5176" s="17">
        <v>47135</v>
      </c>
      <c r="B5176" s="24" t="s">
        <v>87</v>
      </c>
      <c r="C5176" s="25">
        <v>44085</v>
      </c>
      <c r="E5176" t="s">
        <v>89</v>
      </c>
      <c r="F5176" s="106"/>
    </row>
    <row r="5177" spans="1:6" x14ac:dyDescent="0.25">
      <c r="A5177" s="17">
        <v>47136</v>
      </c>
      <c r="B5177" s="24" t="s">
        <v>87</v>
      </c>
      <c r="C5177" s="25">
        <v>44085</v>
      </c>
      <c r="E5177" t="s">
        <v>89</v>
      </c>
      <c r="F5177" s="106"/>
    </row>
    <row r="5178" spans="1:6" x14ac:dyDescent="0.25">
      <c r="A5178" s="17">
        <v>47137</v>
      </c>
      <c r="B5178" s="24" t="s">
        <v>87</v>
      </c>
      <c r="C5178" s="25">
        <v>44088</v>
      </c>
      <c r="E5178" t="s">
        <v>89</v>
      </c>
      <c r="F5178" s="106"/>
    </row>
    <row r="5179" spans="1:6" x14ac:dyDescent="0.25">
      <c r="A5179" s="17">
        <v>47138</v>
      </c>
      <c r="B5179" s="24" t="s">
        <v>87</v>
      </c>
      <c r="C5179" s="25">
        <v>44088</v>
      </c>
      <c r="E5179" t="s">
        <v>89</v>
      </c>
      <c r="F5179" s="106"/>
    </row>
    <row r="5180" spans="1:6" x14ac:dyDescent="0.25">
      <c r="A5180" s="17">
        <v>47139</v>
      </c>
      <c r="B5180" s="24" t="s">
        <v>87</v>
      </c>
      <c r="C5180" s="25">
        <v>44088</v>
      </c>
      <c r="E5180" t="s">
        <v>89</v>
      </c>
      <c r="F5180" s="106"/>
    </row>
    <row r="5181" spans="1:6" x14ac:dyDescent="0.25">
      <c r="A5181" s="17">
        <v>47140</v>
      </c>
      <c r="B5181" s="24" t="s">
        <v>87</v>
      </c>
      <c r="C5181" s="25">
        <v>44088</v>
      </c>
      <c r="E5181" t="s">
        <v>89</v>
      </c>
      <c r="F5181" s="106"/>
    </row>
    <row r="5182" spans="1:6" x14ac:dyDescent="0.25">
      <c r="A5182" s="17">
        <v>47141</v>
      </c>
      <c r="B5182" s="24" t="s">
        <v>87</v>
      </c>
      <c r="C5182" s="25">
        <v>44088</v>
      </c>
      <c r="E5182" t="s">
        <v>89</v>
      </c>
      <c r="F5182" s="106"/>
    </row>
    <row r="5183" spans="1:6" x14ac:dyDescent="0.25">
      <c r="A5183" s="17">
        <v>47142</v>
      </c>
      <c r="B5183" s="24" t="s">
        <v>87</v>
      </c>
      <c r="C5183" s="25">
        <v>44088</v>
      </c>
      <c r="E5183" t="s">
        <v>89</v>
      </c>
      <c r="F5183" s="106"/>
    </row>
    <row r="5184" spans="1:6" x14ac:dyDescent="0.25">
      <c r="A5184" s="17">
        <v>47143</v>
      </c>
      <c r="B5184" s="24" t="s">
        <v>87</v>
      </c>
      <c r="C5184" s="25">
        <v>44088</v>
      </c>
      <c r="E5184" t="s">
        <v>89</v>
      </c>
      <c r="F5184" s="106"/>
    </row>
    <row r="5185" spans="1:6" x14ac:dyDescent="0.25">
      <c r="A5185" s="17">
        <v>47144</v>
      </c>
      <c r="B5185" s="24" t="s">
        <v>87</v>
      </c>
      <c r="C5185" s="25">
        <v>44088</v>
      </c>
      <c r="E5185" t="s">
        <v>89</v>
      </c>
      <c r="F5185" s="106"/>
    </row>
    <row r="5186" spans="1:6" x14ac:dyDescent="0.25">
      <c r="A5186" s="17">
        <v>47145</v>
      </c>
      <c r="B5186" s="24" t="s">
        <v>87</v>
      </c>
      <c r="C5186" s="25">
        <v>44089</v>
      </c>
      <c r="E5186" t="s">
        <v>89</v>
      </c>
      <c r="F5186" s="106"/>
    </row>
    <row r="5187" spans="1:6" x14ac:dyDescent="0.25">
      <c r="A5187" s="17">
        <v>47147</v>
      </c>
      <c r="B5187" s="24" t="s">
        <v>87</v>
      </c>
      <c r="C5187" s="25">
        <v>44089</v>
      </c>
      <c r="E5187" t="s">
        <v>89</v>
      </c>
      <c r="F5187" s="106"/>
    </row>
    <row r="5188" spans="1:6" x14ac:dyDescent="0.25">
      <c r="A5188" s="17">
        <v>47148</v>
      </c>
      <c r="B5188" s="24" t="s">
        <v>87</v>
      </c>
      <c r="C5188" s="25">
        <v>44089</v>
      </c>
      <c r="E5188" t="s">
        <v>89</v>
      </c>
      <c r="F5188" s="106"/>
    </row>
    <row r="5189" spans="1:6" x14ac:dyDescent="0.25">
      <c r="A5189" s="17">
        <v>47149</v>
      </c>
      <c r="B5189" s="24" t="s">
        <v>87</v>
      </c>
      <c r="C5189" s="25">
        <v>44089</v>
      </c>
      <c r="E5189" t="s">
        <v>89</v>
      </c>
      <c r="F5189" s="106"/>
    </row>
    <row r="5190" spans="1:6" x14ac:dyDescent="0.25">
      <c r="A5190" s="17">
        <v>47150</v>
      </c>
      <c r="B5190" s="24" t="s">
        <v>87</v>
      </c>
      <c r="C5190" s="25">
        <v>44089</v>
      </c>
      <c r="E5190" t="s">
        <v>89</v>
      </c>
      <c r="F5190" s="106"/>
    </row>
    <row r="5191" spans="1:6" x14ac:dyDescent="0.25">
      <c r="A5191" s="17">
        <v>47151</v>
      </c>
      <c r="B5191" s="24" t="s">
        <v>87</v>
      </c>
      <c r="C5191" s="25">
        <v>44089</v>
      </c>
      <c r="E5191" t="s">
        <v>89</v>
      </c>
      <c r="F5191" s="106"/>
    </row>
    <row r="5192" spans="1:6" x14ac:dyDescent="0.25">
      <c r="A5192" s="17">
        <v>47152</v>
      </c>
      <c r="B5192" s="24" t="s">
        <v>87</v>
      </c>
      <c r="C5192" s="25">
        <v>44089</v>
      </c>
      <c r="E5192" t="s">
        <v>89</v>
      </c>
      <c r="F5192" s="106"/>
    </row>
    <row r="5193" spans="1:6" x14ac:dyDescent="0.25">
      <c r="A5193" s="17">
        <v>47153</v>
      </c>
      <c r="B5193" s="24" t="s">
        <v>87</v>
      </c>
      <c r="C5193" s="25">
        <v>44089</v>
      </c>
      <c r="E5193" t="s">
        <v>89</v>
      </c>
      <c r="F5193" s="106"/>
    </row>
    <row r="5194" spans="1:6" x14ac:dyDescent="0.25">
      <c r="A5194" s="17">
        <v>47154</v>
      </c>
      <c r="B5194" s="24" t="s">
        <v>87</v>
      </c>
      <c r="C5194" s="25">
        <v>44091</v>
      </c>
      <c r="E5194" t="s">
        <v>89</v>
      </c>
      <c r="F5194" s="106"/>
    </row>
    <row r="5195" spans="1:6" x14ac:dyDescent="0.25">
      <c r="A5195" s="17">
        <v>47155</v>
      </c>
      <c r="B5195" s="24" t="s">
        <v>87</v>
      </c>
      <c r="C5195" s="25">
        <v>44091</v>
      </c>
      <c r="E5195" t="s">
        <v>89</v>
      </c>
      <c r="F5195" s="106"/>
    </row>
    <row r="5196" spans="1:6" x14ac:dyDescent="0.25">
      <c r="A5196" s="17">
        <v>47156</v>
      </c>
      <c r="B5196" s="24" t="s">
        <v>87</v>
      </c>
      <c r="C5196" s="25">
        <v>44091</v>
      </c>
      <c r="E5196" t="s">
        <v>89</v>
      </c>
      <c r="F5196" s="106"/>
    </row>
    <row r="5197" spans="1:6" x14ac:dyDescent="0.25">
      <c r="A5197" s="17">
        <v>47157</v>
      </c>
      <c r="B5197" s="24" t="s">
        <v>87</v>
      </c>
      <c r="C5197" s="25">
        <v>44091</v>
      </c>
      <c r="E5197" t="s">
        <v>89</v>
      </c>
      <c r="F5197" s="106"/>
    </row>
    <row r="5198" spans="1:6" x14ac:dyDescent="0.25">
      <c r="A5198" s="17">
        <v>47158</v>
      </c>
      <c r="B5198" s="24" t="s">
        <v>87</v>
      </c>
      <c r="C5198" s="25">
        <v>44091</v>
      </c>
      <c r="E5198" t="s">
        <v>89</v>
      </c>
      <c r="F5198" s="106"/>
    </row>
    <row r="5199" spans="1:6" x14ac:dyDescent="0.25">
      <c r="A5199" s="17">
        <v>47159</v>
      </c>
      <c r="B5199" s="24" t="s">
        <v>87</v>
      </c>
      <c r="C5199" s="25">
        <v>44091</v>
      </c>
      <c r="E5199" t="s">
        <v>89</v>
      </c>
      <c r="F5199" s="106"/>
    </row>
    <row r="5200" spans="1:6" x14ac:dyDescent="0.25">
      <c r="A5200" s="17">
        <v>47160</v>
      </c>
      <c r="B5200" s="24" t="s">
        <v>87</v>
      </c>
      <c r="C5200" s="25">
        <v>44091</v>
      </c>
      <c r="E5200" t="s">
        <v>89</v>
      </c>
      <c r="F5200" s="106"/>
    </row>
    <row r="5201" spans="1:6" x14ac:dyDescent="0.25">
      <c r="A5201" s="17">
        <v>47161</v>
      </c>
      <c r="B5201" s="24" t="s">
        <v>87</v>
      </c>
      <c r="C5201" s="25">
        <v>44091</v>
      </c>
      <c r="E5201" t="s">
        <v>89</v>
      </c>
      <c r="F5201" s="106"/>
    </row>
    <row r="5202" spans="1:6" x14ac:dyDescent="0.25">
      <c r="A5202" s="17">
        <v>47162</v>
      </c>
      <c r="B5202" s="24" t="s">
        <v>87</v>
      </c>
      <c r="C5202" s="25">
        <v>44095</v>
      </c>
      <c r="E5202" t="s">
        <v>89</v>
      </c>
      <c r="F5202" s="106"/>
    </row>
    <row r="5203" spans="1:6" x14ac:dyDescent="0.25">
      <c r="A5203" s="17">
        <v>47163</v>
      </c>
      <c r="B5203" s="24" t="s">
        <v>87</v>
      </c>
      <c r="C5203" s="25">
        <v>44095</v>
      </c>
      <c r="E5203" t="s">
        <v>89</v>
      </c>
      <c r="F5203" s="106"/>
    </row>
    <row r="5204" spans="1:6" x14ac:dyDescent="0.25">
      <c r="A5204" s="17">
        <v>47164</v>
      </c>
      <c r="B5204" s="24" t="s">
        <v>87</v>
      </c>
      <c r="C5204" s="25">
        <v>44095</v>
      </c>
      <c r="E5204" t="s">
        <v>89</v>
      </c>
      <c r="F5204" s="106"/>
    </row>
    <row r="5205" spans="1:6" x14ac:dyDescent="0.25">
      <c r="A5205" s="17">
        <v>47165</v>
      </c>
      <c r="B5205" s="24" t="s">
        <v>87</v>
      </c>
      <c r="C5205" s="25">
        <v>44095</v>
      </c>
      <c r="E5205" t="s">
        <v>89</v>
      </c>
      <c r="F5205" s="106"/>
    </row>
    <row r="5206" spans="1:6" x14ac:dyDescent="0.25">
      <c r="A5206" s="17">
        <v>47166</v>
      </c>
      <c r="B5206" s="24" t="s">
        <v>87</v>
      </c>
      <c r="C5206" s="25">
        <v>44109</v>
      </c>
      <c r="E5206" t="s">
        <v>89</v>
      </c>
      <c r="F5206" s="106"/>
    </row>
    <row r="5207" spans="1:6" x14ac:dyDescent="0.25">
      <c r="A5207" s="17">
        <v>47168</v>
      </c>
      <c r="B5207" s="24" t="s">
        <v>87</v>
      </c>
      <c r="C5207" s="25">
        <v>44109</v>
      </c>
      <c r="E5207" t="s">
        <v>89</v>
      </c>
      <c r="F5207" s="106"/>
    </row>
    <row r="5208" spans="1:6" x14ac:dyDescent="0.25">
      <c r="A5208" s="17">
        <v>47169</v>
      </c>
      <c r="B5208" s="24" t="s">
        <v>87</v>
      </c>
      <c r="C5208" s="25">
        <v>44109</v>
      </c>
      <c r="E5208" t="s">
        <v>89</v>
      </c>
      <c r="F5208" s="106"/>
    </row>
    <row r="5209" spans="1:6" x14ac:dyDescent="0.25">
      <c r="A5209" s="17">
        <v>47167</v>
      </c>
      <c r="B5209" s="24" t="s">
        <v>87</v>
      </c>
      <c r="C5209" s="25">
        <v>44109</v>
      </c>
      <c r="E5209" t="s">
        <v>89</v>
      </c>
      <c r="F5209" s="106"/>
    </row>
    <row r="5210" spans="1:6" x14ac:dyDescent="0.25">
      <c r="A5210" s="17">
        <v>47170</v>
      </c>
      <c r="B5210" s="24" t="s">
        <v>87</v>
      </c>
      <c r="C5210" s="25">
        <v>44110</v>
      </c>
      <c r="E5210" t="s">
        <v>89</v>
      </c>
      <c r="F5210" s="106"/>
    </row>
    <row r="5211" spans="1:6" x14ac:dyDescent="0.25">
      <c r="A5211" s="17">
        <v>47171</v>
      </c>
      <c r="B5211" s="24" t="s">
        <v>87</v>
      </c>
      <c r="C5211" s="25">
        <v>44110</v>
      </c>
      <c r="E5211" t="s">
        <v>89</v>
      </c>
      <c r="F5211" s="106"/>
    </row>
    <row r="5212" spans="1:6" x14ac:dyDescent="0.25">
      <c r="A5212" s="17">
        <v>47172</v>
      </c>
      <c r="B5212" s="24" t="s">
        <v>87</v>
      </c>
      <c r="C5212" s="25">
        <v>44110</v>
      </c>
      <c r="E5212" t="s">
        <v>89</v>
      </c>
      <c r="F5212" s="106"/>
    </row>
    <row r="5213" spans="1:6" x14ac:dyDescent="0.25">
      <c r="A5213" s="17">
        <v>47173</v>
      </c>
      <c r="B5213" s="24" t="s">
        <v>87</v>
      </c>
      <c r="C5213" s="25">
        <v>44110</v>
      </c>
      <c r="E5213" t="s">
        <v>89</v>
      </c>
      <c r="F5213" s="106"/>
    </row>
    <row r="5214" spans="1:6" x14ac:dyDescent="0.25">
      <c r="A5214" s="17">
        <v>47174</v>
      </c>
      <c r="B5214" s="24" t="s">
        <v>87</v>
      </c>
      <c r="C5214" s="25">
        <v>44111</v>
      </c>
      <c r="E5214" t="s">
        <v>89</v>
      </c>
      <c r="F5214" s="106"/>
    </row>
    <row r="5215" spans="1:6" x14ac:dyDescent="0.25">
      <c r="A5215" s="17">
        <v>47175</v>
      </c>
      <c r="B5215" s="24" t="s">
        <v>87</v>
      </c>
      <c r="C5215" s="25">
        <v>44111</v>
      </c>
      <c r="E5215" t="s">
        <v>89</v>
      </c>
      <c r="F5215" s="106"/>
    </row>
    <row r="5216" spans="1:6" x14ac:dyDescent="0.25">
      <c r="A5216" s="17">
        <v>47176</v>
      </c>
      <c r="B5216" s="24" t="s">
        <v>87</v>
      </c>
      <c r="C5216" s="25">
        <v>44111</v>
      </c>
      <c r="E5216" t="s">
        <v>89</v>
      </c>
      <c r="F5216" s="106"/>
    </row>
    <row r="5217" spans="1:6" x14ac:dyDescent="0.25">
      <c r="A5217" s="17">
        <v>47177</v>
      </c>
      <c r="B5217" s="24" t="s">
        <v>87</v>
      </c>
      <c r="C5217" s="25">
        <v>44111</v>
      </c>
      <c r="E5217" t="s">
        <v>89</v>
      </c>
      <c r="F5217" s="106"/>
    </row>
    <row r="5218" spans="1:6" x14ac:dyDescent="0.25">
      <c r="A5218" s="17">
        <v>47178</v>
      </c>
      <c r="B5218" s="24" t="s">
        <v>87</v>
      </c>
      <c r="C5218" s="25">
        <v>44111</v>
      </c>
      <c r="E5218" t="s">
        <v>89</v>
      </c>
      <c r="F5218" s="106"/>
    </row>
    <row r="5219" spans="1:6" x14ac:dyDescent="0.25">
      <c r="A5219" s="17">
        <v>47179</v>
      </c>
      <c r="B5219" s="24" t="s">
        <v>87</v>
      </c>
      <c r="C5219" s="25">
        <v>44111</v>
      </c>
      <c r="E5219" t="s">
        <v>89</v>
      </c>
      <c r="F5219" s="106"/>
    </row>
    <row r="5220" spans="1:6" x14ac:dyDescent="0.25">
      <c r="A5220" s="17">
        <v>47181</v>
      </c>
      <c r="B5220" s="24" t="s">
        <v>87</v>
      </c>
      <c r="C5220" s="25">
        <v>44111</v>
      </c>
      <c r="E5220" t="s">
        <v>89</v>
      </c>
      <c r="F5220" s="106"/>
    </row>
    <row r="5221" spans="1:6" x14ac:dyDescent="0.25">
      <c r="A5221" s="17">
        <v>47182</v>
      </c>
      <c r="B5221" s="24" t="s">
        <v>87</v>
      </c>
      <c r="C5221" s="25">
        <v>44111</v>
      </c>
      <c r="E5221" t="s">
        <v>89</v>
      </c>
      <c r="F5221" s="106"/>
    </row>
    <row r="5222" spans="1:6" x14ac:dyDescent="0.25">
      <c r="A5222" s="17">
        <v>47183</v>
      </c>
      <c r="B5222" s="24" t="s">
        <v>87</v>
      </c>
      <c r="C5222" s="25">
        <v>44112</v>
      </c>
      <c r="E5222" t="s">
        <v>89</v>
      </c>
      <c r="F5222" s="106"/>
    </row>
    <row r="5223" spans="1:6" x14ac:dyDescent="0.25">
      <c r="A5223" s="17">
        <v>47184</v>
      </c>
      <c r="B5223" s="24" t="s">
        <v>87</v>
      </c>
      <c r="C5223" s="25">
        <v>44112</v>
      </c>
      <c r="E5223" t="s">
        <v>89</v>
      </c>
      <c r="F5223" s="106"/>
    </row>
    <row r="5224" spans="1:6" x14ac:dyDescent="0.25">
      <c r="A5224" s="17">
        <v>47185</v>
      </c>
      <c r="B5224" s="24" t="s">
        <v>87</v>
      </c>
      <c r="C5224" s="25">
        <v>44112</v>
      </c>
      <c r="E5224" t="s">
        <v>89</v>
      </c>
      <c r="F5224" s="106"/>
    </row>
    <row r="5225" spans="1:6" x14ac:dyDescent="0.25">
      <c r="A5225" s="17">
        <v>47186</v>
      </c>
      <c r="B5225" s="24" t="s">
        <v>87</v>
      </c>
      <c r="C5225" s="25">
        <v>44112</v>
      </c>
      <c r="E5225" t="s">
        <v>89</v>
      </c>
      <c r="F5225" s="106"/>
    </row>
    <row r="5226" spans="1:6" x14ac:dyDescent="0.25">
      <c r="A5226" s="17">
        <v>47187</v>
      </c>
      <c r="B5226" s="24" t="s">
        <v>87</v>
      </c>
      <c r="C5226" s="25">
        <v>44112</v>
      </c>
      <c r="E5226" t="s">
        <v>89</v>
      </c>
      <c r="F5226" s="106"/>
    </row>
    <row r="5227" spans="1:6" x14ac:dyDescent="0.25">
      <c r="A5227" s="17">
        <v>47188</v>
      </c>
      <c r="B5227" s="24" t="s">
        <v>87</v>
      </c>
      <c r="C5227" s="25">
        <v>44112</v>
      </c>
      <c r="E5227" t="s">
        <v>89</v>
      </c>
      <c r="F5227" s="106"/>
    </row>
    <row r="5228" spans="1:6" x14ac:dyDescent="0.25">
      <c r="A5228" s="17">
        <v>47189</v>
      </c>
      <c r="B5228" s="24" t="s">
        <v>87</v>
      </c>
      <c r="C5228" s="25">
        <v>44112</v>
      </c>
      <c r="E5228" t="s">
        <v>89</v>
      </c>
      <c r="F5228" s="106"/>
    </row>
    <row r="5229" spans="1:6" x14ac:dyDescent="0.25">
      <c r="A5229" s="17">
        <v>47190</v>
      </c>
      <c r="B5229" s="24" t="s">
        <v>87</v>
      </c>
      <c r="C5229" s="25">
        <v>44112</v>
      </c>
      <c r="E5229" t="s">
        <v>89</v>
      </c>
      <c r="F5229" s="106"/>
    </row>
    <row r="5230" spans="1:6" x14ac:dyDescent="0.25">
      <c r="A5230" s="17">
        <v>47191</v>
      </c>
      <c r="B5230" s="24" t="s">
        <v>87</v>
      </c>
      <c r="C5230" s="25">
        <v>44116</v>
      </c>
      <c r="E5230" t="s">
        <v>89</v>
      </c>
      <c r="F5230" s="106"/>
    </row>
    <row r="5231" spans="1:6" x14ac:dyDescent="0.25">
      <c r="A5231" s="17">
        <v>47192</v>
      </c>
      <c r="B5231" s="24" t="s">
        <v>87</v>
      </c>
      <c r="C5231" s="25">
        <v>44116</v>
      </c>
      <c r="E5231" t="s">
        <v>89</v>
      </c>
      <c r="F5231" s="106"/>
    </row>
    <row r="5232" spans="1:6" x14ac:dyDescent="0.25">
      <c r="A5232" s="17">
        <v>47193</v>
      </c>
      <c r="B5232" s="24" t="s">
        <v>87</v>
      </c>
      <c r="C5232" s="25">
        <v>44116</v>
      </c>
      <c r="E5232" t="s">
        <v>89</v>
      </c>
      <c r="F5232" s="106"/>
    </row>
    <row r="5233" spans="1:7" x14ac:dyDescent="0.25">
      <c r="A5233" s="17">
        <v>47194</v>
      </c>
      <c r="B5233" s="24" t="s">
        <v>87</v>
      </c>
      <c r="C5233" s="25">
        <v>44116</v>
      </c>
      <c r="E5233" t="s">
        <v>89</v>
      </c>
      <c r="F5233" s="106"/>
    </row>
    <row r="5234" spans="1:7" x14ac:dyDescent="0.25">
      <c r="A5234" s="17">
        <v>47195</v>
      </c>
      <c r="B5234" s="24" t="s">
        <v>87</v>
      </c>
      <c r="C5234" s="25">
        <v>44116</v>
      </c>
      <c r="E5234" t="s">
        <v>89</v>
      </c>
      <c r="F5234" s="106"/>
    </row>
    <row r="5235" spans="1:7" x14ac:dyDescent="0.25">
      <c r="A5235" s="17">
        <v>47196</v>
      </c>
      <c r="B5235" s="24" t="s">
        <v>87</v>
      </c>
      <c r="C5235" s="25">
        <v>44116</v>
      </c>
      <c r="E5235" t="s">
        <v>89</v>
      </c>
      <c r="F5235" s="106"/>
    </row>
    <row r="5236" spans="1:7" x14ac:dyDescent="0.25">
      <c r="A5236" s="17">
        <v>47387</v>
      </c>
      <c r="B5236" s="24" t="s">
        <v>87</v>
      </c>
      <c r="C5236" s="25">
        <v>44116</v>
      </c>
      <c r="E5236" t="s">
        <v>89</v>
      </c>
      <c r="F5236" s="106"/>
    </row>
    <row r="5237" spans="1:7" x14ac:dyDescent="0.25">
      <c r="A5237" s="17">
        <v>47388</v>
      </c>
      <c r="B5237" s="24" t="s">
        <v>87</v>
      </c>
      <c r="C5237" s="25">
        <v>44117</v>
      </c>
      <c r="E5237" t="s">
        <v>89</v>
      </c>
      <c r="F5237" s="106"/>
    </row>
    <row r="5238" spans="1:7" x14ac:dyDescent="0.25">
      <c r="A5238" s="17">
        <v>47389</v>
      </c>
      <c r="B5238" s="24" t="s">
        <v>87</v>
      </c>
      <c r="C5238" s="25">
        <v>44117</v>
      </c>
      <c r="E5238" t="s">
        <v>89</v>
      </c>
      <c r="F5238" s="106"/>
    </row>
    <row r="5239" spans="1:7" x14ac:dyDescent="0.25">
      <c r="A5239" s="17">
        <v>47390</v>
      </c>
      <c r="B5239" s="24" t="s">
        <v>87</v>
      </c>
      <c r="C5239" s="25">
        <v>44117</v>
      </c>
      <c r="E5239" t="s">
        <v>89</v>
      </c>
      <c r="F5239" s="106"/>
    </row>
    <row r="5240" spans="1:7" x14ac:dyDescent="0.25">
      <c r="A5240" s="17">
        <v>47379</v>
      </c>
      <c r="B5240" s="24" t="s">
        <v>87</v>
      </c>
      <c r="C5240" s="25">
        <v>44117</v>
      </c>
      <c r="E5240" t="s">
        <v>89</v>
      </c>
      <c r="F5240" s="106"/>
    </row>
    <row r="5241" spans="1:7" x14ac:dyDescent="0.25">
      <c r="A5241" s="17">
        <v>47380</v>
      </c>
      <c r="B5241" s="24" t="s">
        <v>87</v>
      </c>
      <c r="C5241" s="25">
        <v>44117</v>
      </c>
      <c r="E5241" t="s">
        <v>89</v>
      </c>
      <c r="F5241" s="106"/>
    </row>
    <row r="5242" spans="1:7" x14ac:dyDescent="0.25">
      <c r="A5242" s="17">
        <v>47381</v>
      </c>
      <c r="B5242" s="24" t="s">
        <v>87</v>
      </c>
      <c r="C5242" s="25">
        <v>44117</v>
      </c>
      <c r="E5242" t="s">
        <v>89</v>
      </c>
      <c r="F5242" s="106"/>
    </row>
    <row r="5243" spans="1:7" x14ac:dyDescent="0.25">
      <c r="A5243" s="17">
        <v>47383</v>
      </c>
      <c r="B5243" s="24" t="s">
        <v>87</v>
      </c>
      <c r="C5243" s="25">
        <v>44117</v>
      </c>
      <c r="E5243" t="s">
        <v>89</v>
      </c>
      <c r="F5243" s="106"/>
      <c r="G5243" t="s">
        <v>221</v>
      </c>
    </row>
    <row r="5244" spans="1:7" x14ac:dyDescent="0.25">
      <c r="A5244" s="17">
        <v>47384</v>
      </c>
      <c r="B5244" s="24" t="s">
        <v>87</v>
      </c>
      <c r="C5244" s="25">
        <v>44117</v>
      </c>
      <c r="E5244" t="s">
        <v>89</v>
      </c>
      <c r="F5244" s="106"/>
    </row>
    <row r="5245" spans="1:7" x14ac:dyDescent="0.25">
      <c r="A5245" s="17">
        <v>47392</v>
      </c>
      <c r="B5245" s="24" t="s">
        <v>87</v>
      </c>
      <c r="C5245" s="25">
        <v>44118</v>
      </c>
      <c r="E5245" t="s">
        <v>89</v>
      </c>
      <c r="F5245" s="106"/>
    </row>
    <row r="5246" spans="1:7" x14ac:dyDescent="0.25">
      <c r="A5246" s="17">
        <v>47391</v>
      </c>
      <c r="B5246" s="24" t="s">
        <v>87</v>
      </c>
      <c r="C5246" s="25">
        <v>44118</v>
      </c>
      <c r="E5246" t="s">
        <v>89</v>
      </c>
      <c r="F5246" s="106"/>
    </row>
    <row r="5247" spans="1:7" x14ac:dyDescent="0.25">
      <c r="A5247" s="17">
        <v>47394</v>
      </c>
      <c r="B5247" s="24" t="s">
        <v>87</v>
      </c>
      <c r="C5247" s="25">
        <v>44118</v>
      </c>
      <c r="E5247" t="s">
        <v>89</v>
      </c>
      <c r="F5247" s="106"/>
    </row>
    <row r="5248" spans="1:7" x14ac:dyDescent="0.25">
      <c r="A5248" s="17">
        <v>47382</v>
      </c>
      <c r="B5248" s="24" t="s">
        <v>87</v>
      </c>
      <c r="C5248" s="25">
        <v>44118</v>
      </c>
      <c r="E5248" t="s">
        <v>89</v>
      </c>
      <c r="F5248" s="106"/>
    </row>
    <row r="5249" spans="1:6" x14ac:dyDescent="0.25">
      <c r="A5249" s="17">
        <v>47240</v>
      </c>
      <c r="B5249" s="24" t="s">
        <v>87</v>
      </c>
      <c r="C5249" s="25">
        <v>44119</v>
      </c>
      <c r="E5249" t="s">
        <v>89</v>
      </c>
      <c r="F5249" s="106"/>
    </row>
    <row r="5250" spans="1:6" x14ac:dyDescent="0.25">
      <c r="A5250" s="17">
        <v>47393</v>
      </c>
      <c r="B5250" s="24" t="s">
        <v>87</v>
      </c>
      <c r="C5250" s="25">
        <v>44119</v>
      </c>
      <c r="E5250" t="s">
        <v>89</v>
      </c>
      <c r="F5250" s="106"/>
    </row>
    <row r="5251" spans="1:6" x14ac:dyDescent="0.25">
      <c r="A5251" s="17">
        <v>47395</v>
      </c>
      <c r="B5251" s="24" t="s">
        <v>87</v>
      </c>
      <c r="C5251" s="25">
        <v>44119</v>
      </c>
      <c r="E5251" t="s">
        <v>89</v>
      </c>
      <c r="F5251" s="106"/>
    </row>
    <row r="5252" spans="1:6" x14ac:dyDescent="0.25">
      <c r="A5252" s="17">
        <v>47355</v>
      </c>
      <c r="B5252" s="24" t="s">
        <v>87</v>
      </c>
      <c r="C5252" s="25">
        <v>44119</v>
      </c>
      <c r="E5252" t="s">
        <v>89</v>
      </c>
      <c r="F5252" s="106"/>
    </row>
    <row r="5253" spans="1:6" x14ac:dyDescent="0.25">
      <c r="A5253" s="17">
        <v>50738754</v>
      </c>
      <c r="B5253" s="24" t="s">
        <v>87</v>
      </c>
      <c r="C5253" s="25">
        <v>44120</v>
      </c>
      <c r="E5253" t="s">
        <v>89</v>
      </c>
      <c r="F5253" s="106"/>
    </row>
    <row r="5254" spans="1:6" x14ac:dyDescent="0.25">
      <c r="A5254" s="17">
        <v>50738759</v>
      </c>
      <c r="B5254" s="24" t="s">
        <v>87</v>
      </c>
      <c r="C5254" s="25">
        <v>44120</v>
      </c>
      <c r="E5254" t="s">
        <v>89</v>
      </c>
      <c r="F5254" s="106"/>
    </row>
    <row r="5255" spans="1:6" x14ac:dyDescent="0.25">
      <c r="A5255" s="17">
        <v>47199</v>
      </c>
      <c r="B5255" s="24" t="s">
        <v>87</v>
      </c>
      <c r="C5255" s="25">
        <v>44130</v>
      </c>
      <c r="E5255" t="s">
        <v>89</v>
      </c>
      <c r="F5255" s="106"/>
    </row>
    <row r="5256" spans="1:6" x14ac:dyDescent="0.25">
      <c r="A5256" s="17">
        <v>47200</v>
      </c>
      <c r="B5256" s="24" t="s">
        <v>87</v>
      </c>
      <c r="C5256" s="25">
        <v>44130</v>
      </c>
      <c r="E5256" t="s">
        <v>89</v>
      </c>
      <c r="F5256" s="106"/>
    </row>
    <row r="5257" spans="1:6" x14ac:dyDescent="0.25">
      <c r="A5257" s="17">
        <v>47442</v>
      </c>
      <c r="B5257" s="24" t="s">
        <v>87</v>
      </c>
      <c r="C5257" s="25">
        <v>44130</v>
      </c>
      <c r="E5257" t="s">
        <v>89</v>
      </c>
      <c r="F5257" s="106"/>
    </row>
    <row r="5258" spans="1:6" x14ac:dyDescent="0.25">
      <c r="A5258" s="17">
        <v>47444</v>
      </c>
      <c r="B5258" s="24" t="s">
        <v>87</v>
      </c>
      <c r="C5258" s="25">
        <v>44130</v>
      </c>
      <c r="E5258" t="s">
        <v>89</v>
      </c>
      <c r="F5258" s="106"/>
    </row>
    <row r="5259" spans="1:6" x14ac:dyDescent="0.25">
      <c r="A5259" s="17">
        <v>47398</v>
      </c>
      <c r="B5259" s="24" t="s">
        <v>87</v>
      </c>
      <c r="C5259" s="25">
        <v>44131</v>
      </c>
      <c r="E5259" t="s">
        <v>89</v>
      </c>
      <c r="F5259" s="106"/>
    </row>
    <row r="5260" spans="1:6" x14ac:dyDescent="0.25">
      <c r="A5260" s="17">
        <v>47399</v>
      </c>
      <c r="B5260" s="24" t="s">
        <v>87</v>
      </c>
      <c r="C5260" s="25">
        <v>44131</v>
      </c>
      <c r="E5260" t="s">
        <v>89</v>
      </c>
      <c r="F5260" s="106"/>
    </row>
    <row r="5261" spans="1:6" x14ac:dyDescent="0.25">
      <c r="A5261" s="17">
        <v>47402</v>
      </c>
      <c r="B5261" s="24" t="s">
        <v>87</v>
      </c>
      <c r="C5261" s="25">
        <v>44131</v>
      </c>
      <c r="E5261" t="s">
        <v>89</v>
      </c>
      <c r="F5261" s="106"/>
    </row>
    <row r="5262" spans="1:6" x14ac:dyDescent="0.25">
      <c r="A5262" s="17">
        <v>47401</v>
      </c>
      <c r="B5262" s="24" t="s">
        <v>87</v>
      </c>
      <c r="C5262" s="25">
        <v>44131</v>
      </c>
      <c r="E5262" t="s">
        <v>89</v>
      </c>
      <c r="F5262" s="106"/>
    </row>
    <row r="5263" spans="1:6" x14ac:dyDescent="0.25">
      <c r="A5263" s="17">
        <v>47416</v>
      </c>
      <c r="B5263" s="24" t="s">
        <v>87</v>
      </c>
      <c r="C5263" s="25">
        <v>44132</v>
      </c>
      <c r="E5263" t="s">
        <v>89</v>
      </c>
      <c r="F5263" s="106"/>
    </row>
    <row r="5264" spans="1:6" x14ac:dyDescent="0.25">
      <c r="A5264" s="17">
        <v>47415</v>
      </c>
      <c r="B5264" s="24" t="s">
        <v>87</v>
      </c>
      <c r="C5264" s="25">
        <v>44132</v>
      </c>
      <c r="E5264" t="s">
        <v>89</v>
      </c>
      <c r="F5264" s="106"/>
    </row>
    <row r="5265" spans="1:6" x14ac:dyDescent="0.25">
      <c r="A5265" s="17">
        <v>47400</v>
      </c>
      <c r="B5265" s="24" t="s">
        <v>87</v>
      </c>
      <c r="C5265" s="25">
        <v>44132</v>
      </c>
      <c r="E5265" t="s">
        <v>89</v>
      </c>
      <c r="F5265" s="106"/>
    </row>
    <row r="5266" spans="1:6" x14ac:dyDescent="0.25">
      <c r="A5266" s="17">
        <v>47417</v>
      </c>
      <c r="B5266" s="24" t="s">
        <v>87</v>
      </c>
      <c r="C5266" s="25">
        <v>44132</v>
      </c>
      <c r="E5266" t="s">
        <v>89</v>
      </c>
      <c r="F5266" s="106"/>
    </row>
    <row r="5267" spans="1:6" x14ac:dyDescent="0.25">
      <c r="A5267" s="17">
        <v>47273</v>
      </c>
      <c r="B5267" s="24" t="s">
        <v>87</v>
      </c>
      <c r="C5267" s="25">
        <v>44133</v>
      </c>
      <c r="E5267" t="s">
        <v>89</v>
      </c>
      <c r="F5267" s="106"/>
    </row>
    <row r="5268" spans="1:6" x14ac:dyDescent="0.25">
      <c r="A5268" s="17">
        <v>47274</v>
      </c>
      <c r="B5268" s="24" t="s">
        <v>87</v>
      </c>
      <c r="C5268" s="25">
        <v>44133</v>
      </c>
      <c r="E5268" t="s">
        <v>89</v>
      </c>
      <c r="F5268" s="106"/>
    </row>
    <row r="5269" spans="1:6" x14ac:dyDescent="0.25">
      <c r="A5269" s="17">
        <v>47275</v>
      </c>
      <c r="B5269" s="24" t="s">
        <v>87</v>
      </c>
      <c r="C5269" s="25">
        <v>44133</v>
      </c>
      <c r="E5269" t="s">
        <v>89</v>
      </c>
      <c r="F5269" s="106"/>
    </row>
    <row r="5270" spans="1:6" x14ac:dyDescent="0.25">
      <c r="A5270" s="17">
        <v>47276</v>
      </c>
      <c r="B5270" s="24" t="s">
        <v>87</v>
      </c>
      <c r="C5270" s="25">
        <v>44133</v>
      </c>
      <c r="E5270" t="s">
        <v>89</v>
      </c>
      <c r="F5270" s="106"/>
    </row>
    <row r="5271" spans="1:6" x14ac:dyDescent="0.25">
      <c r="A5271" s="17">
        <v>47385</v>
      </c>
      <c r="B5271" s="24" t="s">
        <v>87</v>
      </c>
      <c r="C5271" s="25">
        <v>44134</v>
      </c>
      <c r="E5271" t="s">
        <v>89</v>
      </c>
      <c r="F5271" s="106"/>
    </row>
    <row r="5272" spans="1:6" x14ac:dyDescent="0.25">
      <c r="A5272" s="17">
        <v>47352</v>
      </c>
      <c r="B5272" s="24" t="s">
        <v>87</v>
      </c>
      <c r="C5272" s="25">
        <v>44134</v>
      </c>
      <c r="E5272" t="s">
        <v>89</v>
      </c>
      <c r="F5272" s="106"/>
    </row>
    <row r="5273" spans="1:6" x14ac:dyDescent="0.25">
      <c r="A5273" s="17">
        <v>47351</v>
      </c>
      <c r="B5273" s="24" t="s">
        <v>87</v>
      </c>
      <c r="C5273" s="25">
        <v>44134</v>
      </c>
      <c r="E5273" t="s">
        <v>89</v>
      </c>
      <c r="F5273" s="106"/>
    </row>
    <row r="5274" spans="1:6" x14ac:dyDescent="0.25">
      <c r="A5274" s="17">
        <v>47353</v>
      </c>
      <c r="B5274" s="24" t="s">
        <v>87</v>
      </c>
      <c r="C5274" s="25">
        <v>44134</v>
      </c>
      <c r="E5274" t="s">
        <v>89</v>
      </c>
      <c r="F5274" s="106"/>
    </row>
    <row r="5275" spans="1:6" x14ac:dyDescent="0.25">
      <c r="A5275" s="17">
        <v>47061</v>
      </c>
      <c r="B5275" s="24" t="s">
        <v>87</v>
      </c>
      <c r="C5275" s="25">
        <v>44137</v>
      </c>
      <c r="E5275" t="s">
        <v>89</v>
      </c>
      <c r="F5275" s="106"/>
    </row>
    <row r="5276" spans="1:6" x14ac:dyDescent="0.25">
      <c r="A5276" s="17">
        <v>47052</v>
      </c>
      <c r="B5276" s="24" t="s">
        <v>87</v>
      </c>
      <c r="C5276" s="25">
        <v>44137</v>
      </c>
      <c r="E5276" t="s">
        <v>89</v>
      </c>
      <c r="F5276" s="106"/>
    </row>
    <row r="5277" spans="1:6" x14ac:dyDescent="0.25">
      <c r="A5277" s="17">
        <v>47051</v>
      </c>
      <c r="B5277" s="24" t="s">
        <v>87</v>
      </c>
      <c r="C5277" s="25">
        <v>44137</v>
      </c>
      <c r="E5277" t="s">
        <v>89</v>
      </c>
      <c r="F5277" s="106"/>
    </row>
    <row r="5278" spans="1:6" x14ac:dyDescent="0.25">
      <c r="A5278" s="17">
        <v>47053</v>
      </c>
      <c r="B5278" s="24" t="s">
        <v>87</v>
      </c>
      <c r="C5278" s="25">
        <v>44137</v>
      </c>
      <c r="E5278" t="s">
        <v>89</v>
      </c>
      <c r="F5278" s="106"/>
    </row>
    <row r="5279" spans="1:6" x14ac:dyDescent="0.25">
      <c r="A5279" s="17">
        <v>47056</v>
      </c>
      <c r="B5279" s="24" t="s">
        <v>87</v>
      </c>
      <c r="C5279" s="25">
        <v>44137</v>
      </c>
      <c r="E5279" t="s">
        <v>89</v>
      </c>
      <c r="F5279" s="106"/>
    </row>
    <row r="5280" spans="1:6" x14ac:dyDescent="0.25">
      <c r="A5280" s="17">
        <v>47054</v>
      </c>
      <c r="B5280" s="24" t="s">
        <v>87</v>
      </c>
      <c r="C5280" s="25">
        <v>44137</v>
      </c>
      <c r="E5280" t="s">
        <v>89</v>
      </c>
      <c r="F5280" s="106"/>
    </row>
    <row r="5281" spans="1:6" x14ac:dyDescent="0.25">
      <c r="A5281" s="17">
        <v>47055</v>
      </c>
      <c r="B5281" s="24" t="s">
        <v>87</v>
      </c>
      <c r="C5281" s="25">
        <v>44137</v>
      </c>
      <c r="E5281" t="s">
        <v>89</v>
      </c>
      <c r="F5281" s="106"/>
    </row>
    <row r="5282" spans="1:6" x14ac:dyDescent="0.25">
      <c r="A5282" s="17">
        <v>47057</v>
      </c>
      <c r="B5282" s="24" t="s">
        <v>87</v>
      </c>
      <c r="C5282" s="25">
        <v>44137</v>
      </c>
      <c r="E5282" t="s">
        <v>89</v>
      </c>
      <c r="F5282" s="106"/>
    </row>
    <row r="5283" spans="1:6" x14ac:dyDescent="0.25">
      <c r="A5283" s="17">
        <v>47059</v>
      </c>
      <c r="B5283" s="24" t="s">
        <v>87</v>
      </c>
      <c r="C5283" s="25">
        <v>44139</v>
      </c>
      <c r="E5283" t="s">
        <v>89</v>
      </c>
      <c r="F5283" s="106"/>
    </row>
    <row r="5284" spans="1:6" x14ac:dyDescent="0.25">
      <c r="A5284" s="17">
        <v>47060</v>
      </c>
      <c r="B5284" s="24" t="s">
        <v>87</v>
      </c>
      <c r="C5284" s="25">
        <v>44139</v>
      </c>
      <c r="E5284" t="s">
        <v>89</v>
      </c>
      <c r="F5284" s="106"/>
    </row>
    <row r="5285" spans="1:6" x14ac:dyDescent="0.25">
      <c r="A5285" s="17">
        <v>47058</v>
      </c>
      <c r="B5285" s="24" t="s">
        <v>87</v>
      </c>
      <c r="C5285" s="25">
        <v>44139</v>
      </c>
      <c r="E5285" t="s">
        <v>89</v>
      </c>
      <c r="F5285" s="106"/>
    </row>
    <row r="5286" spans="1:6" x14ac:dyDescent="0.25">
      <c r="A5286" s="17">
        <v>47066</v>
      </c>
      <c r="B5286" s="24" t="s">
        <v>87</v>
      </c>
      <c r="C5286" s="25">
        <v>44139</v>
      </c>
      <c r="E5286" t="s">
        <v>89</v>
      </c>
      <c r="F5286" s="106"/>
    </row>
    <row r="5287" spans="1:6" x14ac:dyDescent="0.25">
      <c r="A5287" s="17">
        <v>47067</v>
      </c>
      <c r="B5287" s="24" t="s">
        <v>87</v>
      </c>
      <c r="C5287" s="25">
        <v>44139</v>
      </c>
      <c r="E5287" t="s">
        <v>89</v>
      </c>
      <c r="F5287" s="106"/>
    </row>
    <row r="5288" spans="1:6" x14ac:dyDescent="0.25">
      <c r="A5288" s="17">
        <v>47075</v>
      </c>
      <c r="B5288" s="24" t="s">
        <v>87</v>
      </c>
      <c r="C5288" s="25">
        <v>44139</v>
      </c>
      <c r="E5288" t="s">
        <v>89</v>
      </c>
      <c r="F5288" s="106"/>
    </row>
    <row r="5289" spans="1:6" x14ac:dyDescent="0.25">
      <c r="A5289" s="17">
        <v>47062</v>
      </c>
      <c r="B5289" s="24" t="s">
        <v>87</v>
      </c>
      <c r="C5289" s="25">
        <v>44139</v>
      </c>
      <c r="E5289" t="s">
        <v>89</v>
      </c>
      <c r="F5289" s="106"/>
    </row>
    <row r="5290" spans="1:6" x14ac:dyDescent="0.25">
      <c r="A5290" s="17">
        <v>47063</v>
      </c>
      <c r="B5290" s="24" t="s">
        <v>87</v>
      </c>
      <c r="C5290" s="25">
        <v>44139</v>
      </c>
      <c r="E5290" t="s">
        <v>89</v>
      </c>
      <c r="F5290" s="106"/>
    </row>
    <row r="5291" spans="1:6" x14ac:dyDescent="0.25">
      <c r="A5291" s="17">
        <v>47064</v>
      </c>
      <c r="B5291" s="24" t="s">
        <v>87</v>
      </c>
      <c r="C5291" s="25">
        <v>44139</v>
      </c>
      <c r="E5291" t="s">
        <v>89</v>
      </c>
      <c r="F5291" s="106"/>
    </row>
    <row r="5292" spans="1:6" x14ac:dyDescent="0.25">
      <c r="A5292" s="17">
        <v>46784</v>
      </c>
      <c r="B5292" s="24" t="s">
        <v>87</v>
      </c>
      <c r="C5292" s="25">
        <v>44139</v>
      </c>
      <c r="E5292" t="s">
        <v>89</v>
      </c>
      <c r="F5292" s="106"/>
    </row>
    <row r="5293" spans="1:6" x14ac:dyDescent="0.25">
      <c r="A5293" s="17">
        <v>47077</v>
      </c>
      <c r="B5293" s="24" t="s">
        <v>87</v>
      </c>
      <c r="C5293" s="25">
        <v>44140</v>
      </c>
      <c r="E5293" t="s">
        <v>89</v>
      </c>
      <c r="F5293" s="106"/>
    </row>
    <row r="5294" spans="1:6" x14ac:dyDescent="0.25">
      <c r="A5294" s="17">
        <v>47078</v>
      </c>
      <c r="B5294" s="24" t="s">
        <v>87</v>
      </c>
      <c r="C5294" s="25">
        <v>44140</v>
      </c>
      <c r="E5294" t="s">
        <v>89</v>
      </c>
      <c r="F5294" s="106"/>
    </row>
    <row r="5295" spans="1:6" x14ac:dyDescent="0.25">
      <c r="A5295" s="17">
        <v>47079</v>
      </c>
      <c r="B5295" s="24" t="s">
        <v>87</v>
      </c>
      <c r="C5295" s="25">
        <v>44140</v>
      </c>
      <c r="E5295" t="s">
        <v>89</v>
      </c>
      <c r="F5295" s="106"/>
    </row>
    <row r="5296" spans="1:6" x14ac:dyDescent="0.25">
      <c r="A5296" s="17">
        <v>47076</v>
      </c>
      <c r="B5296" s="24" t="s">
        <v>87</v>
      </c>
      <c r="C5296" s="25">
        <v>44140</v>
      </c>
      <c r="E5296" t="s">
        <v>89</v>
      </c>
      <c r="F5296" s="106"/>
    </row>
    <row r="5297" spans="1:6" x14ac:dyDescent="0.25">
      <c r="A5297" s="17">
        <v>47080</v>
      </c>
      <c r="B5297" s="24" t="s">
        <v>87</v>
      </c>
      <c r="C5297" s="25">
        <v>44140</v>
      </c>
      <c r="E5297" t="s">
        <v>89</v>
      </c>
      <c r="F5297" s="106"/>
    </row>
    <row r="5298" spans="1:6" x14ac:dyDescent="0.25">
      <c r="A5298" s="17">
        <v>47111</v>
      </c>
      <c r="B5298" s="24" t="s">
        <v>87</v>
      </c>
      <c r="C5298" s="25">
        <v>44140</v>
      </c>
      <c r="E5298" t="s">
        <v>89</v>
      </c>
      <c r="F5298" s="106"/>
    </row>
    <row r="5299" spans="1:6" x14ac:dyDescent="0.25">
      <c r="A5299" s="17">
        <v>47113</v>
      </c>
      <c r="B5299" s="24" t="s">
        <v>87</v>
      </c>
      <c r="C5299" s="25">
        <v>44140</v>
      </c>
      <c r="E5299" t="s">
        <v>89</v>
      </c>
      <c r="F5299" s="106"/>
    </row>
    <row r="5300" spans="1:6" x14ac:dyDescent="0.25">
      <c r="A5300" s="17">
        <v>47115</v>
      </c>
      <c r="B5300" s="24" t="s">
        <v>87</v>
      </c>
      <c r="C5300" s="25">
        <v>44140</v>
      </c>
      <c r="E5300" t="s">
        <v>89</v>
      </c>
      <c r="F5300" s="106"/>
    </row>
    <row r="5301" spans="1:6" x14ac:dyDescent="0.25">
      <c r="A5301" s="17">
        <v>47047</v>
      </c>
      <c r="B5301" s="24" t="s">
        <v>87</v>
      </c>
      <c r="C5301" s="25">
        <v>44141</v>
      </c>
      <c r="E5301" t="s">
        <v>89</v>
      </c>
      <c r="F5301" s="106"/>
    </row>
    <row r="5302" spans="1:6" x14ac:dyDescent="0.25">
      <c r="A5302" s="17">
        <v>47048</v>
      </c>
      <c r="B5302" s="24" t="s">
        <v>87</v>
      </c>
      <c r="C5302" s="25">
        <v>44141</v>
      </c>
      <c r="E5302" t="s">
        <v>89</v>
      </c>
      <c r="F5302" s="106"/>
    </row>
    <row r="5303" spans="1:6" x14ac:dyDescent="0.25">
      <c r="A5303" s="17">
        <v>47049</v>
      </c>
      <c r="B5303" s="24" t="s">
        <v>87</v>
      </c>
      <c r="C5303" s="25">
        <v>44141</v>
      </c>
      <c r="E5303" t="s">
        <v>89</v>
      </c>
      <c r="F5303" s="106"/>
    </row>
    <row r="5304" spans="1:6" x14ac:dyDescent="0.25">
      <c r="A5304" s="17">
        <v>47050</v>
      </c>
      <c r="B5304" s="24" t="s">
        <v>87</v>
      </c>
      <c r="C5304" s="25">
        <v>44141</v>
      </c>
      <c r="E5304" t="s">
        <v>89</v>
      </c>
      <c r="F5304" s="106"/>
    </row>
    <row r="5305" spans="1:6" x14ac:dyDescent="0.25">
      <c r="A5305" s="17">
        <v>39280</v>
      </c>
      <c r="B5305" s="26" t="s">
        <v>92</v>
      </c>
      <c r="C5305" s="25">
        <v>44027</v>
      </c>
      <c r="E5305" t="s">
        <v>89</v>
      </c>
      <c r="F5305" s="106"/>
    </row>
    <row r="5306" spans="1:6" x14ac:dyDescent="0.25">
      <c r="A5306" s="17">
        <v>37490</v>
      </c>
      <c r="B5306" s="26" t="s">
        <v>93</v>
      </c>
      <c r="C5306" s="25">
        <v>44027</v>
      </c>
      <c r="E5306" t="s">
        <v>89</v>
      </c>
      <c r="F5306" s="106"/>
    </row>
    <row r="5307" spans="1:6" x14ac:dyDescent="0.25">
      <c r="A5307" s="17">
        <v>43389</v>
      </c>
      <c r="B5307" s="26" t="s">
        <v>93</v>
      </c>
      <c r="C5307" s="25">
        <v>44027</v>
      </c>
      <c r="E5307" t="s">
        <v>89</v>
      </c>
      <c r="F5307" s="106"/>
    </row>
    <row r="5308" spans="1:6" x14ac:dyDescent="0.25">
      <c r="A5308" s="17">
        <v>36193</v>
      </c>
      <c r="B5308" s="26" t="s">
        <v>92</v>
      </c>
      <c r="C5308" s="25">
        <v>44027</v>
      </c>
      <c r="E5308" t="s">
        <v>89</v>
      </c>
      <c r="F5308" s="106"/>
    </row>
    <row r="5309" spans="1:6" x14ac:dyDescent="0.25">
      <c r="A5309" s="17">
        <v>47069</v>
      </c>
      <c r="B5309" s="24" t="s">
        <v>87</v>
      </c>
      <c r="C5309" s="25">
        <v>44141</v>
      </c>
      <c r="E5309" t="s">
        <v>89</v>
      </c>
      <c r="F5309" s="106"/>
    </row>
    <row r="5310" spans="1:6" x14ac:dyDescent="0.25">
      <c r="A5310" s="17">
        <v>47070</v>
      </c>
      <c r="B5310" s="24" t="s">
        <v>87</v>
      </c>
      <c r="C5310" s="25">
        <v>44141</v>
      </c>
      <c r="E5310" t="s">
        <v>89</v>
      </c>
      <c r="F5310" s="106"/>
    </row>
    <row r="5311" spans="1:6" x14ac:dyDescent="0.25">
      <c r="A5311" s="17">
        <v>47081</v>
      </c>
      <c r="B5311" s="24" t="s">
        <v>87</v>
      </c>
      <c r="C5311" s="25">
        <v>44141</v>
      </c>
      <c r="E5311" t="s">
        <v>89</v>
      </c>
      <c r="F5311" s="106"/>
    </row>
    <row r="5312" spans="1:6" x14ac:dyDescent="0.25">
      <c r="A5312" s="17">
        <v>47082</v>
      </c>
      <c r="B5312" s="24" t="s">
        <v>87</v>
      </c>
      <c r="C5312" s="25">
        <v>44141</v>
      </c>
      <c r="E5312" t="s">
        <v>89</v>
      </c>
      <c r="F5312" s="106"/>
    </row>
    <row r="5313" spans="1:6" x14ac:dyDescent="0.25">
      <c r="A5313" s="17">
        <v>47282</v>
      </c>
      <c r="B5313" s="24" t="s">
        <v>87</v>
      </c>
      <c r="C5313" s="25">
        <v>44144</v>
      </c>
      <c r="E5313" t="s">
        <v>89</v>
      </c>
      <c r="F5313" s="106"/>
    </row>
    <row r="5314" spans="1:6" x14ac:dyDescent="0.25">
      <c r="A5314" s="17">
        <v>47283</v>
      </c>
      <c r="B5314" s="24" t="s">
        <v>87</v>
      </c>
      <c r="C5314" s="25">
        <v>44144</v>
      </c>
      <c r="E5314" t="s">
        <v>89</v>
      </c>
      <c r="F5314" s="106"/>
    </row>
    <row r="5315" spans="1:6" x14ac:dyDescent="0.25">
      <c r="A5315" s="17">
        <v>47284</v>
      </c>
      <c r="B5315" s="24" t="s">
        <v>87</v>
      </c>
      <c r="C5315" s="25">
        <v>44144</v>
      </c>
      <c r="E5315" t="s">
        <v>89</v>
      </c>
      <c r="F5315" s="106"/>
    </row>
    <row r="5316" spans="1:6" x14ac:dyDescent="0.25">
      <c r="A5316" s="17">
        <v>47083</v>
      </c>
      <c r="B5316" s="24" t="s">
        <v>87</v>
      </c>
      <c r="C5316" s="25">
        <v>44145</v>
      </c>
      <c r="E5316" t="s">
        <v>89</v>
      </c>
      <c r="F5316" s="106"/>
    </row>
    <row r="5317" spans="1:6" x14ac:dyDescent="0.25">
      <c r="A5317" s="17">
        <v>47084</v>
      </c>
      <c r="B5317" s="24" t="s">
        <v>87</v>
      </c>
      <c r="C5317" s="25">
        <v>44145</v>
      </c>
      <c r="E5317" t="s">
        <v>89</v>
      </c>
      <c r="F5317" s="106"/>
    </row>
    <row r="5318" spans="1:6" x14ac:dyDescent="0.25">
      <c r="A5318" s="17">
        <v>47085</v>
      </c>
      <c r="B5318" s="24" t="s">
        <v>87</v>
      </c>
      <c r="C5318" s="25">
        <v>44145</v>
      </c>
      <c r="E5318" t="s">
        <v>89</v>
      </c>
      <c r="F5318" s="106"/>
    </row>
    <row r="5319" spans="1:6" x14ac:dyDescent="0.25">
      <c r="A5319" s="17">
        <v>47086</v>
      </c>
      <c r="B5319" s="24" t="s">
        <v>87</v>
      </c>
      <c r="C5319" s="25">
        <v>44145</v>
      </c>
      <c r="E5319" t="s">
        <v>89</v>
      </c>
      <c r="F5319" s="106"/>
    </row>
    <row r="5320" spans="1:6" x14ac:dyDescent="0.25">
      <c r="A5320" s="17">
        <v>47451</v>
      </c>
      <c r="B5320" s="24" t="s">
        <v>87</v>
      </c>
      <c r="C5320" s="25">
        <v>44146</v>
      </c>
      <c r="E5320" t="s">
        <v>89</v>
      </c>
      <c r="F5320" s="106"/>
    </row>
    <row r="5321" spans="1:6" x14ac:dyDescent="0.25">
      <c r="A5321" s="17">
        <v>47452</v>
      </c>
      <c r="B5321" s="24" t="s">
        <v>87</v>
      </c>
      <c r="C5321" s="25">
        <v>44146</v>
      </c>
      <c r="E5321" t="s">
        <v>89</v>
      </c>
      <c r="F5321" s="106"/>
    </row>
    <row r="5322" spans="1:6" x14ac:dyDescent="0.25">
      <c r="A5322" s="17">
        <v>47453</v>
      </c>
      <c r="B5322" s="24" t="s">
        <v>87</v>
      </c>
      <c r="C5322" s="25">
        <v>44146</v>
      </c>
      <c r="E5322" t="s">
        <v>89</v>
      </c>
      <c r="F5322" s="106"/>
    </row>
    <row r="5323" spans="1:6" x14ac:dyDescent="0.25">
      <c r="A5323" s="17">
        <v>47454</v>
      </c>
      <c r="B5323" s="24" t="s">
        <v>87</v>
      </c>
      <c r="C5323" s="25">
        <v>44146</v>
      </c>
      <c r="E5323" t="s">
        <v>89</v>
      </c>
      <c r="F5323" s="106"/>
    </row>
    <row r="5324" spans="1:6" x14ac:dyDescent="0.25">
      <c r="A5324" s="17">
        <v>44724</v>
      </c>
      <c r="B5324" s="17" t="s">
        <v>85</v>
      </c>
      <c r="C5324" s="25">
        <v>44034</v>
      </c>
      <c r="E5324" t="s">
        <v>89</v>
      </c>
      <c r="F5324" s="106"/>
    </row>
    <row r="5325" spans="1:6" x14ac:dyDescent="0.25">
      <c r="A5325" s="17">
        <v>44721</v>
      </c>
      <c r="B5325" s="17" t="s">
        <v>85</v>
      </c>
      <c r="C5325" s="25">
        <v>44034</v>
      </c>
      <c r="E5325" t="s">
        <v>89</v>
      </c>
      <c r="F5325" s="106"/>
    </row>
    <row r="5326" spans="1:6" x14ac:dyDescent="0.25">
      <c r="A5326" s="17">
        <v>46177</v>
      </c>
      <c r="B5326" s="17" t="s">
        <v>85</v>
      </c>
      <c r="C5326" s="25">
        <v>44034</v>
      </c>
      <c r="E5326" t="s">
        <v>89</v>
      </c>
      <c r="F5326" s="106"/>
    </row>
    <row r="5327" spans="1:6" x14ac:dyDescent="0.25">
      <c r="A5327" s="17">
        <v>46178</v>
      </c>
      <c r="B5327" s="17" t="s">
        <v>85</v>
      </c>
      <c r="C5327" s="25">
        <v>44034</v>
      </c>
      <c r="E5327" t="s">
        <v>89</v>
      </c>
      <c r="F5327" s="106"/>
    </row>
    <row r="5328" spans="1:6" x14ac:dyDescent="0.25">
      <c r="A5328" s="17">
        <v>44725</v>
      </c>
      <c r="B5328" s="17" t="s">
        <v>85</v>
      </c>
      <c r="C5328" s="25">
        <v>44034</v>
      </c>
      <c r="E5328" t="s">
        <v>89</v>
      </c>
      <c r="F5328" s="106"/>
    </row>
    <row r="5329" spans="1:6" x14ac:dyDescent="0.25">
      <c r="A5329" s="17">
        <v>46181</v>
      </c>
      <c r="B5329" s="17" t="s">
        <v>85</v>
      </c>
      <c r="C5329" s="25">
        <v>44034</v>
      </c>
      <c r="E5329" t="s">
        <v>89</v>
      </c>
      <c r="F5329" s="106"/>
    </row>
    <row r="5330" spans="1:6" x14ac:dyDescent="0.25">
      <c r="A5330" s="17">
        <v>46287</v>
      </c>
      <c r="B5330" s="17" t="s">
        <v>85</v>
      </c>
      <c r="C5330" s="25">
        <v>44034</v>
      </c>
      <c r="E5330" t="s">
        <v>89</v>
      </c>
      <c r="F5330" s="106"/>
    </row>
    <row r="5331" spans="1:6" x14ac:dyDescent="0.25">
      <c r="A5331" s="17">
        <v>46286</v>
      </c>
      <c r="B5331" s="17" t="s">
        <v>85</v>
      </c>
      <c r="C5331" s="25">
        <v>44034</v>
      </c>
      <c r="E5331" t="s">
        <v>89</v>
      </c>
      <c r="F5331" s="106"/>
    </row>
    <row r="5332" spans="1:6" x14ac:dyDescent="0.25">
      <c r="A5332" s="17">
        <v>46288</v>
      </c>
      <c r="B5332" s="17" t="s">
        <v>85</v>
      </c>
      <c r="C5332" s="25">
        <v>44034</v>
      </c>
      <c r="E5332" t="s">
        <v>89</v>
      </c>
      <c r="F5332" s="106"/>
    </row>
    <row r="5333" spans="1:6" x14ac:dyDescent="0.25">
      <c r="A5333" s="17">
        <v>46919</v>
      </c>
      <c r="B5333" s="17" t="s">
        <v>85</v>
      </c>
      <c r="C5333" s="25">
        <v>44034</v>
      </c>
      <c r="E5333" t="s">
        <v>89</v>
      </c>
      <c r="F5333" s="106"/>
    </row>
    <row r="5334" spans="1:6" x14ac:dyDescent="0.25">
      <c r="A5334" s="17">
        <v>46925</v>
      </c>
      <c r="B5334" s="17" t="s">
        <v>85</v>
      </c>
      <c r="C5334" s="25">
        <v>44034</v>
      </c>
      <c r="E5334" t="s">
        <v>89</v>
      </c>
      <c r="F5334" s="106"/>
    </row>
    <row r="5335" spans="1:6" x14ac:dyDescent="0.25">
      <c r="A5335" s="17">
        <v>46917</v>
      </c>
      <c r="B5335" s="17" t="s">
        <v>85</v>
      </c>
      <c r="C5335" s="25">
        <v>44035</v>
      </c>
      <c r="E5335" t="s">
        <v>89</v>
      </c>
      <c r="F5335" s="106"/>
    </row>
    <row r="5336" spans="1:6" x14ac:dyDescent="0.25">
      <c r="A5336" s="17" t="s">
        <v>222</v>
      </c>
      <c r="B5336" s="17" t="s">
        <v>85</v>
      </c>
      <c r="C5336" s="25">
        <v>44035</v>
      </c>
      <c r="E5336" t="s">
        <v>89</v>
      </c>
      <c r="F5336" s="106"/>
    </row>
    <row r="5337" spans="1:6" x14ac:dyDescent="0.25">
      <c r="A5337" s="17">
        <v>46924</v>
      </c>
      <c r="B5337" s="17" t="s">
        <v>85</v>
      </c>
      <c r="C5337" s="25">
        <v>44035</v>
      </c>
      <c r="E5337" t="s">
        <v>89</v>
      </c>
      <c r="F5337" s="106"/>
    </row>
    <row r="5338" spans="1:6" x14ac:dyDescent="0.25">
      <c r="A5338" s="17">
        <v>46923</v>
      </c>
      <c r="B5338" s="17" t="s">
        <v>85</v>
      </c>
      <c r="C5338" s="25">
        <v>44035</v>
      </c>
      <c r="E5338" t="s">
        <v>89</v>
      </c>
      <c r="F5338" s="106"/>
    </row>
    <row r="5339" spans="1:6" x14ac:dyDescent="0.25">
      <c r="A5339" s="17">
        <v>46285</v>
      </c>
      <c r="B5339" s="17" t="s">
        <v>85</v>
      </c>
      <c r="C5339" s="25">
        <v>44036</v>
      </c>
      <c r="E5339" t="s">
        <v>89</v>
      </c>
      <c r="F5339" s="106"/>
    </row>
    <row r="5340" spans="1:6" x14ac:dyDescent="0.25">
      <c r="A5340" s="17">
        <v>46918</v>
      </c>
      <c r="B5340" s="17" t="s">
        <v>85</v>
      </c>
      <c r="C5340" s="25">
        <v>44036</v>
      </c>
      <c r="E5340" t="s">
        <v>89</v>
      </c>
      <c r="F5340" s="106"/>
    </row>
    <row r="5341" spans="1:6" x14ac:dyDescent="0.25">
      <c r="A5341" s="17">
        <v>46920</v>
      </c>
      <c r="B5341" s="17" t="s">
        <v>85</v>
      </c>
      <c r="C5341" s="25">
        <v>44036</v>
      </c>
      <c r="E5341" t="s">
        <v>89</v>
      </c>
      <c r="F5341" s="106"/>
    </row>
    <row r="5342" spans="1:6" x14ac:dyDescent="0.25">
      <c r="A5342" s="17">
        <v>46927</v>
      </c>
      <c r="B5342" s="17" t="s">
        <v>85</v>
      </c>
      <c r="C5342" s="25">
        <v>44036</v>
      </c>
      <c r="E5342" t="s">
        <v>89</v>
      </c>
      <c r="F5342" s="106"/>
    </row>
    <row r="5343" spans="1:6" x14ac:dyDescent="0.25">
      <c r="A5343" s="17">
        <v>47090</v>
      </c>
      <c r="B5343" s="24" t="s">
        <v>87</v>
      </c>
      <c r="C5343" s="25">
        <v>44146</v>
      </c>
      <c r="E5343" t="s">
        <v>89</v>
      </c>
      <c r="F5343" s="106"/>
    </row>
    <row r="5344" spans="1:6" x14ac:dyDescent="0.25">
      <c r="A5344" s="17">
        <v>47091</v>
      </c>
      <c r="B5344" s="24" t="s">
        <v>87</v>
      </c>
      <c r="C5344" s="25">
        <v>44146</v>
      </c>
      <c r="E5344" t="s">
        <v>89</v>
      </c>
      <c r="F5344" s="106"/>
    </row>
    <row r="5345" spans="1:6" x14ac:dyDescent="0.25">
      <c r="A5345" s="17">
        <v>47092</v>
      </c>
      <c r="B5345" s="24" t="s">
        <v>87</v>
      </c>
      <c r="C5345" s="25">
        <v>44146</v>
      </c>
      <c r="E5345" t="s">
        <v>89</v>
      </c>
      <c r="F5345" s="106"/>
    </row>
    <row r="5346" spans="1:6" x14ac:dyDescent="0.25">
      <c r="A5346" s="17">
        <v>47087</v>
      </c>
      <c r="B5346" s="24" t="s">
        <v>87</v>
      </c>
      <c r="C5346" s="25">
        <v>44146</v>
      </c>
      <c r="E5346" t="s">
        <v>89</v>
      </c>
      <c r="F5346" s="106"/>
    </row>
    <row r="5347" spans="1:6" x14ac:dyDescent="0.25">
      <c r="A5347" s="17">
        <v>46921</v>
      </c>
      <c r="B5347" s="17" t="s">
        <v>85</v>
      </c>
      <c r="C5347" s="25">
        <v>44039</v>
      </c>
      <c r="E5347" t="s">
        <v>89</v>
      </c>
      <c r="F5347" s="106"/>
    </row>
    <row r="5348" spans="1:6" x14ac:dyDescent="0.25">
      <c r="A5348" s="17">
        <v>47026</v>
      </c>
      <c r="B5348" s="24" t="s">
        <v>87</v>
      </c>
      <c r="C5348" s="25">
        <v>44151</v>
      </c>
      <c r="E5348" t="s">
        <v>89</v>
      </c>
      <c r="F5348" s="106"/>
    </row>
    <row r="5349" spans="1:6" x14ac:dyDescent="0.25">
      <c r="A5349" s="17">
        <v>47232</v>
      </c>
      <c r="B5349" s="24" t="s">
        <v>87</v>
      </c>
      <c r="C5349" s="25">
        <v>44151</v>
      </c>
      <c r="E5349" t="s">
        <v>89</v>
      </c>
      <c r="F5349" s="106"/>
    </row>
    <row r="5350" spans="1:6" x14ac:dyDescent="0.25">
      <c r="A5350" s="17">
        <v>47255</v>
      </c>
      <c r="B5350" s="24" t="s">
        <v>87</v>
      </c>
      <c r="C5350" s="25">
        <v>44151</v>
      </c>
      <c r="E5350" t="s">
        <v>89</v>
      </c>
      <c r="F5350" s="106"/>
    </row>
    <row r="5351" spans="1:6" x14ac:dyDescent="0.25">
      <c r="A5351" s="17">
        <v>47254</v>
      </c>
      <c r="B5351" s="24" t="s">
        <v>87</v>
      </c>
      <c r="C5351" s="25">
        <v>44151</v>
      </c>
      <c r="E5351" t="s">
        <v>89</v>
      </c>
      <c r="F5351" s="106"/>
    </row>
    <row r="5352" spans="1:6" x14ac:dyDescent="0.25">
      <c r="A5352" s="17">
        <v>47197</v>
      </c>
      <c r="B5352" s="24" t="s">
        <v>87</v>
      </c>
      <c r="C5352" s="25">
        <v>44153</v>
      </c>
      <c r="E5352" t="s">
        <v>89</v>
      </c>
      <c r="F5352" s="106"/>
    </row>
    <row r="5353" spans="1:6" x14ac:dyDescent="0.25">
      <c r="A5353" s="17">
        <v>47198</v>
      </c>
      <c r="B5353" s="24" t="s">
        <v>87</v>
      </c>
      <c r="C5353" s="25">
        <v>44153</v>
      </c>
      <c r="E5353" t="s">
        <v>89</v>
      </c>
      <c r="F5353" s="106"/>
    </row>
    <row r="5354" spans="1:6" x14ac:dyDescent="0.25">
      <c r="A5354" s="17">
        <v>47455</v>
      </c>
      <c r="B5354" s="24" t="s">
        <v>87</v>
      </c>
      <c r="C5354" s="25">
        <v>44153</v>
      </c>
      <c r="E5354" t="s">
        <v>89</v>
      </c>
      <c r="F5354" s="106"/>
    </row>
    <row r="5355" spans="1:6" x14ac:dyDescent="0.25">
      <c r="A5355" s="17">
        <v>47456</v>
      </c>
      <c r="B5355" s="24" t="s">
        <v>87</v>
      </c>
      <c r="C5355" s="25">
        <v>44153</v>
      </c>
      <c r="E5355" t="s">
        <v>89</v>
      </c>
      <c r="F5355" s="106"/>
    </row>
    <row r="5356" spans="1:6" x14ac:dyDescent="0.25">
      <c r="A5356" s="17">
        <v>47457</v>
      </c>
      <c r="B5356" s="24" t="s">
        <v>87</v>
      </c>
      <c r="C5356" s="25">
        <v>44154</v>
      </c>
      <c r="E5356" t="s">
        <v>89</v>
      </c>
      <c r="F5356" s="106"/>
    </row>
    <row r="5357" spans="1:6" x14ac:dyDescent="0.25">
      <c r="A5357" s="17">
        <v>47460</v>
      </c>
      <c r="B5357" s="24" t="s">
        <v>87</v>
      </c>
      <c r="C5357" s="25">
        <v>44154</v>
      </c>
      <c r="E5357" t="s">
        <v>89</v>
      </c>
      <c r="F5357" s="106"/>
    </row>
    <row r="5358" spans="1:6" x14ac:dyDescent="0.25">
      <c r="A5358" s="17">
        <v>47461</v>
      </c>
      <c r="B5358" s="24" t="s">
        <v>87</v>
      </c>
      <c r="C5358" s="25">
        <v>44154</v>
      </c>
      <c r="E5358" t="s">
        <v>89</v>
      </c>
      <c r="F5358" s="106"/>
    </row>
    <row r="5359" spans="1:6" x14ac:dyDescent="0.25">
      <c r="A5359" s="17">
        <v>47458</v>
      </c>
      <c r="B5359" s="24" t="s">
        <v>87</v>
      </c>
      <c r="C5359" s="25">
        <v>44154</v>
      </c>
      <c r="E5359" t="s">
        <v>89</v>
      </c>
      <c r="F5359" s="106"/>
    </row>
    <row r="5360" spans="1:6" x14ac:dyDescent="0.25">
      <c r="A5360" s="17">
        <v>46992</v>
      </c>
      <c r="B5360" s="24" t="s">
        <v>87</v>
      </c>
      <c r="C5360" s="25">
        <v>44155</v>
      </c>
      <c r="E5360" t="s">
        <v>89</v>
      </c>
      <c r="F5360" s="106"/>
    </row>
    <row r="5361" spans="1:6" x14ac:dyDescent="0.25">
      <c r="A5361" s="17">
        <v>46993</v>
      </c>
      <c r="B5361" s="24" t="s">
        <v>87</v>
      </c>
      <c r="C5361" s="25">
        <v>44155</v>
      </c>
      <c r="E5361" t="s">
        <v>89</v>
      </c>
      <c r="F5361" s="106"/>
    </row>
    <row r="5362" spans="1:6" x14ac:dyDescent="0.25">
      <c r="A5362" s="17">
        <v>47093</v>
      </c>
      <c r="B5362" s="24" t="s">
        <v>87</v>
      </c>
      <c r="C5362" s="25">
        <v>44159</v>
      </c>
      <c r="E5362" t="s">
        <v>89</v>
      </c>
      <c r="F5362" s="106"/>
    </row>
    <row r="5363" spans="1:6" x14ac:dyDescent="0.25">
      <c r="A5363" s="17">
        <v>47094</v>
      </c>
      <c r="B5363" s="24" t="s">
        <v>87</v>
      </c>
      <c r="C5363" s="25">
        <v>44159</v>
      </c>
      <c r="E5363" t="s">
        <v>89</v>
      </c>
      <c r="F5363" s="106"/>
    </row>
    <row r="5364" spans="1:6" x14ac:dyDescent="0.25">
      <c r="A5364" s="17">
        <v>47074</v>
      </c>
      <c r="B5364" s="24" t="s">
        <v>87</v>
      </c>
      <c r="C5364" s="25">
        <v>44159</v>
      </c>
      <c r="E5364" t="s">
        <v>89</v>
      </c>
      <c r="F5364" s="106"/>
    </row>
    <row r="5365" spans="1:6" x14ac:dyDescent="0.25">
      <c r="A5365" s="17">
        <v>47095</v>
      </c>
      <c r="B5365" s="24" t="s">
        <v>87</v>
      </c>
      <c r="C5365" s="25">
        <v>44159</v>
      </c>
      <c r="E5365" t="s">
        <v>89</v>
      </c>
      <c r="F5365" s="106"/>
    </row>
    <row r="5366" spans="1:6" x14ac:dyDescent="0.25">
      <c r="A5366" s="17">
        <v>47097</v>
      </c>
      <c r="B5366" s="24" t="s">
        <v>87</v>
      </c>
      <c r="C5366" s="25">
        <v>44160</v>
      </c>
      <c r="E5366" t="s">
        <v>89</v>
      </c>
      <c r="F5366" s="106"/>
    </row>
    <row r="5367" spans="1:6" x14ac:dyDescent="0.25">
      <c r="A5367" s="17">
        <v>47096</v>
      </c>
      <c r="B5367" s="24" t="s">
        <v>87</v>
      </c>
      <c r="C5367" s="25">
        <v>44160</v>
      </c>
      <c r="E5367" t="s">
        <v>89</v>
      </c>
      <c r="F5367" s="106"/>
    </row>
    <row r="5368" spans="1:6" x14ac:dyDescent="0.25">
      <c r="A5368" s="17">
        <v>47100</v>
      </c>
      <c r="B5368" s="24" t="s">
        <v>87</v>
      </c>
      <c r="C5368" s="25">
        <v>44160</v>
      </c>
      <c r="E5368" t="s">
        <v>89</v>
      </c>
      <c r="F5368" s="106"/>
    </row>
    <row r="5369" spans="1:6" x14ac:dyDescent="0.25">
      <c r="A5369" s="17">
        <v>47104</v>
      </c>
      <c r="B5369" s="24" t="s">
        <v>87</v>
      </c>
      <c r="C5369" s="25">
        <v>44160</v>
      </c>
      <c r="E5369" t="s">
        <v>89</v>
      </c>
      <c r="F5369" s="106"/>
    </row>
    <row r="5370" spans="1:6" x14ac:dyDescent="0.25">
      <c r="A5370" s="17">
        <v>47105</v>
      </c>
      <c r="B5370" s="24" t="s">
        <v>87</v>
      </c>
      <c r="C5370" s="25">
        <v>44165</v>
      </c>
      <c r="E5370" t="s">
        <v>89</v>
      </c>
      <c r="F5370" s="106"/>
    </row>
    <row r="5371" spans="1:6" x14ac:dyDescent="0.25">
      <c r="A5371" s="17">
        <v>47106</v>
      </c>
      <c r="B5371" s="24" t="s">
        <v>87</v>
      </c>
      <c r="C5371" s="25">
        <v>44165</v>
      </c>
      <c r="E5371" t="s">
        <v>89</v>
      </c>
      <c r="F5371" s="106"/>
    </row>
    <row r="5372" spans="1:6" x14ac:dyDescent="0.25">
      <c r="A5372" s="17">
        <v>47107</v>
      </c>
      <c r="B5372" s="24" t="s">
        <v>87</v>
      </c>
      <c r="C5372" s="25">
        <v>44165</v>
      </c>
      <c r="E5372" t="s">
        <v>89</v>
      </c>
      <c r="F5372" s="106"/>
    </row>
    <row r="5373" spans="1:6" x14ac:dyDescent="0.25">
      <c r="A5373" s="17">
        <v>47101</v>
      </c>
      <c r="B5373" s="24" t="s">
        <v>87</v>
      </c>
      <c r="C5373" s="25">
        <v>44165</v>
      </c>
      <c r="E5373" t="s">
        <v>89</v>
      </c>
      <c r="F5373" s="106"/>
    </row>
    <row r="5374" spans="1:6" x14ac:dyDescent="0.25">
      <c r="A5374" s="17">
        <v>47088</v>
      </c>
      <c r="B5374" s="24" t="s">
        <v>87</v>
      </c>
      <c r="C5374" s="25">
        <v>44166</v>
      </c>
      <c r="E5374" t="s">
        <v>89</v>
      </c>
      <c r="F5374" s="106"/>
    </row>
    <row r="5375" spans="1:6" x14ac:dyDescent="0.25">
      <c r="A5375" s="17">
        <v>47109</v>
      </c>
      <c r="B5375" s="24" t="s">
        <v>87</v>
      </c>
      <c r="C5375" s="25">
        <v>44166</v>
      </c>
      <c r="E5375" t="s">
        <v>89</v>
      </c>
      <c r="F5375" s="106"/>
    </row>
    <row r="5376" spans="1:6" x14ac:dyDescent="0.25">
      <c r="A5376" s="17">
        <v>47110</v>
      </c>
      <c r="B5376" s="24" t="s">
        <v>87</v>
      </c>
      <c r="C5376" s="25">
        <v>44166</v>
      </c>
      <c r="E5376" t="s">
        <v>89</v>
      </c>
      <c r="F5376" s="106"/>
    </row>
    <row r="5377" spans="1:6" x14ac:dyDescent="0.25">
      <c r="A5377" s="17">
        <v>47270</v>
      </c>
      <c r="B5377" s="24" t="s">
        <v>87</v>
      </c>
      <c r="C5377" s="25">
        <v>44167</v>
      </c>
      <c r="E5377" t="s">
        <v>89</v>
      </c>
      <c r="F5377" s="106"/>
    </row>
    <row r="5378" spans="1:6" x14ac:dyDescent="0.25">
      <c r="A5378" s="17">
        <v>47271</v>
      </c>
      <c r="B5378" s="24" t="s">
        <v>87</v>
      </c>
      <c r="C5378" s="25">
        <v>44167</v>
      </c>
      <c r="E5378" t="s">
        <v>89</v>
      </c>
      <c r="F5378" s="106"/>
    </row>
    <row r="5379" spans="1:6" x14ac:dyDescent="0.25">
      <c r="A5379" s="17">
        <v>47470</v>
      </c>
      <c r="B5379" s="24" t="s">
        <v>87</v>
      </c>
      <c r="C5379" s="25">
        <v>44167</v>
      </c>
      <c r="E5379" t="s">
        <v>89</v>
      </c>
      <c r="F5379" s="106"/>
    </row>
    <row r="5380" spans="1:6" x14ac:dyDescent="0.25">
      <c r="A5380" s="17">
        <v>47471</v>
      </c>
      <c r="B5380" s="24" t="s">
        <v>87</v>
      </c>
      <c r="C5380" s="25">
        <v>44167</v>
      </c>
      <c r="E5380" t="s">
        <v>89</v>
      </c>
      <c r="F5380" s="106"/>
    </row>
    <row r="5381" spans="1:6" x14ac:dyDescent="0.25">
      <c r="A5381" s="17">
        <v>47483</v>
      </c>
      <c r="B5381" s="24" t="s">
        <v>87</v>
      </c>
      <c r="C5381" s="25">
        <v>44168</v>
      </c>
      <c r="E5381" t="s">
        <v>89</v>
      </c>
      <c r="F5381" s="106"/>
    </row>
    <row r="5382" spans="1:6" x14ac:dyDescent="0.25">
      <c r="A5382" s="17">
        <v>47467</v>
      </c>
      <c r="B5382" s="24" t="s">
        <v>87</v>
      </c>
      <c r="C5382" s="25">
        <v>44168</v>
      </c>
      <c r="E5382" t="s">
        <v>89</v>
      </c>
      <c r="F5382" s="106"/>
    </row>
    <row r="5383" spans="1:6" x14ac:dyDescent="0.25">
      <c r="A5383" s="17">
        <v>47486</v>
      </c>
      <c r="B5383" s="24" t="s">
        <v>87</v>
      </c>
      <c r="C5383" s="25">
        <v>44168</v>
      </c>
      <c r="E5383" t="s">
        <v>89</v>
      </c>
      <c r="F5383" s="106"/>
    </row>
    <row r="5384" spans="1:6" x14ac:dyDescent="0.25">
      <c r="A5384" s="17">
        <v>47468</v>
      </c>
      <c r="B5384" s="24" t="s">
        <v>87</v>
      </c>
      <c r="C5384" s="25">
        <v>44168</v>
      </c>
      <c r="E5384" t="s">
        <v>89</v>
      </c>
      <c r="F5384" s="106"/>
    </row>
    <row r="5385" spans="1:6" x14ac:dyDescent="0.25">
      <c r="A5385" s="17">
        <v>50738748</v>
      </c>
      <c r="B5385" s="24" t="s">
        <v>87</v>
      </c>
      <c r="C5385" s="25">
        <v>44169</v>
      </c>
      <c r="E5385" t="s">
        <v>89</v>
      </c>
      <c r="F5385" s="106"/>
    </row>
    <row r="5386" spans="1:6" x14ac:dyDescent="0.25">
      <c r="A5386" s="17">
        <v>50738756</v>
      </c>
      <c r="B5386" s="24" t="s">
        <v>87</v>
      </c>
      <c r="C5386" s="25">
        <v>44169</v>
      </c>
      <c r="E5386" t="s">
        <v>89</v>
      </c>
      <c r="F5386" s="106"/>
    </row>
    <row r="5387" spans="1:6" x14ac:dyDescent="0.25">
      <c r="A5387" s="17">
        <v>47216</v>
      </c>
      <c r="B5387" s="24" t="s">
        <v>87</v>
      </c>
      <c r="C5387" s="25">
        <v>44172</v>
      </c>
      <c r="E5387" t="s">
        <v>89</v>
      </c>
      <c r="F5387" s="106"/>
    </row>
    <row r="5388" spans="1:6" x14ac:dyDescent="0.25">
      <c r="A5388" s="17">
        <v>47217</v>
      </c>
      <c r="B5388" s="24" t="s">
        <v>87</v>
      </c>
      <c r="C5388" s="25">
        <v>44172</v>
      </c>
      <c r="E5388" t="s">
        <v>89</v>
      </c>
      <c r="F5388" s="106"/>
    </row>
    <row r="5389" spans="1:6" x14ac:dyDescent="0.25">
      <c r="A5389" s="17">
        <v>47374</v>
      </c>
      <c r="B5389" s="24" t="s">
        <v>87</v>
      </c>
      <c r="C5389" s="25">
        <v>44172</v>
      </c>
      <c r="E5389" t="s">
        <v>89</v>
      </c>
      <c r="F5389" s="106"/>
    </row>
    <row r="5390" spans="1:6" x14ac:dyDescent="0.25">
      <c r="A5390" s="17">
        <v>47375</v>
      </c>
      <c r="B5390" s="24" t="s">
        <v>87</v>
      </c>
      <c r="C5390" s="25">
        <v>44172</v>
      </c>
      <c r="E5390" t="s">
        <v>89</v>
      </c>
      <c r="F5390" s="106"/>
    </row>
    <row r="5391" spans="1:6" x14ac:dyDescent="0.25">
      <c r="A5391" s="17">
        <v>47073</v>
      </c>
      <c r="B5391" s="24" t="s">
        <v>87</v>
      </c>
      <c r="C5391" s="25">
        <v>44173</v>
      </c>
      <c r="E5391" t="s">
        <v>89</v>
      </c>
      <c r="F5391" s="106"/>
    </row>
    <row r="5392" spans="1:6" x14ac:dyDescent="0.25">
      <c r="A5392" s="17">
        <v>47072</v>
      </c>
      <c r="B5392" s="24" t="s">
        <v>87</v>
      </c>
      <c r="C5392" s="25">
        <v>44173</v>
      </c>
      <c r="E5392" t="s">
        <v>89</v>
      </c>
      <c r="F5392" s="106"/>
    </row>
    <row r="5393" spans="1:6" x14ac:dyDescent="0.25">
      <c r="A5393" s="17">
        <v>47071</v>
      </c>
      <c r="B5393" s="24" t="s">
        <v>87</v>
      </c>
      <c r="C5393" s="25">
        <v>44173</v>
      </c>
      <c r="E5393" t="s">
        <v>89</v>
      </c>
      <c r="F5393" s="106"/>
    </row>
    <row r="5394" spans="1:6" x14ac:dyDescent="0.25">
      <c r="A5394" s="17">
        <v>47089</v>
      </c>
      <c r="B5394" s="24" t="s">
        <v>87</v>
      </c>
      <c r="C5394" s="25">
        <v>44173</v>
      </c>
      <c r="E5394" t="s">
        <v>89</v>
      </c>
      <c r="F5394" s="106"/>
    </row>
    <row r="5395" spans="1:6" x14ac:dyDescent="0.25">
      <c r="A5395" s="17">
        <v>47208</v>
      </c>
      <c r="B5395" s="24" t="s">
        <v>87</v>
      </c>
      <c r="C5395" s="25">
        <v>44174</v>
      </c>
      <c r="E5395" t="s">
        <v>89</v>
      </c>
      <c r="F5395" s="106"/>
    </row>
    <row r="5396" spans="1:6" x14ac:dyDescent="0.25">
      <c r="A5396" s="17">
        <v>47419</v>
      </c>
      <c r="B5396" s="24" t="s">
        <v>87</v>
      </c>
      <c r="C5396" s="25">
        <v>44174</v>
      </c>
      <c r="E5396" t="s">
        <v>89</v>
      </c>
      <c r="F5396" s="106"/>
    </row>
    <row r="5397" spans="1:6" x14ac:dyDescent="0.25">
      <c r="A5397" s="17">
        <v>46690</v>
      </c>
      <c r="B5397" s="24" t="s">
        <v>87</v>
      </c>
      <c r="C5397" s="25">
        <v>44174</v>
      </c>
      <c r="E5397" t="s">
        <v>89</v>
      </c>
      <c r="F5397" s="106"/>
    </row>
    <row r="5398" spans="1:6" x14ac:dyDescent="0.25">
      <c r="A5398" s="17">
        <v>47225</v>
      </c>
      <c r="B5398" s="24" t="s">
        <v>87</v>
      </c>
      <c r="C5398" s="25">
        <v>44175</v>
      </c>
      <c r="E5398" t="s">
        <v>89</v>
      </c>
      <c r="F5398" s="106"/>
    </row>
    <row r="5399" spans="1:6" x14ac:dyDescent="0.25">
      <c r="A5399" s="17">
        <v>47427</v>
      </c>
      <c r="B5399" s="24" t="s">
        <v>87</v>
      </c>
      <c r="C5399" s="25">
        <v>44175</v>
      </c>
      <c r="E5399" t="s">
        <v>89</v>
      </c>
      <c r="F5399" s="106"/>
    </row>
    <row r="5400" spans="1:6" x14ac:dyDescent="0.25">
      <c r="A5400" s="17">
        <v>47434</v>
      </c>
      <c r="B5400" s="24" t="s">
        <v>87</v>
      </c>
      <c r="C5400" s="25">
        <v>44175</v>
      </c>
      <c r="E5400" t="s">
        <v>89</v>
      </c>
      <c r="F5400" s="106"/>
    </row>
    <row r="5401" spans="1:6" x14ac:dyDescent="0.25">
      <c r="A5401" s="17">
        <v>47421</v>
      </c>
      <c r="B5401" s="24" t="s">
        <v>87</v>
      </c>
      <c r="C5401" s="25">
        <v>44175</v>
      </c>
      <c r="E5401" t="s">
        <v>89</v>
      </c>
      <c r="F5401" s="106"/>
    </row>
    <row r="5402" spans="1:6" x14ac:dyDescent="0.25">
      <c r="A5402" s="17">
        <v>47317</v>
      </c>
      <c r="B5402" s="24" t="s">
        <v>87</v>
      </c>
      <c r="C5402" s="25">
        <v>44201</v>
      </c>
      <c r="E5402" t="s">
        <v>89</v>
      </c>
      <c r="F5402" s="106"/>
    </row>
    <row r="5403" spans="1:6" x14ac:dyDescent="0.25">
      <c r="A5403" s="17">
        <v>47318</v>
      </c>
      <c r="B5403" s="24" t="s">
        <v>87</v>
      </c>
      <c r="C5403" s="25">
        <v>44201</v>
      </c>
      <c r="E5403" t="s">
        <v>89</v>
      </c>
      <c r="F5403" s="106"/>
    </row>
    <row r="5404" spans="1:6" x14ac:dyDescent="0.25">
      <c r="A5404" s="17">
        <v>47319</v>
      </c>
      <c r="B5404" s="24" t="s">
        <v>87</v>
      </c>
      <c r="C5404" s="25">
        <v>44201</v>
      </c>
      <c r="E5404" t="s">
        <v>89</v>
      </c>
      <c r="F5404" s="106"/>
    </row>
    <row r="5405" spans="1:6" x14ac:dyDescent="0.25">
      <c r="A5405" s="17">
        <v>47414</v>
      </c>
      <c r="B5405" s="24" t="s">
        <v>87</v>
      </c>
      <c r="C5405" s="25">
        <v>44201</v>
      </c>
      <c r="E5405" t="s">
        <v>89</v>
      </c>
      <c r="F5405" s="106"/>
    </row>
    <row r="5406" spans="1:6" x14ac:dyDescent="0.25">
      <c r="A5406" s="17">
        <v>47098</v>
      </c>
      <c r="B5406" s="24" t="s">
        <v>87</v>
      </c>
      <c r="C5406" s="25">
        <v>44202</v>
      </c>
      <c r="E5406" t="s">
        <v>89</v>
      </c>
      <c r="F5406" s="106"/>
    </row>
    <row r="5407" spans="1:6" x14ac:dyDescent="0.25">
      <c r="A5407" s="17">
        <v>47099</v>
      </c>
      <c r="B5407" s="24" t="s">
        <v>87</v>
      </c>
      <c r="C5407" s="25">
        <v>44202</v>
      </c>
      <c r="E5407" t="s">
        <v>89</v>
      </c>
      <c r="F5407" s="106"/>
    </row>
    <row r="5408" spans="1:6" x14ac:dyDescent="0.25">
      <c r="A5408" s="17">
        <v>47103</v>
      </c>
      <c r="B5408" s="24" t="s">
        <v>87</v>
      </c>
      <c r="C5408" s="25">
        <v>44202</v>
      </c>
      <c r="E5408" t="s">
        <v>89</v>
      </c>
      <c r="F5408" s="106"/>
    </row>
    <row r="5409" spans="1:6" x14ac:dyDescent="0.25">
      <c r="A5409" s="17">
        <v>47102</v>
      </c>
      <c r="B5409" s="24" t="s">
        <v>87</v>
      </c>
      <c r="C5409" s="25">
        <v>44202</v>
      </c>
      <c r="E5409" t="s">
        <v>89</v>
      </c>
      <c r="F5409" s="106"/>
    </row>
    <row r="5410" spans="1:6" x14ac:dyDescent="0.25">
      <c r="A5410" s="17">
        <v>47288</v>
      </c>
      <c r="B5410" s="24" t="s">
        <v>87</v>
      </c>
      <c r="C5410" s="25">
        <v>44204</v>
      </c>
      <c r="E5410" t="s">
        <v>89</v>
      </c>
      <c r="F5410" s="106"/>
    </row>
    <row r="5411" spans="1:6" x14ac:dyDescent="0.25">
      <c r="A5411" s="17">
        <v>47289</v>
      </c>
      <c r="B5411" s="24" t="s">
        <v>87</v>
      </c>
      <c r="C5411" s="25">
        <v>44204</v>
      </c>
      <c r="E5411" t="s">
        <v>89</v>
      </c>
      <c r="F5411" s="106"/>
    </row>
    <row r="5412" spans="1:6" x14ac:dyDescent="0.25">
      <c r="A5412" s="17">
        <v>47279</v>
      </c>
      <c r="B5412" s="24" t="s">
        <v>87</v>
      </c>
      <c r="C5412" s="25">
        <v>44204</v>
      </c>
      <c r="E5412" t="s">
        <v>89</v>
      </c>
      <c r="F5412" s="106"/>
    </row>
    <row r="5413" spans="1:6" x14ac:dyDescent="0.25">
      <c r="A5413" s="17">
        <v>47280</v>
      </c>
      <c r="B5413" s="24" t="s">
        <v>87</v>
      </c>
      <c r="C5413" s="25">
        <v>44204</v>
      </c>
      <c r="E5413" t="s">
        <v>89</v>
      </c>
      <c r="F5413" s="106"/>
    </row>
    <row r="5414" spans="1:6" x14ac:dyDescent="0.25">
      <c r="A5414" s="17">
        <v>47117</v>
      </c>
      <c r="B5414" s="24" t="s">
        <v>87</v>
      </c>
      <c r="C5414" s="25">
        <v>44208</v>
      </c>
      <c r="E5414" t="s">
        <v>89</v>
      </c>
      <c r="F5414" s="106"/>
    </row>
    <row r="5415" spans="1:6" x14ac:dyDescent="0.25">
      <c r="A5415" s="17">
        <v>47263</v>
      </c>
      <c r="B5415" s="24" t="s">
        <v>87</v>
      </c>
      <c r="C5415" s="25">
        <v>44208</v>
      </c>
      <c r="E5415" t="s">
        <v>89</v>
      </c>
      <c r="F5415" s="106"/>
    </row>
    <row r="5416" spans="1:6" x14ac:dyDescent="0.25">
      <c r="A5416" s="17">
        <v>47277</v>
      </c>
      <c r="B5416" s="24" t="s">
        <v>87</v>
      </c>
      <c r="C5416" s="25">
        <v>44208</v>
      </c>
      <c r="E5416" t="s">
        <v>89</v>
      </c>
      <c r="F5416" s="106"/>
    </row>
    <row r="5417" spans="1:6" x14ac:dyDescent="0.25">
      <c r="A5417" s="17">
        <v>47405</v>
      </c>
      <c r="B5417" s="24" t="s">
        <v>87</v>
      </c>
      <c r="C5417" s="25">
        <v>44208</v>
      </c>
      <c r="E5417" t="s">
        <v>89</v>
      </c>
      <c r="F5417" s="106"/>
    </row>
    <row r="5418" spans="1:6" x14ac:dyDescent="0.25">
      <c r="A5418" s="17">
        <v>46985</v>
      </c>
      <c r="B5418" s="24" t="s">
        <v>87</v>
      </c>
      <c r="C5418" s="25">
        <v>44209</v>
      </c>
      <c r="E5418" t="s">
        <v>89</v>
      </c>
      <c r="F5418" s="106"/>
    </row>
    <row r="5419" spans="1:6" x14ac:dyDescent="0.25">
      <c r="A5419" s="17">
        <v>46986</v>
      </c>
      <c r="B5419" s="24" t="s">
        <v>87</v>
      </c>
      <c r="C5419" s="25">
        <v>44209</v>
      </c>
      <c r="E5419" t="s">
        <v>89</v>
      </c>
      <c r="F5419" s="106"/>
    </row>
    <row r="5420" spans="1:6" x14ac:dyDescent="0.25">
      <c r="A5420" s="17">
        <v>46989</v>
      </c>
      <c r="B5420" s="24" t="s">
        <v>87</v>
      </c>
      <c r="C5420" s="25">
        <v>44209</v>
      </c>
      <c r="E5420" t="s">
        <v>89</v>
      </c>
      <c r="F5420" s="106"/>
    </row>
    <row r="5421" spans="1:6" x14ac:dyDescent="0.25">
      <c r="A5421" s="17">
        <v>46990</v>
      </c>
      <c r="B5421" s="24" t="s">
        <v>87</v>
      </c>
      <c r="C5421" s="25">
        <v>44209</v>
      </c>
      <c r="E5421" t="s">
        <v>89</v>
      </c>
      <c r="F5421" s="106"/>
    </row>
    <row r="5422" spans="1:6" x14ac:dyDescent="0.25">
      <c r="A5422" s="17">
        <v>47956</v>
      </c>
      <c r="B5422" s="24" t="s">
        <v>87</v>
      </c>
      <c r="C5422" s="25">
        <v>44210</v>
      </c>
      <c r="E5422" t="s">
        <v>89</v>
      </c>
      <c r="F5422" s="106"/>
    </row>
    <row r="5423" spans="1:6" x14ac:dyDescent="0.25">
      <c r="A5423" s="17">
        <v>47032</v>
      </c>
      <c r="B5423" s="24" t="s">
        <v>87</v>
      </c>
      <c r="C5423" s="25">
        <v>44217</v>
      </c>
      <c r="E5423" t="s">
        <v>89</v>
      </c>
      <c r="F5423" s="106"/>
    </row>
    <row r="5424" spans="1:6" x14ac:dyDescent="0.25">
      <c r="A5424" s="17">
        <v>47045</v>
      </c>
      <c r="B5424" s="24" t="s">
        <v>87</v>
      </c>
      <c r="C5424" s="25">
        <v>44217</v>
      </c>
      <c r="E5424" t="s">
        <v>89</v>
      </c>
      <c r="F5424" s="106"/>
    </row>
    <row r="5425" spans="1:6" x14ac:dyDescent="0.25">
      <c r="A5425" s="17">
        <v>47046</v>
      </c>
      <c r="B5425" s="24" t="s">
        <v>87</v>
      </c>
      <c r="C5425" s="25">
        <v>44217</v>
      </c>
      <c r="E5425" t="s">
        <v>89</v>
      </c>
      <c r="F5425" s="106"/>
    </row>
    <row r="5426" spans="1:6" x14ac:dyDescent="0.25">
      <c r="A5426" s="17">
        <v>46991</v>
      </c>
      <c r="B5426" s="24" t="s">
        <v>87</v>
      </c>
      <c r="C5426" s="25">
        <v>44217</v>
      </c>
      <c r="E5426" t="s">
        <v>89</v>
      </c>
      <c r="F5426" s="106"/>
    </row>
    <row r="5427" spans="1:6" x14ac:dyDescent="0.25">
      <c r="A5427" s="17">
        <v>47482</v>
      </c>
      <c r="B5427" s="24" t="s">
        <v>87</v>
      </c>
      <c r="C5427" s="25">
        <v>44218</v>
      </c>
      <c r="E5427" t="s">
        <v>89</v>
      </c>
      <c r="F5427" s="106"/>
    </row>
    <row r="5428" spans="1:6" x14ac:dyDescent="0.25">
      <c r="A5428" s="17">
        <v>47484</v>
      </c>
      <c r="B5428" s="24" t="s">
        <v>87</v>
      </c>
      <c r="C5428" s="25">
        <v>44218</v>
      </c>
      <c r="E5428" t="s">
        <v>89</v>
      </c>
      <c r="F5428" s="106"/>
    </row>
    <row r="5429" spans="1:6" x14ac:dyDescent="0.25">
      <c r="A5429" s="17">
        <v>47465</v>
      </c>
      <c r="B5429" s="24" t="s">
        <v>87</v>
      </c>
      <c r="C5429" s="25">
        <v>44218</v>
      </c>
      <c r="E5429" t="s">
        <v>89</v>
      </c>
      <c r="F5429" s="106"/>
    </row>
    <row r="5430" spans="1:6" x14ac:dyDescent="0.25">
      <c r="A5430" s="17">
        <v>47466</v>
      </c>
      <c r="B5430" s="24" t="s">
        <v>87</v>
      </c>
      <c r="C5430" s="25">
        <v>44218</v>
      </c>
      <c r="E5430" t="s">
        <v>89</v>
      </c>
      <c r="F5430" s="106"/>
    </row>
    <row r="5431" spans="1:6" x14ac:dyDescent="0.25">
      <c r="A5431" s="17">
        <v>47298</v>
      </c>
      <c r="B5431" s="24" t="s">
        <v>87</v>
      </c>
      <c r="C5431" s="25">
        <v>44222</v>
      </c>
      <c r="E5431" t="s">
        <v>89</v>
      </c>
      <c r="F5431" s="106"/>
    </row>
    <row r="5432" spans="1:6" x14ac:dyDescent="0.25">
      <c r="A5432" s="17">
        <v>47302</v>
      </c>
      <c r="B5432" s="24" t="s">
        <v>87</v>
      </c>
      <c r="C5432" s="25">
        <v>44222</v>
      </c>
      <c r="E5432" t="s">
        <v>89</v>
      </c>
      <c r="F5432" s="106"/>
    </row>
    <row r="5433" spans="1:6" x14ac:dyDescent="0.25">
      <c r="A5433" s="17">
        <v>47300</v>
      </c>
      <c r="B5433" s="24" t="s">
        <v>87</v>
      </c>
      <c r="C5433" s="25">
        <v>44222</v>
      </c>
      <c r="E5433" t="s">
        <v>89</v>
      </c>
      <c r="F5433" s="106"/>
    </row>
    <row r="5434" spans="1:6" x14ac:dyDescent="0.25">
      <c r="A5434" s="17">
        <v>47301</v>
      </c>
      <c r="B5434" s="24" t="s">
        <v>87</v>
      </c>
      <c r="C5434" s="25">
        <v>44222</v>
      </c>
      <c r="E5434" t="s">
        <v>89</v>
      </c>
      <c r="F5434" s="106"/>
    </row>
    <row r="5435" spans="1:6" x14ac:dyDescent="0.25">
      <c r="A5435" s="36">
        <v>48581</v>
      </c>
      <c r="B5435" s="37" t="s">
        <v>87</v>
      </c>
      <c r="C5435" s="38">
        <v>44223</v>
      </c>
      <c r="E5435" t="s">
        <v>89</v>
      </c>
      <c r="F5435" s="106"/>
    </row>
    <row r="5436" spans="1:6" x14ac:dyDescent="0.25">
      <c r="A5436" s="17">
        <v>46995</v>
      </c>
      <c r="B5436" s="24" t="s">
        <v>87</v>
      </c>
      <c r="C5436" s="25">
        <v>44224</v>
      </c>
      <c r="E5436" t="s">
        <v>89</v>
      </c>
      <c r="F5436" s="106"/>
    </row>
    <row r="5437" spans="1:6" x14ac:dyDescent="0.25">
      <c r="A5437" s="17">
        <v>46996</v>
      </c>
      <c r="B5437" s="24" t="s">
        <v>87</v>
      </c>
      <c r="C5437" s="25">
        <v>44224</v>
      </c>
      <c r="E5437" t="s">
        <v>89</v>
      </c>
      <c r="F5437" s="106"/>
    </row>
    <row r="5438" spans="1:6" x14ac:dyDescent="0.25">
      <c r="A5438" s="17">
        <v>46999</v>
      </c>
      <c r="B5438" s="24" t="s">
        <v>87</v>
      </c>
      <c r="C5438" s="25">
        <v>44224</v>
      </c>
      <c r="E5438" t="s">
        <v>89</v>
      </c>
      <c r="F5438" s="106"/>
    </row>
    <row r="5439" spans="1:6" x14ac:dyDescent="0.25">
      <c r="A5439" s="17">
        <v>47028</v>
      </c>
      <c r="B5439" s="24" t="s">
        <v>87</v>
      </c>
      <c r="C5439" s="25">
        <v>44224</v>
      </c>
      <c r="E5439" t="s">
        <v>89</v>
      </c>
      <c r="F5439" s="106"/>
    </row>
    <row r="5440" spans="1:6" x14ac:dyDescent="0.25">
      <c r="A5440" s="17">
        <v>50738737</v>
      </c>
      <c r="B5440" s="24" t="s">
        <v>87</v>
      </c>
      <c r="C5440" s="25">
        <v>44225</v>
      </c>
      <c r="E5440" t="s">
        <v>89</v>
      </c>
      <c r="F5440" s="106"/>
    </row>
    <row r="5441" spans="1:6" x14ac:dyDescent="0.25">
      <c r="A5441" s="17">
        <v>47308</v>
      </c>
      <c r="B5441" s="24" t="s">
        <v>87</v>
      </c>
      <c r="C5441" s="25">
        <v>44228</v>
      </c>
      <c r="E5441" t="s">
        <v>89</v>
      </c>
      <c r="F5441" s="106"/>
    </row>
    <row r="5442" spans="1:6" x14ac:dyDescent="0.25">
      <c r="A5442" s="17">
        <v>47309</v>
      </c>
      <c r="B5442" s="24" t="s">
        <v>87</v>
      </c>
      <c r="C5442" s="25">
        <v>44228</v>
      </c>
      <c r="E5442" t="s">
        <v>89</v>
      </c>
      <c r="F5442" s="106"/>
    </row>
    <row r="5443" spans="1:6" x14ac:dyDescent="0.25">
      <c r="A5443" s="17">
        <v>47310</v>
      </c>
      <c r="B5443" s="24" t="s">
        <v>87</v>
      </c>
      <c r="C5443" s="25">
        <v>44228</v>
      </c>
      <c r="E5443" t="s">
        <v>89</v>
      </c>
      <c r="F5443" s="106"/>
    </row>
    <row r="5444" spans="1:6" x14ac:dyDescent="0.25">
      <c r="A5444" s="17">
        <v>47311</v>
      </c>
      <c r="B5444" s="24" t="s">
        <v>87</v>
      </c>
      <c r="C5444" s="25">
        <v>44228</v>
      </c>
      <c r="E5444" t="s">
        <v>89</v>
      </c>
      <c r="F5444" s="106"/>
    </row>
    <row r="5445" spans="1:6" x14ac:dyDescent="0.25">
      <c r="A5445" s="17">
        <v>48908</v>
      </c>
      <c r="B5445" s="24" t="s">
        <v>87</v>
      </c>
      <c r="C5445" s="25">
        <v>44228</v>
      </c>
      <c r="E5445" t="s">
        <v>89</v>
      </c>
      <c r="F5445" s="106"/>
    </row>
    <row r="5446" spans="1:6" x14ac:dyDescent="0.25">
      <c r="A5446" s="17">
        <v>48052782</v>
      </c>
      <c r="B5446" s="24" t="s">
        <v>87</v>
      </c>
      <c r="C5446" s="25">
        <v>44228</v>
      </c>
      <c r="E5446" t="s">
        <v>89</v>
      </c>
      <c r="F5446" s="106"/>
    </row>
    <row r="5447" spans="1:6" x14ac:dyDescent="0.25">
      <c r="A5447" s="17">
        <v>46312</v>
      </c>
      <c r="B5447" s="24" t="s">
        <v>87</v>
      </c>
      <c r="C5447" s="25">
        <v>44228</v>
      </c>
      <c r="E5447" t="s">
        <v>89</v>
      </c>
      <c r="F5447" s="106"/>
    </row>
    <row r="5448" spans="1:6" x14ac:dyDescent="0.25">
      <c r="A5448" s="17">
        <v>50074319</v>
      </c>
      <c r="B5448" s="24" t="s">
        <v>87</v>
      </c>
      <c r="C5448" s="25">
        <v>44228</v>
      </c>
      <c r="E5448" t="s">
        <v>89</v>
      </c>
      <c r="F5448" s="106"/>
    </row>
    <row r="5449" spans="1:6" x14ac:dyDescent="0.25">
      <c r="A5449" s="17">
        <v>47507</v>
      </c>
      <c r="B5449" s="24" t="s">
        <v>87</v>
      </c>
      <c r="C5449" s="25">
        <v>44253</v>
      </c>
      <c r="E5449" t="s">
        <v>89</v>
      </c>
      <c r="F5449" s="106"/>
    </row>
    <row r="5450" spans="1:6" x14ac:dyDescent="0.25">
      <c r="A5450" s="17">
        <v>47509</v>
      </c>
      <c r="B5450" s="24" t="s">
        <v>87</v>
      </c>
      <c r="C5450" s="25">
        <v>44253</v>
      </c>
      <c r="E5450" t="s">
        <v>89</v>
      </c>
      <c r="F5450" s="106"/>
    </row>
    <row r="5451" spans="1:6" x14ac:dyDescent="0.25">
      <c r="A5451" s="17">
        <v>47510</v>
      </c>
      <c r="B5451" s="24" t="s">
        <v>87</v>
      </c>
      <c r="C5451" s="25">
        <v>44253</v>
      </c>
      <c r="E5451" t="s">
        <v>89</v>
      </c>
      <c r="F5451" s="106"/>
    </row>
    <row r="5452" spans="1:6" x14ac:dyDescent="0.25">
      <c r="A5452" s="17">
        <v>47512</v>
      </c>
      <c r="B5452" s="24" t="s">
        <v>87</v>
      </c>
      <c r="C5452" s="25">
        <v>44253</v>
      </c>
      <c r="E5452" t="s">
        <v>89</v>
      </c>
      <c r="F5452" s="106"/>
    </row>
    <row r="5453" spans="1:6" x14ac:dyDescent="0.25">
      <c r="A5453" s="36">
        <v>45563</v>
      </c>
      <c r="B5453" s="37" t="s">
        <v>87</v>
      </c>
      <c r="C5453" s="38">
        <v>44264</v>
      </c>
      <c r="E5453" t="s">
        <v>89</v>
      </c>
      <c r="F5453" s="106"/>
    </row>
    <row r="5454" spans="1:6" x14ac:dyDescent="0.25">
      <c r="A5454" s="17">
        <v>50974</v>
      </c>
      <c r="B5454" s="24" t="s">
        <v>87</v>
      </c>
      <c r="C5454" s="25">
        <v>44277</v>
      </c>
      <c r="E5454" t="s">
        <v>89</v>
      </c>
      <c r="F5454" s="106"/>
    </row>
    <row r="5455" spans="1:6" x14ac:dyDescent="0.25">
      <c r="A5455" s="36">
        <v>46840</v>
      </c>
      <c r="B5455" s="37" t="s">
        <v>87</v>
      </c>
      <c r="C5455" s="38">
        <v>44277</v>
      </c>
      <c r="E5455" t="s">
        <v>89</v>
      </c>
      <c r="F5455" s="106"/>
    </row>
    <row r="5456" spans="1:6" x14ac:dyDescent="0.25">
      <c r="A5456" s="17">
        <v>48926</v>
      </c>
      <c r="B5456" s="24" t="s">
        <v>87</v>
      </c>
      <c r="C5456" s="25">
        <v>44279</v>
      </c>
      <c r="E5456" t="s">
        <v>89</v>
      </c>
      <c r="F5456" s="106"/>
    </row>
    <row r="5457" spans="1:6" x14ac:dyDescent="0.25">
      <c r="A5457" s="17">
        <v>50074318</v>
      </c>
      <c r="B5457" s="24" t="s">
        <v>87</v>
      </c>
      <c r="C5457" s="25">
        <v>44279</v>
      </c>
      <c r="E5457" t="s">
        <v>89</v>
      </c>
      <c r="F5457" s="106"/>
    </row>
    <row r="5458" spans="1:6" x14ac:dyDescent="0.25">
      <c r="A5458" s="17">
        <v>47040</v>
      </c>
      <c r="B5458" s="24" t="s">
        <v>87</v>
      </c>
      <c r="C5458" s="25">
        <v>44285</v>
      </c>
      <c r="E5458" t="s">
        <v>89</v>
      </c>
      <c r="F5458" s="106"/>
    </row>
    <row r="5459" spans="1:6" x14ac:dyDescent="0.25">
      <c r="A5459" s="17">
        <v>47041</v>
      </c>
      <c r="B5459" s="24" t="s">
        <v>87</v>
      </c>
      <c r="C5459" s="25">
        <v>44285</v>
      </c>
      <c r="E5459" t="s">
        <v>89</v>
      </c>
      <c r="F5459" s="106"/>
    </row>
    <row r="5460" spans="1:6" x14ac:dyDescent="0.25">
      <c r="A5460" s="17">
        <v>47043</v>
      </c>
      <c r="B5460" s="24" t="s">
        <v>87</v>
      </c>
      <c r="C5460" s="25">
        <v>44285</v>
      </c>
      <c r="E5460" t="s">
        <v>89</v>
      </c>
      <c r="F5460" s="106"/>
    </row>
    <row r="5461" spans="1:6" x14ac:dyDescent="0.25">
      <c r="A5461" s="17">
        <v>47044</v>
      </c>
      <c r="B5461" s="24" t="s">
        <v>87</v>
      </c>
      <c r="C5461" s="25">
        <v>44285</v>
      </c>
      <c r="E5461" t="s">
        <v>89</v>
      </c>
      <c r="F5461" s="106"/>
    </row>
    <row r="5462" spans="1:6" x14ac:dyDescent="0.25">
      <c r="A5462" s="17">
        <v>11250403</v>
      </c>
      <c r="B5462" s="24" t="s">
        <v>87</v>
      </c>
      <c r="C5462" s="25">
        <v>44286</v>
      </c>
      <c r="E5462" t="s">
        <v>89</v>
      </c>
      <c r="F5462" s="106"/>
    </row>
    <row r="5463" spans="1:6" x14ac:dyDescent="0.25">
      <c r="A5463" s="17">
        <f>A5462+1</f>
        <v>11250404</v>
      </c>
      <c r="B5463" s="24" t="s">
        <v>87</v>
      </c>
      <c r="C5463" s="25">
        <v>44293</v>
      </c>
      <c r="E5463" t="s">
        <v>89</v>
      </c>
      <c r="F5463" s="106"/>
    </row>
    <row r="5464" spans="1:6" x14ac:dyDescent="0.25">
      <c r="A5464" s="17">
        <f>A5463+1</f>
        <v>11250405</v>
      </c>
      <c r="B5464" s="24" t="s">
        <v>87</v>
      </c>
      <c r="C5464" s="25">
        <v>44293</v>
      </c>
      <c r="E5464" t="s">
        <v>89</v>
      </c>
      <c r="F5464" s="106"/>
    </row>
    <row r="5465" spans="1:6" x14ac:dyDescent="0.25">
      <c r="A5465" s="17">
        <f>A5464+1</f>
        <v>11250406</v>
      </c>
      <c r="B5465" s="24" t="s">
        <v>87</v>
      </c>
      <c r="C5465" s="25">
        <v>44293</v>
      </c>
      <c r="E5465" t="s">
        <v>89</v>
      </c>
      <c r="F5465" s="106"/>
    </row>
    <row r="5466" spans="1:6" x14ac:dyDescent="0.25">
      <c r="A5466" s="26" t="s">
        <v>223</v>
      </c>
      <c r="B5466" s="24" t="s">
        <v>85</v>
      </c>
      <c r="C5466" s="25">
        <v>44084</v>
      </c>
      <c r="E5466" t="s">
        <v>89</v>
      </c>
      <c r="F5466" s="106"/>
    </row>
    <row r="5467" spans="1:6" x14ac:dyDescent="0.25">
      <c r="A5467" s="17" t="e">
        <f>A5466+1</f>
        <v>#VALUE!</v>
      </c>
      <c r="B5467" s="24" t="s">
        <v>87</v>
      </c>
      <c r="C5467" s="25">
        <v>44293</v>
      </c>
      <c r="E5467" t="s">
        <v>89</v>
      </c>
      <c r="F5467" s="106"/>
    </row>
    <row r="5468" spans="1:6" x14ac:dyDescent="0.25">
      <c r="A5468" s="17">
        <v>11250408</v>
      </c>
      <c r="B5468" s="24" t="s">
        <v>87</v>
      </c>
      <c r="C5468" s="25">
        <v>44293</v>
      </c>
      <c r="E5468" t="s">
        <v>89</v>
      </c>
      <c r="F5468" s="106"/>
    </row>
    <row r="5469" spans="1:6" x14ac:dyDescent="0.25">
      <c r="A5469" s="17">
        <f t="shared" ref="A5469:A5498" si="0">A5468+1</f>
        <v>11250409</v>
      </c>
      <c r="B5469" s="24" t="s">
        <v>87</v>
      </c>
      <c r="C5469" s="25">
        <v>44293</v>
      </c>
      <c r="E5469" t="s">
        <v>89</v>
      </c>
      <c r="F5469" s="106"/>
    </row>
    <row r="5470" spans="1:6" x14ac:dyDescent="0.25">
      <c r="A5470" s="17">
        <f t="shared" si="0"/>
        <v>11250410</v>
      </c>
      <c r="B5470" s="24" t="s">
        <v>87</v>
      </c>
      <c r="C5470" s="25">
        <v>44293</v>
      </c>
      <c r="E5470" t="s">
        <v>89</v>
      </c>
      <c r="F5470" s="106"/>
    </row>
    <row r="5471" spans="1:6" x14ac:dyDescent="0.25">
      <c r="A5471" s="17">
        <f t="shared" si="0"/>
        <v>11250411</v>
      </c>
      <c r="B5471" s="24" t="s">
        <v>87</v>
      </c>
      <c r="C5471" s="25">
        <v>44293</v>
      </c>
      <c r="E5471" t="s">
        <v>89</v>
      </c>
      <c r="F5471" s="106"/>
    </row>
    <row r="5472" spans="1:6" x14ac:dyDescent="0.25">
      <c r="A5472" s="17">
        <f t="shared" si="0"/>
        <v>11250412</v>
      </c>
      <c r="B5472" s="24" t="s">
        <v>87</v>
      </c>
      <c r="C5472" s="25">
        <v>44293</v>
      </c>
      <c r="E5472" t="s">
        <v>89</v>
      </c>
      <c r="F5472" s="106"/>
    </row>
    <row r="5473" spans="1:6" x14ac:dyDescent="0.25">
      <c r="A5473" s="17">
        <f t="shared" si="0"/>
        <v>11250413</v>
      </c>
      <c r="B5473" s="24" t="s">
        <v>87</v>
      </c>
      <c r="C5473" s="25">
        <v>44293</v>
      </c>
      <c r="E5473" t="s">
        <v>89</v>
      </c>
      <c r="F5473" s="106"/>
    </row>
    <row r="5474" spans="1:6" x14ac:dyDescent="0.25">
      <c r="A5474" s="17">
        <f t="shared" si="0"/>
        <v>11250414</v>
      </c>
      <c r="B5474" s="24" t="s">
        <v>87</v>
      </c>
      <c r="C5474" s="25">
        <v>44293</v>
      </c>
      <c r="E5474" t="s">
        <v>89</v>
      </c>
      <c r="F5474" s="106"/>
    </row>
    <row r="5475" spans="1:6" x14ac:dyDescent="0.25">
      <c r="A5475" s="17">
        <f t="shared" si="0"/>
        <v>11250415</v>
      </c>
      <c r="B5475" s="24" t="s">
        <v>87</v>
      </c>
      <c r="C5475" s="25">
        <v>44293</v>
      </c>
      <c r="E5475" t="s">
        <v>89</v>
      </c>
      <c r="F5475" s="106"/>
    </row>
    <row r="5476" spans="1:6" x14ac:dyDescent="0.25">
      <c r="A5476" s="17">
        <f t="shared" si="0"/>
        <v>11250416</v>
      </c>
      <c r="B5476" s="24" t="s">
        <v>87</v>
      </c>
      <c r="C5476" s="25">
        <v>44293</v>
      </c>
      <c r="E5476" t="s">
        <v>89</v>
      </c>
      <c r="F5476" s="106"/>
    </row>
    <row r="5477" spans="1:6" x14ac:dyDescent="0.25">
      <c r="A5477" s="17">
        <f t="shared" si="0"/>
        <v>11250417</v>
      </c>
      <c r="B5477" s="24" t="s">
        <v>87</v>
      </c>
      <c r="C5477" s="25">
        <v>44293</v>
      </c>
      <c r="E5477" t="s">
        <v>89</v>
      </c>
      <c r="F5477" s="106"/>
    </row>
    <row r="5478" spans="1:6" x14ac:dyDescent="0.25">
      <c r="A5478" s="17">
        <f t="shared" si="0"/>
        <v>11250418</v>
      </c>
      <c r="B5478" s="24" t="s">
        <v>87</v>
      </c>
      <c r="C5478" s="25">
        <v>44293</v>
      </c>
      <c r="E5478" t="s">
        <v>89</v>
      </c>
      <c r="F5478" s="106"/>
    </row>
    <row r="5479" spans="1:6" x14ac:dyDescent="0.25">
      <c r="A5479" s="17">
        <f t="shared" si="0"/>
        <v>11250419</v>
      </c>
      <c r="B5479" s="24" t="s">
        <v>87</v>
      </c>
      <c r="C5479" s="25">
        <v>44293</v>
      </c>
      <c r="E5479" t="s">
        <v>89</v>
      </c>
      <c r="F5479" s="106"/>
    </row>
    <row r="5480" spans="1:6" x14ac:dyDescent="0.25">
      <c r="A5480" s="17">
        <f t="shared" si="0"/>
        <v>11250420</v>
      </c>
      <c r="B5480" s="24" t="s">
        <v>87</v>
      </c>
      <c r="C5480" s="25">
        <v>44293</v>
      </c>
      <c r="E5480" t="s">
        <v>89</v>
      </c>
      <c r="F5480" s="106"/>
    </row>
    <row r="5481" spans="1:6" x14ac:dyDescent="0.25">
      <c r="A5481" s="17">
        <f t="shared" si="0"/>
        <v>11250421</v>
      </c>
      <c r="B5481" s="24" t="s">
        <v>87</v>
      </c>
      <c r="C5481" s="25">
        <v>44293</v>
      </c>
      <c r="E5481" t="s">
        <v>89</v>
      </c>
      <c r="F5481" s="106"/>
    </row>
    <row r="5482" spans="1:6" x14ac:dyDescent="0.25">
      <c r="A5482" s="17">
        <f t="shared" si="0"/>
        <v>11250422</v>
      </c>
      <c r="B5482" s="24" t="s">
        <v>87</v>
      </c>
      <c r="C5482" s="25">
        <v>44293</v>
      </c>
      <c r="E5482" t="s">
        <v>89</v>
      </c>
      <c r="F5482" s="106"/>
    </row>
    <row r="5483" spans="1:6" x14ac:dyDescent="0.25">
      <c r="A5483" s="17">
        <f t="shared" si="0"/>
        <v>11250423</v>
      </c>
      <c r="B5483" s="24" t="s">
        <v>87</v>
      </c>
      <c r="C5483" s="25">
        <v>44293</v>
      </c>
      <c r="E5483" t="s">
        <v>89</v>
      </c>
      <c r="F5483" s="106"/>
    </row>
    <row r="5484" spans="1:6" x14ac:dyDescent="0.25">
      <c r="A5484" s="17">
        <f t="shared" si="0"/>
        <v>11250424</v>
      </c>
      <c r="B5484" s="24" t="s">
        <v>87</v>
      </c>
      <c r="C5484" s="25">
        <v>44293</v>
      </c>
      <c r="E5484" t="s">
        <v>89</v>
      </c>
      <c r="F5484" s="106"/>
    </row>
    <row r="5485" spans="1:6" x14ac:dyDescent="0.25">
      <c r="A5485" s="17">
        <f t="shared" si="0"/>
        <v>11250425</v>
      </c>
      <c r="B5485" s="24" t="s">
        <v>87</v>
      </c>
      <c r="C5485" s="25">
        <v>44293</v>
      </c>
      <c r="E5485" t="s">
        <v>89</v>
      </c>
      <c r="F5485" s="106"/>
    </row>
    <row r="5486" spans="1:6" x14ac:dyDescent="0.25">
      <c r="A5486" s="17">
        <f t="shared" si="0"/>
        <v>11250426</v>
      </c>
      <c r="B5486" s="24" t="s">
        <v>87</v>
      </c>
      <c r="C5486" s="25">
        <v>44293</v>
      </c>
      <c r="E5486" t="s">
        <v>89</v>
      </c>
      <c r="F5486" s="106"/>
    </row>
    <row r="5487" spans="1:6" x14ac:dyDescent="0.25">
      <c r="A5487" s="17">
        <f t="shared" si="0"/>
        <v>11250427</v>
      </c>
      <c r="B5487" s="24" t="s">
        <v>87</v>
      </c>
      <c r="C5487" s="25">
        <v>44293</v>
      </c>
      <c r="E5487" t="s">
        <v>89</v>
      </c>
      <c r="F5487" s="106"/>
    </row>
    <row r="5488" spans="1:6" x14ac:dyDescent="0.25">
      <c r="A5488" s="17">
        <f t="shared" si="0"/>
        <v>11250428</v>
      </c>
      <c r="B5488" s="24" t="s">
        <v>87</v>
      </c>
      <c r="C5488" s="25">
        <v>44293</v>
      </c>
      <c r="E5488" t="s">
        <v>89</v>
      </c>
      <c r="F5488" s="106"/>
    </row>
    <row r="5489" spans="1:6" x14ac:dyDescent="0.25">
      <c r="A5489" s="17">
        <f t="shared" si="0"/>
        <v>11250429</v>
      </c>
      <c r="B5489" s="24" t="s">
        <v>87</v>
      </c>
      <c r="C5489" s="25">
        <v>44293</v>
      </c>
      <c r="E5489" t="s">
        <v>89</v>
      </c>
      <c r="F5489" s="106"/>
    </row>
    <row r="5490" spans="1:6" x14ac:dyDescent="0.25">
      <c r="A5490" s="17">
        <f t="shared" si="0"/>
        <v>11250430</v>
      </c>
      <c r="B5490" s="24" t="s">
        <v>87</v>
      </c>
      <c r="C5490" s="25">
        <v>44293</v>
      </c>
      <c r="E5490" t="s">
        <v>89</v>
      </c>
      <c r="F5490" s="106"/>
    </row>
    <row r="5491" spans="1:6" x14ac:dyDescent="0.25">
      <c r="A5491" s="17">
        <f t="shared" si="0"/>
        <v>11250431</v>
      </c>
      <c r="B5491" s="24" t="s">
        <v>87</v>
      </c>
      <c r="C5491" s="25">
        <v>44293</v>
      </c>
      <c r="E5491" t="s">
        <v>89</v>
      </c>
      <c r="F5491" s="106"/>
    </row>
    <row r="5492" spans="1:6" x14ac:dyDescent="0.25">
      <c r="A5492" s="17">
        <f t="shared" si="0"/>
        <v>11250432</v>
      </c>
      <c r="B5492" s="24" t="s">
        <v>87</v>
      </c>
      <c r="C5492" s="25">
        <v>44293</v>
      </c>
      <c r="E5492" t="s">
        <v>89</v>
      </c>
      <c r="F5492" s="106"/>
    </row>
    <row r="5493" spans="1:6" x14ac:dyDescent="0.25">
      <c r="A5493" s="17">
        <f t="shared" si="0"/>
        <v>11250433</v>
      </c>
      <c r="B5493" s="24" t="s">
        <v>87</v>
      </c>
      <c r="C5493" s="25">
        <v>44293</v>
      </c>
      <c r="E5493" t="s">
        <v>89</v>
      </c>
      <c r="F5493" s="106"/>
    </row>
    <row r="5494" spans="1:6" x14ac:dyDescent="0.25">
      <c r="A5494" s="17">
        <f t="shared" si="0"/>
        <v>11250434</v>
      </c>
      <c r="B5494" s="24" t="s">
        <v>87</v>
      </c>
      <c r="C5494" s="25">
        <v>44293</v>
      </c>
      <c r="E5494" t="s">
        <v>89</v>
      </c>
      <c r="F5494" s="106"/>
    </row>
    <row r="5495" spans="1:6" x14ac:dyDescent="0.25">
      <c r="A5495" s="17">
        <f t="shared" si="0"/>
        <v>11250435</v>
      </c>
      <c r="B5495" s="24" t="s">
        <v>87</v>
      </c>
      <c r="C5495" s="25">
        <v>44293</v>
      </c>
      <c r="E5495" t="s">
        <v>89</v>
      </c>
      <c r="F5495" s="106"/>
    </row>
    <row r="5496" spans="1:6" x14ac:dyDescent="0.25">
      <c r="A5496" s="17">
        <f t="shared" si="0"/>
        <v>11250436</v>
      </c>
      <c r="B5496" s="24" t="s">
        <v>87</v>
      </c>
      <c r="C5496" s="25">
        <v>44293</v>
      </c>
      <c r="E5496" t="s">
        <v>89</v>
      </c>
      <c r="F5496" s="106"/>
    </row>
    <row r="5497" spans="1:6" x14ac:dyDescent="0.25">
      <c r="A5497" s="17">
        <f t="shared" si="0"/>
        <v>11250437</v>
      </c>
      <c r="B5497" s="24" t="s">
        <v>87</v>
      </c>
      <c r="C5497" s="25">
        <v>44293</v>
      </c>
      <c r="E5497" t="s">
        <v>89</v>
      </c>
      <c r="F5497" s="106"/>
    </row>
    <row r="5498" spans="1:6" x14ac:dyDescent="0.25">
      <c r="A5498" s="17">
        <f t="shared" si="0"/>
        <v>11250438</v>
      </c>
      <c r="B5498" s="24" t="s">
        <v>87</v>
      </c>
      <c r="C5498" s="25">
        <v>44293</v>
      </c>
      <c r="E5498" t="s">
        <v>89</v>
      </c>
      <c r="F5498" s="106"/>
    </row>
    <row r="5499" spans="1:6" x14ac:dyDescent="0.25">
      <c r="A5499" s="17">
        <v>46812</v>
      </c>
      <c r="B5499" s="24" t="s">
        <v>87</v>
      </c>
      <c r="C5499" s="25">
        <v>44312</v>
      </c>
      <c r="E5499" t="s">
        <v>89</v>
      </c>
      <c r="F5499" s="106"/>
    </row>
    <row r="5500" spans="1:6" x14ac:dyDescent="0.25">
      <c r="A5500" s="17">
        <v>46158</v>
      </c>
      <c r="B5500" s="24" t="s">
        <v>87</v>
      </c>
      <c r="C5500" s="25">
        <v>44312</v>
      </c>
      <c r="E5500" t="s">
        <v>89</v>
      </c>
      <c r="F5500" s="106"/>
    </row>
    <row r="5501" spans="1:6" x14ac:dyDescent="0.25">
      <c r="A5501" s="17">
        <v>47345</v>
      </c>
      <c r="B5501" s="24" t="s">
        <v>87</v>
      </c>
      <c r="C5501" s="25">
        <v>44312</v>
      </c>
      <c r="E5501" t="s">
        <v>89</v>
      </c>
      <c r="F5501" s="106"/>
    </row>
    <row r="5502" spans="1:6" x14ac:dyDescent="0.25">
      <c r="A5502" s="17">
        <v>47344</v>
      </c>
      <c r="B5502" s="24" t="s">
        <v>87</v>
      </c>
      <c r="C5502" s="25">
        <v>44312</v>
      </c>
      <c r="E5502" t="s">
        <v>89</v>
      </c>
      <c r="F5502" s="106"/>
    </row>
    <row r="5503" spans="1:6" x14ac:dyDescent="0.25">
      <c r="A5503" s="17">
        <v>46901</v>
      </c>
      <c r="B5503" s="24" t="s">
        <v>87</v>
      </c>
      <c r="C5503" s="25">
        <v>44313</v>
      </c>
      <c r="E5503" t="s">
        <v>89</v>
      </c>
      <c r="F5503" s="106"/>
    </row>
    <row r="5504" spans="1:6" x14ac:dyDescent="0.25">
      <c r="A5504" s="17">
        <v>46859</v>
      </c>
      <c r="B5504" s="24" t="s">
        <v>87</v>
      </c>
      <c r="C5504" s="25">
        <v>44313</v>
      </c>
      <c r="E5504" t="s">
        <v>89</v>
      </c>
      <c r="F5504" s="106"/>
    </row>
    <row r="5505" spans="1:6" x14ac:dyDescent="0.25">
      <c r="A5505" s="17">
        <v>46219</v>
      </c>
      <c r="B5505" s="33" t="s">
        <v>87</v>
      </c>
      <c r="C5505" s="25">
        <v>44313</v>
      </c>
      <c r="E5505" t="s">
        <v>89</v>
      </c>
      <c r="F5505" s="106"/>
    </row>
    <row r="5506" spans="1:6" x14ac:dyDescent="0.25">
      <c r="A5506" s="17">
        <v>46869</v>
      </c>
      <c r="B5506" s="24" t="s">
        <v>87</v>
      </c>
      <c r="C5506" s="25">
        <v>44313</v>
      </c>
      <c r="E5506" t="s">
        <v>89</v>
      </c>
      <c r="F5506" s="106"/>
    </row>
    <row r="5507" spans="1:6" x14ac:dyDescent="0.25">
      <c r="A5507" s="17">
        <v>46136</v>
      </c>
      <c r="B5507" s="24" t="s">
        <v>87</v>
      </c>
      <c r="C5507" s="25">
        <v>44313</v>
      </c>
      <c r="E5507" t="s">
        <v>89</v>
      </c>
      <c r="F5507" s="106"/>
    </row>
    <row r="5508" spans="1:6" x14ac:dyDescent="0.25">
      <c r="A5508" s="17">
        <v>46139</v>
      </c>
      <c r="B5508" s="24" t="s">
        <v>87</v>
      </c>
      <c r="C5508" s="25">
        <v>44313</v>
      </c>
      <c r="E5508" t="s">
        <v>89</v>
      </c>
      <c r="F5508" s="106"/>
    </row>
    <row r="5509" spans="1:6" x14ac:dyDescent="0.25">
      <c r="A5509" s="17">
        <v>46994</v>
      </c>
      <c r="B5509" s="24" t="s">
        <v>87</v>
      </c>
      <c r="C5509" s="25">
        <v>44313</v>
      </c>
      <c r="E5509" t="s">
        <v>89</v>
      </c>
      <c r="F5509" s="106"/>
    </row>
    <row r="5510" spans="1:6" x14ac:dyDescent="0.25">
      <c r="A5510" s="17">
        <v>46549</v>
      </c>
      <c r="B5510" s="24" t="s">
        <v>87</v>
      </c>
      <c r="C5510" s="25">
        <v>44314</v>
      </c>
      <c r="E5510" t="s">
        <v>89</v>
      </c>
      <c r="F5510" s="106"/>
    </row>
    <row r="5511" spans="1:6" x14ac:dyDescent="0.25">
      <c r="A5511" s="17">
        <v>46987</v>
      </c>
      <c r="B5511" s="24" t="s">
        <v>87</v>
      </c>
      <c r="C5511" s="25">
        <v>44314</v>
      </c>
      <c r="E5511" t="s">
        <v>89</v>
      </c>
      <c r="F5511" s="106"/>
    </row>
    <row r="5512" spans="1:6" x14ac:dyDescent="0.25">
      <c r="A5512" s="17">
        <v>46998</v>
      </c>
      <c r="B5512" s="24" t="s">
        <v>87</v>
      </c>
      <c r="C5512" s="25">
        <v>44314</v>
      </c>
      <c r="E5512" t="s">
        <v>89</v>
      </c>
      <c r="F5512" s="106"/>
    </row>
    <row r="5513" spans="1:6" x14ac:dyDescent="0.25">
      <c r="A5513" s="17">
        <v>47001</v>
      </c>
      <c r="B5513" s="24" t="s">
        <v>87</v>
      </c>
      <c r="C5513" s="25">
        <v>44314</v>
      </c>
      <c r="E5513" t="s">
        <v>89</v>
      </c>
      <c r="F5513" s="106"/>
    </row>
    <row r="5514" spans="1:6" x14ac:dyDescent="0.25">
      <c r="A5514" s="17">
        <v>47120</v>
      </c>
      <c r="B5514" s="24" t="s">
        <v>87</v>
      </c>
      <c r="C5514" s="25">
        <v>44314</v>
      </c>
      <c r="E5514" t="s">
        <v>89</v>
      </c>
      <c r="F5514" s="106"/>
    </row>
    <row r="5515" spans="1:6" x14ac:dyDescent="0.25">
      <c r="A5515" s="17">
        <v>46742</v>
      </c>
      <c r="B5515" s="24" t="s">
        <v>87</v>
      </c>
      <c r="C5515" s="25">
        <v>44333</v>
      </c>
      <c r="E5515" t="s">
        <v>89</v>
      </c>
      <c r="F5515" s="106"/>
    </row>
    <row r="5516" spans="1:6" x14ac:dyDescent="0.25">
      <c r="A5516" s="17">
        <v>46792</v>
      </c>
      <c r="B5516" s="24" t="s">
        <v>87</v>
      </c>
      <c r="C5516" s="25">
        <v>44333</v>
      </c>
      <c r="E5516" t="s">
        <v>89</v>
      </c>
      <c r="F5516" s="106"/>
    </row>
    <row r="5517" spans="1:6" x14ac:dyDescent="0.25">
      <c r="A5517" s="17">
        <v>46896</v>
      </c>
      <c r="B5517" s="24" t="s">
        <v>87</v>
      </c>
      <c r="C5517" s="25">
        <v>44333</v>
      </c>
      <c r="E5517" t="s">
        <v>89</v>
      </c>
      <c r="F5517" s="106"/>
    </row>
    <row r="5518" spans="1:6" x14ac:dyDescent="0.25">
      <c r="A5518" s="17">
        <v>46899</v>
      </c>
      <c r="B5518" s="24" t="s">
        <v>87</v>
      </c>
      <c r="C5518" s="25">
        <v>44333</v>
      </c>
      <c r="E5518" t="s">
        <v>89</v>
      </c>
      <c r="F5518" s="106"/>
    </row>
    <row r="5519" spans="1:6" x14ac:dyDescent="0.25">
      <c r="A5519" s="17">
        <v>46879</v>
      </c>
      <c r="B5519" s="24" t="s">
        <v>87</v>
      </c>
      <c r="C5519" s="25">
        <v>44342</v>
      </c>
      <c r="E5519" t="s">
        <v>89</v>
      </c>
      <c r="F5519" s="106"/>
    </row>
    <row r="5520" spans="1:6" x14ac:dyDescent="0.25">
      <c r="A5520" s="17">
        <v>47029</v>
      </c>
      <c r="B5520" s="24" t="s">
        <v>87</v>
      </c>
      <c r="C5520" s="25">
        <v>44342</v>
      </c>
      <c r="E5520" t="s">
        <v>89</v>
      </c>
      <c r="F5520" s="106"/>
    </row>
    <row r="5521" spans="1:6" x14ac:dyDescent="0.25">
      <c r="A5521" s="17">
        <v>47065</v>
      </c>
      <c r="B5521" s="24" t="s">
        <v>87</v>
      </c>
      <c r="C5521" s="25">
        <v>44342</v>
      </c>
      <c r="E5521" t="s">
        <v>89</v>
      </c>
      <c r="F5521" s="106"/>
    </row>
    <row r="5522" spans="1:6" x14ac:dyDescent="0.25">
      <c r="A5522" s="17">
        <v>47108</v>
      </c>
      <c r="B5522" s="24" t="s">
        <v>87</v>
      </c>
      <c r="C5522" s="25">
        <v>44342</v>
      </c>
      <c r="E5522" t="s">
        <v>89</v>
      </c>
      <c r="F5522" s="106"/>
    </row>
    <row r="5523" spans="1:6" x14ac:dyDescent="0.25">
      <c r="A5523" s="17">
        <v>46984</v>
      </c>
      <c r="B5523" s="24" t="s">
        <v>87</v>
      </c>
      <c r="C5523" s="25">
        <v>44343</v>
      </c>
      <c r="E5523" t="s">
        <v>89</v>
      </c>
      <c r="F5523" s="106"/>
    </row>
    <row r="5524" spans="1:6" x14ac:dyDescent="0.25">
      <c r="A5524" s="17">
        <v>47206</v>
      </c>
      <c r="B5524" s="24" t="s">
        <v>87</v>
      </c>
      <c r="C5524" s="25">
        <v>44343</v>
      </c>
      <c r="E5524" t="s">
        <v>89</v>
      </c>
      <c r="F5524" s="106"/>
    </row>
    <row r="5525" spans="1:6" x14ac:dyDescent="0.25">
      <c r="A5525" s="17">
        <v>47125</v>
      </c>
      <c r="B5525" s="24" t="s">
        <v>87</v>
      </c>
      <c r="C5525" s="25">
        <v>44343</v>
      </c>
      <c r="E5525" t="s">
        <v>89</v>
      </c>
      <c r="F5525" s="106"/>
    </row>
    <row r="5526" spans="1:6" x14ac:dyDescent="0.25">
      <c r="A5526" s="17">
        <v>47220</v>
      </c>
      <c r="B5526" s="24" t="s">
        <v>87</v>
      </c>
      <c r="C5526" s="25">
        <v>44343</v>
      </c>
      <c r="E5526" t="s">
        <v>89</v>
      </c>
      <c r="F5526" s="106"/>
    </row>
    <row r="5527" spans="1:6" x14ac:dyDescent="0.25">
      <c r="A5527" s="17">
        <v>47239</v>
      </c>
      <c r="B5527" s="24" t="s">
        <v>87</v>
      </c>
      <c r="C5527" s="25">
        <v>44371</v>
      </c>
      <c r="E5527" t="s">
        <v>89</v>
      </c>
      <c r="F5527" s="106"/>
    </row>
    <row r="5528" spans="1:6" x14ac:dyDescent="0.25">
      <c r="A5528" s="17">
        <v>47241</v>
      </c>
      <c r="B5528" s="24" t="s">
        <v>87</v>
      </c>
      <c r="C5528" s="25">
        <v>44371</v>
      </c>
      <c r="E5528" t="s">
        <v>89</v>
      </c>
      <c r="F5528" s="106"/>
    </row>
    <row r="5529" spans="1:6" x14ac:dyDescent="0.25">
      <c r="A5529" s="17">
        <v>47242</v>
      </c>
      <c r="B5529" s="24" t="s">
        <v>87</v>
      </c>
      <c r="C5529" s="25">
        <v>44371</v>
      </c>
      <c r="E5529" t="s">
        <v>89</v>
      </c>
      <c r="F5529" s="106"/>
    </row>
    <row r="5530" spans="1:6" x14ac:dyDescent="0.25">
      <c r="A5530" s="17">
        <v>47245</v>
      </c>
      <c r="B5530" s="24" t="s">
        <v>87</v>
      </c>
      <c r="C5530" s="25">
        <v>44371</v>
      </c>
      <c r="E5530" t="s">
        <v>89</v>
      </c>
      <c r="F5530" s="106"/>
    </row>
    <row r="5531" spans="1:6" x14ac:dyDescent="0.25">
      <c r="A5531" s="17">
        <v>47226</v>
      </c>
      <c r="B5531" s="24" t="s">
        <v>87</v>
      </c>
      <c r="C5531" s="25">
        <v>44371</v>
      </c>
      <c r="E5531" t="s">
        <v>89</v>
      </c>
      <c r="F5531" s="106"/>
    </row>
    <row r="5532" spans="1:6" x14ac:dyDescent="0.25">
      <c r="A5532" s="17">
        <v>47227</v>
      </c>
      <c r="B5532" s="24" t="s">
        <v>87</v>
      </c>
      <c r="C5532" s="25">
        <v>44371</v>
      </c>
      <c r="E5532" t="s">
        <v>89</v>
      </c>
      <c r="F5532" s="106"/>
    </row>
    <row r="5533" spans="1:6" x14ac:dyDescent="0.25">
      <c r="A5533" s="17">
        <v>47228</v>
      </c>
      <c r="B5533" s="24" t="s">
        <v>87</v>
      </c>
      <c r="C5533" s="25">
        <v>44371</v>
      </c>
      <c r="E5533" t="s">
        <v>89</v>
      </c>
      <c r="F5533" s="106"/>
    </row>
    <row r="5534" spans="1:6" x14ac:dyDescent="0.25">
      <c r="A5534" s="17">
        <v>51252</v>
      </c>
      <c r="B5534" s="24" t="s">
        <v>87</v>
      </c>
      <c r="C5534" s="25">
        <v>44371</v>
      </c>
      <c r="E5534" t="s">
        <v>89</v>
      </c>
      <c r="F5534" s="106"/>
    </row>
    <row r="5535" spans="1:6" x14ac:dyDescent="0.25">
      <c r="A5535" s="17">
        <v>47224</v>
      </c>
      <c r="B5535" s="24" t="s">
        <v>87</v>
      </c>
      <c r="C5535" s="25">
        <v>44372</v>
      </c>
      <c r="E5535" t="s">
        <v>89</v>
      </c>
      <c r="F5535" s="106"/>
    </row>
    <row r="5536" spans="1:6" x14ac:dyDescent="0.25">
      <c r="A5536" s="17">
        <v>47246</v>
      </c>
      <c r="B5536" s="24" t="s">
        <v>87</v>
      </c>
      <c r="C5536" s="25">
        <v>44372</v>
      </c>
      <c r="E5536" t="s">
        <v>89</v>
      </c>
      <c r="F5536" s="106"/>
    </row>
    <row r="5537" spans="1:6" x14ac:dyDescent="0.25">
      <c r="A5537" s="17">
        <v>47247</v>
      </c>
      <c r="B5537" s="24" t="s">
        <v>87</v>
      </c>
      <c r="C5537" s="25">
        <v>44372</v>
      </c>
      <c r="E5537" t="s">
        <v>89</v>
      </c>
      <c r="F5537" s="106"/>
    </row>
    <row r="5538" spans="1:6" x14ac:dyDescent="0.25">
      <c r="A5538" s="17">
        <v>47249</v>
      </c>
      <c r="B5538" s="24" t="s">
        <v>87</v>
      </c>
      <c r="C5538" s="25">
        <v>44372</v>
      </c>
      <c r="E5538" t="s">
        <v>89</v>
      </c>
      <c r="F5538" s="106"/>
    </row>
    <row r="5539" spans="1:6" x14ac:dyDescent="0.25">
      <c r="A5539" s="17">
        <v>47252</v>
      </c>
      <c r="B5539" s="24" t="s">
        <v>87</v>
      </c>
      <c r="C5539" s="25">
        <v>44375</v>
      </c>
      <c r="E5539" t="s">
        <v>89</v>
      </c>
      <c r="F5539" s="106"/>
    </row>
    <row r="5540" spans="1:6" x14ac:dyDescent="0.25">
      <c r="A5540" s="17">
        <v>47253</v>
      </c>
      <c r="B5540" s="24" t="s">
        <v>87</v>
      </c>
      <c r="C5540" s="25">
        <v>44375</v>
      </c>
      <c r="E5540" t="s">
        <v>89</v>
      </c>
      <c r="F5540" s="106"/>
    </row>
    <row r="5541" spans="1:6" x14ac:dyDescent="0.25">
      <c r="A5541" s="17">
        <v>47256</v>
      </c>
      <c r="B5541" s="24" t="s">
        <v>87</v>
      </c>
      <c r="C5541" s="25">
        <v>44375</v>
      </c>
      <c r="E5541" t="s">
        <v>89</v>
      </c>
      <c r="F5541" s="106"/>
    </row>
    <row r="5542" spans="1:6" x14ac:dyDescent="0.25">
      <c r="A5542" s="17">
        <v>47260</v>
      </c>
      <c r="B5542" s="24" t="s">
        <v>87</v>
      </c>
      <c r="C5542" s="25">
        <v>44375</v>
      </c>
      <c r="E5542" t="s">
        <v>89</v>
      </c>
      <c r="F5542" s="106"/>
    </row>
    <row r="5543" spans="1:6" x14ac:dyDescent="0.25">
      <c r="A5543" s="17">
        <v>47121</v>
      </c>
      <c r="B5543" s="24" t="s">
        <v>87</v>
      </c>
      <c r="C5543" s="25">
        <v>44376</v>
      </c>
      <c r="E5543" t="s">
        <v>89</v>
      </c>
      <c r="F5543" s="106"/>
    </row>
    <row r="5544" spans="1:6" x14ac:dyDescent="0.25">
      <c r="A5544" s="17">
        <v>47122</v>
      </c>
      <c r="B5544" s="24" t="s">
        <v>87</v>
      </c>
      <c r="C5544" s="25">
        <v>44376</v>
      </c>
      <c r="E5544" t="s">
        <v>89</v>
      </c>
      <c r="F5544" s="106"/>
    </row>
    <row r="5545" spans="1:6" x14ac:dyDescent="0.25">
      <c r="A5545" s="17">
        <v>47146</v>
      </c>
      <c r="B5545" s="24" t="s">
        <v>87</v>
      </c>
      <c r="C5545" s="25">
        <v>44376</v>
      </c>
      <c r="E5545" t="s">
        <v>89</v>
      </c>
      <c r="F5545" s="106"/>
    </row>
    <row r="5546" spans="1:6" x14ac:dyDescent="0.25">
      <c r="A5546" s="17">
        <v>47251</v>
      </c>
      <c r="B5546" s="24" t="s">
        <v>87</v>
      </c>
      <c r="C5546" s="25">
        <v>44376</v>
      </c>
      <c r="E5546" t="s">
        <v>89</v>
      </c>
      <c r="F5546" s="106"/>
    </row>
    <row r="5547" spans="1:6" x14ac:dyDescent="0.25">
      <c r="A5547" s="17">
        <v>47370</v>
      </c>
      <c r="B5547" s="24" t="s">
        <v>87</v>
      </c>
      <c r="C5547" s="25">
        <v>44384</v>
      </c>
      <c r="E5547" t="s">
        <v>89</v>
      </c>
      <c r="F5547" s="106"/>
    </row>
    <row r="5548" spans="1:6" x14ac:dyDescent="0.25">
      <c r="A5548" s="17">
        <v>47371</v>
      </c>
      <c r="B5548" s="24" t="s">
        <v>87</v>
      </c>
      <c r="C5548" s="25">
        <v>44384</v>
      </c>
      <c r="E5548" t="s">
        <v>89</v>
      </c>
      <c r="F5548" s="106"/>
    </row>
    <row r="5549" spans="1:6" x14ac:dyDescent="0.25">
      <c r="A5549" s="17">
        <v>47372</v>
      </c>
      <c r="B5549" s="24" t="s">
        <v>87</v>
      </c>
      <c r="C5549" s="25">
        <v>44384</v>
      </c>
      <c r="E5549" t="s">
        <v>89</v>
      </c>
      <c r="F5549" s="106"/>
    </row>
    <row r="5550" spans="1:6" x14ac:dyDescent="0.25">
      <c r="A5550" s="17">
        <v>47386</v>
      </c>
      <c r="B5550" s="24" t="s">
        <v>87</v>
      </c>
      <c r="C5550" s="25">
        <v>44384</v>
      </c>
      <c r="E5550" t="s">
        <v>89</v>
      </c>
      <c r="F5550" s="106"/>
    </row>
    <row r="5551" spans="1:6" x14ac:dyDescent="0.25">
      <c r="A5551" s="17">
        <v>47337</v>
      </c>
      <c r="B5551" s="24" t="s">
        <v>87</v>
      </c>
      <c r="C5551" s="25">
        <v>44386</v>
      </c>
      <c r="E5551" t="s">
        <v>89</v>
      </c>
      <c r="F5551" s="106"/>
    </row>
    <row r="5552" spans="1:6" x14ac:dyDescent="0.25">
      <c r="A5552" s="17">
        <v>47341</v>
      </c>
      <c r="B5552" s="24" t="s">
        <v>87</v>
      </c>
      <c r="C5552" s="25">
        <v>44386</v>
      </c>
      <c r="E5552" t="s">
        <v>89</v>
      </c>
      <c r="F5552" s="106"/>
    </row>
    <row r="5553" spans="1:6" x14ac:dyDescent="0.25">
      <c r="A5553" s="17">
        <v>47338</v>
      </c>
      <c r="B5553" s="24" t="s">
        <v>87</v>
      </c>
      <c r="C5553" s="25">
        <v>44386</v>
      </c>
      <c r="E5553" t="s">
        <v>89</v>
      </c>
      <c r="F5553" s="106"/>
    </row>
    <row r="5554" spans="1:6" x14ac:dyDescent="0.25">
      <c r="A5554" s="17">
        <v>49157</v>
      </c>
      <c r="B5554" s="24" t="s">
        <v>87</v>
      </c>
      <c r="C5554" s="25">
        <v>44386</v>
      </c>
      <c r="E5554" t="s">
        <v>89</v>
      </c>
      <c r="F5554" s="106"/>
    </row>
    <row r="5555" spans="1:6" x14ac:dyDescent="0.25">
      <c r="A5555" s="17">
        <v>47342</v>
      </c>
      <c r="B5555" s="24" t="s">
        <v>87</v>
      </c>
      <c r="C5555" s="25">
        <v>44403</v>
      </c>
      <c r="E5555" t="s">
        <v>89</v>
      </c>
      <c r="F5555" s="106"/>
    </row>
    <row r="5556" spans="1:6" x14ac:dyDescent="0.25">
      <c r="A5556" s="17">
        <v>47339</v>
      </c>
      <c r="B5556" s="24" t="s">
        <v>87</v>
      </c>
      <c r="C5556" s="25">
        <v>44403</v>
      </c>
      <c r="E5556" t="s">
        <v>89</v>
      </c>
      <c r="F5556" s="106"/>
    </row>
    <row r="5557" spans="1:6" x14ac:dyDescent="0.25">
      <c r="A5557" s="17">
        <v>47347</v>
      </c>
      <c r="B5557" s="24" t="s">
        <v>87</v>
      </c>
      <c r="C5557" s="25">
        <v>44403</v>
      </c>
      <c r="E5557" t="s">
        <v>89</v>
      </c>
      <c r="F5557" s="106"/>
    </row>
    <row r="5558" spans="1:6" x14ac:dyDescent="0.25">
      <c r="A5558" s="17">
        <v>47348</v>
      </c>
      <c r="B5558" s="24" t="s">
        <v>87</v>
      </c>
      <c r="C5558" s="25">
        <v>44403</v>
      </c>
      <c r="E5558" t="s">
        <v>89</v>
      </c>
      <c r="F5558" s="106"/>
    </row>
    <row r="5559" spans="1:6" x14ac:dyDescent="0.25">
      <c r="A5559" s="17">
        <v>47366</v>
      </c>
      <c r="B5559" s="24" t="s">
        <v>87</v>
      </c>
      <c r="C5559" s="25">
        <v>44404</v>
      </c>
      <c r="E5559" t="s">
        <v>89</v>
      </c>
      <c r="F5559" s="106"/>
    </row>
    <row r="5560" spans="1:6" x14ac:dyDescent="0.25">
      <c r="A5560" s="17">
        <v>47367</v>
      </c>
      <c r="B5560" s="24" t="s">
        <v>87</v>
      </c>
      <c r="C5560" s="25">
        <v>44404</v>
      </c>
      <c r="E5560" t="s">
        <v>89</v>
      </c>
      <c r="F5560" s="106"/>
    </row>
    <row r="5561" spans="1:6" x14ac:dyDescent="0.25">
      <c r="A5561" s="17">
        <v>47368</v>
      </c>
      <c r="B5561" s="24" t="s">
        <v>87</v>
      </c>
      <c r="C5561" s="25">
        <v>44404</v>
      </c>
      <c r="E5561" t="s">
        <v>89</v>
      </c>
      <c r="F5561" s="106"/>
    </row>
    <row r="5562" spans="1:6" x14ac:dyDescent="0.25">
      <c r="A5562" s="17">
        <v>47369</v>
      </c>
      <c r="B5562" s="24" t="s">
        <v>87</v>
      </c>
      <c r="C5562" s="25">
        <v>44404</v>
      </c>
      <c r="E5562" t="s">
        <v>89</v>
      </c>
      <c r="F5562" s="106"/>
    </row>
    <row r="5563" spans="1:6" x14ac:dyDescent="0.25">
      <c r="A5563" s="17">
        <v>49565</v>
      </c>
      <c r="B5563" s="24" t="s">
        <v>87</v>
      </c>
      <c r="C5563" s="25">
        <v>44405</v>
      </c>
      <c r="E5563" t="s">
        <v>89</v>
      </c>
      <c r="F5563" s="106"/>
    </row>
    <row r="5564" spans="1:6" x14ac:dyDescent="0.25">
      <c r="A5564" s="17">
        <v>47364</v>
      </c>
      <c r="B5564" s="24" t="s">
        <v>87</v>
      </c>
      <c r="C5564" s="25">
        <v>44405</v>
      </c>
      <c r="E5564" t="s">
        <v>89</v>
      </c>
      <c r="F5564" s="106"/>
    </row>
    <row r="5565" spans="1:6" x14ac:dyDescent="0.25">
      <c r="A5565" s="17">
        <v>47365</v>
      </c>
      <c r="B5565" s="24" t="s">
        <v>87</v>
      </c>
      <c r="C5565" s="25">
        <v>44405</v>
      </c>
      <c r="E5565" t="s">
        <v>89</v>
      </c>
      <c r="F5565" s="106"/>
    </row>
    <row r="5566" spans="1:6" x14ac:dyDescent="0.25">
      <c r="A5566" s="17">
        <v>49563</v>
      </c>
      <c r="B5566" s="24" t="s">
        <v>87</v>
      </c>
      <c r="C5566" s="25">
        <v>44405</v>
      </c>
      <c r="E5566" t="s">
        <v>89</v>
      </c>
      <c r="F5566" s="106"/>
    </row>
    <row r="5567" spans="1:6" x14ac:dyDescent="0.25">
      <c r="A5567" s="17">
        <v>47261</v>
      </c>
      <c r="B5567" s="24" t="s">
        <v>87</v>
      </c>
      <c r="C5567" s="25">
        <v>44406</v>
      </c>
      <c r="E5567" t="s">
        <v>89</v>
      </c>
      <c r="F5567" s="106"/>
    </row>
    <row r="5568" spans="1:6" x14ac:dyDescent="0.25">
      <c r="A5568" s="17">
        <v>47262</v>
      </c>
      <c r="B5568" s="24" t="s">
        <v>87</v>
      </c>
      <c r="C5568" s="25">
        <v>44406</v>
      </c>
      <c r="E5568" t="s">
        <v>89</v>
      </c>
      <c r="F5568" s="106"/>
    </row>
    <row r="5569" spans="1:6" x14ac:dyDescent="0.25">
      <c r="A5569" s="17">
        <v>47349</v>
      </c>
      <c r="B5569" s="24" t="s">
        <v>87</v>
      </c>
      <c r="C5569" s="25">
        <v>44406</v>
      </c>
      <c r="E5569" t="s">
        <v>89</v>
      </c>
      <c r="F5569" s="106"/>
    </row>
    <row r="5570" spans="1:6" x14ac:dyDescent="0.25">
      <c r="A5570" s="17">
        <v>47350</v>
      </c>
      <c r="B5570" s="24" t="s">
        <v>87</v>
      </c>
      <c r="C5570" s="25">
        <v>44406</v>
      </c>
      <c r="E5570" t="s">
        <v>89</v>
      </c>
      <c r="F5570" s="106"/>
    </row>
    <row r="5571" spans="1:6" x14ac:dyDescent="0.25">
      <c r="A5571" s="17">
        <v>49128</v>
      </c>
      <c r="B5571" s="24" t="s">
        <v>87</v>
      </c>
      <c r="C5571" s="25">
        <v>44406</v>
      </c>
      <c r="E5571" t="s">
        <v>89</v>
      </c>
      <c r="F5571" s="106"/>
    </row>
    <row r="5572" spans="1:6" x14ac:dyDescent="0.25">
      <c r="A5572" s="17">
        <v>50143</v>
      </c>
      <c r="B5572" s="24" t="s">
        <v>87</v>
      </c>
      <c r="C5572" s="25">
        <v>44406</v>
      </c>
      <c r="E5572" t="s">
        <v>89</v>
      </c>
      <c r="F5572" s="106"/>
    </row>
    <row r="5573" spans="1:6" x14ac:dyDescent="0.25">
      <c r="A5573" s="17">
        <v>50062</v>
      </c>
      <c r="B5573" s="24" t="s">
        <v>87</v>
      </c>
      <c r="C5573" s="25">
        <v>44406</v>
      </c>
      <c r="E5573" t="s">
        <v>89</v>
      </c>
      <c r="F5573" s="106"/>
    </row>
    <row r="5574" spans="1:6" x14ac:dyDescent="0.25">
      <c r="A5574" s="17">
        <v>50074326</v>
      </c>
      <c r="B5574" s="24" t="s">
        <v>87</v>
      </c>
      <c r="C5574" s="25">
        <v>44406</v>
      </c>
      <c r="E5574" t="s">
        <v>89</v>
      </c>
      <c r="F5574" s="106"/>
    </row>
    <row r="5575" spans="1:6" x14ac:dyDescent="0.25">
      <c r="A5575" s="17">
        <v>47219</v>
      </c>
      <c r="B5575" s="24" t="s">
        <v>87</v>
      </c>
      <c r="C5575" s="25">
        <v>44410</v>
      </c>
      <c r="E5575" t="s">
        <v>89</v>
      </c>
      <c r="F5575" s="106"/>
    </row>
    <row r="5576" spans="1:6" x14ac:dyDescent="0.25">
      <c r="A5576" s="17">
        <v>47397</v>
      </c>
      <c r="B5576" s="24" t="s">
        <v>87</v>
      </c>
      <c r="C5576" s="25">
        <v>44410</v>
      </c>
      <c r="E5576" t="s">
        <v>89</v>
      </c>
      <c r="F5576" s="106"/>
    </row>
    <row r="5577" spans="1:6" x14ac:dyDescent="0.25">
      <c r="A5577" s="17">
        <v>47356</v>
      </c>
      <c r="B5577" s="24" t="s">
        <v>87</v>
      </c>
      <c r="C5577" s="25">
        <v>44410</v>
      </c>
      <c r="E5577" t="s">
        <v>89</v>
      </c>
      <c r="F5577" s="106"/>
    </row>
    <row r="5578" spans="1:6" x14ac:dyDescent="0.25">
      <c r="A5578" s="17">
        <v>47432</v>
      </c>
      <c r="B5578" s="24" t="s">
        <v>87</v>
      </c>
      <c r="C5578" s="25">
        <v>44410</v>
      </c>
      <c r="E5578" t="s">
        <v>89</v>
      </c>
      <c r="F5578" s="106"/>
    </row>
    <row r="5579" spans="1:6" x14ac:dyDescent="0.25">
      <c r="A5579" s="17">
        <v>47361</v>
      </c>
      <c r="B5579" s="24" t="s">
        <v>87</v>
      </c>
      <c r="C5579" s="25">
        <v>44411</v>
      </c>
      <c r="E5579" t="s">
        <v>89</v>
      </c>
      <c r="F5579" s="106"/>
    </row>
    <row r="5580" spans="1:6" x14ac:dyDescent="0.25">
      <c r="A5580" s="17">
        <v>47396</v>
      </c>
      <c r="B5580" s="24" t="s">
        <v>87</v>
      </c>
      <c r="C5580" s="25">
        <v>44411</v>
      </c>
      <c r="E5580" t="s">
        <v>89</v>
      </c>
      <c r="F5580" s="106"/>
    </row>
    <row r="5581" spans="1:6" x14ac:dyDescent="0.25">
      <c r="A5581" s="17">
        <v>47354</v>
      </c>
      <c r="B5581" s="24" t="s">
        <v>87</v>
      </c>
      <c r="C5581" s="25">
        <v>44411</v>
      </c>
      <c r="E5581" t="s">
        <v>89</v>
      </c>
      <c r="F5581" s="106"/>
    </row>
    <row r="5582" spans="1:6" x14ac:dyDescent="0.25">
      <c r="A5582" s="17">
        <v>47475</v>
      </c>
      <c r="B5582" s="24" t="s">
        <v>87</v>
      </c>
      <c r="C5582" s="25">
        <v>44411</v>
      </c>
      <c r="E5582" t="s">
        <v>89</v>
      </c>
      <c r="F5582" s="106"/>
    </row>
    <row r="5583" spans="1:6" x14ac:dyDescent="0.25">
      <c r="A5583" s="17">
        <v>46568</v>
      </c>
      <c r="B5583" s="24" t="s">
        <v>87</v>
      </c>
      <c r="C5583" s="25">
        <v>44412</v>
      </c>
      <c r="E5583" t="s">
        <v>89</v>
      </c>
      <c r="F5583" s="106"/>
    </row>
    <row r="5584" spans="1:6" x14ac:dyDescent="0.25">
      <c r="A5584" s="17">
        <v>46135</v>
      </c>
      <c r="B5584" s="24" t="s">
        <v>87</v>
      </c>
      <c r="C5584" s="25">
        <v>44412</v>
      </c>
      <c r="E5584" t="s">
        <v>89</v>
      </c>
      <c r="F5584" s="106"/>
    </row>
    <row r="5585" spans="1:6" x14ac:dyDescent="0.25">
      <c r="A5585" s="17">
        <v>47118</v>
      </c>
      <c r="B5585" s="24" t="s">
        <v>87</v>
      </c>
      <c r="C5585" s="25">
        <v>44412</v>
      </c>
      <c r="E5585" t="s">
        <v>89</v>
      </c>
      <c r="F5585" s="106"/>
    </row>
    <row r="5586" spans="1:6" x14ac:dyDescent="0.25">
      <c r="A5586" s="17">
        <v>47124</v>
      </c>
      <c r="B5586" s="24" t="s">
        <v>87</v>
      </c>
      <c r="C5586" s="25">
        <v>44412</v>
      </c>
      <c r="E5586" t="s">
        <v>89</v>
      </c>
      <c r="F5586" s="106"/>
    </row>
    <row r="5587" spans="1:6" x14ac:dyDescent="0.25">
      <c r="A5587" s="17">
        <v>47234</v>
      </c>
      <c r="B5587" s="24" t="s">
        <v>87</v>
      </c>
      <c r="C5587" s="25">
        <v>44412</v>
      </c>
      <c r="E5587" t="s">
        <v>89</v>
      </c>
      <c r="F5587" s="106"/>
    </row>
    <row r="5588" spans="1:6" x14ac:dyDescent="0.25">
      <c r="A5588" s="17">
        <v>47235</v>
      </c>
      <c r="B5588" s="24" t="s">
        <v>87</v>
      </c>
      <c r="C5588" s="25">
        <v>44412</v>
      </c>
      <c r="E5588" t="s">
        <v>89</v>
      </c>
      <c r="F5588" s="106"/>
    </row>
    <row r="5589" spans="1:6" x14ac:dyDescent="0.25">
      <c r="A5589" s="17">
        <v>47307</v>
      </c>
      <c r="B5589" s="24" t="s">
        <v>87</v>
      </c>
      <c r="C5589" s="25">
        <v>44412</v>
      </c>
      <c r="E5589" t="s">
        <v>89</v>
      </c>
      <c r="F5589" s="106"/>
    </row>
    <row r="5590" spans="1:6" x14ac:dyDescent="0.25">
      <c r="A5590" s="17">
        <v>48759</v>
      </c>
      <c r="B5590" s="24" t="s">
        <v>87</v>
      </c>
      <c r="C5590" s="25">
        <v>44412</v>
      </c>
      <c r="E5590" t="s">
        <v>89</v>
      </c>
      <c r="F5590" s="106"/>
    </row>
    <row r="5591" spans="1:6" x14ac:dyDescent="0.25">
      <c r="A5591" s="17">
        <v>46665</v>
      </c>
      <c r="B5591" s="24" t="s">
        <v>87</v>
      </c>
      <c r="C5591" s="25">
        <v>44413</v>
      </c>
      <c r="E5591" t="s">
        <v>89</v>
      </c>
      <c r="F5591" s="106"/>
    </row>
    <row r="5592" spans="1:6" x14ac:dyDescent="0.25">
      <c r="A5592" s="17">
        <v>46137</v>
      </c>
      <c r="B5592" s="24" t="s">
        <v>87</v>
      </c>
      <c r="C5592" s="25">
        <v>44413</v>
      </c>
      <c r="E5592" t="s">
        <v>89</v>
      </c>
      <c r="F5592" s="106"/>
    </row>
    <row r="5593" spans="1:6" x14ac:dyDescent="0.25">
      <c r="A5593" s="17">
        <v>47009</v>
      </c>
      <c r="B5593" s="24" t="s">
        <v>87</v>
      </c>
      <c r="C5593" s="25">
        <v>44413</v>
      </c>
      <c r="E5593" t="s">
        <v>89</v>
      </c>
      <c r="F5593" s="106"/>
    </row>
    <row r="5594" spans="1:6" x14ac:dyDescent="0.25">
      <c r="A5594" s="17">
        <v>47212</v>
      </c>
      <c r="B5594" s="24" t="s">
        <v>87</v>
      </c>
      <c r="C5594" s="25">
        <v>44413</v>
      </c>
      <c r="E5594" t="s">
        <v>89</v>
      </c>
      <c r="F5594" s="106"/>
    </row>
    <row r="5595" spans="1:6" x14ac:dyDescent="0.25">
      <c r="A5595" s="17">
        <v>47221</v>
      </c>
      <c r="B5595" s="24" t="s">
        <v>87</v>
      </c>
      <c r="C5595" s="25">
        <v>44413</v>
      </c>
      <c r="E5595" t="s">
        <v>89</v>
      </c>
      <c r="F5595" s="106"/>
    </row>
    <row r="5596" spans="1:6" x14ac:dyDescent="0.25">
      <c r="A5596" s="17">
        <v>48837</v>
      </c>
      <c r="B5596" s="24" t="s">
        <v>87</v>
      </c>
      <c r="C5596" s="25">
        <v>44413</v>
      </c>
      <c r="E5596" t="s">
        <v>89</v>
      </c>
      <c r="F5596" s="106"/>
    </row>
    <row r="5597" spans="1:6" x14ac:dyDescent="0.25">
      <c r="A5597" s="17">
        <v>46756</v>
      </c>
      <c r="B5597" s="24" t="s">
        <v>87</v>
      </c>
      <c r="C5597" s="25">
        <v>44414</v>
      </c>
      <c r="E5597" t="s">
        <v>89</v>
      </c>
      <c r="F5597" s="106"/>
    </row>
    <row r="5598" spans="1:6" x14ac:dyDescent="0.25">
      <c r="A5598" s="17">
        <v>46844</v>
      </c>
      <c r="B5598" s="24" t="s">
        <v>87</v>
      </c>
      <c r="C5598" s="25">
        <v>44414</v>
      </c>
      <c r="E5598" t="s">
        <v>89</v>
      </c>
      <c r="F5598" s="106"/>
    </row>
    <row r="5599" spans="1:6" x14ac:dyDescent="0.25">
      <c r="A5599" s="17">
        <v>46903</v>
      </c>
      <c r="B5599" s="24" t="s">
        <v>87</v>
      </c>
      <c r="C5599" s="25">
        <v>44414</v>
      </c>
      <c r="E5599" t="s">
        <v>89</v>
      </c>
      <c r="F5599" s="106"/>
    </row>
    <row r="5600" spans="1:6" x14ac:dyDescent="0.25">
      <c r="A5600" s="17">
        <v>46905</v>
      </c>
      <c r="B5600" s="24" t="s">
        <v>87</v>
      </c>
      <c r="C5600" s="25">
        <v>44414</v>
      </c>
      <c r="E5600" t="s">
        <v>89</v>
      </c>
      <c r="F5600" s="106"/>
    </row>
    <row r="5601" spans="1:6" x14ac:dyDescent="0.25">
      <c r="A5601" s="17">
        <v>11870069</v>
      </c>
      <c r="B5601" s="24" t="s">
        <v>87</v>
      </c>
      <c r="C5601" s="25">
        <v>44415</v>
      </c>
      <c r="E5601" t="s">
        <v>89</v>
      </c>
      <c r="F5601" s="106"/>
    </row>
    <row r="5602" spans="1:6" x14ac:dyDescent="0.25">
      <c r="A5602" s="17">
        <f>A5601+1</f>
        <v>11870070</v>
      </c>
      <c r="B5602" s="24" t="s">
        <v>87</v>
      </c>
      <c r="C5602" s="25">
        <v>44415</v>
      </c>
      <c r="E5602" t="s">
        <v>89</v>
      </c>
      <c r="F5602" s="106"/>
    </row>
    <row r="5603" spans="1:6" x14ac:dyDescent="0.25">
      <c r="A5603" s="17">
        <f>A5602+1</f>
        <v>11870071</v>
      </c>
      <c r="B5603" s="24" t="s">
        <v>87</v>
      </c>
      <c r="C5603" s="25">
        <v>44415</v>
      </c>
      <c r="E5603" t="s">
        <v>89</v>
      </c>
      <c r="F5603" s="106"/>
    </row>
    <row r="5604" spans="1:6" x14ac:dyDescent="0.25">
      <c r="A5604" s="17">
        <f>A5603+1</f>
        <v>11870072</v>
      </c>
      <c r="B5604" s="24" t="s">
        <v>87</v>
      </c>
      <c r="C5604" s="25">
        <v>44415</v>
      </c>
      <c r="E5604" t="s">
        <v>89</v>
      </c>
      <c r="F5604" s="106"/>
    </row>
    <row r="5605" spans="1:6" x14ac:dyDescent="0.25">
      <c r="A5605" s="17">
        <f>A5604+1</f>
        <v>11870073</v>
      </c>
      <c r="B5605" s="24" t="s">
        <v>87</v>
      </c>
      <c r="C5605" s="25">
        <v>44415</v>
      </c>
      <c r="E5605" t="s">
        <v>89</v>
      </c>
      <c r="F5605" s="106"/>
    </row>
    <row r="5606" spans="1:6" x14ac:dyDescent="0.25">
      <c r="A5606" s="17">
        <f>A5605+1</f>
        <v>11870074</v>
      </c>
      <c r="B5606" s="24" t="s">
        <v>87</v>
      </c>
      <c r="C5606" s="25">
        <v>44415</v>
      </c>
      <c r="E5606" t="s">
        <v>89</v>
      </c>
      <c r="F5606" s="106"/>
    </row>
    <row r="5607" spans="1:6" x14ac:dyDescent="0.25">
      <c r="A5607" s="17">
        <v>43204</v>
      </c>
      <c r="B5607" s="26" t="s">
        <v>84</v>
      </c>
      <c r="C5607" s="25">
        <v>44359</v>
      </c>
      <c r="E5607" t="s">
        <v>89</v>
      </c>
      <c r="F5607" s="106"/>
    </row>
    <row r="5608" spans="1:6" x14ac:dyDescent="0.25">
      <c r="A5608" s="17">
        <v>46766</v>
      </c>
      <c r="B5608" s="24" t="s">
        <v>87</v>
      </c>
      <c r="C5608" s="25">
        <v>44417</v>
      </c>
      <c r="E5608" t="s">
        <v>89</v>
      </c>
      <c r="F5608" s="106"/>
    </row>
    <row r="5609" spans="1:6" x14ac:dyDescent="0.25">
      <c r="A5609" s="17">
        <v>47112</v>
      </c>
      <c r="B5609" s="24" t="s">
        <v>87</v>
      </c>
      <c r="C5609" s="25">
        <v>44417</v>
      </c>
      <c r="E5609" t="s">
        <v>89</v>
      </c>
      <c r="F5609" s="106"/>
    </row>
    <row r="5610" spans="1:6" x14ac:dyDescent="0.25">
      <c r="A5610" s="17">
        <v>47114</v>
      </c>
      <c r="B5610" s="24" t="s">
        <v>87</v>
      </c>
      <c r="C5610" s="25">
        <v>44417</v>
      </c>
      <c r="E5610" t="s">
        <v>89</v>
      </c>
      <c r="F5610" s="106"/>
    </row>
    <row r="5611" spans="1:6" x14ac:dyDescent="0.25">
      <c r="A5611" s="17">
        <v>47123</v>
      </c>
      <c r="B5611" s="24" t="s">
        <v>87</v>
      </c>
      <c r="C5611" s="25">
        <v>44417</v>
      </c>
      <c r="E5611" t="s">
        <v>89</v>
      </c>
      <c r="F5611" s="106"/>
    </row>
    <row r="5612" spans="1:6" x14ac:dyDescent="0.25">
      <c r="A5612" s="17">
        <v>46740</v>
      </c>
      <c r="B5612" s="24" t="s">
        <v>87</v>
      </c>
      <c r="C5612" s="25">
        <v>44417</v>
      </c>
      <c r="E5612" t="s">
        <v>89</v>
      </c>
      <c r="F5612" s="106"/>
    </row>
    <row r="5613" spans="1:6" x14ac:dyDescent="0.25">
      <c r="A5613" s="17">
        <v>46783</v>
      </c>
      <c r="B5613" s="24" t="s">
        <v>87</v>
      </c>
      <c r="C5613" s="25">
        <v>44417</v>
      </c>
      <c r="E5613" t="s">
        <v>89</v>
      </c>
      <c r="F5613" s="106"/>
    </row>
    <row r="5614" spans="1:6" x14ac:dyDescent="0.25">
      <c r="A5614" s="17">
        <v>46841</v>
      </c>
      <c r="B5614" s="24" t="s">
        <v>87</v>
      </c>
      <c r="C5614" s="25">
        <v>44417</v>
      </c>
      <c r="E5614" t="s">
        <v>89</v>
      </c>
      <c r="F5614" s="106"/>
    </row>
    <row r="5615" spans="1:6" x14ac:dyDescent="0.25">
      <c r="A5615" s="17">
        <v>47011</v>
      </c>
      <c r="B5615" s="24" t="s">
        <v>87</v>
      </c>
      <c r="C5615" s="25">
        <v>44417</v>
      </c>
      <c r="E5615" t="s">
        <v>89</v>
      </c>
      <c r="F5615" s="106"/>
    </row>
    <row r="5616" spans="1:6" x14ac:dyDescent="0.25">
      <c r="A5616" s="17">
        <v>61199165</v>
      </c>
      <c r="B5616" s="33" t="s">
        <v>86</v>
      </c>
      <c r="C5616" s="25">
        <v>44371</v>
      </c>
      <c r="E5616" t="s">
        <v>89</v>
      </c>
      <c r="F5616" s="106"/>
    </row>
    <row r="5617" spans="1:6" x14ac:dyDescent="0.25">
      <c r="A5617" s="17">
        <v>47000</v>
      </c>
      <c r="B5617" s="24" t="s">
        <v>87</v>
      </c>
      <c r="C5617" s="25">
        <v>44421</v>
      </c>
      <c r="E5617" t="s">
        <v>89</v>
      </c>
      <c r="F5617" s="106"/>
    </row>
    <row r="5618" spans="1:6" x14ac:dyDescent="0.25">
      <c r="A5618" s="17">
        <v>48753</v>
      </c>
      <c r="B5618" s="24" t="s">
        <v>87</v>
      </c>
      <c r="C5618" s="25">
        <v>44421</v>
      </c>
      <c r="E5618" t="s">
        <v>89</v>
      </c>
      <c r="F5618" s="106"/>
    </row>
    <row r="5619" spans="1:6" x14ac:dyDescent="0.25">
      <c r="A5619" s="17">
        <v>46988</v>
      </c>
      <c r="B5619" s="24" t="s">
        <v>87</v>
      </c>
      <c r="C5619" s="25">
        <v>44425</v>
      </c>
      <c r="E5619" t="s">
        <v>89</v>
      </c>
      <c r="F5619" s="106"/>
    </row>
    <row r="5620" spans="1:6" x14ac:dyDescent="0.25">
      <c r="A5620" s="17">
        <v>47010</v>
      </c>
      <c r="B5620" s="24" t="s">
        <v>87</v>
      </c>
      <c r="C5620" s="25">
        <v>44425</v>
      </c>
      <c r="E5620" t="s">
        <v>89</v>
      </c>
      <c r="F5620" s="106"/>
    </row>
    <row r="5621" spans="1:6" x14ac:dyDescent="0.25">
      <c r="A5621" s="17">
        <v>47027</v>
      </c>
      <c r="B5621" s="24" t="s">
        <v>87</v>
      </c>
      <c r="C5621" s="25">
        <v>44425</v>
      </c>
      <c r="E5621" t="s">
        <v>89</v>
      </c>
      <c r="F5621" s="106"/>
    </row>
    <row r="5622" spans="1:6" x14ac:dyDescent="0.25">
      <c r="A5622" s="17">
        <v>47180</v>
      </c>
      <c r="B5622" s="24" t="s">
        <v>87</v>
      </c>
      <c r="C5622" s="25">
        <v>44425</v>
      </c>
      <c r="E5622" t="s">
        <v>89</v>
      </c>
      <c r="F5622" s="106"/>
    </row>
    <row r="5623" spans="1:6" x14ac:dyDescent="0.25">
      <c r="A5623" s="17">
        <v>47205</v>
      </c>
      <c r="B5623" s="24" t="s">
        <v>87</v>
      </c>
      <c r="C5623" s="25">
        <v>44425</v>
      </c>
      <c r="E5623" t="s">
        <v>89</v>
      </c>
      <c r="F5623" s="106"/>
    </row>
    <row r="5624" spans="1:6" x14ac:dyDescent="0.25">
      <c r="A5624" s="17">
        <v>47237</v>
      </c>
      <c r="B5624" s="24" t="s">
        <v>87</v>
      </c>
      <c r="C5624" s="25">
        <v>44425</v>
      </c>
      <c r="E5624" t="s">
        <v>89</v>
      </c>
      <c r="F5624" s="106"/>
    </row>
    <row r="5625" spans="1:6" x14ac:dyDescent="0.25">
      <c r="A5625" s="17">
        <v>47293</v>
      </c>
      <c r="B5625" s="24" t="s">
        <v>87</v>
      </c>
      <c r="C5625" s="25">
        <v>44425</v>
      </c>
      <c r="E5625" t="s">
        <v>89</v>
      </c>
      <c r="F5625" s="106"/>
    </row>
    <row r="5626" spans="1:6" x14ac:dyDescent="0.25">
      <c r="A5626" s="17">
        <v>47278</v>
      </c>
      <c r="B5626" s="24" t="s">
        <v>87</v>
      </c>
      <c r="C5626" s="25">
        <v>44425</v>
      </c>
      <c r="E5626" t="s">
        <v>89</v>
      </c>
      <c r="F5626" s="106"/>
    </row>
    <row r="5627" spans="1:6" x14ac:dyDescent="0.25">
      <c r="A5627" s="17">
        <v>47297</v>
      </c>
      <c r="B5627" s="24" t="s">
        <v>87</v>
      </c>
      <c r="C5627" s="25">
        <v>44425</v>
      </c>
      <c r="E5627" t="s">
        <v>89</v>
      </c>
      <c r="F5627" s="106"/>
    </row>
    <row r="5628" spans="1:6" x14ac:dyDescent="0.25">
      <c r="A5628" s="17">
        <v>47268</v>
      </c>
      <c r="B5628" s="24" t="s">
        <v>87</v>
      </c>
      <c r="C5628" s="25">
        <v>44425</v>
      </c>
      <c r="E5628" t="s">
        <v>89</v>
      </c>
      <c r="F5628" s="106"/>
    </row>
    <row r="5629" spans="1:6" x14ac:dyDescent="0.25">
      <c r="A5629" s="17">
        <v>47474</v>
      </c>
      <c r="B5629" s="24" t="s">
        <v>87</v>
      </c>
      <c r="C5629" s="25">
        <v>44425</v>
      </c>
      <c r="E5629" t="s">
        <v>89</v>
      </c>
      <c r="F5629" s="106"/>
    </row>
    <row r="5630" spans="1:6" x14ac:dyDescent="0.25">
      <c r="A5630" s="17">
        <v>47223</v>
      </c>
      <c r="B5630" s="24" t="s">
        <v>87</v>
      </c>
      <c r="C5630" s="25">
        <v>44425</v>
      </c>
      <c r="E5630" t="s">
        <v>89</v>
      </c>
      <c r="F5630" s="106"/>
    </row>
    <row r="5631" spans="1:6" x14ac:dyDescent="0.25">
      <c r="A5631" s="17">
        <v>47236</v>
      </c>
      <c r="B5631" s="24" t="s">
        <v>87</v>
      </c>
      <c r="C5631" s="25">
        <v>44426</v>
      </c>
      <c r="E5631" t="s">
        <v>89</v>
      </c>
      <c r="F5631" s="106"/>
    </row>
    <row r="5632" spans="1:6" x14ac:dyDescent="0.25">
      <c r="A5632" s="17">
        <v>47231</v>
      </c>
      <c r="B5632" s="24" t="s">
        <v>87</v>
      </c>
      <c r="C5632" s="25">
        <v>44426</v>
      </c>
      <c r="E5632" t="s">
        <v>89</v>
      </c>
      <c r="F5632" s="106"/>
    </row>
    <row r="5633" spans="1:6" x14ac:dyDescent="0.25">
      <c r="A5633" s="17">
        <v>47269</v>
      </c>
      <c r="B5633" s="24" t="s">
        <v>87</v>
      </c>
      <c r="C5633" s="25">
        <v>44426</v>
      </c>
      <c r="E5633" t="s">
        <v>89</v>
      </c>
      <c r="F5633" s="106"/>
    </row>
    <row r="5634" spans="1:6" x14ac:dyDescent="0.25">
      <c r="A5634" s="17">
        <v>47243</v>
      </c>
      <c r="B5634" s="24" t="s">
        <v>87</v>
      </c>
      <c r="C5634" s="25">
        <v>44426</v>
      </c>
      <c r="E5634" t="s">
        <v>89</v>
      </c>
      <c r="F5634" s="106"/>
    </row>
    <row r="5635" spans="1:6" x14ac:dyDescent="0.25">
      <c r="A5635" s="17">
        <v>47481</v>
      </c>
      <c r="B5635" s="24" t="s">
        <v>87</v>
      </c>
      <c r="C5635" s="25">
        <v>44431</v>
      </c>
      <c r="E5635" t="s">
        <v>89</v>
      </c>
      <c r="F5635" s="106"/>
    </row>
    <row r="5636" spans="1:6" x14ac:dyDescent="0.25">
      <c r="A5636" s="17">
        <v>47485</v>
      </c>
      <c r="B5636" s="24" t="s">
        <v>87</v>
      </c>
      <c r="C5636" s="25">
        <v>44431</v>
      </c>
      <c r="E5636" t="s">
        <v>89</v>
      </c>
      <c r="F5636" s="106"/>
    </row>
    <row r="5637" spans="1:6" x14ac:dyDescent="0.25">
      <c r="A5637" s="17">
        <v>43881</v>
      </c>
      <c r="B5637" s="26" t="s">
        <v>91</v>
      </c>
      <c r="C5637" s="25">
        <v>44393</v>
      </c>
      <c r="E5637" t="s">
        <v>89</v>
      </c>
      <c r="F5637" s="106"/>
    </row>
    <row r="5638" spans="1:6" x14ac:dyDescent="0.25">
      <c r="A5638" s="17">
        <v>47487</v>
      </c>
      <c r="B5638" s="24" t="s">
        <v>87</v>
      </c>
      <c r="C5638" s="25">
        <v>44431</v>
      </c>
      <c r="E5638" t="s">
        <v>89</v>
      </c>
      <c r="F5638" s="106"/>
    </row>
    <row r="5639" spans="1:6" x14ac:dyDescent="0.25">
      <c r="A5639" s="17">
        <v>47488</v>
      </c>
      <c r="B5639" s="24" t="s">
        <v>87</v>
      </c>
      <c r="C5639" s="25">
        <v>44431</v>
      </c>
      <c r="E5639" t="s">
        <v>89</v>
      </c>
      <c r="F5639" s="106"/>
    </row>
    <row r="5640" spans="1:6" x14ac:dyDescent="0.25">
      <c r="A5640" s="17">
        <v>47491</v>
      </c>
      <c r="B5640" s="24" t="s">
        <v>87</v>
      </c>
      <c r="C5640" s="25">
        <v>44431</v>
      </c>
      <c r="E5640" t="s">
        <v>89</v>
      </c>
      <c r="F5640" s="106"/>
    </row>
    <row r="5641" spans="1:6" x14ac:dyDescent="0.25">
      <c r="A5641" s="17">
        <v>47490</v>
      </c>
      <c r="B5641" s="24" t="s">
        <v>87</v>
      </c>
      <c r="C5641" s="25">
        <v>44431</v>
      </c>
      <c r="E5641" t="s">
        <v>89</v>
      </c>
      <c r="F5641" s="106"/>
    </row>
    <row r="5642" spans="1:6" x14ac:dyDescent="0.25">
      <c r="A5642" s="17">
        <v>47463</v>
      </c>
      <c r="B5642" s="24" t="s">
        <v>87</v>
      </c>
      <c r="C5642" s="25">
        <v>44431</v>
      </c>
      <c r="E5642" t="s">
        <v>89</v>
      </c>
      <c r="F5642" s="106"/>
    </row>
    <row r="5643" spans="1:6" x14ac:dyDescent="0.25">
      <c r="A5643" s="17">
        <v>47489</v>
      </c>
      <c r="B5643" s="24" t="s">
        <v>87</v>
      </c>
      <c r="C5643" s="25">
        <v>44431</v>
      </c>
      <c r="E5643" t="s">
        <v>89</v>
      </c>
      <c r="F5643" s="106"/>
    </row>
    <row r="5644" spans="1:6" x14ac:dyDescent="0.25">
      <c r="A5644" s="17">
        <v>47259</v>
      </c>
      <c r="B5644" s="24" t="s">
        <v>87</v>
      </c>
      <c r="C5644" s="25">
        <v>44432</v>
      </c>
      <c r="E5644" t="s">
        <v>89</v>
      </c>
      <c r="F5644" s="106"/>
    </row>
    <row r="5645" spans="1:6" x14ac:dyDescent="0.25">
      <c r="A5645" s="17">
        <v>47292</v>
      </c>
      <c r="B5645" s="24" t="s">
        <v>87</v>
      </c>
      <c r="C5645" s="25">
        <v>44432</v>
      </c>
      <c r="E5645" t="s">
        <v>89</v>
      </c>
      <c r="F5645" s="106"/>
    </row>
    <row r="5646" spans="1:6" x14ac:dyDescent="0.25">
      <c r="A5646" s="17">
        <v>45187</v>
      </c>
      <c r="B5646" s="24" t="s">
        <v>87</v>
      </c>
      <c r="C5646" s="25">
        <v>44432</v>
      </c>
      <c r="E5646" t="s">
        <v>89</v>
      </c>
      <c r="F5646" s="106"/>
    </row>
    <row r="5647" spans="1:6" x14ac:dyDescent="0.25">
      <c r="A5647" s="17">
        <v>47215</v>
      </c>
      <c r="B5647" s="24" t="s">
        <v>87</v>
      </c>
      <c r="C5647" s="25">
        <v>44432</v>
      </c>
      <c r="E5647" t="s">
        <v>89</v>
      </c>
      <c r="F5647" s="106"/>
    </row>
    <row r="5648" spans="1:6" x14ac:dyDescent="0.25">
      <c r="A5648" s="17">
        <v>47272</v>
      </c>
      <c r="B5648" s="24" t="s">
        <v>87</v>
      </c>
      <c r="C5648" s="25">
        <v>44432</v>
      </c>
      <c r="E5648" t="s">
        <v>89</v>
      </c>
      <c r="F5648" s="106"/>
    </row>
    <row r="5649" spans="1:6" x14ac:dyDescent="0.25">
      <c r="A5649" s="17">
        <v>47286</v>
      </c>
      <c r="B5649" s="24" t="s">
        <v>87</v>
      </c>
      <c r="C5649" s="25">
        <v>44432</v>
      </c>
      <c r="E5649" t="s">
        <v>89</v>
      </c>
      <c r="F5649" s="106"/>
    </row>
    <row r="5650" spans="1:6" x14ac:dyDescent="0.25">
      <c r="A5650" s="17">
        <v>47281</v>
      </c>
      <c r="B5650" s="24" t="s">
        <v>87</v>
      </c>
      <c r="C5650" s="25">
        <v>44432</v>
      </c>
      <c r="E5650" t="s">
        <v>89</v>
      </c>
      <c r="F5650" s="106"/>
    </row>
    <row r="5651" spans="1:6" x14ac:dyDescent="0.25">
      <c r="A5651" s="17">
        <v>47211</v>
      </c>
      <c r="B5651" s="24" t="s">
        <v>87</v>
      </c>
      <c r="C5651" s="25">
        <v>44432</v>
      </c>
      <c r="E5651" t="s">
        <v>89</v>
      </c>
      <c r="F5651" s="106"/>
    </row>
    <row r="5652" spans="1:6" x14ac:dyDescent="0.25">
      <c r="A5652" s="17">
        <v>47214</v>
      </c>
      <c r="B5652" s="24" t="s">
        <v>87</v>
      </c>
      <c r="C5652" s="25">
        <v>44432</v>
      </c>
      <c r="E5652" t="s">
        <v>89</v>
      </c>
      <c r="F5652" s="106"/>
    </row>
    <row r="5653" spans="1:6" x14ac:dyDescent="0.25">
      <c r="A5653" s="17">
        <v>47258</v>
      </c>
      <c r="B5653" s="24" t="s">
        <v>87</v>
      </c>
      <c r="C5653" s="25">
        <v>44432</v>
      </c>
      <c r="E5653" t="s">
        <v>89</v>
      </c>
      <c r="F5653" s="106"/>
    </row>
    <row r="5654" spans="1:6" x14ac:dyDescent="0.25">
      <c r="A5654" s="17">
        <v>47244</v>
      </c>
      <c r="B5654" s="24" t="s">
        <v>87</v>
      </c>
      <c r="C5654" s="25">
        <v>44432</v>
      </c>
      <c r="E5654" t="s">
        <v>89</v>
      </c>
      <c r="F5654" s="106"/>
    </row>
    <row r="5655" spans="1:6" x14ac:dyDescent="0.25">
      <c r="A5655" s="17">
        <v>47305</v>
      </c>
      <c r="B5655" s="24" t="s">
        <v>87</v>
      </c>
      <c r="C5655" s="25">
        <v>44434</v>
      </c>
      <c r="E5655" t="s">
        <v>89</v>
      </c>
      <c r="F5655" s="106"/>
    </row>
    <row r="5656" spans="1:6" x14ac:dyDescent="0.25">
      <c r="A5656" s="17">
        <v>47306</v>
      </c>
      <c r="B5656" s="24" t="s">
        <v>87</v>
      </c>
      <c r="C5656" s="25">
        <v>44434</v>
      </c>
      <c r="E5656" t="s">
        <v>89</v>
      </c>
      <c r="F5656" s="106"/>
    </row>
    <row r="5657" spans="1:6" x14ac:dyDescent="0.25">
      <c r="A5657" s="17">
        <v>47312</v>
      </c>
      <c r="B5657" s="24" t="s">
        <v>87</v>
      </c>
      <c r="C5657" s="25">
        <v>44434</v>
      </c>
      <c r="E5657" t="s">
        <v>89</v>
      </c>
      <c r="F5657" s="106"/>
    </row>
    <row r="5658" spans="1:6" x14ac:dyDescent="0.25">
      <c r="A5658" s="17">
        <v>46180</v>
      </c>
      <c r="B5658" s="17" t="s">
        <v>85</v>
      </c>
      <c r="C5658" s="25">
        <v>44406</v>
      </c>
      <c r="E5658" t="s">
        <v>89</v>
      </c>
      <c r="F5658" s="106"/>
    </row>
    <row r="5659" spans="1:6" x14ac:dyDescent="0.25">
      <c r="A5659" s="17">
        <v>46314</v>
      </c>
      <c r="B5659" s="24" t="s">
        <v>87</v>
      </c>
      <c r="C5659" s="25">
        <v>44434</v>
      </c>
      <c r="E5659" t="s">
        <v>89</v>
      </c>
      <c r="F5659" s="106"/>
    </row>
    <row r="5660" spans="1:6" x14ac:dyDescent="0.25">
      <c r="A5660" s="17">
        <v>47322</v>
      </c>
      <c r="B5660" s="24" t="s">
        <v>87</v>
      </c>
      <c r="C5660" s="25">
        <v>44435</v>
      </c>
      <c r="E5660" t="s">
        <v>89</v>
      </c>
      <c r="F5660" s="106"/>
    </row>
    <row r="5661" spans="1:6" x14ac:dyDescent="0.25">
      <c r="A5661" s="17">
        <v>47324</v>
      </c>
      <c r="B5661" s="24" t="s">
        <v>87</v>
      </c>
      <c r="C5661" s="25">
        <v>44435</v>
      </c>
      <c r="E5661" t="s">
        <v>89</v>
      </c>
      <c r="F5661" s="106"/>
    </row>
    <row r="5662" spans="1:6" x14ac:dyDescent="0.25">
      <c r="A5662" s="17">
        <v>47326</v>
      </c>
      <c r="B5662" s="24" t="s">
        <v>87</v>
      </c>
      <c r="C5662" s="25">
        <v>44435</v>
      </c>
      <c r="E5662" t="s">
        <v>89</v>
      </c>
      <c r="F5662" s="106"/>
    </row>
    <row r="5663" spans="1:6" x14ac:dyDescent="0.25">
      <c r="A5663" s="17">
        <v>47304</v>
      </c>
      <c r="B5663" s="24" t="s">
        <v>87</v>
      </c>
      <c r="C5663" s="25">
        <v>44435</v>
      </c>
      <c r="E5663" t="s">
        <v>89</v>
      </c>
      <c r="F5663" s="106"/>
    </row>
    <row r="5664" spans="1:6" x14ac:dyDescent="0.25">
      <c r="A5664" s="17">
        <v>47321</v>
      </c>
      <c r="B5664" s="24" t="s">
        <v>87</v>
      </c>
      <c r="C5664" s="25">
        <v>44435</v>
      </c>
      <c r="E5664" t="s">
        <v>89</v>
      </c>
      <c r="F5664" s="106"/>
    </row>
    <row r="5665" spans="1:6" x14ac:dyDescent="0.25">
      <c r="A5665" s="17">
        <v>47320</v>
      </c>
      <c r="B5665" s="24" t="s">
        <v>87</v>
      </c>
      <c r="C5665" s="25">
        <v>44435</v>
      </c>
      <c r="E5665" t="s">
        <v>89</v>
      </c>
      <c r="F5665" s="106"/>
    </row>
    <row r="5666" spans="1:6" x14ac:dyDescent="0.25">
      <c r="A5666" s="17">
        <v>47494</v>
      </c>
      <c r="B5666" s="24" t="s">
        <v>87</v>
      </c>
      <c r="C5666" s="25">
        <v>44435</v>
      </c>
      <c r="E5666" t="s">
        <v>89</v>
      </c>
      <c r="F5666" s="106"/>
    </row>
    <row r="5667" spans="1:6" x14ac:dyDescent="0.25">
      <c r="A5667" s="17">
        <v>47525</v>
      </c>
      <c r="B5667" s="24" t="s">
        <v>87</v>
      </c>
      <c r="C5667" s="25">
        <v>44441</v>
      </c>
      <c r="E5667" t="s">
        <v>89</v>
      </c>
      <c r="F5667" s="106"/>
    </row>
    <row r="5668" spans="1:6" x14ac:dyDescent="0.25">
      <c r="A5668" s="17">
        <v>47528</v>
      </c>
      <c r="B5668" s="24" t="s">
        <v>87</v>
      </c>
      <c r="C5668" s="25">
        <v>44441</v>
      </c>
      <c r="E5668" t="s">
        <v>89</v>
      </c>
      <c r="F5668" s="106"/>
    </row>
    <row r="5669" spans="1:6" x14ac:dyDescent="0.25">
      <c r="A5669" s="17">
        <v>47527</v>
      </c>
      <c r="B5669" s="24" t="s">
        <v>87</v>
      </c>
      <c r="C5669" s="25">
        <v>44441</v>
      </c>
      <c r="E5669" t="s">
        <v>89</v>
      </c>
      <c r="F5669" s="106"/>
    </row>
    <row r="5670" spans="1:6" x14ac:dyDescent="0.25">
      <c r="A5670" s="17">
        <v>47266</v>
      </c>
      <c r="B5670" s="24" t="s">
        <v>87</v>
      </c>
      <c r="C5670" s="25">
        <v>44459</v>
      </c>
      <c r="E5670" t="s">
        <v>89</v>
      </c>
      <c r="F5670" s="106"/>
    </row>
    <row r="5671" spans="1:6" x14ac:dyDescent="0.25">
      <c r="A5671" s="17">
        <v>47299</v>
      </c>
      <c r="B5671" s="24" t="s">
        <v>87</v>
      </c>
      <c r="C5671" s="25">
        <v>44459</v>
      </c>
      <c r="E5671" t="s">
        <v>89</v>
      </c>
      <c r="F5671" s="106"/>
    </row>
    <row r="5672" spans="1:6" x14ac:dyDescent="0.25">
      <c r="A5672" s="17">
        <v>47331</v>
      </c>
      <c r="B5672" s="24" t="s">
        <v>87</v>
      </c>
      <c r="C5672" s="25">
        <v>44459</v>
      </c>
      <c r="E5672" t="s">
        <v>89</v>
      </c>
      <c r="F5672" s="106"/>
    </row>
    <row r="5673" spans="1:6" x14ac:dyDescent="0.25">
      <c r="A5673" s="17">
        <v>47357</v>
      </c>
      <c r="B5673" s="24" t="s">
        <v>87</v>
      </c>
      <c r="C5673" s="25">
        <v>44459</v>
      </c>
      <c r="E5673" t="s">
        <v>89</v>
      </c>
      <c r="F5673" s="106"/>
    </row>
    <row r="5674" spans="1:6" x14ac:dyDescent="0.25">
      <c r="A5674" s="17">
        <v>47358</v>
      </c>
      <c r="B5674" s="24" t="s">
        <v>87</v>
      </c>
      <c r="C5674" s="25">
        <v>44459</v>
      </c>
      <c r="E5674" t="s">
        <v>89</v>
      </c>
      <c r="F5674" s="106"/>
    </row>
    <row r="5675" spans="1:6" x14ac:dyDescent="0.25">
      <c r="A5675" s="17">
        <v>47359</v>
      </c>
      <c r="B5675" s="24" t="s">
        <v>87</v>
      </c>
      <c r="C5675" s="25">
        <v>44459</v>
      </c>
      <c r="E5675" t="s">
        <v>89</v>
      </c>
      <c r="F5675" s="106"/>
    </row>
    <row r="5676" spans="1:6" x14ac:dyDescent="0.25">
      <c r="A5676" s="17">
        <v>47376</v>
      </c>
      <c r="B5676" s="24" t="s">
        <v>87</v>
      </c>
      <c r="C5676" s="25">
        <v>44459</v>
      </c>
      <c r="E5676" t="s">
        <v>89</v>
      </c>
      <c r="F5676" s="106"/>
    </row>
    <row r="5677" spans="1:6" x14ac:dyDescent="0.25">
      <c r="A5677" s="17">
        <v>47377</v>
      </c>
      <c r="B5677" s="24" t="s">
        <v>87</v>
      </c>
      <c r="C5677" s="25">
        <v>44459</v>
      </c>
      <c r="E5677" t="s">
        <v>89</v>
      </c>
      <c r="F5677" s="106"/>
    </row>
    <row r="5678" spans="1:6" x14ac:dyDescent="0.25">
      <c r="A5678" s="17">
        <v>47303</v>
      </c>
      <c r="B5678" s="24" t="s">
        <v>87</v>
      </c>
      <c r="C5678" s="25">
        <v>44460</v>
      </c>
      <c r="E5678" t="s">
        <v>89</v>
      </c>
      <c r="F5678" s="106"/>
    </row>
    <row r="5679" spans="1:6" x14ac:dyDescent="0.25">
      <c r="A5679" s="17">
        <v>47469</v>
      </c>
      <c r="B5679" s="24" t="s">
        <v>87</v>
      </c>
      <c r="C5679" s="25">
        <v>44460</v>
      </c>
      <c r="E5679" t="s">
        <v>89</v>
      </c>
      <c r="F5679" s="106"/>
    </row>
    <row r="5680" spans="1:6" x14ac:dyDescent="0.25">
      <c r="A5680" s="17">
        <v>47495</v>
      </c>
      <c r="B5680" s="24" t="s">
        <v>87</v>
      </c>
      <c r="C5680" s="25">
        <v>44460</v>
      </c>
      <c r="E5680" t="s">
        <v>89</v>
      </c>
      <c r="F5680" s="106"/>
    </row>
    <row r="5681" spans="1:13" x14ac:dyDescent="0.25">
      <c r="A5681" s="17">
        <v>47511</v>
      </c>
      <c r="B5681" s="24" t="s">
        <v>87</v>
      </c>
      <c r="C5681" s="25">
        <v>44460</v>
      </c>
      <c r="E5681" t="s">
        <v>89</v>
      </c>
      <c r="F5681" s="106"/>
    </row>
    <row r="5682" spans="1:13" x14ac:dyDescent="0.25">
      <c r="A5682" s="17">
        <v>47429</v>
      </c>
      <c r="B5682" s="24" t="s">
        <v>87</v>
      </c>
      <c r="C5682" s="25">
        <v>44462</v>
      </c>
      <c r="E5682" t="s">
        <v>89</v>
      </c>
      <c r="F5682" s="106"/>
      <c r="K5682" s="17">
        <v>49426</v>
      </c>
      <c r="L5682" s="24" t="s">
        <v>87</v>
      </c>
      <c r="M5682" s="25">
        <v>41760</v>
      </c>
    </row>
    <row r="5683" spans="1:13" x14ac:dyDescent="0.25">
      <c r="A5683" s="17">
        <v>47295</v>
      </c>
      <c r="B5683" s="24" t="s">
        <v>87</v>
      </c>
      <c r="C5683" s="25">
        <v>44462</v>
      </c>
      <c r="E5683" t="s">
        <v>89</v>
      </c>
      <c r="F5683" s="106"/>
      <c r="K5683" s="39">
        <v>49786</v>
      </c>
      <c r="L5683" s="24" t="s">
        <v>87</v>
      </c>
      <c r="M5683" s="25">
        <v>41842</v>
      </c>
    </row>
    <row r="5684" spans="1:13" x14ac:dyDescent="0.25">
      <c r="A5684" s="17">
        <v>47340</v>
      </c>
      <c r="B5684" s="24" t="s">
        <v>87</v>
      </c>
      <c r="C5684" s="25">
        <v>44462</v>
      </c>
      <c r="E5684" t="s">
        <v>89</v>
      </c>
      <c r="F5684" s="106"/>
      <c r="K5684" s="17">
        <v>50862</v>
      </c>
      <c r="L5684" s="24" t="s">
        <v>87</v>
      </c>
      <c r="M5684" s="25">
        <v>44228</v>
      </c>
    </row>
    <row r="5685" spans="1:13" x14ac:dyDescent="0.25">
      <c r="A5685" s="17">
        <v>47362</v>
      </c>
      <c r="B5685" s="24" t="s">
        <v>87</v>
      </c>
      <c r="C5685" s="25">
        <v>44462</v>
      </c>
      <c r="E5685" t="s">
        <v>89</v>
      </c>
      <c r="F5685" s="106"/>
      <c r="K5685" s="17">
        <v>50980</v>
      </c>
      <c r="L5685" s="24" t="s">
        <v>87</v>
      </c>
      <c r="M5685" s="25">
        <v>42640</v>
      </c>
    </row>
    <row r="5686" spans="1:13" x14ac:dyDescent="0.25">
      <c r="A5686" s="17">
        <v>47363</v>
      </c>
      <c r="B5686" s="24" t="s">
        <v>87</v>
      </c>
      <c r="C5686" s="25">
        <v>44462</v>
      </c>
      <c r="E5686" t="s">
        <v>89</v>
      </c>
      <c r="F5686" s="106"/>
      <c r="K5686" s="17">
        <v>51280</v>
      </c>
      <c r="L5686" s="24" t="s">
        <v>87</v>
      </c>
      <c r="M5686" s="25">
        <v>42905</v>
      </c>
    </row>
    <row r="5687" spans="1:13" x14ac:dyDescent="0.25">
      <c r="A5687" s="17">
        <v>47343</v>
      </c>
      <c r="B5687" s="24" t="s">
        <v>87</v>
      </c>
      <c r="C5687" s="25">
        <v>44462</v>
      </c>
      <c r="E5687" t="s">
        <v>89</v>
      </c>
      <c r="F5687" s="106"/>
      <c r="K5687" s="17">
        <v>51178</v>
      </c>
      <c r="L5687" s="24" t="s">
        <v>87</v>
      </c>
      <c r="M5687" s="25">
        <v>42928</v>
      </c>
    </row>
    <row r="5688" spans="1:13" x14ac:dyDescent="0.25">
      <c r="A5688" s="17">
        <v>47346</v>
      </c>
      <c r="B5688" s="24" t="s">
        <v>87</v>
      </c>
      <c r="C5688" s="25">
        <v>44462</v>
      </c>
      <c r="E5688" t="s">
        <v>89</v>
      </c>
      <c r="F5688" s="106"/>
      <c r="K5688" s="17">
        <v>51474</v>
      </c>
      <c r="L5688" s="24" t="s">
        <v>87</v>
      </c>
      <c r="M5688" s="25">
        <v>42997</v>
      </c>
    </row>
    <row r="5689" spans="1:13" x14ac:dyDescent="0.25">
      <c r="A5689" s="17">
        <v>47462</v>
      </c>
      <c r="B5689" s="24" t="s">
        <v>87</v>
      </c>
      <c r="C5689" s="25">
        <v>44462</v>
      </c>
      <c r="E5689" t="s">
        <v>89</v>
      </c>
      <c r="F5689" s="106"/>
      <c r="K5689" s="17">
        <v>49587</v>
      </c>
      <c r="L5689" s="24" t="s">
        <v>87</v>
      </c>
      <c r="M5689" s="25">
        <v>43010</v>
      </c>
    </row>
    <row r="5690" spans="1:13" x14ac:dyDescent="0.25">
      <c r="A5690" s="17">
        <v>47430</v>
      </c>
      <c r="B5690" s="24" t="s">
        <v>87</v>
      </c>
      <c r="C5690" s="25">
        <v>44463</v>
      </c>
      <c r="E5690" t="s">
        <v>89</v>
      </c>
      <c r="F5690" s="106"/>
      <c r="K5690" s="17">
        <v>51659</v>
      </c>
      <c r="L5690" s="24" t="s">
        <v>87</v>
      </c>
      <c r="M5690" s="25">
        <v>43070</v>
      </c>
    </row>
    <row r="5691" spans="1:13" x14ac:dyDescent="0.25">
      <c r="A5691" s="17">
        <v>47436</v>
      </c>
      <c r="B5691" s="24" t="s">
        <v>87</v>
      </c>
      <c r="C5691" s="25">
        <v>44463</v>
      </c>
      <c r="E5691" t="s">
        <v>89</v>
      </c>
      <c r="F5691" s="106"/>
      <c r="K5691" s="17">
        <v>51503</v>
      </c>
      <c r="L5691" s="24" t="s">
        <v>87</v>
      </c>
      <c r="M5691" s="25">
        <v>43178</v>
      </c>
    </row>
    <row r="5692" spans="1:13" x14ac:dyDescent="0.25">
      <c r="A5692" s="17">
        <v>47476</v>
      </c>
      <c r="B5692" s="24" t="s">
        <v>87</v>
      </c>
      <c r="C5692" s="25">
        <v>44463</v>
      </c>
      <c r="E5692" t="s">
        <v>89</v>
      </c>
      <c r="F5692" s="106"/>
      <c r="K5692" s="17">
        <v>51747</v>
      </c>
      <c r="L5692" s="24" t="s">
        <v>87</v>
      </c>
      <c r="M5692" s="25">
        <v>43227</v>
      </c>
    </row>
    <row r="5693" spans="1:13" x14ac:dyDescent="0.25">
      <c r="A5693" s="17">
        <v>47493</v>
      </c>
      <c r="B5693" s="24" t="s">
        <v>87</v>
      </c>
      <c r="C5693" s="25">
        <v>44463</v>
      </c>
      <c r="E5693" t="s">
        <v>89</v>
      </c>
      <c r="F5693" s="106"/>
      <c r="K5693" s="17">
        <v>48807</v>
      </c>
      <c r="L5693" s="24" t="s">
        <v>87</v>
      </c>
      <c r="M5693" s="25">
        <v>43340</v>
      </c>
    </row>
    <row r="5694" spans="1:13" x14ac:dyDescent="0.25">
      <c r="A5694" s="17">
        <v>47502</v>
      </c>
      <c r="B5694" s="24" t="s">
        <v>87</v>
      </c>
      <c r="C5694" s="25">
        <v>44463</v>
      </c>
      <c r="E5694" t="s">
        <v>89</v>
      </c>
      <c r="F5694" s="106"/>
      <c r="K5694" s="17">
        <v>48854</v>
      </c>
      <c r="L5694" s="24" t="s">
        <v>87</v>
      </c>
      <c r="M5694" s="25">
        <v>43340</v>
      </c>
    </row>
    <row r="5695" spans="1:13" x14ac:dyDescent="0.25">
      <c r="A5695" s="17">
        <v>47508</v>
      </c>
      <c r="B5695" s="24" t="s">
        <v>87</v>
      </c>
      <c r="C5695" s="25">
        <v>44463</v>
      </c>
      <c r="E5695" t="s">
        <v>89</v>
      </c>
      <c r="F5695" s="106"/>
      <c r="K5695" s="17">
        <v>51050</v>
      </c>
      <c r="L5695" s="24" t="s">
        <v>87</v>
      </c>
      <c r="M5695" s="25">
        <v>43340</v>
      </c>
    </row>
    <row r="5696" spans="1:13" x14ac:dyDescent="0.25">
      <c r="A5696" s="17">
        <v>46397</v>
      </c>
      <c r="B5696" s="24" t="s">
        <v>87</v>
      </c>
      <c r="C5696" s="25">
        <v>44463</v>
      </c>
      <c r="E5696" t="s">
        <v>89</v>
      </c>
      <c r="F5696" s="106"/>
      <c r="K5696" s="17">
        <v>46759</v>
      </c>
      <c r="L5696" s="24" t="s">
        <v>87</v>
      </c>
      <c r="M5696" s="25">
        <v>43340</v>
      </c>
    </row>
    <row r="5697" spans="1:13" x14ac:dyDescent="0.25">
      <c r="A5697" s="17">
        <v>47412</v>
      </c>
      <c r="B5697" s="24" t="s">
        <v>87</v>
      </c>
      <c r="C5697" s="25">
        <v>44466</v>
      </c>
      <c r="E5697" t="s">
        <v>89</v>
      </c>
      <c r="F5697" s="106"/>
      <c r="K5697" s="17">
        <v>50193</v>
      </c>
      <c r="L5697" s="24" t="s">
        <v>87</v>
      </c>
      <c r="M5697" s="25">
        <v>43341</v>
      </c>
    </row>
    <row r="5698" spans="1:13" x14ac:dyDescent="0.25">
      <c r="A5698" s="17">
        <v>47445</v>
      </c>
      <c r="B5698" s="24" t="s">
        <v>87</v>
      </c>
      <c r="C5698" s="25">
        <v>44466</v>
      </c>
      <c r="E5698" t="s">
        <v>89</v>
      </c>
      <c r="F5698" s="106"/>
      <c r="K5698" s="17">
        <v>47817</v>
      </c>
      <c r="L5698" s="24" t="s">
        <v>87</v>
      </c>
      <c r="M5698" s="25">
        <v>43342</v>
      </c>
    </row>
    <row r="5699" spans="1:13" x14ac:dyDescent="0.25">
      <c r="A5699" s="17">
        <v>47450</v>
      </c>
      <c r="B5699" s="24" t="s">
        <v>87</v>
      </c>
      <c r="C5699" s="25">
        <v>44466</v>
      </c>
      <c r="E5699" t="s">
        <v>89</v>
      </c>
      <c r="F5699" s="106"/>
      <c r="K5699" s="17">
        <v>51188</v>
      </c>
      <c r="L5699" s="24" t="s">
        <v>87</v>
      </c>
      <c r="M5699" s="25">
        <v>43350</v>
      </c>
    </row>
    <row r="5700" spans="1:13" x14ac:dyDescent="0.25">
      <c r="A5700" s="17">
        <v>47478</v>
      </c>
      <c r="B5700" s="24" t="s">
        <v>87</v>
      </c>
      <c r="C5700" s="25">
        <v>44466</v>
      </c>
      <c r="E5700" t="s">
        <v>89</v>
      </c>
      <c r="F5700" s="106"/>
      <c r="K5700" s="17">
        <v>44071072</v>
      </c>
      <c r="L5700" s="24" t="s">
        <v>87</v>
      </c>
      <c r="M5700" s="25">
        <v>43350</v>
      </c>
    </row>
    <row r="5701" spans="1:13" x14ac:dyDescent="0.25">
      <c r="A5701" s="17">
        <v>47501</v>
      </c>
      <c r="B5701" s="24" t="s">
        <v>87</v>
      </c>
      <c r="C5701" s="25">
        <v>44466</v>
      </c>
      <c r="E5701" t="s">
        <v>89</v>
      </c>
      <c r="F5701" s="106"/>
      <c r="K5701" s="17">
        <v>51460</v>
      </c>
      <c r="L5701" s="24" t="s">
        <v>87</v>
      </c>
      <c r="M5701" s="25">
        <v>43362</v>
      </c>
    </row>
    <row r="5702" spans="1:13" x14ac:dyDescent="0.25">
      <c r="A5702" s="17">
        <v>47523</v>
      </c>
      <c r="B5702" s="24" t="s">
        <v>87</v>
      </c>
      <c r="C5702" s="25">
        <v>44466</v>
      </c>
      <c r="E5702" t="s">
        <v>89</v>
      </c>
      <c r="F5702" s="106"/>
      <c r="K5702" s="17">
        <v>43120</v>
      </c>
      <c r="L5702" s="24" t="s">
        <v>87</v>
      </c>
      <c r="M5702" s="25">
        <v>43390</v>
      </c>
    </row>
    <row r="5703" spans="1:13" x14ac:dyDescent="0.25">
      <c r="A5703" s="17">
        <v>47524</v>
      </c>
      <c r="B5703" s="24" t="s">
        <v>87</v>
      </c>
      <c r="C5703" s="25">
        <v>44466</v>
      </c>
      <c r="E5703" t="s">
        <v>89</v>
      </c>
      <c r="F5703" s="106"/>
      <c r="K5703" s="17">
        <v>43261</v>
      </c>
      <c r="L5703" s="24" t="s">
        <v>87</v>
      </c>
      <c r="M5703" s="25">
        <v>43402</v>
      </c>
    </row>
    <row r="5704" spans="1:13" x14ac:dyDescent="0.25">
      <c r="A5704" s="17">
        <v>47439</v>
      </c>
      <c r="B5704" s="24" t="s">
        <v>87</v>
      </c>
      <c r="C5704" s="25">
        <v>44466</v>
      </c>
      <c r="E5704" t="s">
        <v>89</v>
      </c>
      <c r="F5704" s="106"/>
      <c r="K5704" s="17">
        <v>46192</v>
      </c>
      <c r="L5704" s="24" t="s">
        <v>87</v>
      </c>
      <c r="M5704" s="25">
        <v>43468</v>
      </c>
    </row>
    <row r="5705" spans="1:13" x14ac:dyDescent="0.25">
      <c r="A5705" s="17">
        <v>47373</v>
      </c>
      <c r="B5705" s="24" t="s">
        <v>87</v>
      </c>
      <c r="C5705" s="25">
        <v>44468</v>
      </c>
      <c r="E5705" t="s">
        <v>89</v>
      </c>
      <c r="F5705" s="106"/>
      <c r="K5705" s="17">
        <v>46704</v>
      </c>
      <c r="L5705" s="24" t="s">
        <v>87</v>
      </c>
      <c r="M5705" s="25">
        <v>43468</v>
      </c>
    </row>
    <row r="5706" spans="1:13" x14ac:dyDescent="0.25">
      <c r="A5706" s="17">
        <v>47360</v>
      </c>
      <c r="B5706" s="24" t="s">
        <v>87</v>
      </c>
      <c r="C5706" s="25">
        <v>44468</v>
      </c>
      <c r="E5706" t="s">
        <v>89</v>
      </c>
      <c r="F5706" s="106"/>
      <c r="K5706" s="17">
        <v>49325</v>
      </c>
      <c r="L5706" s="24" t="s">
        <v>87</v>
      </c>
      <c r="M5706" s="25">
        <v>43468</v>
      </c>
    </row>
    <row r="5707" spans="1:13" x14ac:dyDescent="0.25">
      <c r="A5707" s="17">
        <v>47403</v>
      </c>
      <c r="B5707" s="24" t="s">
        <v>87</v>
      </c>
      <c r="C5707" s="25">
        <v>44468</v>
      </c>
      <c r="E5707" t="s">
        <v>89</v>
      </c>
      <c r="F5707" s="106"/>
      <c r="K5707" s="17">
        <v>49730</v>
      </c>
      <c r="L5707" s="24" t="s">
        <v>87</v>
      </c>
      <c r="M5707" s="25">
        <v>43468</v>
      </c>
    </row>
    <row r="5708" spans="1:13" x14ac:dyDescent="0.25">
      <c r="A5708" s="17">
        <v>47411</v>
      </c>
      <c r="B5708" s="24" t="s">
        <v>87</v>
      </c>
      <c r="C5708" s="25">
        <v>44468</v>
      </c>
      <c r="E5708" t="s">
        <v>89</v>
      </c>
      <c r="F5708" s="106"/>
      <c r="K5708" s="17">
        <v>50999</v>
      </c>
      <c r="L5708" s="24" t="s">
        <v>87</v>
      </c>
      <c r="M5708" s="25">
        <v>43468</v>
      </c>
    </row>
    <row r="5709" spans="1:13" x14ac:dyDescent="0.25">
      <c r="A5709" s="17">
        <v>47420</v>
      </c>
      <c r="B5709" s="24" t="s">
        <v>87</v>
      </c>
      <c r="C5709" s="25">
        <v>44469</v>
      </c>
      <c r="E5709" t="s">
        <v>89</v>
      </c>
      <c r="F5709" s="106"/>
      <c r="K5709" s="17">
        <v>48194</v>
      </c>
      <c r="L5709" s="24" t="s">
        <v>87</v>
      </c>
      <c r="M5709" s="25">
        <v>43469</v>
      </c>
    </row>
    <row r="5710" spans="1:13" x14ac:dyDescent="0.25">
      <c r="A5710" s="17">
        <v>47431</v>
      </c>
      <c r="B5710" s="24" t="s">
        <v>87</v>
      </c>
      <c r="C5710" s="25">
        <v>44469</v>
      </c>
      <c r="E5710" t="s">
        <v>89</v>
      </c>
      <c r="F5710" s="106"/>
      <c r="K5710" s="17">
        <v>47473</v>
      </c>
      <c r="L5710" s="24" t="s">
        <v>87</v>
      </c>
      <c r="M5710" s="25">
        <v>43469</v>
      </c>
    </row>
    <row r="5711" spans="1:13" x14ac:dyDescent="0.25">
      <c r="A5711" s="17">
        <v>47404</v>
      </c>
      <c r="B5711" s="24" t="s">
        <v>87</v>
      </c>
      <c r="C5711" s="25">
        <v>44469</v>
      </c>
      <c r="E5711" t="s">
        <v>89</v>
      </c>
      <c r="F5711" s="106"/>
      <c r="K5711" s="17">
        <v>51239</v>
      </c>
      <c r="L5711" s="24" t="s">
        <v>87</v>
      </c>
      <c r="M5711" s="25">
        <v>43469</v>
      </c>
    </row>
    <row r="5712" spans="1:13" x14ac:dyDescent="0.25">
      <c r="A5712" s="17">
        <v>47413</v>
      </c>
      <c r="B5712" s="24" t="s">
        <v>87</v>
      </c>
      <c r="C5712" s="25">
        <v>44469</v>
      </c>
      <c r="E5712" t="s">
        <v>89</v>
      </c>
      <c r="F5712" s="106"/>
      <c r="K5712" s="17">
        <v>51440</v>
      </c>
      <c r="L5712" s="24" t="s">
        <v>87</v>
      </c>
      <c r="M5712" s="25">
        <v>43469</v>
      </c>
    </row>
    <row r="5713" spans="1:13" x14ac:dyDescent="0.25">
      <c r="A5713" s="17">
        <v>47425</v>
      </c>
      <c r="B5713" s="24" t="s">
        <v>87</v>
      </c>
      <c r="C5713" s="25">
        <v>44469</v>
      </c>
      <c r="E5713" t="s">
        <v>89</v>
      </c>
      <c r="F5713" s="106"/>
      <c r="K5713" s="17">
        <v>45164</v>
      </c>
      <c r="L5713" s="24" t="s">
        <v>87</v>
      </c>
      <c r="M5713" s="25">
        <v>43473</v>
      </c>
    </row>
    <row r="5714" spans="1:13" x14ac:dyDescent="0.25">
      <c r="A5714" s="17">
        <v>47449</v>
      </c>
      <c r="B5714" s="24" t="s">
        <v>87</v>
      </c>
      <c r="C5714" s="25">
        <v>44469</v>
      </c>
      <c r="E5714" t="s">
        <v>89</v>
      </c>
      <c r="F5714" s="106"/>
      <c r="K5714" s="17">
        <v>47327</v>
      </c>
      <c r="L5714" s="24" t="s">
        <v>87</v>
      </c>
      <c r="M5714" s="25">
        <v>43473</v>
      </c>
    </row>
    <row r="5715" spans="1:13" x14ac:dyDescent="0.25">
      <c r="A5715" s="17">
        <v>47477</v>
      </c>
      <c r="B5715" s="24" t="s">
        <v>87</v>
      </c>
      <c r="C5715" s="25">
        <v>44469</v>
      </c>
      <c r="E5715" t="s">
        <v>89</v>
      </c>
      <c r="F5715" s="106"/>
      <c r="K5715" s="17">
        <v>49403</v>
      </c>
      <c r="L5715" s="24" t="s">
        <v>87</v>
      </c>
      <c r="M5715" s="25">
        <v>43476</v>
      </c>
    </row>
    <row r="5716" spans="1:13" x14ac:dyDescent="0.25">
      <c r="A5716" s="17">
        <v>47422</v>
      </c>
      <c r="B5716" s="24" t="s">
        <v>87</v>
      </c>
      <c r="C5716" s="25">
        <v>44469</v>
      </c>
      <c r="E5716" t="s">
        <v>89</v>
      </c>
      <c r="F5716" s="106"/>
      <c r="K5716" s="17"/>
      <c r="L5716" s="24"/>
      <c r="M5716" s="25"/>
    </row>
    <row r="5717" spans="1:13" x14ac:dyDescent="0.25">
      <c r="A5717" s="17">
        <v>12102248</v>
      </c>
      <c r="B5717" s="24" t="s">
        <v>87</v>
      </c>
      <c r="C5717" s="25">
        <v>44475</v>
      </c>
      <c r="E5717" t="s">
        <v>89</v>
      </c>
      <c r="F5717" s="106"/>
      <c r="K5717" s="17"/>
      <c r="L5717" s="24"/>
      <c r="M5717" s="25"/>
    </row>
    <row r="5718" spans="1:13" x14ac:dyDescent="0.25">
      <c r="A5718" s="17">
        <v>12102250</v>
      </c>
      <c r="B5718" s="24" t="s">
        <v>87</v>
      </c>
      <c r="C5718" s="25">
        <v>44475</v>
      </c>
      <c r="E5718" t="s">
        <v>89</v>
      </c>
      <c r="F5718" s="106"/>
      <c r="K5718" s="17"/>
      <c r="L5718" s="24"/>
      <c r="M5718" s="25"/>
    </row>
    <row r="5719" spans="1:13" x14ac:dyDescent="0.25">
      <c r="A5719" s="17">
        <v>12102251</v>
      </c>
      <c r="B5719" s="24" t="s">
        <v>87</v>
      </c>
      <c r="C5719" s="25">
        <v>44475</v>
      </c>
      <c r="E5719" t="s">
        <v>89</v>
      </c>
      <c r="F5719" s="106"/>
      <c r="K5719" s="17"/>
      <c r="L5719" s="24"/>
      <c r="M5719" s="25"/>
    </row>
    <row r="5720" spans="1:13" x14ac:dyDescent="0.25">
      <c r="A5720" s="17">
        <v>12102252</v>
      </c>
      <c r="B5720" s="24" t="s">
        <v>87</v>
      </c>
      <c r="C5720" s="25">
        <v>44475</v>
      </c>
      <c r="E5720" t="s">
        <v>89</v>
      </c>
      <c r="F5720" s="106"/>
      <c r="K5720" s="17"/>
      <c r="L5720" s="24"/>
      <c r="M5720" s="25"/>
    </row>
    <row r="5721" spans="1:13" x14ac:dyDescent="0.25">
      <c r="A5721" s="17">
        <v>12102253</v>
      </c>
      <c r="B5721" s="24" t="s">
        <v>87</v>
      </c>
      <c r="C5721" s="25">
        <v>44475</v>
      </c>
      <c r="E5721" t="s">
        <v>89</v>
      </c>
      <c r="F5721" s="106"/>
      <c r="K5721" s="17">
        <v>50074321</v>
      </c>
      <c r="L5721" s="24" t="s">
        <v>87</v>
      </c>
      <c r="M5721" s="25">
        <v>43476</v>
      </c>
    </row>
    <row r="5722" spans="1:13" x14ac:dyDescent="0.25">
      <c r="A5722" s="17">
        <v>12102254</v>
      </c>
      <c r="B5722" s="24" t="s">
        <v>87</v>
      </c>
      <c r="C5722" s="25">
        <v>44475</v>
      </c>
      <c r="E5722" t="s">
        <v>89</v>
      </c>
      <c r="F5722" s="106"/>
      <c r="K5722" s="17">
        <v>47406</v>
      </c>
      <c r="L5722" s="24" t="s">
        <v>87</v>
      </c>
      <c r="M5722" s="25">
        <v>43479</v>
      </c>
    </row>
    <row r="5723" spans="1:13" x14ac:dyDescent="0.25">
      <c r="A5723" s="17">
        <v>12102255</v>
      </c>
      <c r="B5723" s="24" t="s">
        <v>87</v>
      </c>
      <c r="C5723" s="25">
        <v>44475</v>
      </c>
      <c r="E5723" t="s">
        <v>89</v>
      </c>
      <c r="F5723" s="106"/>
      <c r="K5723" s="17">
        <v>49214</v>
      </c>
      <c r="L5723" s="24" t="s">
        <v>87</v>
      </c>
      <c r="M5723" s="25">
        <v>43489</v>
      </c>
    </row>
    <row r="5724" spans="1:13" x14ac:dyDescent="0.25">
      <c r="A5724" s="17">
        <v>12102256</v>
      </c>
      <c r="B5724" s="24" t="s">
        <v>87</v>
      </c>
      <c r="C5724" s="25">
        <v>44475</v>
      </c>
      <c r="E5724" t="s">
        <v>89</v>
      </c>
      <c r="F5724" s="106"/>
      <c r="K5724" s="17">
        <v>49822</v>
      </c>
      <c r="L5724" s="24" t="s">
        <v>87</v>
      </c>
      <c r="M5724" s="25">
        <v>43489</v>
      </c>
    </row>
    <row r="5725" spans="1:13" x14ac:dyDescent="0.25">
      <c r="A5725" s="17">
        <v>12102257</v>
      </c>
      <c r="B5725" s="24" t="s">
        <v>87</v>
      </c>
      <c r="C5725" s="25">
        <v>44475</v>
      </c>
      <c r="E5725" t="s">
        <v>89</v>
      </c>
      <c r="F5725" s="106"/>
      <c r="K5725" s="17">
        <v>50124</v>
      </c>
      <c r="L5725" s="24" t="s">
        <v>87</v>
      </c>
      <c r="M5725" s="25">
        <v>43489</v>
      </c>
    </row>
    <row r="5726" spans="1:13" x14ac:dyDescent="0.25">
      <c r="A5726" s="17">
        <v>12102258</v>
      </c>
      <c r="B5726" s="24" t="s">
        <v>87</v>
      </c>
      <c r="C5726" s="25">
        <v>44475</v>
      </c>
      <c r="E5726" t="s">
        <v>89</v>
      </c>
      <c r="F5726" s="106"/>
      <c r="K5726" s="17">
        <v>49870</v>
      </c>
      <c r="L5726" s="24" t="s">
        <v>87</v>
      </c>
      <c r="M5726" s="25">
        <v>43490</v>
      </c>
    </row>
    <row r="5727" spans="1:13" x14ac:dyDescent="0.25">
      <c r="A5727" s="17">
        <v>12102259</v>
      </c>
      <c r="B5727" s="24" t="s">
        <v>87</v>
      </c>
      <c r="C5727" s="25">
        <v>44475</v>
      </c>
      <c r="E5727" t="s">
        <v>89</v>
      </c>
      <c r="F5727" s="106"/>
      <c r="K5727" s="17">
        <v>50963</v>
      </c>
      <c r="L5727" s="24" t="s">
        <v>87</v>
      </c>
      <c r="M5727" s="25">
        <v>43496</v>
      </c>
    </row>
    <row r="5728" spans="1:13" x14ac:dyDescent="0.25">
      <c r="A5728" s="17">
        <v>12102260</v>
      </c>
      <c r="B5728" s="24" t="s">
        <v>87</v>
      </c>
      <c r="C5728" s="25">
        <v>44475</v>
      </c>
      <c r="E5728" t="s">
        <v>89</v>
      </c>
      <c r="F5728" s="106"/>
      <c r="K5728" s="17">
        <v>47889</v>
      </c>
      <c r="L5728" s="24" t="s">
        <v>87</v>
      </c>
      <c r="M5728" s="24" t="s">
        <v>224</v>
      </c>
    </row>
    <row r="5729" spans="1:13" x14ac:dyDescent="0.25">
      <c r="A5729" s="17">
        <v>12102261</v>
      </c>
      <c r="B5729" s="24" t="s">
        <v>87</v>
      </c>
      <c r="C5729" s="25">
        <v>44475</v>
      </c>
      <c r="E5729" t="s">
        <v>89</v>
      </c>
      <c r="F5729" s="106"/>
      <c r="K5729" s="39">
        <v>48009</v>
      </c>
      <c r="L5729" s="24" t="s">
        <v>87</v>
      </c>
      <c r="M5729" s="24" t="s">
        <v>224</v>
      </c>
    </row>
    <row r="5730" spans="1:13" x14ac:dyDescent="0.25">
      <c r="A5730" s="17">
        <v>12102262</v>
      </c>
      <c r="B5730" s="24" t="s">
        <v>87</v>
      </c>
      <c r="C5730" s="25">
        <v>44475</v>
      </c>
      <c r="E5730" t="s">
        <v>89</v>
      </c>
      <c r="F5730" s="106"/>
      <c r="K5730" s="17">
        <v>48150</v>
      </c>
      <c r="L5730" s="24" t="s">
        <v>87</v>
      </c>
      <c r="M5730" s="25">
        <v>43511</v>
      </c>
    </row>
    <row r="5731" spans="1:13" x14ac:dyDescent="0.25">
      <c r="A5731" s="17">
        <v>12102263</v>
      </c>
      <c r="B5731" s="24" t="s">
        <v>87</v>
      </c>
      <c r="C5731" s="25">
        <v>44475</v>
      </c>
      <c r="E5731" t="s">
        <v>89</v>
      </c>
      <c r="F5731" s="106"/>
      <c r="K5731" s="17">
        <v>49881</v>
      </c>
      <c r="L5731" s="24" t="s">
        <v>87</v>
      </c>
      <c r="M5731" s="25">
        <v>43511</v>
      </c>
    </row>
    <row r="5732" spans="1:13" x14ac:dyDescent="0.25">
      <c r="A5732" s="17">
        <v>12102264</v>
      </c>
      <c r="B5732" s="24" t="s">
        <v>87</v>
      </c>
      <c r="C5732" s="25">
        <v>44475</v>
      </c>
      <c r="E5732" t="s">
        <v>89</v>
      </c>
      <c r="F5732" s="106"/>
      <c r="K5732" s="17">
        <v>50449747</v>
      </c>
      <c r="L5732" s="24" t="s">
        <v>85</v>
      </c>
      <c r="M5732" s="25">
        <v>43517</v>
      </c>
    </row>
    <row r="5733" spans="1:13" x14ac:dyDescent="0.25">
      <c r="A5733" s="17">
        <v>12102265</v>
      </c>
      <c r="B5733" s="24" t="s">
        <v>87</v>
      </c>
      <c r="C5733" s="25">
        <v>44475</v>
      </c>
      <c r="E5733" t="s">
        <v>89</v>
      </c>
      <c r="F5733" s="106"/>
      <c r="K5733" s="17">
        <v>20910666</v>
      </c>
      <c r="L5733" s="24" t="s">
        <v>85</v>
      </c>
      <c r="M5733" s="25">
        <v>43517</v>
      </c>
    </row>
    <row r="5734" spans="1:13" x14ac:dyDescent="0.25">
      <c r="A5734" s="17">
        <v>12102266</v>
      </c>
      <c r="B5734" s="24" t="s">
        <v>87</v>
      </c>
      <c r="C5734" s="25">
        <v>44475</v>
      </c>
      <c r="E5734" t="s">
        <v>89</v>
      </c>
      <c r="F5734" s="106"/>
      <c r="K5734" s="17">
        <v>20910667</v>
      </c>
      <c r="L5734" s="24" t="s">
        <v>85</v>
      </c>
      <c r="M5734" s="25">
        <v>43517</v>
      </c>
    </row>
    <row r="5735" spans="1:13" x14ac:dyDescent="0.25">
      <c r="A5735" s="17">
        <v>12102267</v>
      </c>
      <c r="B5735" s="24" t="s">
        <v>87</v>
      </c>
      <c r="C5735" s="25">
        <v>44475</v>
      </c>
      <c r="E5735" t="s">
        <v>89</v>
      </c>
      <c r="F5735" s="106"/>
      <c r="K5735" s="17">
        <v>20910668</v>
      </c>
      <c r="L5735" s="24" t="s">
        <v>85</v>
      </c>
      <c r="M5735" s="25">
        <v>43517</v>
      </c>
    </row>
    <row r="5736" spans="1:13" x14ac:dyDescent="0.25">
      <c r="A5736" s="17">
        <v>12102268</v>
      </c>
      <c r="B5736" s="24" t="s">
        <v>87</v>
      </c>
      <c r="C5736" s="25">
        <v>44475</v>
      </c>
      <c r="E5736" t="s">
        <v>89</v>
      </c>
      <c r="F5736" s="106"/>
      <c r="K5736" s="17">
        <v>43071</v>
      </c>
      <c r="L5736" s="24" t="s">
        <v>87</v>
      </c>
      <c r="M5736" s="25">
        <v>43518</v>
      </c>
    </row>
    <row r="5737" spans="1:13" x14ac:dyDescent="0.25">
      <c r="A5737" s="17">
        <v>12102269</v>
      </c>
      <c r="B5737" s="24" t="s">
        <v>87</v>
      </c>
      <c r="C5737" s="25">
        <v>44475</v>
      </c>
      <c r="E5737" t="s">
        <v>89</v>
      </c>
      <c r="F5737" s="106"/>
      <c r="K5737" s="17">
        <v>45447</v>
      </c>
      <c r="L5737" s="24" t="s">
        <v>87</v>
      </c>
      <c r="M5737" s="25">
        <v>43523</v>
      </c>
    </row>
    <row r="5738" spans="1:13" x14ac:dyDescent="0.25">
      <c r="A5738" s="17">
        <v>12102270</v>
      </c>
      <c r="B5738" s="24" t="s">
        <v>87</v>
      </c>
      <c r="C5738" s="25">
        <v>44475</v>
      </c>
      <c r="E5738" t="s">
        <v>89</v>
      </c>
      <c r="F5738" s="106"/>
      <c r="K5738" s="17">
        <v>50190</v>
      </c>
      <c r="L5738" s="24" t="s">
        <v>87</v>
      </c>
      <c r="M5738" s="25">
        <v>43546</v>
      </c>
    </row>
    <row r="5739" spans="1:13" x14ac:dyDescent="0.25">
      <c r="A5739" s="17">
        <v>12102271</v>
      </c>
      <c r="B5739" s="24" t="s">
        <v>87</v>
      </c>
      <c r="C5739" s="25">
        <v>44475</v>
      </c>
      <c r="E5739" t="s">
        <v>89</v>
      </c>
      <c r="F5739" s="106"/>
      <c r="K5739" s="17">
        <v>43100</v>
      </c>
      <c r="L5739" s="34" t="s">
        <v>87</v>
      </c>
      <c r="M5739" s="25">
        <v>43563</v>
      </c>
    </row>
    <row r="5740" spans="1:13" x14ac:dyDescent="0.25">
      <c r="A5740" s="17">
        <v>12102272</v>
      </c>
      <c r="B5740" s="24" t="s">
        <v>87</v>
      </c>
      <c r="C5740" s="25">
        <v>44475</v>
      </c>
      <c r="E5740" t="s">
        <v>89</v>
      </c>
      <c r="F5740" s="106"/>
      <c r="K5740" s="17">
        <v>50807744</v>
      </c>
      <c r="L5740" s="33" t="s">
        <v>87</v>
      </c>
      <c r="M5740" s="25">
        <v>43956</v>
      </c>
    </row>
    <row r="5741" spans="1:13" x14ac:dyDescent="0.25">
      <c r="A5741" s="17">
        <v>12102273</v>
      </c>
      <c r="B5741" s="24" t="s">
        <v>87</v>
      </c>
      <c r="C5741" s="25">
        <v>44475</v>
      </c>
      <c r="E5741" t="s">
        <v>89</v>
      </c>
      <c r="F5741" s="106"/>
      <c r="K5741" s="17">
        <v>50074322</v>
      </c>
      <c r="L5741" s="24" t="s">
        <v>87</v>
      </c>
      <c r="M5741" s="25">
        <v>44022</v>
      </c>
    </row>
    <row r="5742" spans="1:13" x14ac:dyDescent="0.25">
      <c r="A5742" s="17">
        <v>12102274</v>
      </c>
      <c r="B5742" s="24" t="s">
        <v>87</v>
      </c>
      <c r="C5742" s="25">
        <v>44475</v>
      </c>
      <c r="E5742" t="s">
        <v>89</v>
      </c>
      <c r="F5742" s="106"/>
      <c r="K5742" s="17">
        <v>50299438</v>
      </c>
      <c r="L5742" s="24" t="s">
        <v>87</v>
      </c>
      <c r="M5742" s="25">
        <v>44022</v>
      </c>
    </row>
    <row r="5743" spans="1:13" x14ac:dyDescent="0.25">
      <c r="A5743" s="17">
        <v>12102275</v>
      </c>
      <c r="B5743" s="24" t="s">
        <v>87</v>
      </c>
      <c r="C5743" s="25">
        <v>44475</v>
      </c>
      <c r="E5743" t="s">
        <v>89</v>
      </c>
      <c r="F5743" s="106"/>
      <c r="K5743" s="17">
        <v>50807741</v>
      </c>
      <c r="L5743" s="33" t="s">
        <v>87</v>
      </c>
      <c r="M5743" s="25">
        <v>44022</v>
      </c>
    </row>
    <row r="5744" spans="1:13" x14ac:dyDescent="0.25">
      <c r="A5744" s="17">
        <v>12102276</v>
      </c>
      <c r="B5744" s="24" t="s">
        <v>87</v>
      </c>
      <c r="C5744" s="25">
        <v>44475</v>
      </c>
      <c r="E5744" t="s">
        <v>89</v>
      </c>
      <c r="F5744" s="106"/>
      <c r="K5744" s="17">
        <v>20910665</v>
      </c>
      <c r="L5744" s="24" t="s">
        <v>85</v>
      </c>
      <c r="M5744" s="25">
        <v>44030</v>
      </c>
    </row>
    <row r="5745" spans="1:13" x14ac:dyDescent="0.25">
      <c r="A5745" s="17">
        <v>12102277</v>
      </c>
      <c r="B5745" s="24" t="s">
        <v>87</v>
      </c>
      <c r="C5745" s="25">
        <v>44475</v>
      </c>
      <c r="E5745" t="s">
        <v>89</v>
      </c>
      <c r="F5745" s="106"/>
      <c r="K5745" s="17">
        <v>50807735</v>
      </c>
      <c r="L5745" s="33">
        <v>0.625</v>
      </c>
      <c r="M5745" s="25">
        <v>44225</v>
      </c>
    </row>
    <row r="5746" spans="1:13" x14ac:dyDescent="0.25">
      <c r="A5746" s="17">
        <v>12102278</v>
      </c>
      <c r="B5746" s="24" t="s">
        <v>87</v>
      </c>
      <c r="C5746" s="25">
        <v>44475</v>
      </c>
      <c r="E5746" t="s">
        <v>89</v>
      </c>
      <c r="F5746" s="106"/>
      <c r="K5746" s="17">
        <v>50807737</v>
      </c>
      <c r="L5746" s="33">
        <v>0.625</v>
      </c>
      <c r="M5746" s="25">
        <v>44057</v>
      </c>
    </row>
    <row r="5747" spans="1:13" x14ac:dyDescent="0.25">
      <c r="A5747" s="17">
        <v>12102279</v>
      </c>
      <c r="B5747" s="24" t="s">
        <v>87</v>
      </c>
      <c r="C5747" s="25">
        <v>44475</v>
      </c>
      <c r="E5747" t="s">
        <v>89</v>
      </c>
      <c r="F5747" s="106"/>
      <c r="K5747" s="17">
        <v>50807738</v>
      </c>
      <c r="L5747" s="33">
        <v>0.625</v>
      </c>
      <c r="M5747" s="25">
        <v>44057</v>
      </c>
    </row>
    <row r="5748" spans="1:13" x14ac:dyDescent="0.25">
      <c r="A5748" s="17">
        <v>12102280</v>
      </c>
      <c r="B5748" s="24" t="s">
        <v>87</v>
      </c>
      <c r="C5748" s="25">
        <v>44475</v>
      </c>
      <c r="E5748" t="s">
        <v>89</v>
      </c>
      <c r="F5748" s="106"/>
      <c r="K5748" s="17">
        <v>50807739</v>
      </c>
      <c r="L5748" s="33">
        <v>0.625</v>
      </c>
      <c r="M5748" s="25">
        <v>44057</v>
      </c>
    </row>
    <row r="5749" spans="1:13" x14ac:dyDescent="0.25">
      <c r="A5749" s="17">
        <v>12102249</v>
      </c>
      <c r="B5749" s="24" t="s">
        <v>87</v>
      </c>
      <c r="C5749" s="25">
        <v>44475</v>
      </c>
      <c r="E5749" t="s">
        <v>89</v>
      </c>
      <c r="F5749" s="106"/>
    </row>
    <row r="5750" spans="1:13" x14ac:dyDescent="0.25">
      <c r="A5750" s="17">
        <v>12102281</v>
      </c>
      <c r="B5750" s="24" t="s">
        <v>87</v>
      </c>
      <c r="C5750" s="25">
        <v>44475</v>
      </c>
      <c r="E5750" t="s">
        <v>89</v>
      </c>
      <c r="F5750" s="106"/>
      <c r="K5750" s="40">
        <v>50807734</v>
      </c>
      <c r="L5750" s="33">
        <v>0.625</v>
      </c>
      <c r="M5750" s="25">
        <v>44225</v>
      </c>
    </row>
    <row r="5751" spans="1:13" x14ac:dyDescent="0.25">
      <c r="A5751" s="17">
        <v>12102282</v>
      </c>
      <c r="B5751" s="24" t="s">
        <v>87</v>
      </c>
      <c r="C5751" s="25">
        <v>44475</v>
      </c>
      <c r="E5751" t="s">
        <v>89</v>
      </c>
      <c r="F5751" s="106"/>
      <c r="K5751" s="17">
        <v>20979807</v>
      </c>
      <c r="L5751" s="33">
        <v>0.625</v>
      </c>
      <c r="M5751" s="25">
        <v>44082</v>
      </c>
    </row>
    <row r="5752" spans="1:13" x14ac:dyDescent="0.25">
      <c r="A5752" s="17">
        <v>47642</v>
      </c>
      <c r="B5752" s="24" t="s">
        <v>87</v>
      </c>
      <c r="C5752" s="25">
        <v>44477</v>
      </c>
      <c r="E5752" t="s">
        <v>89</v>
      </c>
      <c r="F5752" s="106"/>
      <c r="K5752" s="17">
        <v>20979808</v>
      </c>
      <c r="L5752" s="33">
        <v>0.625</v>
      </c>
      <c r="M5752" s="25">
        <v>44082</v>
      </c>
    </row>
    <row r="5753" spans="1:13" x14ac:dyDescent="0.25">
      <c r="A5753" s="17">
        <v>48085</v>
      </c>
      <c r="B5753" s="24" t="s">
        <v>87</v>
      </c>
      <c r="C5753" s="25">
        <v>44477</v>
      </c>
      <c r="E5753" t="s">
        <v>89</v>
      </c>
      <c r="F5753" s="106"/>
      <c r="K5753" s="17">
        <v>20979809</v>
      </c>
      <c r="L5753" s="33">
        <v>0.625</v>
      </c>
      <c r="M5753" s="25">
        <v>44082</v>
      </c>
    </row>
    <row r="5754" spans="1:13" x14ac:dyDescent="0.25">
      <c r="A5754" s="17">
        <v>48081</v>
      </c>
      <c r="B5754" s="24" t="s">
        <v>87</v>
      </c>
      <c r="C5754" s="25">
        <v>44477</v>
      </c>
      <c r="E5754" t="s">
        <v>89</v>
      </c>
      <c r="F5754" s="106"/>
      <c r="K5754" s="17">
        <v>20979810</v>
      </c>
      <c r="L5754" s="33">
        <v>0.625</v>
      </c>
      <c r="M5754" s="25">
        <v>44082</v>
      </c>
    </row>
    <row r="5755" spans="1:13" x14ac:dyDescent="0.25">
      <c r="A5755" s="17">
        <v>12102283</v>
      </c>
      <c r="B5755" s="24" t="s">
        <v>87</v>
      </c>
      <c r="C5755" s="25">
        <v>44481</v>
      </c>
      <c r="E5755" t="s">
        <v>89</v>
      </c>
      <c r="F5755" s="106"/>
      <c r="K5755" s="17">
        <v>20979811</v>
      </c>
      <c r="L5755" s="33">
        <v>0.625</v>
      </c>
      <c r="M5755" s="25">
        <v>44082</v>
      </c>
    </row>
    <row r="5756" spans="1:13" x14ac:dyDescent="0.25">
      <c r="A5756" s="17">
        <v>47526</v>
      </c>
      <c r="B5756" s="24" t="s">
        <v>87</v>
      </c>
      <c r="C5756" s="25">
        <v>44481</v>
      </c>
      <c r="E5756" t="s">
        <v>89</v>
      </c>
      <c r="F5756" s="106"/>
      <c r="K5756" s="17">
        <v>20979812</v>
      </c>
      <c r="L5756" s="33">
        <v>0.625</v>
      </c>
      <c r="M5756" s="25">
        <v>44082</v>
      </c>
    </row>
    <row r="5757" spans="1:13" x14ac:dyDescent="0.25">
      <c r="A5757" s="17">
        <v>47759</v>
      </c>
      <c r="B5757" s="24" t="s">
        <v>87</v>
      </c>
      <c r="C5757" s="25">
        <v>44481</v>
      </c>
      <c r="E5757" t="s">
        <v>89</v>
      </c>
      <c r="F5757" s="106"/>
      <c r="K5757" s="17">
        <v>20979813</v>
      </c>
      <c r="L5757" s="33">
        <v>0.625</v>
      </c>
      <c r="M5757" s="25">
        <v>44082</v>
      </c>
    </row>
    <row r="5758" spans="1:13" x14ac:dyDescent="0.25">
      <c r="A5758" s="17">
        <v>47627</v>
      </c>
      <c r="B5758" s="24" t="s">
        <v>87</v>
      </c>
      <c r="C5758" s="25">
        <v>44481</v>
      </c>
      <c r="E5758" t="s">
        <v>89</v>
      </c>
      <c r="F5758" s="106"/>
      <c r="K5758" s="17">
        <v>20979814</v>
      </c>
      <c r="L5758" s="33">
        <v>0.625</v>
      </c>
      <c r="M5758" s="25">
        <v>44082</v>
      </c>
    </row>
    <row r="5759" spans="1:13" x14ac:dyDescent="0.25">
      <c r="A5759" s="17">
        <v>47760</v>
      </c>
      <c r="B5759" s="24" t="s">
        <v>87</v>
      </c>
      <c r="C5759" s="25">
        <v>44481</v>
      </c>
      <c r="E5759" t="s">
        <v>89</v>
      </c>
      <c r="F5759" s="106"/>
      <c r="K5759" s="17">
        <v>20979815</v>
      </c>
      <c r="L5759" s="33">
        <v>0.625</v>
      </c>
      <c r="M5759" s="25"/>
    </row>
    <row r="5760" spans="1:13" x14ac:dyDescent="0.25">
      <c r="A5760" s="17">
        <v>48084</v>
      </c>
      <c r="B5760" s="24" t="s">
        <v>87</v>
      </c>
      <c r="C5760" s="25">
        <v>44481</v>
      </c>
      <c r="E5760" t="s">
        <v>89</v>
      </c>
      <c r="F5760" s="106"/>
      <c r="K5760" s="17">
        <v>20979816</v>
      </c>
      <c r="L5760" s="33">
        <v>0.625</v>
      </c>
      <c r="M5760" s="25"/>
    </row>
    <row r="5761" spans="1:13" x14ac:dyDescent="0.25">
      <c r="A5761" s="17">
        <v>48067</v>
      </c>
      <c r="B5761" s="24" t="s">
        <v>87</v>
      </c>
      <c r="C5761" s="25">
        <v>44481</v>
      </c>
      <c r="E5761" t="s">
        <v>89</v>
      </c>
      <c r="F5761" s="106"/>
      <c r="K5761" s="17">
        <v>20979817</v>
      </c>
      <c r="L5761" s="33">
        <v>0.625</v>
      </c>
      <c r="M5761" s="25"/>
    </row>
    <row r="5762" spans="1:13" x14ac:dyDescent="0.25">
      <c r="A5762" s="17">
        <v>47746</v>
      </c>
      <c r="B5762" s="24" t="s">
        <v>87</v>
      </c>
      <c r="C5762" s="25">
        <v>44481</v>
      </c>
      <c r="E5762" t="s">
        <v>89</v>
      </c>
      <c r="F5762" s="106"/>
      <c r="K5762" s="17">
        <v>20979818</v>
      </c>
      <c r="L5762" s="33">
        <v>0.625</v>
      </c>
      <c r="M5762" s="25"/>
    </row>
    <row r="5763" spans="1:13" x14ac:dyDescent="0.25">
      <c r="A5763" s="17">
        <v>47871</v>
      </c>
      <c r="B5763" s="24" t="s">
        <v>87</v>
      </c>
      <c r="C5763" s="25">
        <v>44481</v>
      </c>
      <c r="E5763" t="s">
        <v>89</v>
      </c>
      <c r="F5763" s="106"/>
      <c r="K5763" s="17">
        <v>20979819</v>
      </c>
      <c r="L5763" s="33">
        <v>0.625</v>
      </c>
      <c r="M5763" s="25"/>
    </row>
    <row r="5764" spans="1:13" x14ac:dyDescent="0.25">
      <c r="A5764" s="17">
        <v>47872</v>
      </c>
      <c r="B5764" s="24" t="s">
        <v>87</v>
      </c>
      <c r="C5764" s="25">
        <v>44481</v>
      </c>
      <c r="E5764" t="s">
        <v>89</v>
      </c>
      <c r="F5764" s="106"/>
      <c r="K5764" s="17">
        <v>20979820</v>
      </c>
      <c r="L5764" s="33">
        <v>0.625</v>
      </c>
      <c r="M5764" s="25"/>
    </row>
    <row r="5765" spans="1:13" x14ac:dyDescent="0.25">
      <c r="A5765" s="17">
        <v>47869</v>
      </c>
      <c r="B5765" s="24" t="s">
        <v>87</v>
      </c>
      <c r="C5765" s="25">
        <v>44481</v>
      </c>
      <c r="E5765" t="s">
        <v>89</v>
      </c>
      <c r="F5765" s="106"/>
      <c r="K5765" s="17">
        <v>20979821</v>
      </c>
      <c r="L5765" s="33">
        <v>0.625</v>
      </c>
      <c r="M5765" s="25"/>
    </row>
    <row r="5766" spans="1:13" x14ac:dyDescent="0.25">
      <c r="A5766" s="17">
        <v>48574</v>
      </c>
      <c r="B5766" s="24" t="s">
        <v>87</v>
      </c>
      <c r="C5766" s="25">
        <v>44481</v>
      </c>
      <c r="E5766" t="s">
        <v>89</v>
      </c>
      <c r="F5766" s="106"/>
      <c r="K5766" s="17">
        <v>20979822</v>
      </c>
      <c r="L5766" s="33">
        <v>0.625</v>
      </c>
      <c r="M5766" s="25"/>
    </row>
    <row r="5767" spans="1:13" x14ac:dyDescent="0.25">
      <c r="A5767" s="17">
        <v>50738747</v>
      </c>
      <c r="B5767" s="24" t="s">
        <v>87</v>
      </c>
      <c r="C5767" s="25">
        <v>44481</v>
      </c>
      <c r="E5767" t="s">
        <v>89</v>
      </c>
      <c r="F5767" s="106"/>
      <c r="K5767" s="17">
        <v>20979823</v>
      </c>
      <c r="L5767" s="33">
        <v>0.625</v>
      </c>
      <c r="M5767" s="25">
        <v>44169</v>
      </c>
    </row>
    <row r="5768" spans="1:13" x14ac:dyDescent="0.25">
      <c r="A5768" s="17">
        <v>47418</v>
      </c>
      <c r="B5768" s="24" t="s">
        <v>87</v>
      </c>
      <c r="C5768" s="25">
        <v>44481</v>
      </c>
      <c r="E5768" t="s">
        <v>89</v>
      </c>
      <c r="F5768" s="106"/>
      <c r="K5768" s="17">
        <v>20979824</v>
      </c>
      <c r="L5768" s="33">
        <v>0.625</v>
      </c>
      <c r="M5768" s="25">
        <v>44169</v>
      </c>
    </row>
    <row r="5769" spans="1:13" x14ac:dyDescent="0.25">
      <c r="A5769" s="17">
        <v>47428</v>
      </c>
      <c r="B5769" s="24" t="s">
        <v>87</v>
      </c>
      <c r="C5769" s="25">
        <v>44481</v>
      </c>
      <c r="E5769" t="s">
        <v>89</v>
      </c>
      <c r="F5769" s="106"/>
      <c r="K5769" s="17">
        <v>20979825</v>
      </c>
      <c r="L5769" s="33">
        <v>0.625</v>
      </c>
      <c r="M5769" s="25"/>
    </row>
    <row r="5770" spans="1:13" x14ac:dyDescent="0.25">
      <c r="A5770" s="17">
        <v>47438</v>
      </c>
      <c r="B5770" s="24" t="s">
        <v>87</v>
      </c>
      <c r="C5770" s="25">
        <v>44481</v>
      </c>
      <c r="E5770" t="s">
        <v>89</v>
      </c>
      <c r="F5770" s="106"/>
      <c r="K5770" s="17">
        <v>20979826</v>
      </c>
      <c r="L5770" s="33">
        <v>0.625</v>
      </c>
      <c r="M5770" s="25"/>
    </row>
    <row r="5771" spans="1:13" x14ac:dyDescent="0.25">
      <c r="A5771" s="17">
        <v>47448</v>
      </c>
      <c r="B5771" s="24" t="s">
        <v>87</v>
      </c>
      <c r="C5771" s="25">
        <v>44481</v>
      </c>
      <c r="E5771" t="s">
        <v>89</v>
      </c>
      <c r="F5771" s="106"/>
      <c r="K5771" s="17">
        <v>20979827</v>
      </c>
      <c r="L5771" s="33">
        <v>0.625</v>
      </c>
      <c r="M5771" s="25"/>
    </row>
    <row r="5772" spans="1:13" x14ac:dyDescent="0.25">
      <c r="A5772" s="17">
        <v>47480</v>
      </c>
      <c r="B5772" s="24" t="s">
        <v>87</v>
      </c>
      <c r="C5772" s="25">
        <v>44481</v>
      </c>
      <c r="E5772" t="s">
        <v>89</v>
      </c>
      <c r="F5772" s="106"/>
      <c r="K5772" s="17">
        <v>20979828</v>
      </c>
      <c r="L5772" s="33">
        <v>0.625</v>
      </c>
      <c r="M5772" s="25"/>
    </row>
    <row r="5773" spans="1:13" x14ac:dyDescent="0.25">
      <c r="A5773" s="17">
        <v>47497</v>
      </c>
      <c r="B5773" s="24" t="s">
        <v>87</v>
      </c>
      <c r="C5773" s="25">
        <v>44481</v>
      </c>
      <c r="E5773" t="s">
        <v>89</v>
      </c>
      <c r="F5773" s="106"/>
      <c r="K5773" s="17">
        <v>20979829</v>
      </c>
      <c r="L5773" s="33">
        <v>0.625</v>
      </c>
      <c r="M5773" s="25"/>
    </row>
    <row r="5774" spans="1:13" x14ac:dyDescent="0.25">
      <c r="A5774" s="17">
        <v>47498</v>
      </c>
      <c r="B5774" s="24" t="s">
        <v>87</v>
      </c>
      <c r="C5774" s="25">
        <v>44481</v>
      </c>
      <c r="E5774" t="s">
        <v>89</v>
      </c>
      <c r="F5774" s="106"/>
      <c r="K5774" s="17">
        <v>20979830</v>
      </c>
      <c r="L5774" s="33">
        <v>0.625</v>
      </c>
      <c r="M5774" s="25"/>
    </row>
    <row r="5775" spans="1:13" x14ac:dyDescent="0.25">
      <c r="A5775" s="17">
        <v>47503</v>
      </c>
      <c r="B5775" s="24" t="s">
        <v>87</v>
      </c>
      <c r="C5775" s="25">
        <v>44481</v>
      </c>
      <c r="E5775" t="s">
        <v>89</v>
      </c>
      <c r="F5775" s="106"/>
    </row>
    <row r="5776" spans="1:13" x14ac:dyDescent="0.25">
      <c r="A5776" s="17">
        <v>47504</v>
      </c>
      <c r="B5776" s="24" t="s">
        <v>87</v>
      </c>
      <c r="C5776" s="25">
        <v>44481</v>
      </c>
      <c r="E5776" t="s">
        <v>89</v>
      </c>
      <c r="F5776" s="106"/>
    </row>
    <row r="5777" spans="1:6" x14ac:dyDescent="0.25">
      <c r="A5777" s="17">
        <v>47464</v>
      </c>
      <c r="B5777" s="24" t="s">
        <v>87</v>
      </c>
      <c r="C5777" s="25">
        <v>44481</v>
      </c>
      <c r="E5777" t="s">
        <v>89</v>
      </c>
      <c r="F5777" s="106"/>
    </row>
    <row r="5778" spans="1:6" x14ac:dyDescent="0.25">
      <c r="A5778" s="17">
        <v>47516</v>
      </c>
      <c r="B5778" s="24" t="s">
        <v>87</v>
      </c>
      <c r="C5778" s="25">
        <v>44482</v>
      </c>
      <c r="E5778" t="s">
        <v>89</v>
      </c>
      <c r="F5778" s="106"/>
    </row>
    <row r="5779" spans="1:6" x14ac:dyDescent="0.25">
      <c r="A5779" s="17">
        <v>47647</v>
      </c>
      <c r="B5779" s="24" t="s">
        <v>87</v>
      </c>
      <c r="C5779" s="25">
        <v>44482</v>
      </c>
      <c r="E5779" t="s">
        <v>89</v>
      </c>
      <c r="F5779" s="106"/>
    </row>
    <row r="5780" spans="1:6" x14ac:dyDescent="0.25">
      <c r="A5780" s="17">
        <v>47645</v>
      </c>
      <c r="B5780" s="24" t="s">
        <v>87</v>
      </c>
      <c r="C5780" s="25">
        <v>44482</v>
      </c>
      <c r="E5780" t="s">
        <v>89</v>
      </c>
      <c r="F5780" s="106"/>
    </row>
    <row r="5781" spans="1:6" x14ac:dyDescent="0.25">
      <c r="A5781" s="17">
        <v>47646</v>
      </c>
      <c r="B5781" s="24" t="s">
        <v>87</v>
      </c>
      <c r="C5781" s="25">
        <v>44482</v>
      </c>
      <c r="E5781" t="s">
        <v>89</v>
      </c>
      <c r="F5781" s="106"/>
    </row>
    <row r="5782" spans="1:6" x14ac:dyDescent="0.25">
      <c r="A5782" s="17">
        <v>47757</v>
      </c>
      <c r="B5782" s="24" t="s">
        <v>87</v>
      </c>
      <c r="C5782" s="25">
        <v>44482</v>
      </c>
      <c r="E5782" t="s">
        <v>89</v>
      </c>
      <c r="F5782" s="106"/>
    </row>
    <row r="5783" spans="1:6" x14ac:dyDescent="0.25">
      <c r="A5783" s="17">
        <v>47715</v>
      </c>
      <c r="B5783" s="24" t="s">
        <v>87</v>
      </c>
      <c r="C5783" s="25">
        <v>44482</v>
      </c>
      <c r="E5783" t="s">
        <v>89</v>
      </c>
      <c r="F5783" s="106"/>
    </row>
    <row r="5784" spans="1:6" x14ac:dyDescent="0.25">
      <c r="A5784" s="17">
        <v>47831</v>
      </c>
      <c r="B5784" s="24" t="s">
        <v>87</v>
      </c>
      <c r="C5784" s="25">
        <v>44482</v>
      </c>
      <c r="E5784" t="s">
        <v>89</v>
      </c>
      <c r="F5784" s="106"/>
    </row>
    <row r="5785" spans="1:6" x14ac:dyDescent="0.25">
      <c r="A5785" s="17">
        <v>48005</v>
      </c>
      <c r="B5785" s="24" t="s">
        <v>87</v>
      </c>
      <c r="C5785" s="25">
        <v>44482</v>
      </c>
      <c r="E5785" t="s">
        <v>89</v>
      </c>
      <c r="F5785" s="106"/>
    </row>
    <row r="5786" spans="1:6" x14ac:dyDescent="0.25">
      <c r="A5786" s="17">
        <v>47514</v>
      </c>
      <c r="B5786" s="24" t="s">
        <v>87</v>
      </c>
      <c r="C5786" s="25">
        <v>44483</v>
      </c>
      <c r="E5786" t="s">
        <v>89</v>
      </c>
      <c r="F5786" s="106"/>
    </row>
    <row r="5787" spans="1:6" x14ac:dyDescent="0.25">
      <c r="A5787" s="17">
        <v>47519</v>
      </c>
      <c r="B5787" s="24" t="s">
        <v>87</v>
      </c>
      <c r="C5787" s="25">
        <v>44483</v>
      </c>
      <c r="E5787" t="s">
        <v>89</v>
      </c>
      <c r="F5787" s="106"/>
    </row>
    <row r="5788" spans="1:6" x14ac:dyDescent="0.25">
      <c r="A5788" s="17">
        <v>47917</v>
      </c>
      <c r="B5788" s="24" t="s">
        <v>87</v>
      </c>
      <c r="C5788" s="25">
        <v>44483</v>
      </c>
      <c r="E5788" t="s">
        <v>89</v>
      </c>
      <c r="F5788" s="106"/>
    </row>
    <row r="5789" spans="1:6" x14ac:dyDescent="0.25">
      <c r="A5789" s="17">
        <v>47955</v>
      </c>
      <c r="B5789" s="24" t="s">
        <v>87</v>
      </c>
      <c r="C5789" s="25">
        <v>44483</v>
      </c>
      <c r="E5789" t="s">
        <v>89</v>
      </c>
      <c r="F5789" s="106"/>
    </row>
    <row r="5790" spans="1:6" x14ac:dyDescent="0.25">
      <c r="A5790" s="17">
        <v>47957</v>
      </c>
      <c r="B5790" s="24" t="s">
        <v>87</v>
      </c>
      <c r="C5790" s="25">
        <v>44483</v>
      </c>
      <c r="E5790" t="s">
        <v>89</v>
      </c>
      <c r="F5790" s="106"/>
    </row>
    <row r="5791" spans="1:6" x14ac:dyDescent="0.25">
      <c r="A5791" s="17">
        <v>47775</v>
      </c>
      <c r="B5791" s="24" t="s">
        <v>87</v>
      </c>
      <c r="C5791" s="25">
        <v>44483</v>
      </c>
      <c r="E5791" t="s">
        <v>89</v>
      </c>
      <c r="F5791" s="106"/>
    </row>
    <row r="5792" spans="1:6" x14ac:dyDescent="0.25">
      <c r="A5792" s="17">
        <v>47708</v>
      </c>
      <c r="B5792" s="24" t="s">
        <v>87</v>
      </c>
      <c r="C5792" s="25">
        <v>44483</v>
      </c>
      <c r="E5792" t="s">
        <v>89</v>
      </c>
      <c r="F5792" s="106"/>
    </row>
    <row r="5793" spans="1:6" x14ac:dyDescent="0.25">
      <c r="A5793" s="17">
        <v>47659</v>
      </c>
      <c r="B5793" s="24" t="s">
        <v>87</v>
      </c>
      <c r="C5793" s="25">
        <v>44487</v>
      </c>
      <c r="E5793" t="s">
        <v>89</v>
      </c>
      <c r="F5793" s="106"/>
    </row>
    <row r="5794" spans="1:6" x14ac:dyDescent="0.25">
      <c r="A5794" s="17">
        <v>47515</v>
      </c>
      <c r="B5794" s="24" t="s">
        <v>87</v>
      </c>
      <c r="C5794" s="25">
        <v>44487</v>
      </c>
      <c r="E5794" t="s">
        <v>89</v>
      </c>
      <c r="F5794" s="106"/>
    </row>
    <row r="5795" spans="1:6" x14ac:dyDescent="0.25">
      <c r="A5795" s="17">
        <v>47657</v>
      </c>
      <c r="B5795" s="24" t="s">
        <v>87</v>
      </c>
      <c r="C5795" s="25">
        <v>44487</v>
      </c>
      <c r="E5795" t="s">
        <v>89</v>
      </c>
      <c r="F5795" s="106"/>
    </row>
    <row r="5796" spans="1:6" x14ac:dyDescent="0.25">
      <c r="A5796" s="17">
        <v>47656</v>
      </c>
      <c r="B5796" s="24" t="s">
        <v>87</v>
      </c>
      <c r="C5796" s="25">
        <v>44487</v>
      </c>
      <c r="E5796" t="s">
        <v>89</v>
      </c>
      <c r="F5796" s="106"/>
    </row>
    <row r="5797" spans="1:6" x14ac:dyDescent="0.25">
      <c r="A5797" s="17">
        <v>47655</v>
      </c>
      <c r="B5797" s="24" t="s">
        <v>87</v>
      </c>
      <c r="C5797" s="25">
        <v>44487</v>
      </c>
      <c r="E5797" t="s">
        <v>89</v>
      </c>
      <c r="F5797" s="106"/>
    </row>
    <row r="5798" spans="1:6" x14ac:dyDescent="0.25">
      <c r="A5798" s="17">
        <v>47654</v>
      </c>
      <c r="B5798" s="24" t="s">
        <v>87</v>
      </c>
      <c r="C5798" s="25">
        <v>44487</v>
      </c>
      <c r="E5798" t="s">
        <v>89</v>
      </c>
      <c r="F5798" s="106"/>
    </row>
    <row r="5799" spans="1:6" x14ac:dyDescent="0.25">
      <c r="A5799" s="17">
        <v>47726</v>
      </c>
      <c r="B5799" s="24" t="s">
        <v>87</v>
      </c>
      <c r="C5799" s="25">
        <v>44487</v>
      </c>
      <c r="E5799" t="s">
        <v>89</v>
      </c>
      <c r="F5799" s="106"/>
    </row>
    <row r="5800" spans="1:6" x14ac:dyDescent="0.25">
      <c r="A5800" s="17">
        <v>43018</v>
      </c>
      <c r="B5800" s="26" t="s">
        <v>84</v>
      </c>
      <c r="C5800" s="25">
        <v>44357</v>
      </c>
      <c r="D5800" s="27">
        <v>1</v>
      </c>
      <c r="E5800" t="s">
        <v>89</v>
      </c>
      <c r="F5800" s="106"/>
    </row>
    <row r="5801" spans="1:6" x14ac:dyDescent="0.25">
      <c r="A5801" s="17">
        <v>43424</v>
      </c>
      <c r="B5801" s="26" t="s">
        <v>84</v>
      </c>
      <c r="C5801" s="25">
        <v>44357</v>
      </c>
      <c r="E5801" t="s">
        <v>89</v>
      </c>
      <c r="F5801" s="106"/>
    </row>
    <row r="5802" spans="1:6" x14ac:dyDescent="0.25">
      <c r="A5802" s="17">
        <v>43022</v>
      </c>
      <c r="B5802" s="26" t="s">
        <v>84</v>
      </c>
      <c r="C5802" s="25">
        <v>44357</v>
      </c>
      <c r="D5802" s="27">
        <v>1</v>
      </c>
      <c r="E5802" t="s">
        <v>89</v>
      </c>
      <c r="F5802" s="106"/>
    </row>
    <row r="5803" spans="1:6" x14ac:dyDescent="0.25">
      <c r="A5803" s="17">
        <v>43206</v>
      </c>
      <c r="B5803" s="26" t="s">
        <v>84</v>
      </c>
      <c r="C5803" s="25">
        <v>44358</v>
      </c>
      <c r="D5803" s="27">
        <v>1</v>
      </c>
      <c r="E5803" t="s">
        <v>89</v>
      </c>
      <c r="F5803" s="106"/>
    </row>
    <row r="5804" spans="1:6" x14ac:dyDescent="0.25">
      <c r="A5804" s="17">
        <v>46293</v>
      </c>
      <c r="B5804" s="26" t="s">
        <v>84</v>
      </c>
      <c r="C5804" s="25">
        <v>44358</v>
      </c>
      <c r="E5804" t="s">
        <v>89</v>
      </c>
      <c r="F5804" s="106"/>
    </row>
    <row r="5805" spans="1:6" x14ac:dyDescent="0.25">
      <c r="A5805" s="17">
        <v>43427</v>
      </c>
      <c r="B5805" s="26" t="s">
        <v>84</v>
      </c>
      <c r="C5805" s="25">
        <v>44359</v>
      </c>
      <c r="D5805" s="27">
        <v>1</v>
      </c>
      <c r="E5805" t="s">
        <v>89</v>
      </c>
      <c r="F5805" s="106"/>
    </row>
    <row r="5806" spans="1:6" x14ac:dyDescent="0.25">
      <c r="A5806" s="17">
        <v>47588</v>
      </c>
      <c r="B5806" s="24" t="s">
        <v>87</v>
      </c>
      <c r="C5806" s="25">
        <v>44487</v>
      </c>
      <c r="E5806" t="s">
        <v>89</v>
      </c>
      <c r="F5806" s="106"/>
    </row>
    <row r="5807" spans="1:6" x14ac:dyDescent="0.25">
      <c r="A5807" s="17">
        <v>48007</v>
      </c>
      <c r="B5807" s="24" t="s">
        <v>87</v>
      </c>
      <c r="C5807" s="25">
        <v>44488</v>
      </c>
      <c r="E5807" t="s">
        <v>89</v>
      </c>
      <c r="F5807" s="106"/>
    </row>
    <row r="5808" spans="1:6" x14ac:dyDescent="0.25">
      <c r="A5808" s="17">
        <v>47513</v>
      </c>
      <c r="B5808" s="24" t="s">
        <v>87</v>
      </c>
      <c r="C5808" s="25">
        <v>44488</v>
      </c>
      <c r="E5808" t="s">
        <v>89</v>
      </c>
      <c r="F5808" s="106"/>
    </row>
    <row r="5809" spans="1:6" x14ac:dyDescent="0.25">
      <c r="A5809" s="17">
        <v>48139</v>
      </c>
      <c r="B5809" s="24" t="s">
        <v>87</v>
      </c>
      <c r="C5809" s="25">
        <v>44488</v>
      </c>
      <c r="E5809" t="s">
        <v>89</v>
      </c>
      <c r="F5809" s="106"/>
    </row>
    <row r="5810" spans="1:6" x14ac:dyDescent="0.25">
      <c r="A5810" s="17">
        <v>47951</v>
      </c>
      <c r="B5810" s="24" t="s">
        <v>87</v>
      </c>
      <c r="C5810" s="25">
        <v>44488</v>
      </c>
      <c r="E5810" t="s">
        <v>89</v>
      </c>
      <c r="F5810" s="106"/>
    </row>
    <row r="5811" spans="1:6" x14ac:dyDescent="0.25">
      <c r="A5811" s="17">
        <v>47669</v>
      </c>
      <c r="B5811" s="24" t="s">
        <v>87</v>
      </c>
      <c r="C5811" s="25">
        <v>44488</v>
      </c>
      <c r="E5811" t="s">
        <v>89</v>
      </c>
      <c r="F5811" s="106"/>
    </row>
    <row r="5812" spans="1:6" x14ac:dyDescent="0.25">
      <c r="A5812" s="17">
        <v>47711</v>
      </c>
      <c r="B5812" s="24" t="s">
        <v>87</v>
      </c>
      <c r="C5812" s="25">
        <v>44488</v>
      </c>
      <c r="E5812" t="s">
        <v>89</v>
      </c>
      <c r="F5812" s="106"/>
    </row>
    <row r="5813" spans="1:6" x14ac:dyDescent="0.25">
      <c r="A5813" s="17">
        <v>47938</v>
      </c>
      <c r="B5813" s="24" t="s">
        <v>87</v>
      </c>
      <c r="C5813" s="25">
        <v>44488</v>
      </c>
      <c r="E5813" t="s">
        <v>89</v>
      </c>
      <c r="F5813" s="106"/>
    </row>
    <row r="5814" spans="1:6" x14ac:dyDescent="0.25">
      <c r="A5814" s="17">
        <v>47763</v>
      </c>
      <c r="B5814" s="24" t="s">
        <v>87</v>
      </c>
      <c r="C5814" s="25">
        <v>44489</v>
      </c>
      <c r="E5814" t="s">
        <v>89</v>
      </c>
      <c r="F5814" s="106"/>
    </row>
    <row r="5815" spans="1:6" x14ac:dyDescent="0.25">
      <c r="A5815" s="17">
        <v>48050</v>
      </c>
      <c r="B5815" s="24" t="s">
        <v>87</v>
      </c>
      <c r="C5815" s="25">
        <v>44489</v>
      </c>
      <c r="E5815" t="s">
        <v>89</v>
      </c>
      <c r="F5815" s="106"/>
    </row>
    <row r="5816" spans="1:6" x14ac:dyDescent="0.25">
      <c r="A5816" s="17">
        <v>48051</v>
      </c>
      <c r="B5816" s="24" t="s">
        <v>87</v>
      </c>
      <c r="C5816" s="25">
        <v>44489</v>
      </c>
      <c r="E5816" t="s">
        <v>89</v>
      </c>
      <c r="F5816" s="106"/>
    </row>
    <row r="5817" spans="1:6" x14ac:dyDescent="0.25">
      <c r="A5817" s="17">
        <v>47616</v>
      </c>
      <c r="B5817" s="24" t="s">
        <v>87</v>
      </c>
      <c r="C5817" s="25">
        <v>44489</v>
      </c>
      <c r="E5817" t="s">
        <v>89</v>
      </c>
      <c r="F5817" s="106"/>
    </row>
    <row r="5818" spans="1:6" x14ac:dyDescent="0.25">
      <c r="A5818" s="17">
        <v>47980</v>
      </c>
      <c r="B5818" s="24" t="s">
        <v>87</v>
      </c>
      <c r="C5818" s="25">
        <v>44490</v>
      </c>
      <c r="D5818" t="s">
        <v>193</v>
      </c>
      <c r="E5818" t="s">
        <v>89</v>
      </c>
      <c r="F5818" s="106"/>
    </row>
    <row r="5819" spans="1:6" x14ac:dyDescent="0.25">
      <c r="A5819" s="17">
        <v>47728</v>
      </c>
      <c r="B5819" s="24" t="s">
        <v>87</v>
      </c>
      <c r="C5819" s="25">
        <v>44490</v>
      </c>
      <c r="D5819" t="s">
        <v>193</v>
      </c>
      <c r="E5819" t="s">
        <v>89</v>
      </c>
      <c r="F5819" s="106"/>
    </row>
    <row r="5820" spans="1:6" x14ac:dyDescent="0.25">
      <c r="A5820" s="17">
        <v>47978</v>
      </c>
      <c r="B5820" s="24" t="s">
        <v>87</v>
      </c>
      <c r="C5820" s="25">
        <v>44490</v>
      </c>
      <c r="D5820" t="s">
        <v>193</v>
      </c>
      <c r="E5820" t="s">
        <v>89</v>
      </c>
      <c r="F5820" s="106"/>
    </row>
    <row r="5821" spans="1:6" x14ac:dyDescent="0.25">
      <c r="A5821" s="17">
        <v>48018</v>
      </c>
      <c r="B5821" s="24" t="s">
        <v>87</v>
      </c>
      <c r="C5821" s="25">
        <v>44490</v>
      </c>
      <c r="D5821" t="s">
        <v>193</v>
      </c>
      <c r="E5821" t="s">
        <v>89</v>
      </c>
      <c r="F5821" s="106"/>
    </row>
    <row r="5822" spans="1:6" x14ac:dyDescent="0.25">
      <c r="A5822" s="17">
        <v>48044</v>
      </c>
      <c r="B5822" s="24" t="s">
        <v>87</v>
      </c>
      <c r="C5822" s="25">
        <v>44490</v>
      </c>
      <c r="D5822" t="s">
        <v>193</v>
      </c>
      <c r="E5822" t="s">
        <v>89</v>
      </c>
      <c r="F5822" s="106"/>
    </row>
    <row r="5823" spans="1:6" x14ac:dyDescent="0.25">
      <c r="A5823" s="17">
        <v>47979</v>
      </c>
      <c r="B5823" s="24" t="s">
        <v>87</v>
      </c>
      <c r="C5823" s="25">
        <v>44490</v>
      </c>
      <c r="D5823" t="s">
        <v>193</v>
      </c>
      <c r="E5823" t="s">
        <v>89</v>
      </c>
      <c r="F5823" s="106"/>
    </row>
    <row r="5824" spans="1:6" x14ac:dyDescent="0.25">
      <c r="A5824" s="17">
        <v>47981</v>
      </c>
      <c r="B5824" s="24" t="s">
        <v>87</v>
      </c>
      <c r="C5824" s="25">
        <v>44490</v>
      </c>
      <c r="D5824" t="s">
        <v>193</v>
      </c>
      <c r="E5824" t="s">
        <v>89</v>
      </c>
      <c r="F5824" s="106"/>
    </row>
    <row r="5825" spans="1:6" x14ac:dyDescent="0.25">
      <c r="A5825" s="17">
        <v>47753</v>
      </c>
      <c r="B5825" s="24" t="s">
        <v>87</v>
      </c>
      <c r="C5825" s="25">
        <v>44490</v>
      </c>
      <c r="D5825" t="s">
        <v>193</v>
      </c>
      <c r="E5825" t="s">
        <v>89</v>
      </c>
      <c r="F5825" s="106"/>
    </row>
    <row r="5826" spans="1:6" x14ac:dyDescent="0.25">
      <c r="A5826" s="17">
        <v>47316</v>
      </c>
      <c r="B5826" s="24" t="s">
        <v>87</v>
      </c>
      <c r="C5826" s="25">
        <v>44491</v>
      </c>
      <c r="E5826" t="s">
        <v>89</v>
      </c>
      <c r="F5826" s="106"/>
    </row>
    <row r="5827" spans="1:6" x14ac:dyDescent="0.25">
      <c r="A5827" s="17">
        <v>47522</v>
      </c>
      <c r="B5827" s="24" t="s">
        <v>87</v>
      </c>
      <c r="C5827" s="25">
        <v>44491</v>
      </c>
      <c r="E5827" t="s">
        <v>89</v>
      </c>
      <c r="F5827" s="106"/>
    </row>
    <row r="5828" spans="1:6" x14ac:dyDescent="0.25">
      <c r="A5828" s="17">
        <v>48137</v>
      </c>
      <c r="B5828" s="24" t="s">
        <v>87</v>
      </c>
      <c r="C5828" s="25">
        <v>44491</v>
      </c>
      <c r="E5828" t="s">
        <v>89</v>
      </c>
      <c r="F5828" s="106"/>
    </row>
    <row r="5829" spans="1:6" x14ac:dyDescent="0.25">
      <c r="A5829" s="17">
        <v>48135</v>
      </c>
      <c r="B5829" s="24" t="s">
        <v>87</v>
      </c>
      <c r="C5829" s="25">
        <v>44491</v>
      </c>
      <c r="E5829" t="s">
        <v>89</v>
      </c>
      <c r="F5829" s="106"/>
    </row>
    <row r="5830" spans="1:6" x14ac:dyDescent="0.25">
      <c r="A5830" s="17">
        <v>48657</v>
      </c>
      <c r="B5830" s="24" t="s">
        <v>87</v>
      </c>
      <c r="C5830" s="25">
        <v>44491</v>
      </c>
      <c r="E5830" t="s">
        <v>89</v>
      </c>
      <c r="F5830" s="106"/>
    </row>
    <row r="5831" spans="1:6" x14ac:dyDescent="0.25">
      <c r="A5831" s="17">
        <v>51730</v>
      </c>
      <c r="B5831" s="24" t="s">
        <v>87</v>
      </c>
      <c r="C5831" s="25">
        <v>44491</v>
      </c>
      <c r="E5831" t="s">
        <v>89</v>
      </c>
      <c r="F5831" s="106"/>
    </row>
    <row r="5832" spans="1:6" x14ac:dyDescent="0.25">
      <c r="A5832" s="17">
        <v>12510985</v>
      </c>
      <c r="B5832" s="33" t="s">
        <v>87</v>
      </c>
      <c r="C5832" s="25">
        <v>44550</v>
      </c>
      <c r="E5832" t="s">
        <v>89</v>
      </c>
      <c r="F5832" s="106"/>
    </row>
    <row r="5833" spans="1:6" x14ac:dyDescent="0.25">
      <c r="A5833" s="17">
        <v>12510986</v>
      </c>
      <c r="B5833" s="33" t="s">
        <v>87</v>
      </c>
      <c r="C5833" s="25">
        <v>44550</v>
      </c>
      <c r="E5833" t="s">
        <v>89</v>
      </c>
      <c r="F5833" s="106"/>
    </row>
    <row r="5834" spans="1:6" x14ac:dyDescent="0.25">
      <c r="A5834" s="17">
        <v>12510987</v>
      </c>
      <c r="B5834" s="33" t="s">
        <v>87</v>
      </c>
      <c r="C5834" s="25">
        <v>44550</v>
      </c>
      <c r="E5834" t="s">
        <v>89</v>
      </c>
      <c r="F5834" s="106"/>
    </row>
    <row r="5835" spans="1:6" x14ac:dyDescent="0.25">
      <c r="A5835" s="17">
        <v>12510988</v>
      </c>
      <c r="B5835" s="33" t="s">
        <v>87</v>
      </c>
      <c r="C5835" s="25">
        <v>44550</v>
      </c>
      <c r="E5835" t="s">
        <v>89</v>
      </c>
      <c r="F5835" s="106"/>
    </row>
    <row r="5836" spans="1:6" x14ac:dyDescent="0.25">
      <c r="A5836" s="17">
        <v>51765</v>
      </c>
      <c r="B5836" s="26" t="s">
        <v>93</v>
      </c>
      <c r="C5836" s="25">
        <v>44393</v>
      </c>
      <c r="E5836" t="s">
        <v>89</v>
      </c>
      <c r="F5836" s="106"/>
    </row>
    <row r="5837" spans="1:6" x14ac:dyDescent="0.25">
      <c r="A5837" s="17">
        <v>43880</v>
      </c>
      <c r="B5837" s="26" t="s">
        <v>91</v>
      </c>
      <c r="C5837" s="25">
        <v>44393</v>
      </c>
      <c r="E5837" t="s">
        <v>89</v>
      </c>
      <c r="F5837" s="106"/>
    </row>
    <row r="5838" spans="1:6" x14ac:dyDescent="0.25">
      <c r="A5838" s="17">
        <v>43929</v>
      </c>
      <c r="B5838" s="26" t="s">
        <v>91</v>
      </c>
      <c r="C5838" s="25">
        <v>44393</v>
      </c>
      <c r="E5838" t="s">
        <v>89</v>
      </c>
      <c r="F5838" s="106"/>
    </row>
    <row r="5839" spans="1:6" x14ac:dyDescent="0.25">
      <c r="A5839" s="17">
        <v>51562</v>
      </c>
      <c r="B5839" s="26" t="s">
        <v>91</v>
      </c>
      <c r="C5839" s="25">
        <v>44393</v>
      </c>
      <c r="E5839" t="s">
        <v>89</v>
      </c>
      <c r="F5839" s="106"/>
    </row>
    <row r="5840" spans="1:6" x14ac:dyDescent="0.25">
      <c r="A5840" s="17">
        <v>18401351</v>
      </c>
      <c r="B5840" s="26" t="s">
        <v>91</v>
      </c>
      <c r="C5840" s="25">
        <v>44393</v>
      </c>
      <c r="E5840" t="s">
        <v>89</v>
      </c>
      <c r="F5840" s="106"/>
    </row>
    <row r="5841" spans="1:6" x14ac:dyDescent="0.25">
      <c r="A5841" s="17">
        <v>37693</v>
      </c>
      <c r="B5841" s="26" t="s">
        <v>91</v>
      </c>
      <c r="C5841" s="25">
        <v>44393</v>
      </c>
      <c r="E5841" t="s">
        <v>89</v>
      </c>
      <c r="F5841" s="106"/>
    </row>
    <row r="5842" spans="1:6" x14ac:dyDescent="0.25">
      <c r="A5842" s="17">
        <v>47529</v>
      </c>
      <c r="B5842" s="26" t="s">
        <v>91</v>
      </c>
      <c r="C5842" s="25">
        <v>44393</v>
      </c>
      <c r="E5842" t="s">
        <v>89</v>
      </c>
      <c r="F5842" s="106"/>
    </row>
    <row r="5843" spans="1:6" x14ac:dyDescent="0.25">
      <c r="A5843" s="17">
        <v>50530</v>
      </c>
      <c r="B5843" s="26" t="s">
        <v>91</v>
      </c>
      <c r="C5843" s="25">
        <v>44393</v>
      </c>
      <c r="E5843" t="s">
        <v>89</v>
      </c>
      <c r="F5843" s="106"/>
    </row>
    <row r="5844" spans="1:6" x14ac:dyDescent="0.25">
      <c r="A5844" s="17">
        <v>12510989</v>
      </c>
      <c r="B5844" s="33" t="s">
        <v>87</v>
      </c>
      <c r="C5844" s="25">
        <v>44550</v>
      </c>
      <c r="E5844" t="s">
        <v>89</v>
      </c>
      <c r="F5844" s="106"/>
    </row>
    <row r="5845" spans="1:6" x14ac:dyDescent="0.25">
      <c r="A5845" s="17">
        <v>12510990</v>
      </c>
      <c r="B5845" s="33" t="s">
        <v>87</v>
      </c>
      <c r="C5845" s="25">
        <v>44550</v>
      </c>
      <c r="E5845" t="s">
        <v>89</v>
      </c>
      <c r="F5845" s="106"/>
    </row>
    <row r="5846" spans="1:6" x14ac:dyDescent="0.25">
      <c r="A5846" s="17">
        <v>12510991</v>
      </c>
      <c r="B5846" s="33" t="s">
        <v>87</v>
      </c>
      <c r="C5846" s="25">
        <v>44550</v>
      </c>
      <c r="E5846" t="s">
        <v>89</v>
      </c>
      <c r="F5846" s="106"/>
    </row>
    <row r="5847" spans="1:6" x14ac:dyDescent="0.25">
      <c r="A5847" s="17">
        <v>12510992</v>
      </c>
      <c r="B5847" s="33" t="s">
        <v>87</v>
      </c>
      <c r="C5847" s="25">
        <v>44550</v>
      </c>
      <c r="E5847" t="s">
        <v>89</v>
      </c>
      <c r="F5847" s="106"/>
    </row>
    <row r="5848" spans="1:6" x14ac:dyDescent="0.25">
      <c r="A5848" s="17">
        <v>12510993</v>
      </c>
      <c r="B5848" s="33" t="s">
        <v>87</v>
      </c>
      <c r="C5848" s="25">
        <v>44550</v>
      </c>
      <c r="E5848" t="s">
        <v>89</v>
      </c>
      <c r="F5848" s="106"/>
    </row>
    <row r="5849" spans="1:6" x14ac:dyDescent="0.25">
      <c r="A5849" s="17">
        <v>12510994</v>
      </c>
      <c r="B5849" s="33" t="s">
        <v>87</v>
      </c>
      <c r="C5849" s="25">
        <v>44550</v>
      </c>
      <c r="E5849" t="s">
        <v>89</v>
      </c>
      <c r="F5849" s="106"/>
    </row>
    <row r="5850" spans="1:6" x14ac:dyDescent="0.25">
      <c r="A5850" s="17">
        <v>12510995</v>
      </c>
      <c r="B5850" s="33" t="s">
        <v>87</v>
      </c>
      <c r="C5850" s="25">
        <v>44550</v>
      </c>
      <c r="E5850" t="s">
        <v>89</v>
      </c>
      <c r="F5850" s="106"/>
    </row>
    <row r="5851" spans="1:6" x14ac:dyDescent="0.25">
      <c r="A5851" s="17">
        <v>12510996</v>
      </c>
      <c r="B5851" s="33" t="s">
        <v>87</v>
      </c>
      <c r="C5851" s="25">
        <v>44550</v>
      </c>
      <c r="E5851" t="s">
        <v>89</v>
      </c>
      <c r="F5851" s="106"/>
    </row>
    <row r="5852" spans="1:6" x14ac:dyDescent="0.25">
      <c r="A5852" s="17">
        <v>12510997</v>
      </c>
      <c r="B5852" s="33" t="s">
        <v>87</v>
      </c>
      <c r="C5852" s="25">
        <v>44550</v>
      </c>
      <c r="E5852" t="s">
        <v>89</v>
      </c>
      <c r="F5852" s="106"/>
    </row>
    <row r="5853" spans="1:6" x14ac:dyDescent="0.25">
      <c r="A5853" s="17">
        <v>12510998</v>
      </c>
      <c r="B5853" s="33" t="s">
        <v>87</v>
      </c>
      <c r="C5853" s="25">
        <v>44550</v>
      </c>
      <c r="E5853" t="s">
        <v>89</v>
      </c>
      <c r="F5853" s="106"/>
    </row>
    <row r="5854" spans="1:6" x14ac:dyDescent="0.25">
      <c r="A5854" s="17">
        <v>12510999</v>
      </c>
      <c r="B5854" s="33" t="s">
        <v>87</v>
      </c>
      <c r="C5854" s="25">
        <v>44550</v>
      </c>
      <c r="E5854" t="s">
        <v>89</v>
      </c>
      <c r="F5854" s="106"/>
    </row>
    <row r="5855" spans="1:6" x14ac:dyDescent="0.25">
      <c r="A5855" s="17">
        <v>12511000</v>
      </c>
      <c r="B5855" s="33" t="s">
        <v>87</v>
      </c>
      <c r="C5855" s="25">
        <v>44550</v>
      </c>
      <c r="E5855" t="s">
        <v>89</v>
      </c>
      <c r="F5855" s="106"/>
    </row>
    <row r="5856" spans="1:6" x14ac:dyDescent="0.25">
      <c r="A5856" s="17">
        <v>12511001</v>
      </c>
      <c r="B5856" s="33" t="s">
        <v>87</v>
      </c>
      <c r="C5856" s="25">
        <v>44550</v>
      </c>
      <c r="E5856" t="s">
        <v>89</v>
      </c>
      <c r="F5856" s="106"/>
    </row>
    <row r="5857" spans="1:6" x14ac:dyDescent="0.25">
      <c r="A5857" s="17">
        <v>12511002</v>
      </c>
      <c r="B5857" s="33" t="s">
        <v>87</v>
      </c>
      <c r="C5857" s="25">
        <v>44550</v>
      </c>
      <c r="E5857" t="s">
        <v>89</v>
      </c>
      <c r="F5857" s="106"/>
    </row>
    <row r="5858" spans="1:6" x14ac:dyDescent="0.25">
      <c r="A5858" s="17">
        <v>12511003</v>
      </c>
      <c r="B5858" s="33" t="s">
        <v>87</v>
      </c>
      <c r="C5858" s="25">
        <v>44550</v>
      </c>
      <c r="E5858" t="s">
        <v>89</v>
      </c>
      <c r="F5858" s="106"/>
    </row>
    <row r="5859" spans="1:6" x14ac:dyDescent="0.25">
      <c r="A5859" s="17">
        <v>12511004</v>
      </c>
      <c r="B5859" s="33" t="s">
        <v>87</v>
      </c>
      <c r="C5859" s="25">
        <v>44550</v>
      </c>
      <c r="E5859" t="s">
        <v>89</v>
      </c>
      <c r="F5859" s="106"/>
    </row>
    <row r="5860" spans="1:6" x14ac:dyDescent="0.25">
      <c r="A5860" s="17">
        <v>12511005</v>
      </c>
      <c r="B5860" s="33" t="s">
        <v>87</v>
      </c>
      <c r="C5860" s="25">
        <v>44550</v>
      </c>
      <c r="E5860" t="s">
        <v>89</v>
      </c>
      <c r="F5860" s="106"/>
    </row>
    <row r="5861" spans="1:6" x14ac:dyDescent="0.25">
      <c r="A5861" s="17">
        <v>12511006</v>
      </c>
      <c r="B5861" s="33" t="s">
        <v>87</v>
      </c>
      <c r="C5861" s="25">
        <v>44550</v>
      </c>
      <c r="E5861" t="s">
        <v>89</v>
      </c>
      <c r="F5861" s="106"/>
    </row>
    <row r="5862" spans="1:6" x14ac:dyDescent="0.25">
      <c r="A5862" s="17">
        <v>12511007</v>
      </c>
      <c r="B5862" s="33" t="s">
        <v>87</v>
      </c>
      <c r="C5862" s="25">
        <v>44550</v>
      </c>
      <c r="E5862" t="s">
        <v>89</v>
      </c>
      <c r="F5862" s="106"/>
    </row>
    <row r="5863" spans="1:6" x14ac:dyDescent="0.25">
      <c r="A5863" s="17">
        <v>12511008</v>
      </c>
      <c r="B5863" s="33" t="s">
        <v>87</v>
      </c>
      <c r="C5863" s="25">
        <v>44550</v>
      </c>
      <c r="E5863" t="s">
        <v>89</v>
      </c>
      <c r="F5863" s="106"/>
    </row>
    <row r="5864" spans="1:6" x14ac:dyDescent="0.25">
      <c r="A5864" s="17">
        <v>12511009</v>
      </c>
      <c r="B5864" s="33" t="s">
        <v>87</v>
      </c>
      <c r="C5864" s="25">
        <v>44550</v>
      </c>
      <c r="E5864" t="s">
        <v>89</v>
      </c>
      <c r="F5864" s="106"/>
    </row>
    <row r="5865" spans="1:6" x14ac:dyDescent="0.25">
      <c r="A5865" s="17">
        <v>12511010</v>
      </c>
      <c r="B5865" s="33" t="s">
        <v>87</v>
      </c>
      <c r="C5865" s="25">
        <v>44550</v>
      </c>
      <c r="E5865" t="s">
        <v>89</v>
      </c>
      <c r="F5865" s="106"/>
    </row>
    <row r="5866" spans="1:6" x14ac:dyDescent="0.25">
      <c r="A5866" s="17">
        <v>12511011</v>
      </c>
      <c r="B5866" s="33" t="s">
        <v>87</v>
      </c>
      <c r="C5866" s="25">
        <v>44550</v>
      </c>
      <c r="E5866" t="s">
        <v>89</v>
      </c>
      <c r="F5866" s="106"/>
    </row>
    <row r="5867" spans="1:6" x14ac:dyDescent="0.25">
      <c r="A5867" s="17">
        <v>12511012</v>
      </c>
      <c r="B5867" s="33" t="s">
        <v>87</v>
      </c>
      <c r="C5867" s="25">
        <v>44550</v>
      </c>
      <c r="E5867" t="s">
        <v>89</v>
      </c>
      <c r="F5867" s="106"/>
    </row>
    <row r="5868" spans="1:6" x14ac:dyDescent="0.25">
      <c r="A5868" s="17">
        <v>12511013</v>
      </c>
      <c r="B5868" s="33" t="s">
        <v>87</v>
      </c>
      <c r="C5868" s="25">
        <v>44550</v>
      </c>
      <c r="E5868" t="s">
        <v>89</v>
      </c>
      <c r="F5868" s="106"/>
    </row>
    <row r="5869" spans="1:6" x14ac:dyDescent="0.25">
      <c r="A5869" s="17">
        <v>12511014</v>
      </c>
      <c r="B5869" s="33" t="s">
        <v>87</v>
      </c>
      <c r="C5869" s="25">
        <v>44550</v>
      </c>
      <c r="E5869" t="s">
        <v>89</v>
      </c>
      <c r="F5869" s="106"/>
    </row>
    <row r="5870" spans="1:6" x14ac:dyDescent="0.25">
      <c r="A5870" s="17">
        <v>12511015</v>
      </c>
      <c r="B5870" s="33" t="s">
        <v>87</v>
      </c>
      <c r="C5870" s="25">
        <v>44550</v>
      </c>
      <c r="E5870" t="s">
        <v>89</v>
      </c>
      <c r="F5870" s="106"/>
    </row>
    <row r="5871" spans="1:6" x14ac:dyDescent="0.25">
      <c r="A5871" s="17">
        <v>12511016</v>
      </c>
      <c r="B5871" s="33" t="s">
        <v>87</v>
      </c>
      <c r="C5871" s="25">
        <v>44550</v>
      </c>
      <c r="E5871" t="s">
        <v>89</v>
      </c>
      <c r="F5871" s="106"/>
    </row>
    <row r="5872" spans="1:6" x14ac:dyDescent="0.25">
      <c r="A5872" s="17">
        <v>12511017</v>
      </c>
      <c r="B5872" s="33" t="s">
        <v>87</v>
      </c>
      <c r="C5872" s="25">
        <v>44550</v>
      </c>
      <c r="E5872" t="s">
        <v>89</v>
      </c>
      <c r="F5872" s="106"/>
    </row>
    <row r="5873" spans="1:6" x14ac:dyDescent="0.25">
      <c r="A5873" s="17">
        <v>12511018</v>
      </c>
      <c r="B5873" s="33" t="s">
        <v>87</v>
      </c>
      <c r="C5873" s="25">
        <v>44550</v>
      </c>
      <c r="E5873" t="s">
        <v>89</v>
      </c>
      <c r="F5873" s="106"/>
    </row>
    <row r="5874" spans="1:6" x14ac:dyDescent="0.25">
      <c r="A5874" s="17">
        <v>12511019</v>
      </c>
      <c r="B5874" s="33" t="s">
        <v>87</v>
      </c>
      <c r="C5874" s="25">
        <v>44550</v>
      </c>
      <c r="E5874" t="s">
        <v>89</v>
      </c>
      <c r="F5874" s="106"/>
    </row>
    <row r="5875" spans="1:6" x14ac:dyDescent="0.25">
      <c r="A5875" s="17">
        <v>12511020</v>
      </c>
      <c r="B5875" s="33" t="s">
        <v>87</v>
      </c>
      <c r="C5875" s="25">
        <v>44550</v>
      </c>
      <c r="E5875" t="s">
        <v>89</v>
      </c>
      <c r="F5875" s="106"/>
    </row>
    <row r="5876" spans="1:6" x14ac:dyDescent="0.25">
      <c r="A5876" s="17">
        <v>12511021</v>
      </c>
      <c r="B5876" s="33" t="s">
        <v>87</v>
      </c>
      <c r="C5876" s="25">
        <v>44550</v>
      </c>
      <c r="E5876" t="s">
        <v>89</v>
      </c>
      <c r="F5876" s="106"/>
    </row>
    <row r="5877" spans="1:6" x14ac:dyDescent="0.25">
      <c r="A5877" s="17">
        <v>12511022</v>
      </c>
      <c r="B5877" s="33" t="s">
        <v>87</v>
      </c>
      <c r="C5877" s="25">
        <v>44550</v>
      </c>
      <c r="E5877" t="s">
        <v>89</v>
      </c>
      <c r="F5877" s="106"/>
    </row>
    <row r="5878" spans="1:6" x14ac:dyDescent="0.25">
      <c r="A5878" s="17">
        <v>12511023</v>
      </c>
      <c r="B5878" s="33" t="s">
        <v>87</v>
      </c>
      <c r="C5878" s="25">
        <v>44550</v>
      </c>
      <c r="E5878" t="s">
        <v>89</v>
      </c>
      <c r="F5878" s="106"/>
    </row>
    <row r="5879" spans="1:6" x14ac:dyDescent="0.25">
      <c r="A5879" s="17">
        <v>12511024</v>
      </c>
      <c r="B5879" s="33" t="s">
        <v>87</v>
      </c>
      <c r="C5879" s="25">
        <v>44550</v>
      </c>
      <c r="E5879" t="s">
        <v>89</v>
      </c>
      <c r="F5879" s="106"/>
    </row>
    <row r="5880" spans="1:6" x14ac:dyDescent="0.25">
      <c r="A5880" s="17">
        <v>12511025</v>
      </c>
      <c r="B5880" s="33" t="s">
        <v>87</v>
      </c>
      <c r="C5880" s="25">
        <v>44550</v>
      </c>
      <c r="E5880" t="s">
        <v>89</v>
      </c>
      <c r="F5880" s="106"/>
    </row>
    <row r="5881" spans="1:6" x14ac:dyDescent="0.25">
      <c r="A5881" s="17">
        <v>12511026</v>
      </c>
      <c r="B5881" s="33" t="s">
        <v>87</v>
      </c>
      <c r="C5881" s="25">
        <v>44550</v>
      </c>
      <c r="E5881" t="s">
        <v>89</v>
      </c>
      <c r="F5881" s="106"/>
    </row>
    <row r="5882" spans="1:6" x14ac:dyDescent="0.25">
      <c r="A5882" s="17">
        <v>12511027</v>
      </c>
      <c r="B5882" s="33" t="s">
        <v>87</v>
      </c>
      <c r="C5882" s="25">
        <v>44550</v>
      </c>
      <c r="E5882" t="s">
        <v>89</v>
      </c>
      <c r="F5882" s="106"/>
    </row>
    <row r="5883" spans="1:6" x14ac:dyDescent="0.25">
      <c r="A5883" s="17">
        <v>12511028</v>
      </c>
      <c r="B5883" s="33" t="s">
        <v>87</v>
      </c>
      <c r="C5883" s="25">
        <v>44550</v>
      </c>
      <c r="E5883" t="s">
        <v>89</v>
      </c>
      <c r="F5883" s="106"/>
    </row>
    <row r="5884" spans="1:6" x14ac:dyDescent="0.25">
      <c r="A5884" s="17">
        <v>12511029</v>
      </c>
      <c r="B5884" s="33" t="s">
        <v>87</v>
      </c>
      <c r="C5884" s="25">
        <v>44550</v>
      </c>
      <c r="E5884" t="s">
        <v>89</v>
      </c>
      <c r="F5884" s="106"/>
    </row>
    <row r="5885" spans="1:6" x14ac:dyDescent="0.25">
      <c r="A5885" s="17">
        <v>12511030</v>
      </c>
      <c r="B5885" s="33" t="s">
        <v>87</v>
      </c>
      <c r="C5885" s="25">
        <v>44550</v>
      </c>
      <c r="E5885" t="s">
        <v>89</v>
      </c>
      <c r="F5885" s="106"/>
    </row>
    <row r="5886" spans="1:6" x14ac:dyDescent="0.25">
      <c r="A5886" s="17">
        <v>12511031</v>
      </c>
      <c r="B5886" s="33" t="s">
        <v>87</v>
      </c>
      <c r="C5886" s="25">
        <v>44550</v>
      </c>
      <c r="E5886" t="s">
        <v>89</v>
      </c>
      <c r="F5886" s="106"/>
    </row>
    <row r="5887" spans="1:6" x14ac:dyDescent="0.25">
      <c r="A5887" s="17">
        <v>12511032</v>
      </c>
      <c r="B5887" s="33" t="s">
        <v>87</v>
      </c>
      <c r="C5887" s="25">
        <v>44550</v>
      </c>
      <c r="E5887" t="s">
        <v>89</v>
      </c>
      <c r="F5887" s="106"/>
    </row>
    <row r="5888" spans="1:6" x14ac:dyDescent="0.25">
      <c r="A5888" s="17">
        <v>12511033</v>
      </c>
      <c r="B5888" s="33" t="s">
        <v>87</v>
      </c>
      <c r="C5888" s="25">
        <v>44550</v>
      </c>
      <c r="E5888" t="s">
        <v>89</v>
      </c>
      <c r="F5888" s="106"/>
    </row>
    <row r="5889" spans="1:6" x14ac:dyDescent="0.25">
      <c r="A5889" s="17">
        <v>12511034</v>
      </c>
      <c r="B5889" s="33" t="s">
        <v>87</v>
      </c>
      <c r="C5889" s="25">
        <v>44550</v>
      </c>
      <c r="E5889" t="s">
        <v>89</v>
      </c>
      <c r="F5889" s="106"/>
    </row>
    <row r="5890" spans="1:6" x14ac:dyDescent="0.25">
      <c r="A5890" s="17">
        <v>12511035</v>
      </c>
      <c r="B5890" s="33" t="s">
        <v>87</v>
      </c>
      <c r="C5890" s="25">
        <v>44550</v>
      </c>
      <c r="E5890" t="s">
        <v>89</v>
      </c>
      <c r="F5890" s="106"/>
    </row>
    <row r="5891" spans="1:6" x14ac:dyDescent="0.25">
      <c r="A5891" s="17">
        <v>12511036</v>
      </c>
      <c r="B5891" s="33" t="s">
        <v>87</v>
      </c>
      <c r="C5891" s="25">
        <v>44550</v>
      </c>
      <c r="E5891" t="s">
        <v>89</v>
      </c>
      <c r="F5891" s="106"/>
    </row>
    <row r="5892" spans="1:6" x14ac:dyDescent="0.25">
      <c r="A5892" s="17">
        <v>12511037</v>
      </c>
      <c r="B5892" s="33" t="s">
        <v>87</v>
      </c>
      <c r="C5892" s="25">
        <v>44550</v>
      </c>
      <c r="E5892" t="s">
        <v>89</v>
      </c>
      <c r="F5892" s="106"/>
    </row>
    <row r="5893" spans="1:6" x14ac:dyDescent="0.25">
      <c r="A5893" s="17">
        <v>12511038</v>
      </c>
      <c r="B5893" s="33" t="s">
        <v>87</v>
      </c>
      <c r="C5893" s="25">
        <v>44550</v>
      </c>
      <c r="E5893" t="s">
        <v>89</v>
      </c>
      <c r="F5893" s="106"/>
    </row>
    <row r="5894" spans="1:6" x14ac:dyDescent="0.25">
      <c r="A5894" s="17">
        <v>12511039</v>
      </c>
      <c r="B5894" s="33" t="s">
        <v>87</v>
      </c>
      <c r="C5894" s="25">
        <v>44550</v>
      </c>
      <c r="E5894" t="s">
        <v>89</v>
      </c>
      <c r="F5894" s="106"/>
    </row>
    <row r="5895" spans="1:6" x14ac:dyDescent="0.25">
      <c r="A5895" s="17">
        <v>12511040</v>
      </c>
      <c r="B5895" s="33" t="s">
        <v>87</v>
      </c>
      <c r="C5895" s="25">
        <v>44550</v>
      </c>
      <c r="E5895" t="s">
        <v>89</v>
      </c>
      <c r="F5895" s="106"/>
    </row>
    <row r="5896" spans="1:6" x14ac:dyDescent="0.25">
      <c r="A5896" s="17">
        <v>12511041</v>
      </c>
      <c r="B5896" s="33" t="s">
        <v>87</v>
      </c>
      <c r="C5896" s="25">
        <v>44550</v>
      </c>
      <c r="E5896" t="s">
        <v>89</v>
      </c>
      <c r="F5896" s="106"/>
    </row>
    <row r="5897" spans="1:6" x14ac:dyDescent="0.25">
      <c r="A5897" s="17">
        <v>12511042</v>
      </c>
      <c r="B5897" s="33" t="s">
        <v>87</v>
      </c>
      <c r="C5897" s="25">
        <v>44550</v>
      </c>
      <c r="E5897" t="s">
        <v>89</v>
      </c>
      <c r="F5897" s="106"/>
    </row>
    <row r="5898" spans="1:6" x14ac:dyDescent="0.25">
      <c r="A5898" s="17">
        <v>12511043</v>
      </c>
      <c r="B5898" s="33" t="s">
        <v>87</v>
      </c>
      <c r="C5898" s="25">
        <v>44550</v>
      </c>
      <c r="E5898" t="s">
        <v>89</v>
      </c>
      <c r="F5898" s="106"/>
    </row>
    <row r="5899" spans="1:6" x14ac:dyDescent="0.25">
      <c r="A5899" s="17">
        <v>12511044</v>
      </c>
      <c r="B5899" s="33" t="s">
        <v>87</v>
      </c>
      <c r="C5899" s="25">
        <v>44550</v>
      </c>
      <c r="E5899" t="s">
        <v>89</v>
      </c>
      <c r="F5899" s="106"/>
    </row>
    <row r="5900" spans="1:6" x14ac:dyDescent="0.25">
      <c r="A5900" s="17">
        <v>12511045</v>
      </c>
      <c r="B5900" s="33" t="s">
        <v>87</v>
      </c>
      <c r="C5900" s="25">
        <v>44550</v>
      </c>
      <c r="E5900" t="s">
        <v>89</v>
      </c>
      <c r="F5900" s="106"/>
    </row>
    <row r="5901" spans="1:6" x14ac:dyDescent="0.25">
      <c r="A5901" s="17">
        <v>12511046</v>
      </c>
      <c r="B5901" s="33" t="s">
        <v>87</v>
      </c>
      <c r="C5901" s="25">
        <v>44550</v>
      </c>
      <c r="E5901" t="s">
        <v>89</v>
      </c>
      <c r="F5901" s="106"/>
    </row>
    <row r="5902" spans="1:6" x14ac:dyDescent="0.25">
      <c r="A5902" s="17">
        <v>12511047</v>
      </c>
      <c r="B5902" s="33" t="s">
        <v>87</v>
      </c>
      <c r="C5902" s="25">
        <v>44550</v>
      </c>
      <c r="E5902" t="s">
        <v>89</v>
      </c>
      <c r="F5902" s="106"/>
    </row>
    <row r="5903" spans="1:6" x14ac:dyDescent="0.25">
      <c r="A5903" s="17">
        <v>12511048</v>
      </c>
      <c r="B5903" s="33" t="s">
        <v>87</v>
      </c>
      <c r="C5903" s="25">
        <v>44550</v>
      </c>
      <c r="E5903" t="s">
        <v>89</v>
      </c>
      <c r="F5903" s="106"/>
    </row>
    <row r="5904" spans="1:6" x14ac:dyDescent="0.25">
      <c r="A5904" s="17">
        <v>12511049</v>
      </c>
      <c r="B5904" s="33" t="s">
        <v>87</v>
      </c>
      <c r="C5904" s="25">
        <v>44550</v>
      </c>
      <c r="E5904" t="s">
        <v>89</v>
      </c>
      <c r="F5904" s="106"/>
    </row>
    <row r="5905" spans="1:6" x14ac:dyDescent="0.25">
      <c r="A5905" s="17">
        <v>12511050</v>
      </c>
      <c r="B5905" s="33" t="s">
        <v>87</v>
      </c>
      <c r="C5905" s="25">
        <v>44550</v>
      </c>
      <c r="E5905" t="s">
        <v>89</v>
      </c>
      <c r="F5905" s="106"/>
    </row>
    <row r="5906" spans="1:6" x14ac:dyDescent="0.25">
      <c r="A5906" s="17">
        <v>12511051</v>
      </c>
      <c r="B5906" s="33" t="s">
        <v>87</v>
      </c>
      <c r="C5906" s="25">
        <v>44550</v>
      </c>
      <c r="E5906" t="s">
        <v>89</v>
      </c>
      <c r="F5906" s="106"/>
    </row>
    <row r="5907" spans="1:6" x14ac:dyDescent="0.25">
      <c r="A5907" s="17">
        <v>12511052</v>
      </c>
      <c r="B5907" s="33" t="s">
        <v>87</v>
      </c>
      <c r="C5907" s="25">
        <v>44550</v>
      </c>
      <c r="E5907" t="s">
        <v>89</v>
      </c>
      <c r="F5907" s="106"/>
    </row>
    <row r="5908" spans="1:6" x14ac:dyDescent="0.25">
      <c r="A5908" s="17">
        <v>12511053</v>
      </c>
      <c r="B5908" s="33" t="s">
        <v>87</v>
      </c>
      <c r="C5908" s="25">
        <v>44550</v>
      </c>
      <c r="E5908" t="s">
        <v>89</v>
      </c>
      <c r="F5908" s="106"/>
    </row>
    <row r="5909" spans="1:6" x14ac:dyDescent="0.25">
      <c r="A5909" s="17">
        <v>12511054</v>
      </c>
      <c r="B5909" s="33" t="s">
        <v>87</v>
      </c>
      <c r="C5909" s="25">
        <v>44550</v>
      </c>
      <c r="E5909" t="s">
        <v>89</v>
      </c>
      <c r="F5909" s="106"/>
    </row>
    <row r="5910" spans="1:6" x14ac:dyDescent="0.25">
      <c r="A5910" s="17">
        <v>12511055</v>
      </c>
      <c r="B5910" s="33" t="s">
        <v>87</v>
      </c>
      <c r="C5910" s="25">
        <v>44550</v>
      </c>
      <c r="E5910" t="s">
        <v>89</v>
      </c>
      <c r="F5910" s="106"/>
    </row>
    <row r="5911" spans="1:6" x14ac:dyDescent="0.25">
      <c r="A5911" s="17">
        <v>12511056</v>
      </c>
      <c r="B5911" s="33" t="s">
        <v>87</v>
      </c>
      <c r="C5911" s="25">
        <v>44550</v>
      </c>
      <c r="E5911" t="s">
        <v>89</v>
      </c>
      <c r="F5911" s="106"/>
    </row>
    <row r="5912" spans="1:6" x14ac:dyDescent="0.25">
      <c r="A5912" s="17">
        <v>12511057</v>
      </c>
      <c r="B5912" s="33" t="s">
        <v>87</v>
      </c>
      <c r="C5912" s="25">
        <v>44550</v>
      </c>
      <c r="E5912" t="s">
        <v>89</v>
      </c>
      <c r="F5912" s="106"/>
    </row>
    <row r="5913" spans="1:6" x14ac:dyDescent="0.25">
      <c r="A5913" s="17">
        <v>12511058</v>
      </c>
      <c r="B5913" s="33" t="s">
        <v>87</v>
      </c>
      <c r="C5913" s="25">
        <v>44550</v>
      </c>
      <c r="E5913" t="s">
        <v>89</v>
      </c>
      <c r="F5913" s="106"/>
    </row>
    <row r="5914" spans="1:6" x14ac:dyDescent="0.25">
      <c r="A5914" s="17">
        <v>12511059</v>
      </c>
      <c r="B5914" s="33" t="s">
        <v>87</v>
      </c>
      <c r="C5914" s="25">
        <v>44550</v>
      </c>
      <c r="E5914" t="s">
        <v>89</v>
      </c>
      <c r="F5914" s="106"/>
    </row>
    <row r="5915" spans="1:6" x14ac:dyDescent="0.25">
      <c r="A5915" s="17">
        <v>12511060</v>
      </c>
      <c r="B5915" s="33" t="s">
        <v>87</v>
      </c>
      <c r="C5915" s="25">
        <v>44550</v>
      </c>
      <c r="E5915" t="s">
        <v>89</v>
      </c>
      <c r="F5915" s="106"/>
    </row>
    <row r="5916" spans="1:6" x14ac:dyDescent="0.25">
      <c r="A5916" s="17">
        <v>12511061</v>
      </c>
      <c r="B5916" s="33" t="s">
        <v>87</v>
      </c>
      <c r="C5916" s="25">
        <v>44550</v>
      </c>
      <c r="E5916" t="s">
        <v>89</v>
      </c>
      <c r="F5916" s="106"/>
    </row>
    <row r="5917" spans="1:6" x14ac:dyDescent="0.25">
      <c r="A5917" s="17">
        <v>12511062</v>
      </c>
      <c r="B5917" s="33" t="s">
        <v>87</v>
      </c>
      <c r="C5917" s="25">
        <v>44550</v>
      </c>
      <c r="E5917" t="s">
        <v>89</v>
      </c>
      <c r="F5917" s="106"/>
    </row>
    <row r="5918" spans="1:6" x14ac:dyDescent="0.25">
      <c r="A5918" s="17">
        <v>12511063</v>
      </c>
      <c r="B5918" s="33" t="s">
        <v>87</v>
      </c>
      <c r="C5918" s="25">
        <v>44551</v>
      </c>
      <c r="E5918" t="s">
        <v>89</v>
      </c>
      <c r="F5918" s="106"/>
    </row>
    <row r="5919" spans="1:6" x14ac:dyDescent="0.25">
      <c r="A5919" s="17">
        <v>12511064</v>
      </c>
      <c r="B5919" s="33" t="s">
        <v>87</v>
      </c>
      <c r="C5919" s="25">
        <v>44551</v>
      </c>
      <c r="E5919" t="s">
        <v>89</v>
      </c>
      <c r="F5919" s="106"/>
    </row>
    <row r="5920" spans="1:6" x14ac:dyDescent="0.25">
      <c r="A5920" s="17">
        <v>48464</v>
      </c>
      <c r="B5920" s="24" t="s">
        <v>87</v>
      </c>
      <c r="C5920" s="25">
        <v>44660</v>
      </c>
      <c r="E5920" t="s">
        <v>89</v>
      </c>
      <c r="F5920" s="106"/>
    </row>
    <row r="5921" spans="1:6" x14ac:dyDescent="0.25">
      <c r="A5921" s="17">
        <v>48472</v>
      </c>
      <c r="B5921" s="24" t="s">
        <v>87</v>
      </c>
      <c r="C5921" s="25">
        <v>44660</v>
      </c>
      <c r="E5921" t="s">
        <v>89</v>
      </c>
      <c r="F5921" s="106"/>
    </row>
    <row r="5922" spans="1:6" x14ac:dyDescent="0.25">
      <c r="A5922" s="17">
        <v>48473</v>
      </c>
      <c r="B5922" s="24" t="s">
        <v>87</v>
      </c>
      <c r="C5922" s="25">
        <v>44660</v>
      </c>
      <c r="E5922" t="s">
        <v>89</v>
      </c>
      <c r="F5922" s="106"/>
    </row>
    <row r="5923" spans="1:6" x14ac:dyDescent="0.25">
      <c r="A5923" s="17">
        <v>48474</v>
      </c>
      <c r="B5923" s="24" t="s">
        <v>87</v>
      </c>
      <c r="C5923" s="25">
        <v>44660</v>
      </c>
      <c r="E5923" t="s">
        <v>89</v>
      </c>
      <c r="F5923" s="106"/>
    </row>
    <row r="5924" spans="1:6" x14ac:dyDescent="0.25">
      <c r="A5924" s="17">
        <v>48467</v>
      </c>
      <c r="B5924" s="24" t="s">
        <v>87</v>
      </c>
      <c r="C5924" s="25">
        <v>44660</v>
      </c>
      <c r="E5924" t="s">
        <v>89</v>
      </c>
      <c r="F5924" s="106"/>
    </row>
    <row r="5925" spans="1:6" x14ac:dyDescent="0.25">
      <c r="A5925" s="17">
        <v>48468</v>
      </c>
      <c r="B5925" s="24" t="s">
        <v>87</v>
      </c>
      <c r="C5925" s="25">
        <v>44660</v>
      </c>
      <c r="E5925" t="s">
        <v>89</v>
      </c>
      <c r="F5925" s="106"/>
    </row>
    <row r="5926" spans="1:6" x14ac:dyDescent="0.25">
      <c r="A5926" s="17">
        <v>48466</v>
      </c>
      <c r="B5926" s="24" t="s">
        <v>87</v>
      </c>
      <c r="C5926" s="25">
        <v>44660</v>
      </c>
      <c r="E5926" t="s">
        <v>89</v>
      </c>
      <c r="F5926" s="106"/>
    </row>
    <row r="5927" spans="1:6" x14ac:dyDescent="0.25">
      <c r="A5927" s="17">
        <v>48463</v>
      </c>
      <c r="B5927" s="24" t="s">
        <v>87</v>
      </c>
      <c r="C5927" s="25">
        <v>44660</v>
      </c>
      <c r="E5927" t="s">
        <v>89</v>
      </c>
      <c r="F5927" s="106"/>
    </row>
    <row r="5928" spans="1:6" x14ac:dyDescent="0.25">
      <c r="A5928" s="17">
        <v>48469</v>
      </c>
      <c r="B5928" s="24" t="s">
        <v>87</v>
      </c>
      <c r="C5928" s="25">
        <v>44666</v>
      </c>
      <c r="E5928" t="s">
        <v>89</v>
      </c>
      <c r="F5928" s="106"/>
    </row>
    <row r="5929" spans="1:6" x14ac:dyDescent="0.25">
      <c r="A5929" s="17">
        <v>48452</v>
      </c>
      <c r="B5929" s="24" t="s">
        <v>87</v>
      </c>
      <c r="C5929" s="25">
        <v>44666</v>
      </c>
      <c r="E5929" t="s">
        <v>89</v>
      </c>
      <c r="F5929" s="106"/>
    </row>
    <row r="5930" spans="1:6" x14ac:dyDescent="0.25">
      <c r="A5930" s="17">
        <v>48453</v>
      </c>
      <c r="B5930" s="24" t="s">
        <v>87</v>
      </c>
      <c r="C5930" s="25">
        <v>44666</v>
      </c>
      <c r="E5930" t="s">
        <v>89</v>
      </c>
      <c r="F5930" s="106"/>
    </row>
    <row r="5931" spans="1:6" x14ac:dyDescent="0.25">
      <c r="A5931" s="17">
        <v>48451</v>
      </c>
      <c r="B5931" s="24" t="s">
        <v>87</v>
      </c>
      <c r="C5931" s="25">
        <v>44666</v>
      </c>
      <c r="E5931" t="s">
        <v>89</v>
      </c>
      <c r="F5931" s="106"/>
    </row>
    <row r="5932" spans="1:6" x14ac:dyDescent="0.25">
      <c r="A5932" s="17">
        <v>48454</v>
      </c>
      <c r="B5932" s="24" t="s">
        <v>87</v>
      </c>
      <c r="C5932" s="25">
        <v>44666</v>
      </c>
      <c r="E5932" t="s">
        <v>89</v>
      </c>
      <c r="F5932" s="106"/>
    </row>
    <row r="5933" spans="1:6" x14ac:dyDescent="0.25">
      <c r="A5933" s="17">
        <v>48458</v>
      </c>
      <c r="B5933" s="24" t="s">
        <v>87</v>
      </c>
      <c r="C5933" s="25">
        <v>44666</v>
      </c>
      <c r="E5933" t="s">
        <v>89</v>
      </c>
      <c r="F5933" s="106"/>
    </row>
    <row r="5934" spans="1:6" x14ac:dyDescent="0.25">
      <c r="A5934" s="17">
        <v>48462</v>
      </c>
      <c r="B5934" s="24" t="s">
        <v>87</v>
      </c>
      <c r="C5934" s="25">
        <v>44666</v>
      </c>
      <c r="E5934" t="s">
        <v>89</v>
      </c>
      <c r="F5934" s="106"/>
    </row>
    <row r="5935" spans="1:6" x14ac:dyDescent="0.25">
      <c r="A5935" s="17">
        <v>48492</v>
      </c>
      <c r="B5935" s="24" t="s">
        <v>87</v>
      </c>
      <c r="C5935" s="25">
        <v>44666</v>
      </c>
      <c r="E5935" t="s">
        <v>89</v>
      </c>
      <c r="F5935" s="106"/>
    </row>
    <row r="5936" spans="1:6" x14ac:dyDescent="0.25">
      <c r="A5936" s="17">
        <v>48465</v>
      </c>
      <c r="B5936" s="24" t="s">
        <v>87</v>
      </c>
      <c r="C5936" s="25">
        <v>44671</v>
      </c>
      <c r="E5936" t="s">
        <v>89</v>
      </c>
      <c r="F5936" s="106"/>
    </row>
    <row r="5937" spans="1:6" x14ac:dyDescent="0.25">
      <c r="A5937" s="17">
        <v>48460</v>
      </c>
      <c r="B5937" s="24" t="s">
        <v>87</v>
      </c>
      <c r="C5937" s="25">
        <v>44671</v>
      </c>
      <c r="E5937" t="s">
        <v>89</v>
      </c>
      <c r="F5937" s="106"/>
    </row>
    <row r="5938" spans="1:6" x14ac:dyDescent="0.25">
      <c r="A5938" s="17">
        <v>49010</v>
      </c>
      <c r="B5938" s="24" t="s">
        <v>87</v>
      </c>
      <c r="C5938" s="25">
        <v>44671</v>
      </c>
      <c r="E5938" t="s">
        <v>89</v>
      </c>
      <c r="F5938" s="106"/>
    </row>
    <row r="5939" spans="1:6" x14ac:dyDescent="0.25">
      <c r="A5939" s="17">
        <v>49012</v>
      </c>
      <c r="B5939" s="24" t="s">
        <v>87</v>
      </c>
      <c r="C5939" s="25">
        <v>44671</v>
      </c>
      <c r="E5939" t="s">
        <v>89</v>
      </c>
      <c r="F5939" s="106"/>
    </row>
    <row r="5940" spans="1:6" x14ac:dyDescent="0.25">
      <c r="A5940" s="17">
        <v>48480</v>
      </c>
      <c r="B5940" s="24" t="s">
        <v>87</v>
      </c>
      <c r="C5940" s="25">
        <v>44674</v>
      </c>
      <c r="E5940" t="s">
        <v>89</v>
      </c>
      <c r="F5940" s="106"/>
    </row>
    <row r="5941" spans="1:6" x14ac:dyDescent="0.25">
      <c r="A5941" s="17">
        <v>48475</v>
      </c>
      <c r="B5941" s="24" t="s">
        <v>87</v>
      </c>
      <c r="C5941" s="25">
        <v>44674</v>
      </c>
      <c r="E5941" t="s">
        <v>89</v>
      </c>
      <c r="F5941" s="106"/>
    </row>
    <row r="5942" spans="1:6" x14ac:dyDescent="0.25">
      <c r="A5942" s="17">
        <v>48478</v>
      </c>
      <c r="B5942" s="24" t="s">
        <v>87</v>
      </c>
      <c r="C5942" s="25">
        <v>44674</v>
      </c>
      <c r="E5942" t="s">
        <v>89</v>
      </c>
      <c r="F5942" s="106"/>
    </row>
    <row r="5943" spans="1:6" x14ac:dyDescent="0.25">
      <c r="A5943" s="17">
        <v>48538</v>
      </c>
      <c r="B5943" s="24" t="s">
        <v>87</v>
      </c>
      <c r="C5943" s="25">
        <v>44674</v>
      </c>
      <c r="E5943" t="s">
        <v>89</v>
      </c>
      <c r="F5943" s="106"/>
    </row>
    <row r="5944" spans="1:6" x14ac:dyDescent="0.25">
      <c r="A5944" s="17">
        <v>48539</v>
      </c>
      <c r="B5944" s="24" t="s">
        <v>87</v>
      </c>
      <c r="C5944" s="25">
        <v>44674</v>
      </c>
      <c r="E5944" t="s">
        <v>89</v>
      </c>
      <c r="F5944" s="106"/>
    </row>
    <row r="5945" spans="1:6" x14ac:dyDescent="0.25">
      <c r="A5945" s="17">
        <v>48540</v>
      </c>
      <c r="B5945" s="24" t="s">
        <v>87</v>
      </c>
      <c r="C5945" s="25">
        <v>44674</v>
      </c>
      <c r="E5945" t="s">
        <v>89</v>
      </c>
      <c r="F5945" s="106"/>
    </row>
    <row r="5946" spans="1:6" x14ac:dyDescent="0.25">
      <c r="A5946" s="17">
        <v>48455</v>
      </c>
      <c r="B5946" s="24" t="s">
        <v>87</v>
      </c>
      <c r="C5946" s="25">
        <v>44674</v>
      </c>
      <c r="E5946" t="s">
        <v>89</v>
      </c>
      <c r="F5946" s="106"/>
    </row>
    <row r="5947" spans="1:6" x14ac:dyDescent="0.25">
      <c r="A5947" s="17">
        <v>48488</v>
      </c>
      <c r="B5947" s="24" t="s">
        <v>87</v>
      </c>
      <c r="C5947" s="25">
        <v>44679</v>
      </c>
      <c r="E5947" t="s">
        <v>89</v>
      </c>
      <c r="F5947" s="106"/>
    </row>
    <row r="5948" spans="1:6" x14ac:dyDescent="0.25">
      <c r="A5948" s="17">
        <v>48459</v>
      </c>
      <c r="B5948" s="24" t="s">
        <v>87</v>
      </c>
      <c r="C5948" s="25">
        <v>44679</v>
      </c>
      <c r="E5948" t="s">
        <v>89</v>
      </c>
      <c r="F5948" s="106"/>
    </row>
    <row r="5949" spans="1:6" x14ac:dyDescent="0.25">
      <c r="A5949" s="17">
        <v>48457</v>
      </c>
      <c r="B5949" s="24" t="s">
        <v>87</v>
      </c>
      <c r="C5949" s="25">
        <v>44679</v>
      </c>
      <c r="E5949" t="s">
        <v>89</v>
      </c>
      <c r="F5949" s="106"/>
    </row>
    <row r="5950" spans="1:6" x14ac:dyDescent="0.25">
      <c r="A5950" s="17">
        <v>48461</v>
      </c>
      <c r="B5950" s="24" t="s">
        <v>87</v>
      </c>
      <c r="C5950" s="25">
        <v>44679</v>
      </c>
      <c r="E5950" t="s">
        <v>89</v>
      </c>
      <c r="F5950" s="106"/>
    </row>
    <row r="5951" spans="1:6" x14ac:dyDescent="0.25">
      <c r="A5951" s="17">
        <v>49011</v>
      </c>
      <c r="B5951" s="24" t="s">
        <v>87</v>
      </c>
      <c r="C5951" s="25">
        <v>44679</v>
      </c>
      <c r="E5951" t="s">
        <v>89</v>
      </c>
      <c r="F5951" s="106"/>
    </row>
    <row r="5952" spans="1:6" x14ac:dyDescent="0.25">
      <c r="A5952" s="17">
        <v>49009</v>
      </c>
      <c r="B5952" s="24" t="s">
        <v>87</v>
      </c>
      <c r="C5952" s="25">
        <v>44679</v>
      </c>
      <c r="E5952" t="s">
        <v>89</v>
      </c>
      <c r="F5952" s="106"/>
    </row>
    <row r="5953" spans="1:6" x14ac:dyDescent="0.25">
      <c r="A5953" s="17">
        <v>49014</v>
      </c>
      <c r="B5953" s="24" t="s">
        <v>87</v>
      </c>
      <c r="C5953" s="25">
        <v>44679</v>
      </c>
      <c r="E5953" t="s">
        <v>89</v>
      </c>
      <c r="F5953" s="106"/>
    </row>
    <row r="5954" spans="1:6" x14ac:dyDescent="0.25">
      <c r="A5954" s="17">
        <v>49013</v>
      </c>
      <c r="B5954" s="24" t="s">
        <v>87</v>
      </c>
      <c r="C5954" s="25">
        <v>44679</v>
      </c>
      <c r="E5954" t="s">
        <v>89</v>
      </c>
      <c r="F5954" s="106"/>
    </row>
    <row r="5955" spans="1:6" x14ac:dyDescent="0.25">
      <c r="A5955" s="17">
        <v>48447</v>
      </c>
      <c r="B5955" s="24" t="s">
        <v>87</v>
      </c>
      <c r="C5955" s="25">
        <v>44683</v>
      </c>
      <c r="E5955" t="s">
        <v>89</v>
      </c>
      <c r="F5955" s="106"/>
    </row>
    <row r="5956" spans="1:6" x14ac:dyDescent="0.25">
      <c r="A5956" s="17">
        <v>48477</v>
      </c>
      <c r="B5956" s="24" t="s">
        <v>87</v>
      </c>
      <c r="C5956" s="25">
        <v>44683</v>
      </c>
      <c r="E5956" t="s">
        <v>89</v>
      </c>
      <c r="F5956" s="106"/>
    </row>
    <row r="5957" spans="1:6" x14ac:dyDescent="0.25">
      <c r="A5957" s="17">
        <v>48914</v>
      </c>
      <c r="B5957" s="24" t="s">
        <v>87</v>
      </c>
      <c r="C5957" s="25">
        <v>44683</v>
      </c>
      <c r="E5957" t="s">
        <v>89</v>
      </c>
      <c r="F5957" s="106"/>
    </row>
    <row r="5958" spans="1:6" x14ac:dyDescent="0.25">
      <c r="A5958" s="17">
        <v>48491</v>
      </c>
      <c r="B5958" s="24" t="s">
        <v>87</v>
      </c>
      <c r="C5958" s="25">
        <v>44683</v>
      </c>
      <c r="E5958" t="s">
        <v>89</v>
      </c>
      <c r="F5958" s="106"/>
    </row>
    <row r="5959" spans="1:6" x14ac:dyDescent="0.25">
      <c r="A5959" s="17">
        <v>48490</v>
      </c>
      <c r="B5959" s="24" t="s">
        <v>87</v>
      </c>
      <c r="C5959" s="25">
        <v>44683</v>
      </c>
      <c r="E5959" t="s">
        <v>89</v>
      </c>
      <c r="F5959" s="106"/>
    </row>
    <row r="5960" spans="1:6" x14ac:dyDescent="0.25">
      <c r="A5960" s="17">
        <v>48456</v>
      </c>
      <c r="B5960" s="24" t="s">
        <v>87</v>
      </c>
      <c r="C5960" s="25">
        <v>44683</v>
      </c>
      <c r="E5960" t="s">
        <v>89</v>
      </c>
      <c r="F5960" s="106"/>
    </row>
    <row r="5961" spans="1:6" x14ac:dyDescent="0.25">
      <c r="A5961" s="17">
        <v>48487</v>
      </c>
      <c r="B5961" s="24" t="s">
        <v>87</v>
      </c>
      <c r="C5961" s="25">
        <v>44683</v>
      </c>
      <c r="E5961" t="s">
        <v>89</v>
      </c>
      <c r="F5961" s="106"/>
    </row>
    <row r="5962" spans="1:6" x14ac:dyDescent="0.25">
      <c r="A5962" s="17">
        <v>48970</v>
      </c>
      <c r="B5962" s="24" t="s">
        <v>87</v>
      </c>
      <c r="C5962" s="25">
        <v>44685</v>
      </c>
      <c r="E5962" t="s">
        <v>89</v>
      </c>
      <c r="F5962" s="106"/>
    </row>
    <row r="5963" spans="1:6" x14ac:dyDescent="0.25">
      <c r="A5963" s="17">
        <v>48972</v>
      </c>
      <c r="B5963" s="24" t="s">
        <v>87</v>
      </c>
      <c r="C5963" s="25">
        <v>44685</v>
      </c>
      <c r="E5963" t="s">
        <v>89</v>
      </c>
      <c r="F5963" s="106"/>
    </row>
    <row r="5964" spans="1:6" x14ac:dyDescent="0.25">
      <c r="A5964" s="17">
        <v>48497</v>
      </c>
      <c r="B5964" s="24" t="s">
        <v>87</v>
      </c>
      <c r="C5964" s="25">
        <v>44685</v>
      </c>
      <c r="E5964" t="s">
        <v>89</v>
      </c>
      <c r="F5964" s="106"/>
    </row>
    <row r="5965" spans="1:6" x14ac:dyDescent="0.25">
      <c r="A5965" s="17">
        <v>48495</v>
      </c>
      <c r="B5965" s="24" t="s">
        <v>87</v>
      </c>
      <c r="C5965" s="25">
        <v>44685</v>
      </c>
      <c r="E5965" t="s">
        <v>89</v>
      </c>
      <c r="F5965" s="106"/>
    </row>
    <row r="5966" spans="1:6" x14ac:dyDescent="0.25">
      <c r="A5966" s="17">
        <v>13154004</v>
      </c>
      <c r="B5966" s="24" t="s">
        <v>87</v>
      </c>
      <c r="C5966" s="25"/>
    </row>
    <row r="5967" spans="1:6" x14ac:dyDescent="0.25">
      <c r="A5967" s="17">
        <v>13154005</v>
      </c>
      <c r="B5967" s="24" t="s">
        <v>87</v>
      </c>
      <c r="C5967" s="25"/>
    </row>
    <row r="5968" spans="1:6" x14ac:dyDescent="0.25">
      <c r="A5968" s="17">
        <v>13154006</v>
      </c>
      <c r="B5968" s="24" t="s">
        <v>87</v>
      </c>
      <c r="C5968" s="25"/>
    </row>
    <row r="5969" spans="1:3" x14ac:dyDescent="0.25">
      <c r="A5969" s="17">
        <v>13154007</v>
      </c>
      <c r="B5969" s="24" t="s">
        <v>87</v>
      </c>
      <c r="C5969" s="25"/>
    </row>
    <row r="5970" spans="1:3" x14ac:dyDescent="0.25">
      <c r="A5970" s="17">
        <v>13154008</v>
      </c>
      <c r="B5970" s="24" t="s">
        <v>87</v>
      </c>
      <c r="C5970" s="25"/>
    </row>
    <row r="5971" spans="1:3" x14ac:dyDescent="0.25">
      <c r="A5971" s="17">
        <v>13154009</v>
      </c>
      <c r="B5971" s="24" t="s">
        <v>87</v>
      </c>
      <c r="C5971" s="25"/>
    </row>
    <row r="5972" spans="1:3" x14ac:dyDescent="0.25">
      <c r="A5972" s="17">
        <v>13154010</v>
      </c>
      <c r="B5972" s="24" t="s">
        <v>87</v>
      </c>
      <c r="C5972" s="25"/>
    </row>
    <row r="5973" spans="1:3" x14ac:dyDescent="0.25">
      <c r="A5973" s="17">
        <v>13154011</v>
      </c>
      <c r="B5973" s="24" t="s">
        <v>87</v>
      </c>
      <c r="C5973" s="25"/>
    </row>
    <row r="5974" spans="1:3" x14ac:dyDescent="0.25">
      <c r="A5974" s="17">
        <v>13154012</v>
      </c>
      <c r="B5974" s="24" t="s">
        <v>87</v>
      </c>
      <c r="C5974" s="25"/>
    </row>
    <row r="5975" spans="1:3" x14ac:dyDescent="0.25">
      <c r="A5975" s="17">
        <v>13154013</v>
      </c>
      <c r="B5975" s="24" t="s">
        <v>87</v>
      </c>
      <c r="C5975" s="25"/>
    </row>
    <row r="5976" spans="1:3" x14ac:dyDescent="0.25">
      <c r="A5976" s="17">
        <v>13154014</v>
      </c>
      <c r="B5976" s="24" t="s">
        <v>87</v>
      </c>
      <c r="C5976" s="25"/>
    </row>
    <row r="5977" spans="1:3" x14ac:dyDescent="0.25">
      <c r="A5977" s="17">
        <v>13154015</v>
      </c>
      <c r="B5977" s="24" t="s">
        <v>87</v>
      </c>
      <c r="C5977" s="25"/>
    </row>
    <row r="5978" spans="1:3" x14ac:dyDescent="0.25">
      <c r="A5978" s="17">
        <v>13154016</v>
      </c>
      <c r="B5978" s="24" t="s">
        <v>87</v>
      </c>
      <c r="C5978" s="25"/>
    </row>
    <row r="5979" spans="1:3" x14ac:dyDescent="0.25">
      <c r="A5979" s="17">
        <v>13154017</v>
      </c>
      <c r="B5979" s="24" t="s">
        <v>87</v>
      </c>
      <c r="C5979" s="25"/>
    </row>
    <row r="5980" spans="1:3" x14ac:dyDescent="0.25">
      <c r="A5980" s="17">
        <v>13154018</v>
      </c>
      <c r="B5980" s="24" t="s">
        <v>87</v>
      </c>
      <c r="C5980" s="25"/>
    </row>
    <row r="5981" spans="1:3" x14ac:dyDescent="0.25">
      <c r="A5981" s="17">
        <v>13154019</v>
      </c>
      <c r="B5981" s="24" t="s">
        <v>87</v>
      </c>
      <c r="C5981" s="25"/>
    </row>
    <row r="5982" spans="1:3" x14ac:dyDescent="0.25">
      <c r="A5982" s="17">
        <v>13154020</v>
      </c>
      <c r="B5982" s="24" t="s">
        <v>87</v>
      </c>
      <c r="C5982" s="25"/>
    </row>
    <row r="5983" spans="1:3" x14ac:dyDescent="0.25">
      <c r="A5983" s="17">
        <v>13154021</v>
      </c>
      <c r="B5983" s="24" t="s">
        <v>87</v>
      </c>
      <c r="C5983" s="25"/>
    </row>
    <row r="5984" spans="1:3" x14ac:dyDescent="0.25">
      <c r="A5984" s="17">
        <v>13154022</v>
      </c>
      <c r="B5984" s="24" t="s">
        <v>87</v>
      </c>
      <c r="C5984" s="25"/>
    </row>
    <row r="5985" spans="1:3" x14ac:dyDescent="0.25">
      <c r="A5985" s="17">
        <v>13154023</v>
      </c>
      <c r="B5985" s="24" t="s">
        <v>87</v>
      </c>
      <c r="C5985" s="25"/>
    </row>
    <row r="5986" spans="1:3" x14ac:dyDescent="0.25">
      <c r="A5986" s="17">
        <v>13154024</v>
      </c>
      <c r="B5986" s="24" t="s">
        <v>87</v>
      </c>
      <c r="C5986" s="25"/>
    </row>
    <row r="5987" spans="1:3" x14ac:dyDescent="0.25">
      <c r="A5987" s="17">
        <v>13154025</v>
      </c>
      <c r="B5987" s="24" t="s">
        <v>87</v>
      </c>
      <c r="C5987" s="25"/>
    </row>
    <row r="5988" spans="1:3" x14ac:dyDescent="0.25">
      <c r="A5988" s="17">
        <v>13154026</v>
      </c>
      <c r="B5988" s="24" t="s">
        <v>87</v>
      </c>
      <c r="C5988" s="25"/>
    </row>
    <row r="5989" spans="1:3" x14ac:dyDescent="0.25">
      <c r="A5989" s="17">
        <v>13154027</v>
      </c>
      <c r="B5989" s="24" t="s">
        <v>87</v>
      </c>
      <c r="C5989" s="25"/>
    </row>
    <row r="5990" spans="1:3" x14ac:dyDescent="0.25">
      <c r="A5990" s="17">
        <v>13154028</v>
      </c>
      <c r="B5990" s="24" t="s">
        <v>87</v>
      </c>
      <c r="C5990" s="25"/>
    </row>
    <row r="5991" spans="1:3" x14ac:dyDescent="0.25">
      <c r="A5991" s="17">
        <v>13154029</v>
      </c>
      <c r="B5991" s="24" t="s">
        <v>87</v>
      </c>
      <c r="C5991" s="25"/>
    </row>
    <row r="5992" spans="1:3" x14ac:dyDescent="0.25">
      <c r="A5992" s="17">
        <v>13154030</v>
      </c>
      <c r="B5992" s="24" t="s">
        <v>87</v>
      </c>
      <c r="C5992" s="25"/>
    </row>
    <row r="5993" spans="1:3" x14ac:dyDescent="0.25">
      <c r="A5993" s="17">
        <v>13154031</v>
      </c>
      <c r="B5993" s="24" t="s">
        <v>87</v>
      </c>
      <c r="C5993" s="25"/>
    </row>
    <row r="5994" spans="1:3" x14ac:dyDescent="0.25">
      <c r="A5994" s="17">
        <v>13154032</v>
      </c>
      <c r="B5994" s="24" t="s">
        <v>87</v>
      </c>
      <c r="C5994" s="25"/>
    </row>
    <row r="5995" spans="1:3" x14ac:dyDescent="0.25">
      <c r="A5995" s="17">
        <v>13154033</v>
      </c>
      <c r="B5995" s="24" t="s">
        <v>87</v>
      </c>
      <c r="C5995" s="25"/>
    </row>
    <row r="5996" spans="1:3" x14ac:dyDescent="0.25">
      <c r="A5996" s="17">
        <v>13154034</v>
      </c>
      <c r="B5996" s="24" t="s">
        <v>87</v>
      </c>
      <c r="C5996" s="25"/>
    </row>
    <row r="5997" spans="1:3" x14ac:dyDescent="0.25">
      <c r="A5997" s="17">
        <v>13154035</v>
      </c>
      <c r="B5997" s="24" t="s">
        <v>87</v>
      </c>
      <c r="C5997" s="25"/>
    </row>
    <row r="5998" spans="1:3" x14ac:dyDescent="0.25">
      <c r="A5998" s="17">
        <v>13154036</v>
      </c>
      <c r="B5998" s="24" t="s">
        <v>87</v>
      </c>
      <c r="C5998" s="25"/>
    </row>
    <row r="5999" spans="1:3" x14ac:dyDescent="0.25">
      <c r="A5999" s="17">
        <v>13154037</v>
      </c>
      <c r="B5999" s="24" t="s">
        <v>87</v>
      </c>
      <c r="C5999" s="25"/>
    </row>
    <row r="6000" spans="1:3" x14ac:dyDescent="0.25">
      <c r="A6000" s="17">
        <v>13154038</v>
      </c>
      <c r="B6000" s="24" t="s">
        <v>87</v>
      </c>
      <c r="C6000" s="25"/>
    </row>
    <row r="6001" spans="1:3" x14ac:dyDescent="0.25">
      <c r="A6001" s="17">
        <v>13154039</v>
      </c>
      <c r="B6001" s="24" t="s">
        <v>87</v>
      </c>
      <c r="C6001" s="25"/>
    </row>
    <row r="6002" spans="1:3" x14ac:dyDescent="0.25">
      <c r="A6002" s="17">
        <v>13154040</v>
      </c>
      <c r="B6002" s="24" t="s">
        <v>87</v>
      </c>
      <c r="C6002" s="25"/>
    </row>
    <row r="6003" spans="1:3" x14ac:dyDescent="0.25">
      <c r="A6003" s="17">
        <v>13154041</v>
      </c>
      <c r="B6003" s="24" t="s">
        <v>87</v>
      </c>
      <c r="C6003" s="25"/>
    </row>
    <row r="6004" spans="1:3" x14ac:dyDescent="0.25">
      <c r="A6004" s="17">
        <v>13154042</v>
      </c>
      <c r="B6004" s="24" t="s">
        <v>87</v>
      </c>
      <c r="C6004" s="25"/>
    </row>
    <row r="6005" spans="1:3" x14ac:dyDescent="0.25">
      <c r="A6005" s="17">
        <v>13154043</v>
      </c>
      <c r="B6005" s="24" t="s">
        <v>87</v>
      </c>
      <c r="C6005" s="25"/>
    </row>
    <row r="6006" spans="1:3" x14ac:dyDescent="0.25">
      <c r="A6006" s="17">
        <v>13154044</v>
      </c>
      <c r="B6006" s="24" t="s">
        <v>87</v>
      </c>
      <c r="C6006" s="25"/>
    </row>
    <row r="6007" spans="1:3" x14ac:dyDescent="0.25">
      <c r="A6007" s="17">
        <v>13154045</v>
      </c>
      <c r="B6007" s="24" t="s">
        <v>87</v>
      </c>
      <c r="C6007" s="25"/>
    </row>
    <row r="6008" spans="1:3" x14ac:dyDescent="0.25">
      <c r="A6008" s="17">
        <v>13154046</v>
      </c>
      <c r="B6008" s="24" t="s">
        <v>87</v>
      </c>
      <c r="C6008" s="25"/>
    </row>
    <row r="6009" spans="1:3" x14ac:dyDescent="0.25">
      <c r="A6009" s="17">
        <v>13154047</v>
      </c>
      <c r="B6009" s="24" t="s">
        <v>87</v>
      </c>
      <c r="C6009" s="25"/>
    </row>
    <row r="6010" spans="1:3" x14ac:dyDescent="0.25">
      <c r="A6010" s="17">
        <v>13154048</v>
      </c>
      <c r="B6010" s="24" t="s">
        <v>87</v>
      </c>
      <c r="C6010" s="25"/>
    </row>
    <row r="6011" spans="1:3" x14ac:dyDescent="0.25">
      <c r="A6011" s="17">
        <v>13154049</v>
      </c>
      <c r="B6011" s="24" t="s">
        <v>87</v>
      </c>
      <c r="C6011" s="25"/>
    </row>
    <row r="6012" spans="1:3" x14ac:dyDescent="0.25">
      <c r="A6012" s="17">
        <v>13154050</v>
      </c>
      <c r="B6012" s="24" t="s">
        <v>87</v>
      </c>
      <c r="C6012" s="25"/>
    </row>
    <row r="6013" spans="1:3" x14ac:dyDescent="0.25">
      <c r="A6013" s="17">
        <v>13154051</v>
      </c>
      <c r="B6013" s="24" t="s">
        <v>87</v>
      </c>
      <c r="C6013" s="25"/>
    </row>
    <row r="6014" spans="1:3" x14ac:dyDescent="0.25">
      <c r="A6014" s="17">
        <v>13154052</v>
      </c>
      <c r="B6014" s="24" t="s">
        <v>87</v>
      </c>
      <c r="C6014" s="25"/>
    </row>
    <row r="6015" spans="1:3" x14ac:dyDescent="0.25">
      <c r="A6015" s="17">
        <v>13154053</v>
      </c>
      <c r="B6015" s="24" t="s">
        <v>87</v>
      </c>
      <c r="C6015" s="25"/>
    </row>
    <row r="6016" spans="1:3" x14ac:dyDescent="0.25">
      <c r="A6016" s="17">
        <v>13154054</v>
      </c>
      <c r="B6016" s="24" t="s">
        <v>87</v>
      </c>
      <c r="C6016" s="25"/>
    </row>
    <row r="6017" spans="1:3" x14ac:dyDescent="0.25">
      <c r="A6017" s="17">
        <v>13154055</v>
      </c>
      <c r="B6017" s="24" t="s">
        <v>87</v>
      </c>
      <c r="C6017" s="25"/>
    </row>
    <row r="6018" spans="1:3" x14ac:dyDescent="0.25">
      <c r="A6018" s="17">
        <v>13154056</v>
      </c>
      <c r="B6018" s="24" t="s">
        <v>87</v>
      </c>
      <c r="C6018" s="25"/>
    </row>
    <row r="6019" spans="1:3" x14ac:dyDescent="0.25">
      <c r="A6019" s="17">
        <v>13154057</v>
      </c>
      <c r="B6019" s="24" t="s">
        <v>87</v>
      </c>
      <c r="C6019" s="25"/>
    </row>
    <row r="6020" spans="1:3" x14ac:dyDescent="0.25">
      <c r="A6020" s="17">
        <v>13154058</v>
      </c>
      <c r="B6020" s="24" t="s">
        <v>87</v>
      </c>
      <c r="C6020" s="25"/>
    </row>
    <row r="6021" spans="1:3" x14ac:dyDescent="0.25">
      <c r="A6021" s="17">
        <v>13154059</v>
      </c>
      <c r="B6021" s="24" t="s">
        <v>87</v>
      </c>
      <c r="C6021" s="25"/>
    </row>
    <row r="6022" spans="1:3" x14ac:dyDescent="0.25">
      <c r="A6022" s="17">
        <v>13154060</v>
      </c>
      <c r="B6022" s="24" t="s">
        <v>87</v>
      </c>
      <c r="C6022" s="25"/>
    </row>
    <row r="6023" spans="1:3" x14ac:dyDescent="0.25">
      <c r="A6023" s="17">
        <v>13154061</v>
      </c>
      <c r="B6023" s="24" t="s">
        <v>87</v>
      </c>
      <c r="C6023" s="25"/>
    </row>
    <row r="6024" spans="1:3" x14ac:dyDescent="0.25">
      <c r="A6024" s="17">
        <v>13154062</v>
      </c>
      <c r="B6024" s="24" t="s">
        <v>87</v>
      </c>
      <c r="C6024" s="25"/>
    </row>
    <row r="6025" spans="1:3" x14ac:dyDescent="0.25">
      <c r="A6025" s="17">
        <v>13154063</v>
      </c>
      <c r="B6025" s="24" t="s">
        <v>87</v>
      </c>
      <c r="C6025" s="25"/>
    </row>
    <row r="6026" spans="1:3" x14ac:dyDescent="0.25">
      <c r="A6026" s="17">
        <v>13154064</v>
      </c>
      <c r="B6026" s="24" t="s">
        <v>87</v>
      </c>
      <c r="C6026" s="25"/>
    </row>
    <row r="6027" spans="1:3" x14ac:dyDescent="0.25">
      <c r="A6027" s="17">
        <v>13154065</v>
      </c>
      <c r="B6027" s="24" t="s">
        <v>87</v>
      </c>
      <c r="C6027" s="25"/>
    </row>
    <row r="6028" spans="1:3" x14ac:dyDescent="0.25">
      <c r="A6028" s="17">
        <v>13154066</v>
      </c>
      <c r="B6028" s="24" t="s">
        <v>87</v>
      </c>
      <c r="C6028" s="25"/>
    </row>
    <row r="6029" spans="1:3" x14ac:dyDescent="0.25">
      <c r="A6029" s="17">
        <v>13154067</v>
      </c>
      <c r="B6029" s="24" t="s">
        <v>87</v>
      </c>
      <c r="C6029" s="25"/>
    </row>
    <row r="6030" spans="1:3" x14ac:dyDescent="0.25">
      <c r="A6030" s="17">
        <v>13154068</v>
      </c>
      <c r="B6030" s="24" t="s">
        <v>87</v>
      </c>
      <c r="C6030" s="25"/>
    </row>
    <row r="6031" spans="1:3" x14ac:dyDescent="0.25">
      <c r="A6031" s="17">
        <v>13154069</v>
      </c>
      <c r="B6031" s="24" t="s">
        <v>87</v>
      </c>
      <c r="C6031" s="25"/>
    </row>
    <row r="6032" spans="1:3" x14ac:dyDescent="0.25">
      <c r="A6032" s="17">
        <v>13154070</v>
      </c>
      <c r="B6032" s="24" t="s">
        <v>87</v>
      </c>
      <c r="C6032" s="25"/>
    </row>
    <row r="6033" spans="1:3" x14ac:dyDescent="0.25">
      <c r="A6033" s="17">
        <v>13154071</v>
      </c>
      <c r="B6033" s="24" t="s">
        <v>87</v>
      </c>
      <c r="C6033" s="25"/>
    </row>
    <row r="6034" spans="1:3" x14ac:dyDescent="0.25">
      <c r="A6034" s="17">
        <v>13154072</v>
      </c>
      <c r="B6034" s="24" t="s">
        <v>87</v>
      </c>
      <c r="C6034" s="25"/>
    </row>
    <row r="6035" spans="1:3" x14ac:dyDescent="0.25">
      <c r="A6035" s="17">
        <v>13154073</v>
      </c>
      <c r="B6035" s="24" t="s">
        <v>87</v>
      </c>
      <c r="C6035" s="25"/>
    </row>
    <row r="6036" spans="1:3" x14ac:dyDescent="0.25">
      <c r="A6036" s="17">
        <v>13154074</v>
      </c>
      <c r="B6036" s="24" t="s">
        <v>87</v>
      </c>
      <c r="C6036" s="25"/>
    </row>
    <row r="6037" spans="1:3" x14ac:dyDescent="0.25">
      <c r="A6037" s="17">
        <v>13154075</v>
      </c>
      <c r="B6037" s="24" t="s">
        <v>87</v>
      </c>
      <c r="C6037" s="25"/>
    </row>
    <row r="6038" spans="1:3" x14ac:dyDescent="0.25">
      <c r="A6038" s="17">
        <v>13154076</v>
      </c>
      <c r="B6038" s="24" t="s">
        <v>87</v>
      </c>
      <c r="C6038" s="25"/>
    </row>
    <row r="6039" spans="1:3" x14ac:dyDescent="0.25">
      <c r="A6039" s="17">
        <v>13154077</v>
      </c>
      <c r="B6039" s="24" t="s">
        <v>87</v>
      </c>
      <c r="C6039" s="25"/>
    </row>
    <row r="6040" spans="1:3" x14ac:dyDescent="0.25">
      <c r="A6040" s="17">
        <v>13154078</v>
      </c>
      <c r="B6040" s="24" t="s">
        <v>87</v>
      </c>
      <c r="C6040" s="25"/>
    </row>
    <row r="6041" spans="1:3" x14ac:dyDescent="0.25">
      <c r="A6041" s="17">
        <v>13154079</v>
      </c>
      <c r="B6041" s="24" t="s">
        <v>87</v>
      </c>
      <c r="C6041" s="25"/>
    </row>
    <row r="6042" spans="1:3" x14ac:dyDescent="0.25">
      <c r="A6042" s="17">
        <v>13154080</v>
      </c>
      <c r="B6042" s="24" t="s">
        <v>87</v>
      </c>
      <c r="C6042" s="25"/>
    </row>
    <row r="6043" spans="1:3" x14ac:dyDescent="0.25">
      <c r="A6043" s="17">
        <v>13154081</v>
      </c>
      <c r="B6043" s="24" t="s">
        <v>87</v>
      </c>
      <c r="C6043" s="25"/>
    </row>
    <row r="6044" spans="1:3" x14ac:dyDescent="0.25">
      <c r="A6044" s="17">
        <v>13154082</v>
      </c>
      <c r="B6044" s="24" t="s">
        <v>87</v>
      </c>
      <c r="C6044" s="25"/>
    </row>
    <row r="6045" spans="1:3" x14ac:dyDescent="0.25">
      <c r="A6045" s="17">
        <v>13154083</v>
      </c>
      <c r="B6045" s="24" t="s">
        <v>87</v>
      </c>
      <c r="C6045" s="25"/>
    </row>
    <row r="6046" spans="1:3" x14ac:dyDescent="0.25">
      <c r="A6046" s="17">
        <v>13154084</v>
      </c>
      <c r="B6046" s="24" t="s">
        <v>87</v>
      </c>
      <c r="C6046" s="25"/>
    </row>
    <row r="6047" spans="1:3" x14ac:dyDescent="0.25">
      <c r="A6047" s="17">
        <v>13154085</v>
      </c>
      <c r="B6047" s="24" t="s">
        <v>87</v>
      </c>
      <c r="C6047" s="25"/>
    </row>
    <row r="6048" spans="1:3" x14ac:dyDescent="0.25">
      <c r="A6048" s="17">
        <v>13154086</v>
      </c>
      <c r="B6048" s="24" t="s">
        <v>87</v>
      </c>
      <c r="C6048" s="25"/>
    </row>
    <row r="6049" spans="1:3" x14ac:dyDescent="0.25">
      <c r="A6049" s="17">
        <v>13154087</v>
      </c>
      <c r="B6049" s="24" t="s">
        <v>87</v>
      </c>
      <c r="C6049" s="25"/>
    </row>
    <row r="6050" spans="1:3" x14ac:dyDescent="0.25">
      <c r="A6050" s="17">
        <v>13154088</v>
      </c>
      <c r="B6050" s="24" t="s">
        <v>87</v>
      </c>
      <c r="C6050" s="25"/>
    </row>
    <row r="6051" spans="1:3" x14ac:dyDescent="0.25">
      <c r="A6051" s="17">
        <v>13154089</v>
      </c>
      <c r="B6051" s="24" t="s">
        <v>87</v>
      </c>
      <c r="C6051" s="25"/>
    </row>
    <row r="6052" spans="1:3" x14ac:dyDescent="0.25">
      <c r="A6052" s="17">
        <v>13154090</v>
      </c>
      <c r="B6052" s="24" t="s">
        <v>87</v>
      </c>
      <c r="C6052" s="25"/>
    </row>
    <row r="6053" spans="1:3" x14ac:dyDescent="0.25">
      <c r="A6053" s="17">
        <v>13154091</v>
      </c>
      <c r="B6053" s="24" t="s">
        <v>87</v>
      </c>
      <c r="C6053" s="25"/>
    </row>
    <row r="6054" spans="1:3" x14ac:dyDescent="0.25">
      <c r="A6054" s="17">
        <v>13154092</v>
      </c>
      <c r="B6054" s="24" t="s">
        <v>87</v>
      </c>
      <c r="C6054" s="25"/>
    </row>
    <row r="6055" spans="1:3" x14ac:dyDescent="0.25">
      <c r="A6055" s="17">
        <v>13154093</v>
      </c>
      <c r="B6055" s="24" t="s">
        <v>87</v>
      </c>
      <c r="C6055" s="25"/>
    </row>
    <row r="6056" spans="1:3" x14ac:dyDescent="0.25">
      <c r="A6056" s="17">
        <v>13154094</v>
      </c>
      <c r="B6056" s="24" t="s">
        <v>87</v>
      </c>
      <c r="C6056" s="25"/>
    </row>
    <row r="6057" spans="1:3" x14ac:dyDescent="0.25">
      <c r="A6057" s="17">
        <v>13154095</v>
      </c>
      <c r="B6057" s="24" t="s">
        <v>87</v>
      </c>
      <c r="C6057" s="25"/>
    </row>
    <row r="6058" spans="1:3" x14ac:dyDescent="0.25">
      <c r="A6058" s="17">
        <v>13154096</v>
      </c>
      <c r="B6058" s="24" t="s">
        <v>87</v>
      </c>
      <c r="C6058" s="25"/>
    </row>
    <row r="6059" spans="1:3" x14ac:dyDescent="0.25">
      <c r="A6059" s="17">
        <v>13154097</v>
      </c>
      <c r="B6059" s="24" t="s">
        <v>87</v>
      </c>
      <c r="C6059" s="25"/>
    </row>
    <row r="6060" spans="1:3" x14ac:dyDescent="0.25">
      <c r="A6060" s="17">
        <v>13154098</v>
      </c>
      <c r="B6060" s="24" t="s">
        <v>87</v>
      </c>
      <c r="C6060" s="25"/>
    </row>
    <row r="6061" spans="1:3" x14ac:dyDescent="0.25">
      <c r="A6061" s="17">
        <v>13154099</v>
      </c>
      <c r="B6061" s="24" t="s">
        <v>87</v>
      </c>
      <c r="C6061" s="25"/>
    </row>
    <row r="6062" spans="1:3" x14ac:dyDescent="0.25">
      <c r="A6062" s="17">
        <v>13154100</v>
      </c>
      <c r="B6062" s="24" t="s">
        <v>87</v>
      </c>
      <c r="C6062" s="25"/>
    </row>
    <row r="6063" spans="1:3" x14ac:dyDescent="0.25">
      <c r="A6063" s="17">
        <v>13154101</v>
      </c>
      <c r="B6063" s="24" t="s">
        <v>87</v>
      </c>
      <c r="C6063" s="25"/>
    </row>
    <row r="6064" spans="1:3" x14ac:dyDescent="0.25">
      <c r="A6064" s="17">
        <v>13154102</v>
      </c>
      <c r="B6064" s="24" t="s">
        <v>87</v>
      </c>
      <c r="C6064" s="25"/>
    </row>
    <row r="6065" spans="1:3" x14ac:dyDescent="0.25">
      <c r="A6065" s="17">
        <v>13154103</v>
      </c>
      <c r="B6065" s="24" t="s">
        <v>87</v>
      </c>
      <c r="C6065" s="25"/>
    </row>
    <row r="6066" spans="1:3" x14ac:dyDescent="0.25">
      <c r="A6066" s="17">
        <v>13154104</v>
      </c>
      <c r="B6066" s="24" t="s">
        <v>87</v>
      </c>
      <c r="C6066" s="25"/>
    </row>
    <row r="6067" spans="1:3" x14ac:dyDescent="0.25">
      <c r="A6067" s="17">
        <v>13154105</v>
      </c>
      <c r="B6067" s="24" t="s">
        <v>87</v>
      </c>
      <c r="C6067" s="25"/>
    </row>
    <row r="6068" spans="1:3" x14ac:dyDescent="0.25">
      <c r="A6068" s="17">
        <v>13154106</v>
      </c>
      <c r="B6068" s="24" t="s">
        <v>87</v>
      </c>
      <c r="C6068" s="25"/>
    </row>
    <row r="6069" spans="1:3" x14ac:dyDescent="0.25">
      <c r="A6069" s="17">
        <v>13154107</v>
      </c>
      <c r="B6069" s="24" t="s">
        <v>87</v>
      </c>
      <c r="C6069" s="25"/>
    </row>
    <row r="6070" spans="1:3" x14ac:dyDescent="0.25">
      <c r="A6070" s="17">
        <v>13154108</v>
      </c>
      <c r="B6070" s="24" t="s">
        <v>87</v>
      </c>
      <c r="C6070" s="25"/>
    </row>
    <row r="6071" spans="1:3" x14ac:dyDescent="0.25">
      <c r="A6071" s="17">
        <v>13154109</v>
      </c>
      <c r="B6071" s="24" t="s">
        <v>87</v>
      </c>
      <c r="C6071" s="25"/>
    </row>
    <row r="6072" spans="1:3" x14ac:dyDescent="0.25">
      <c r="A6072" s="17">
        <v>13154110</v>
      </c>
      <c r="B6072" s="24" t="s">
        <v>87</v>
      </c>
      <c r="C6072" s="25"/>
    </row>
    <row r="6073" spans="1:3" x14ac:dyDescent="0.25">
      <c r="A6073" s="17">
        <v>13154111</v>
      </c>
      <c r="B6073" s="24" t="s">
        <v>87</v>
      </c>
      <c r="C6073" s="25"/>
    </row>
    <row r="6074" spans="1:3" x14ac:dyDescent="0.25">
      <c r="A6074" s="17">
        <v>13154112</v>
      </c>
      <c r="B6074" s="24" t="s">
        <v>87</v>
      </c>
      <c r="C6074" s="25"/>
    </row>
    <row r="6075" spans="1:3" x14ac:dyDescent="0.25">
      <c r="A6075" s="17">
        <v>13154113</v>
      </c>
      <c r="B6075" s="24" t="s">
        <v>87</v>
      </c>
      <c r="C6075" s="25"/>
    </row>
    <row r="6076" spans="1:3" x14ac:dyDescent="0.25">
      <c r="A6076" s="17">
        <v>13154114</v>
      </c>
      <c r="B6076" s="24" t="s">
        <v>87</v>
      </c>
      <c r="C6076" s="25"/>
    </row>
    <row r="6077" spans="1:3" x14ac:dyDescent="0.25">
      <c r="A6077" s="17">
        <v>13154115</v>
      </c>
      <c r="B6077" s="24" t="s">
        <v>87</v>
      </c>
      <c r="C6077" s="25"/>
    </row>
    <row r="6078" spans="1:3" x14ac:dyDescent="0.25">
      <c r="A6078" s="17">
        <v>13154116</v>
      </c>
      <c r="B6078" s="24" t="s">
        <v>87</v>
      </c>
      <c r="C6078" s="25"/>
    </row>
    <row r="6079" spans="1:3" x14ac:dyDescent="0.25">
      <c r="A6079" s="17">
        <v>13154117</v>
      </c>
      <c r="B6079" s="24" t="s">
        <v>87</v>
      </c>
      <c r="C6079" s="25"/>
    </row>
    <row r="6080" spans="1:3" x14ac:dyDescent="0.25">
      <c r="A6080" s="17">
        <v>13154118</v>
      </c>
      <c r="B6080" s="24" t="s">
        <v>87</v>
      </c>
      <c r="C6080" s="25"/>
    </row>
    <row r="6081" spans="1:3" x14ac:dyDescent="0.25">
      <c r="A6081" s="17">
        <v>13154119</v>
      </c>
      <c r="B6081" s="24" t="s">
        <v>87</v>
      </c>
      <c r="C6081" s="25"/>
    </row>
    <row r="6082" spans="1:3" x14ac:dyDescent="0.25">
      <c r="A6082" s="17">
        <v>13154120</v>
      </c>
      <c r="B6082" s="24" t="s">
        <v>87</v>
      </c>
      <c r="C6082" s="25"/>
    </row>
    <row r="6083" spans="1:3" x14ac:dyDescent="0.25">
      <c r="A6083" s="17">
        <v>13154121</v>
      </c>
      <c r="B6083" s="24" t="s">
        <v>87</v>
      </c>
      <c r="C6083" s="25"/>
    </row>
    <row r="6084" spans="1:3" x14ac:dyDescent="0.25">
      <c r="A6084" s="17">
        <v>13154122</v>
      </c>
      <c r="B6084" s="24" t="s">
        <v>87</v>
      </c>
      <c r="C6084" s="25"/>
    </row>
    <row r="6085" spans="1:3" x14ac:dyDescent="0.25">
      <c r="A6085" s="17">
        <v>13154123</v>
      </c>
      <c r="B6085" s="24" t="s">
        <v>87</v>
      </c>
      <c r="C6085" s="25"/>
    </row>
    <row r="6086" spans="1:3" x14ac:dyDescent="0.25">
      <c r="A6086" s="17">
        <v>13154124</v>
      </c>
      <c r="B6086" s="24" t="s">
        <v>87</v>
      </c>
      <c r="C6086" s="25"/>
    </row>
    <row r="6087" spans="1:3" x14ac:dyDescent="0.25">
      <c r="A6087" s="17">
        <v>13154125</v>
      </c>
      <c r="B6087" s="24" t="s">
        <v>87</v>
      </c>
      <c r="C6087" s="25"/>
    </row>
    <row r="6088" spans="1:3" x14ac:dyDescent="0.25">
      <c r="A6088" s="17">
        <v>13154126</v>
      </c>
      <c r="B6088" s="24" t="s">
        <v>87</v>
      </c>
      <c r="C6088" s="25"/>
    </row>
    <row r="6089" spans="1:3" x14ac:dyDescent="0.25">
      <c r="A6089" s="17">
        <v>13154127</v>
      </c>
      <c r="B6089" s="24" t="s">
        <v>87</v>
      </c>
      <c r="C6089" s="25"/>
    </row>
    <row r="6090" spans="1:3" x14ac:dyDescent="0.25">
      <c r="A6090" s="17">
        <v>13154128</v>
      </c>
      <c r="B6090" s="24" t="s">
        <v>87</v>
      </c>
      <c r="C6090" s="25"/>
    </row>
    <row r="6091" spans="1:3" x14ac:dyDescent="0.25">
      <c r="A6091" s="17">
        <v>13154129</v>
      </c>
      <c r="B6091" s="24" t="s">
        <v>87</v>
      </c>
      <c r="C6091" s="25"/>
    </row>
    <row r="6092" spans="1:3" x14ac:dyDescent="0.25">
      <c r="A6092" s="17">
        <v>13154130</v>
      </c>
      <c r="B6092" s="24" t="s">
        <v>87</v>
      </c>
      <c r="C6092" s="25"/>
    </row>
    <row r="6093" spans="1:3" x14ac:dyDescent="0.25">
      <c r="A6093" s="17">
        <v>13154131</v>
      </c>
      <c r="B6093" s="24" t="s">
        <v>87</v>
      </c>
      <c r="C6093" s="25"/>
    </row>
    <row r="6094" spans="1:3" x14ac:dyDescent="0.25">
      <c r="A6094" s="17">
        <v>13154132</v>
      </c>
      <c r="B6094" s="24" t="s">
        <v>87</v>
      </c>
      <c r="C6094" s="25"/>
    </row>
    <row r="6095" spans="1:3" x14ac:dyDescent="0.25">
      <c r="A6095" s="17">
        <v>13154133</v>
      </c>
      <c r="B6095" s="24" t="s">
        <v>87</v>
      </c>
      <c r="C6095" s="25"/>
    </row>
    <row r="6096" spans="1:3" x14ac:dyDescent="0.25">
      <c r="A6096" s="17">
        <v>13154134</v>
      </c>
      <c r="B6096" s="24" t="s">
        <v>87</v>
      </c>
      <c r="C6096" s="25"/>
    </row>
    <row r="6097" spans="1:3" x14ac:dyDescent="0.25">
      <c r="A6097" s="17">
        <v>13154135</v>
      </c>
      <c r="B6097" s="24" t="s">
        <v>87</v>
      </c>
      <c r="C6097" s="25"/>
    </row>
    <row r="6098" spans="1:3" x14ac:dyDescent="0.25">
      <c r="A6098" s="17">
        <v>13154136</v>
      </c>
      <c r="B6098" s="24" t="s">
        <v>87</v>
      </c>
      <c r="C6098" s="25"/>
    </row>
    <row r="6099" spans="1:3" x14ac:dyDescent="0.25">
      <c r="A6099" s="17">
        <v>13154137</v>
      </c>
      <c r="B6099" s="24" t="s">
        <v>87</v>
      </c>
      <c r="C6099" s="25"/>
    </row>
    <row r="6100" spans="1:3" x14ac:dyDescent="0.25">
      <c r="A6100" s="17">
        <v>13154138</v>
      </c>
      <c r="B6100" s="24" t="s">
        <v>87</v>
      </c>
      <c r="C6100" s="25"/>
    </row>
    <row r="6101" spans="1:3" x14ac:dyDescent="0.25">
      <c r="A6101" s="17">
        <v>13154139</v>
      </c>
      <c r="B6101" s="24" t="s">
        <v>87</v>
      </c>
      <c r="C6101" s="25"/>
    </row>
    <row r="6102" spans="1:3" x14ac:dyDescent="0.25">
      <c r="A6102" s="17">
        <v>13154140</v>
      </c>
      <c r="B6102" s="24" t="s">
        <v>87</v>
      </c>
      <c r="C6102" s="25"/>
    </row>
    <row r="6103" spans="1:3" x14ac:dyDescent="0.25">
      <c r="A6103" s="17">
        <v>13154141</v>
      </c>
      <c r="B6103" s="24" t="s">
        <v>87</v>
      </c>
      <c r="C6103" s="25"/>
    </row>
    <row r="6104" spans="1:3" x14ac:dyDescent="0.25">
      <c r="A6104" s="17">
        <v>13154142</v>
      </c>
      <c r="B6104" s="24" t="s">
        <v>87</v>
      </c>
      <c r="C6104" s="25"/>
    </row>
    <row r="6105" spans="1:3" x14ac:dyDescent="0.25">
      <c r="A6105" s="17">
        <v>13154143</v>
      </c>
      <c r="B6105" s="24" t="s">
        <v>87</v>
      </c>
      <c r="C6105" s="25"/>
    </row>
    <row r="6106" spans="1:3" x14ac:dyDescent="0.25">
      <c r="A6106" s="17">
        <v>13154144</v>
      </c>
      <c r="B6106" s="24" t="s">
        <v>87</v>
      </c>
      <c r="C6106" s="25"/>
    </row>
    <row r="6107" spans="1:3" x14ac:dyDescent="0.25">
      <c r="A6107" s="17">
        <v>13154145</v>
      </c>
      <c r="B6107" s="24" t="s">
        <v>87</v>
      </c>
      <c r="C6107" s="25"/>
    </row>
    <row r="6108" spans="1:3" x14ac:dyDescent="0.25">
      <c r="A6108" s="17">
        <v>13154146</v>
      </c>
      <c r="B6108" s="24" t="s">
        <v>87</v>
      </c>
      <c r="C6108" s="25"/>
    </row>
    <row r="6109" spans="1:3" x14ac:dyDescent="0.25">
      <c r="A6109" s="17">
        <v>13154147</v>
      </c>
      <c r="B6109" s="24" t="s">
        <v>87</v>
      </c>
      <c r="C6109" s="25"/>
    </row>
    <row r="6110" spans="1:3" x14ac:dyDescent="0.25">
      <c r="A6110" s="17">
        <v>13154148</v>
      </c>
      <c r="B6110" s="24" t="s">
        <v>87</v>
      </c>
      <c r="C6110" s="25"/>
    </row>
    <row r="6111" spans="1:3" x14ac:dyDescent="0.25">
      <c r="A6111" s="17">
        <v>13154149</v>
      </c>
      <c r="B6111" s="24" t="s">
        <v>87</v>
      </c>
      <c r="C6111" s="25"/>
    </row>
    <row r="6112" spans="1:3" x14ac:dyDescent="0.25">
      <c r="A6112" s="17">
        <v>13154150</v>
      </c>
      <c r="B6112" s="24" t="s">
        <v>87</v>
      </c>
      <c r="C6112" s="25"/>
    </row>
    <row r="6113" spans="1:3" x14ac:dyDescent="0.25">
      <c r="A6113" s="17">
        <v>13154151</v>
      </c>
      <c r="B6113" s="24" t="s">
        <v>87</v>
      </c>
      <c r="C6113" s="25"/>
    </row>
    <row r="6114" spans="1:3" x14ac:dyDescent="0.25">
      <c r="A6114" s="17">
        <v>13154152</v>
      </c>
      <c r="B6114" s="24" t="s">
        <v>87</v>
      </c>
      <c r="C6114" s="25"/>
    </row>
    <row r="6115" spans="1:3" x14ac:dyDescent="0.25">
      <c r="A6115" s="17">
        <v>13154153</v>
      </c>
      <c r="B6115" s="24" t="s">
        <v>87</v>
      </c>
      <c r="C6115" s="25"/>
    </row>
    <row r="6116" spans="1:3" x14ac:dyDescent="0.25">
      <c r="A6116" s="17">
        <v>13154154</v>
      </c>
      <c r="B6116" s="24" t="s">
        <v>87</v>
      </c>
      <c r="C6116" s="25"/>
    </row>
    <row r="6117" spans="1:3" x14ac:dyDescent="0.25">
      <c r="A6117" s="17">
        <v>13154155</v>
      </c>
      <c r="B6117" s="24" t="s">
        <v>87</v>
      </c>
      <c r="C6117" s="25"/>
    </row>
    <row r="6118" spans="1:3" x14ac:dyDescent="0.25">
      <c r="A6118" s="17">
        <v>13154156</v>
      </c>
      <c r="B6118" s="24" t="s">
        <v>87</v>
      </c>
      <c r="C6118" s="25"/>
    </row>
    <row r="6119" spans="1:3" x14ac:dyDescent="0.25">
      <c r="A6119" s="17">
        <v>13154157</v>
      </c>
      <c r="B6119" s="24" t="s">
        <v>87</v>
      </c>
      <c r="C6119" s="25"/>
    </row>
    <row r="6120" spans="1:3" x14ac:dyDescent="0.25">
      <c r="A6120" s="17">
        <v>13154158</v>
      </c>
      <c r="B6120" s="24" t="s">
        <v>87</v>
      </c>
      <c r="C6120" s="25"/>
    </row>
    <row r="6121" spans="1:3" x14ac:dyDescent="0.25">
      <c r="A6121" s="17">
        <v>13154159</v>
      </c>
      <c r="B6121" s="24" t="s">
        <v>87</v>
      </c>
      <c r="C6121" s="25"/>
    </row>
    <row r="6122" spans="1:3" x14ac:dyDescent="0.25">
      <c r="A6122" s="17">
        <v>13154160</v>
      </c>
      <c r="B6122" s="24" t="s">
        <v>87</v>
      </c>
      <c r="C6122" s="25"/>
    </row>
    <row r="6123" spans="1:3" x14ac:dyDescent="0.25">
      <c r="A6123" s="17">
        <v>13154161</v>
      </c>
      <c r="B6123" s="24" t="s">
        <v>87</v>
      </c>
      <c r="C6123" s="25"/>
    </row>
    <row r="6124" spans="1:3" x14ac:dyDescent="0.25">
      <c r="A6124" s="17">
        <v>13154162</v>
      </c>
      <c r="B6124" s="24" t="s">
        <v>87</v>
      </c>
      <c r="C6124" s="25"/>
    </row>
    <row r="6125" spans="1:3" x14ac:dyDescent="0.25">
      <c r="A6125" s="17">
        <v>13154163</v>
      </c>
      <c r="B6125" s="24" t="s">
        <v>87</v>
      </c>
      <c r="C6125" s="25"/>
    </row>
    <row r="6126" spans="1:3" x14ac:dyDescent="0.25">
      <c r="A6126" s="17">
        <v>13154164</v>
      </c>
      <c r="B6126" s="24" t="s">
        <v>87</v>
      </c>
      <c r="C6126" s="25"/>
    </row>
    <row r="6127" spans="1:3" x14ac:dyDescent="0.25">
      <c r="A6127" s="17">
        <v>13154165</v>
      </c>
      <c r="B6127" s="24" t="s">
        <v>87</v>
      </c>
      <c r="C6127" s="25"/>
    </row>
    <row r="6128" spans="1:3" x14ac:dyDescent="0.25">
      <c r="A6128" s="17">
        <v>13154166</v>
      </c>
      <c r="B6128" s="24" t="s">
        <v>87</v>
      </c>
      <c r="C6128" s="25"/>
    </row>
    <row r="6129" spans="1:3" x14ac:dyDescent="0.25">
      <c r="A6129" s="17">
        <v>13154167</v>
      </c>
      <c r="B6129" s="24" t="s">
        <v>87</v>
      </c>
      <c r="C6129" s="25"/>
    </row>
    <row r="6130" spans="1:3" x14ac:dyDescent="0.25">
      <c r="A6130" s="17">
        <v>13154168</v>
      </c>
      <c r="B6130" s="24" t="s">
        <v>87</v>
      </c>
      <c r="C6130" s="25"/>
    </row>
    <row r="6131" spans="1:3" x14ac:dyDescent="0.25">
      <c r="A6131" s="17">
        <v>13154169</v>
      </c>
      <c r="B6131" s="24" t="s">
        <v>87</v>
      </c>
      <c r="C6131" s="25"/>
    </row>
    <row r="6132" spans="1:3" x14ac:dyDescent="0.25">
      <c r="A6132" s="17">
        <v>13154170</v>
      </c>
      <c r="B6132" s="24" t="s">
        <v>87</v>
      </c>
      <c r="C6132" s="25"/>
    </row>
    <row r="6133" spans="1:3" x14ac:dyDescent="0.25">
      <c r="A6133" s="17">
        <v>13154171</v>
      </c>
      <c r="B6133" s="24" t="s">
        <v>87</v>
      </c>
      <c r="C6133" s="25"/>
    </row>
    <row r="6134" spans="1:3" x14ac:dyDescent="0.25">
      <c r="A6134" s="17">
        <v>13154172</v>
      </c>
      <c r="B6134" s="24" t="s">
        <v>87</v>
      </c>
      <c r="C6134" s="25"/>
    </row>
    <row r="6135" spans="1:3" x14ac:dyDescent="0.25">
      <c r="A6135" s="17">
        <v>13154173</v>
      </c>
      <c r="B6135" s="24" t="s">
        <v>87</v>
      </c>
      <c r="C6135" s="25"/>
    </row>
    <row r="6136" spans="1:3" x14ac:dyDescent="0.25">
      <c r="A6136" s="17">
        <v>13154174</v>
      </c>
      <c r="B6136" s="24" t="s">
        <v>87</v>
      </c>
      <c r="C6136" s="25"/>
    </row>
    <row r="6137" spans="1:3" x14ac:dyDescent="0.25">
      <c r="A6137" s="17">
        <v>13154175</v>
      </c>
      <c r="B6137" s="24" t="s">
        <v>87</v>
      </c>
      <c r="C6137" s="25"/>
    </row>
    <row r="6138" spans="1:3" x14ac:dyDescent="0.25">
      <c r="A6138" s="17">
        <v>13154176</v>
      </c>
      <c r="B6138" s="24" t="s">
        <v>87</v>
      </c>
      <c r="C6138" s="25"/>
    </row>
    <row r="6139" spans="1:3" x14ac:dyDescent="0.25">
      <c r="A6139" s="17">
        <v>13154177</v>
      </c>
      <c r="B6139" s="24" t="s">
        <v>87</v>
      </c>
      <c r="C6139" s="25"/>
    </row>
    <row r="6140" spans="1:3" x14ac:dyDescent="0.25">
      <c r="A6140" s="17">
        <v>13154178</v>
      </c>
      <c r="B6140" s="24" t="s">
        <v>87</v>
      </c>
      <c r="C6140" s="25"/>
    </row>
    <row r="6141" spans="1:3" x14ac:dyDescent="0.25">
      <c r="A6141" s="17">
        <v>13154179</v>
      </c>
      <c r="B6141" s="24" t="s">
        <v>87</v>
      </c>
      <c r="C6141" s="25"/>
    </row>
    <row r="6142" spans="1:3" x14ac:dyDescent="0.25">
      <c r="A6142" s="17">
        <v>13154180</v>
      </c>
      <c r="B6142" s="24" t="s">
        <v>87</v>
      </c>
      <c r="C6142" s="25"/>
    </row>
    <row r="6143" spans="1:3" x14ac:dyDescent="0.25">
      <c r="A6143" s="17">
        <v>13154181</v>
      </c>
      <c r="B6143" s="24" t="s">
        <v>87</v>
      </c>
      <c r="C6143" s="25"/>
    </row>
    <row r="6144" spans="1:3" x14ac:dyDescent="0.25">
      <c r="A6144" s="17">
        <v>13154182</v>
      </c>
      <c r="B6144" s="24" t="s">
        <v>87</v>
      </c>
      <c r="C6144" s="25"/>
    </row>
    <row r="6145" spans="1:3" x14ac:dyDescent="0.25">
      <c r="A6145" s="17">
        <v>13154183</v>
      </c>
      <c r="B6145" s="24" t="s">
        <v>87</v>
      </c>
      <c r="C6145" s="25"/>
    </row>
    <row r="6146" spans="1:3" x14ac:dyDescent="0.25">
      <c r="A6146" s="17">
        <v>13154184</v>
      </c>
      <c r="B6146" s="24" t="s">
        <v>87</v>
      </c>
      <c r="C6146" s="25"/>
    </row>
    <row r="6147" spans="1:3" x14ac:dyDescent="0.25">
      <c r="A6147" s="17">
        <v>13154185</v>
      </c>
      <c r="B6147" s="24" t="s">
        <v>87</v>
      </c>
      <c r="C6147" s="25"/>
    </row>
    <row r="6148" spans="1:3" x14ac:dyDescent="0.25">
      <c r="A6148" s="17">
        <v>13154186</v>
      </c>
      <c r="B6148" s="24" t="s">
        <v>87</v>
      </c>
      <c r="C6148" s="25"/>
    </row>
    <row r="6149" spans="1:3" x14ac:dyDescent="0.25">
      <c r="A6149" s="17">
        <v>13154187</v>
      </c>
      <c r="B6149" s="24" t="s">
        <v>87</v>
      </c>
      <c r="C6149" s="25"/>
    </row>
    <row r="6150" spans="1:3" x14ac:dyDescent="0.25">
      <c r="A6150" s="17">
        <v>13154188</v>
      </c>
      <c r="B6150" s="24" t="s">
        <v>87</v>
      </c>
      <c r="C6150" s="25"/>
    </row>
    <row r="6151" spans="1:3" x14ac:dyDescent="0.25">
      <c r="A6151" s="17">
        <v>13154189</v>
      </c>
      <c r="B6151" s="24" t="s">
        <v>87</v>
      </c>
      <c r="C6151" s="25"/>
    </row>
    <row r="6152" spans="1:3" x14ac:dyDescent="0.25">
      <c r="A6152" s="17">
        <v>13154190</v>
      </c>
      <c r="B6152" s="24" t="s">
        <v>87</v>
      </c>
      <c r="C6152" s="25"/>
    </row>
    <row r="6153" spans="1:3" x14ac:dyDescent="0.25">
      <c r="A6153" s="17">
        <v>13154191</v>
      </c>
      <c r="B6153" s="24" t="s">
        <v>87</v>
      </c>
      <c r="C6153" s="25"/>
    </row>
    <row r="6154" spans="1:3" x14ac:dyDescent="0.25">
      <c r="A6154" s="17">
        <v>13154192</v>
      </c>
      <c r="B6154" s="24" t="s">
        <v>87</v>
      </c>
      <c r="C6154" s="25"/>
    </row>
    <row r="6155" spans="1:3" x14ac:dyDescent="0.25">
      <c r="A6155" s="17">
        <v>13154193</v>
      </c>
      <c r="B6155" s="24" t="s">
        <v>87</v>
      </c>
      <c r="C6155" s="25"/>
    </row>
    <row r="6156" spans="1:3" x14ac:dyDescent="0.25">
      <c r="A6156" s="17">
        <v>13154194</v>
      </c>
      <c r="B6156" s="24" t="s">
        <v>87</v>
      </c>
      <c r="C6156" s="25"/>
    </row>
    <row r="6157" spans="1:3" x14ac:dyDescent="0.25">
      <c r="A6157" s="17">
        <v>13154195</v>
      </c>
      <c r="B6157" s="24" t="s">
        <v>87</v>
      </c>
      <c r="C6157" s="25"/>
    </row>
    <row r="6158" spans="1:3" x14ac:dyDescent="0.25">
      <c r="A6158" s="17">
        <v>13154196</v>
      </c>
      <c r="B6158" s="24" t="s">
        <v>87</v>
      </c>
      <c r="C6158" s="25"/>
    </row>
    <row r="6159" spans="1:3" x14ac:dyDescent="0.25">
      <c r="A6159" s="17">
        <v>13154197</v>
      </c>
      <c r="B6159" s="24" t="s">
        <v>87</v>
      </c>
      <c r="C6159" s="25"/>
    </row>
    <row r="6160" spans="1:3" x14ac:dyDescent="0.25">
      <c r="A6160" s="17">
        <v>13154198</v>
      </c>
      <c r="B6160" s="24" t="s">
        <v>87</v>
      </c>
      <c r="C6160" s="25"/>
    </row>
    <row r="6161" spans="1:3" x14ac:dyDescent="0.25">
      <c r="A6161" s="17">
        <v>13154199</v>
      </c>
      <c r="B6161" s="24" t="s">
        <v>87</v>
      </c>
      <c r="C6161" s="25"/>
    </row>
    <row r="6162" spans="1:3" x14ac:dyDescent="0.25">
      <c r="A6162" s="17">
        <v>13154200</v>
      </c>
      <c r="B6162" s="24" t="s">
        <v>87</v>
      </c>
      <c r="C6162" s="25"/>
    </row>
    <row r="6163" spans="1:3" x14ac:dyDescent="0.25">
      <c r="A6163" s="17">
        <v>13154201</v>
      </c>
      <c r="B6163" s="24" t="s">
        <v>87</v>
      </c>
      <c r="C6163" s="25"/>
    </row>
    <row r="6164" spans="1:3" x14ac:dyDescent="0.25">
      <c r="A6164" s="17">
        <v>13154202</v>
      </c>
      <c r="B6164" s="24" t="s">
        <v>87</v>
      </c>
      <c r="C6164" s="25"/>
    </row>
    <row r="6165" spans="1:3" x14ac:dyDescent="0.25">
      <c r="A6165" s="17">
        <v>13154203</v>
      </c>
      <c r="B6165" s="24" t="s">
        <v>87</v>
      </c>
      <c r="C6165" s="25"/>
    </row>
    <row r="6166" spans="1:3" x14ac:dyDescent="0.25">
      <c r="A6166" s="17">
        <v>13154204</v>
      </c>
      <c r="B6166" s="24" t="s">
        <v>87</v>
      </c>
      <c r="C6166" s="25"/>
    </row>
    <row r="6167" spans="1:3" x14ac:dyDescent="0.25">
      <c r="A6167" s="17">
        <v>13154205</v>
      </c>
      <c r="B6167" s="24" t="s">
        <v>87</v>
      </c>
      <c r="C6167" s="25"/>
    </row>
    <row r="6168" spans="1:3" x14ac:dyDescent="0.25">
      <c r="A6168" s="17">
        <v>13154206</v>
      </c>
      <c r="B6168" s="24" t="s">
        <v>87</v>
      </c>
      <c r="C6168" s="25"/>
    </row>
    <row r="6169" spans="1:3" x14ac:dyDescent="0.25">
      <c r="A6169" s="17">
        <v>13154207</v>
      </c>
      <c r="B6169" s="24" t="s">
        <v>87</v>
      </c>
      <c r="C6169" s="25"/>
    </row>
    <row r="6170" spans="1:3" x14ac:dyDescent="0.25">
      <c r="A6170" s="17">
        <v>13154208</v>
      </c>
      <c r="B6170" s="24" t="s">
        <v>87</v>
      </c>
      <c r="C6170" s="25"/>
    </row>
    <row r="6171" spans="1:3" x14ac:dyDescent="0.25">
      <c r="A6171" s="17">
        <v>13154209</v>
      </c>
      <c r="B6171" s="24" t="s">
        <v>87</v>
      </c>
      <c r="C6171" s="25"/>
    </row>
    <row r="6172" spans="1:3" x14ac:dyDescent="0.25">
      <c r="A6172" s="17">
        <v>13154210</v>
      </c>
      <c r="B6172" s="24" t="s">
        <v>87</v>
      </c>
      <c r="C6172" s="25"/>
    </row>
    <row r="6173" spans="1:3" x14ac:dyDescent="0.25">
      <c r="A6173" s="17">
        <v>13154211</v>
      </c>
      <c r="B6173" s="24" t="s">
        <v>87</v>
      </c>
      <c r="C6173" s="25"/>
    </row>
    <row r="6174" spans="1:3" x14ac:dyDescent="0.25">
      <c r="A6174" s="17">
        <v>13154212</v>
      </c>
      <c r="B6174" s="24" t="s">
        <v>87</v>
      </c>
      <c r="C6174" s="25"/>
    </row>
    <row r="6175" spans="1:3" x14ac:dyDescent="0.25">
      <c r="A6175" s="17">
        <v>13154213</v>
      </c>
      <c r="B6175" s="24" t="s">
        <v>87</v>
      </c>
      <c r="C6175" s="25"/>
    </row>
    <row r="6176" spans="1:3" x14ac:dyDescent="0.25">
      <c r="A6176" s="17">
        <v>13154214</v>
      </c>
      <c r="B6176" s="24" t="s">
        <v>87</v>
      </c>
      <c r="C6176" s="25"/>
    </row>
    <row r="6177" spans="1:3" x14ac:dyDescent="0.25">
      <c r="A6177" s="17">
        <v>13154215</v>
      </c>
      <c r="B6177" s="24" t="s">
        <v>87</v>
      </c>
      <c r="C6177" s="25"/>
    </row>
    <row r="6178" spans="1:3" x14ac:dyDescent="0.25">
      <c r="A6178" s="17">
        <v>13154216</v>
      </c>
      <c r="B6178" s="24" t="s">
        <v>87</v>
      </c>
      <c r="C6178" s="25"/>
    </row>
    <row r="6179" spans="1:3" x14ac:dyDescent="0.25">
      <c r="A6179" s="17">
        <v>13154217</v>
      </c>
      <c r="B6179" s="24" t="s">
        <v>87</v>
      </c>
      <c r="C6179" s="25"/>
    </row>
    <row r="6180" spans="1:3" x14ac:dyDescent="0.25">
      <c r="A6180" s="17">
        <v>13154218</v>
      </c>
      <c r="B6180" s="24" t="s">
        <v>87</v>
      </c>
      <c r="C6180" s="25"/>
    </row>
    <row r="6181" spans="1:3" x14ac:dyDescent="0.25">
      <c r="A6181" s="17">
        <v>13154219</v>
      </c>
      <c r="B6181" s="24" t="s">
        <v>87</v>
      </c>
      <c r="C6181" s="25"/>
    </row>
    <row r="6182" spans="1:3" x14ac:dyDescent="0.25">
      <c r="A6182" s="17">
        <v>13154220</v>
      </c>
      <c r="B6182" s="24" t="s">
        <v>87</v>
      </c>
      <c r="C6182" s="25"/>
    </row>
    <row r="6183" spans="1:3" x14ac:dyDescent="0.25">
      <c r="A6183" s="17">
        <v>13154221</v>
      </c>
      <c r="B6183" s="24" t="s">
        <v>87</v>
      </c>
      <c r="C6183" s="25"/>
    </row>
    <row r="6184" spans="1:3" x14ac:dyDescent="0.25">
      <c r="A6184" s="17">
        <v>13154222</v>
      </c>
      <c r="B6184" s="24" t="s">
        <v>87</v>
      </c>
      <c r="C6184" s="25"/>
    </row>
    <row r="6185" spans="1:3" x14ac:dyDescent="0.25">
      <c r="A6185" s="17">
        <v>13154223</v>
      </c>
      <c r="B6185" s="24" t="s">
        <v>87</v>
      </c>
      <c r="C6185" s="25"/>
    </row>
    <row r="6186" spans="1:3" x14ac:dyDescent="0.25">
      <c r="A6186" s="17">
        <v>13154224</v>
      </c>
      <c r="B6186" s="24" t="s">
        <v>87</v>
      </c>
      <c r="C6186" s="25"/>
    </row>
    <row r="6187" spans="1:3" x14ac:dyDescent="0.25">
      <c r="A6187" s="17">
        <v>13154225</v>
      </c>
      <c r="B6187" s="24" t="s">
        <v>87</v>
      </c>
      <c r="C6187" s="25"/>
    </row>
    <row r="6188" spans="1:3" x14ac:dyDescent="0.25">
      <c r="A6188" s="17">
        <v>13154226</v>
      </c>
      <c r="B6188" s="24" t="s">
        <v>87</v>
      </c>
      <c r="C6188" s="25"/>
    </row>
    <row r="6189" spans="1:3" x14ac:dyDescent="0.25">
      <c r="A6189" s="17">
        <v>13154227</v>
      </c>
      <c r="B6189" s="24" t="s">
        <v>87</v>
      </c>
      <c r="C6189" s="25"/>
    </row>
    <row r="6190" spans="1:3" x14ac:dyDescent="0.25">
      <c r="A6190" s="17">
        <v>13154228</v>
      </c>
      <c r="B6190" s="24" t="s">
        <v>87</v>
      </c>
      <c r="C6190" s="25"/>
    </row>
    <row r="6191" spans="1:3" x14ac:dyDescent="0.25">
      <c r="A6191" s="17">
        <v>13154229</v>
      </c>
      <c r="B6191" s="24" t="s">
        <v>87</v>
      </c>
      <c r="C6191" s="25"/>
    </row>
    <row r="6192" spans="1:3" x14ac:dyDescent="0.25">
      <c r="A6192" s="17">
        <v>13154230</v>
      </c>
      <c r="B6192" s="24" t="s">
        <v>87</v>
      </c>
      <c r="C6192" s="25"/>
    </row>
    <row r="6193" spans="1:3" x14ac:dyDescent="0.25">
      <c r="A6193" s="17">
        <v>13154231</v>
      </c>
      <c r="B6193" s="24" t="s">
        <v>87</v>
      </c>
      <c r="C6193" s="25"/>
    </row>
    <row r="6194" spans="1:3" x14ac:dyDescent="0.25">
      <c r="A6194" s="17">
        <v>13154232</v>
      </c>
      <c r="B6194" s="24" t="s">
        <v>87</v>
      </c>
      <c r="C6194" s="25"/>
    </row>
    <row r="6195" spans="1:3" x14ac:dyDescent="0.25">
      <c r="A6195" s="17">
        <v>13154233</v>
      </c>
      <c r="B6195" s="24" t="s">
        <v>87</v>
      </c>
      <c r="C6195" s="25"/>
    </row>
    <row r="6196" spans="1:3" x14ac:dyDescent="0.25">
      <c r="A6196" s="17">
        <v>13154234</v>
      </c>
      <c r="B6196" s="24" t="s">
        <v>87</v>
      </c>
      <c r="C6196" s="25"/>
    </row>
    <row r="6197" spans="1:3" x14ac:dyDescent="0.25">
      <c r="A6197" s="17">
        <v>13154235</v>
      </c>
      <c r="B6197" s="24" t="s">
        <v>87</v>
      </c>
      <c r="C6197" s="25"/>
    </row>
    <row r="6198" spans="1:3" x14ac:dyDescent="0.25">
      <c r="A6198" s="17">
        <v>13154236</v>
      </c>
      <c r="B6198" s="24" t="s">
        <v>87</v>
      </c>
      <c r="C6198" s="25"/>
    </row>
    <row r="6199" spans="1:3" x14ac:dyDescent="0.25">
      <c r="A6199" s="17">
        <v>13154237</v>
      </c>
      <c r="B6199" s="24" t="s">
        <v>87</v>
      </c>
      <c r="C6199" s="25"/>
    </row>
    <row r="6200" spans="1:3" x14ac:dyDescent="0.25">
      <c r="A6200" s="17">
        <v>13154238</v>
      </c>
      <c r="B6200" s="24" t="s">
        <v>87</v>
      </c>
      <c r="C6200" s="25"/>
    </row>
    <row r="6201" spans="1:3" x14ac:dyDescent="0.25">
      <c r="A6201" s="17">
        <v>13154239</v>
      </c>
      <c r="B6201" s="24" t="s">
        <v>87</v>
      </c>
      <c r="C6201" s="25"/>
    </row>
    <row r="6202" spans="1:3" x14ac:dyDescent="0.25">
      <c r="A6202" s="17">
        <v>13154240</v>
      </c>
      <c r="B6202" s="24" t="s">
        <v>87</v>
      </c>
      <c r="C6202" s="25"/>
    </row>
    <row r="6203" spans="1:3" x14ac:dyDescent="0.25">
      <c r="A6203" s="17">
        <v>13154241</v>
      </c>
      <c r="B6203" s="24" t="s">
        <v>87</v>
      </c>
      <c r="C6203" s="25"/>
    </row>
    <row r="6204" spans="1:3" x14ac:dyDescent="0.25">
      <c r="A6204" s="17">
        <v>13154242</v>
      </c>
      <c r="B6204" s="24" t="s">
        <v>87</v>
      </c>
      <c r="C6204" s="25"/>
    </row>
    <row r="6205" spans="1:3" x14ac:dyDescent="0.25">
      <c r="A6205" s="17">
        <v>13154243</v>
      </c>
      <c r="B6205" s="24" t="s">
        <v>87</v>
      </c>
      <c r="C6205" s="25"/>
    </row>
    <row r="6206" spans="1:3" x14ac:dyDescent="0.25">
      <c r="A6206" s="17">
        <v>13154244</v>
      </c>
      <c r="B6206" s="24" t="s">
        <v>87</v>
      </c>
      <c r="C6206" s="25"/>
    </row>
    <row r="6207" spans="1:3" x14ac:dyDescent="0.25">
      <c r="A6207" s="17">
        <v>13154245</v>
      </c>
      <c r="B6207" s="24" t="s">
        <v>87</v>
      </c>
      <c r="C6207" s="25"/>
    </row>
    <row r="6208" spans="1:3" x14ac:dyDescent="0.25">
      <c r="A6208" s="17">
        <v>13154246</v>
      </c>
      <c r="B6208" s="24" t="s">
        <v>87</v>
      </c>
      <c r="C6208" s="25"/>
    </row>
    <row r="6209" spans="1:3" x14ac:dyDescent="0.25">
      <c r="A6209" s="17">
        <v>13154247</v>
      </c>
      <c r="B6209" s="24" t="s">
        <v>87</v>
      </c>
      <c r="C6209" s="25"/>
    </row>
    <row r="6210" spans="1:3" x14ac:dyDescent="0.25">
      <c r="A6210" s="17">
        <v>13154248</v>
      </c>
      <c r="B6210" s="24" t="s">
        <v>87</v>
      </c>
      <c r="C6210" s="25"/>
    </row>
    <row r="6211" spans="1:3" x14ac:dyDescent="0.25">
      <c r="A6211" s="17">
        <v>13154249</v>
      </c>
      <c r="B6211" s="24" t="s">
        <v>87</v>
      </c>
      <c r="C6211" s="25"/>
    </row>
    <row r="6212" spans="1:3" x14ac:dyDescent="0.25">
      <c r="A6212" s="17">
        <v>13154250</v>
      </c>
      <c r="B6212" s="24" t="s">
        <v>87</v>
      </c>
      <c r="C6212" s="25"/>
    </row>
    <row r="6213" spans="1:3" x14ac:dyDescent="0.25">
      <c r="A6213" s="17">
        <v>13154251</v>
      </c>
      <c r="B6213" s="24" t="s">
        <v>87</v>
      </c>
      <c r="C6213" s="25"/>
    </row>
    <row r="6214" spans="1:3" x14ac:dyDescent="0.25">
      <c r="A6214" s="17">
        <v>13154252</v>
      </c>
      <c r="B6214" s="24" t="s">
        <v>87</v>
      </c>
      <c r="C6214" s="25"/>
    </row>
    <row r="6215" spans="1:3" x14ac:dyDescent="0.25">
      <c r="A6215" s="17">
        <v>13154253</v>
      </c>
      <c r="B6215" s="24" t="s">
        <v>87</v>
      </c>
      <c r="C6215" s="25"/>
    </row>
    <row r="6216" spans="1:3" x14ac:dyDescent="0.25">
      <c r="A6216" s="17">
        <v>13154254</v>
      </c>
      <c r="B6216" s="24" t="s">
        <v>87</v>
      </c>
      <c r="C6216" s="25"/>
    </row>
    <row r="6217" spans="1:3" x14ac:dyDescent="0.25">
      <c r="A6217" s="17">
        <v>13154255</v>
      </c>
      <c r="B6217" s="24" t="s">
        <v>87</v>
      </c>
      <c r="C6217" s="25"/>
    </row>
    <row r="6218" spans="1:3" x14ac:dyDescent="0.25">
      <c r="A6218" s="17">
        <v>13154256</v>
      </c>
      <c r="B6218" s="24" t="s">
        <v>87</v>
      </c>
      <c r="C6218" s="25"/>
    </row>
    <row r="6219" spans="1:3" x14ac:dyDescent="0.25">
      <c r="A6219" s="17">
        <v>13154257</v>
      </c>
      <c r="B6219" s="24" t="s">
        <v>87</v>
      </c>
      <c r="C6219" s="25"/>
    </row>
    <row r="6220" spans="1:3" x14ac:dyDescent="0.25">
      <c r="A6220" s="17">
        <v>13154258</v>
      </c>
      <c r="B6220" s="24" t="s">
        <v>87</v>
      </c>
      <c r="C6220" s="25"/>
    </row>
    <row r="6221" spans="1:3" x14ac:dyDescent="0.25">
      <c r="A6221" s="17">
        <v>13154259</v>
      </c>
      <c r="B6221" s="24" t="s">
        <v>87</v>
      </c>
      <c r="C6221" s="25"/>
    </row>
    <row r="6222" spans="1:3" x14ac:dyDescent="0.25">
      <c r="A6222" s="17">
        <v>13154260</v>
      </c>
      <c r="B6222" s="24" t="s">
        <v>87</v>
      </c>
      <c r="C6222" s="25"/>
    </row>
    <row r="6223" spans="1:3" x14ac:dyDescent="0.25">
      <c r="A6223" s="17">
        <v>13154261</v>
      </c>
      <c r="B6223" s="24" t="s">
        <v>87</v>
      </c>
      <c r="C6223" s="25"/>
    </row>
    <row r="6224" spans="1:3" x14ac:dyDescent="0.25">
      <c r="A6224" s="17">
        <v>13154262</v>
      </c>
      <c r="B6224" s="24" t="s">
        <v>87</v>
      </c>
      <c r="C6224" s="25"/>
    </row>
    <row r="6225" spans="1:3" x14ac:dyDescent="0.25">
      <c r="A6225" s="17">
        <v>13154263</v>
      </c>
      <c r="B6225" s="24" t="s">
        <v>87</v>
      </c>
      <c r="C6225" s="25"/>
    </row>
    <row r="6226" spans="1:3" x14ac:dyDescent="0.25">
      <c r="A6226" s="17">
        <v>13154264</v>
      </c>
      <c r="B6226" s="24" t="s">
        <v>87</v>
      </c>
      <c r="C6226" s="25"/>
    </row>
    <row r="6227" spans="1:3" x14ac:dyDescent="0.25">
      <c r="A6227" s="17">
        <v>13154265</v>
      </c>
      <c r="B6227" s="24" t="s">
        <v>87</v>
      </c>
      <c r="C6227" s="25"/>
    </row>
    <row r="6228" spans="1:3" x14ac:dyDescent="0.25">
      <c r="A6228" s="17">
        <v>13154266</v>
      </c>
      <c r="B6228" s="24" t="s">
        <v>87</v>
      </c>
      <c r="C6228" s="25"/>
    </row>
    <row r="6229" spans="1:3" x14ac:dyDescent="0.25">
      <c r="A6229" s="17">
        <v>13154267</v>
      </c>
      <c r="B6229" s="24" t="s">
        <v>87</v>
      </c>
      <c r="C6229" s="25"/>
    </row>
    <row r="6230" spans="1:3" x14ac:dyDescent="0.25">
      <c r="A6230" s="17">
        <v>13154268</v>
      </c>
      <c r="B6230" s="24" t="s">
        <v>87</v>
      </c>
      <c r="C6230" s="25"/>
    </row>
    <row r="6231" spans="1:3" x14ac:dyDescent="0.25">
      <c r="A6231" s="17">
        <v>13154269</v>
      </c>
      <c r="B6231" s="24" t="s">
        <v>87</v>
      </c>
      <c r="C6231" s="25"/>
    </row>
    <row r="6232" spans="1:3" x14ac:dyDescent="0.25">
      <c r="A6232" s="17">
        <v>13154270</v>
      </c>
      <c r="B6232" s="24" t="s">
        <v>87</v>
      </c>
      <c r="C6232" s="25"/>
    </row>
    <row r="6233" spans="1:3" x14ac:dyDescent="0.25">
      <c r="A6233" s="17">
        <v>13154271</v>
      </c>
      <c r="B6233" s="24" t="s">
        <v>87</v>
      </c>
      <c r="C6233" s="25"/>
    </row>
    <row r="6234" spans="1:3" x14ac:dyDescent="0.25">
      <c r="A6234" s="17">
        <v>13154272</v>
      </c>
      <c r="B6234" s="24" t="s">
        <v>87</v>
      </c>
      <c r="C6234" s="25"/>
    </row>
    <row r="6235" spans="1:3" x14ac:dyDescent="0.25">
      <c r="A6235" s="17">
        <v>13154273</v>
      </c>
      <c r="B6235" s="24" t="s">
        <v>87</v>
      </c>
      <c r="C6235" s="25"/>
    </row>
    <row r="6236" spans="1:3" x14ac:dyDescent="0.25">
      <c r="A6236" s="17">
        <v>13154274</v>
      </c>
      <c r="B6236" s="24" t="s">
        <v>87</v>
      </c>
      <c r="C6236" s="25"/>
    </row>
    <row r="6237" spans="1:3" x14ac:dyDescent="0.25">
      <c r="A6237" s="17">
        <v>13154275</v>
      </c>
      <c r="B6237" s="24" t="s">
        <v>87</v>
      </c>
      <c r="C6237" s="25"/>
    </row>
    <row r="6238" spans="1:3" x14ac:dyDescent="0.25">
      <c r="A6238" s="17">
        <v>13154276</v>
      </c>
      <c r="B6238" s="24" t="s">
        <v>87</v>
      </c>
      <c r="C6238" s="25"/>
    </row>
    <row r="6239" spans="1:3" x14ac:dyDescent="0.25">
      <c r="A6239" s="17">
        <v>13154277</v>
      </c>
      <c r="B6239" s="24" t="s">
        <v>87</v>
      </c>
      <c r="C6239" s="25"/>
    </row>
    <row r="6240" spans="1:3" x14ac:dyDescent="0.25">
      <c r="A6240" s="17">
        <v>13154278</v>
      </c>
      <c r="B6240" s="24" t="s">
        <v>87</v>
      </c>
      <c r="C6240" s="25"/>
    </row>
    <row r="6241" spans="1:3" x14ac:dyDescent="0.25">
      <c r="A6241" s="17">
        <v>13154279</v>
      </c>
      <c r="B6241" s="24" t="s">
        <v>87</v>
      </c>
      <c r="C6241" s="25"/>
    </row>
    <row r="6242" spans="1:3" x14ac:dyDescent="0.25">
      <c r="A6242" s="17">
        <v>13154280</v>
      </c>
      <c r="B6242" s="24" t="s">
        <v>87</v>
      </c>
      <c r="C6242" s="25"/>
    </row>
    <row r="6243" spans="1:3" x14ac:dyDescent="0.25">
      <c r="A6243" s="17">
        <v>13154281</v>
      </c>
      <c r="B6243" s="24" t="s">
        <v>87</v>
      </c>
      <c r="C6243" s="25"/>
    </row>
    <row r="6244" spans="1:3" x14ac:dyDescent="0.25">
      <c r="A6244" s="17">
        <v>13154282</v>
      </c>
      <c r="B6244" s="24" t="s">
        <v>87</v>
      </c>
      <c r="C6244" s="25"/>
    </row>
    <row r="6245" spans="1:3" x14ac:dyDescent="0.25">
      <c r="A6245" s="17">
        <v>13154283</v>
      </c>
      <c r="B6245" s="24" t="s">
        <v>87</v>
      </c>
      <c r="C6245" s="25"/>
    </row>
    <row r="6246" spans="1:3" x14ac:dyDescent="0.25">
      <c r="A6246" s="17">
        <v>13154284</v>
      </c>
      <c r="B6246" s="24" t="s">
        <v>87</v>
      </c>
      <c r="C6246" s="25"/>
    </row>
    <row r="6247" spans="1:3" x14ac:dyDescent="0.25">
      <c r="A6247" s="17">
        <v>13154285</v>
      </c>
      <c r="B6247" s="24" t="s">
        <v>87</v>
      </c>
      <c r="C6247" s="25"/>
    </row>
    <row r="6248" spans="1:3" x14ac:dyDescent="0.25">
      <c r="A6248" s="17">
        <v>13154286</v>
      </c>
      <c r="B6248" s="24" t="s">
        <v>87</v>
      </c>
      <c r="C6248" s="25"/>
    </row>
    <row r="6249" spans="1:3" x14ac:dyDescent="0.25">
      <c r="A6249" s="17">
        <v>13154287</v>
      </c>
      <c r="B6249" s="24" t="s">
        <v>87</v>
      </c>
      <c r="C6249" s="25"/>
    </row>
    <row r="6250" spans="1:3" x14ac:dyDescent="0.25">
      <c r="A6250" s="17">
        <v>13154288</v>
      </c>
      <c r="B6250" s="24" t="s">
        <v>87</v>
      </c>
      <c r="C6250" s="25"/>
    </row>
    <row r="6251" spans="1:3" x14ac:dyDescent="0.25">
      <c r="A6251" s="17">
        <v>13154289</v>
      </c>
      <c r="B6251" s="24" t="s">
        <v>87</v>
      </c>
      <c r="C6251" s="25"/>
    </row>
    <row r="6252" spans="1:3" x14ac:dyDescent="0.25">
      <c r="A6252" s="17">
        <v>13154290</v>
      </c>
      <c r="B6252" s="24" t="s">
        <v>87</v>
      </c>
      <c r="C6252" s="25"/>
    </row>
    <row r="6253" spans="1:3" x14ac:dyDescent="0.25">
      <c r="A6253" s="17">
        <v>13154291</v>
      </c>
      <c r="B6253" s="24" t="s">
        <v>87</v>
      </c>
      <c r="C6253" s="25"/>
    </row>
    <row r="6254" spans="1:3" x14ac:dyDescent="0.25">
      <c r="A6254" s="17">
        <v>13154292</v>
      </c>
      <c r="B6254" s="24" t="s">
        <v>87</v>
      </c>
      <c r="C6254" s="25"/>
    </row>
    <row r="6255" spans="1:3" x14ac:dyDescent="0.25">
      <c r="A6255" s="17">
        <v>13154293</v>
      </c>
      <c r="B6255" s="24" t="s">
        <v>87</v>
      </c>
      <c r="C6255" s="25"/>
    </row>
    <row r="6256" spans="1:3" x14ac:dyDescent="0.25">
      <c r="A6256" s="17">
        <v>13154294</v>
      </c>
      <c r="B6256" s="24" t="s">
        <v>87</v>
      </c>
      <c r="C6256" s="25"/>
    </row>
    <row r="6257" spans="1:3" x14ac:dyDescent="0.25">
      <c r="A6257" s="17">
        <v>13154295</v>
      </c>
      <c r="B6257" s="24" t="s">
        <v>87</v>
      </c>
      <c r="C6257" s="25"/>
    </row>
    <row r="6258" spans="1:3" x14ac:dyDescent="0.25">
      <c r="A6258" s="17">
        <v>13154296</v>
      </c>
      <c r="B6258" s="24" t="s">
        <v>87</v>
      </c>
      <c r="C6258" s="25"/>
    </row>
    <row r="6259" spans="1:3" x14ac:dyDescent="0.25">
      <c r="A6259" s="17">
        <v>13154297</v>
      </c>
      <c r="B6259" s="24" t="s">
        <v>87</v>
      </c>
      <c r="C6259" s="25"/>
    </row>
    <row r="6260" spans="1:3" x14ac:dyDescent="0.25">
      <c r="A6260" s="17">
        <v>13154298</v>
      </c>
      <c r="B6260" s="24" t="s">
        <v>87</v>
      </c>
      <c r="C6260" s="25"/>
    </row>
    <row r="6261" spans="1:3" x14ac:dyDescent="0.25">
      <c r="A6261" s="17">
        <v>13154299</v>
      </c>
      <c r="B6261" s="24" t="s">
        <v>87</v>
      </c>
      <c r="C6261" s="25"/>
    </row>
    <row r="6262" spans="1:3" x14ac:dyDescent="0.25">
      <c r="A6262" s="17">
        <v>13154300</v>
      </c>
      <c r="B6262" s="24" t="s">
        <v>87</v>
      </c>
      <c r="C6262" s="25"/>
    </row>
    <row r="6263" spans="1:3" x14ac:dyDescent="0.25">
      <c r="A6263" s="17">
        <v>13154301</v>
      </c>
      <c r="B6263" s="24" t="s">
        <v>87</v>
      </c>
      <c r="C6263" s="25"/>
    </row>
    <row r="6264" spans="1:3" x14ac:dyDescent="0.25">
      <c r="A6264" s="17">
        <v>13154302</v>
      </c>
      <c r="B6264" s="24" t="s">
        <v>87</v>
      </c>
      <c r="C6264" s="25"/>
    </row>
    <row r="6265" spans="1:3" x14ac:dyDescent="0.25">
      <c r="A6265" s="17">
        <v>13154303</v>
      </c>
      <c r="B6265" s="24" t="s">
        <v>87</v>
      </c>
      <c r="C6265" s="25"/>
    </row>
    <row r="6266" spans="1:3" x14ac:dyDescent="0.25">
      <c r="A6266" s="17">
        <v>13154304</v>
      </c>
      <c r="B6266" s="24" t="s">
        <v>87</v>
      </c>
      <c r="C6266" s="25"/>
    </row>
    <row r="6267" spans="1:3" x14ac:dyDescent="0.25">
      <c r="A6267" s="17">
        <v>13154305</v>
      </c>
      <c r="B6267" s="24" t="s">
        <v>87</v>
      </c>
      <c r="C6267" s="25"/>
    </row>
    <row r="6268" spans="1:3" x14ac:dyDescent="0.25">
      <c r="A6268" s="17">
        <v>13154306</v>
      </c>
      <c r="B6268" s="24" t="s">
        <v>87</v>
      </c>
      <c r="C6268" s="25"/>
    </row>
    <row r="6269" spans="1:3" x14ac:dyDescent="0.25">
      <c r="A6269" s="17">
        <v>13154307</v>
      </c>
      <c r="B6269" s="24" t="s">
        <v>87</v>
      </c>
      <c r="C6269" s="25"/>
    </row>
    <row r="6270" spans="1:3" x14ac:dyDescent="0.25">
      <c r="A6270" s="17">
        <v>13154308</v>
      </c>
      <c r="B6270" s="24" t="s">
        <v>87</v>
      </c>
      <c r="C6270" s="25"/>
    </row>
    <row r="6271" spans="1:3" x14ac:dyDescent="0.25">
      <c r="A6271" s="17">
        <v>13154309</v>
      </c>
      <c r="B6271" s="24" t="s">
        <v>87</v>
      </c>
      <c r="C6271" s="25"/>
    </row>
    <row r="6272" spans="1:3" x14ac:dyDescent="0.25">
      <c r="A6272" s="17">
        <v>13154310</v>
      </c>
      <c r="B6272" s="24" t="s">
        <v>87</v>
      </c>
      <c r="C6272" s="25"/>
    </row>
    <row r="6273" spans="1:3" x14ac:dyDescent="0.25">
      <c r="A6273" s="17">
        <v>13154311</v>
      </c>
      <c r="B6273" s="24" t="s">
        <v>87</v>
      </c>
      <c r="C6273" s="25"/>
    </row>
    <row r="6274" spans="1:3" x14ac:dyDescent="0.25">
      <c r="A6274" s="17">
        <v>13154312</v>
      </c>
      <c r="B6274" s="24" t="s">
        <v>87</v>
      </c>
      <c r="C6274" s="25"/>
    </row>
    <row r="6275" spans="1:3" x14ac:dyDescent="0.25">
      <c r="A6275" s="17">
        <v>13154313</v>
      </c>
      <c r="B6275" s="24" t="s">
        <v>87</v>
      </c>
      <c r="C6275" s="25"/>
    </row>
    <row r="6276" spans="1:3" x14ac:dyDescent="0.25">
      <c r="A6276" s="17">
        <v>13154314</v>
      </c>
      <c r="B6276" s="24" t="s">
        <v>87</v>
      </c>
      <c r="C6276" s="25"/>
    </row>
    <row r="6277" spans="1:3" x14ac:dyDescent="0.25">
      <c r="A6277" s="17">
        <v>13154315</v>
      </c>
      <c r="B6277" s="24" t="s">
        <v>87</v>
      </c>
      <c r="C6277" s="25"/>
    </row>
    <row r="6278" spans="1:3" x14ac:dyDescent="0.25">
      <c r="A6278" s="17">
        <v>13154316</v>
      </c>
      <c r="B6278" s="24" t="s">
        <v>87</v>
      </c>
      <c r="C6278" s="25"/>
    </row>
    <row r="6279" spans="1:3" x14ac:dyDescent="0.25">
      <c r="A6279" s="17">
        <v>13154317</v>
      </c>
      <c r="B6279" s="24" t="s">
        <v>87</v>
      </c>
      <c r="C6279" s="25"/>
    </row>
    <row r="6280" spans="1:3" x14ac:dyDescent="0.25">
      <c r="A6280" s="17">
        <v>13154318</v>
      </c>
      <c r="B6280" s="24" t="s">
        <v>87</v>
      </c>
      <c r="C6280" s="25"/>
    </row>
    <row r="6281" spans="1:3" x14ac:dyDescent="0.25">
      <c r="A6281" s="17">
        <v>13154319</v>
      </c>
      <c r="B6281" s="24" t="s">
        <v>87</v>
      </c>
      <c r="C6281" s="25"/>
    </row>
    <row r="6282" spans="1:3" x14ac:dyDescent="0.25">
      <c r="A6282" s="17">
        <v>13154320</v>
      </c>
      <c r="B6282" s="24" t="s">
        <v>87</v>
      </c>
      <c r="C6282" s="25"/>
    </row>
    <row r="6283" spans="1:3" x14ac:dyDescent="0.25">
      <c r="A6283" s="17">
        <v>13154321</v>
      </c>
      <c r="B6283" s="24" t="s">
        <v>87</v>
      </c>
      <c r="C6283" s="25"/>
    </row>
    <row r="6284" spans="1:3" x14ac:dyDescent="0.25">
      <c r="A6284" s="17">
        <v>13154322</v>
      </c>
      <c r="B6284" s="24" t="s">
        <v>87</v>
      </c>
      <c r="C6284" s="25"/>
    </row>
    <row r="6285" spans="1:3" x14ac:dyDescent="0.25">
      <c r="A6285" s="17">
        <v>13154323</v>
      </c>
      <c r="B6285" s="24" t="s">
        <v>87</v>
      </c>
      <c r="C6285" s="25"/>
    </row>
    <row r="6286" spans="1:3" x14ac:dyDescent="0.25">
      <c r="A6286" s="17">
        <v>13154324</v>
      </c>
      <c r="B6286" s="24" t="s">
        <v>87</v>
      </c>
      <c r="C6286" s="25"/>
    </row>
    <row r="6287" spans="1:3" x14ac:dyDescent="0.25">
      <c r="A6287" s="17">
        <v>13154325</v>
      </c>
      <c r="B6287" s="24" t="s">
        <v>87</v>
      </c>
      <c r="C6287" s="25"/>
    </row>
    <row r="6288" spans="1:3" x14ac:dyDescent="0.25">
      <c r="A6288" s="17">
        <v>13154326</v>
      </c>
      <c r="B6288" s="24" t="s">
        <v>87</v>
      </c>
      <c r="C6288" s="25"/>
    </row>
    <row r="6289" spans="1:3" x14ac:dyDescent="0.25">
      <c r="A6289" s="17">
        <v>13154327</v>
      </c>
      <c r="B6289" s="24" t="s">
        <v>87</v>
      </c>
      <c r="C6289" s="25"/>
    </row>
    <row r="6290" spans="1:3" x14ac:dyDescent="0.25">
      <c r="A6290" s="17">
        <v>13154328</v>
      </c>
      <c r="B6290" s="24" t="s">
        <v>87</v>
      </c>
      <c r="C6290" s="25"/>
    </row>
    <row r="6291" spans="1:3" x14ac:dyDescent="0.25">
      <c r="A6291" s="17">
        <v>13154329</v>
      </c>
      <c r="B6291" s="24" t="s">
        <v>87</v>
      </c>
      <c r="C6291" s="25"/>
    </row>
    <row r="6292" spans="1:3" x14ac:dyDescent="0.25">
      <c r="A6292" s="17">
        <v>13154330</v>
      </c>
      <c r="B6292" s="24" t="s">
        <v>87</v>
      </c>
      <c r="C6292" s="25"/>
    </row>
    <row r="6293" spans="1:3" x14ac:dyDescent="0.25">
      <c r="A6293" s="17">
        <v>13154331</v>
      </c>
      <c r="B6293" s="24" t="s">
        <v>87</v>
      </c>
      <c r="C6293" s="25"/>
    </row>
    <row r="6294" spans="1:3" x14ac:dyDescent="0.25">
      <c r="A6294" s="17">
        <v>13154332</v>
      </c>
      <c r="B6294" s="24" t="s">
        <v>87</v>
      </c>
      <c r="C6294" s="25"/>
    </row>
    <row r="6295" spans="1:3" x14ac:dyDescent="0.25">
      <c r="A6295" s="17">
        <v>13154333</v>
      </c>
      <c r="B6295" s="24" t="s">
        <v>87</v>
      </c>
      <c r="C6295" s="25"/>
    </row>
    <row r="6296" spans="1:3" x14ac:dyDescent="0.25">
      <c r="A6296" s="17">
        <v>13154334</v>
      </c>
      <c r="B6296" s="24" t="s">
        <v>87</v>
      </c>
      <c r="C6296" s="25"/>
    </row>
    <row r="6297" spans="1:3" x14ac:dyDescent="0.25">
      <c r="A6297" s="17">
        <v>13154335</v>
      </c>
      <c r="B6297" s="24" t="s">
        <v>87</v>
      </c>
      <c r="C6297" s="25"/>
    </row>
    <row r="6298" spans="1:3" x14ac:dyDescent="0.25">
      <c r="A6298" s="17">
        <v>13154336</v>
      </c>
      <c r="B6298" s="24" t="s">
        <v>87</v>
      </c>
      <c r="C6298" s="25"/>
    </row>
    <row r="6299" spans="1:3" x14ac:dyDescent="0.25">
      <c r="A6299" s="17">
        <v>13154337</v>
      </c>
      <c r="B6299" s="24" t="s">
        <v>87</v>
      </c>
      <c r="C6299" s="25"/>
    </row>
    <row r="6300" spans="1:3" x14ac:dyDescent="0.25">
      <c r="A6300" s="17">
        <v>13154338</v>
      </c>
      <c r="B6300" s="24" t="s">
        <v>87</v>
      </c>
      <c r="C6300" s="25"/>
    </row>
    <row r="6301" spans="1:3" x14ac:dyDescent="0.25">
      <c r="A6301" s="17">
        <v>13154339</v>
      </c>
      <c r="B6301" s="24" t="s">
        <v>87</v>
      </c>
      <c r="C6301" s="25"/>
    </row>
    <row r="6302" spans="1:3" x14ac:dyDescent="0.25">
      <c r="A6302" s="17">
        <v>13154340</v>
      </c>
      <c r="B6302" s="24" t="s">
        <v>87</v>
      </c>
      <c r="C6302" s="25"/>
    </row>
    <row r="6303" spans="1:3" x14ac:dyDescent="0.25">
      <c r="A6303" s="17">
        <v>13154341</v>
      </c>
      <c r="B6303" s="24" t="s">
        <v>87</v>
      </c>
      <c r="C6303" s="25"/>
    </row>
    <row r="6304" spans="1:3" x14ac:dyDescent="0.25">
      <c r="A6304" s="17">
        <v>13154342</v>
      </c>
      <c r="B6304" s="24" t="s">
        <v>87</v>
      </c>
      <c r="C6304" s="25"/>
    </row>
    <row r="6305" spans="1:3" x14ac:dyDescent="0.25">
      <c r="A6305" s="17">
        <v>13154343</v>
      </c>
      <c r="B6305" s="24" t="s">
        <v>87</v>
      </c>
      <c r="C6305" s="25"/>
    </row>
    <row r="6306" spans="1:3" x14ac:dyDescent="0.25">
      <c r="A6306" s="17">
        <v>13154344</v>
      </c>
      <c r="B6306" s="24" t="s">
        <v>87</v>
      </c>
      <c r="C6306" s="25"/>
    </row>
    <row r="6307" spans="1:3" x14ac:dyDescent="0.25">
      <c r="A6307" s="17">
        <v>13154345</v>
      </c>
      <c r="B6307" s="24" t="s">
        <v>87</v>
      </c>
      <c r="C6307" s="25"/>
    </row>
    <row r="6308" spans="1:3" x14ac:dyDescent="0.25">
      <c r="A6308" s="17">
        <v>13154346</v>
      </c>
      <c r="B6308" s="24" t="s">
        <v>87</v>
      </c>
      <c r="C6308" s="25"/>
    </row>
    <row r="6309" spans="1:3" x14ac:dyDescent="0.25">
      <c r="A6309" s="17">
        <v>13154347</v>
      </c>
      <c r="B6309" s="24" t="s">
        <v>87</v>
      </c>
      <c r="C6309" s="25"/>
    </row>
    <row r="6310" spans="1:3" x14ac:dyDescent="0.25">
      <c r="A6310" s="17">
        <v>13154348</v>
      </c>
      <c r="B6310" s="24" t="s">
        <v>87</v>
      </c>
      <c r="C6310" s="25"/>
    </row>
    <row r="6311" spans="1:3" x14ac:dyDescent="0.25">
      <c r="A6311" s="17">
        <v>13154349</v>
      </c>
      <c r="B6311" s="24" t="s">
        <v>87</v>
      </c>
      <c r="C6311" s="25"/>
    </row>
    <row r="6312" spans="1:3" x14ac:dyDescent="0.25">
      <c r="A6312" s="17">
        <v>13154350</v>
      </c>
      <c r="B6312" s="24" t="s">
        <v>87</v>
      </c>
      <c r="C6312" s="25"/>
    </row>
    <row r="6313" spans="1:3" x14ac:dyDescent="0.25">
      <c r="A6313" s="17">
        <v>13154351</v>
      </c>
      <c r="B6313" s="24" t="s">
        <v>87</v>
      </c>
      <c r="C6313" s="25"/>
    </row>
    <row r="6314" spans="1:3" x14ac:dyDescent="0.25">
      <c r="A6314" s="17">
        <v>13154352</v>
      </c>
      <c r="B6314" s="24" t="s">
        <v>87</v>
      </c>
      <c r="C6314" s="25"/>
    </row>
    <row r="6315" spans="1:3" x14ac:dyDescent="0.25">
      <c r="A6315" s="17">
        <v>13154353</v>
      </c>
      <c r="B6315" s="24" t="s">
        <v>87</v>
      </c>
      <c r="C6315" s="25"/>
    </row>
    <row r="6316" spans="1:3" x14ac:dyDescent="0.25">
      <c r="A6316" s="17">
        <v>13154354</v>
      </c>
      <c r="B6316" s="24" t="s">
        <v>87</v>
      </c>
      <c r="C6316" s="25"/>
    </row>
    <row r="6317" spans="1:3" x14ac:dyDescent="0.25">
      <c r="A6317" s="17">
        <v>13154355</v>
      </c>
      <c r="B6317" s="24" t="s">
        <v>87</v>
      </c>
      <c r="C6317" s="25"/>
    </row>
    <row r="6318" spans="1:3" x14ac:dyDescent="0.25">
      <c r="A6318" s="17">
        <v>13154356</v>
      </c>
      <c r="B6318" s="24" t="s">
        <v>87</v>
      </c>
      <c r="C6318" s="25"/>
    </row>
    <row r="6319" spans="1:3" x14ac:dyDescent="0.25">
      <c r="A6319" s="17">
        <v>13154357</v>
      </c>
      <c r="B6319" s="24" t="s">
        <v>87</v>
      </c>
      <c r="C6319" s="25"/>
    </row>
    <row r="6320" spans="1:3" x14ac:dyDescent="0.25">
      <c r="A6320" s="17">
        <v>13154358</v>
      </c>
      <c r="B6320" s="24" t="s">
        <v>87</v>
      </c>
      <c r="C6320" s="25"/>
    </row>
    <row r="6321" spans="1:3" x14ac:dyDescent="0.25">
      <c r="A6321" s="17">
        <v>13154359</v>
      </c>
      <c r="B6321" s="24" t="s">
        <v>87</v>
      </c>
      <c r="C6321" s="25"/>
    </row>
    <row r="6322" spans="1:3" x14ac:dyDescent="0.25">
      <c r="A6322" s="17">
        <v>13154360</v>
      </c>
      <c r="B6322" s="24" t="s">
        <v>87</v>
      </c>
      <c r="C6322" s="25"/>
    </row>
    <row r="6323" spans="1:3" x14ac:dyDescent="0.25">
      <c r="A6323" s="17">
        <v>13154361</v>
      </c>
      <c r="B6323" s="24" t="s">
        <v>87</v>
      </c>
      <c r="C6323" s="25"/>
    </row>
    <row r="6324" spans="1:3" x14ac:dyDescent="0.25">
      <c r="A6324" s="17">
        <v>13154362</v>
      </c>
      <c r="B6324" s="24" t="s">
        <v>87</v>
      </c>
      <c r="C6324" s="25"/>
    </row>
    <row r="6325" spans="1:3" x14ac:dyDescent="0.25">
      <c r="A6325" s="17">
        <v>13154363</v>
      </c>
      <c r="B6325" s="24" t="s">
        <v>87</v>
      </c>
      <c r="C6325" s="25"/>
    </row>
    <row r="6326" spans="1:3" x14ac:dyDescent="0.25">
      <c r="A6326" s="17">
        <v>13154364</v>
      </c>
      <c r="B6326" s="24" t="s">
        <v>87</v>
      </c>
      <c r="C6326" s="25"/>
    </row>
    <row r="6327" spans="1:3" x14ac:dyDescent="0.25">
      <c r="A6327" s="17">
        <v>13154365</v>
      </c>
      <c r="B6327" s="24" t="s">
        <v>87</v>
      </c>
      <c r="C6327" s="25"/>
    </row>
    <row r="6328" spans="1:3" x14ac:dyDescent="0.25">
      <c r="A6328" s="17">
        <v>13154366</v>
      </c>
      <c r="B6328" s="24" t="s">
        <v>87</v>
      </c>
      <c r="C6328" s="25"/>
    </row>
    <row r="6329" spans="1:3" x14ac:dyDescent="0.25">
      <c r="A6329" s="17">
        <v>13154367</v>
      </c>
      <c r="B6329" s="24" t="s">
        <v>87</v>
      </c>
      <c r="C6329" s="25"/>
    </row>
    <row r="6330" spans="1:3" x14ac:dyDescent="0.25">
      <c r="A6330" s="17">
        <v>13154368</v>
      </c>
      <c r="B6330" s="24" t="s">
        <v>87</v>
      </c>
      <c r="C6330" s="25"/>
    </row>
    <row r="6331" spans="1:3" x14ac:dyDescent="0.25">
      <c r="A6331" s="17">
        <v>13154369</v>
      </c>
      <c r="B6331" s="24" t="s">
        <v>87</v>
      </c>
      <c r="C6331" s="25"/>
    </row>
    <row r="6332" spans="1:3" x14ac:dyDescent="0.25">
      <c r="A6332" s="17">
        <v>13154370</v>
      </c>
      <c r="B6332" s="24" t="s">
        <v>87</v>
      </c>
      <c r="C6332" s="25"/>
    </row>
    <row r="6333" spans="1:3" x14ac:dyDescent="0.25">
      <c r="A6333" s="17">
        <v>13154371</v>
      </c>
      <c r="B6333" s="24" t="s">
        <v>87</v>
      </c>
      <c r="C6333" s="25"/>
    </row>
    <row r="6334" spans="1:3" x14ac:dyDescent="0.25">
      <c r="A6334" s="17">
        <v>13154372</v>
      </c>
      <c r="B6334" s="24" t="s">
        <v>87</v>
      </c>
      <c r="C6334" s="25"/>
    </row>
    <row r="6335" spans="1:3" x14ac:dyDescent="0.25">
      <c r="A6335" s="17">
        <v>13154373</v>
      </c>
      <c r="B6335" s="24" t="s">
        <v>87</v>
      </c>
      <c r="C6335" s="25"/>
    </row>
    <row r="6336" spans="1:3" x14ac:dyDescent="0.25">
      <c r="A6336" s="17">
        <v>13154374</v>
      </c>
      <c r="B6336" s="24" t="s">
        <v>87</v>
      </c>
      <c r="C6336" s="25"/>
    </row>
    <row r="6337" spans="1:3" x14ac:dyDescent="0.25">
      <c r="A6337" s="17">
        <v>13154375</v>
      </c>
      <c r="B6337" s="24" t="s">
        <v>87</v>
      </c>
      <c r="C6337" s="25"/>
    </row>
    <row r="6338" spans="1:3" x14ac:dyDescent="0.25">
      <c r="A6338" s="17">
        <v>13154376</v>
      </c>
      <c r="B6338" s="24" t="s">
        <v>87</v>
      </c>
      <c r="C6338" s="25"/>
    </row>
    <row r="6339" spans="1:3" x14ac:dyDescent="0.25">
      <c r="A6339" s="17">
        <v>13154377</v>
      </c>
      <c r="B6339" s="24" t="s">
        <v>87</v>
      </c>
      <c r="C6339" s="25"/>
    </row>
    <row r="6340" spans="1:3" x14ac:dyDescent="0.25">
      <c r="A6340" s="17">
        <v>13154378</v>
      </c>
      <c r="B6340" s="24" t="s">
        <v>87</v>
      </c>
      <c r="C6340" s="25"/>
    </row>
    <row r="6341" spans="1:3" x14ac:dyDescent="0.25">
      <c r="A6341" s="17">
        <v>13154379</v>
      </c>
      <c r="B6341" s="24" t="s">
        <v>87</v>
      </c>
      <c r="C6341" s="25"/>
    </row>
    <row r="6342" spans="1:3" x14ac:dyDescent="0.25">
      <c r="A6342" s="17">
        <v>13154380</v>
      </c>
      <c r="B6342" s="24" t="s">
        <v>87</v>
      </c>
      <c r="C6342" s="25"/>
    </row>
    <row r="6343" spans="1:3" x14ac:dyDescent="0.25">
      <c r="A6343" s="17">
        <v>13154381</v>
      </c>
      <c r="B6343" s="24" t="s">
        <v>87</v>
      </c>
      <c r="C6343" s="25"/>
    </row>
    <row r="6344" spans="1:3" x14ac:dyDescent="0.25">
      <c r="A6344" s="17">
        <v>13154382</v>
      </c>
      <c r="B6344" s="24" t="s">
        <v>87</v>
      </c>
      <c r="C6344" s="25"/>
    </row>
    <row r="6345" spans="1:3" x14ac:dyDescent="0.25">
      <c r="A6345" s="17">
        <v>13154383</v>
      </c>
      <c r="B6345" s="24" t="s">
        <v>87</v>
      </c>
      <c r="C6345" s="25"/>
    </row>
    <row r="6346" spans="1:3" x14ac:dyDescent="0.25">
      <c r="A6346" s="17">
        <v>13154384</v>
      </c>
      <c r="B6346" s="24" t="s">
        <v>87</v>
      </c>
      <c r="C6346" s="25"/>
    </row>
    <row r="6347" spans="1:3" x14ac:dyDescent="0.25">
      <c r="A6347" s="17">
        <v>13154385</v>
      </c>
      <c r="B6347" s="24" t="s">
        <v>87</v>
      </c>
      <c r="C6347" s="25"/>
    </row>
    <row r="6348" spans="1:3" x14ac:dyDescent="0.25">
      <c r="A6348" s="17">
        <v>13154386</v>
      </c>
      <c r="B6348" s="24" t="s">
        <v>87</v>
      </c>
      <c r="C6348" s="25"/>
    </row>
    <row r="6349" spans="1:3" x14ac:dyDescent="0.25">
      <c r="A6349" s="17">
        <v>13154387</v>
      </c>
      <c r="B6349" s="24" t="s">
        <v>87</v>
      </c>
      <c r="C6349" s="25"/>
    </row>
    <row r="6350" spans="1:3" x14ac:dyDescent="0.25">
      <c r="A6350" s="17">
        <v>13154388</v>
      </c>
      <c r="B6350" s="24" t="s">
        <v>87</v>
      </c>
      <c r="C6350" s="25"/>
    </row>
    <row r="6351" spans="1:3" x14ac:dyDescent="0.25">
      <c r="A6351" s="17">
        <v>13154389</v>
      </c>
      <c r="B6351" s="24" t="s">
        <v>87</v>
      </c>
      <c r="C6351" s="25"/>
    </row>
    <row r="6352" spans="1:3" x14ac:dyDescent="0.25">
      <c r="A6352" s="17">
        <v>13154390</v>
      </c>
      <c r="B6352" s="24" t="s">
        <v>87</v>
      </c>
      <c r="C6352" s="25"/>
    </row>
    <row r="6353" spans="1:3" x14ac:dyDescent="0.25">
      <c r="A6353" s="17">
        <v>13154391</v>
      </c>
      <c r="B6353" s="24" t="s">
        <v>87</v>
      </c>
      <c r="C6353" s="25"/>
    </row>
    <row r="6354" spans="1:3" x14ac:dyDescent="0.25">
      <c r="A6354" s="17">
        <v>13154392</v>
      </c>
      <c r="B6354" s="24" t="s">
        <v>87</v>
      </c>
      <c r="C6354" s="25"/>
    </row>
    <row r="6355" spans="1:3" x14ac:dyDescent="0.25">
      <c r="A6355" s="17">
        <v>13154393</v>
      </c>
      <c r="B6355" s="24" t="s">
        <v>87</v>
      </c>
      <c r="C6355" s="25"/>
    </row>
    <row r="6356" spans="1:3" x14ac:dyDescent="0.25">
      <c r="A6356" s="17">
        <v>13154394</v>
      </c>
      <c r="B6356" s="24" t="s">
        <v>87</v>
      </c>
      <c r="C6356" s="25"/>
    </row>
    <row r="6357" spans="1:3" x14ac:dyDescent="0.25">
      <c r="A6357" s="17">
        <v>13154395</v>
      </c>
      <c r="B6357" s="24" t="s">
        <v>87</v>
      </c>
      <c r="C6357" s="25"/>
    </row>
    <row r="6358" spans="1:3" x14ac:dyDescent="0.25">
      <c r="A6358" s="17">
        <v>13154396</v>
      </c>
      <c r="B6358" s="24" t="s">
        <v>87</v>
      </c>
      <c r="C6358" s="25"/>
    </row>
    <row r="6359" spans="1:3" x14ac:dyDescent="0.25">
      <c r="A6359" s="17">
        <v>13154397</v>
      </c>
      <c r="B6359" s="24" t="s">
        <v>87</v>
      </c>
      <c r="C6359" s="25"/>
    </row>
    <row r="6360" spans="1:3" x14ac:dyDescent="0.25">
      <c r="A6360" s="17">
        <v>13154398</v>
      </c>
      <c r="B6360" s="24" t="s">
        <v>87</v>
      </c>
      <c r="C6360" s="25"/>
    </row>
    <row r="6361" spans="1:3" x14ac:dyDescent="0.25">
      <c r="A6361" s="17">
        <v>13154399</v>
      </c>
      <c r="B6361" s="24" t="s">
        <v>87</v>
      </c>
      <c r="C6361" s="25"/>
    </row>
    <row r="6362" spans="1:3" x14ac:dyDescent="0.25">
      <c r="A6362" s="17">
        <v>13154400</v>
      </c>
      <c r="B6362" s="24" t="s">
        <v>87</v>
      </c>
      <c r="C6362" s="25"/>
    </row>
    <row r="6363" spans="1:3" x14ac:dyDescent="0.25">
      <c r="A6363" s="17">
        <v>13154401</v>
      </c>
      <c r="B6363" s="24" t="s">
        <v>87</v>
      </c>
      <c r="C6363" s="25"/>
    </row>
    <row r="6364" spans="1:3" x14ac:dyDescent="0.25">
      <c r="A6364" s="17">
        <v>13154402</v>
      </c>
      <c r="B6364" s="24" t="s">
        <v>87</v>
      </c>
      <c r="C6364" s="25"/>
    </row>
    <row r="6365" spans="1:3" x14ac:dyDescent="0.25">
      <c r="A6365" s="17">
        <v>13154403</v>
      </c>
      <c r="B6365" s="24" t="s">
        <v>87</v>
      </c>
      <c r="C6365" s="25"/>
    </row>
    <row r="6366" spans="1:3" x14ac:dyDescent="0.25">
      <c r="A6366" s="17">
        <v>13154404</v>
      </c>
      <c r="B6366" s="24" t="s">
        <v>87</v>
      </c>
      <c r="C6366" s="25"/>
    </row>
    <row r="6367" spans="1:3" x14ac:dyDescent="0.25">
      <c r="A6367" s="17">
        <v>13154405</v>
      </c>
      <c r="B6367" s="24" t="s">
        <v>87</v>
      </c>
      <c r="C6367" s="25"/>
    </row>
    <row r="6368" spans="1:3" x14ac:dyDescent="0.25">
      <c r="A6368" s="17">
        <v>13154406</v>
      </c>
      <c r="B6368" s="24" t="s">
        <v>87</v>
      </c>
      <c r="C6368" s="25"/>
    </row>
    <row r="6369" spans="1:3" x14ac:dyDescent="0.25">
      <c r="A6369" s="17">
        <v>13154407</v>
      </c>
      <c r="B6369" s="24" t="s">
        <v>87</v>
      </c>
      <c r="C6369" s="25"/>
    </row>
    <row r="6370" spans="1:3" x14ac:dyDescent="0.25">
      <c r="A6370" s="17">
        <v>13154408</v>
      </c>
      <c r="B6370" s="24" t="s">
        <v>87</v>
      </c>
      <c r="C6370" s="25"/>
    </row>
    <row r="6371" spans="1:3" x14ac:dyDescent="0.25">
      <c r="A6371" s="17">
        <v>13154409</v>
      </c>
      <c r="B6371" s="24" t="s">
        <v>87</v>
      </c>
      <c r="C6371" s="25"/>
    </row>
    <row r="6372" spans="1:3" x14ac:dyDescent="0.25">
      <c r="A6372" s="17">
        <v>13154410</v>
      </c>
      <c r="B6372" s="24" t="s">
        <v>87</v>
      </c>
      <c r="C6372" s="25"/>
    </row>
    <row r="6373" spans="1:3" x14ac:dyDescent="0.25">
      <c r="A6373" s="17">
        <v>13154411</v>
      </c>
      <c r="B6373" s="24" t="s">
        <v>87</v>
      </c>
      <c r="C6373" s="25"/>
    </row>
    <row r="6374" spans="1:3" x14ac:dyDescent="0.25">
      <c r="A6374" s="17">
        <v>13154412</v>
      </c>
      <c r="B6374" s="24" t="s">
        <v>87</v>
      </c>
      <c r="C6374" s="25"/>
    </row>
    <row r="6375" spans="1:3" x14ac:dyDescent="0.25">
      <c r="A6375" s="17">
        <v>13154413</v>
      </c>
      <c r="B6375" s="24" t="s">
        <v>87</v>
      </c>
      <c r="C6375" s="25"/>
    </row>
    <row r="6376" spans="1:3" x14ac:dyDescent="0.25">
      <c r="A6376" s="17">
        <v>13154414</v>
      </c>
      <c r="B6376" s="24" t="s">
        <v>87</v>
      </c>
      <c r="C6376" s="25"/>
    </row>
    <row r="6377" spans="1:3" x14ac:dyDescent="0.25">
      <c r="A6377" s="17">
        <v>13154415</v>
      </c>
      <c r="B6377" s="24" t="s">
        <v>87</v>
      </c>
      <c r="C6377" s="25"/>
    </row>
    <row r="6378" spans="1:3" x14ac:dyDescent="0.25">
      <c r="A6378" s="17">
        <v>13154416</v>
      </c>
      <c r="B6378" s="24" t="s">
        <v>87</v>
      </c>
      <c r="C6378" s="25"/>
    </row>
    <row r="6379" spans="1:3" x14ac:dyDescent="0.25">
      <c r="A6379" s="17">
        <v>13154417</v>
      </c>
      <c r="B6379" s="24" t="s">
        <v>87</v>
      </c>
      <c r="C6379" s="25"/>
    </row>
    <row r="6380" spans="1:3" x14ac:dyDescent="0.25">
      <c r="A6380" s="17">
        <v>13154418</v>
      </c>
      <c r="B6380" s="24" t="s">
        <v>87</v>
      </c>
      <c r="C6380" s="25"/>
    </row>
    <row r="6381" spans="1:3" x14ac:dyDescent="0.25">
      <c r="A6381" s="17">
        <v>13154419</v>
      </c>
      <c r="B6381" s="24" t="s">
        <v>87</v>
      </c>
      <c r="C6381" s="25"/>
    </row>
    <row r="6382" spans="1:3" x14ac:dyDescent="0.25">
      <c r="A6382" s="17">
        <v>13154420</v>
      </c>
      <c r="B6382" s="24" t="s">
        <v>87</v>
      </c>
      <c r="C6382" s="25"/>
    </row>
    <row r="6383" spans="1:3" x14ac:dyDescent="0.25">
      <c r="A6383" s="17">
        <v>13154421</v>
      </c>
      <c r="B6383" s="24" t="s">
        <v>87</v>
      </c>
      <c r="C6383" s="25"/>
    </row>
    <row r="6384" spans="1:3" x14ac:dyDescent="0.25">
      <c r="A6384" s="17">
        <v>13154422</v>
      </c>
      <c r="B6384" s="24" t="s">
        <v>87</v>
      </c>
      <c r="C6384" s="25"/>
    </row>
    <row r="6385" spans="1:3" x14ac:dyDescent="0.25">
      <c r="A6385" s="17">
        <v>13154423</v>
      </c>
      <c r="B6385" s="24" t="s">
        <v>87</v>
      </c>
      <c r="C6385" s="25"/>
    </row>
    <row r="6386" spans="1:3" x14ac:dyDescent="0.25">
      <c r="A6386" s="17">
        <v>13154424</v>
      </c>
      <c r="B6386" s="24" t="s">
        <v>87</v>
      </c>
      <c r="C6386" s="25"/>
    </row>
    <row r="6387" spans="1:3" x14ac:dyDescent="0.25">
      <c r="A6387" s="17">
        <v>13154425</v>
      </c>
      <c r="B6387" s="24" t="s">
        <v>87</v>
      </c>
      <c r="C6387" s="25"/>
    </row>
    <row r="6388" spans="1:3" x14ac:dyDescent="0.25">
      <c r="A6388" s="17">
        <v>13154426</v>
      </c>
      <c r="B6388" s="24" t="s">
        <v>87</v>
      </c>
      <c r="C6388" s="25"/>
    </row>
    <row r="6389" spans="1:3" x14ac:dyDescent="0.25">
      <c r="A6389" s="17">
        <v>13154427</v>
      </c>
      <c r="B6389" s="24" t="s">
        <v>87</v>
      </c>
      <c r="C6389" s="25"/>
    </row>
    <row r="6390" spans="1:3" x14ac:dyDescent="0.25">
      <c r="A6390" s="17">
        <v>13154428</v>
      </c>
      <c r="B6390" s="24" t="s">
        <v>87</v>
      </c>
      <c r="C6390" s="25"/>
    </row>
    <row r="6391" spans="1:3" x14ac:dyDescent="0.25">
      <c r="A6391" s="17">
        <v>13154429</v>
      </c>
      <c r="B6391" s="24" t="s">
        <v>87</v>
      </c>
      <c r="C6391" s="25"/>
    </row>
    <row r="6392" spans="1:3" x14ac:dyDescent="0.25">
      <c r="A6392" s="17">
        <v>13154430</v>
      </c>
      <c r="B6392" s="24" t="s">
        <v>87</v>
      </c>
      <c r="C6392" s="25"/>
    </row>
    <row r="6393" spans="1:3" x14ac:dyDescent="0.25">
      <c r="A6393" s="17">
        <v>13154431</v>
      </c>
      <c r="B6393" s="24" t="s">
        <v>87</v>
      </c>
      <c r="C6393" s="25"/>
    </row>
    <row r="6394" spans="1:3" x14ac:dyDescent="0.25">
      <c r="A6394" s="17">
        <v>13154432</v>
      </c>
      <c r="B6394" s="24" t="s">
        <v>87</v>
      </c>
      <c r="C6394" s="25"/>
    </row>
    <row r="6395" spans="1:3" x14ac:dyDescent="0.25">
      <c r="A6395" s="17">
        <v>13154433</v>
      </c>
      <c r="B6395" s="24" t="s">
        <v>87</v>
      </c>
      <c r="C6395" s="25"/>
    </row>
    <row r="6396" spans="1:3" x14ac:dyDescent="0.25">
      <c r="A6396" s="17">
        <v>13154434</v>
      </c>
      <c r="B6396" s="24" t="s">
        <v>87</v>
      </c>
      <c r="C6396" s="25"/>
    </row>
    <row r="6397" spans="1:3" x14ac:dyDescent="0.25">
      <c r="A6397" s="17">
        <v>13154435</v>
      </c>
      <c r="B6397" s="24" t="s">
        <v>87</v>
      </c>
      <c r="C6397" s="25"/>
    </row>
    <row r="6398" spans="1:3" x14ac:dyDescent="0.25">
      <c r="A6398" s="17">
        <v>13154436</v>
      </c>
      <c r="B6398" s="24" t="s">
        <v>87</v>
      </c>
      <c r="C6398" s="25"/>
    </row>
    <row r="6399" spans="1:3" x14ac:dyDescent="0.25">
      <c r="A6399" s="17">
        <v>13154437</v>
      </c>
      <c r="B6399" s="24" t="s">
        <v>87</v>
      </c>
      <c r="C6399" s="25"/>
    </row>
    <row r="6400" spans="1:3" x14ac:dyDescent="0.25">
      <c r="A6400" s="17">
        <v>13154438</v>
      </c>
      <c r="B6400" s="24" t="s">
        <v>87</v>
      </c>
      <c r="C6400" s="25"/>
    </row>
    <row r="6401" spans="1:3" x14ac:dyDescent="0.25">
      <c r="A6401" s="17">
        <v>13154439</v>
      </c>
      <c r="B6401" s="24" t="s">
        <v>87</v>
      </c>
      <c r="C6401" s="25"/>
    </row>
    <row r="6402" spans="1:3" x14ac:dyDescent="0.25">
      <c r="A6402" s="17">
        <v>13154440</v>
      </c>
      <c r="B6402" s="24" t="s">
        <v>87</v>
      </c>
      <c r="C6402" s="25"/>
    </row>
    <row r="6403" spans="1:3" x14ac:dyDescent="0.25">
      <c r="A6403" s="17">
        <v>13154441</v>
      </c>
      <c r="B6403" s="24" t="s">
        <v>87</v>
      </c>
      <c r="C6403" s="25"/>
    </row>
    <row r="6404" spans="1:3" x14ac:dyDescent="0.25">
      <c r="A6404" s="17">
        <v>13154442</v>
      </c>
      <c r="B6404" s="24" t="s">
        <v>87</v>
      </c>
      <c r="C6404" s="25"/>
    </row>
    <row r="6405" spans="1:3" x14ac:dyDescent="0.25">
      <c r="A6405" s="17">
        <v>13154443</v>
      </c>
      <c r="B6405" s="24" t="s">
        <v>87</v>
      </c>
      <c r="C6405" s="25"/>
    </row>
    <row r="6406" spans="1:3" x14ac:dyDescent="0.25">
      <c r="A6406" s="17">
        <v>13154444</v>
      </c>
      <c r="B6406" s="24" t="s">
        <v>87</v>
      </c>
      <c r="C6406" s="25"/>
    </row>
    <row r="6407" spans="1:3" x14ac:dyDescent="0.25">
      <c r="A6407" s="17">
        <v>13154445</v>
      </c>
      <c r="B6407" s="24" t="s">
        <v>87</v>
      </c>
      <c r="C6407" s="25"/>
    </row>
    <row r="6408" spans="1:3" x14ac:dyDescent="0.25">
      <c r="A6408" s="17">
        <v>13154446</v>
      </c>
      <c r="B6408" s="24" t="s">
        <v>87</v>
      </c>
      <c r="C6408" s="25"/>
    </row>
    <row r="6409" spans="1:3" x14ac:dyDescent="0.25">
      <c r="A6409" s="17">
        <v>13154447</v>
      </c>
      <c r="B6409" s="24" t="s">
        <v>87</v>
      </c>
      <c r="C6409" s="25"/>
    </row>
    <row r="6410" spans="1:3" x14ac:dyDescent="0.25">
      <c r="A6410" s="17">
        <v>13154448</v>
      </c>
      <c r="B6410" s="24" t="s">
        <v>87</v>
      </c>
      <c r="C6410" s="25"/>
    </row>
    <row r="6411" spans="1:3" x14ac:dyDescent="0.25">
      <c r="A6411" s="17">
        <v>13154449</v>
      </c>
      <c r="B6411" s="24" t="s">
        <v>87</v>
      </c>
      <c r="C6411" s="25"/>
    </row>
    <row r="6412" spans="1:3" x14ac:dyDescent="0.25">
      <c r="A6412" s="17">
        <v>13154450</v>
      </c>
      <c r="B6412" s="24" t="s">
        <v>87</v>
      </c>
      <c r="C6412" s="25"/>
    </row>
    <row r="6413" spans="1:3" x14ac:dyDescent="0.25">
      <c r="A6413" s="17">
        <v>13154451</v>
      </c>
      <c r="B6413" s="24" t="s">
        <v>87</v>
      </c>
      <c r="C6413" s="25"/>
    </row>
    <row r="6414" spans="1:3" x14ac:dyDescent="0.25">
      <c r="A6414" s="17">
        <v>13154452</v>
      </c>
      <c r="B6414" s="24" t="s">
        <v>87</v>
      </c>
      <c r="C6414" s="25"/>
    </row>
    <row r="6415" spans="1:3" x14ac:dyDescent="0.25">
      <c r="A6415" s="17">
        <v>13154453</v>
      </c>
      <c r="B6415" s="24" t="s">
        <v>87</v>
      </c>
      <c r="C6415" s="25"/>
    </row>
    <row r="6416" spans="1:3" x14ac:dyDescent="0.25">
      <c r="A6416" s="17">
        <v>13154454</v>
      </c>
      <c r="B6416" s="24" t="s">
        <v>87</v>
      </c>
      <c r="C6416" s="25"/>
    </row>
    <row r="6417" spans="1:3" x14ac:dyDescent="0.25">
      <c r="A6417" s="17">
        <v>13154455</v>
      </c>
      <c r="B6417" s="24" t="s">
        <v>87</v>
      </c>
      <c r="C6417" s="25"/>
    </row>
    <row r="6418" spans="1:3" x14ac:dyDescent="0.25">
      <c r="A6418" s="17">
        <v>13154456</v>
      </c>
      <c r="B6418" s="24" t="s">
        <v>87</v>
      </c>
      <c r="C6418" s="25"/>
    </row>
    <row r="6419" spans="1:3" x14ac:dyDescent="0.25">
      <c r="A6419" s="17">
        <v>13154457</v>
      </c>
      <c r="B6419" s="24" t="s">
        <v>87</v>
      </c>
      <c r="C6419" s="25"/>
    </row>
    <row r="6420" spans="1:3" x14ac:dyDescent="0.25">
      <c r="A6420" s="17">
        <v>13154458</v>
      </c>
      <c r="B6420" s="24" t="s">
        <v>87</v>
      </c>
      <c r="C6420" s="25"/>
    </row>
    <row r="6421" spans="1:3" x14ac:dyDescent="0.25">
      <c r="A6421" s="17">
        <v>13154459</v>
      </c>
      <c r="B6421" s="24" t="s">
        <v>87</v>
      </c>
      <c r="C6421" s="25"/>
    </row>
    <row r="6422" spans="1:3" x14ac:dyDescent="0.25">
      <c r="A6422" s="17">
        <v>13154460</v>
      </c>
      <c r="B6422" s="24" t="s">
        <v>87</v>
      </c>
      <c r="C6422" s="25"/>
    </row>
    <row r="6423" spans="1:3" x14ac:dyDescent="0.25">
      <c r="A6423" s="17">
        <v>13154461</v>
      </c>
      <c r="B6423" s="24" t="s">
        <v>87</v>
      </c>
      <c r="C6423" s="25"/>
    </row>
    <row r="6424" spans="1:3" x14ac:dyDescent="0.25">
      <c r="A6424" s="17">
        <v>13154462</v>
      </c>
      <c r="B6424" s="24" t="s">
        <v>87</v>
      </c>
      <c r="C6424" s="25"/>
    </row>
    <row r="6425" spans="1:3" x14ac:dyDescent="0.25">
      <c r="A6425" s="17">
        <v>13154463</v>
      </c>
      <c r="B6425" s="24" t="s">
        <v>87</v>
      </c>
      <c r="C6425" s="25"/>
    </row>
    <row r="6426" spans="1:3" x14ac:dyDescent="0.25">
      <c r="A6426" s="17">
        <v>13154464</v>
      </c>
      <c r="B6426" s="24" t="s">
        <v>87</v>
      </c>
      <c r="C6426" s="25"/>
    </row>
    <row r="6427" spans="1:3" x14ac:dyDescent="0.25">
      <c r="A6427" s="17">
        <v>13154465</v>
      </c>
      <c r="B6427" s="24" t="s">
        <v>87</v>
      </c>
      <c r="C6427" s="25"/>
    </row>
    <row r="6428" spans="1:3" x14ac:dyDescent="0.25">
      <c r="A6428" s="17">
        <v>13154466</v>
      </c>
      <c r="B6428" s="24" t="s">
        <v>87</v>
      </c>
      <c r="C6428" s="25"/>
    </row>
    <row r="6429" spans="1:3" x14ac:dyDescent="0.25">
      <c r="A6429" s="17">
        <v>13154467</v>
      </c>
      <c r="B6429" s="24" t="s">
        <v>87</v>
      </c>
      <c r="C6429" s="25"/>
    </row>
    <row r="6430" spans="1:3" x14ac:dyDescent="0.25">
      <c r="A6430" s="17">
        <v>13154468</v>
      </c>
      <c r="B6430" s="24" t="s">
        <v>87</v>
      </c>
      <c r="C6430" s="25"/>
    </row>
    <row r="6431" spans="1:3" x14ac:dyDescent="0.25">
      <c r="A6431" s="17">
        <v>13154469</v>
      </c>
      <c r="B6431" s="24" t="s">
        <v>87</v>
      </c>
      <c r="C6431" s="25"/>
    </row>
    <row r="6432" spans="1:3" x14ac:dyDescent="0.25">
      <c r="A6432" s="17">
        <v>13154470</v>
      </c>
      <c r="B6432" s="24" t="s">
        <v>87</v>
      </c>
      <c r="C6432" s="25"/>
    </row>
    <row r="6433" spans="1:3" x14ac:dyDescent="0.25">
      <c r="A6433" s="17">
        <v>13154471</v>
      </c>
      <c r="B6433" s="24" t="s">
        <v>87</v>
      </c>
      <c r="C6433" s="25"/>
    </row>
    <row r="6434" spans="1:3" x14ac:dyDescent="0.25">
      <c r="A6434" s="17">
        <v>13154472</v>
      </c>
      <c r="B6434" s="24" t="s">
        <v>87</v>
      </c>
      <c r="C6434" s="25"/>
    </row>
    <row r="6435" spans="1:3" x14ac:dyDescent="0.25">
      <c r="A6435" s="17">
        <v>13154473</v>
      </c>
      <c r="B6435" s="24" t="s">
        <v>87</v>
      </c>
      <c r="C6435" s="25"/>
    </row>
    <row r="6436" spans="1:3" x14ac:dyDescent="0.25">
      <c r="A6436" s="17">
        <v>13154474</v>
      </c>
      <c r="B6436" s="24" t="s">
        <v>87</v>
      </c>
      <c r="C6436" s="25"/>
    </row>
    <row r="6437" spans="1:3" x14ac:dyDescent="0.25">
      <c r="A6437" s="17">
        <v>13154475</v>
      </c>
      <c r="B6437" s="24" t="s">
        <v>87</v>
      </c>
      <c r="C6437" s="25"/>
    </row>
    <row r="6438" spans="1:3" x14ac:dyDescent="0.25">
      <c r="A6438" s="17">
        <v>13154476</v>
      </c>
      <c r="B6438" s="24" t="s">
        <v>87</v>
      </c>
      <c r="C6438" s="25"/>
    </row>
    <row r="6439" spans="1:3" x14ac:dyDescent="0.25">
      <c r="A6439" s="17">
        <v>13154477</v>
      </c>
      <c r="B6439" s="24" t="s">
        <v>87</v>
      </c>
      <c r="C6439" s="25"/>
    </row>
    <row r="6440" spans="1:3" x14ac:dyDescent="0.25">
      <c r="A6440" s="17">
        <v>13154478</v>
      </c>
      <c r="B6440" s="24" t="s">
        <v>87</v>
      </c>
      <c r="C6440" s="25"/>
    </row>
    <row r="6441" spans="1:3" x14ac:dyDescent="0.25">
      <c r="A6441" s="17">
        <v>13154479</v>
      </c>
      <c r="B6441" s="24" t="s">
        <v>87</v>
      </c>
      <c r="C6441" s="25"/>
    </row>
    <row r="6442" spans="1:3" x14ac:dyDescent="0.25">
      <c r="A6442" s="17">
        <v>13154480</v>
      </c>
      <c r="B6442" s="24" t="s">
        <v>87</v>
      </c>
      <c r="C6442" s="25"/>
    </row>
    <row r="6443" spans="1:3" x14ac:dyDescent="0.25">
      <c r="A6443" s="17">
        <v>13154481</v>
      </c>
      <c r="B6443" s="24" t="s">
        <v>87</v>
      </c>
      <c r="C6443" s="25"/>
    </row>
    <row r="6444" spans="1:3" x14ac:dyDescent="0.25">
      <c r="A6444" s="17">
        <v>13154482</v>
      </c>
      <c r="B6444" s="24" t="s">
        <v>87</v>
      </c>
      <c r="C6444" s="25"/>
    </row>
    <row r="6445" spans="1:3" x14ac:dyDescent="0.25">
      <c r="A6445" s="17">
        <v>13154483</v>
      </c>
      <c r="B6445" s="24" t="s">
        <v>87</v>
      </c>
      <c r="C6445" s="25"/>
    </row>
    <row r="6446" spans="1:3" x14ac:dyDescent="0.25">
      <c r="A6446" s="17">
        <v>13154484</v>
      </c>
      <c r="B6446" s="24" t="s">
        <v>87</v>
      </c>
      <c r="C6446" s="25"/>
    </row>
    <row r="6447" spans="1:3" x14ac:dyDescent="0.25">
      <c r="A6447" s="17">
        <v>13154485</v>
      </c>
      <c r="B6447" s="24" t="s">
        <v>87</v>
      </c>
      <c r="C6447" s="25"/>
    </row>
    <row r="6448" spans="1:3" x14ac:dyDescent="0.25">
      <c r="A6448" s="17">
        <v>13154486</v>
      </c>
      <c r="B6448" s="24" t="s">
        <v>87</v>
      </c>
      <c r="C6448" s="25"/>
    </row>
    <row r="6449" spans="1:3" x14ac:dyDescent="0.25">
      <c r="A6449" s="17">
        <v>13154487</v>
      </c>
      <c r="B6449" s="24" t="s">
        <v>87</v>
      </c>
      <c r="C6449" s="25"/>
    </row>
    <row r="6450" spans="1:3" x14ac:dyDescent="0.25">
      <c r="A6450" s="17">
        <v>13154488</v>
      </c>
      <c r="B6450" s="24" t="s">
        <v>87</v>
      </c>
      <c r="C6450" s="25"/>
    </row>
    <row r="6451" spans="1:3" x14ac:dyDescent="0.25">
      <c r="A6451" s="17">
        <v>13154489</v>
      </c>
      <c r="B6451" s="24" t="s">
        <v>87</v>
      </c>
      <c r="C6451" s="25"/>
    </row>
    <row r="6452" spans="1:3" x14ac:dyDescent="0.25">
      <c r="A6452" s="17">
        <v>13154490</v>
      </c>
      <c r="B6452" s="24" t="s">
        <v>87</v>
      </c>
      <c r="C6452" s="25"/>
    </row>
    <row r="6453" spans="1:3" x14ac:dyDescent="0.25">
      <c r="A6453" s="17">
        <v>13154491</v>
      </c>
      <c r="B6453" s="24" t="s">
        <v>87</v>
      </c>
      <c r="C6453" s="25"/>
    </row>
    <row r="6454" spans="1:3" x14ac:dyDescent="0.25">
      <c r="A6454" s="17">
        <v>13154492</v>
      </c>
      <c r="B6454" s="24" t="s">
        <v>87</v>
      </c>
      <c r="C6454" s="25"/>
    </row>
    <row r="6455" spans="1:3" x14ac:dyDescent="0.25">
      <c r="A6455" s="17">
        <v>13154493</v>
      </c>
      <c r="B6455" s="24" t="s">
        <v>87</v>
      </c>
      <c r="C6455" s="25"/>
    </row>
    <row r="6456" spans="1:3" x14ac:dyDescent="0.25">
      <c r="A6456" s="17">
        <v>13154494</v>
      </c>
      <c r="B6456" s="24" t="s">
        <v>87</v>
      </c>
      <c r="C6456" s="25"/>
    </row>
    <row r="6457" spans="1:3" x14ac:dyDescent="0.25">
      <c r="A6457" s="17">
        <v>13154495</v>
      </c>
      <c r="B6457" s="24" t="s">
        <v>87</v>
      </c>
      <c r="C6457" s="25"/>
    </row>
    <row r="6458" spans="1:3" x14ac:dyDescent="0.25">
      <c r="A6458" s="17">
        <v>13154496</v>
      </c>
      <c r="B6458" s="24" t="s">
        <v>87</v>
      </c>
      <c r="C6458" s="25"/>
    </row>
    <row r="6459" spans="1:3" x14ac:dyDescent="0.25">
      <c r="A6459" s="17">
        <v>13154497</v>
      </c>
      <c r="B6459" s="24" t="s">
        <v>87</v>
      </c>
      <c r="C6459" s="25"/>
    </row>
    <row r="6460" spans="1:3" x14ac:dyDescent="0.25">
      <c r="A6460" s="17">
        <v>13154498</v>
      </c>
      <c r="B6460" s="24" t="s">
        <v>87</v>
      </c>
      <c r="C6460" s="25"/>
    </row>
    <row r="6461" spans="1:3" x14ac:dyDescent="0.25">
      <c r="A6461" s="17">
        <v>13154499</v>
      </c>
      <c r="B6461" s="24" t="s">
        <v>87</v>
      </c>
      <c r="C6461" s="25"/>
    </row>
    <row r="6462" spans="1:3" x14ac:dyDescent="0.25">
      <c r="A6462" s="17">
        <v>13154500</v>
      </c>
      <c r="B6462" s="24" t="s">
        <v>87</v>
      </c>
      <c r="C6462" s="25"/>
    </row>
    <row r="6463" spans="1:3" x14ac:dyDescent="0.25">
      <c r="A6463" s="17">
        <v>13154501</v>
      </c>
      <c r="B6463" s="24" t="s">
        <v>87</v>
      </c>
      <c r="C6463" s="25"/>
    </row>
    <row r="6464" spans="1:3" x14ac:dyDescent="0.25">
      <c r="A6464" s="17">
        <v>13154502</v>
      </c>
      <c r="B6464" s="24" t="s">
        <v>87</v>
      </c>
      <c r="C6464" s="25"/>
    </row>
    <row r="6465" spans="1:3" x14ac:dyDescent="0.25">
      <c r="A6465" s="17">
        <v>13154503</v>
      </c>
      <c r="B6465" s="24" t="s">
        <v>87</v>
      </c>
      <c r="C6465" s="25"/>
    </row>
    <row r="6466" spans="1:3" x14ac:dyDescent="0.25">
      <c r="A6466" s="17">
        <v>13154504</v>
      </c>
      <c r="B6466" s="24" t="s">
        <v>87</v>
      </c>
      <c r="C6466" s="25"/>
    </row>
    <row r="6467" spans="1:3" x14ac:dyDescent="0.25">
      <c r="A6467" s="17">
        <v>13154505</v>
      </c>
      <c r="B6467" s="24" t="s">
        <v>87</v>
      </c>
      <c r="C6467" s="25"/>
    </row>
    <row r="6468" spans="1:3" x14ac:dyDescent="0.25">
      <c r="A6468" s="17">
        <v>13154506</v>
      </c>
      <c r="B6468" s="24" t="s">
        <v>87</v>
      </c>
      <c r="C6468" s="25"/>
    </row>
    <row r="6469" spans="1:3" x14ac:dyDescent="0.25">
      <c r="A6469" s="17">
        <v>13154507</v>
      </c>
      <c r="B6469" s="24" t="s">
        <v>87</v>
      </c>
      <c r="C6469" s="25"/>
    </row>
    <row r="6470" spans="1:3" x14ac:dyDescent="0.25">
      <c r="A6470" s="17">
        <v>13154508</v>
      </c>
      <c r="B6470" s="24" t="s">
        <v>87</v>
      </c>
      <c r="C6470" s="25"/>
    </row>
    <row r="6471" spans="1:3" x14ac:dyDescent="0.25">
      <c r="A6471" s="17">
        <v>13154509</v>
      </c>
      <c r="B6471" s="24" t="s">
        <v>87</v>
      </c>
      <c r="C6471" s="25"/>
    </row>
    <row r="6472" spans="1:3" x14ac:dyDescent="0.25">
      <c r="A6472" s="17">
        <v>13154510</v>
      </c>
      <c r="B6472" s="24" t="s">
        <v>87</v>
      </c>
      <c r="C6472" s="25"/>
    </row>
    <row r="6473" spans="1:3" x14ac:dyDescent="0.25">
      <c r="A6473" s="17">
        <v>13154511</v>
      </c>
      <c r="B6473" s="24" t="s">
        <v>87</v>
      </c>
      <c r="C6473" s="25"/>
    </row>
    <row r="6474" spans="1:3" x14ac:dyDescent="0.25">
      <c r="A6474" s="17">
        <v>13154512</v>
      </c>
      <c r="B6474" s="24" t="s">
        <v>87</v>
      </c>
      <c r="C6474" s="25"/>
    </row>
    <row r="6475" spans="1:3" x14ac:dyDescent="0.25">
      <c r="A6475" s="17">
        <v>13154513</v>
      </c>
      <c r="B6475" s="24" t="s">
        <v>87</v>
      </c>
      <c r="C6475" s="25"/>
    </row>
    <row r="6476" spans="1:3" x14ac:dyDescent="0.25">
      <c r="A6476" s="17">
        <v>13154514</v>
      </c>
      <c r="B6476" s="24" t="s">
        <v>87</v>
      </c>
      <c r="C6476" s="25"/>
    </row>
    <row r="6477" spans="1:3" x14ac:dyDescent="0.25">
      <c r="A6477" s="17">
        <v>13154515</v>
      </c>
      <c r="B6477" s="24" t="s">
        <v>87</v>
      </c>
      <c r="C6477" s="25"/>
    </row>
    <row r="6478" spans="1:3" x14ac:dyDescent="0.25">
      <c r="A6478" s="17">
        <v>13154516</v>
      </c>
      <c r="B6478" s="24" t="s">
        <v>87</v>
      </c>
      <c r="C6478" s="25"/>
    </row>
    <row r="6479" spans="1:3" x14ac:dyDescent="0.25">
      <c r="A6479" s="17">
        <v>13154517</v>
      </c>
      <c r="B6479" s="24" t="s">
        <v>87</v>
      </c>
      <c r="C6479" s="25"/>
    </row>
    <row r="6480" spans="1:3" x14ac:dyDescent="0.25">
      <c r="A6480" s="17">
        <v>13154518</v>
      </c>
      <c r="B6480" s="24" t="s">
        <v>87</v>
      </c>
      <c r="C6480" s="25"/>
    </row>
    <row r="6481" spans="1:3" x14ac:dyDescent="0.25">
      <c r="A6481" s="17">
        <v>13154519</v>
      </c>
      <c r="B6481" s="24" t="s">
        <v>87</v>
      </c>
      <c r="C6481" s="25"/>
    </row>
    <row r="6482" spans="1:3" x14ac:dyDescent="0.25">
      <c r="A6482" s="17">
        <v>13154520</v>
      </c>
      <c r="B6482" s="24" t="s">
        <v>87</v>
      </c>
      <c r="C6482" s="25"/>
    </row>
    <row r="6483" spans="1:3" x14ac:dyDescent="0.25">
      <c r="A6483" s="17">
        <v>13154521</v>
      </c>
      <c r="B6483" s="24" t="s">
        <v>87</v>
      </c>
      <c r="C6483" s="25"/>
    </row>
    <row r="6484" spans="1:3" x14ac:dyDescent="0.25">
      <c r="A6484" s="17">
        <v>13154522</v>
      </c>
      <c r="B6484" s="24" t="s">
        <v>87</v>
      </c>
      <c r="C6484" s="25"/>
    </row>
    <row r="6485" spans="1:3" x14ac:dyDescent="0.25">
      <c r="A6485" s="17">
        <v>13154523</v>
      </c>
      <c r="B6485" s="24" t="s">
        <v>87</v>
      </c>
      <c r="C6485" s="25"/>
    </row>
    <row r="6486" spans="1:3" x14ac:dyDescent="0.25">
      <c r="A6486" s="17">
        <v>13154524</v>
      </c>
      <c r="B6486" s="24" t="s">
        <v>87</v>
      </c>
      <c r="C6486" s="25"/>
    </row>
    <row r="6487" spans="1:3" x14ac:dyDescent="0.25">
      <c r="A6487" s="17">
        <v>13154525</v>
      </c>
      <c r="B6487" s="24" t="s">
        <v>87</v>
      </c>
      <c r="C6487" s="25"/>
    </row>
    <row r="6488" spans="1:3" x14ac:dyDescent="0.25">
      <c r="A6488" s="17">
        <v>13154526</v>
      </c>
      <c r="B6488" s="24" t="s">
        <v>87</v>
      </c>
      <c r="C6488" s="25"/>
    </row>
    <row r="6489" spans="1:3" x14ac:dyDescent="0.25">
      <c r="A6489" s="17">
        <v>13154527</v>
      </c>
      <c r="B6489" s="24" t="s">
        <v>87</v>
      </c>
      <c r="C6489" s="25"/>
    </row>
    <row r="6490" spans="1:3" x14ac:dyDescent="0.25">
      <c r="A6490" s="17">
        <v>13154528</v>
      </c>
      <c r="B6490" s="24" t="s">
        <v>87</v>
      </c>
      <c r="C6490" s="25"/>
    </row>
    <row r="6491" spans="1:3" x14ac:dyDescent="0.25">
      <c r="A6491" s="17">
        <v>13154529</v>
      </c>
      <c r="B6491" s="24" t="s">
        <v>87</v>
      </c>
      <c r="C6491" s="25"/>
    </row>
    <row r="6492" spans="1:3" x14ac:dyDescent="0.25">
      <c r="A6492" s="17">
        <v>13154530</v>
      </c>
      <c r="B6492" s="24" t="s">
        <v>87</v>
      </c>
      <c r="C6492" s="25"/>
    </row>
    <row r="6493" spans="1:3" x14ac:dyDescent="0.25">
      <c r="A6493" s="17">
        <v>13154531</v>
      </c>
      <c r="B6493" s="24" t="s">
        <v>87</v>
      </c>
      <c r="C6493" s="25"/>
    </row>
    <row r="6494" spans="1:3" x14ac:dyDescent="0.25">
      <c r="A6494" s="17">
        <v>13154532</v>
      </c>
      <c r="B6494" s="24" t="s">
        <v>87</v>
      </c>
      <c r="C6494" s="25"/>
    </row>
    <row r="6495" spans="1:3" x14ac:dyDescent="0.25">
      <c r="A6495" s="17">
        <v>13154533</v>
      </c>
      <c r="B6495" s="24" t="s">
        <v>87</v>
      </c>
      <c r="C6495" s="25"/>
    </row>
    <row r="6496" spans="1:3" x14ac:dyDescent="0.25">
      <c r="A6496" s="17">
        <v>13154534</v>
      </c>
      <c r="B6496" s="24" t="s">
        <v>87</v>
      </c>
      <c r="C6496" s="25"/>
    </row>
    <row r="6497" spans="1:3" x14ac:dyDescent="0.25">
      <c r="A6497" s="17">
        <v>13154535</v>
      </c>
      <c r="B6497" s="24" t="s">
        <v>87</v>
      </c>
      <c r="C6497" s="25"/>
    </row>
    <row r="6498" spans="1:3" x14ac:dyDescent="0.25">
      <c r="A6498" s="17">
        <v>13154536</v>
      </c>
      <c r="B6498" s="24" t="s">
        <v>87</v>
      </c>
      <c r="C6498" s="25"/>
    </row>
    <row r="6499" spans="1:3" x14ac:dyDescent="0.25">
      <c r="A6499" s="17">
        <v>13154537</v>
      </c>
      <c r="B6499" s="24" t="s">
        <v>87</v>
      </c>
      <c r="C6499" s="25"/>
    </row>
    <row r="6500" spans="1:3" x14ac:dyDescent="0.25">
      <c r="A6500" s="17">
        <v>13154538</v>
      </c>
      <c r="B6500" s="24" t="s">
        <v>87</v>
      </c>
      <c r="C6500" s="25"/>
    </row>
    <row r="6501" spans="1:3" x14ac:dyDescent="0.25">
      <c r="A6501" s="17">
        <v>13154539</v>
      </c>
      <c r="B6501" s="24" t="s">
        <v>87</v>
      </c>
      <c r="C6501" s="25"/>
    </row>
    <row r="6502" spans="1:3" x14ac:dyDescent="0.25">
      <c r="A6502" s="17">
        <v>13154540</v>
      </c>
      <c r="B6502" s="24" t="s">
        <v>87</v>
      </c>
      <c r="C6502" s="25"/>
    </row>
    <row r="6503" spans="1:3" x14ac:dyDescent="0.25">
      <c r="A6503" s="17">
        <v>13154541</v>
      </c>
      <c r="B6503" s="24" t="s">
        <v>87</v>
      </c>
      <c r="C6503" s="25"/>
    </row>
    <row r="6504" spans="1:3" x14ac:dyDescent="0.25">
      <c r="A6504" s="17">
        <v>13154542</v>
      </c>
      <c r="B6504" s="24" t="s">
        <v>87</v>
      </c>
      <c r="C6504" s="25"/>
    </row>
    <row r="6505" spans="1:3" x14ac:dyDescent="0.25">
      <c r="A6505" s="17">
        <v>13154543</v>
      </c>
      <c r="B6505" s="24" t="s">
        <v>87</v>
      </c>
      <c r="C6505" s="25"/>
    </row>
    <row r="6506" spans="1:3" x14ac:dyDescent="0.25">
      <c r="A6506" s="17">
        <v>13154544</v>
      </c>
      <c r="B6506" s="24" t="s">
        <v>87</v>
      </c>
      <c r="C6506" s="25"/>
    </row>
    <row r="6507" spans="1:3" x14ac:dyDescent="0.25">
      <c r="A6507" s="17">
        <v>13154545</v>
      </c>
      <c r="B6507" s="24" t="s">
        <v>87</v>
      </c>
      <c r="C6507" s="25"/>
    </row>
    <row r="6508" spans="1:3" x14ac:dyDescent="0.25">
      <c r="A6508" s="17">
        <v>13154546</v>
      </c>
      <c r="B6508" s="24" t="s">
        <v>87</v>
      </c>
      <c r="C6508" s="25"/>
    </row>
    <row r="6509" spans="1:3" x14ac:dyDescent="0.25">
      <c r="A6509" s="17">
        <v>13154547</v>
      </c>
      <c r="B6509" s="24" t="s">
        <v>87</v>
      </c>
      <c r="C6509" s="25"/>
    </row>
    <row r="6510" spans="1:3" x14ac:dyDescent="0.25">
      <c r="A6510" s="17">
        <v>13154548</v>
      </c>
      <c r="B6510" s="24" t="s">
        <v>87</v>
      </c>
      <c r="C6510" s="25"/>
    </row>
    <row r="6511" spans="1:3" x14ac:dyDescent="0.25">
      <c r="A6511" s="17">
        <v>13154549</v>
      </c>
      <c r="B6511" s="24" t="s">
        <v>87</v>
      </c>
      <c r="C6511" s="25"/>
    </row>
    <row r="6512" spans="1:3" x14ac:dyDescent="0.25">
      <c r="A6512" s="17">
        <v>13154550</v>
      </c>
      <c r="B6512" s="24" t="s">
        <v>87</v>
      </c>
      <c r="C6512" s="25"/>
    </row>
    <row r="6513" spans="1:3" x14ac:dyDescent="0.25">
      <c r="A6513" s="17">
        <v>13154551</v>
      </c>
      <c r="B6513" s="24" t="s">
        <v>87</v>
      </c>
      <c r="C6513" s="25"/>
    </row>
    <row r="6514" spans="1:3" x14ac:dyDescent="0.25">
      <c r="A6514" s="17">
        <v>13154552</v>
      </c>
      <c r="B6514" s="24" t="s">
        <v>87</v>
      </c>
      <c r="C6514" s="25"/>
    </row>
    <row r="6515" spans="1:3" x14ac:dyDescent="0.25">
      <c r="A6515" s="17">
        <v>13154553</v>
      </c>
      <c r="B6515" s="24" t="s">
        <v>87</v>
      </c>
      <c r="C6515" s="25"/>
    </row>
    <row r="6516" spans="1:3" x14ac:dyDescent="0.25">
      <c r="A6516" s="17">
        <v>13154554</v>
      </c>
      <c r="B6516" s="24" t="s">
        <v>87</v>
      </c>
      <c r="C6516" s="25"/>
    </row>
    <row r="6517" spans="1:3" x14ac:dyDescent="0.25">
      <c r="A6517" s="17">
        <v>13154555</v>
      </c>
      <c r="B6517" s="24" t="s">
        <v>87</v>
      </c>
      <c r="C6517" s="25"/>
    </row>
    <row r="6518" spans="1:3" x14ac:dyDescent="0.25">
      <c r="A6518" s="17">
        <v>13154556</v>
      </c>
      <c r="B6518" s="24" t="s">
        <v>87</v>
      </c>
      <c r="C6518" s="25"/>
    </row>
    <row r="6519" spans="1:3" x14ac:dyDescent="0.25">
      <c r="A6519" s="17">
        <v>13154557</v>
      </c>
      <c r="B6519" s="24" t="s">
        <v>87</v>
      </c>
      <c r="C6519" s="25"/>
    </row>
    <row r="6520" spans="1:3" x14ac:dyDescent="0.25">
      <c r="A6520" s="17">
        <v>13154558</v>
      </c>
      <c r="B6520" s="24" t="s">
        <v>87</v>
      </c>
      <c r="C6520" s="25"/>
    </row>
    <row r="6521" spans="1:3" x14ac:dyDescent="0.25">
      <c r="A6521" s="17">
        <v>13154559</v>
      </c>
      <c r="B6521" s="24" t="s">
        <v>87</v>
      </c>
      <c r="C6521" s="25"/>
    </row>
    <row r="6522" spans="1:3" x14ac:dyDescent="0.25">
      <c r="A6522" s="17">
        <v>13154560</v>
      </c>
      <c r="B6522" s="24" t="s">
        <v>87</v>
      </c>
      <c r="C6522" s="25"/>
    </row>
    <row r="6523" spans="1:3" x14ac:dyDescent="0.25">
      <c r="A6523" s="17">
        <v>13154561</v>
      </c>
      <c r="B6523" s="24" t="s">
        <v>87</v>
      </c>
      <c r="C6523" s="25"/>
    </row>
    <row r="6524" spans="1:3" x14ac:dyDescent="0.25">
      <c r="A6524" s="17">
        <v>13154562</v>
      </c>
      <c r="B6524" s="24" t="s">
        <v>87</v>
      </c>
      <c r="C6524" s="25"/>
    </row>
    <row r="6525" spans="1:3" x14ac:dyDescent="0.25">
      <c r="A6525" s="17">
        <v>13154563</v>
      </c>
      <c r="B6525" s="24" t="s">
        <v>87</v>
      </c>
      <c r="C6525" s="25"/>
    </row>
    <row r="6526" spans="1:3" x14ac:dyDescent="0.25">
      <c r="A6526" s="17">
        <v>13154564</v>
      </c>
      <c r="B6526" s="24" t="s">
        <v>87</v>
      </c>
      <c r="C6526" s="25"/>
    </row>
    <row r="6527" spans="1:3" x14ac:dyDescent="0.25">
      <c r="A6527" s="17">
        <v>13154565</v>
      </c>
      <c r="B6527" s="24" t="s">
        <v>87</v>
      </c>
      <c r="C6527" s="25"/>
    </row>
    <row r="6528" spans="1:3" x14ac:dyDescent="0.25">
      <c r="A6528" s="17">
        <v>13154566</v>
      </c>
      <c r="B6528" s="24" t="s">
        <v>87</v>
      </c>
      <c r="C6528" s="25"/>
    </row>
    <row r="6529" spans="1:3" x14ac:dyDescent="0.25">
      <c r="A6529" s="17">
        <v>13154567</v>
      </c>
      <c r="B6529" s="24" t="s">
        <v>87</v>
      </c>
      <c r="C6529" s="25"/>
    </row>
    <row r="6530" spans="1:3" x14ac:dyDescent="0.25">
      <c r="A6530" s="17">
        <v>13154568</v>
      </c>
      <c r="B6530" s="24" t="s">
        <v>87</v>
      </c>
      <c r="C6530" s="25"/>
    </row>
    <row r="6531" spans="1:3" x14ac:dyDescent="0.25">
      <c r="A6531" s="17">
        <v>13154569</v>
      </c>
      <c r="B6531" s="24" t="s">
        <v>87</v>
      </c>
      <c r="C6531" s="25"/>
    </row>
    <row r="6532" spans="1:3" x14ac:dyDescent="0.25">
      <c r="A6532" s="17">
        <v>13154570</v>
      </c>
      <c r="B6532" s="24" t="s">
        <v>87</v>
      </c>
      <c r="C6532" s="25"/>
    </row>
    <row r="6533" spans="1:3" x14ac:dyDescent="0.25">
      <c r="A6533" s="17">
        <v>13154571</v>
      </c>
      <c r="B6533" s="24" t="s">
        <v>87</v>
      </c>
      <c r="C6533" s="25"/>
    </row>
    <row r="6534" spans="1:3" x14ac:dyDescent="0.25">
      <c r="A6534" s="17">
        <v>13154572</v>
      </c>
      <c r="B6534" s="24" t="s">
        <v>87</v>
      </c>
      <c r="C6534" s="25"/>
    </row>
    <row r="6535" spans="1:3" x14ac:dyDescent="0.25">
      <c r="A6535" s="17">
        <v>13154573</v>
      </c>
      <c r="B6535" s="24" t="s">
        <v>87</v>
      </c>
      <c r="C6535" s="25"/>
    </row>
    <row r="6536" spans="1:3" x14ac:dyDescent="0.25">
      <c r="A6536" s="17">
        <v>13154574</v>
      </c>
      <c r="B6536" s="24" t="s">
        <v>87</v>
      </c>
      <c r="C6536" s="25"/>
    </row>
    <row r="6537" spans="1:3" x14ac:dyDescent="0.25">
      <c r="A6537" s="17">
        <v>13154575</v>
      </c>
      <c r="B6537" s="24" t="s">
        <v>87</v>
      </c>
      <c r="C6537" s="25"/>
    </row>
    <row r="6538" spans="1:3" x14ac:dyDescent="0.25">
      <c r="A6538" s="17">
        <v>13154576</v>
      </c>
      <c r="B6538" s="24" t="s">
        <v>87</v>
      </c>
      <c r="C6538" s="25"/>
    </row>
    <row r="6539" spans="1:3" x14ac:dyDescent="0.25">
      <c r="A6539" s="17">
        <v>13154577</v>
      </c>
      <c r="B6539" s="24" t="s">
        <v>87</v>
      </c>
      <c r="C6539" s="25"/>
    </row>
    <row r="6540" spans="1:3" x14ac:dyDescent="0.25">
      <c r="A6540" s="17">
        <v>13154578</v>
      </c>
      <c r="B6540" s="24" t="s">
        <v>87</v>
      </c>
      <c r="C6540" s="25"/>
    </row>
    <row r="6541" spans="1:3" x14ac:dyDescent="0.25">
      <c r="A6541" s="17">
        <v>13154579</v>
      </c>
      <c r="B6541" s="24" t="s">
        <v>87</v>
      </c>
      <c r="C6541" s="25"/>
    </row>
    <row r="6542" spans="1:3" x14ac:dyDescent="0.25">
      <c r="A6542" s="17">
        <v>13154580</v>
      </c>
      <c r="B6542" s="24" t="s">
        <v>87</v>
      </c>
      <c r="C6542" s="25"/>
    </row>
    <row r="6543" spans="1:3" x14ac:dyDescent="0.25">
      <c r="A6543" s="17">
        <v>13154581</v>
      </c>
      <c r="B6543" s="24" t="s">
        <v>87</v>
      </c>
      <c r="C6543" s="25"/>
    </row>
    <row r="6544" spans="1:3" x14ac:dyDescent="0.25">
      <c r="A6544" s="17">
        <v>13154582</v>
      </c>
      <c r="B6544" s="24" t="s">
        <v>87</v>
      </c>
      <c r="C6544" s="25"/>
    </row>
    <row r="6545" spans="1:3" x14ac:dyDescent="0.25">
      <c r="A6545" s="17">
        <v>13154583</v>
      </c>
      <c r="B6545" s="24" t="s">
        <v>87</v>
      </c>
      <c r="C6545" s="25"/>
    </row>
    <row r="6546" spans="1:3" x14ac:dyDescent="0.25">
      <c r="A6546" s="17">
        <v>13154584</v>
      </c>
      <c r="B6546" s="24" t="s">
        <v>87</v>
      </c>
      <c r="C6546" s="25"/>
    </row>
    <row r="6547" spans="1:3" x14ac:dyDescent="0.25">
      <c r="A6547" s="17">
        <v>13154585</v>
      </c>
      <c r="B6547" s="24" t="s">
        <v>87</v>
      </c>
      <c r="C6547" s="25"/>
    </row>
    <row r="6548" spans="1:3" x14ac:dyDescent="0.25">
      <c r="A6548" s="17">
        <v>13154586</v>
      </c>
      <c r="B6548" s="24" t="s">
        <v>87</v>
      </c>
      <c r="C6548" s="25"/>
    </row>
    <row r="6549" spans="1:3" x14ac:dyDescent="0.25">
      <c r="A6549" s="17">
        <v>13154587</v>
      </c>
      <c r="B6549" s="24" t="s">
        <v>87</v>
      </c>
      <c r="C6549" s="25"/>
    </row>
    <row r="6550" spans="1:3" x14ac:dyDescent="0.25">
      <c r="A6550" s="17">
        <v>13154588</v>
      </c>
      <c r="B6550" s="24" t="s">
        <v>87</v>
      </c>
      <c r="C6550" s="25"/>
    </row>
    <row r="6551" spans="1:3" x14ac:dyDescent="0.25">
      <c r="A6551" s="17">
        <v>13154589</v>
      </c>
      <c r="B6551" s="24" t="s">
        <v>87</v>
      </c>
      <c r="C6551" s="25"/>
    </row>
    <row r="6552" spans="1:3" x14ac:dyDescent="0.25">
      <c r="A6552" s="17">
        <v>13154590</v>
      </c>
      <c r="B6552" s="24" t="s">
        <v>87</v>
      </c>
      <c r="C6552" s="25"/>
    </row>
    <row r="6553" spans="1:3" x14ac:dyDescent="0.25">
      <c r="A6553" s="17">
        <v>13154591</v>
      </c>
      <c r="B6553" s="24" t="s">
        <v>87</v>
      </c>
      <c r="C6553" s="25"/>
    </row>
    <row r="6554" spans="1:3" x14ac:dyDescent="0.25">
      <c r="A6554" s="17">
        <v>13154592</v>
      </c>
      <c r="B6554" s="24" t="s">
        <v>87</v>
      </c>
      <c r="C6554" s="25"/>
    </row>
    <row r="6555" spans="1:3" x14ac:dyDescent="0.25">
      <c r="A6555" s="17">
        <v>13154593</v>
      </c>
      <c r="B6555" s="24" t="s">
        <v>87</v>
      </c>
      <c r="C6555" s="25"/>
    </row>
    <row r="6556" spans="1:3" x14ac:dyDescent="0.25">
      <c r="A6556" s="17">
        <v>13154594</v>
      </c>
      <c r="B6556" s="24" t="s">
        <v>87</v>
      </c>
      <c r="C6556" s="25"/>
    </row>
    <row r="6557" spans="1:3" x14ac:dyDescent="0.25">
      <c r="A6557" s="17">
        <v>13154595</v>
      </c>
      <c r="B6557" s="24" t="s">
        <v>87</v>
      </c>
      <c r="C6557" s="25"/>
    </row>
    <row r="6558" spans="1:3" x14ac:dyDescent="0.25">
      <c r="A6558" s="17">
        <v>13154596</v>
      </c>
      <c r="B6558" s="24" t="s">
        <v>87</v>
      </c>
      <c r="C6558" s="25"/>
    </row>
    <row r="6559" spans="1:3" x14ac:dyDescent="0.25">
      <c r="A6559" s="17">
        <v>13154597</v>
      </c>
      <c r="B6559" s="24" t="s">
        <v>87</v>
      </c>
      <c r="C6559" s="25"/>
    </row>
    <row r="6560" spans="1:3" x14ac:dyDescent="0.25">
      <c r="A6560" s="17">
        <v>13154598</v>
      </c>
      <c r="B6560" s="24" t="s">
        <v>87</v>
      </c>
      <c r="C6560" s="25"/>
    </row>
    <row r="6561" spans="1:3" x14ac:dyDescent="0.25">
      <c r="A6561" s="17">
        <v>13154599</v>
      </c>
      <c r="B6561" s="24" t="s">
        <v>87</v>
      </c>
      <c r="C6561" s="25"/>
    </row>
    <row r="6562" spans="1:3" x14ac:dyDescent="0.25">
      <c r="A6562" s="17">
        <v>13154600</v>
      </c>
      <c r="B6562" s="24" t="s">
        <v>87</v>
      </c>
      <c r="C6562" s="25"/>
    </row>
    <row r="6563" spans="1:3" x14ac:dyDescent="0.25">
      <c r="A6563" s="17">
        <v>13154601</v>
      </c>
      <c r="B6563" s="24" t="s">
        <v>87</v>
      </c>
      <c r="C6563" s="25"/>
    </row>
    <row r="6564" spans="1:3" x14ac:dyDescent="0.25">
      <c r="A6564" s="17">
        <v>13154602</v>
      </c>
      <c r="B6564" s="24" t="s">
        <v>87</v>
      </c>
      <c r="C6564" s="25"/>
    </row>
    <row r="6565" spans="1:3" x14ac:dyDescent="0.25">
      <c r="A6565" s="17">
        <v>13154603</v>
      </c>
      <c r="B6565" s="24" t="s">
        <v>87</v>
      </c>
      <c r="C6565" s="25"/>
    </row>
    <row r="6566" spans="1:3" x14ac:dyDescent="0.25">
      <c r="A6566" s="17"/>
      <c r="B6566" s="33"/>
      <c r="C6566" s="25"/>
    </row>
    <row r="6567" spans="1:3" x14ac:dyDescent="0.25">
      <c r="A6567" s="17"/>
      <c r="B6567" s="33"/>
      <c r="C6567" s="25"/>
    </row>
    <row r="6568" spans="1:3" x14ac:dyDescent="0.25">
      <c r="A6568" s="17"/>
      <c r="B6568" s="33"/>
      <c r="C6568" s="25"/>
    </row>
    <row r="6569" spans="1:3" x14ac:dyDescent="0.25">
      <c r="A6569" s="17"/>
      <c r="B6569" s="33"/>
      <c r="C6569" s="25"/>
    </row>
    <row r="6570" spans="1:3" x14ac:dyDescent="0.25">
      <c r="A6570" s="17"/>
      <c r="B6570" s="33"/>
      <c r="C6570" s="25"/>
    </row>
    <row r="6571" spans="1:3" x14ac:dyDescent="0.25">
      <c r="A6571" s="17"/>
      <c r="B6571" s="33"/>
      <c r="C6571" s="25"/>
    </row>
    <row r="6572" spans="1:3" x14ac:dyDescent="0.25">
      <c r="A6572" s="17"/>
      <c r="B6572" s="33"/>
      <c r="C6572" s="25"/>
    </row>
    <row r="6573" spans="1:3" x14ac:dyDescent="0.25">
      <c r="A6573" s="17"/>
      <c r="B6573" s="33"/>
      <c r="C6573" s="25"/>
    </row>
    <row r="6574" spans="1:3" x14ac:dyDescent="0.25">
      <c r="A6574" s="17"/>
      <c r="B6574" s="33"/>
      <c r="C6574" s="25"/>
    </row>
    <row r="6575" spans="1:3" x14ac:dyDescent="0.25">
      <c r="A6575" s="17"/>
      <c r="B6575" s="33"/>
      <c r="C6575" s="25"/>
    </row>
    <row r="6576" spans="1:3" x14ac:dyDescent="0.25">
      <c r="A6576" s="17"/>
      <c r="B6576" s="33"/>
      <c r="C6576" s="25"/>
    </row>
    <row r="6577" spans="1:3" x14ac:dyDescent="0.25">
      <c r="A6577" s="17"/>
      <c r="B6577" s="33"/>
      <c r="C6577" s="25"/>
    </row>
    <row r="6578" spans="1:3" x14ac:dyDescent="0.25">
      <c r="A6578" s="17"/>
      <c r="B6578" s="33"/>
      <c r="C6578" s="25"/>
    </row>
    <row r="6579" spans="1:3" x14ac:dyDescent="0.25">
      <c r="A6579" s="17"/>
      <c r="B6579" s="33"/>
      <c r="C6579" s="25"/>
    </row>
    <row r="6580" spans="1:3" x14ac:dyDescent="0.25">
      <c r="A6580" s="17"/>
      <c r="B6580" s="33"/>
      <c r="C6580" s="25"/>
    </row>
    <row r="6581" spans="1:3" x14ac:dyDescent="0.25">
      <c r="A6581" s="17"/>
      <c r="B6581" s="33"/>
      <c r="C6581" s="25"/>
    </row>
    <row r="6582" spans="1:3" x14ac:dyDescent="0.25">
      <c r="A6582" s="17"/>
      <c r="B6582" s="33"/>
      <c r="C6582" s="25"/>
    </row>
    <row r="6583" spans="1:3" x14ac:dyDescent="0.25">
      <c r="A6583" s="17"/>
      <c r="B6583" s="33"/>
      <c r="C6583" s="25"/>
    </row>
    <row r="6584" spans="1:3" x14ac:dyDescent="0.25">
      <c r="A6584" s="17"/>
      <c r="B6584" s="33"/>
      <c r="C6584" s="25"/>
    </row>
    <row r="6585" spans="1:3" x14ac:dyDescent="0.25">
      <c r="A6585" s="17"/>
      <c r="B6585" s="33"/>
      <c r="C6585" s="25"/>
    </row>
    <row r="6586" spans="1:3" x14ac:dyDescent="0.25">
      <c r="A6586" s="17"/>
      <c r="B6586" s="33"/>
      <c r="C6586" s="25"/>
    </row>
    <row r="6587" spans="1:3" x14ac:dyDescent="0.25">
      <c r="A6587" s="17"/>
      <c r="B6587" s="33"/>
      <c r="C6587" s="25"/>
    </row>
    <row r="6588" spans="1:3" x14ac:dyDescent="0.25">
      <c r="A6588" s="17"/>
      <c r="B6588" s="33"/>
      <c r="C6588" s="25"/>
    </row>
    <row r="6589" spans="1:3" x14ac:dyDescent="0.25">
      <c r="A6589" s="17"/>
      <c r="B6589" s="33"/>
      <c r="C6589" s="25"/>
    </row>
  </sheetData>
  <phoneticPr fontId="10" type="noConversion"/>
  <conditionalFormatting sqref="K5714 A4951:A4952 K5697 A4471:A4485 A4488:A4491 A4494:A4497 A4502:A4533 A4500 A4536:A4598 K5711 A4447:A4450 A4452:A4463 A4797:A4798 A4800:A4812 A4815:A4817 A4836:A4856 K5722 A4821:A4833 A4858:A4874 A4940:A4949 A4954:A4966 A4936 A4877:A4880 A4912:A4934 A4663:A4689 A4691:A4732 A4734:A4768 A4770:A4795 A4888:A4910 A4602:A4637 A4645:A4661 A4882:A4886">
    <cfRule type="duplicateValues" dxfId="6186" priority="6187" stopIfTrue="1"/>
  </conditionalFormatting>
  <conditionalFormatting sqref="A4796">
    <cfRule type="duplicateValues" dxfId="6185" priority="6186" stopIfTrue="1"/>
  </conditionalFormatting>
  <conditionalFormatting sqref="A4464">
    <cfRule type="duplicateValues" dxfId="6184" priority="6185" stopIfTrue="1"/>
  </conditionalFormatting>
  <conditionalFormatting sqref="A4465">
    <cfRule type="duplicateValues" dxfId="6183" priority="6184" stopIfTrue="1"/>
  </conditionalFormatting>
  <conditionalFormatting sqref="A4466">
    <cfRule type="duplicateValues" dxfId="6182" priority="6183" stopIfTrue="1"/>
  </conditionalFormatting>
  <conditionalFormatting sqref="A4467">
    <cfRule type="duplicateValues" dxfId="6181" priority="6182" stopIfTrue="1"/>
  </conditionalFormatting>
  <conditionalFormatting sqref="A4468">
    <cfRule type="duplicateValues" dxfId="6180" priority="6181" stopIfTrue="1"/>
  </conditionalFormatting>
  <conditionalFormatting sqref="A4469">
    <cfRule type="duplicateValues" dxfId="6179" priority="6180" stopIfTrue="1"/>
  </conditionalFormatting>
  <conditionalFormatting sqref="A4470">
    <cfRule type="duplicateValues" dxfId="6178" priority="6179" stopIfTrue="1"/>
  </conditionalFormatting>
  <conditionalFormatting sqref="A4857">
    <cfRule type="duplicateValues" dxfId="6177" priority="6178" stopIfTrue="1"/>
  </conditionalFormatting>
  <conditionalFormatting sqref="A4820">
    <cfRule type="duplicateValues" dxfId="6176" priority="6177" stopIfTrue="1"/>
  </conditionalFormatting>
  <conditionalFormatting sqref="A4834">
    <cfRule type="duplicateValues" dxfId="6175" priority="6176" stopIfTrue="1"/>
  </conditionalFormatting>
  <conditionalFormatting sqref="A4835">
    <cfRule type="duplicateValues" dxfId="6174" priority="6175" stopIfTrue="1"/>
  </conditionalFormatting>
  <conditionalFormatting sqref="A4819">
    <cfRule type="duplicateValues" dxfId="6173" priority="6174" stopIfTrue="1"/>
  </conditionalFormatting>
  <conditionalFormatting sqref="A4818">
    <cfRule type="duplicateValues" dxfId="6172" priority="6173" stopIfTrue="1"/>
  </conditionalFormatting>
  <conditionalFormatting sqref="A4950">
    <cfRule type="duplicateValues" dxfId="6171" priority="6172" stopIfTrue="1"/>
  </conditionalFormatting>
  <conditionalFormatting sqref="A4939">
    <cfRule type="duplicateValues" dxfId="6170" priority="6171" stopIfTrue="1"/>
  </conditionalFormatting>
  <conditionalFormatting sqref="A4953">
    <cfRule type="duplicateValues" dxfId="6169" priority="6170" stopIfTrue="1"/>
  </conditionalFormatting>
  <conditionalFormatting sqref="A4799">
    <cfRule type="duplicateValues" dxfId="6168" priority="6169" stopIfTrue="1"/>
  </conditionalFormatting>
  <conditionalFormatting sqref="A4935">
    <cfRule type="duplicateValues" dxfId="6167" priority="6168" stopIfTrue="1"/>
  </conditionalFormatting>
  <conditionalFormatting sqref="A4937">
    <cfRule type="duplicateValues" dxfId="6166" priority="6167" stopIfTrue="1"/>
  </conditionalFormatting>
  <conditionalFormatting sqref="A4938">
    <cfRule type="duplicateValues" dxfId="6165" priority="6166" stopIfTrue="1"/>
  </conditionalFormatting>
  <conditionalFormatting sqref="A4876">
    <cfRule type="duplicateValues" dxfId="6164" priority="6165" stopIfTrue="1"/>
  </conditionalFormatting>
  <conditionalFormatting sqref="A4875">
    <cfRule type="duplicateValues" dxfId="6163" priority="6164" stopIfTrue="1"/>
  </conditionalFormatting>
  <conditionalFormatting sqref="A5001">
    <cfRule type="duplicateValues" dxfId="6162" priority="6163" stopIfTrue="1"/>
  </conditionalFormatting>
  <conditionalFormatting sqref="A4986">
    <cfRule type="duplicateValues" dxfId="6161" priority="6162" stopIfTrue="1"/>
  </conditionalFormatting>
  <conditionalFormatting sqref="A5005">
    <cfRule type="duplicateValues" dxfId="6160" priority="6161" stopIfTrue="1"/>
  </conditionalFormatting>
  <conditionalFormatting sqref="A4989">
    <cfRule type="duplicateValues" dxfId="6159" priority="6160" stopIfTrue="1"/>
  </conditionalFormatting>
  <conditionalFormatting sqref="A4990">
    <cfRule type="duplicateValues" dxfId="6158" priority="6159" stopIfTrue="1"/>
  </conditionalFormatting>
  <conditionalFormatting sqref="A5000">
    <cfRule type="duplicateValues" dxfId="6157" priority="6158" stopIfTrue="1"/>
  </conditionalFormatting>
  <conditionalFormatting sqref="A4996">
    <cfRule type="duplicateValues" dxfId="6156" priority="6157" stopIfTrue="1"/>
  </conditionalFormatting>
  <conditionalFormatting sqref="A4997">
    <cfRule type="duplicateValues" dxfId="6155" priority="6156" stopIfTrue="1"/>
  </conditionalFormatting>
  <conditionalFormatting sqref="A4995">
    <cfRule type="duplicateValues" dxfId="6154" priority="6155" stopIfTrue="1"/>
  </conditionalFormatting>
  <conditionalFormatting sqref="A4999">
    <cfRule type="duplicateValues" dxfId="6153" priority="6154" stopIfTrue="1"/>
  </conditionalFormatting>
  <conditionalFormatting sqref="A5003">
    <cfRule type="duplicateValues" dxfId="6152" priority="6153" stopIfTrue="1"/>
  </conditionalFormatting>
  <conditionalFormatting sqref="A4979">
    <cfRule type="duplicateValues" dxfId="6151" priority="6152" stopIfTrue="1"/>
  </conditionalFormatting>
  <conditionalFormatting sqref="A4967">
    <cfRule type="duplicateValues" dxfId="6150" priority="6151" stopIfTrue="1"/>
  </conditionalFormatting>
  <conditionalFormatting sqref="A4967">
    <cfRule type="duplicateValues" dxfId="6149" priority="6150" stopIfTrue="1"/>
  </conditionalFormatting>
  <conditionalFormatting sqref="A5008">
    <cfRule type="duplicateValues" dxfId="6148" priority="6149" stopIfTrue="1"/>
  </conditionalFormatting>
  <conditionalFormatting sqref="A5008">
    <cfRule type="duplicateValues" dxfId="6147" priority="6148" stopIfTrue="1"/>
  </conditionalFormatting>
  <conditionalFormatting sqref="A5019">
    <cfRule type="duplicateValues" dxfId="6146" priority="6147" stopIfTrue="1"/>
  </conditionalFormatting>
  <conditionalFormatting sqref="A5019">
    <cfRule type="duplicateValues" dxfId="6145" priority="6146" stopIfTrue="1"/>
  </conditionalFormatting>
  <conditionalFormatting sqref="A5028">
    <cfRule type="duplicateValues" dxfId="6144" priority="6145" stopIfTrue="1"/>
  </conditionalFormatting>
  <conditionalFormatting sqref="A5028">
    <cfRule type="duplicateValues" dxfId="6143" priority="6144" stopIfTrue="1"/>
  </conditionalFormatting>
  <conditionalFormatting sqref="A4968">
    <cfRule type="duplicateValues" dxfId="6142" priority="6143" stopIfTrue="1"/>
  </conditionalFormatting>
  <conditionalFormatting sqref="A4968">
    <cfRule type="duplicateValues" dxfId="6141" priority="6142" stopIfTrue="1"/>
  </conditionalFormatting>
  <conditionalFormatting sqref="A5070">
    <cfRule type="duplicateValues" dxfId="6140" priority="6141" stopIfTrue="1"/>
  </conditionalFormatting>
  <conditionalFormatting sqref="A5071">
    <cfRule type="duplicateValues" dxfId="6139" priority="6140" stopIfTrue="1"/>
  </conditionalFormatting>
  <conditionalFormatting sqref="A4969">
    <cfRule type="duplicateValues" dxfId="6138" priority="6139" stopIfTrue="1"/>
  </conditionalFormatting>
  <conditionalFormatting sqref="A4969">
    <cfRule type="duplicateValues" dxfId="6137" priority="6138" stopIfTrue="1"/>
  </conditionalFormatting>
  <conditionalFormatting sqref="A4984">
    <cfRule type="duplicateValues" dxfId="6136" priority="6137" stopIfTrue="1"/>
  </conditionalFormatting>
  <conditionalFormatting sqref="A4984">
    <cfRule type="duplicateValues" dxfId="6135" priority="6136" stopIfTrue="1"/>
  </conditionalFormatting>
  <conditionalFormatting sqref="A5013">
    <cfRule type="duplicateValues" dxfId="6134" priority="6135" stopIfTrue="1"/>
  </conditionalFormatting>
  <conditionalFormatting sqref="A5013">
    <cfRule type="duplicateValues" dxfId="6133" priority="6134" stopIfTrue="1"/>
  </conditionalFormatting>
  <conditionalFormatting sqref="A5139 A5141">
    <cfRule type="duplicateValues" dxfId="6132" priority="6133" stopIfTrue="1"/>
  </conditionalFormatting>
  <conditionalFormatting sqref="A5139">
    <cfRule type="duplicateValues" dxfId="6131" priority="6132" stopIfTrue="1"/>
  </conditionalFormatting>
  <conditionalFormatting sqref="A5142:A5143">
    <cfRule type="duplicateValues" dxfId="6130" priority="6131" stopIfTrue="1"/>
  </conditionalFormatting>
  <conditionalFormatting sqref="A5142:A5143">
    <cfRule type="duplicateValues" dxfId="6129" priority="6130" stopIfTrue="1"/>
  </conditionalFormatting>
  <conditionalFormatting sqref="A5136">
    <cfRule type="duplicateValues" dxfId="6128" priority="6129" stopIfTrue="1"/>
  </conditionalFormatting>
  <conditionalFormatting sqref="A5136">
    <cfRule type="duplicateValues" dxfId="6127" priority="6128" stopIfTrue="1"/>
  </conditionalFormatting>
  <conditionalFormatting sqref="A5134">
    <cfRule type="duplicateValues" dxfId="6126" priority="6127" stopIfTrue="1"/>
  </conditionalFormatting>
  <conditionalFormatting sqref="A5134">
    <cfRule type="duplicateValues" dxfId="6125" priority="6126" stopIfTrue="1"/>
  </conditionalFormatting>
  <conditionalFormatting sqref="A5135">
    <cfRule type="duplicateValues" dxfId="6124" priority="6125" stopIfTrue="1"/>
  </conditionalFormatting>
  <conditionalFormatting sqref="A5135">
    <cfRule type="duplicateValues" dxfId="6123" priority="6124" stopIfTrue="1"/>
  </conditionalFormatting>
  <conditionalFormatting sqref="A5130">
    <cfRule type="duplicateValues" dxfId="6122" priority="6123" stopIfTrue="1"/>
  </conditionalFormatting>
  <conditionalFormatting sqref="A5130">
    <cfRule type="duplicateValues" dxfId="6121" priority="6122" stopIfTrue="1"/>
  </conditionalFormatting>
  <conditionalFormatting sqref="A5123">
    <cfRule type="duplicateValues" dxfId="6120" priority="6121" stopIfTrue="1"/>
  </conditionalFormatting>
  <conditionalFormatting sqref="A5123">
    <cfRule type="duplicateValues" dxfId="6119" priority="6120" stopIfTrue="1"/>
  </conditionalFormatting>
  <conditionalFormatting sqref="A5121">
    <cfRule type="duplicateValues" dxfId="6118" priority="6119" stopIfTrue="1"/>
  </conditionalFormatting>
  <conditionalFormatting sqref="A5121">
    <cfRule type="duplicateValues" dxfId="6117" priority="6118" stopIfTrue="1"/>
  </conditionalFormatting>
  <conditionalFormatting sqref="A5112">
    <cfRule type="duplicateValues" dxfId="6116" priority="6117" stopIfTrue="1"/>
  </conditionalFormatting>
  <conditionalFormatting sqref="A5112">
    <cfRule type="duplicateValues" dxfId="6115" priority="6116" stopIfTrue="1"/>
  </conditionalFormatting>
  <conditionalFormatting sqref="C5243:C5248 C5253:C5265 C5439:C5447 C5305 C5339:C5341 C5289 C5293:C5299 C5329:C5337 C5397:C5399 C5405:C5412 C5228:C5240 C5401:C5402 C5015:C5045 C4663:C4689 C4888:C4910 C5452 C5456:C5468 C5269:C5283 C5308:C5322 C5352:C5362 C4882:C4886 C5414:C5415 C5734:C5735 C5728:C5729 C5638:C5652 C5745:C5748 C5370:C5395 C5193:C5217 C5047:C5139 C4691:C4732 C5219:C5226 C5141:C5172 C5174:C5191 C5417:C5429 C5654:C5661 C5663 C5573:C5574 C5912:C5913 C4912:C5013 M5682:M5714 M5721:M5739 C5668:C5672 M5742:M5744 C5789:C5813 C4602:C4661 C3218:C3650 C4734:C4880 C3652:C4598 C1469:C3216 C5576:C5613 C5709:C5714 C5721:C5726 C5:C397 C5528:C5529 C1:C2 C5917:C5945 C5949:C5983 C399:C1467 C6590:C1048576">
    <cfRule type="cellIs" dxfId="6114" priority="6115" operator="lessThan">
      <formula>$H$2-3650</formula>
    </cfRule>
  </conditionalFormatting>
  <conditionalFormatting sqref="A5241:A5242">
    <cfRule type="duplicateValues" dxfId="6113" priority="6114"/>
  </conditionalFormatting>
  <conditionalFormatting sqref="C5241:C5242">
    <cfRule type="cellIs" dxfId="6112" priority="6113" operator="lessThan">
      <formula>$H$2-3650</formula>
    </cfRule>
  </conditionalFormatting>
  <conditionalFormatting sqref="A5249:A5252">
    <cfRule type="duplicateValues" dxfId="6111" priority="6112"/>
  </conditionalFormatting>
  <conditionalFormatting sqref="C5249:C5252">
    <cfRule type="cellIs" dxfId="6110" priority="6111" operator="lessThan">
      <formula>$H$2-3650</formula>
    </cfRule>
  </conditionalFormatting>
  <conditionalFormatting sqref="A5249:A5252">
    <cfRule type="duplicateValues" dxfId="6109" priority="6110"/>
  </conditionalFormatting>
  <conditionalFormatting sqref="A5249:A5252">
    <cfRule type="duplicateValues" dxfId="6108" priority="6109"/>
  </conditionalFormatting>
  <conditionalFormatting sqref="A5253:A5259">
    <cfRule type="duplicateValues" dxfId="6107" priority="6108"/>
  </conditionalFormatting>
  <conditionalFormatting sqref="C5266:C5268">
    <cfRule type="cellIs" dxfId="6106" priority="6107" operator="lessThan">
      <formula>$H$2-3650</formula>
    </cfRule>
  </conditionalFormatting>
  <conditionalFormatting sqref="A5266:A5268">
    <cfRule type="duplicateValues" dxfId="6105" priority="6106"/>
  </conditionalFormatting>
  <conditionalFormatting sqref="A5266:A5268">
    <cfRule type="duplicateValues" dxfId="6104" priority="6104"/>
    <cfRule type="duplicateValues" dxfId="6103" priority="6105"/>
  </conditionalFormatting>
  <conditionalFormatting sqref="K5693 A5278:A5280">
    <cfRule type="duplicateValues" dxfId="6102" priority="6103"/>
  </conditionalFormatting>
  <conditionalFormatting sqref="K5693 A5278:A5280">
    <cfRule type="duplicateValues" dxfId="6101" priority="6101"/>
    <cfRule type="duplicateValues" dxfId="6100" priority="6102"/>
  </conditionalFormatting>
  <conditionalFormatting sqref="K5709 A5281:A5282 K5700">
    <cfRule type="duplicateValues" dxfId="6099" priority="6100"/>
  </conditionalFormatting>
  <conditionalFormatting sqref="K5709 A5281:A5282 K5700">
    <cfRule type="duplicateValues" dxfId="6098" priority="6098"/>
    <cfRule type="duplicateValues" dxfId="6097" priority="6099"/>
  </conditionalFormatting>
  <conditionalFormatting sqref="A5243:A5248">
    <cfRule type="duplicateValues" dxfId="6096" priority="6097"/>
  </conditionalFormatting>
  <conditionalFormatting sqref="A5285:A5286">
    <cfRule type="duplicateValues" dxfId="6095" priority="6096"/>
  </conditionalFormatting>
  <conditionalFormatting sqref="C5285:C5286">
    <cfRule type="cellIs" dxfId="6094" priority="6095" operator="lessThan">
      <formula>$H$2-3650</formula>
    </cfRule>
  </conditionalFormatting>
  <conditionalFormatting sqref="A5285:A5286">
    <cfRule type="duplicateValues" dxfId="6093" priority="6094"/>
  </conditionalFormatting>
  <conditionalFormatting sqref="A5285:A5286">
    <cfRule type="duplicateValues" dxfId="6092" priority="6093"/>
  </conditionalFormatting>
  <conditionalFormatting sqref="A5285:A5286">
    <cfRule type="duplicateValues" dxfId="6091" priority="6092"/>
  </conditionalFormatting>
  <conditionalFormatting sqref="A5285:A5286">
    <cfRule type="duplicateValues" dxfId="6090" priority="6090"/>
    <cfRule type="duplicateValues" dxfId="6089" priority="6091"/>
  </conditionalFormatting>
  <conditionalFormatting sqref="A5285:A5286">
    <cfRule type="duplicateValues" dxfId="6088" priority="6089"/>
  </conditionalFormatting>
  <conditionalFormatting sqref="A5285:A5286">
    <cfRule type="duplicateValues" dxfId="6087" priority="6088"/>
  </conditionalFormatting>
  <conditionalFormatting sqref="A5285:A5286">
    <cfRule type="duplicateValues" dxfId="6086" priority="6087"/>
  </conditionalFormatting>
  <conditionalFormatting sqref="A5285:A5286">
    <cfRule type="duplicateValues" dxfId="6085" priority="6086"/>
  </conditionalFormatting>
  <conditionalFormatting sqref="A5285:A5286">
    <cfRule type="duplicateValues" dxfId="6084" priority="6085"/>
  </conditionalFormatting>
  <conditionalFormatting sqref="A5285:A5286">
    <cfRule type="duplicateValues" dxfId="6083" priority="6084"/>
  </conditionalFormatting>
  <conditionalFormatting sqref="A5285:A5286">
    <cfRule type="duplicateValues" dxfId="6082" priority="6083"/>
  </conditionalFormatting>
  <conditionalFormatting sqref="A5285:A5286">
    <cfRule type="duplicateValues" dxfId="6081" priority="6081"/>
    <cfRule type="duplicateValues" dxfId="6080" priority="6082"/>
  </conditionalFormatting>
  <conditionalFormatting sqref="A5285:A5286">
    <cfRule type="duplicateValues" dxfId="6079" priority="6080"/>
  </conditionalFormatting>
  <conditionalFormatting sqref="A5285:A5286">
    <cfRule type="duplicateValues" dxfId="6078" priority="6079"/>
  </conditionalFormatting>
  <conditionalFormatting sqref="A5285:A5286">
    <cfRule type="duplicateValues" dxfId="6077" priority="6077"/>
    <cfRule type="duplicateValues" dxfId="6076" priority="6078"/>
  </conditionalFormatting>
  <conditionalFormatting sqref="A5285:A5286">
    <cfRule type="duplicateValues" dxfId="6075" priority="6076"/>
  </conditionalFormatting>
  <conditionalFormatting sqref="A5285:A5286">
    <cfRule type="duplicateValues" dxfId="6074" priority="6075"/>
  </conditionalFormatting>
  <conditionalFormatting sqref="A5287">
    <cfRule type="duplicateValues" dxfId="6073" priority="6074"/>
  </conditionalFormatting>
  <conditionalFormatting sqref="C5287">
    <cfRule type="cellIs" dxfId="6072" priority="6073" operator="lessThan">
      <formula>$H$2-3650</formula>
    </cfRule>
  </conditionalFormatting>
  <conditionalFormatting sqref="A5287">
    <cfRule type="duplicateValues" dxfId="6071" priority="6072"/>
  </conditionalFormatting>
  <conditionalFormatting sqref="A5287">
    <cfRule type="duplicateValues" dxfId="6070" priority="6071"/>
  </conditionalFormatting>
  <conditionalFormatting sqref="A5287">
    <cfRule type="duplicateValues" dxfId="6069" priority="6070"/>
  </conditionalFormatting>
  <conditionalFormatting sqref="A5287">
    <cfRule type="duplicateValues" dxfId="6068" priority="6068"/>
    <cfRule type="duplicateValues" dxfId="6067" priority="6069"/>
  </conditionalFormatting>
  <conditionalFormatting sqref="A5287">
    <cfRule type="duplicateValues" dxfId="6066" priority="6067"/>
  </conditionalFormatting>
  <conditionalFormatting sqref="A5287">
    <cfRule type="duplicateValues" dxfId="6065" priority="6066"/>
  </conditionalFormatting>
  <conditionalFormatting sqref="A5287">
    <cfRule type="duplicateValues" dxfId="6064" priority="6065"/>
  </conditionalFormatting>
  <conditionalFormatting sqref="A5287">
    <cfRule type="duplicateValues" dxfId="6063" priority="6064"/>
  </conditionalFormatting>
  <conditionalFormatting sqref="A5287">
    <cfRule type="duplicateValues" dxfId="6062" priority="6063"/>
  </conditionalFormatting>
  <conditionalFormatting sqref="A5287">
    <cfRule type="duplicateValues" dxfId="6061" priority="6062"/>
  </conditionalFormatting>
  <conditionalFormatting sqref="A5287">
    <cfRule type="duplicateValues" dxfId="6060" priority="6061"/>
  </conditionalFormatting>
  <conditionalFormatting sqref="A5287">
    <cfRule type="duplicateValues" dxfId="6059" priority="6059"/>
    <cfRule type="duplicateValues" dxfId="6058" priority="6060"/>
  </conditionalFormatting>
  <conditionalFormatting sqref="A5287">
    <cfRule type="duplicateValues" dxfId="6057" priority="6058"/>
  </conditionalFormatting>
  <conditionalFormatting sqref="A5287">
    <cfRule type="duplicateValues" dxfId="6056" priority="6057"/>
  </conditionalFormatting>
  <conditionalFormatting sqref="A5287">
    <cfRule type="duplicateValues" dxfId="6055" priority="6055"/>
    <cfRule type="duplicateValues" dxfId="6054" priority="6056"/>
  </conditionalFormatting>
  <conditionalFormatting sqref="A5287">
    <cfRule type="duplicateValues" dxfId="6053" priority="6054"/>
  </conditionalFormatting>
  <conditionalFormatting sqref="A5287">
    <cfRule type="duplicateValues" dxfId="6052" priority="6053"/>
  </conditionalFormatting>
  <conditionalFormatting sqref="A5287">
    <cfRule type="duplicateValues" dxfId="6051" priority="6052"/>
  </conditionalFormatting>
  <conditionalFormatting sqref="C5288">
    <cfRule type="cellIs" dxfId="6050" priority="6051" operator="lessThan">
      <formula>$H$2-3650</formula>
    </cfRule>
  </conditionalFormatting>
  <conditionalFormatting sqref="M5715:M5720">
    <cfRule type="cellIs" dxfId="6049" priority="6050" operator="lessThan">
      <formula>$H$2-3650</formula>
    </cfRule>
  </conditionalFormatting>
  <conditionalFormatting sqref="C5290:C5292">
    <cfRule type="cellIs" dxfId="6048" priority="6049" operator="lessThan">
      <formula>$H$2-3650</formula>
    </cfRule>
  </conditionalFormatting>
  <conditionalFormatting sqref="C5300">
    <cfRule type="cellIs" dxfId="6047" priority="6048" operator="lessThan">
      <formula>$H$2-3650</formula>
    </cfRule>
  </conditionalFormatting>
  <conditionalFormatting sqref="C5301:C5302">
    <cfRule type="cellIs" dxfId="6046" priority="6047" operator="lessThan">
      <formula>$H$2-3650</formula>
    </cfRule>
  </conditionalFormatting>
  <conditionalFormatting sqref="C5303:C5304">
    <cfRule type="cellIs" dxfId="6045" priority="6046" operator="lessThan">
      <formula>$H$2-3650</formula>
    </cfRule>
  </conditionalFormatting>
  <conditionalFormatting sqref="C5306">
    <cfRule type="cellIs" dxfId="6044" priority="6045" operator="lessThan">
      <formula>$H$2-3650</formula>
    </cfRule>
  </conditionalFormatting>
  <conditionalFormatting sqref="A5323:A5324">
    <cfRule type="duplicateValues" dxfId="6043" priority="6044"/>
  </conditionalFormatting>
  <conditionalFormatting sqref="C5323:C5324">
    <cfRule type="cellIs" dxfId="6042" priority="6043" operator="lessThan">
      <formula>$H$2-3650</formula>
    </cfRule>
  </conditionalFormatting>
  <conditionalFormatting sqref="A5323:A5324">
    <cfRule type="duplicateValues" dxfId="6041" priority="6042"/>
  </conditionalFormatting>
  <conditionalFormatting sqref="A5323:A5324">
    <cfRule type="duplicateValues" dxfId="6040" priority="6041"/>
  </conditionalFormatting>
  <conditionalFormatting sqref="A5323:A5324">
    <cfRule type="duplicateValues" dxfId="6039" priority="6040"/>
  </conditionalFormatting>
  <conditionalFormatting sqref="A5323:A5324">
    <cfRule type="duplicateValues" dxfId="6038" priority="6038"/>
    <cfRule type="duplicateValues" dxfId="6037" priority="6039"/>
  </conditionalFormatting>
  <conditionalFormatting sqref="A5323:A5324">
    <cfRule type="duplicateValues" dxfId="6036" priority="6037"/>
  </conditionalFormatting>
  <conditionalFormatting sqref="A5323:A5324">
    <cfRule type="duplicateValues" dxfId="6035" priority="6036"/>
  </conditionalFormatting>
  <conditionalFormatting sqref="A5323:A5324">
    <cfRule type="duplicateValues" dxfId="6034" priority="6035"/>
  </conditionalFormatting>
  <conditionalFormatting sqref="A5323:A5324">
    <cfRule type="duplicateValues" dxfId="6033" priority="6034"/>
  </conditionalFormatting>
  <conditionalFormatting sqref="A5323:A5324">
    <cfRule type="duplicateValues" dxfId="6032" priority="6033"/>
  </conditionalFormatting>
  <conditionalFormatting sqref="A5323:A5324">
    <cfRule type="duplicateValues" dxfId="6031" priority="6032"/>
  </conditionalFormatting>
  <conditionalFormatting sqref="A5323:A5324">
    <cfRule type="duplicateValues" dxfId="6030" priority="6031"/>
  </conditionalFormatting>
  <conditionalFormatting sqref="A5323:A5324">
    <cfRule type="duplicateValues" dxfId="6029" priority="6029"/>
    <cfRule type="duplicateValues" dxfId="6028" priority="6030"/>
  </conditionalFormatting>
  <conditionalFormatting sqref="C5325:C5328">
    <cfRule type="cellIs" dxfId="6027" priority="6028" operator="lessThan">
      <formula>$H$2-3650</formula>
    </cfRule>
  </conditionalFormatting>
  <conditionalFormatting sqref="A5325:A5328">
    <cfRule type="duplicateValues" dxfId="6026" priority="6027"/>
  </conditionalFormatting>
  <conditionalFormatting sqref="A5325:A5328">
    <cfRule type="duplicateValues" dxfId="6025" priority="6026"/>
  </conditionalFormatting>
  <conditionalFormatting sqref="A5325:A5328">
    <cfRule type="duplicateValues" dxfId="6024" priority="6025"/>
  </conditionalFormatting>
  <conditionalFormatting sqref="A5325:A5328">
    <cfRule type="duplicateValues" dxfId="6023" priority="6024"/>
  </conditionalFormatting>
  <conditionalFormatting sqref="A5325:A5328">
    <cfRule type="duplicateValues" dxfId="6022" priority="6022"/>
    <cfRule type="duplicateValues" dxfId="6021" priority="6023"/>
  </conditionalFormatting>
  <conditionalFormatting sqref="A5325:A5328">
    <cfRule type="duplicateValues" dxfId="6020" priority="6021"/>
  </conditionalFormatting>
  <conditionalFormatting sqref="A5325:A5328">
    <cfRule type="duplicateValues" dxfId="6019" priority="6020"/>
  </conditionalFormatting>
  <conditionalFormatting sqref="A5325:A5328">
    <cfRule type="duplicateValues" dxfId="6018" priority="6019"/>
  </conditionalFormatting>
  <conditionalFormatting sqref="A5325:A5328">
    <cfRule type="duplicateValues" dxfId="6017" priority="6018"/>
  </conditionalFormatting>
  <conditionalFormatting sqref="A5325:A5328">
    <cfRule type="duplicateValues" dxfId="6016" priority="6017"/>
  </conditionalFormatting>
  <conditionalFormatting sqref="A5325:A5328">
    <cfRule type="duplicateValues" dxfId="6015" priority="6016"/>
  </conditionalFormatting>
  <conditionalFormatting sqref="A5325:A5328">
    <cfRule type="duplicateValues" dxfId="6014" priority="6015"/>
  </conditionalFormatting>
  <conditionalFormatting sqref="A5325:A5328">
    <cfRule type="duplicateValues" dxfId="6013" priority="6013"/>
    <cfRule type="duplicateValues" dxfId="6012" priority="6014"/>
  </conditionalFormatting>
  <conditionalFormatting sqref="A5329:A5332">
    <cfRule type="duplicateValues" dxfId="6011" priority="6012"/>
  </conditionalFormatting>
  <conditionalFormatting sqref="A5329:A5332">
    <cfRule type="duplicateValues" dxfId="6010" priority="6010"/>
    <cfRule type="duplicateValues" dxfId="6009" priority="6011"/>
  </conditionalFormatting>
  <conditionalFormatting sqref="A5269:A5270 A5273:A5277">
    <cfRule type="duplicateValues" dxfId="6008" priority="6009"/>
  </conditionalFormatting>
  <conditionalFormatting sqref="A5269:A5270 A5273:A5277">
    <cfRule type="duplicateValues" dxfId="6007" priority="6007"/>
    <cfRule type="duplicateValues" dxfId="6006" priority="6008"/>
  </conditionalFormatting>
  <conditionalFormatting sqref="K5710 A5422 A5144:A5172 K5721 K5712 K5685 A5097:A5111 A5068:A5069 A4980:A4983 A4970:A4978 A5009:A5012 A5020:A5027 A5072:A5082 A5065:A5066 A5029:A5045 A4985:A5007 A5015:A5018 A5137:A5138 A5131:A5133 A5124:A5129 A5122 A5113:A5120 A5086:A5095 K5723:K5726 A5047:A5060 A5174:A5181 A5183:A5186">
    <cfRule type="duplicateValues" dxfId="6005" priority="6006" stopIfTrue="1"/>
  </conditionalFormatting>
  <conditionalFormatting sqref="K5710 A5422 A5144:A5172 K5721 K5712 K5685 A4991:A4994 A5006:A5007 A5012 A5004 A5002 A4998 A4980:A4983 A4987:A4988 A4970:A4978 A5009:A5010 A5021:A5027 A5068:A5069 A5072:A5082 A5065:A5066 A5029:A5045 A4985 A5015:A5018 A5097:A5111 A5137:A5138 A5131:A5133 A5124:A5129 A5122 A5113:A5120 A5086:A5095 K5723:K5726 A5047:A5060 A5174:A5181 A5183:A5186">
    <cfRule type="duplicateValues" dxfId="6004" priority="6005" stopIfTrue="1"/>
  </conditionalFormatting>
  <conditionalFormatting sqref="K5729 A5334:A5335">
    <cfRule type="duplicateValues" dxfId="6003" priority="6004"/>
  </conditionalFormatting>
  <conditionalFormatting sqref="K5729 A5334:A5335">
    <cfRule type="duplicateValues" dxfId="6002" priority="6002"/>
    <cfRule type="duplicateValues" dxfId="6001" priority="6003"/>
  </conditionalFormatting>
  <conditionalFormatting sqref="K5694 A5333">
    <cfRule type="duplicateValues" dxfId="6000" priority="6001"/>
  </conditionalFormatting>
  <conditionalFormatting sqref="K5694 A5333">
    <cfRule type="duplicateValues" dxfId="5999" priority="5999"/>
    <cfRule type="duplicateValues" dxfId="5998" priority="6000"/>
  </conditionalFormatting>
  <conditionalFormatting sqref="A5338">
    <cfRule type="duplicateValues" dxfId="5997" priority="5998"/>
  </conditionalFormatting>
  <conditionalFormatting sqref="A5338">
    <cfRule type="duplicateValues" dxfId="5996" priority="5997"/>
  </conditionalFormatting>
  <conditionalFormatting sqref="A5338">
    <cfRule type="duplicateValues" dxfId="5995" priority="5996"/>
  </conditionalFormatting>
  <conditionalFormatting sqref="A5338">
    <cfRule type="duplicateValues" dxfId="5994" priority="5995"/>
  </conditionalFormatting>
  <conditionalFormatting sqref="A5338">
    <cfRule type="duplicateValues" dxfId="5993" priority="5993"/>
    <cfRule type="duplicateValues" dxfId="5992" priority="5994"/>
  </conditionalFormatting>
  <conditionalFormatting sqref="A5338">
    <cfRule type="duplicateValues" dxfId="5991" priority="5992"/>
  </conditionalFormatting>
  <conditionalFormatting sqref="A5338">
    <cfRule type="duplicateValues" dxfId="5990" priority="5991"/>
  </conditionalFormatting>
  <conditionalFormatting sqref="A5338">
    <cfRule type="duplicateValues" dxfId="5989" priority="5990"/>
  </conditionalFormatting>
  <conditionalFormatting sqref="A5338">
    <cfRule type="duplicateValues" dxfId="5988" priority="5989"/>
  </conditionalFormatting>
  <conditionalFormatting sqref="A5338">
    <cfRule type="duplicateValues" dxfId="5987" priority="5988"/>
  </conditionalFormatting>
  <conditionalFormatting sqref="A5338">
    <cfRule type="duplicateValues" dxfId="5986" priority="5987"/>
  </conditionalFormatting>
  <conditionalFormatting sqref="A5338">
    <cfRule type="duplicateValues" dxfId="5985" priority="5986"/>
  </conditionalFormatting>
  <conditionalFormatting sqref="C5338">
    <cfRule type="cellIs" dxfId="5984" priority="5985" operator="lessThan">
      <formula>$H$2-3650</formula>
    </cfRule>
  </conditionalFormatting>
  <conditionalFormatting sqref="A5338">
    <cfRule type="duplicateValues" dxfId="5983" priority="5984"/>
  </conditionalFormatting>
  <conditionalFormatting sqref="A5338">
    <cfRule type="duplicateValues" dxfId="5982" priority="5983"/>
  </conditionalFormatting>
  <conditionalFormatting sqref="A5338">
    <cfRule type="duplicateValues" dxfId="5981" priority="5982"/>
  </conditionalFormatting>
  <conditionalFormatting sqref="A5338">
    <cfRule type="duplicateValues" dxfId="5980" priority="5981"/>
  </conditionalFormatting>
  <conditionalFormatting sqref="A5338">
    <cfRule type="duplicateValues" dxfId="5979" priority="5979"/>
    <cfRule type="duplicateValues" dxfId="5978" priority="5980"/>
  </conditionalFormatting>
  <conditionalFormatting sqref="A5338">
    <cfRule type="duplicateValues" dxfId="5977" priority="5978"/>
  </conditionalFormatting>
  <conditionalFormatting sqref="A5338">
    <cfRule type="duplicateValues" dxfId="5976" priority="5977"/>
  </conditionalFormatting>
  <conditionalFormatting sqref="A5338">
    <cfRule type="duplicateValues" dxfId="5975" priority="5976"/>
  </conditionalFormatting>
  <conditionalFormatting sqref="A5338">
    <cfRule type="duplicateValues" dxfId="5974" priority="5975"/>
  </conditionalFormatting>
  <conditionalFormatting sqref="A5338">
    <cfRule type="duplicateValues" dxfId="5973" priority="5974"/>
  </conditionalFormatting>
  <conditionalFormatting sqref="A5338">
    <cfRule type="duplicateValues" dxfId="5972" priority="5973"/>
  </conditionalFormatting>
  <conditionalFormatting sqref="A5338">
    <cfRule type="duplicateValues" dxfId="5971" priority="5972"/>
  </conditionalFormatting>
  <conditionalFormatting sqref="A5338">
    <cfRule type="duplicateValues" dxfId="5970" priority="5970"/>
    <cfRule type="duplicateValues" dxfId="5969" priority="5971"/>
  </conditionalFormatting>
  <conditionalFormatting sqref="K5730:K5732 A5387 A5336:A5337 K5728">
    <cfRule type="duplicateValues" dxfId="5968" priority="5969"/>
  </conditionalFormatting>
  <conditionalFormatting sqref="K5730:K5732 A5387 A5336:A5337 K5728">
    <cfRule type="duplicateValues" dxfId="5967" priority="5967"/>
    <cfRule type="duplicateValues" dxfId="5966" priority="5968"/>
  </conditionalFormatting>
  <conditionalFormatting sqref="C5342:C5345">
    <cfRule type="cellIs" dxfId="5965" priority="5966" operator="lessThan">
      <formula>$H$2-3650</formula>
    </cfRule>
  </conditionalFormatting>
  <conditionalFormatting sqref="C5346:C5351">
    <cfRule type="cellIs" dxfId="5964" priority="5965" operator="lessThan">
      <formula>$H$2-3650</formula>
    </cfRule>
  </conditionalFormatting>
  <conditionalFormatting sqref="A5342:A5351">
    <cfRule type="duplicateValues" dxfId="5963" priority="5964"/>
  </conditionalFormatting>
  <conditionalFormatting sqref="A5342:A5351">
    <cfRule type="duplicateValues" dxfId="5962" priority="5963"/>
  </conditionalFormatting>
  <conditionalFormatting sqref="A5342:A5351">
    <cfRule type="duplicateValues" dxfId="5961" priority="5962"/>
  </conditionalFormatting>
  <conditionalFormatting sqref="A5342:A5351">
    <cfRule type="duplicateValues" dxfId="5960" priority="5961"/>
  </conditionalFormatting>
  <conditionalFormatting sqref="A5342:A5351">
    <cfRule type="duplicateValues" dxfId="5959" priority="5959"/>
    <cfRule type="duplicateValues" dxfId="5958" priority="5960"/>
  </conditionalFormatting>
  <conditionalFormatting sqref="A5342:A5351">
    <cfRule type="duplicateValues" dxfId="5957" priority="5958"/>
  </conditionalFormatting>
  <conditionalFormatting sqref="A5342:A5351">
    <cfRule type="duplicateValues" dxfId="5956" priority="5957"/>
  </conditionalFormatting>
  <conditionalFormatting sqref="A5342:A5351">
    <cfRule type="duplicateValues" dxfId="5955" priority="5956"/>
  </conditionalFormatting>
  <conditionalFormatting sqref="A5342:A5351">
    <cfRule type="duplicateValues" dxfId="5954" priority="5955"/>
  </conditionalFormatting>
  <conditionalFormatting sqref="A5342:A5351">
    <cfRule type="duplicateValues" dxfId="5953" priority="5954"/>
  </conditionalFormatting>
  <conditionalFormatting sqref="A5342:A5351">
    <cfRule type="duplicateValues" dxfId="5952" priority="5953"/>
  </conditionalFormatting>
  <conditionalFormatting sqref="A5342:A5351">
    <cfRule type="duplicateValues" dxfId="5951" priority="5952"/>
  </conditionalFormatting>
  <conditionalFormatting sqref="A5342:A5351">
    <cfRule type="duplicateValues" dxfId="5950" priority="5950"/>
    <cfRule type="duplicateValues" dxfId="5949" priority="5951"/>
  </conditionalFormatting>
  <conditionalFormatting sqref="A5260:A5265">
    <cfRule type="duplicateValues" dxfId="5948" priority="5949"/>
  </conditionalFormatting>
  <conditionalFormatting sqref="A5260:A5265">
    <cfRule type="duplicateValues" dxfId="5947" priority="5947"/>
    <cfRule type="duplicateValues" dxfId="5946" priority="5948"/>
  </conditionalFormatting>
  <conditionalFormatting sqref="C5363:C5366">
    <cfRule type="cellIs" dxfId="5945" priority="5946" operator="lessThan">
      <formula>$H$2-3650</formula>
    </cfRule>
  </conditionalFormatting>
  <conditionalFormatting sqref="A5363:A5366">
    <cfRule type="duplicateValues" dxfId="5944" priority="5945"/>
  </conditionalFormatting>
  <conditionalFormatting sqref="A5363:A5366">
    <cfRule type="duplicateValues" dxfId="5943" priority="5944"/>
  </conditionalFormatting>
  <conditionalFormatting sqref="A5363:A5366">
    <cfRule type="duplicateValues" dxfId="5942" priority="5943"/>
  </conditionalFormatting>
  <conditionalFormatting sqref="A5363:A5366">
    <cfRule type="duplicateValues" dxfId="5941" priority="5942"/>
  </conditionalFormatting>
  <conditionalFormatting sqref="A5363:A5366">
    <cfRule type="duplicateValues" dxfId="5940" priority="5940"/>
    <cfRule type="duplicateValues" dxfId="5939" priority="5941"/>
  </conditionalFormatting>
  <conditionalFormatting sqref="A5363:A5366">
    <cfRule type="duplicateValues" dxfId="5938" priority="5939"/>
  </conditionalFormatting>
  <conditionalFormatting sqref="A5363:A5366">
    <cfRule type="duplicateValues" dxfId="5937" priority="5938"/>
  </conditionalFormatting>
  <conditionalFormatting sqref="A5363:A5366">
    <cfRule type="duplicateValues" dxfId="5936" priority="5937"/>
  </conditionalFormatting>
  <conditionalFormatting sqref="A5363:A5366">
    <cfRule type="duplicateValues" dxfId="5935" priority="5936"/>
  </conditionalFormatting>
  <conditionalFormatting sqref="A5363:A5366">
    <cfRule type="duplicateValues" dxfId="5934" priority="5935"/>
  </conditionalFormatting>
  <conditionalFormatting sqref="A5363:A5366">
    <cfRule type="duplicateValues" dxfId="5933" priority="5934"/>
  </conditionalFormatting>
  <conditionalFormatting sqref="A5363:A5366">
    <cfRule type="duplicateValues" dxfId="5932" priority="5933"/>
  </conditionalFormatting>
  <conditionalFormatting sqref="A5363:A5366">
    <cfRule type="duplicateValues" dxfId="5931" priority="5931"/>
    <cfRule type="duplicateValues" dxfId="5930" priority="5932"/>
  </conditionalFormatting>
  <conditionalFormatting sqref="A5368:A5369">
    <cfRule type="duplicateValues" dxfId="5929" priority="5930"/>
  </conditionalFormatting>
  <conditionalFormatting sqref="A5368:A5369">
    <cfRule type="duplicateValues" dxfId="5928" priority="5929"/>
  </conditionalFormatting>
  <conditionalFormatting sqref="A5368:A5369">
    <cfRule type="duplicateValues" dxfId="5927" priority="5928"/>
  </conditionalFormatting>
  <conditionalFormatting sqref="A5368:A5369">
    <cfRule type="duplicateValues" dxfId="5926" priority="5927"/>
  </conditionalFormatting>
  <conditionalFormatting sqref="A5368:A5369">
    <cfRule type="duplicateValues" dxfId="5925" priority="5925"/>
    <cfRule type="duplicateValues" dxfId="5924" priority="5926"/>
  </conditionalFormatting>
  <conditionalFormatting sqref="A5368:A5369">
    <cfRule type="duplicateValues" dxfId="5923" priority="5924"/>
  </conditionalFormatting>
  <conditionalFormatting sqref="A5368:A5369">
    <cfRule type="duplicateValues" dxfId="5922" priority="5923"/>
  </conditionalFormatting>
  <conditionalFormatting sqref="A5368:A5369">
    <cfRule type="duplicateValues" dxfId="5921" priority="5922"/>
  </conditionalFormatting>
  <conditionalFormatting sqref="A5368:A5369">
    <cfRule type="duplicateValues" dxfId="5920" priority="5921"/>
  </conditionalFormatting>
  <conditionalFormatting sqref="A5368:A5369">
    <cfRule type="duplicateValues" dxfId="5919" priority="5920"/>
  </conditionalFormatting>
  <conditionalFormatting sqref="A5368:A5369">
    <cfRule type="duplicateValues" dxfId="5918" priority="5919"/>
  </conditionalFormatting>
  <conditionalFormatting sqref="A5368:A5369">
    <cfRule type="duplicateValues" dxfId="5917" priority="5918"/>
  </conditionalFormatting>
  <conditionalFormatting sqref="C5368:C5369">
    <cfRule type="cellIs" dxfId="5916" priority="5917" operator="lessThan">
      <formula>$H$2-3650</formula>
    </cfRule>
  </conditionalFormatting>
  <conditionalFormatting sqref="A5368:A5369">
    <cfRule type="duplicateValues" dxfId="5915" priority="5916"/>
  </conditionalFormatting>
  <conditionalFormatting sqref="A5368:A5369">
    <cfRule type="duplicateValues" dxfId="5914" priority="5915"/>
  </conditionalFormatting>
  <conditionalFormatting sqref="A5368:A5369">
    <cfRule type="duplicateValues" dxfId="5913" priority="5914"/>
  </conditionalFormatting>
  <conditionalFormatting sqref="A5368:A5369">
    <cfRule type="duplicateValues" dxfId="5912" priority="5913"/>
  </conditionalFormatting>
  <conditionalFormatting sqref="A5368:A5369">
    <cfRule type="duplicateValues" dxfId="5911" priority="5911"/>
    <cfRule type="duplicateValues" dxfId="5910" priority="5912"/>
  </conditionalFormatting>
  <conditionalFormatting sqref="A5368:A5369">
    <cfRule type="duplicateValues" dxfId="5909" priority="5910"/>
  </conditionalFormatting>
  <conditionalFormatting sqref="A5368:A5369">
    <cfRule type="duplicateValues" dxfId="5908" priority="5909"/>
  </conditionalFormatting>
  <conditionalFormatting sqref="A5368:A5369">
    <cfRule type="duplicateValues" dxfId="5907" priority="5908"/>
  </conditionalFormatting>
  <conditionalFormatting sqref="A5368:A5369">
    <cfRule type="duplicateValues" dxfId="5906" priority="5907"/>
  </conditionalFormatting>
  <conditionalFormatting sqref="A5368:A5369">
    <cfRule type="duplicateValues" dxfId="5905" priority="5906"/>
  </conditionalFormatting>
  <conditionalFormatting sqref="A5368:A5369">
    <cfRule type="duplicateValues" dxfId="5904" priority="5905"/>
  </conditionalFormatting>
  <conditionalFormatting sqref="A5368:A5369">
    <cfRule type="duplicateValues" dxfId="5903" priority="5904"/>
  </conditionalFormatting>
  <conditionalFormatting sqref="A5368:A5369">
    <cfRule type="duplicateValues" dxfId="5902" priority="5902"/>
    <cfRule type="duplicateValues" dxfId="5901" priority="5903"/>
  </conditionalFormatting>
  <conditionalFormatting sqref="A5367">
    <cfRule type="duplicateValues" dxfId="5900" priority="5901"/>
  </conditionalFormatting>
  <conditionalFormatting sqref="A5367">
    <cfRule type="duplicateValues" dxfId="5899" priority="5900"/>
  </conditionalFormatting>
  <conditionalFormatting sqref="A5367">
    <cfRule type="duplicateValues" dxfId="5898" priority="5899"/>
  </conditionalFormatting>
  <conditionalFormatting sqref="A5367">
    <cfRule type="duplicateValues" dxfId="5897" priority="5898"/>
  </conditionalFormatting>
  <conditionalFormatting sqref="A5367">
    <cfRule type="duplicateValues" dxfId="5896" priority="5896"/>
    <cfRule type="duplicateValues" dxfId="5895" priority="5897"/>
  </conditionalFormatting>
  <conditionalFormatting sqref="A5367">
    <cfRule type="duplicateValues" dxfId="5894" priority="5895"/>
  </conditionalFormatting>
  <conditionalFormatting sqref="A5367">
    <cfRule type="duplicateValues" dxfId="5893" priority="5894"/>
  </conditionalFormatting>
  <conditionalFormatting sqref="A5367">
    <cfRule type="duplicateValues" dxfId="5892" priority="5893"/>
  </conditionalFormatting>
  <conditionalFormatting sqref="A5367">
    <cfRule type="duplicateValues" dxfId="5891" priority="5892"/>
  </conditionalFormatting>
  <conditionalFormatting sqref="A5367">
    <cfRule type="duplicateValues" dxfId="5890" priority="5891"/>
  </conditionalFormatting>
  <conditionalFormatting sqref="A5367">
    <cfRule type="duplicateValues" dxfId="5889" priority="5890"/>
  </conditionalFormatting>
  <conditionalFormatting sqref="A5367">
    <cfRule type="duplicateValues" dxfId="5888" priority="5889"/>
  </conditionalFormatting>
  <conditionalFormatting sqref="C5367">
    <cfRule type="cellIs" dxfId="5887" priority="5888" operator="lessThan">
      <formula>$H$2-3650</formula>
    </cfRule>
  </conditionalFormatting>
  <conditionalFormatting sqref="A5367">
    <cfRule type="duplicateValues" dxfId="5886" priority="5887"/>
  </conditionalFormatting>
  <conditionalFormatting sqref="A5367">
    <cfRule type="duplicateValues" dxfId="5885" priority="5886"/>
  </conditionalFormatting>
  <conditionalFormatting sqref="A5367">
    <cfRule type="duplicateValues" dxfId="5884" priority="5885"/>
  </conditionalFormatting>
  <conditionalFormatting sqref="A5367">
    <cfRule type="duplicateValues" dxfId="5883" priority="5884"/>
  </conditionalFormatting>
  <conditionalFormatting sqref="A5367">
    <cfRule type="duplicateValues" dxfId="5882" priority="5882"/>
    <cfRule type="duplicateValues" dxfId="5881" priority="5883"/>
  </conditionalFormatting>
  <conditionalFormatting sqref="A5367">
    <cfRule type="duplicateValues" dxfId="5880" priority="5881"/>
  </conditionalFormatting>
  <conditionalFormatting sqref="A5367">
    <cfRule type="duplicateValues" dxfId="5879" priority="5880"/>
  </conditionalFormatting>
  <conditionalFormatting sqref="A5367">
    <cfRule type="duplicateValues" dxfId="5878" priority="5879"/>
  </conditionalFormatting>
  <conditionalFormatting sqref="A5367">
    <cfRule type="duplicateValues" dxfId="5877" priority="5878"/>
  </conditionalFormatting>
  <conditionalFormatting sqref="A5367">
    <cfRule type="duplicateValues" dxfId="5876" priority="5877"/>
  </conditionalFormatting>
  <conditionalFormatting sqref="A5367">
    <cfRule type="duplicateValues" dxfId="5875" priority="5876"/>
  </conditionalFormatting>
  <conditionalFormatting sqref="A5367">
    <cfRule type="duplicateValues" dxfId="5874" priority="5875"/>
  </conditionalFormatting>
  <conditionalFormatting sqref="A5367">
    <cfRule type="duplicateValues" dxfId="5873" priority="5873"/>
    <cfRule type="duplicateValues" dxfId="5872" priority="5874"/>
  </conditionalFormatting>
  <conditionalFormatting sqref="C5413">
    <cfRule type="cellIs" dxfId="5871" priority="5872" operator="lessThan">
      <formula>$H$2-3650</formula>
    </cfRule>
  </conditionalFormatting>
  <conditionalFormatting sqref="A5413">
    <cfRule type="duplicateValues" dxfId="5870" priority="5870"/>
    <cfRule type="duplicateValues" dxfId="5869" priority="5871"/>
  </conditionalFormatting>
  <conditionalFormatting sqref="A5430:A5431">
    <cfRule type="duplicateValues" dxfId="5868" priority="5868"/>
    <cfRule type="duplicateValues" dxfId="5867" priority="5869"/>
  </conditionalFormatting>
  <conditionalFormatting sqref="A5430:A5431">
    <cfRule type="duplicateValues" dxfId="5866" priority="5867"/>
  </conditionalFormatting>
  <conditionalFormatting sqref="A5430:A5431">
    <cfRule type="duplicateValues" dxfId="5865" priority="5866"/>
  </conditionalFormatting>
  <conditionalFormatting sqref="A5430:A5431">
    <cfRule type="duplicateValues" dxfId="5864" priority="5865"/>
  </conditionalFormatting>
  <conditionalFormatting sqref="A5430:A5431">
    <cfRule type="duplicateValues" dxfId="5863" priority="5864"/>
  </conditionalFormatting>
  <conditionalFormatting sqref="A5430:A5431">
    <cfRule type="duplicateValues" dxfId="5862" priority="5862"/>
    <cfRule type="duplicateValues" dxfId="5861" priority="5863"/>
  </conditionalFormatting>
  <conditionalFormatting sqref="A5430:A5431">
    <cfRule type="duplicateValues" dxfId="5860" priority="5861"/>
  </conditionalFormatting>
  <conditionalFormatting sqref="A5430:A5431">
    <cfRule type="duplicateValues" dxfId="5859" priority="5860"/>
  </conditionalFormatting>
  <conditionalFormatting sqref="A5430:A5431">
    <cfRule type="duplicateValues" dxfId="5858" priority="5859"/>
  </conditionalFormatting>
  <conditionalFormatting sqref="A5430:A5431">
    <cfRule type="duplicateValues" dxfId="5857" priority="5858"/>
  </conditionalFormatting>
  <conditionalFormatting sqref="A5430:A5431">
    <cfRule type="duplicateValues" dxfId="5856" priority="5857"/>
  </conditionalFormatting>
  <conditionalFormatting sqref="A5430:A5431">
    <cfRule type="duplicateValues" dxfId="5855" priority="5856"/>
  </conditionalFormatting>
  <conditionalFormatting sqref="A5430:A5431">
    <cfRule type="duplicateValues" dxfId="5854" priority="5855"/>
  </conditionalFormatting>
  <conditionalFormatting sqref="A5430:A5431">
    <cfRule type="duplicateValues" dxfId="5853" priority="5854"/>
  </conditionalFormatting>
  <conditionalFormatting sqref="A5430:A5431">
    <cfRule type="duplicateValues" dxfId="5852" priority="5853"/>
  </conditionalFormatting>
  <conditionalFormatting sqref="A5430:A5431">
    <cfRule type="duplicateValues" dxfId="5851" priority="5851"/>
    <cfRule type="duplicateValues" dxfId="5850" priority="5852"/>
  </conditionalFormatting>
  <conditionalFormatting sqref="A5430:A5431">
    <cfRule type="duplicateValues" dxfId="5849" priority="5850"/>
  </conditionalFormatting>
  <conditionalFormatting sqref="C5430:C5431">
    <cfRule type="cellIs" dxfId="5848" priority="5849" operator="lessThan">
      <formula>$H$2-3650</formula>
    </cfRule>
  </conditionalFormatting>
  <conditionalFormatting sqref="A5432:A5435">
    <cfRule type="duplicateValues" dxfId="5847" priority="5847"/>
    <cfRule type="duplicateValues" dxfId="5846" priority="5848"/>
  </conditionalFormatting>
  <conditionalFormatting sqref="A5432:A5435">
    <cfRule type="duplicateValues" dxfId="5845" priority="5846"/>
  </conditionalFormatting>
  <conditionalFormatting sqref="A5432:A5435">
    <cfRule type="duplicateValues" dxfId="5844" priority="5845"/>
  </conditionalFormatting>
  <conditionalFormatting sqref="A5432:A5435">
    <cfRule type="duplicateValues" dxfId="5843" priority="5844"/>
  </conditionalFormatting>
  <conditionalFormatting sqref="A5432:A5435">
    <cfRule type="duplicateValues" dxfId="5842" priority="5843"/>
  </conditionalFormatting>
  <conditionalFormatting sqref="A5432:A5435">
    <cfRule type="duplicateValues" dxfId="5841" priority="5841"/>
    <cfRule type="duplicateValues" dxfId="5840" priority="5842"/>
  </conditionalFormatting>
  <conditionalFormatting sqref="A5432:A5435">
    <cfRule type="duplicateValues" dxfId="5839" priority="5840"/>
  </conditionalFormatting>
  <conditionalFormatting sqref="A5432:A5435">
    <cfRule type="duplicateValues" dxfId="5838" priority="5839"/>
  </conditionalFormatting>
  <conditionalFormatting sqref="A5432:A5435">
    <cfRule type="duplicateValues" dxfId="5837" priority="5838"/>
  </conditionalFormatting>
  <conditionalFormatting sqref="A5432:A5435">
    <cfRule type="duplicateValues" dxfId="5836" priority="5837"/>
  </conditionalFormatting>
  <conditionalFormatting sqref="A5432:A5435">
    <cfRule type="duplicateValues" dxfId="5835" priority="5836"/>
  </conditionalFormatting>
  <conditionalFormatting sqref="A5432:A5435">
    <cfRule type="duplicateValues" dxfId="5834" priority="5835"/>
  </conditionalFormatting>
  <conditionalFormatting sqref="A5432:A5435">
    <cfRule type="duplicateValues" dxfId="5833" priority="5834"/>
  </conditionalFormatting>
  <conditionalFormatting sqref="A5432:A5435">
    <cfRule type="duplicateValues" dxfId="5832" priority="5833"/>
  </conditionalFormatting>
  <conditionalFormatting sqref="A5432:A5435">
    <cfRule type="duplicateValues" dxfId="5831" priority="5832"/>
  </conditionalFormatting>
  <conditionalFormatting sqref="C5432:C5435">
    <cfRule type="cellIs" dxfId="5830" priority="5831" operator="lessThan">
      <formula>$H$2-3650</formula>
    </cfRule>
  </conditionalFormatting>
  <conditionalFormatting sqref="A5432:A5435">
    <cfRule type="duplicateValues" dxfId="5829" priority="5829"/>
    <cfRule type="duplicateValues" dxfId="5828" priority="5830"/>
  </conditionalFormatting>
  <conditionalFormatting sqref="A5432:A5435">
    <cfRule type="duplicateValues" dxfId="5827" priority="5828"/>
  </conditionalFormatting>
  <conditionalFormatting sqref="A5436:A5437">
    <cfRule type="duplicateValues" dxfId="5826" priority="5826"/>
    <cfRule type="duplicateValues" dxfId="5825" priority="5827"/>
  </conditionalFormatting>
  <conditionalFormatting sqref="A5436:A5437">
    <cfRule type="duplicateValues" dxfId="5824" priority="5825"/>
  </conditionalFormatting>
  <conditionalFormatting sqref="A5436:A5437">
    <cfRule type="duplicateValues" dxfId="5823" priority="5824"/>
  </conditionalFormatting>
  <conditionalFormatting sqref="A5436:A5437">
    <cfRule type="duplicateValues" dxfId="5822" priority="5823"/>
  </conditionalFormatting>
  <conditionalFormatting sqref="A5436:A5437">
    <cfRule type="duplicateValues" dxfId="5821" priority="5822"/>
  </conditionalFormatting>
  <conditionalFormatting sqref="A5436:A5437">
    <cfRule type="duplicateValues" dxfId="5820" priority="5820"/>
    <cfRule type="duplicateValues" dxfId="5819" priority="5821"/>
  </conditionalFormatting>
  <conditionalFormatting sqref="A5436:A5437">
    <cfRule type="duplicateValues" dxfId="5818" priority="5819"/>
  </conditionalFormatting>
  <conditionalFormatting sqref="A5436:A5437">
    <cfRule type="duplicateValues" dxfId="5817" priority="5818"/>
  </conditionalFormatting>
  <conditionalFormatting sqref="A5436:A5437">
    <cfRule type="duplicateValues" dxfId="5816" priority="5817"/>
  </conditionalFormatting>
  <conditionalFormatting sqref="A5436:A5437">
    <cfRule type="duplicateValues" dxfId="5815" priority="5816"/>
  </conditionalFormatting>
  <conditionalFormatting sqref="A5436:A5437">
    <cfRule type="duplicateValues" dxfId="5814" priority="5815"/>
  </conditionalFormatting>
  <conditionalFormatting sqref="A5436:A5437">
    <cfRule type="duplicateValues" dxfId="5813" priority="5814"/>
  </conditionalFormatting>
  <conditionalFormatting sqref="A5436:A5437">
    <cfRule type="duplicateValues" dxfId="5812" priority="5813"/>
  </conditionalFormatting>
  <conditionalFormatting sqref="A5436:A5437">
    <cfRule type="duplicateValues" dxfId="5811" priority="5812"/>
  </conditionalFormatting>
  <conditionalFormatting sqref="A5436:A5437">
    <cfRule type="duplicateValues" dxfId="5810" priority="5811"/>
  </conditionalFormatting>
  <conditionalFormatting sqref="C5436:C5437">
    <cfRule type="cellIs" dxfId="5809" priority="5810" operator="lessThan">
      <formula>$H$2-3650</formula>
    </cfRule>
  </conditionalFormatting>
  <conditionalFormatting sqref="A5436:A5437">
    <cfRule type="duplicateValues" dxfId="5808" priority="5808"/>
    <cfRule type="duplicateValues" dxfId="5807" priority="5809"/>
  </conditionalFormatting>
  <conditionalFormatting sqref="A5436:A5437">
    <cfRule type="duplicateValues" dxfId="5806" priority="5807"/>
  </conditionalFormatting>
  <conditionalFormatting sqref="A5436:A5437">
    <cfRule type="duplicateValues" dxfId="5805" priority="5806"/>
  </conditionalFormatting>
  <conditionalFormatting sqref="A5438">
    <cfRule type="duplicateValues" dxfId="5804" priority="5804"/>
    <cfRule type="duplicateValues" dxfId="5803" priority="5805"/>
  </conditionalFormatting>
  <conditionalFormatting sqref="A5438">
    <cfRule type="duplicateValues" dxfId="5802" priority="5803"/>
  </conditionalFormatting>
  <conditionalFormatting sqref="A5438">
    <cfRule type="duplicateValues" dxfId="5801" priority="5802"/>
  </conditionalFormatting>
  <conditionalFormatting sqref="A5438">
    <cfRule type="duplicateValues" dxfId="5800" priority="5801"/>
  </conditionalFormatting>
  <conditionalFormatting sqref="A5438">
    <cfRule type="duplicateValues" dxfId="5799" priority="5800"/>
  </conditionalFormatting>
  <conditionalFormatting sqref="A5438">
    <cfRule type="duplicateValues" dxfId="5798" priority="5798"/>
    <cfRule type="duplicateValues" dxfId="5797" priority="5799"/>
  </conditionalFormatting>
  <conditionalFormatting sqref="A5438">
    <cfRule type="duplicateValues" dxfId="5796" priority="5797"/>
  </conditionalFormatting>
  <conditionalFormatting sqref="A5438">
    <cfRule type="duplicateValues" dxfId="5795" priority="5796"/>
  </conditionalFormatting>
  <conditionalFormatting sqref="A5438">
    <cfRule type="duplicateValues" dxfId="5794" priority="5795"/>
  </conditionalFormatting>
  <conditionalFormatting sqref="A5438">
    <cfRule type="duplicateValues" dxfId="5793" priority="5794"/>
  </conditionalFormatting>
  <conditionalFormatting sqref="A5438">
    <cfRule type="duplicateValues" dxfId="5792" priority="5793"/>
  </conditionalFormatting>
  <conditionalFormatting sqref="A5438">
    <cfRule type="duplicateValues" dxfId="5791" priority="5792"/>
  </conditionalFormatting>
  <conditionalFormatting sqref="A5438">
    <cfRule type="duplicateValues" dxfId="5790" priority="5791"/>
  </conditionalFormatting>
  <conditionalFormatting sqref="A5438">
    <cfRule type="duplicateValues" dxfId="5789" priority="5790"/>
  </conditionalFormatting>
  <conditionalFormatting sqref="A5438">
    <cfRule type="duplicateValues" dxfId="5788" priority="5789"/>
  </conditionalFormatting>
  <conditionalFormatting sqref="C5438">
    <cfRule type="cellIs" dxfId="5787" priority="5788" operator="lessThan">
      <formula>$H$2-3650</formula>
    </cfRule>
  </conditionalFormatting>
  <conditionalFormatting sqref="A5438">
    <cfRule type="duplicateValues" dxfId="5786" priority="5786"/>
    <cfRule type="duplicateValues" dxfId="5785" priority="5787"/>
  </conditionalFormatting>
  <conditionalFormatting sqref="A5438">
    <cfRule type="duplicateValues" dxfId="5784" priority="5785"/>
  </conditionalFormatting>
  <conditionalFormatting sqref="A5438">
    <cfRule type="duplicateValues" dxfId="5783" priority="5784"/>
  </conditionalFormatting>
  <conditionalFormatting sqref="A5370:A5376">
    <cfRule type="duplicateValues" dxfId="5782" priority="5783"/>
  </conditionalFormatting>
  <conditionalFormatting sqref="A5370:A5376">
    <cfRule type="duplicateValues" dxfId="5781" priority="5781"/>
    <cfRule type="duplicateValues" dxfId="5780" priority="5782"/>
  </conditionalFormatting>
  <conditionalFormatting sqref="A5449:A5451">
    <cfRule type="duplicateValues" dxfId="5779" priority="5779"/>
    <cfRule type="duplicateValues" dxfId="5778" priority="5780"/>
  </conditionalFormatting>
  <conditionalFormatting sqref="A5449:A5451">
    <cfRule type="duplicateValues" dxfId="5777" priority="5778"/>
  </conditionalFormatting>
  <conditionalFormatting sqref="C5448:C5455">
    <cfRule type="cellIs" dxfId="5776" priority="5777" operator="lessThan">
      <formula>$H$2-3650</formula>
    </cfRule>
  </conditionalFormatting>
  <conditionalFormatting sqref="A5439:A5448">
    <cfRule type="duplicateValues" dxfId="5775" priority="5775"/>
    <cfRule type="duplicateValues" dxfId="5774" priority="5776"/>
  </conditionalFormatting>
  <conditionalFormatting sqref="A5439:A5448">
    <cfRule type="duplicateValues" dxfId="5773" priority="5774"/>
  </conditionalFormatting>
  <conditionalFormatting sqref="C3651">
    <cfRule type="cellIs" dxfId="5772" priority="5773" operator="lessThan">
      <formula>$H$2-3650</formula>
    </cfRule>
  </conditionalFormatting>
  <conditionalFormatting sqref="A3651">
    <cfRule type="duplicateValues" dxfId="5771" priority="5771"/>
    <cfRule type="duplicateValues" dxfId="5770" priority="5772"/>
  </conditionalFormatting>
  <conditionalFormatting sqref="A3651">
    <cfRule type="duplicateValues" dxfId="5769" priority="5770"/>
  </conditionalFormatting>
  <conditionalFormatting sqref="A3651">
    <cfRule type="duplicateValues" dxfId="5768" priority="5769"/>
  </conditionalFormatting>
  <conditionalFormatting sqref="A3651">
    <cfRule type="duplicateValues" dxfId="5767" priority="5768"/>
  </conditionalFormatting>
  <conditionalFormatting sqref="A3651">
    <cfRule type="duplicateValues" dxfId="5766" priority="5767"/>
  </conditionalFormatting>
  <conditionalFormatting sqref="A3651">
    <cfRule type="duplicateValues" dxfId="5765" priority="5765"/>
    <cfRule type="duplicateValues" dxfId="5764" priority="5766"/>
  </conditionalFormatting>
  <conditionalFormatting sqref="A3651">
    <cfRule type="duplicateValues" dxfId="5763" priority="5764"/>
  </conditionalFormatting>
  <conditionalFormatting sqref="A3651">
    <cfRule type="duplicateValues" dxfId="5762" priority="5763"/>
  </conditionalFormatting>
  <conditionalFormatting sqref="A3651">
    <cfRule type="duplicateValues" dxfId="5761" priority="5762"/>
  </conditionalFormatting>
  <conditionalFormatting sqref="A3651">
    <cfRule type="duplicateValues" dxfId="5760" priority="5761"/>
  </conditionalFormatting>
  <conditionalFormatting sqref="A3651">
    <cfRule type="duplicateValues" dxfId="5759" priority="5760"/>
  </conditionalFormatting>
  <conditionalFormatting sqref="A3651">
    <cfRule type="duplicateValues" dxfId="5758" priority="5759"/>
  </conditionalFormatting>
  <conditionalFormatting sqref="A3651">
    <cfRule type="duplicateValues" dxfId="5757" priority="5758"/>
  </conditionalFormatting>
  <conditionalFormatting sqref="A3651">
    <cfRule type="duplicateValues" dxfId="5756" priority="5757"/>
  </conditionalFormatting>
  <conditionalFormatting sqref="A3651">
    <cfRule type="duplicateValues" dxfId="5755" priority="5756"/>
  </conditionalFormatting>
  <conditionalFormatting sqref="A3651">
    <cfRule type="duplicateValues" dxfId="5754" priority="5755"/>
  </conditionalFormatting>
  <conditionalFormatting sqref="A3651">
    <cfRule type="duplicateValues" dxfId="5753" priority="5754"/>
  </conditionalFormatting>
  <conditionalFormatting sqref="A3651">
    <cfRule type="duplicateValues" dxfId="5752" priority="5753"/>
  </conditionalFormatting>
  <conditionalFormatting sqref="A3651">
    <cfRule type="duplicateValues" dxfId="5751" priority="5752"/>
  </conditionalFormatting>
  <conditionalFormatting sqref="C5396">
    <cfRule type="cellIs" dxfId="5750" priority="5751" operator="lessThan">
      <formula>$H$2-3650</formula>
    </cfRule>
  </conditionalFormatting>
  <conditionalFormatting sqref="A5396">
    <cfRule type="duplicateValues" dxfId="5749" priority="5749"/>
    <cfRule type="duplicateValues" dxfId="5748" priority="5750"/>
  </conditionalFormatting>
  <conditionalFormatting sqref="A5396">
    <cfRule type="duplicateValues" dxfId="5747" priority="5748"/>
  </conditionalFormatting>
  <conditionalFormatting sqref="A5396">
    <cfRule type="duplicateValues" dxfId="5746" priority="5747"/>
  </conditionalFormatting>
  <conditionalFormatting sqref="A5396">
    <cfRule type="duplicateValues" dxfId="5745" priority="5746"/>
  </conditionalFormatting>
  <conditionalFormatting sqref="A5396">
    <cfRule type="duplicateValues" dxfId="5744" priority="5745"/>
  </conditionalFormatting>
  <conditionalFormatting sqref="A5396">
    <cfRule type="duplicateValues" dxfId="5743" priority="5744"/>
  </conditionalFormatting>
  <conditionalFormatting sqref="C5404">
    <cfRule type="cellIs" dxfId="5742" priority="5743" operator="lessThan">
      <formula>$H$2-3650</formula>
    </cfRule>
  </conditionalFormatting>
  <conditionalFormatting sqref="A5404">
    <cfRule type="duplicateValues" dxfId="5741" priority="5741"/>
    <cfRule type="duplicateValues" dxfId="5740" priority="5742"/>
  </conditionalFormatting>
  <conditionalFormatting sqref="A5404">
    <cfRule type="duplicateValues" dxfId="5739" priority="5740"/>
  </conditionalFormatting>
  <conditionalFormatting sqref="A5404">
    <cfRule type="duplicateValues" dxfId="5738" priority="5739"/>
  </conditionalFormatting>
  <conditionalFormatting sqref="A5404">
    <cfRule type="duplicateValues" dxfId="5737" priority="5738"/>
  </conditionalFormatting>
  <conditionalFormatting sqref="A5404">
    <cfRule type="duplicateValues" dxfId="5736" priority="5737"/>
  </conditionalFormatting>
  <conditionalFormatting sqref="A5404">
    <cfRule type="duplicateValues" dxfId="5735" priority="5736"/>
  </conditionalFormatting>
  <conditionalFormatting sqref="A5284">
    <cfRule type="duplicateValues" dxfId="5734" priority="5735"/>
  </conditionalFormatting>
  <conditionalFormatting sqref="C5284">
    <cfRule type="cellIs" dxfId="5733" priority="5734" operator="lessThan">
      <formula>$H$2-3650</formula>
    </cfRule>
  </conditionalFormatting>
  <conditionalFormatting sqref="A5284">
    <cfRule type="duplicateValues" dxfId="5732" priority="5733"/>
  </conditionalFormatting>
  <conditionalFormatting sqref="A5284">
    <cfRule type="duplicateValues" dxfId="5731" priority="5732"/>
  </conditionalFormatting>
  <conditionalFormatting sqref="A5284">
    <cfRule type="duplicateValues" dxfId="5730" priority="5731"/>
  </conditionalFormatting>
  <conditionalFormatting sqref="A5284">
    <cfRule type="duplicateValues" dxfId="5729" priority="5729"/>
    <cfRule type="duplicateValues" dxfId="5728" priority="5730"/>
  </conditionalFormatting>
  <conditionalFormatting sqref="A5284">
    <cfRule type="duplicateValues" dxfId="5727" priority="5728"/>
  </conditionalFormatting>
  <conditionalFormatting sqref="A5284">
    <cfRule type="duplicateValues" dxfId="5726" priority="5727"/>
  </conditionalFormatting>
  <conditionalFormatting sqref="A5284">
    <cfRule type="duplicateValues" dxfId="5725" priority="5726"/>
  </conditionalFormatting>
  <conditionalFormatting sqref="A5284">
    <cfRule type="duplicateValues" dxfId="5724" priority="5725"/>
  </conditionalFormatting>
  <conditionalFormatting sqref="A5284">
    <cfRule type="duplicateValues" dxfId="5723" priority="5724"/>
  </conditionalFormatting>
  <conditionalFormatting sqref="A5284">
    <cfRule type="duplicateValues" dxfId="5722" priority="5723"/>
  </conditionalFormatting>
  <conditionalFormatting sqref="A5284">
    <cfRule type="duplicateValues" dxfId="5721" priority="5722"/>
  </conditionalFormatting>
  <conditionalFormatting sqref="A5284">
    <cfRule type="duplicateValues" dxfId="5720" priority="5720"/>
    <cfRule type="duplicateValues" dxfId="5719" priority="5721"/>
  </conditionalFormatting>
  <conditionalFormatting sqref="A5284">
    <cfRule type="duplicateValues" dxfId="5718" priority="5719"/>
  </conditionalFormatting>
  <conditionalFormatting sqref="A5284">
    <cfRule type="duplicateValues" dxfId="5717" priority="5718"/>
  </conditionalFormatting>
  <conditionalFormatting sqref="A5284">
    <cfRule type="duplicateValues" dxfId="5716" priority="5716"/>
    <cfRule type="duplicateValues" dxfId="5715" priority="5717"/>
  </conditionalFormatting>
  <conditionalFormatting sqref="A5284">
    <cfRule type="duplicateValues" dxfId="5714" priority="5715"/>
  </conditionalFormatting>
  <conditionalFormatting sqref="A5284">
    <cfRule type="duplicateValues" dxfId="5713" priority="5714"/>
  </conditionalFormatting>
  <conditionalFormatting sqref="A5284">
    <cfRule type="duplicateValues" dxfId="5712" priority="5712"/>
    <cfRule type="duplicateValues" dxfId="5711" priority="5713"/>
  </conditionalFormatting>
  <conditionalFormatting sqref="A5284">
    <cfRule type="duplicateValues" dxfId="5710" priority="5711"/>
  </conditionalFormatting>
  <conditionalFormatting sqref="A5284">
    <cfRule type="duplicateValues" dxfId="5709" priority="5710"/>
  </conditionalFormatting>
  <conditionalFormatting sqref="A5284">
    <cfRule type="duplicateValues" dxfId="5708" priority="5709"/>
  </conditionalFormatting>
  <conditionalFormatting sqref="A5284">
    <cfRule type="duplicateValues" dxfId="5707" priority="5708"/>
  </conditionalFormatting>
  <conditionalFormatting sqref="A5284">
    <cfRule type="duplicateValues" dxfId="5706" priority="5707"/>
  </conditionalFormatting>
  <conditionalFormatting sqref="A5284">
    <cfRule type="duplicateValues" dxfId="5705" priority="5706"/>
  </conditionalFormatting>
  <conditionalFormatting sqref="A5284">
    <cfRule type="duplicateValues" dxfId="5704" priority="5705"/>
  </conditionalFormatting>
  <conditionalFormatting sqref="A5284">
    <cfRule type="duplicateValues" dxfId="5703" priority="5704"/>
  </conditionalFormatting>
  <conditionalFormatting sqref="A5284">
    <cfRule type="duplicateValues" dxfId="5702" priority="5703"/>
  </conditionalFormatting>
  <conditionalFormatting sqref="C5227">
    <cfRule type="cellIs" dxfId="5701" priority="5702" operator="lessThan">
      <formula>$H$2-3650</formula>
    </cfRule>
  </conditionalFormatting>
  <conditionalFormatting sqref="A5227">
    <cfRule type="duplicateValues" dxfId="5700" priority="5700"/>
    <cfRule type="duplicateValues" dxfId="5699" priority="5701"/>
  </conditionalFormatting>
  <conditionalFormatting sqref="A5227">
    <cfRule type="duplicateValues" dxfId="5698" priority="5699"/>
  </conditionalFormatting>
  <conditionalFormatting sqref="A5227">
    <cfRule type="duplicateValues" dxfId="5697" priority="5698"/>
  </conditionalFormatting>
  <conditionalFormatting sqref="A5227">
    <cfRule type="duplicateValues" dxfId="5696" priority="5697"/>
  </conditionalFormatting>
  <conditionalFormatting sqref="A5227">
    <cfRule type="duplicateValues" dxfId="5695" priority="5696"/>
  </conditionalFormatting>
  <conditionalFormatting sqref="A5227">
    <cfRule type="duplicateValues" dxfId="5694" priority="5694"/>
    <cfRule type="duplicateValues" dxfId="5693" priority="5695"/>
  </conditionalFormatting>
  <conditionalFormatting sqref="A5227">
    <cfRule type="duplicateValues" dxfId="5692" priority="5693"/>
  </conditionalFormatting>
  <conditionalFormatting sqref="A5227">
    <cfRule type="duplicateValues" dxfId="5691" priority="5692"/>
  </conditionalFormatting>
  <conditionalFormatting sqref="A5227">
    <cfRule type="duplicateValues" dxfId="5690" priority="5691"/>
  </conditionalFormatting>
  <conditionalFormatting sqref="A5227">
    <cfRule type="duplicateValues" dxfId="5689" priority="5690"/>
  </conditionalFormatting>
  <conditionalFormatting sqref="A5227">
    <cfRule type="duplicateValues" dxfId="5688" priority="5689"/>
  </conditionalFormatting>
  <conditionalFormatting sqref="A5227">
    <cfRule type="duplicateValues" dxfId="5687" priority="5688"/>
  </conditionalFormatting>
  <conditionalFormatting sqref="A5227">
    <cfRule type="duplicateValues" dxfId="5686" priority="5687"/>
  </conditionalFormatting>
  <conditionalFormatting sqref="A5227">
    <cfRule type="duplicateValues" dxfId="5685" priority="5686"/>
  </conditionalFormatting>
  <conditionalFormatting sqref="A5227">
    <cfRule type="duplicateValues" dxfId="5684" priority="5685"/>
  </conditionalFormatting>
  <conditionalFormatting sqref="A5227">
    <cfRule type="duplicateValues" dxfId="5683" priority="5684"/>
  </conditionalFormatting>
  <conditionalFormatting sqref="A5227">
    <cfRule type="duplicateValues" dxfId="5682" priority="5683"/>
  </conditionalFormatting>
  <conditionalFormatting sqref="A5227">
    <cfRule type="duplicateValues" dxfId="5681" priority="5682"/>
  </conditionalFormatting>
  <conditionalFormatting sqref="A5227">
    <cfRule type="duplicateValues" dxfId="5680" priority="5681"/>
  </conditionalFormatting>
  <conditionalFormatting sqref="C5403">
    <cfRule type="cellIs" dxfId="5679" priority="5680" operator="lessThan">
      <formula>$H$2-3650</formula>
    </cfRule>
  </conditionalFormatting>
  <conditionalFormatting sqref="A5403">
    <cfRule type="duplicateValues" dxfId="5678" priority="5678"/>
    <cfRule type="duplicateValues" dxfId="5677" priority="5679"/>
  </conditionalFormatting>
  <conditionalFormatting sqref="A5403">
    <cfRule type="duplicateValues" dxfId="5676" priority="5677"/>
  </conditionalFormatting>
  <conditionalFormatting sqref="A5403">
    <cfRule type="duplicateValues" dxfId="5675" priority="5676"/>
  </conditionalFormatting>
  <conditionalFormatting sqref="A5403">
    <cfRule type="duplicateValues" dxfId="5674" priority="5675"/>
  </conditionalFormatting>
  <conditionalFormatting sqref="A5403">
    <cfRule type="duplicateValues" dxfId="5673" priority="5674"/>
  </conditionalFormatting>
  <conditionalFormatting sqref="A5403">
    <cfRule type="duplicateValues" dxfId="5672" priority="5673"/>
  </conditionalFormatting>
  <conditionalFormatting sqref="C5400">
    <cfRule type="cellIs" dxfId="5671" priority="5672" operator="lessThan">
      <formula>$H$2-3650</formula>
    </cfRule>
  </conditionalFormatting>
  <conditionalFormatting sqref="A5400">
    <cfRule type="duplicateValues" dxfId="5670" priority="5670"/>
    <cfRule type="duplicateValues" dxfId="5669" priority="5671"/>
  </conditionalFormatting>
  <conditionalFormatting sqref="A5400">
    <cfRule type="duplicateValues" dxfId="5668" priority="5669"/>
  </conditionalFormatting>
  <conditionalFormatting sqref="A5400">
    <cfRule type="duplicateValues" dxfId="5667" priority="5668"/>
  </conditionalFormatting>
  <conditionalFormatting sqref="A5400">
    <cfRule type="duplicateValues" dxfId="5666" priority="5667"/>
  </conditionalFormatting>
  <conditionalFormatting sqref="A5400">
    <cfRule type="duplicateValues" dxfId="5665" priority="5666"/>
  </conditionalFormatting>
  <conditionalFormatting sqref="A5400">
    <cfRule type="duplicateValues" dxfId="5664" priority="5665"/>
  </conditionalFormatting>
  <conditionalFormatting sqref="C5218">
    <cfRule type="cellIs" dxfId="5663" priority="5664" operator="lessThan">
      <formula>$H$2-3650</formula>
    </cfRule>
  </conditionalFormatting>
  <conditionalFormatting sqref="A5218">
    <cfRule type="duplicateValues" dxfId="5662" priority="5662"/>
    <cfRule type="duplicateValues" dxfId="5661" priority="5663"/>
  </conditionalFormatting>
  <conditionalFormatting sqref="A5218">
    <cfRule type="duplicateValues" dxfId="5660" priority="5661"/>
  </conditionalFormatting>
  <conditionalFormatting sqref="A5218">
    <cfRule type="duplicateValues" dxfId="5659" priority="5660"/>
  </conditionalFormatting>
  <conditionalFormatting sqref="A5218">
    <cfRule type="duplicateValues" dxfId="5658" priority="5659"/>
  </conditionalFormatting>
  <conditionalFormatting sqref="A5218">
    <cfRule type="duplicateValues" dxfId="5657" priority="5658"/>
  </conditionalFormatting>
  <conditionalFormatting sqref="A5218">
    <cfRule type="duplicateValues" dxfId="5656" priority="5656"/>
    <cfRule type="duplicateValues" dxfId="5655" priority="5657"/>
  </conditionalFormatting>
  <conditionalFormatting sqref="A5218">
    <cfRule type="duplicateValues" dxfId="5654" priority="5655"/>
  </conditionalFormatting>
  <conditionalFormatting sqref="A5218">
    <cfRule type="duplicateValues" dxfId="5653" priority="5654"/>
  </conditionalFormatting>
  <conditionalFormatting sqref="A5218">
    <cfRule type="duplicateValues" dxfId="5652" priority="5653"/>
  </conditionalFormatting>
  <conditionalFormatting sqref="A5218">
    <cfRule type="duplicateValues" dxfId="5651" priority="5652"/>
  </conditionalFormatting>
  <conditionalFormatting sqref="A5218">
    <cfRule type="duplicateValues" dxfId="5650" priority="5651"/>
  </conditionalFormatting>
  <conditionalFormatting sqref="A5218">
    <cfRule type="duplicateValues" dxfId="5649" priority="5650"/>
  </conditionalFormatting>
  <conditionalFormatting sqref="A5218">
    <cfRule type="duplicateValues" dxfId="5648" priority="5649"/>
  </conditionalFormatting>
  <conditionalFormatting sqref="A5218">
    <cfRule type="duplicateValues" dxfId="5647" priority="5648"/>
  </conditionalFormatting>
  <conditionalFormatting sqref="A5218">
    <cfRule type="duplicateValues" dxfId="5646" priority="5647"/>
  </conditionalFormatting>
  <conditionalFormatting sqref="A5218">
    <cfRule type="duplicateValues" dxfId="5645" priority="5646"/>
  </conditionalFormatting>
  <conditionalFormatting sqref="A5218">
    <cfRule type="duplicateValues" dxfId="5644" priority="5645"/>
  </conditionalFormatting>
  <conditionalFormatting sqref="A5218">
    <cfRule type="duplicateValues" dxfId="5643" priority="5644"/>
  </conditionalFormatting>
  <conditionalFormatting sqref="A5218">
    <cfRule type="duplicateValues" dxfId="5642" priority="5643"/>
  </conditionalFormatting>
  <conditionalFormatting sqref="C5046">
    <cfRule type="cellIs" dxfId="5641" priority="5642" operator="lessThan">
      <formula>$H$2-3650</formula>
    </cfRule>
  </conditionalFormatting>
  <conditionalFormatting sqref="A5046">
    <cfRule type="duplicateValues" dxfId="5640" priority="5641" stopIfTrue="1"/>
  </conditionalFormatting>
  <conditionalFormatting sqref="A5046">
    <cfRule type="duplicateValues" dxfId="5639" priority="5640" stopIfTrue="1"/>
  </conditionalFormatting>
  <conditionalFormatting sqref="A5046">
    <cfRule type="duplicateValues" dxfId="5638" priority="5638"/>
    <cfRule type="duplicateValues" dxfId="5637" priority="5639"/>
  </conditionalFormatting>
  <conditionalFormatting sqref="A5046">
    <cfRule type="duplicateValues" dxfId="5636" priority="5637"/>
  </conditionalFormatting>
  <conditionalFormatting sqref="A5046">
    <cfRule type="duplicateValues" dxfId="5635" priority="5636"/>
  </conditionalFormatting>
  <conditionalFormatting sqref="A5046">
    <cfRule type="duplicateValues" dxfId="5634" priority="5635"/>
  </conditionalFormatting>
  <conditionalFormatting sqref="A5046">
    <cfRule type="duplicateValues" dxfId="5633" priority="5634"/>
  </conditionalFormatting>
  <conditionalFormatting sqref="A5046">
    <cfRule type="duplicateValues" dxfId="5632" priority="5632"/>
    <cfRule type="duplicateValues" dxfId="5631" priority="5633"/>
  </conditionalFormatting>
  <conditionalFormatting sqref="A5046">
    <cfRule type="duplicateValues" dxfId="5630" priority="5631"/>
  </conditionalFormatting>
  <conditionalFormatting sqref="A5046">
    <cfRule type="duplicateValues" dxfId="5629" priority="5630"/>
  </conditionalFormatting>
  <conditionalFormatting sqref="A5046">
    <cfRule type="duplicateValues" dxfId="5628" priority="5629"/>
  </conditionalFormatting>
  <conditionalFormatting sqref="A5046">
    <cfRule type="duplicateValues" dxfId="5627" priority="5628"/>
  </conditionalFormatting>
  <conditionalFormatting sqref="A5046">
    <cfRule type="duplicateValues" dxfId="5626" priority="5627"/>
  </conditionalFormatting>
  <conditionalFormatting sqref="A5046">
    <cfRule type="duplicateValues" dxfId="5625" priority="5626"/>
  </conditionalFormatting>
  <conditionalFormatting sqref="A5046">
    <cfRule type="duplicateValues" dxfId="5624" priority="5625"/>
  </conditionalFormatting>
  <conditionalFormatting sqref="A5046">
    <cfRule type="duplicateValues" dxfId="5623" priority="5624"/>
  </conditionalFormatting>
  <conditionalFormatting sqref="A5046">
    <cfRule type="duplicateValues" dxfId="5622" priority="5623"/>
  </conditionalFormatting>
  <conditionalFormatting sqref="A5046">
    <cfRule type="duplicateValues" dxfId="5621" priority="5622"/>
  </conditionalFormatting>
  <conditionalFormatting sqref="A5046">
    <cfRule type="duplicateValues" dxfId="5620" priority="5621"/>
  </conditionalFormatting>
  <conditionalFormatting sqref="A5046">
    <cfRule type="duplicateValues" dxfId="5619" priority="5620"/>
  </conditionalFormatting>
  <conditionalFormatting sqref="A5046">
    <cfRule type="duplicateValues" dxfId="5618" priority="5619"/>
  </conditionalFormatting>
  <conditionalFormatting sqref="C5014">
    <cfRule type="cellIs" dxfId="5617" priority="5618" operator="lessThan">
      <formula>$H$2-3650</formula>
    </cfRule>
  </conditionalFormatting>
  <conditionalFormatting sqref="A5014">
    <cfRule type="duplicateValues" dxfId="5616" priority="5617" stopIfTrue="1"/>
  </conditionalFormatting>
  <conditionalFormatting sqref="A5014">
    <cfRule type="duplicateValues" dxfId="5615" priority="5616" stopIfTrue="1"/>
  </conditionalFormatting>
  <conditionalFormatting sqref="A5014">
    <cfRule type="duplicateValues" dxfId="5614" priority="5614"/>
    <cfRule type="duplicateValues" dxfId="5613" priority="5615"/>
  </conditionalFormatting>
  <conditionalFormatting sqref="A5014">
    <cfRule type="duplicateValues" dxfId="5612" priority="5613"/>
  </conditionalFormatting>
  <conditionalFormatting sqref="A5014">
    <cfRule type="duplicateValues" dxfId="5611" priority="5612"/>
  </conditionalFormatting>
  <conditionalFormatting sqref="A5014">
    <cfRule type="duplicateValues" dxfId="5610" priority="5611"/>
  </conditionalFormatting>
  <conditionalFormatting sqref="A5014">
    <cfRule type="duplicateValues" dxfId="5609" priority="5610"/>
  </conditionalFormatting>
  <conditionalFormatting sqref="A5014">
    <cfRule type="duplicateValues" dxfId="5608" priority="5608"/>
    <cfRule type="duplicateValues" dxfId="5607" priority="5609"/>
  </conditionalFormatting>
  <conditionalFormatting sqref="A5014">
    <cfRule type="duplicateValues" dxfId="5606" priority="5607"/>
  </conditionalFormatting>
  <conditionalFormatting sqref="A5014">
    <cfRule type="duplicateValues" dxfId="5605" priority="5606"/>
  </conditionalFormatting>
  <conditionalFormatting sqref="A5014">
    <cfRule type="duplicateValues" dxfId="5604" priority="5605"/>
  </conditionalFormatting>
  <conditionalFormatting sqref="A5014">
    <cfRule type="duplicateValues" dxfId="5603" priority="5604"/>
  </conditionalFormatting>
  <conditionalFormatting sqref="A5014">
    <cfRule type="duplicateValues" dxfId="5602" priority="5603"/>
  </conditionalFormatting>
  <conditionalFormatting sqref="A5014">
    <cfRule type="duplicateValues" dxfId="5601" priority="5602"/>
  </conditionalFormatting>
  <conditionalFormatting sqref="A5014">
    <cfRule type="duplicateValues" dxfId="5600" priority="5601"/>
  </conditionalFormatting>
  <conditionalFormatting sqref="A5014">
    <cfRule type="duplicateValues" dxfId="5599" priority="5600"/>
  </conditionalFormatting>
  <conditionalFormatting sqref="A5014">
    <cfRule type="duplicateValues" dxfId="5598" priority="5599"/>
  </conditionalFormatting>
  <conditionalFormatting sqref="A5014">
    <cfRule type="duplicateValues" dxfId="5597" priority="5598"/>
  </conditionalFormatting>
  <conditionalFormatting sqref="A5014">
    <cfRule type="duplicateValues" dxfId="5596" priority="5597"/>
  </conditionalFormatting>
  <conditionalFormatting sqref="A5014">
    <cfRule type="duplicateValues" dxfId="5595" priority="5596"/>
  </conditionalFormatting>
  <conditionalFormatting sqref="A5014">
    <cfRule type="duplicateValues" dxfId="5594" priority="5595"/>
  </conditionalFormatting>
  <conditionalFormatting sqref="A4911">
    <cfRule type="duplicateValues" dxfId="5593" priority="5594" stopIfTrue="1"/>
  </conditionalFormatting>
  <conditionalFormatting sqref="C4911">
    <cfRule type="cellIs" dxfId="5592" priority="5593" operator="lessThan">
      <formula>$H$2-3650</formula>
    </cfRule>
  </conditionalFormatting>
  <conditionalFormatting sqref="A4911">
    <cfRule type="duplicateValues" dxfId="5591" priority="5591"/>
    <cfRule type="duplicateValues" dxfId="5590" priority="5592"/>
  </conditionalFormatting>
  <conditionalFormatting sqref="A4911">
    <cfRule type="duplicateValues" dxfId="5589" priority="5590"/>
  </conditionalFormatting>
  <conditionalFormatting sqref="A4911">
    <cfRule type="duplicateValues" dxfId="5588" priority="5589"/>
  </conditionalFormatting>
  <conditionalFormatting sqref="A4911">
    <cfRule type="duplicateValues" dxfId="5587" priority="5588"/>
  </conditionalFormatting>
  <conditionalFormatting sqref="A4911">
    <cfRule type="duplicateValues" dxfId="5586" priority="5587"/>
  </conditionalFormatting>
  <conditionalFormatting sqref="A4911">
    <cfRule type="duplicateValues" dxfId="5585" priority="5585"/>
    <cfRule type="duplicateValues" dxfId="5584" priority="5586"/>
  </conditionalFormatting>
  <conditionalFormatting sqref="A4911">
    <cfRule type="duplicateValues" dxfId="5583" priority="5584"/>
  </conditionalFormatting>
  <conditionalFormatting sqref="A4911">
    <cfRule type="duplicateValues" dxfId="5582" priority="5583"/>
  </conditionalFormatting>
  <conditionalFormatting sqref="A4911">
    <cfRule type="duplicateValues" dxfId="5581" priority="5582"/>
  </conditionalFormatting>
  <conditionalFormatting sqref="A4911">
    <cfRule type="duplicateValues" dxfId="5580" priority="5581"/>
  </conditionalFormatting>
  <conditionalFormatting sqref="A4911">
    <cfRule type="duplicateValues" dxfId="5579" priority="5580"/>
  </conditionalFormatting>
  <conditionalFormatting sqref="A4911">
    <cfRule type="duplicateValues" dxfId="5578" priority="5579"/>
  </conditionalFormatting>
  <conditionalFormatting sqref="A4911">
    <cfRule type="duplicateValues" dxfId="5577" priority="5578"/>
  </conditionalFormatting>
  <conditionalFormatting sqref="A4911">
    <cfRule type="duplicateValues" dxfId="5576" priority="5577"/>
  </conditionalFormatting>
  <conditionalFormatting sqref="A4911">
    <cfRule type="duplicateValues" dxfId="5575" priority="5576"/>
  </conditionalFormatting>
  <conditionalFormatting sqref="A4911">
    <cfRule type="duplicateValues" dxfId="5574" priority="5575"/>
  </conditionalFormatting>
  <conditionalFormatting sqref="A4911">
    <cfRule type="duplicateValues" dxfId="5573" priority="5574"/>
  </conditionalFormatting>
  <conditionalFormatting sqref="A4911">
    <cfRule type="duplicateValues" dxfId="5572" priority="5573"/>
  </conditionalFormatting>
  <conditionalFormatting sqref="A4911">
    <cfRule type="duplicateValues" dxfId="5571" priority="5572"/>
  </conditionalFormatting>
  <conditionalFormatting sqref="A4662">
    <cfRule type="duplicateValues" dxfId="5570" priority="5571" stopIfTrue="1"/>
  </conditionalFormatting>
  <conditionalFormatting sqref="C4662">
    <cfRule type="cellIs" dxfId="5569" priority="5570" operator="lessThan">
      <formula>$H$2-3650</formula>
    </cfRule>
  </conditionalFormatting>
  <conditionalFormatting sqref="A4662">
    <cfRule type="duplicateValues" dxfId="5568" priority="5568"/>
    <cfRule type="duplicateValues" dxfId="5567" priority="5569"/>
  </conditionalFormatting>
  <conditionalFormatting sqref="A4662">
    <cfRule type="duplicateValues" dxfId="5566" priority="5567"/>
  </conditionalFormatting>
  <conditionalFormatting sqref="A4662">
    <cfRule type="duplicateValues" dxfId="5565" priority="5566"/>
  </conditionalFormatting>
  <conditionalFormatting sqref="A4662">
    <cfRule type="duplicateValues" dxfId="5564" priority="5565"/>
  </conditionalFormatting>
  <conditionalFormatting sqref="A4662">
    <cfRule type="duplicateValues" dxfId="5563" priority="5564"/>
  </conditionalFormatting>
  <conditionalFormatting sqref="A4662">
    <cfRule type="duplicateValues" dxfId="5562" priority="5562"/>
    <cfRule type="duplicateValues" dxfId="5561" priority="5563"/>
  </conditionalFormatting>
  <conditionalFormatting sqref="A4662">
    <cfRule type="duplicateValues" dxfId="5560" priority="5561"/>
  </conditionalFormatting>
  <conditionalFormatting sqref="A4662">
    <cfRule type="duplicateValues" dxfId="5559" priority="5560"/>
  </conditionalFormatting>
  <conditionalFormatting sqref="A4662">
    <cfRule type="duplicateValues" dxfId="5558" priority="5559"/>
  </conditionalFormatting>
  <conditionalFormatting sqref="A4662">
    <cfRule type="duplicateValues" dxfId="5557" priority="5558"/>
  </conditionalFormatting>
  <conditionalFormatting sqref="A4662">
    <cfRule type="duplicateValues" dxfId="5556" priority="5557"/>
  </conditionalFormatting>
  <conditionalFormatting sqref="A4662">
    <cfRule type="duplicateValues" dxfId="5555" priority="5556"/>
  </conditionalFormatting>
  <conditionalFormatting sqref="A4662">
    <cfRule type="duplicateValues" dxfId="5554" priority="5555"/>
  </conditionalFormatting>
  <conditionalFormatting sqref="A4662">
    <cfRule type="duplicateValues" dxfId="5553" priority="5554"/>
  </conditionalFormatting>
  <conditionalFormatting sqref="A4662">
    <cfRule type="duplicateValues" dxfId="5552" priority="5553"/>
  </conditionalFormatting>
  <conditionalFormatting sqref="A4662">
    <cfRule type="duplicateValues" dxfId="5551" priority="5552"/>
  </conditionalFormatting>
  <conditionalFormatting sqref="A4662">
    <cfRule type="duplicateValues" dxfId="5550" priority="5551"/>
  </conditionalFormatting>
  <conditionalFormatting sqref="A4662">
    <cfRule type="duplicateValues" dxfId="5549" priority="5550"/>
  </conditionalFormatting>
  <conditionalFormatting sqref="A4662">
    <cfRule type="duplicateValues" dxfId="5548" priority="5549"/>
  </conditionalFormatting>
  <conditionalFormatting sqref="A4690">
    <cfRule type="duplicateValues" dxfId="5547" priority="5548" stopIfTrue="1"/>
  </conditionalFormatting>
  <conditionalFormatting sqref="C4690">
    <cfRule type="cellIs" dxfId="5546" priority="5547" operator="lessThan">
      <formula>$H$2-3650</formula>
    </cfRule>
  </conditionalFormatting>
  <conditionalFormatting sqref="A4690">
    <cfRule type="duplicateValues" dxfId="5545" priority="5545"/>
    <cfRule type="duplicateValues" dxfId="5544" priority="5546"/>
  </conditionalFormatting>
  <conditionalFormatting sqref="A4690">
    <cfRule type="duplicateValues" dxfId="5543" priority="5544"/>
  </conditionalFormatting>
  <conditionalFormatting sqref="A4690">
    <cfRule type="duplicateValues" dxfId="5542" priority="5543"/>
  </conditionalFormatting>
  <conditionalFormatting sqref="A4690">
    <cfRule type="duplicateValues" dxfId="5541" priority="5542"/>
  </conditionalFormatting>
  <conditionalFormatting sqref="A4690">
    <cfRule type="duplicateValues" dxfId="5540" priority="5541"/>
  </conditionalFormatting>
  <conditionalFormatting sqref="A4690">
    <cfRule type="duplicateValues" dxfId="5539" priority="5539"/>
    <cfRule type="duplicateValues" dxfId="5538" priority="5540"/>
  </conditionalFormatting>
  <conditionalFormatting sqref="A4690">
    <cfRule type="duplicateValues" dxfId="5537" priority="5538"/>
  </conditionalFormatting>
  <conditionalFormatting sqref="A4690">
    <cfRule type="duplicateValues" dxfId="5536" priority="5537"/>
  </conditionalFormatting>
  <conditionalFormatting sqref="A4690">
    <cfRule type="duplicateValues" dxfId="5535" priority="5536"/>
  </conditionalFormatting>
  <conditionalFormatting sqref="A4690">
    <cfRule type="duplicateValues" dxfId="5534" priority="5535"/>
  </conditionalFormatting>
  <conditionalFormatting sqref="A4690">
    <cfRule type="duplicateValues" dxfId="5533" priority="5534"/>
  </conditionalFormatting>
  <conditionalFormatting sqref="A4690">
    <cfRule type="duplicateValues" dxfId="5532" priority="5533"/>
  </conditionalFormatting>
  <conditionalFormatting sqref="A4690">
    <cfRule type="duplicateValues" dxfId="5531" priority="5532"/>
  </conditionalFormatting>
  <conditionalFormatting sqref="A4690">
    <cfRule type="duplicateValues" dxfId="5530" priority="5531"/>
  </conditionalFormatting>
  <conditionalFormatting sqref="A4690">
    <cfRule type="duplicateValues" dxfId="5529" priority="5530"/>
  </conditionalFormatting>
  <conditionalFormatting sqref="A4690">
    <cfRule type="duplicateValues" dxfId="5528" priority="5529"/>
  </conditionalFormatting>
  <conditionalFormatting sqref="A4690">
    <cfRule type="duplicateValues" dxfId="5527" priority="5528"/>
  </conditionalFormatting>
  <conditionalFormatting sqref="A4690">
    <cfRule type="duplicateValues" dxfId="5526" priority="5527"/>
  </conditionalFormatting>
  <conditionalFormatting sqref="A4690">
    <cfRule type="duplicateValues" dxfId="5525" priority="5526"/>
  </conditionalFormatting>
  <conditionalFormatting sqref="A4733">
    <cfRule type="duplicateValues" dxfId="5524" priority="5525" stopIfTrue="1"/>
  </conditionalFormatting>
  <conditionalFormatting sqref="C4733">
    <cfRule type="cellIs" dxfId="5523" priority="5524" operator="lessThan">
      <formula>$H$2-3650</formula>
    </cfRule>
  </conditionalFormatting>
  <conditionalFormatting sqref="A4733">
    <cfRule type="duplicateValues" dxfId="5522" priority="5522"/>
    <cfRule type="duplicateValues" dxfId="5521" priority="5523"/>
  </conditionalFormatting>
  <conditionalFormatting sqref="A4733">
    <cfRule type="duplicateValues" dxfId="5520" priority="5521"/>
  </conditionalFormatting>
  <conditionalFormatting sqref="A4733">
    <cfRule type="duplicateValues" dxfId="5519" priority="5520"/>
  </conditionalFormatting>
  <conditionalFormatting sqref="A4733">
    <cfRule type="duplicateValues" dxfId="5518" priority="5519"/>
  </conditionalFormatting>
  <conditionalFormatting sqref="A4733">
    <cfRule type="duplicateValues" dxfId="5517" priority="5518"/>
  </conditionalFormatting>
  <conditionalFormatting sqref="A4733">
    <cfRule type="duplicateValues" dxfId="5516" priority="5516"/>
    <cfRule type="duplicateValues" dxfId="5515" priority="5517"/>
  </conditionalFormatting>
  <conditionalFormatting sqref="A4733">
    <cfRule type="duplicateValues" dxfId="5514" priority="5515"/>
  </conditionalFormatting>
  <conditionalFormatting sqref="A4733">
    <cfRule type="duplicateValues" dxfId="5513" priority="5514"/>
  </conditionalFormatting>
  <conditionalFormatting sqref="A4733">
    <cfRule type="duplicateValues" dxfId="5512" priority="5513"/>
  </conditionalFormatting>
  <conditionalFormatting sqref="A4733">
    <cfRule type="duplicateValues" dxfId="5511" priority="5512"/>
  </conditionalFormatting>
  <conditionalFormatting sqref="A4733">
    <cfRule type="duplicateValues" dxfId="5510" priority="5511"/>
  </conditionalFormatting>
  <conditionalFormatting sqref="A4733">
    <cfRule type="duplicateValues" dxfId="5509" priority="5510"/>
  </conditionalFormatting>
  <conditionalFormatting sqref="A4733">
    <cfRule type="duplicateValues" dxfId="5508" priority="5509"/>
  </conditionalFormatting>
  <conditionalFormatting sqref="A4733">
    <cfRule type="duplicateValues" dxfId="5507" priority="5508"/>
  </conditionalFormatting>
  <conditionalFormatting sqref="A4733">
    <cfRule type="duplicateValues" dxfId="5506" priority="5507"/>
  </conditionalFormatting>
  <conditionalFormatting sqref="A4733">
    <cfRule type="duplicateValues" dxfId="5505" priority="5506"/>
  </conditionalFormatting>
  <conditionalFormatting sqref="A4733">
    <cfRule type="duplicateValues" dxfId="5504" priority="5505"/>
  </conditionalFormatting>
  <conditionalFormatting sqref="A4733">
    <cfRule type="duplicateValues" dxfId="5503" priority="5504"/>
  </conditionalFormatting>
  <conditionalFormatting sqref="A4733">
    <cfRule type="duplicateValues" dxfId="5502" priority="5503"/>
  </conditionalFormatting>
  <conditionalFormatting sqref="C3217">
    <cfRule type="cellIs" dxfId="5501" priority="5502" operator="lessThan">
      <formula>$H$2-3650</formula>
    </cfRule>
  </conditionalFormatting>
  <conditionalFormatting sqref="A3217">
    <cfRule type="duplicateValues" dxfId="5500" priority="5500"/>
    <cfRule type="duplicateValues" dxfId="5499" priority="5501"/>
  </conditionalFormatting>
  <conditionalFormatting sqref="A3217">
    <cfRule type="duplicateValues" dxfId="5498" priority="5499"/>
  </conditionalFormatting>
  <conditionalFormatting sqref="A3217">
    <cfRule type="duplicateValues" dxfId="5497" priority="5498"/>
  </conditionalFormatting>
  <conditionalFormatting sqref="A3217">
    <cfRule type="duplicateValues" dxfId="5496" priority="5497"/>
  </conditionalFormatting>
  <conditionalFormatting sqref="A3217">
    <cfRule type="duplicateValues" dxfId="5495" priority="5496"/>
  </conditionalFormatting>
  <conditionalFormatting sqref="A3217">
    <cfRule type="duplicateValues" dxfId="5494" priority="5494"/>
    <cfRule type="duplicateValues" dxfId="5493" priority="5495"/>
  </conditionalFormatting>
  <conditionalFormatting sqref="A3217">
    <cfRule type="duplicateValues" dxfId="5492" priority="5493"/>
  </conditionalFormatting>
  <conditionalFormatting sqref="A3217">
    <cfRule type="duplicateValues" dxfId="5491" priority="5492"/>
  </conditionalFormatting>
  <conditionalFormatting sqref="A3217">
    <cfRule type="duplicateValues" dxfId="5490" priority="5491"/>
  </conditionalFormatting>
  <conditionalFormatting sqref="A3217">
    <cfRule type="duplicateValues" dxfId="5489" priority="5490"/>
  </conditionalFormatting>
  <conditionalFormatting sqref="A3217">
    <cfRule type="duplicateValues" dxfId="5488" priority="5489"/>
  </conditionalFormatting>
  <conditionalFormatting sqref="A3217">
    <cfRule type="duplicateValues" dxfId="5487" priority="5488"/>
  </conditionalFormatting>
  <conditionalFormatting sqref="A3217">
    <cfRule type="duplicateValues" dxfId="5486" priority="5487"/>
  </conditionalFormatting>
  <conditionalFormatting sqref="A3217">
    <cfRule type="duplicateValues" dxfId="5485" priority="5486"/>
  </conditionalFormatting>
  <conditionalFormatting sqref="A3217">
    <cfRule type="duplicateValues" dxfId="5484" priority="5485"/>
  </conditionalFormatting>
  <conditionalFormatting sqref="A3217">
    <cfRule type="duplicateValues" dxfId="5483" priority="5484"/>
  </conditionalFormatting>
  <conditionalFormatting sqref="A3217">
    <cfRule type="duplicateValues" dxfId="5482" priority="5483"/>
  </conditionalFormatting>
  <conditionalFormatting sqref="A3217">
    <cfRule type="duplicateValues" dxfId="5481" priority="5482"/>
  </conditionalFormatting>
  <conditionalFormatting sqref="A3217">
    <cfRule type="duplicateValues" dxfId="5480" priority="5481"/>
  </conditionalFormatting>
  <conditionalFormatting sqref="A4887">
    <cfRule type="duplicateValues" dxfId="5479" priority="5480" stopIfTrue="1"/>
  </conditionalFormatting>
  <conditionalFormatting sqref="C4887">
    <cfRule type="cellIs" dxfId="5478" priority="5479" operator="lessThan">
      <formula>$H$2-3650</formula>
    </cfRule>
  </conditionalFormatting>
  <conditionalFormatting sqref="A4887">
    <cfRule type="duplicateValues" dxfId="5477" priority="5477"/>
    <cfRule type="duplicateValues" dxfId="5476" priority="5478"/>
  </conditionalFormatting>
  <conditionalFormatting sqref="A4887">
    <cfRule type="duplicateValues" dxfId="5475" priority="5476"/>
  </conditionalFormatting>
  <conditionalFormatting sqref="A4887">
    <cfRule type="duplicateValues" dxfId="5474" priority="5475"/>
  </conditionalFormatting>
  <conditionalFormatting sqref="A4887">
    <cfRule type="duplicateValues" dxfId="5473" priority="5474"/>
  </conditionalFormatting>
  <conditionalFormatting sqref="A4887">
    <cfRule type="duplicateValues" dxfId="5472" priority="5473"/>
  </conditionalFormatting>
  <conditionalFormatting sqref="A4887">
    <cfRule type="duplicateValues" dxfId="5471" priority="5471"/>
    <cfRule type="duplicateValues" dxfId="5470" priority="5472"/>
  </conditionalFormatting>
  <conditionalFormatting sqref="A4887">
    <cfRule type="duplicateValues" dxfId="5469" priority="5470"/>
  </conditionalFormatting>
  <conditionalFormatting sqref="A4887">
    <cfRule type="duplicateValues" dxfId="5468" priority="5469"/>
  </conditionalFormatting>
  <conditionalFormatting sqref="A4887">
    <cfRule type="duplicateValues" dxfId="5467" priority="5468"/>
  </conditionalFormatting>
  <conditionalFormatting sqref="A4887">
    <cfRule type="duplicateValues" dxfId="5466" priority="5467"/>
  </conditionalFormatting>
  <conditionalFormatting sqref="A4887">
    <cfRule type="duplicateValues" dxfId="5465" priority="5466"/>
  </conditionalFormatting>
  <conditionalFormatting sqref="A4887">
    <cfRule type="duplicateValues" dxfId="5464" priority="5465"/>
  </conditionalFormatting>
  <conditionalFormatting sqref="A4887">
    <cfRule type="duplicateValues" dxfId="5463" priority="5464"/>
  </conditionalFormatting>
  <conditionalFormatting sqref="A4887">
    <cfRule type="duplicateValues" dxfId="5462" priority="5463"/>
  </conditionalFormatting>
  <conditionalFormatting sqref="A4887">
    <cfRule type="duplicateValues" dxfId="5461" priority="5462"/>
  </conditionalFormatting>
  <conditionalFormatting sqref="A4887">
    <cfRule type="duplicateValues" dxfId="5460" priority="5461"/>
  </conditionalFormatting>
  <conditionalFormatting sqref="A4887">
    <cfRule type="duplicateValues" dxfId="5459" priority="5460"/>
  </conditionalFormatting>
  <conditionalFormatting sqref="A4887">
    <cfRule type="duplicateValues" dxfId="5458" priority="5459"/>
  </conditionalFormatting>
  <conditionalFormatting sqref="A4887">
    <cfRule type="duplicateValues" dxfId="5457" priority="5458"/>
  </conditionalFormatting>
  <conditionalFormatting sqref="C5416">
    <cfRule type="cellIs" dxfId="5456" priority="5457" operator="lessThan">
      <formula>$H$2-3650</formula>
    </cfRule>
  </conditionalFormatting>
  <conditionalFormatting sqref="A5416">
    <cfRule type="duplicateValues" dxfId="5455" priority="5455"/>
    <cfRule type="duplicateValues" dxfId="5454" priority="5456"/>
  </conditionalFormatting>
  <conditionalFormatting sqref="A5416">
    <cfRule type="duplicateValues" dxfId="5453" priority="5454"/>
  </conditionalFormatting>
  <conditionalFormatting sqref="A5416">
    <cfRule type="duplicateValues" dxfId="5452" priority="5453"/>
  </conditionalFormatting>
  <conditionalFormatting sqref="A5416">
    <cfRule type="duplicateValues" dxfId="5451" priority="5452"/>
  </conditionalFormatting>
  <conditionalFormatting sqref="A5416">
    <cfRule type="duplicateValues" dxfId="5450" priority="5451"/>
  </conditionalFormatting>
  <conditionalFormatting sqref="A5416">
    <cfRule type="duplicateValues" dxfId="5449" priority="5449"/>
    <cfRule type="duplicateValues" dxfId="5448" priority="5450"/>
  </conditionalFormatting>
  <conditionalFormatting sqref="A5416">
    <cfRule type="duplicateValues" dxfId="5447" priority="5448"/>
  </conditionalFormatting>
  <conditionalFormatting sqref="A5416">
    <cfRule type="duplicateValues" dxfId="5446" priority="5447"/>
  </conditionalFormatting>
  <conditionalFormatting sqref="A5416">
    <cfRule type="duplicateValues" dxfId="5445" priority="5446"/>
  </conditionalFormatting>
  <conditionalFormatting sqref="A5416">
    <cfRule type="duplicateValues" dxfId="5444" priority="5445"/>
  </conditionalFormatting>
  <conditionalFormatting sqref="A5416">
    <cfRule type="duplicateValues" dxfId="5443" priority="5444"/>
  </conditionalFormatting>
  <conditionalFormatting sqref="A5416">
    <cfRule type="duplicateValues" dxfId="5442" priority="5443"/>
  </conditionalFormatting>
  <conditionalFormatting sqref="A5416">
    <cfRule type="duplicateValues" dxfId="5441" priority="5442"/>
  </conditionalFormatting>
  <conditionalFormatting sqref="A5416">
    <cfRule type="duplicateValues" dxfId="5440" priority="5441"/>
  </conditionalFormatting>
  <conditionalFormatting sqref="A5416">
    <cfRule type="duplicateValues" dxfId="5439" priority="5440"/>
  </conditionalFormatting>
  <conditionalFormatting sqref="A5416">
    <cfRule type="duplicateValues" dxfId="5438" priority="5438"/>
    <cfRule type="duplicateValues" dxfId="5437" priority="5439"/>
  </conditionalFormatting>
  <conditionalFormatting sqref="A5416">
    <cfRule type="duplicateValues" dxfId="5436" priority="5437"/>
  </conditionalFormatting>
  <conditionalFormatting sqref="A5416">
    <cfRule type="duplicateValues" dxfId="5435" priority="5436"/>
  </conditionalFormatting>
  <conditionalFormatting sqref="A5416">
    <cfRule type="duplicateValues" dxfId="5434" priority="5435"/>
  </conditionalFormatting>
  <conditionalFormatting sqref="A5416">
    <cfRule type="duplicateValues" dxfId="5433" priority="5434"/>
  </conditionalFormatting>
  <conditionalFormatting sqref="C5173">
    <cfRule type="cellIs" dxfId="5432" priority="5433" operator="lessThan">
      <formula>$H$2-3650</formula>
    </cfRule>
  </conditionalFormatting>
  <conditionalFormatting sqref="A5173">
    <cfRule type="duplicateValues" dxfId="5431" priority="5432" stopIfTrue="1"/>
  </conditionalFormatting>
  <conditionalFormatting sqref="A5173">
    <cfRule type="duplicateValues" dxfId="5430" priority="5431" stopIfTrue="1"/>
  </conditionalFormatting>
  <conditionalFormatting sqref="A5173">
    <cfRule type="duplicateValues" dxfId="5429" priority="5429"/>
    <cfRule type="duplicateValues" dxfId="5428" priority="5430"/>
  </conditionalFormatting>
  <conditionalFormatting sqref="A5173">
    <cfRule type="duplicateValues" dxfId="5427" priority="5428"/>
  </conditionalFormatting>
  <conditionalFormatting sqref="A5173">
    <cfRule type="duplicateValues" dxfId="5426" priority="5427"/>
  </conditionalFormatting>
  <conditionalFormatting sqref="A5173">
    <cfRule type="duplicateValues" dxfId="5425" priority="5426"/>
  </conditionalFormatting>
  <conditionalFormatting sqref="A5173">
    <cfRule type="duplicateValues" dxfId="5424" priority="5425"/>
  </conditionalFormatting>
  <conditionalFormatting sqref="A5173">
    <cfRule type="duplicateValues" dxfId="5423" priority="5423"/>
    <cfRule type="duplicateValues" dxfId="5422" priority="5424"/>
  </conditionalFormatting>
  <conditionalFormatting sqref="A5173">
    <cfRule type="duplicateValues" dxfId="5421" priority="5422"/>
  </conditionalFormatting>
  <conditionalFormatting sqref="A5173">
    <cfRule type="duplicateValues" dxfId="5420" priority="5421"/>
  </conditionalFormatting>
  <conditionalFormatting sqref="A5173">
    <cfRule type="duplicateValues" dxfId="5419" priority="5420"/>
  </conditionalFormatting>
  <conditionalFormatting sqref="A5173">
    <cfRule type="duplicateValues" dxfId="5418" priority="5419"/>
  </conditionalFormatting>
  <conditionalFormatting sqref="A5173">
    <cfRule type="duplicateValues" dxfId="5417" priority="5418"/>
  </conditionalFormatting>
  <conditionalFormatting sqref="A5173">
    <cfRule type="duplicateValues" dxfId="5416" priority="5417"/>
  </conditionalFormatting>
  <conditionalFormatting sqref="A5173">
    <cfRule type="duplicateValues" dxfId="5415" priority="5416"/>
  </conditionalFormatting>
  <conditionalFormatting sqref="A5173">
    <cfRule type="duplicateValues" dxfId="5414" priority="5415"/>
  </conditionalFormatting>
  <conditionalFormatting sqref="A5173">
    <cfRule type="duplicateValues" dxfId="5413" priority="5414"/>
  </conditionalFormatting>
  <conditionalFormatting sqref="A5173">
    <cfRule type="duplicateValues" dxfId="5412" priority="5413"/>
  </conditionalFormatting>
  <conditionalFormatting sqref="A5173">
    <cfRule type="duplicateValues" dxfId="5411" priority="5412"/>
  </conditionalFormatting>
  <conditionalFormatting sqref="A5173">
    <cfRule type="duplicateValues" dxfId="5410" priority="5411"/>
  </conditionalFormatting>
  <conditionalFormatting sqref="A5173">
    <cfRule type="duplicateValues" dxfId="5409" priority="5410"/>
  </conditionalFormatting>
  <conditionalFormatting sqref="C1468">
    <cfRule type="cellIs" dxfId="5408" priority="5409" operator="lessThan">
      <formula>$H$2-3650</formula>
    </cfRule>
  </conditionalFormatting>
  <conditionalFormatting sqref="A1468">
    <cfRule type="duplicateValues" dxfId="5407" priority="5407"/>
    <cfRule type="duplicateValues" dxfId="5406" priority="5408"/>
  </conditionalFormatting>
  <conditionalFormatting sqref="A1468">
    <cfRule type="duplicateValues" dxfId="5405" priority="5406"/>
  </conditionalFormatting>
  <conditionalFormatting sqref="A1468">
    <cfRule type="duplicateValues" dxfId="5404" priority="5405"/>
  </conditionalFormatting>
  <conditionalFormatting sqref="A1468">
    <cfRule type="duplicateValues" dxfId="5403" priority="5404"/>
  </conditionalFormatting>
  <conditionalFormatting sqref="A1468">
    <cfRule type="duplicateValues" dxfId="5402" priority="5403"/>
  </conditionalFormatting>
  <conditionalFormatting sqref="A1468">
    <cfRule type="duplicateValues" dxfId="5401" priority="5401"/>
    <cfRule type="duplicateValues" dxfId="5400" priority="5402"/>
  </conditionalFormatting>
  <conditionalFormatting sqref="A1468">
    <cfRule type="duplicateValues" dxfId="5399" priority="5400"/>
  </conditionalFormatting>
  <conditionalFormatting sqref="A1468">
    <cfRule type="duplicateValues" dxfId="5398" priority="5399"/>
  </conditionalFormatting>
  <conditionalFormatting sqref="A1468">
    <cfRule type="duplicateValues" dxfId="5397" priority="5398"/>
  </conditionalFormatting>
  <conditionalFormatting sqref="A1468">
    <cfRule type="duplicateValues" dxfId="5396" priority="5397"/>
  </conditionalFormatting>
  <conditionalFormatting sqref="A1468">
    <cfRule type="duplicateValues" dxfId="5395" priority="5396"/>
  </conditionalFormatting>
  <conditionalFormatting sqref="A1468">
    <cfRule type="duplicateValues" dxfId="5394" priority="5395"/>
  </conditionalFormatting>
  <conditionalFormatting sqref="A1468">
    <cfRule type="duplicateValues" dxfId="5393" priority="5394"/>
  </conditionalFormatting>
  <conditionalFormatting sqref="A1468">
    <cfRule type="duplicateValues" dxfId="5392" priority="5393"/>
  </conditionalFormatting>
  <conditionalFormatting sqref="A1468">
    <cfRule type="duplicateValues" dxfId="5391" priority="5392"/>
  </conditionalFormatting>
  <conditionalFormatting sqref="A1468">
    <cfRule type="duplicateValues" dxfId="5390" priority="5391"/>
  </conditionalFormatting>
  <conditionalFormatting sqref="A1468">
    <cfRule type="duplicateValues" dxfId="5389" priority="5390"/>
  </conditionalFormatting>
  <conditionalFormatting sqref="A1468">
    <cfRule type="duplicateValues" dxfId="5388" priority="5389"/>
  </conditionalFormatting>
  <conditionalFormatting sqref="A1468">
    <cfRule type="duplicateValues" dxfId="5387" priority="5388"/>
  </conditionalFormatting>
  <conditionalFormatting sqref="C5695">
    <cfRule type="cellIs" dxfId="5386" priority="5387" operator="lessThan">
      <formula>$H$2-3650</formula>
    </cfRule>
  </conditionalFormatting>
  <conditionalFormatting sqref="A5695">
    <cfRule type="duplicateValues" dxfId="5385" priority="5385"/>
    <cfRule type="duplicateValues" dxfId="5384" priority="5386"/>
  </conditionalFormatting>
  <conditionalFormatting sqref="A5695">
    <cfRule type="duplicateValues" dxfId="5383" priority="5384"/>
  </conditionalFormatting>
  <conditionalFormatting sqref="A5695">
    <cfRule type="duplicateValues" dxfId="5382" priority="5383"/>
  </conditionalFormatting>
  <conditionalFormatting sqref="A5695">
    <cfRule type="duplicateValues" dxfId="5381" priority="5382"/>
  </conditionalFormatting>
  <conditionalFormatting sqref="A5695">
    <cfRule type="duplicateValues" dxfId="5380" priority="5381"/>
  </conditionalFormatting>
  <conditionalFormatting sqref="A5695">
    <cfRule type="duplicateValues" dxfId="5379" priority="5380"/>
  </conditionalFormatting>
  <conditionalFormatting sqref="C5192">
    <cfRule type="cellIs" dxfId="5378" priority="5379" operator="lessThan">
      <formula>$H$2-3650</formula>
    </cfRule>
  </conditionalFormatting>
  <conditionalFormatting sqref="A5192">
    <cfRule type="duplicateValues" dxfId="5377" priority="5377"/>
    <cfRule type="duplicateValues" dxfId="5376" priority="5378"/>
  </conditionalFormatting>
  <conditionalFormatting sqref="A5192">
    <cfRule type="duplicateValues" dxfId="5375" priority="5376"/>
  </conditionalFormatting>
  <conditionalFormatting sqref="A5192">
    <cfRule type="duplicateValues" dxfId="5374" priority="5375"/>
  </conditionalFormatting>
  <conditionalFormatting sqref="A5192">
    <cfRule type="duplicateValues" dxfId="5373" priority="5374"/>
  </conditionalFormatting>
  <conditionalFormatting sqref="A5192">
    <cfRule type="duplicateValues" dxfId="5372" priority="5373"/>
  </conditionalFormatting>
  <conditionalFormatting sqref="A5192">
    <cfRule type="duplicateValues" dxfId="5371" priority="5371"/>
    <cfRule type="duplicateValues" dxfId="5370" priority="5372"/>
  </conditionalFormatting>
  <conditionalFormatting sqref="A5192">
    <cfRule type="duplicateValues" dxfId="5369" priority="5370"/>
  </conditionalFormatting>
  <conditionalFormatting sqref="A5192">
    <cfRule type="duplicateValues" dxfId="5368" priority="5369"/>
  </conditionalFormatting>
  <conditionalFormatting sqref="A5192">
    <cfRule type="duplicateValues" dxfId="5367" priority="5368"/>
  </conditionalFormatting>
  <conditionalFormatting sqref="A5192">
    <cfRule type="duplicateValues" dxfId="5366" priority="5367"/>
  </conditionalFormatting>
  <conditionalFormatting sqref="A5192">
    <cfRule type="duplicateValues" dxfId="5365" priority="5366"/>
  </conditionalFormatting>
  <conditionalFormatting sqref="A5192">
    <cfRule type="duplicateValues" dxfId="5364" priority="5365"/>
  </conditionalFormatting>
  <conditionalFormatting sqref="A5192">
    <cfRule type="duplicateValues" dxfId="5363" priority="5364"/>
  </conditionalFormatting>
  <conditionalFormatting sqref="A5192">
    <cfRule type="duplicateValues" dxfId="5362" priority="5363"/>
  </conditionalFormatting>
  <conditionalFormatting sqref="A5192">
    <cfRule type="duplicateValues" dxfId="5361" priority="5362"/>
  </conditionalFormatting>
  <conditionalFormatting sqref="A5192">
    <cfRule type="duplicateValues" dxfId="5360" priority="5361"/>
  </conditionalFormatting>
  <conditionalFormatting sqref="A5192">
    <cfRule type="duplicateValues" dxfId="5359" priority="5360"/>
  </conditionalFormatting>
  <conditionalFormatting sqref="A5192">
    <cfRule type="duplicateValues" dxfId="5358" priority="5359"/>
  </conditionalFormatting>
  <conditionalFormatting sqref="A5192">
    <cfRule type="duplicateValues" dxfId="5357" priority="5358"/>
  </conditionalFormatting>
  <conditionalFormatting sqref="C398">
    <cfRule type="cellIs" dxfId="5356" priority="5357" operator="lessThan">
      <formula>$H$2-3650</formula>
    </cfRule>
  </conditionalFormatting>
  <conditionalFormatting sqref="A398">
    <cfRule type="duplicateValues" dxfId="5355" priority="5355"/>
    <cfRule type="duplicateValues" dxfId="5354" priority="5356"/>
  </conditionalFormatting>
  <conditionalFormatting sqref="A398">
    <cfRule type="duplicateValues" dxfId="5353" priority="5354"/>
  </conditionalFormatting>
  <conditionalFormatting sqref="A398">
    <cfRule type="duplicateValues" dxfId="5352" priority="5353"/>
  </conditionalFormatting>
  <conditionalFormatting sqref="A398">
    <cfRule type="duplicateValues" dxfId="5351" priority="5352"/>
  </conditionalFormatting>
  <conditionalFormatting sqref="A398">
    <cfRule type="duplicateValues" dxfId="5350" priority="5351"/>
  </conditionalFormatting>
  <conditionalFormatting sqref="A398">
    <cfRule type="duplicateValues" dxfId="5349" priority="5349"/>
    <cfRule type="duplicateValues" dxfId="5348" priority="5350"/>
  </conditionalFormatting>
  <conditionalFormatting sqref="A398">
    <cfRule type="duplicateValues" dxfId="5347" priority="5348"/>
  </conditionalFormatting>
  <conditionalFormatting sqref="A398">
    <cfRule type="duplicateValues" dxfId="5346" priority="5347"/>
  </conditionalFormatting>
  <conditionalFormatting sqref="A398">
    <cfRule type="duplicateValues" dxfId="5345" priority="5346"/>
  </conditionalFormatting>
  <conditionalFormatting sqref="A398">
    <cfRule type="duplicateValues" dxfId="5344" priority="5345"/>
  </conditionalFormatting>
  <conditionalFormatting sqref="A398">
    <cfRule type="duplicateValues" dxfId="5343" priority="5344"/>
  </conditionalFormatting>
  <conditionalFormatting sqref="A398">
    <cfRule type="duplicateValues" dxfId="5342" priority="5343"/>
  </conditionalFormatting>
  <conditionalFormatting sqref="A398">
    <cfRule type="duplicateValues" dxfId="5341" priority="5342"/>
  </conditionalFormatting>
  <conditionalFormatting sqref="A398">
    <cfRule type="duplicateValues" dxfId="5340" priority="5341"/>
  </conditionalFormatting>
  <conditionalFormatting sqref="A398">
    <cfRule type="duplicateValues" dxfId="5339" priority="5340"/>
  </conditionalFormatting>
  <conditionalFormatting sqref="A398">
    <cfRule type="duplicateValues" dxfId="5338" priority="5339"/>
  </conditionalFormatting>
  <conditionalFormatting sqref="A398">
    <cfRule type="duplicateValues" dxfId="5337" priority="5338"/>
  </conditionalFormatting>
  <conditionalFormatting sqref="A398">
    <cfRule type="duplicateValues" dxfId="5336" priority="5337"/>
  </conditionalFormatting>
  <conditionalFormatting sqref="A398">
    <cfRule type="duplicateValues" dxfId="5335" priority="5336"/>
  </conditionalFormatting>
  <conditionalFormatting sqref="A5140">
    <cfRule type="duplicateValues" dxfId="5334" priority="5335" stopIfTrue="1"/>
  </conditionalFormatting>
  <conditionalFormatting sqref="A5140">
    <cfRule type="duplicateValues" dxfId="5333" priority="5334" stopIfTrue="1"/>
  </conditionalFormatting>
  <conditionalFormatting sqref="C5140">
    <cfRule type="cellIs" dxfId="5332" priority="5333" operator="lessThan">
      <formula>$H$2-3650</formula>
    </cfRule>
  </conditionalFormatting>
  <conditionalFormatting sqref="A5140">
    <cfRule type="duplicateValues" dxfId="5331" priority="5331"/>
    <cfRule type="duplicateValues" dxfId="5330" priority="5332"/>
  </conditionalFormatting>
  <conditionalFormatting sqref="A5140">
    <cfRule type="duplicateValues" dxfId="5329" priority="5330"/>
  </conditionalFormatting>
  <conditionalFormatting sqref="A5140">
    <cfRule type="duplicateValues" dxfId="5328" priority="5329"/>
  </conditionalFormatting>
  <conditionalFormatting sqref="A5140">
    <cfRule type="duplicateValues" dxfId="5327" priority="5328"/>
  </conditionalFormatting>
  <conditionalFormatting sqref="A5140">
    <cfRule type="duplicateValues" dxfId="5326" priority="5327"/>
  </conditionalFormatting>
  <conditionalFormatting sqref="A5140">
    <cfRule type="duplicateValues" dxfId="5325" priority="5325"/>
    <cfRule type="duplicateValues" dxfId="5324" priority="5326"/>
  </conditionalFormatting>
  <conditionalFormatting sqref="A5140">
    <cfRule type="duplicateValues" dxfId="5323" priority="5324"/>
  </conditionalFormatting>
  <conditionalFormatting sqref="A5140">
    <cfRule type="duplicateValues" dxfId="5322" priority="5323"/>
  </conditionalFormatting>
  <conditionalFormatting sqref="A5140">
    <cfRule type="duplicateValues" dxfId="5321" priority="5322"/>
  </conditionalFormatting>
  <conditionalFormatting sqref="A5140">
    <cfRule type="duplicateValues" dxfId="5320" priority="5321"/>
  </conditionalFormatting>
  <conditionalFormatting sqref="A5140">
    <cfRule type="duplicateValues" dxfId="5319" priority="5320"/>
  </conditionalFormatting>
  <conditionalFormatting sqref="A5140">
    <cfRule type="duplicateValues" dxfId="5318" priority="5319"/>
  </conditionalFormatting>
  <conditionalFormatting sqref="A5140">
    <cfRule type="duplicateValues" dxfId="5317" priority="5318"/>
  </conditionalFormatting>
  <conditionalFormatting sqref="A5140">
    <cfRule type="duplicateValues" dxfId="5316" priority="5317"/>
  </conditionalFormatting>
  <conditionalFormatting sqref="A5140">
    <cfRule type="duplicateValues" dxfId="5315" priority="5316"/>
  </conditionalFormatting>
  <conditionalFormatting sqref="A5140">
    <cfRule type="duplicateValues" dxfId="5314" priority="5315"/>
  </conditionalFormatting>
  <conditionalFormatting sqref="A5140">
    <cfRule type="duplicateValues" dxfId="5313" priority="5314"/>
  </conditionalFormatting>
  <conditionalFormatting sqref="A5140">
    <cfRule type="duplicateValues" dxfId="5312" priority="5313"/>
  </conditionalFormatting>
  <conditionalFormatting sqref="A5140">
    <cfRule type="duplicateValues" dxfId="5311" priority="5312"/>
  </conditionalFormatting>
  <conditionalFormatting sqref="A4601">
    <cfRule type="duplicateValues" dxfId="5310" priority="5311" stopIfTrue="1"/>
  </conditionalFormatting>
  <conditionalFormatting sqref="C4601">
    <cfRule type="cellIs" dxfId="5309" priority="5310" operator="lessThan">
      <formula>$H$2-3650</formula>
    </cfRule>
  </conditionalFormatting>
  <conditionalFormatting sqref="A4601">
    <cfRule type="duplicateValues" dxfId="5308" priority="5308"/>
    <cfRule type="duplicateValues" dxfId="5307" priority="5309"/>
  </conditionalFormatting>
  <conditionalFormatting sqref="A4601">
    <cfRule type="duplicateValues" dxfId="5306" priority="5307"/>
  </conditionalFormatting>
  <conditionalFormatting sqref="A4601">
    <cfRule type="duplicateValues" dxfId="5305" priority="5306"/>
  </conditionalFormatting>
  <conditionalFormatting sqref="A4601">
    <cfRule type="duplicateValues" dxfId="5304" priority="5305"/>
  </conditionalFormatting>
  <conditionalFormatting sqref="A4601">
    <cfRule type="duplicateValues" dxfId="5303" priority="5304"/>
  </conditionalFormatting>
  <conditionalFormatting sqref="A4601">
    <cfRule type="duplicateValues" dxfId="5302" priority="5302"/>
    <cfRule type="duplicateValues" dxfId="5301" priority="5303"/>
  </conditionalFormatting>
  <conditionalFormatting sqref="A4601">
    <cfRule type="duplicateValues" dxfId="5300" priority="5301"/>
  </conditionalFormatting>
  <conditionalFormatting sqref="A4601">
    <cfRule type="duplicateValues" dxfId="5299" priority="5300"/>
  </conditionalFormatting>
  <conditionalFormatting sqref="A4601">
    <cfRule type="duplicateValues" dxfId="5298" priority="5299"/>
  </conditionalFormatting>
  <conditionalFormatting sqref="A4601">
    <cfRule type="duplicateValues" dxfId="5297" priority="5298"/>
  </conditionalFormatting>
  <conditionalFormatting sqref="A4601">
    <cfRule type="duplicateValues" dxfId="5296" priority="5297"/>
  </conditionalFormatting>
  <conditionalFormatting sqref="A4601">
    <cfRule type="duplicateValues" dxfId="5295" priority="5296"/>
  </conditionalFormatting>
  <conditionalFormatting sqref="A4601">
    <cfRule type="duplicateValues" dxfId="5294" priority="5295"/>
  </conditionalFormatting>
  <conditionalFormatting sqref="A4601">
    <cfRule type="duplicateValues" dxfId="5293" priority="5294"/>
  </conditionalFormatting>
  <conditionalFormatting sqref="A4601">
    <cfRule type="duplicateValues" dxfId="5292" priority="5293"/>
  </conditionalFormatting>
  <conditionalFormatting sqref="A4601">
    <cfRule type="duplicateValues" dxfId="5291" priority="5292"/>
  </conditionalFormatting>
  <conditionalFormatting sqref="A4601">
    <cfRule type="duplicateValues" dxfId="5290" priority="5291"/>
  </conditionalFormatting>
  <conditionalFormatting sqref="A4601">
    <cfRule type="duplicateValues" dxfId="5289" priority="5290"/>
  </conditionalFormatting>
  <conditionalFormatting sqref="A4601">
    <cfRule type="duplicateValues" dxfId="5288" priority="5289"/>
  </conditionalFormatting>
  <conditionalFormatting sqref="A4600">
    <cfRule type="duplicateValues" dxfId="5287" priority="5288" stopIfTrue="1"/>
  </conditionalFormatting>
  <conditionalFormatting sqref="C4600">
    <cfRule type="cellIs" dxfId="5286" priority="5287" operator="lessThan">
      <formula>$H$2-3650</formula>
    </cfRule>
  </conditionalFormatting>
  <conditionalFormatting sqref="A4600">
    <cfRule type="duplicateValues" dxfId="5285" priority="5285"/>
    <cfRule type="duplicateValues" dxfId="5284" priority="5286"/>
  </conditionalFormatting>
  <conditionalFormatting sqref="A4600">
    <cfRule type="duplicateValues" dxfId="5283" priority="5284"/>
  </conditionalFormatting>
  <conditionalFormatting sqref="A4600">
    <cfRule type="duplicateValues" dxfId="5282" priority="5283"/>
  </conditionalFormatting>
  <conditionalFormatting sqref="A4600">
    <cfRule type="duplicateValues" dxfId="5281" priority="5282"/>
  </conditionalFormatting>
  <conditionalFormatting sqref="A4600">
    <cfRule type="duplicateValues" dxfId="5280" priority="5281"/>
  </conditionalFormatting>
  <conditionalFormatting sqref="A4600">
    <cfRule type="duplicateValues" dxfId="5279" priority="5279"/>
    <cfRule type="duplicateValues" dxfId="5278" priority="5280"/>
  </conditionalFormatting>
  <conditionalFormatting sqref="A4600">
    <cfRule type="duplicateValues" dxfId="5277" priority="5278"/>
  </conditionalFormatting>
  <conditionalFormatting sqref="A4600">
    <cfRule type="duplicateValues" dxfId="5276" priority="5277"/>
  </conditionalFormatting>
  <conditionalFormatting sqref="A4600">
    <cfRule type="duplicateValues" dxfId="5275" priority="5276"/>
  </conditionalFormatting>
  <conditionalFormatting sqref="A4600">
    <cfRule type="duplicateValues" dxfId="5274" priority="5275"/>
  </conditionalFormatting>
  <conditionalFormatting sqref="A4600">
    <cfRule type="duplicateValues" dxfId="5273" priority="5274"/>
  </conditionalFormatting>
  <conditionalFormatting sqref="A4600">
    <cfRule type="duplicateValues" dxfId="5272" priority="5273"/>
  </conditionalFormatting>
  <conditionalFormatting sqref="A4600">
    <cfRule type="duplicateValues" dxfId="5271" priority="5272"/>
  </conditionalFormatting>
  <conditionalFormatting sqref="A4600">
    <cfRule type="duplicateValues" dxfId="5270" priority="5271"/>
  </conditionalFormatting>
  <conditionalFormatting sqref="A4600">
    <cfRule type="duplicateValues" dxfId="5269" priority="5270"/>
  </conditionalFormatting>
  <conditionalFormatting sqref="A4600">
    <cfRule type="duplicateValues" dxfId="5268" priority="5269"/>
  </conditionalFormatting>
  <conditionalFormatting sqref="A4600">
    <cfRule type="duplicateValues" dxfId="5267" priority="5268"/>
  </conditionalFormatting>
  <conditionalFormatting sqref="A4600">
    <cfRule type="duplicateValues" dxfId="5266" priority="5267"/>
  </conditionalFormatting>
  <conditionalFormatting sqref="A4600">
    <cfRule type="duplicateValues" dxfId="5265" priority="5266"/>
  </conditionalFormatting>
  <conditionalFormatting sqref="A4599">
    <cfRule type="duplicateValues" dxfId="5264" priority="5265" stopIfTrue="1"/>
  </conditionalFormatting>
  <conditionalFormatting sqref="C4599">
    <cfRule type="cellIs" dxfId="5263" priority="5264" operator="lessThan">
      <formula>$H$2-3650</formula>
    </cfRule>
  </conditionalFormatting>
  <conditionalFormatting sqref="A4599">
    <cfRule type="duplicateValues" dxfId="5262" priority="5262"/>
    <cfRule type="duplicateValues" dxfId="5261" priority="5263"/>
  </conditionalFormatting>
  <conditionalFormatting sqref="A4599">
    <cfRule type="duplicateValues" dxfId="5260" priority="5261"/>
  </conditionalFormatting>
  <conditionalFormatting sqref="A4599">
    <cfRule type="duplicateValues" dxfId="5259" priority="5260"/>
  </conditionalFormatting>
  <conditionalFormatting sqref="A4599">
    <cfRule type="duplicateValues" dxfId="5258" priority="5259"/>
  </conditionalFormatting>
  <conditionalFormatting sqref="A4599">
    <cfRule type="duplicateValues" dxfId="5257" priority="5258"/>
  </conditionalFormatting>
  <conditionalFormatting sqref="A4599">
    <cfRule type="duplicateValues" dxfId="5256" priority="5256"/>
    <cfRule type="duplicateValues" dxfId="5255" priority="5257"/>
  </conditionalFormatting>
  <conditionalFormatting sqref="A4599">
    <cfRule type="duplicateValues" dxfId="5254" priority="5255"/>
  </conditionalFormatting>
  <conditionalFormatting sqref="A4599">
    <cfRule type="duplicateValues" dxfId="5253" priority="5254"/>
  </conditionalFormatting>
  <conditionalFormatting sqref="A4599">
    <cfRule type="duplicateValues" dxfId="5252" priority="5253"/>
  </conditionalFormatting>
  <conditionalFormatting sqref="A4599">
    <cfRule type="duplicateValues" dxfId="5251" priority="5252"/>
  </conditionalFormatting>
  <conditionalFormatting sqref="A4599">
    <cfRule type="duplicateValues" dxfId="5250" priority="5251"/>
  </conditionalFormatting>
  <conditionalFormatting sqref="A4599">
    <cfRule type="duplicateValues" dxfId="5249" priority="5250"/>
  </conditionalFormatting>
  <conditionalFormatting sqref="A4599">
    <cfRule type="duplicateValues" dxfId="5248" priority="5249"/>
  </conditionalFormatting>
  <conditionalFormatting sqref="A4599">
    <cfRule type="duplicateValues" dxfId="5247" priority="5248"/>
  </conditionalFormatting>
  <conditionalFormatting sqref="A4599">
    <cfRule type="duplicateValues" dxfId="5246" priority="5247"/>
  </conditionalFormatting>
  <conditionalFormatting sqref="A4599">
    <cfRule type="duplicateValues" dxfId="5245" priority="5246"/>
  </conditionalFormatting>
  <conditionalFormatting sqref="A4599">
    <cfRule type="duplicateValues" dxfId="5244" priority="5245"/>
  </conditionalFormatting>
  <conditionalFormatting sqref="A4599">
    <cfRule type="duplicateValues" dxfId="5243" priority="5244"/>
  </conditionalFormatting>
  <conditionalFormatting sqref="A4599">
    <cfRule type="duplicateValues" dxfId="5242" priority="5243"/>
  </conditionalFormatting>
  <conditionalFormatting sqref="A5453:A5455">
    <cfRule type="duplicateValues" dxfId="5241" priority="5242"/>
  </conditionalFormatting>
  <conditionalFormatting sqref="A5453:A5455">
    <cfRule type="duplicateValues" dxfId="5240" priority="5241"/>
  </conditionalFormatting>
  <conditionalFormatting sqref="A5453:A5455">
    <cfRule type="duplicateValues" dxfId="5239" priority="5240"/>
  </conditionalFormatting>
  <conditionalFormatting sqref="A5453:A5455">
    <cfRule type="duplicateValues" dxfId="5238" priority="5239"/>
  </conditionalFormatting>
  <conditionalFormatting sqref="A5453:A5455">
    <cfRule type="duplicateValues" dxfId="5237" priority="5237"/>
    <cfRule type="duplicateValues" dxfId="5236" priority="5238"/>
  </conditionalFormatting>
  <conditionalFormatting sqref="A5453:A5455">
    <cfRule type="duplicateValues" dxfId="5235" priority="5236"/>
  </conditionalFormatting>
  <conditionalFormatting sqref="A5453:A5455">
    <cfRule type="duplicateValues" dxfId="5234" priority="5235"/>
  </conditionalFormatting>
  <conditionalFormatting sqref="A5453:A5455">
    <cfRule type="duplicateValues" dxfId="5233" priority="5234"/>
  </conditionalFormatting>
  <conditionalFormatting sqref="A5453:A5455">
    <cfRule type="duplicateValues" dxfId="5232" priority="5233"/>
  </conditionalFormatting>
  <conditionalFormatting sqref="A5453:A5455">
    <cfRule type="duplicateValues" dxfId="5231" priority="5232"/>
  </conditionalFormatting>
  <conditionalFormatting sqref="A5453:A5455">
    <cfRule type="duplicateValues" dxfId="5230" priority="5231"/>
  </conditionalFormatting>
  <conditionalFormatting sqref="A5453:A5455">
    <cfRule type="duplicateValues" dxfId="5229" priority="5230"/>
  </conditionalFormatting>
  <conditionalFormatting sqref="A5453:A5455">
    <cfRule type="duplicateValues" dxfId="5228" priority="5229"/>
  </conditionalFormatting>
  <conditionalFormatting sqref="A5453:A5455">
    <cfRule type="duplicateValues" dxfId="5227" priority="5227"/>
    <cfRule type="duplicateValues" dxfId="5226" priority="5228"/>
  </conditionalFormatting>
  <conditionalFormatting sqref="A5453:A5455">
    <cfRule type="duplicateValues" dxfId="5225" priority="5226"/>
  </conditionalFormatting>
  <conditionalFormatting sqref="A5453:A5455">
    <cfRule type="duplicateValues" dxfId="5224" priority="5225"/>
  </conditionalFormatting>
  <conditionalFormatting sqref="A5453:A5455">
    <cfRule type="duplicateValues" dxfId="5223" priority="5224"/>
  </conditionalFormatting>
  <conditionalFormatting sqref="A5453:A5455">
    <cfRule type="duplicateValues" dxfId="5222" priority="5223"/>
  </conditionalFormatting>
  <conditionalFormatting sqref="A5453:A5455">
    <cfRule type="duplicateValues" dxfId="5221" priority="5222"/>
  </conditionalFormatting>
  <conditionalFormatting sqref="A5453:A5455">
    <cfRule type="duplicateValues" dxfId="5220" priority="5220"/>
    <cfRule type="duplicateValues" dxfId="5219" priority="5221"/>
  </conditionalFormatting>
  <conditionalFormatting sqref="A5453:A5455">
    <cfRule type="duplicateValues" dxfId="5218" priority="5219"/>
  </conditionalFormatting>
  <conditionalFormatting sqref="C5453:C5455">
    <cfRule type="cellIs" dxfId="5217" priority="5218" operator="lessThan">
      <formula>$H$2-3650</formula>
    </cfRule>
  </conditionalFormatting>
  <conditionalFormatting sqref="A5456:A5460 A5452">
    <cfRule type="duplicateValues" dxfId="5216" priority="5216"/>
    <cfRule type="duplicateValues" dxfId="5215" priority="5217"/>
  </conditionalFormatting>
  <conditionalFormatting sqref="A5456:A5460 A5452">
    <cfRule type="duplicateValues" dxfId="5214" priority="5215"/>
  </conditionalFormatting>
  <conditionalFormatting sqref="C5469:C5472">
    <cfRule type="cellIs" dxfId="5213" priority="5214" operator="lessThan">
      <formula>$H$2-3650</formula>
    </cfRule>
  </conditionalFormatting>
  <conditionalFormatting sqref="A5352:A5354 A5357:A5362">
    <cfRule type="duplicateValues" dxfId="5212" priority="5213"/>
  </conditionalFormatting>
  <conditionalFormatting sqref="A5352:A5354 A5357:A5362">
    <cfRule type="duplicateValues" dxfId="5211" priority="5211"/>
    <cfRule type="duplicateValues" dxfId="5210" priority="5212"/>
  </conditionalFormatting>
  <conditionalFormatting sqref="C5473:C5500">
    <cfRule type="cellIs" dxfId="5209" priority="5210" operator="lessThan">
      <formula>$H$2-3650</formula>
    </cfRule>
  </conditionalFormatting>
  <conditionalFormatting sqref="A5473:A5500">
    <cfRule type="duplicateValues" dxfId="5208" priority="5208"/>
    <cfRule type="duplicateValues" dxfId="5207" priority="5209"/>
  </conditionalFormatting>
  <conditionalFormatting sqref="A5473:A5500">
    <cfRule type="duplicateValues" dxfId="5206" priority="5207"/>
  </conditionalFormatting>
  <conditionalFormatting sqref="C5501:C5508">
    <cfRule type="cellIs" dxfId="5205" priority="5206" operator="lessThan">
      <formula>$H$2-3650</formula>
    </cfRule>
  </conditionalFormatting>
  <conditionalFormatting sqref="A5501:A5508">
    <cfRule type="duplicateValues" dxfId="5204" priority="5204"/>
    <cfRule type="duplicateValues" dxfId="5203" priority="5205"/>
  </conditionalFormatting>
  <conditionalFormatting sqref="A5501:A5508">
    <cfRule type="duplicateValues" dxfId="5202" priority="5203"/>
  </conditionalFormatting>
  <conditionalFormatting sqref="A5509">
    <cfRule type="duplicateValues" dxfId="5201" priority="5202"/>
  </conditionalFormatting>
  <conditionalFormatting sqref="A5509">
    <cfRule type="duplicateValues" dxfId="5200" priority="5201"/>
  </conditionalFormatting>
  <conditionalFormatting sqref="A5509">
    <cfRule type="duplicateValues" dxfId="5199" priority="5200"/>
  </conditionalFormatting>
  <conditionalFormatting sqref="A5509">
    <cfRule type="duplicateValues" dxfId="5198" priority="5199"/>
  </conditionalFormatting>
  <conditionalFormatting sqref="A5509">
    <cfRule type="duplicateValues" dxfId="5197" priority="5197"/>
    <cfRule type="duplicateValues" dxfId="5196" priority="5198"/>
  </conditionalFormatting>
  <conditionalFormatting sqref="A5509">
    <cfRule type="duplicateValues" dxfId="5195" priority="5196"/>
  </conditionalFormatting>
  <conditionalFormatting sqref="A5509">
    <cfRule type="duplicateValues" dxfId="5194" priority="5195"/>
  </conditionalFormatting>
  <conditionalFormatting sqref="A5509">
    <cfRule type="duplicateValues" dxfId="5193" priority="5194"/>
  </conditionalFormatting>
  <conditionalFormatting sqref="A5509">
    <cfRule type="duplicateValues" dxfId="5192" priority="5193"/>
  </conditionalFormatting>
  <conditionalFormatting sqref="A5509">
    <cfRule type="duplicateValues" dxfId="5191" priority="5192"/>
  </conditionalFormatting>
  <conditionalFormatting sqref="A5509">
    <cfRule type="duplicateValues" dxfId="5190" priority="5191"/>
  </conditionalFormatting>
  <conditionalFormatting sqref="A5509">
    <cfRule type="duplicateValues" dxfId="5189" priority="5190"/>
  </conditionalFormatting>
  <conditionalFormatting sqref="A5509">
    <cfRule type="duplicateValues" dxfId="5188" priority="5189"/>
  </conditionalFormatting>
  <conditionalFormatting sqref="A5509">
    <cfRule type="duplicateValues" dxfId="5187" priority="5188"/>
  </conditionalFormatting>
  <conditionalFormatting sqref="A5509">
    <cfRule type="duplicateValues" dxfId="5186" priority="5186"/>
    <cfRule type="duplicateValues" dxfId="5185" priority="5187"/>
  </conditionalFormatting>
  <conditionalFormatting sqref="A5509">
    <cfRule type="duplicateValues" dxfId="5184" priority="5185"/>
  </conditionalFormatting>
  <conditionalFormatting sqref="A5509">
    <cfRule type="duplicateValues" dxfId="5183" priority="5184"/>
  </conditionalFormatting>
  <conditionalFormatting sqref="A5509">
    <cfRule type="duplicateValues" dxfId="5182" priority="5183"/>
  </conditionalFormatting>
  <conditionalFormatting sqref="A5509">
    <cfRule type="duplicateValues" dxfId="5181" priority="5182"/>
  </conditionalFormatting>
  <conditionalFormatting sqref="A5509">
    <cfRule type="duplicateValues" dxfId="5180" priority="5181"/>
  </conditionalFormatting>
  <conditionalFormatting sqref="C5509">
    <cfRule type="cellIs" dxfId="5179" priority="5180" operator="lessThan">
      <formula>$H$2-3650</formula>
    </cfRule>
  </conditionalFormatting>
  <conditionalFormatting sqref="A5509">
    <cfRule type="duplicateValues" dxfId="5178" priority="5178"/>
    <cfRule type="duplicateValues" dxfId="5177" priority="5179"/>
  </conditionalFormatting>
  <conditionalFormatting sqref="A5509">
    <cfRule type="duplicateValues" dxfId="5176" priority="5177"/>
  </conditionalFormatting>
  <conditionalFormatting sqref="A5510:A5525">
    <cfRule type="duplicateValues" dxfId="5175" priority="5176"/>
  </conditionalFormatting>
  <conditionalFormatting sqref="A5510:A5525">
    <cfRule type="duplicateValues" dxfId="5174" priority="5175"/>
  </conditionalFormatting>
  <conditionalFormatting sqref="A5510:A5525">
    <cfRule type="duplicateValues" dxfId="5173" priority="5174"/>
  </conditionalFormatting>
  <conditionalFormatting sqref="A5510:A5525">
    <cfRule type="duplicateValues" dxfId="5172" priority="5173"/>
  </conditionalFormatting>
  <conditionalFormatting sqref="A5510:A5525">
    <cfRule type="duplicateValues" dxfId="5171" priority="5171"/>
    <cfRule type="duplicateValues" dxfId="5170" priority="5172"/>
  </conditionalFormatting>
  <conditionalFormatting sqref="A5510:A5525">
    <cfRule type="duplicateValues" dxfId="5169" priority="5170"/>
  </conditionalFormatting>
  <conditionalFormatting sqref="A5510:A5525">
    <cfRule type="duplicateValues" dxfId="5168" priority="5169"/>
  </conditionalFormatting>
  <conditionalFormatting sqref="A5510:A5525">
    <cfRule type="duplicateValues" dxfId="5167" priority="5168"/>
  </conditionalFormatting>
  <conditionalFormatting sqref="A5510:A5525">
    <cfRule type="duplicateValues" dxfId="5166" priority="5167"/>
  </conditionalFormatting>
  <conditionalFormatting sqref="A5510:A5525">
    <cfRule type="duplicateValues" dxfId="5165" priority="5166"/>
  </conditionalFormatting>
  <conditionalFormatting sqref="A5510:A5525">
    <cfRule type="duplicateValues" dxfId="5164" priority="5165"/>
  </conditionalFormatting>
  <conditionalFormatting sqref="A5510:A5525">
    <cfRule type="duplicateValues" dxfId="5163" priority="5164"/>
  </conditionalFormatting>
  <conditionalFormatting sqref="A5510:A5525">
    <cfRule type="duplicateValues" dxfId="5162" priority="5163"/>
  </conditionalFormatting>
  <conditionalFormatting sqref="A5510:A5525">
    <cfRule type="duplicateValues" dxfId="5161" priority="5162"/>
  </conditionalFormatting>
  <conditionalFormatting sqref="A5510:A5525">
    <cfRule type="duplicateValues" dxfId="5160" priority="5160"/>
    <cfRule type="duplicateValues" dxfId="5159" priority="5161"/>
  </conditionalFormatting>
  <conditionalFormatting sqref="A5510:A5525">
    <cfRule type="duplicateValues" dxfId="5158" priority="5159"/>
  </conditionalFormatting>
  <conditionalFormatting sqref="A5510:A5525">
    <cfRule type="duplicateValues" dxfId="5157" priority="5158"/>
  </conditionalFormatting>
  <conditionalFormatting sqref="A5510:A5525">
    <cfRule type="duplicateValues" dxfId="5156" priority="5157"/>
  </conditionalFormatting>
  <conditionalFormatting sqref="A5510:A5525">
    <cfRule type="duplicateValues" dxfId="5155" priority="5156"/>
  </conditionalFormatting>
  <conditionalFormatting sqref="A5510:A5525">
    <cfRule type="duplicateValues" dxfId="5154" priority="5155"/>
  </conditionalFormatting>
  <conditionalFormatting sqref="C5510:C5516">
    <cfRule type="cellIs" dxfId="5153" priority="5154" operator="lessThan">
      <formula>$H$2-3650</formula>
    </cfRule>
  </conditionalFormatting>
  <conditionalFormatting sqref="A5510:A5525">
    <cfRule type="duplicateValues" dxfId="5152" priority="5152"/>
    <cfRule type="duplicateValues" dxfId="5151" priority="5153"/>
  </conditionalFormatting>
  <conditionalFormatting sqref="A5510:A5525">
    <cfRule type="duplicateValues" dxfId="5150" priority="5151"/>
  </conditionalFormatting>
  <conditionalFormatting sqref="C5517:C5525">
    <cfRule type="cellIs" dxfId="5149" priority="5150" operator="lessThan">
      <formula>$H$2-3650</formula>
    </cfRule>
  </conditionalFormatting>
  <conditionalFormatting sqref="A5526">
    <cfRule type="duplicateValues" dxfId="5148" priority="5149"/>
  </conditionalFormatting>
  <conditionalFormatting sqref="A5526">
    <cfRule type="duplicateValues" dxfId="5147" priority="5148"/>
  </conditionalFormatting>
  <conditionalFormatting sqref="A5526">
    <cfRule type="duplicateValues" dxfId="5146" priority="5147"/>
  </conditionalFormatting>
  <conditionalFormatting sqref="A5526">
    <cfRule type="duplicateValues" dxfId="5145" priority="5146"/>
  </conditionalFormatting>
  <conditionalFormatting sqref="A5526">
    <cfRule type="duplicateValues" dxfId="5144" priority="5145"/>
  </conditionalFormatting>
  <conditionalFormatting sqref="A5526">
    <cfRule type="duplicateValues" dxfId="5143" priority="5144"/>
  </conditionalFormatting>
  <conditionalFormatting sqref="A5526">
    <cfRule type="duplicateValues" dxfId="5142" priority="5143"/>
  </conditionalFormatting>
  <conditionalFormatting sqref="A5526">
    <cfRule type="duplicateValues" dxfId="5141" priority="5142"/>
  </conditionalFormatting>
  <conditionalFormatting sqref="A5526">
    <cfRule type="duplicateValues" dxfId="5140" priority="5141"/>
  </conditionalFormatting>
  <conditionalFormatting sqref="A5526">
    <cfRule type="duplicateValues" dxfId="5139" priority="5140"/>
  </conditionalFormatting>
  <conditionalFormatting sqref="A5526">
    <cfRule type="duplicateValues" dxfId="5138" priority="5139"/>
  </conditionalFormatting>
  <conditionalFormatting sqref="A5526">
    <cfRule type="duplicateValues" dxfId="5137" priority="5138"/>
  </conditionalFormatting>
  <conditionalFormatting sqref="A5526">
    <cfRule type="duplicateValues" dxfId="5136" priority="5136"/>
    <cfRule type="duplicateValues" dxfId="5135" priority="5137"/>
  </conditionalFormatting>
  <conditionalFormatting sqref="A5526">
    <cfRule type="duplicateValues" dxfId="5134" priority="5135"/>
  </conditionalFormatting>
  <conditionalFormatting sqref="A5526">
    <cfRule type="duplicateValues" dxfId="5133" priority="5134"/>
  </conditionalFormatting>
  <conditionalFormatting sqref="A5526">
    <cfRule type="duplicateValues" dxfId="5132" priority="5133"/>
  </conditionalFormatting>
  <conditionalFormatting sqref="A5526">
    <cfRule type="duplicateValues" dxfId="5131" priority="5132"/>
  </conditionalFormatting>
  <conditionalFormatting sqref="A5526">
    <cfRule type="duplicateValues" dxfId="5130" priority="5131"/>
  </conditionalFormatting>
  <conditionalFormatting sqref="A5526">
    <cfRule type="duplicateValues" dxfId="5129" priority="5130"/>
  </conditionalFormatting>
  <conditionalFormatting sqref="A5526">
    <cfRule type="duplicateValues" dxfId="5128" priority="5129"/>
  </conditionalFormatting>
  <conditionalFormatting sqref="A5526">
    <cfRule type="duplicateValues" dxfId="5127" priority="5128"/>
  </conditionalFormatting>
  <conditionalFormatting sqref="A5526">
    <cfRule type="duplicateValues" dxfId="5126" priority="5127"/>
  </conditionalFormatting>
  <conditionalFormatting sqref="A5526">
    <cfRule type="duplicateValues" dxfId="5125" priority="5125"/>
    <cfRule type="duplicateValues" dxfId="5124" priority="5126"/>
  </conditionalFormatting>
  <conditionalFormatting sqref="A5526">
    <cfRule type="duplicateValues" dxfId="5123" priority="5124"/>
  </conditionalFormatting>
  <conditionalFormatting sqref="A5526">
    <cfRule type="duplicateValues" dxfId="5122" priority="5123"/>
  </conditionalFormatting>
  <conditionalFormatting sqref="A5526">
    <cfRule type="duplicateValues" dxfId="5121" priority="5122"/>
  </conditionalFormatting>
  <conditionalFormatting sqref="A5526">
    <cfRule type="duplicateValues" dxfId="5120" priority="5121"/>
  </conditionalFormatting>
  <conditionalFormatting sqref="A5526">
    <cfRule type="duplicateValues" dxfId="5119" priority="5120"/>
  </conditionalFormatting>
  <conditionalFormatting sqref="A5526">
    <cfRule type="duplicateValues" dxfId="5118" priority="5119"/>
  </conditionalFormatting>
  <conditionalFormatting sqref="A5526">
    <cfRule type="duplicateValues" dxfId="5117" priority="5118"/>
  </conditionalFormatting>
  <conditionalFormatting sqref="A5526">
    <cfRule type="duplicateValues" dxfId="5116" priority="5117"/>
  </conditionalFormatting>
  <conditionalFormatting sqref="A5526">
    <cfRule type="duplicateValues" dxfId="5115" priority="5116"/>
  </conditionalFormatting>
  <conditionalFormatting sqref="A5526">
    <cfRule type="duplicateValues" dxfId="5114" priority="5114"/>
    <cfRule type="duplicateValues" dxfId="5113" priority="5115"/>
  </conditionalFormatting>
  <conditionalFormatting sqref="A5526">
    <cfRule type="duplicateValues" dxfId="5112" priority="5113"/>
  </conditionalFormatting>
  <conditionalFormatting sqref="A5526">
    <cfRule type="duplicateValues" dxfId="5111" priority="5112"/>
  </conditionalFormatting>
  <conditionalFormatting sqref="A5526">
    <cfRule type="duplicateValues" dxfId="5110" priority="5111"/>
  </conditionalFormatting>
  <conditionalFormatting sqref="A5526">
    <cfRule type="duplicateValues" dxfId="5109" priority="5110"/>
  </conditionalFormatting>
  <conditionalFormatting sqref="A5526">
    <cfRule type="duplicateValues" dxfId="5108" priority="5109"/>
  </conditionalFormatting>
  <conditionalFormatting sqref="A5526">
    <cfRule type="duplicateValues" dxfId="5107" priority="5107"/>
    <cfRule type="duplicateValues" dxfId="5106" priority="5108"/>
  </conditionalFormatting>
  <conditionalFormatting sqref="A5526">
    <cfRule type="duplicateValues" dxfId="5105" priority="5106"/>
  </conditionalFormatting>
  <conditionalFormatting sqref="A5526">
    <cfRule type="duplicateValues" dxfId="5104" priority="5105"/>
  </conditionalFormatting>
  <conditionalFormatting sqref="C5526">
    <cfRule type="cellIs" dxfId="5103" priority="5104" operator="lessThan">
      <formula>$H$2-3650</formula>
    </cfRule>
  </conditionalFormatting>
  <conditionalFormatting sqref="C5530:C5536">
    <cfRule type="cellIs" dxfId="5102" priority="5103" operator="lessThan">
      <formula>$H$2-3650</formula>
    </cfRule>
  </conditionalFormatting>
  <conditionalFormatting sqref="A5530:A5536">
    <cfRule type="duplicateValues" dxfId="5101" priority="5102"/>
  </conditionalFormatting>
  <conditionalFormatting sqref="A5530:A5536">
    <cfRule type="duplicateValues" dxfId="5100" priority="5101"/>
  </conditionalFormatting>
  <conditionalFormatting sqref="A5530:A5536">
    <cfRule type="duplicateValues" dxfId="5099" priority="5100"/>
  </conditionalFormatting>
  <conditionalFormatting sqref="A5530:A5536">
    <cfRule type="duplicateValues" dxfId="5098" priority="5099"/>
  </conditionalFormatting>
  <conditionalFormatting sqref="A5530:A5536">
    <cfRule type="duplicateValues" dxfId="5097" priority="5097"/>
    <cfRule type="duplicateValues" dxfId="5096" priority="5098"/>
  </conditionalFormatting>
  <conditionalFormatting sqref="A5530:A5536">
    <cfRule type="duplicateValues" dxfId="5095" priority="5096"/>
  </conditionalFormatting>
  <conditionalFormatting sqref="A5530:A5536">
    <cfRule type="duplicateValues" dxfId="5094" priority="5095"/>
  </conditionalFormatting>
  <conditionalFormatting sqref="A5530:A5536">
    <cfRule type="duplicateValues" dxfId="5093" priority="5094"/>
  </conditionalFormatting>
  <conditionalFormatting sqref="A5530:A5536">
    <cfRule type="duplicateValues" dxfId="5092" priority="5093"/>
  </conditionalFormatting>
  <conditionalFormatting sqref="A5530:A5536">
    <cfRule type="duplicateValues" dxfId="5091" priority="5092"/>
  </conditionalFormatting>
  <conditionalFormatting sqref="A5530:A5536">
    <cfRule type="duplicateValues" dxfId="5090" priority="5091"/>
  </conditionalFormatting>
  <conditionalFormatting sqref="A5530:A5536">
    <cfRule type="duplicateValues" dxfId="5089" priority="5090"/>
  </conditionalFormatting>
  <conditionalFormatting sqref="A5530:A5536">
    <cfRule type="duplicateValues" dxfId="5088" priority="5089"/>
  </conditionalFormatting>
  <conditionalFormatting sqref="A5530:A5536">
    <cfRule type="duplicateValues" dxfId="5087" priority="5088"/>
  </conditionalFormatting>
  <conditionalFormatting sqref="A5530:A5536">
    <cfRule type="duplicateValues" dxfId="5086" priority="5086"/>
    <cfRule type="duplicateValues" dxfId="5085" priority="5087"/>
  </conditionalFormatting>
  <conditionalFormatting sqref="A5530:A5536">
    <cfRule type="duplicateValues" dxfId="5084" priority="5085"/>
  </conditionalFormatting>
  <conditionalFormatting sqref="A5530:A5536">
    <cfRule type="duplicateValues" dxfId="5083" priority="5084"/>
  </conditionalFormatting>
  <conditionalFormatting sqref="A5530:A5536">
    <cfRule type="duplicateValues" dxfId="5082" priority="5083"/>
  </conditionalFormatting>
  <conditionalFormatting sqref="A5530:A5536">
    <cfRule type="duplicateValues" dxfId="5081" priority="5082"/>
  </conditionalFormatting>
  <conditionalFormatting sqref="A5530:A5536">
    <cfRule type="duplicateValues" dxfId="5080" priority="5081"/>
  </conditionalFormatting>
  <conditionalFormatting sqref="A5530:A5536">
    <cfRule type="duplicateValues" dxfId="5079" priority="5080"/>
  </conditionalFormatting>
  <conditionalFormatting sqref="A5530:A5536">
    <cfRule type="duplicateValues" dxfId="5078" priority="5079"/>
  </conditionalFormatting>
  <conditionalFormatting sqref="A5530:A5536">
    <cfRule type="duplicateValues" dxfId="5077" priority="5078"/>
  </conditionalFormatting>
  <conditionalFormatting sqref="A5530:A5536">
    <cfRule type="duplicateValues" dxfId="5076" priority="5077"/>
  </conditionalFormatting>
  <conditionalFormatting sqref="A5530:A5536">
    <cfRule type="duplicateValues" dxfId="5075" priority="5075"/>
    <cfRule type="duplicateValues" dxfId="5074" priority="5076"/>
  </conditionalFormatting>
  <conditionalFormatting sqref="A5530:A5536">
    <cfRule type="duplicateValues" dxfId="5073" priority="5074"/>
  </conditionalFormatting>
  <conditionalFormatting sqref="A5530:A5536">
    <cfRule type="duplicateValues" dxfId="5072" priority="5073"/>
  </conditionalFormatting>
  <conditionalFormatting sqref="A5530:A5536">
    <cfRule type="duplicateValues" dxfId="5071" priority="5072"/>
  </conditionalFormatting>
  <conditionalFormatting sqref="A5530:A5536">
    <cfRule type="duplicateValues" dxfId="5070" priority="5071"/>
  </conditionalFormatting>
  <conditionalFormatting sqref="A5530:A5536">
    <cfRule type="duplicateValues" dxfId="5069" priority="5070"/>
  </conditionalFormatting>
  <conditionalFormatting sqref="A5530:A5536">
    <cfRule type="duplicateValues" dxfId="5068" priority="5069"/>
  </conditionalFormatting>
  <conditionalFormatting sqref="A5530:A5536">
    <cfRule type="duplicateValues" dxfId="5067" priority="5068"/>
  </conditionalFormatting>
  <conditionalFormatting sqref="A5530:A5536">
    <cfRule type="duplicateValues" dxfId="5066" priority="5067"/>
  </conditionalFormatting>
  <conditionalFormatting sqref="A5530:A5536">
    <cfRule type="duplicateValues" dxfId="5065" priority="5066"/>
  </conditionalFormatting>
  <conditionalFormatting sqref="A5530:A5536">
    <cfRule type="duplicateValues" dxfId="5064" priority="5064"/>
    <cfRule type="duplicateValues" dxfId="5063" priority="5065"/>
  </conditionalFormatting>
  <conditionalFormatting sqref="A5530:A5536">
    <cfRule type="duplicateValues" dxfId="5062" priority="5063"/>
  </conditionalFormatting>
  <conditionalFormatting sqref="A5530:A5536">
    <cfRule type="duplicateValues" dxfId="5061" priority="5062"/>
  </conditionalFormatting>
  <conditionalFormatting sqref="A5530:A5536">
    <cfRule type="duplicateValues" dxfId="5060" priority="5061"/>
  </conditionalFormatting>
  <conditionalFormatting sqref="A5530:A5536">
    <cfRule type="duplicateValues" dxfId="5059" priority="5060"/>
  </conditionalFormatting>
  <conditionalFormatting sqref="A5530:A5536">
    <cfRule type="duplicateValues" dxfId="5058" priority="5059"/>
  </conditionalFormatting>
  <conditionalFormatting sqref="A5530:A5536">
    <cfRule type="duplicateValues" dxfId="5057" priority="5057"/>
    <cfRule type="duplicateValues" dxfId="5056" priority="5058"/>
  </conditionalFormatting>
  <conditionalFormatting sqref="A5530:A5536">
    <cfRule type="duplicateValues" dxfId="5055" priority="5056"/>
  </conditionalFormatting>
  <conditionalFormatting sqref="A5530:A5536">
    <cfRule type="duplicateValues" dxfId="5054" priority="5055"/>
  </conditionalFormatting>
  <conditionalFormatting sqref="C5537">
    <cfRule type="cellIs" dxfId="5053" priority="5054" operator="lessThan">
      <formula>$H$2-3650</formula>
    </cfRule>
  </conditionalFormatting>
  <conditionalFormatting sqref="A5537">
    <cfRule type="duplicateValues" dxfId="5052" priority="5053"/>
  </conditionalFormatting>
  <conditionalFormatting sqref="A5537">
    <cfRule type="duplicateValues" dxfId="5051" priority="5052"/>
  </conditionalFormatting>
  <conditionalFormatting sqref="A5537">
    <cfRule type="duplicateValues" dxfId="5050" priority="5051"/>
  </conditionalFormatting>
  <conditionalFormatting sqref="A5537">
    <cfRule type="duplicateValues" dxfId="5049" priority="5050"/>
  </conditionalFormatting>
  <conditionalFormatting sqref="A5537">
    <cfRule type="duplicateValues" dxfId="5048" priority="5048"/>
    <cfRule type="duplicateValues" dxfId="5047" priority="5049"/>
  </conditionalFormatting>
  <conditionalFormatting sqref="A5537">
    <cfRule type="duplicateValues" dxfId="5046" priority="5047"/>
  </conditionalFormatting>
  <conditionalFormatting sqref="A5537">
    <cfRule type="duplicateValues" dxfId="5045" priority="5046"/>
  </conditionalFormatting>
  <conditionalFormatting sqref="A5537">
    <cfRule type="duplicateValues" dxfId="5044" priority="5045"/>
  </conditionalFormatting>
  <conditionalFormatting sqref="A5537">
    <cfRule type="duplicateValues" dxfId="5043" priority="5044"/>
  </conditionalFormatting>
  <conditionalFormatting sqref="A5537">
    <cfRule type="duplicateValues" dxfId="5042" priority="5043"/>
  </conditionalFormatting>
  <conditionalFormatting sqref="A5537">
    <cfRule type="duplicateValues" dxfId="5041" priority="5042"/>
  </conditionalFormatting>
  <conditionalFormatting sqref="A5537">
    <cfRule type="duplicateValues" dxfId="5040" priority="5041"/>
  </conditionalFormatting>
  <conditionalFormatting sqref="A5537">
    <cfRule type="duplicateValues" dxfId="5039" priority="5040"/>
  </conditionalFormatting>
  <conditionalFormatting sqref="A5537">
    <cfRule type="duplicateValues" dxfId="5038" priority="5039"/>
  </conditionalFormatting>
  <conditionalFormatting sqref="A5537">
    <cfRule type="duplicateValues" dxfId="5037" priority="5037"/>
    <cfRule type="duplicateValues" dxfId="5036" priority="5038"/>
  </conditionalFormatting>
  <conditionalFormatting sqref="A5537">
    <cfRule type="duplicateValues" dxfId="5035" priority="5036"/>
  </conditionalFormatting>
  <conditionalFormatting sqref="A5537">
    <cfRule type="duplicateValues" dxfId="5034" priority="5035"/>
  </conditionalFormatting>
  <conditionalFormatting sqref="A5537">
    <cfRule type="duplicateValues" dxfId="5033" priority="5034"/>
  </conditionalFormatting>
  <conditionalFormatting sqref="A5537">
    <cfRule type="duplicateValues" dxfId="5032" priority="5033"/>
  </conditionalFormatting>
  <conditionalFormatting sqref="A5537">
    <cfRule type="duplicateValues" dxfId="5031" priority="5032"/>
  </conditionalFormatting>
  <conditionalFormatting sqref="A5537">
    <cfRule type="duplicateValues" dxfId="5030" priority="5031"/>
  </conditionalFormatting>
  <conditionalFormatting sqref="A5537">
    <cfRule type="duplicateValues" dxfId="5029" priority="5030"/>
  </conditionalFormatting>
  <conditionalFormatting sqref="A5537">
    <cfRule type="duplicateValues" dxfId="5028" priority="5029"/>
  </conditionalFormatting>
  <conditionalFormatting sqref="A5537">
    <cfRule type="duplicateValues" dxfId="5027" priority="5028"/>
  </conditionalFormatting>
  <conditionalFormatting sqref="A5537">
    <cfRule type="duplicateValues" dxfId="5026" priority="5026"/>
    <cfRule type="duplicateValues" dxfId="5025" priority="5027"/>
  </conditionalFormatting>
  <conditionalFormatting sqref="A5537">
    <cfRule type="duplicateValues" dxfId="5024" priority="5025"/>
  </conditionalFormatting>
  <conditionalFormatting sqref="A5537">
    <cfRule type="duplicateValues" dxfId="5023" priority="5024"/>
  </conditionalFormatting>
  <conditionalFormatting sqref="A5537">
    <cfRule type="duplicateValues" dxfId="5022" priority="5023"/>
  </conditionalFormatting>
  <conditionalFormatting sqref="A5537">
    <cfRule type="duplicateValues" dxfId="5021" priority="5022"/>
  </conditionalFormatting>
  <conditionalFormatting sqref="A5537">
    <cfRule type="duplicateValues" dxfId="5020" priority="5021"/>
  </conditionalFormatting>
  <conditionalFormatting sqref="A5537">
    <cfRule type="duplicateValues" dxfId="5019" priority="5020"/>
  </conditionalFormatting>
  <conditionalFormatting sqref="A5537">
    <cfRule type="duplicateValues" dxfId="5018" priority="5019"/>
  </conditionalFormatting>
  <conditionalFormatting sqref="A5537">
    <cfRule type="duplicateValues" dxfId="5017" priority="5018"/>
  </conditionalFormatting>
  <conditionalFormatting sqref="A5537">
    <cfRule type="duplicateValues" dxfId="5016" priority="5017"/>
  </conditionalFormatting>
  <conditionalFormatting sqref="A5537">
    <cfRule type="duplicateValues" dxfId="5015" priority="5015"/>
    <cfRule type="duplicateValues" dxfId="5014" priority="5016"/>
  </conditionalFormatting>
  <conditionalFormatting sqref="A5537">
    <cfRule type="duplicateValues" dxfId="5013" priority="5014"/>
  </conditionalFormatting>
  <conditionalFormatting sqref="A5537">
    <cfRule type="duplicateValues" dxfId="5012" priority="5013"/>
  </conditionalFormatting>
  <conditionalFormatting sqref="A5537">
    <cfRule type="duplicateValues" dxfId="5011" priority="5012"/>
  </conditionalFormatting>
  <conditionalFormatting sqref="A5537">
    <cfRule type="duplicateValues" dxfId="5010" priority="5011"/>
  </conditionalFormatting>
  <conditionalFormatting sqref="A5537">
    <cfRule type="duplicateValues" dxfId="5009" priority="5010"/>
  </conditionalFormatting>
  <conditionalFormatting sqref="A5537">
    <cfRule type="duplicateValues" dxfId="5008" priority="5008"/>
    <cfRule type="duplicateValues" dxfId="5007" priority="5009"/>
  </conditionalFormatting>
  <conditionalFormatting sqref="A5537">
    <cfRule type="duplicateValues" dxfId="5006" priority="5007"/>
  </conditionalFormatting>
  <conditionalFormatting sqref="A5537">
    <cfRule type="duplicateValues" dxfId="5005" priority="5006"/>
  </conditionalFormatting>
  <conditionalFormatting sqref="C5538:C5541">
    <cfRule type="cellIs" dxfId="5004" priority="5005" operator="lessThan">
      <formula>$H$2-3650</formula>
    </cfRule>
  </conditionalFormatting>
  <conditionalFormatting sqref="A5538:A5541">
    <cfRule type="duplicateValues" dxfId="5003" priority="5004"/>
  </conditionalFormatting>
  <conditionalFormatting sqref="A5538:A5541">
    <cfRule type="duplicateValues" dxfId="5002" priority="5003"/>
  </conditionalFormatting>
  <conditionalFormatting sqref="A5538:A5541">
    <cfRule type="duplicateValues" dxfId="5001" priority="5002"/>
  </conditionalFormatting>
  <conditionalFormatting sqref="A5538:A5541">
    <cfRule type="duplicateValues" dxfId="5000" priority="5001"/>
  </conditionalFormatting>
  <conditionalFormatting sqref="A5538:A5541">
    <cfRule type="duplicateValues" dxfId="4999" priority="4999"/>
    <cfRule type="duplicateValues" dxfId="4998" priority="5000"/>
  </conditionalFormatting>
  <conditionalFormatting sqref="A5538:A5541">
    <cfRule type="duplicateValues" dxfId="4997" priority="4998"/>
  </conditionalFormatting>
  <conditionalFormatting sqref="A5538:A5541">
    <cfRule type="duplicateValues" dxfId="4996" priority="4997"/>
  </conditionalFormatting>
  <conditionalFormatting sqref="A5538:A5541">
    <cfRule type="duplicateValues" dxfId="4995" priority="4996"/>
  </conditionalFormatting>
  <conditionalFormatting sqref="A5538:A5541">
    <cfRule type="duplicateValues" dxfId="4994" priority="4995"/>
  </conditionalFormatting>
  <conditionalFormatting sqref="A5538:A5541">
    <cfRule type="duplicateValues" dxfId="4993" priority="4994"/>
  </conditionalFormatting>
  <conditionalFormatting sqref="A5538:A5541">
    <cfRule type="duplicateValues" dxfId="4992" priority="4993"/>
  </conditionalFormatting>
  <conditionalFormatting sqref="A5538:A5541">
    <cfRule type="duplicateValues" dxfId="4991" priority="4992"/>
  </conditionalFormatting>
  <conditionalFormatting sqref="A5538:A5541">
    <cfRule type="duplicateValues" dxfId="4990" priority="4991"/>
  </conditionalFormatting>
  <conditionalFormatting sqref="A5538:A5541">
    <cfRule type="duplicateValues" dxfId="4989" priority="4990"/>
  </conditionalFormatting>
  <conditionalFormatting sqref="A5538:A5541">
    <cfRule type="duplicateValues" dxfId="4988" priority="4988"/>
    <cfRule type="duplicateValues" dxfId="4987" priority="4989"/>
  </conditionalFormatting>
  <conditionalFormatting sqref="A5538:A5541">
    <cfRule type="duplicateValues" dxfId="4986" priority="4987"/>
  </conditionalFormatting>
  <conditionalFormatting sqref="A5538:A5541">
    <cfRule type="duplicateValues" dxfId="4985" priority="4986"/>
  </conditionalFormatting>
  <conditionalFormatting sqref="A5538:A5541">
    <cfRule type="duplicateValues" dxfId="4984" priority="4985"/>
  </conditionalFormatting>
  <conditionalFormatting sqref="A5538:A5541">
    <cfRule type="duplicateValues" dxfId="4983" priority="4984"/>
  </conditionalFormatting>
  <conditionalFormatting sqref="A5538:A5541">
    <cfRule type="duplicateValues" dxfId="4982" priority="4983"/>
  </conditionalFormatting>
  <conditionalFormatting sqref="A5538:A5541">
    <cfRule type="duplicateValues" dxfId="4981" priority="4982"/>
  </conditionalFormatting>
  <conditionalFormatting sqref="A5538:A5541">
    <cfRule type="duplicateValues" dxfId="4980" priority="4981"/>
  </conditionalFormatting>
  <conditionalFormatting sqref="A5538:A5541">
    <cfRule type="duplicateValues" dxfId="4979" priority="4980"/>
  </conditionalFormatting>
  <conditionalFormatting sqref="A5538:A5541">
    <cfRule type="duplicateValues" dxfId="4978" priority="4979"/>
  </conditionalFormatting>
  <conditionalFormatting sqref="A5538:A5541">
    <cfRule type="duplicateValues" dxfId="4977" priority="4977"/>
    <cfRule type="duplicateValues" dxfId="4976" priority="4978"/>
  </conditionalFormatting>
  <conditionalFormatting sqref="A5538:A5541">
    <cfRule type="duplicateValues" dxfId="4975" priority="4976"/>
  </conditionalFormatting>
  <conditionalFormatting sqref="A5538:A5541">
    <cfRule type="duplicateValues" dxfId="4974" priority="4975"/>
  </conditionalFormatting>
  <conditionalFormatting sqref="A5538:A5541">
    <cfRule type="duplicateValues" dxfId="4973" priority="4974"/>
  </conditionalFormatting>
  <conditionalFormatting sqref="A5538:A5541">
    <cfRule type="duplicateValues" dxfId="4972" priority="4973"/>
  </conditionalFormatting>
  <conditionalFormatting sqref="A5538:A5541">
    <cfRule type="duplicateValues" dxfId="4971" priority="4972"/>
  </conditionalFormatting>
  <conditionalFormatting sqref="A5538:A5541">
    <cfRule type="duplicateValues" dxfId="4970" priority="4971"/>
  </conditionalFormatting>
  <conditionalFormatting sqref="A5538:A5541">
    <cfRule type="duplicateValues" dxfId="4969" priority="4970"/>
  </conditionalFormatting>
  <conditionalFormatting sqref="A5538:A5541">
    <cfRule type="duplicateValues" dxfId="4968" priority="4969"/>
  </conditionalFormatting>
  <conditionalFormatting sqref="A5538:A5541">
    <cfRule type="duplicateValues" dxfId="4967" priority="4968"/>
  </conditionalFormatting>
  <conditionalFormatting sqref="A5538:A5541">
    <cfRule type="duplicateValues" dxfId="4966" priority="4966"/>
    <cfRule type="duplicateValues" dxfId="4965" priority="4967"/>
  </conditionalFormatting>
  <conditionalFormatting sqref="A5538:A5541">
    <cfRule type="duplicateValues" dxfId="4964" priority="4965"/>
  </conditionalFormatting>
  <conditionalFormatting sqref="A5538:A5541">
    <cfRule type="duplicateValues" dxfId="4963" priority="4964"/>
  </conditionalFormatting>
  <conditionalFormatting sqref="A5538:A5541">
    <cfRule type="duplicateValues" dxfId="4962" priority="4963"/>
  </conditionalFormatting>
  <conditionalFormatting sqref="A5538:A5541">
    <cfRule type="duplicateValues" dxfId="4961" priority="4962"/>
  </conditionalFormatting>
  <conditionalFormatting sqref="A5538:A5541">
    <cfRule type="duplicateValues" dxfId="4960" priority="4961"/>
  </conditionalFormatting>
  <conditionalFormatting sqref="A5538:A5541">
    <cfRule type="duplicateValues" dxfId="4959" priority="4959"/>
    <cfRule type="duplicateValues" dxfId="4958" priority="4960"/>
  </conditionalFormatting>
  <conditionalFormatting sqref="A5538:A5541">
    <cfRule type="duplicateValues" dxfId="4957" priority="4958"/>
  </conditionalFormatting>
  <conditionalFormatting sqref="A5538:A5541">
    <cfRule type="duplicateValues" dxfId="4956" priority="4957"/>
  </conditionalFormatting>
  <conditionalFormatting sqref="C5542">
    <cfRule type="cellIs" dxfId="4955" priority="4956" operator="lessThan">
      <formula>$H$2-3650</formula>
    </cfRule>
  </conditionalFormatting>
  <conditionalFormatting sqref="C5543:C5545">
    <cfRule type="cellIs" dxfId="4954" priority="4955" operator="lessThan">
      <formula>$H$2-3650</formula>
    </cfRule>
  </conditionalFormatting>
  <conditionalFormatting sqref="A5542:A5545">
    <cfRule type="duplicateValues" dxfId="4953" priority="4954"/>
  </conditionalFormatting>
  <conditionalFormatting sqref="A5542:A5545">
    <cfRule type="duplicateValues" dxfId="4952" priority="4953"/>
  </conditionalFormatting>
  <conditionalFormatting sqref="A5542:A5545">
    <cfRule type="duplicateValues" dxfId="4951" priority="4952"/>
  </conditionalFormatting>
  <conditionalFormatting sqref="A5542:A5545">
    <cfRule type="duplicateValues" dxfId="4950" priority="4951"/>
  </conditionalFormatting>
  <conditionalFormatting sqref="A5542:A5545">
    <cfRule type="duplicateValues" dxfId="4949" priority="4949"/>
    <cfRule type="duplicateValues" dxfId="4948" priority="4950"/>
  </conditionalFormatting>
  <conditionalFormatting sqref="A5542:A5545">
    <cfRule type="duplicateValues" dxfId="4947" priority="4948"/>
  </conditionalFormatting>
  <conditionalFormatting sqref="A5542:A5545">
    <cfRule type="duplicateValues" dxfId="4946" priority="4947"/>
  </conditionalFormatting>
  <conditionalFormatting sqref="A5542:A5545">
    <cfRule type="duplicateValues" dxfId="4945" priority="4946"/>
  </conditionalFormatting>
  <conditionalFormatting sqref="A5542:A5545">
    <cfRule type="duplicateValues" dxfId="4944" priority="4945"/>
  </conditionalFormatting>
  <conditionalFormatting sqref="A5542:A5545">
    <cfRule type="duplicateValues" dxfId="4943" priority="4944"/>
  </conditionalFormatting>
  <conditionalFormatting sqref="A5542:A5545">
    <cfRule type="duplicateValues" dxfId="4942" priority="4943"/>
  </conditionalFormatting>
  <conditionalFormatting sqref="A5542:A5545">
    <cfRule type="duplicateValues" dxfId="4941" priority="4942"/>
  </conditionalFormatting>
  <conditionalFormatting sqref="A5542:A5545">
    <cfRule type="duplicateValues" dxfId="4940" priority="4941"/>
  </conditionalFormatting>
  <conditionalFormatting sqref="A5542:A5545">
    <cfRule type="duplicateValues" dxfId="4939" priority="4940"/>
  </conditionalFormatting>
  <conditionalFormatting sqref="A5542:A5545">
    <cfRule type="duplicateValues" dxfId="4938" priority="4938"/>
    <cfRule type="duplicateValues" dxfId="4937" priority="4939"/>
  </conditionalFormatting>
  <conditionalFormatting sqref="A5542:A5545">
    <cfRule type="duplicateValues" dxfId="4936" priority="4937"/>
  </conditionalFormatting>
  <conditionalFormatting sqref="A5542:A5545">
    <cfRule type="duplicateValues" dxfId="4935" priority="4936"/>
  </conditionalFormatting>
  <conditionalFormatting sqref="A5542:A5545">
    <cfRule type="duplicateValues" dxfId="4934" priority="4935"/>
  </conditionalFormatting>
  <conditionalFormatting sqref="A5542:A5545">
    <cfRule type="duplicateValues" dxfId="4933" priority="4934"/>
  </conditionalFormatting>
  <conditionalFormatting sqref="A5542:A5545">
    <cfRule type="duplicateValues" dxfId="4932" priority="4933"/>
  </conditionalFormatting>
  <conditionalFormatting sqref="A5542:A5545">
    <cfRule type="duplicateValues" dxfId="4931" priority="4932"/>
  </conditionalFormatting>
  <conditionalFormatting sqref="A5542:A5545">
    <cfRule type="duplicateValues" dxfId="4930" priority="4931"/>
  </conditionalFormatting>
  <conditionalFormatting sqref="A5542:A5545">
    <cfRule type="duplicateValues" dxfId="4929" priority="4930"/>
  </conditionalFormatting>
  <conditionalFormatting sqref="A5542:A5545">
    <cfRule type="duplicateValues" dxfId="4928" priority="4929"/>
  </conditionalFormatting>
  <conditionalFormatting sqref="A5542:A5545">
    <cfRule type="duplicateValues" dxfId="4927" priority="4927"/>
    <cfRule type="duplicateValues" dxfId="4926" priority="4928"/>
  </conditionalFormatting>
  <conditionalFormatting sqref="A5542:A5545">
    <cfRule type="duplicateValues" dxfId="4925" priority="4926"/>
  </conditionalFormatting>
  <conditionalFormatting sqref="A5542:A5545">
    <cfRule type="duplicateValues" dxfId="4924" priority="4925"/>
  </conditionalFormatting>
  <conditionalFormatting sqref="A5542:A5545">
    <cfRule type="duplicateValues" dxfId="4923" priority="4924"/>
  </conditionalFormatting>
  <conditionalFormatting sqref="A5542:A5545">
    <cfRule type="duplicateValues" dxfId="4922" priority="4923"/>
  </conditionalFormatting>
  <conditionalFormatting sqref="A5542:A5545">
    <cfRule type="duplicateValues" dxfId="4921" priority="4922"/>
  </conditionalFormatting>
  <conditionalFormatting sqref="A5542:A5545">
    <cfRule type="duplicateValues" dxfId="4920" priority="4921"/>
  </conditionalFormatting>
  <conditionalFormatting sqref="A5542:A5545">
    <cfRule type="duplicateValues" dxfId="4919" priority="4920"/>
  </conditionalFormatting>
  <conditionalFormatting sqref="A5542:A5545">
    <cfRule type="duplicateValues" dxfId="4918" priority="4919"/>
  </conditionalFormatting>
  <conditionalFormatting sqref="A5542:A5545">
    <cfRule type="duplicateValues" dxfId="4917" priority="4918"/>
  </conditionalFormatting>
  <conditionalFormatting sqref="A5542:A5545">
    <cfRule type="duplicateValues" dxfId="4916" priority="4916"/>
    <cfRule type="duplicateValues" dxfId="4915" priority="4917"/>
  </conditionalFormatting>
  <conditionalFormatting sqref="A5542:A5545">
    <cfRule type="duplicateValues" dxfId="4914" priority="4915"/>
  </conditionalFormatting>
  <conditionalFormatting sqref="A5542:A5545">
    <cfRule type="duplicateValues" dxfId="4913" priority="4914"/>
  </conditionalFormatting>
  <conditionalFormatting sqref="A5542:A5545">
    <cfRule type="duplicateValues" dxfId="4912" priority="4913"/>
  </conditionalFormatting>
  <conditionalFormatting sqref="A5542:A5545">
    <cfRule type="duplicateValues" dxfId="4911" priority="4912"/>
  </conditionalFormatting>
  <conditionalFormatting sqref="A5542:A5545">
    <cfRule type="duplicateValues" dxfId="4910" priority="4911"/>
  </conditionalFormatting>
  <conditionalFormatting sqref="A5542:A5545">
    <cfRule type="duplicateValues" dxfId="4909" priority="4909"/>
    <cfRule type="duplicateValues" dxfId="4908" priority="4910"/>
  </conditionalFormatting>
  <conditionalFormatting sqref="A5542:A5545">
    <cfRule type="duplicateValues" dxfId="4907" priority="4908"/>
  </conditionalFormatting>
  <conditionalFormatting sqref="A5542:A5545">
    <cfRule type="duplicateValues" dxfId="4906" priority="4907"/>
  </conditionalFormatting>
  <conditionalFormatting sqref="A5271:A5272">
    <cfRule type="duplicateValues" dxfId="4905" priority="4906"/>
  </conditionalFormatting>
  <conditionalFormatting sqref="A5271:A5272">
    <cfRule type="duplicateValues" dxfId="4904" priority="4905"/>
  </conditionalFormatting>
  <conditionalFormatting sqref="A5271:A5272">
    <cfRule type="duplicateValues" dxfId="4903" priority="4904"/>
  </conditionalFormatting>
  <conditionalFormatting sqref="A5271:A5272">
    <cfRule type="duplicateValues" dxfId="4902" priority="4903"/>
  </conditionalFormatting>
  <conditionalFormatting sqref="A5271:A5272">
    <cfRule type="duplicateValues" dxfId="4901" priority="4901"/>
    <cfRule type="duplicateValues" dxfId="4900" priority="4902"/>
  </conditionalFormatting>
  <conditionalFormatting sqref="A5271:A5272">
    <cfRule type="duplicateValues" dxfId="4899" priority="4900"/>
  </conditionalFormatting>
  <conditionalFormatting sqref="A5271:A5272">
    <cfRule type="duplicateValues" dxfId="4898" priority="4899"/>
  </conditionalFormatting>
  <conditionalFormatting sqref="A5271:A5272">
    <cfRule type="duplicateValues" dxfId="4897" priority="4898"/>
  </conditionalFormatting>
  <conditionalFormatting sqref="A5271:A5272">
    <cfRule type="duplicateValues" dxfId="4896" priority="4897"/>
  </conditionalFormatting>
  <conditionalFormatting sqref="A5271:A5272">
    <cfRule type="duplicateValues" dxfId="4895" priority="4896"/>
  </conditionalFormatting>
  <conditionalFormatting sqref="A5271:A5272">
    <cfRule type="duplicateValues" dxfId="4894" priority="4895"/>
  </conditionalFormatting>
  <conditionalFormatting sqref="A5271:A5272">
    <cfRule type="duplicateValues" dxfId="4893" priority="4894"/>
  </conditionalFormatting>
  <conditionalFormatting sqref="A5271:A5272">
    <cfRule type="duplicateValues" dxfId="4892" priority="4893"/>
  </conditionalFormatting>
  <conditionalFormatting sqref="A5271:A5272">
    <cfRule type="duplicateValues" dxfId="4891" priority="4892"/>
  </conditionalFormatting>
  <conditionalFormatting sqref="A5271:A5272">
    <cfRule type="duplicateValues" dxfId="4890" priority="4890"/>
    <cfRule type="duplicateValues" dxfId="4889" priority="4891"/>
  </conditionalFormatting>
  <conditionalFormatting sqref="A5271:A5272">
    <cfRule type="duplicateValues" dxfId="4888" priority="4889"/>
  </conditionalFormatting>
  <conditionalFormatting sqref="A5271:A5272">
    <cfRule type="duplicateValues" dxfId="4887" priority="4888"/>
  </conditionalFormatting>
  <conditionalFormatting sqref="A5271:A5272">
    <cfRule type="duplicateValues" dxfId="4886" priority="4887"/>
  </conditionalFormatting>
  <conditionalFormatting sqref="A5271:A5272">
    <cfRule type="duplicateValues" dxfId="4885" priority="4886"/>
  </conditionalFormatting>
  <conditionalFormatting sqref="A5271:A5272">
    <cfRule type="duplicateValues" dxfId="4884" priority="4885"/>
  </conditionalFormatting>
  <conditionalFormatting sqref="A5271:A5272">
    <cfRule type="duplicateValues" dxfId="4883" priority="4884"/>
  </conditionalFormatting>
  <conditionalFormatting sqref="A5271:A5272">
    <cfRule type="duplicateValues" dxfId="4882" priority="4883"/>
  </conditionalFormatting>
  <conditionalFormatting sqref="A5271:A5272">
    <cfRule type="duplicateValues" dxfId="4881" priority="4882"/>
  </conditionalFormatting>
  <conditionalFormatting sqref="A5271:A5272">
    <cfRule type="duplicateValues" dxfId="4880" priority="4881"/>
  </conditionalFormatting>
  <conditionalFormatting sqref="A5271:A5272">
    <cfRule type="duplicateValues" dxfId="4879" priority="4879"/>
    <cfRule type="duplicateValues" dxfId="4878" priority="4880"/>
  </conditionalFormatting>
  <conditionalFormatting sqref="A5271:A5272">
    <cfRule type="duplicateValues" dxfId="4877" priority="4878"/>
  </conditionalFormatting>
  <conditionalFormatting sqref="A5271:A5272">
    <cfRule type="duplicateValues" dxfId="4876" priority="4877"/>
  </conditionalFormatting>
  <conditionalFormatting sqref="A5271:A5272">
    <cfRule type="duplicateValues" dxfId="4875" priority="4876"/>
  </conditionalFormatting>
  <conditionalFormatting sqref="A5271:A5272">
    <cfRule type="duplicateValues" dxfId="4874" priority="4875"/>
  </conditionalFormatting>
  <conditionalFormatting sqref="A5271:A5272">
    <cfRule type="duplicateValues" dxfId="4873" priority="4874"/>
  </conditionalFormatting>
  <conditionalFormatting sqref="A5271:A5272">
    <cfRule type="duplicateValues" dxfId="4872" priority="4873"/>
  </conditionalFormatting>
  <conditionalFormatting sqref="A5271:A5272">
    <cfRule type="duplicateValues" dxfId="4871" priority="4872"/>
  </conditionalFormatting>
  <conditionalFormatting sqref="A5271:A5272">
    <cfRule type="duplicateValues" dxfId="4870" priority="4871"/>
  </conditionalFormatting>
  <conditionalFormatting sqref="A5271:A5272">
    <cfRule type="duplicateValues" dxfId="4869" priority="4870"/>
  </conditionalFormatting>
  <conditionalFormatting sqref="A5271:A5272">
    <cfRule type="duplicateValues" dxfId="4868" priority="4868"/>
    <cfRule type="duplicateValues" dxfId="4867" priority="4869"/>
  </conditionalFormatting>
  <conditionalFormatting sqref="A5271:A5272">
    <cfRule type="duplicateValues" dxfId="4866" priority="4867"/>
  </conditionalFormatting>
  <conditionalFormatting sqref="A5271:A5272">
    <cfRule type="duplicateValues" dxfId="4865" priority="4866"/>
  </conditionalFormatting>
  <conditionalFormatting sqref="A5271:A5272">
    <cfRule type="duplicateValues" dxfId="4864" priority="4865"/>
  </conditionalFormatting>
  <conditionalFormatting sqref="A5271:A5272">
    <cfRule type="duplicateValues" dxfId="4863" priority="4864"/>
  </conditionalFormatting>
  <conditionalFormatting sqref="A5271:A5272">
    <cfRule type="duplicateValues" dxfId="4862" priority="4863"/>
  </conditionalFormatting>
  <conditionalFormatting sqref="A5271:A5272">
    <cfRule type="duplicateValues" dxfId="4861" priority="4861"/>
    <cfRule type="duplicateValues" dxfId="4860" priority="4862"/>
  </conditionalFormatting>
  <conditionalFormatting sqref="A5271:A5272">
    <cfRule type="duplicateValues" dxfId="4859" priority="4860"/>
  </conditionalFormatting>
  <conditionalFormatting sqref="A5271:A5272">
    <cfRule type="duplicateValues" dxfId="4858" priority="4859"/>
  </conditionalFormatting>
  <conditionalFormatting sqref="C5546:C5549">
    <cfRule type="cellIs" dxfId="4857" priority="4858" operator="lessThan">
      <formula>$H$2-3650</formula>
    </cfRule>
  </conditionalFormatting>
  <conditionalFormatting sqref="A5546:A5549">
    <cfRule type="duplicateValues" dxfId="4856" priority="4857"/>
  </conditionalFormatting>
  <conditionalFormatting sqref="A5546:A5549">
    <cfRule type="duplicateValues" dxfId="4855" priority="4856"/>
  </conditionalFormatting>
  <conditionalFormatting sqref="A5546:A5549">
    <cfRule type="duplicateValues" dxfId="4854" priority="4855"/>
  </conditionalFormatting>
  <conditionalFormatting sqref="A5546:A5549">
    <cfRule type="duplicateValues" dxfId="4853" priority="4854"/>
  </conditionalFormatting>
  <conditionalFormatting sqref="A5546:A5549">
    <cfRule type="duplicateValues" dxfId="4852" priority="4852"/>
    <cfRule type="duplicateValues" dxfId="4851" priority="4853"/>
  </conditionalFormatting>
  <conditionalFormatting sqref="A5546:A5549">
    <cfRule type="duplicateValues" dxfId="4850" priority="4851"/>
  </conditionalFormatting>
  <conditionalFormatting sqref="A5546:A5549">
    <cfRule type="duplicateValues" dxfId="4849" priority="4850"/>
  </conditionalFormatting>
  <conditionalFormatting sqref="A5546:A5549">
    <cfRule type="duplicateValues" dxfId="4848" priority="4849"/>
  </conditionalFormatting>
  <conditionalFormatting sqref="A5546:A5549">
    <cfRule type="duplicateValues" dxfId="4847" priority="4848"/>
  </conditionalFormatting>
  <conditionalFormatting sqref="A5546:A5549">
    <cfRule type="duplicateValues" dxfId="4846" priority="4847"/>
  </conditionalFormatting>
  <conditionalFormatting sqref="A5546:A5549">
    <cfRule type="duplicateValues" dxfId="4845" priority="4846"/>
  </conditionalFormatting>
  <conditionalFormatting sqref="A5546:A5549">
    <cfRule type="duplicateValues" dxfId="4844" priority="4845"/>
  </conditionalFormatting>
  <conditionalFormatting sqref="A5546:A5549">
    <cfRule type="duplicateValues" dxfId="4843" priority="4844"/>
  </conditionalFormatting>
  <conditionalFormatting sqref="A5546:A5549">
    <cfRule type="duplicateValues" dxfId="4842" priority="4843"/>
  </conditionalFormatting>
  <conditionalFormatting sqref="A5546:A5549">
    <cfRule type="duplicateValues" dxfId="4841" priority="4841"/>
    <cfRule type="duplicateValues" dxfId="4840" priority="4842"/>
  </conditionalFormatting>
  <conditionalFormatting sqref="A5546:A5549">
    <cfRule type="duplicateValues" dxfId="4839" priority="4840"/>
  </conditionalFormatting>
  <conditionalFormatting sqref="A5546:A5549">
    <cfRule type="duplicateValues" dxfId="4838" priority="4839"/>
  </conditionalFormatting>
  <conditionalFormatting sqref="A5546:A5549">
    <cfRule type="duplicateValues" dxfId="4837" priority="4838"/>
  </conditionalFormatting>
  <conditionalFormatting sqref="A5546:A5549">
    <cfRule type="duplicateValues" dxfId="4836" priority="4837"/>
  </conditionalFormatting>
  <conditionalFormatting sqref="A5546:A5549">
    <cfRule type="duplicateValues" dxfId="4835" priority="4836"/>
  </conditionalFormatting>
  <conditionalFormatting sqref="A5546:A5549">
    <cfRule type="duplicateValues" dxfId="4834" priority="4835"/>
  </conditionalFormatting>
  <conditionalFormatting sqref="A5546:A5549">
    <cfRule type="duplicateValues" dxfId="4833" priority="4834"/>
  </conditionalFormatting>
  <conditionalFormatting sqref="A5546:A5549">
    <cfRule type="duplicateValues" dxfId="4832" priority="4833"/>
  </conditionalFormatting>
  <conditionalFormatting sqref="A5546:A5549">
    <cfRule type="duplicateValues" dxfId="4831" priority="4832"/>
  </conditionalFormatting>
  <conditionalFormatting sqref="A5546:A5549">
    <cfRule type="duplicateValues" dxfId="4830" priority="4830"/>
    <cfRule type="duplicateValues" dxfId="4829" priority="4831"/>
  </conditionalFormatting>
  <conditionalFormatting sqref="A5546:A5549">
    <cfRule type="duplicateValues" dxfId="4828" priority="4829"/>
  </conditionalFormatting>
  <conditionalFormatting sqref="A5546:A5549">
    <cfRule type="duplicateValues" dxfId="4827" priority="4828"/>
  </conditionalFormatting>
  <conditionalFormatting sqref="A5546:A5549">
    <cfRule type="duplicateValues" dxfId="4826" priority="4827"/>
  </conditionalFormatting>
  <conditionalFormatting sqref="A5546:A5549">
    <cfRule type="duplicateValues" dxfId="4825" priority="4826"/>
  </conditionalFormatting>
  <conditionalFormatting sqref="A5546:A5549">
    <cfRule type="duplicateValues" dxfId="4824" priority="4825"/>
  </conditionalFormatting>
  <conditionalFormatting sqref="A5546:A5549">
    <cfRule type="duplicateValues" dxfId="4823" priority="4824"/>
  </conditionalFormatting>
  <conditionalFormatting sqref="A5546:A5549">
    <cfRule type="duplicateValues" dxfId="4822" priority="4823"/>
  </conditionalFormatting>
  <conditionalFormatting sqref="A5546:A5549">
    <cfRule type="duplicateValues" dxfId="4821" priority="4822"/>
  </conditionalFormatting>
  <conditionalFormatting sqref="A5546:A5549">
    <cfRule type="duplicateValues" dxfId="4820" priority="4821"/>
  </conditionalFormatting>
  <conditionalFormatting sqref="A5546:A5549">
    <cfRule type="duplicateValues" dxfId="4819" priority="4819"/>
    <cfRule type="duplicateValues" dxfId="4818" priority="4820"/>
  </conditionalFormatting>
  <conditionalFormatting sqref="A5546:A5549">
    <cfRule type="duplicateValues" dxfId="4817" priority="4818"/>
  </conditionalFormatting>
  <conditionalFormatting sqref="A5546:A5549">
    <cfRule type="duplicateValues" dxfId="4816" priority="4817"/>
  </conditionalFormatting>
  <conditionalFormatting sqref="A5546:A5549">
    <cfRule type="duplicateValues" dxfId="4815" priority="4816"/>
  </conditionalFormatting>
  <conditionalFormatting sqref="A5546:A5549">
    <cfRule type="duplicateValues" dxfId="4814" priority="4815"/>
  </conditionalFormatting>
  <conditionalFormatting sqref="A5546:A5549">
    <cfRule type="duplicateValues" dxfId="4813" priority="4814"/>
  </conditionalFormatting>
  <conditionalFormatting sqref="A5546:A5549">
    <cfRule type="duplicateValues" dxfId="4812" priority="4812"/>
    <cfRule type="duplicateValues" dxfId="4811" priority="4813"/>
  </conditionalFormatting>
  <conditionalFormatting sqref="A5546:A5549">
    <cfRule type="duplicateValues" dxfId="4810" priority="4811"/>
  </conditionalFormatting>
  <conditionalFormatting sqref="A5546:A5549">
    <cfRule type="duplicateValues" dxfId="4809" priority="4810"/>
  </conditionalFormatting>
  <conditionalFormatting sqref="A5550:A5553">
    <cfRule type="duplicateValues" dxfId="4808" priority="4809"/>
  </conditionalFormatting>
  <conditionalFormatting sqref="A5550:A5553">
    <cfRule type="duplicateValues" dxfId="4807" priority="4808"/>
  </conditionalFormatting>
  <conditionalFormatting sqref="A5550:A5553">
    <cfRule type="duplicateValues" dxfId="4806" priority="4807"/>
  </conditionalFormatting>
  <conditionalFormatting sqref="A5550:A5553">
    <cfRule type="duplicateValues" dxfId="4805" priority="4806"/>
  </conditionalFormatting>
  <conditionalFormatting sqref="A5550:A5553">
    <cfRule type="duplicateValues" dxfId="4804" priority="4804"/>
    <cfRule type="duplicateValues" dxfId="4803" priority="4805"/>
  </conditionalFormatting>
  <conditionalFormatting sqref="A5550:A5553">
    <cfRule type="duplicateValues" dxfId="4802" priority="4803"/>
  </conditionalFormatting>
  <conditionalFormatting sqref="A5550:A5553">
    <cfRule type="duplicateValues" dxfId="4801" priority="4802"/>
  </conditionalFormatting>
  <conditionalFormatting sqref="A5550:A5553">
    <cfRule type="duplicateValues" dxfId="4800" priority="4801"/>
  </conditionalFormatting>
  <conditionalFormatting sqref="A5550:A5553">
    <cfRule type="duplicateValues" dxfId="4799" priority="4800"/>
  </conditionalFormatting>
  <conditionalFormatting sqref="A5550:A5553">
    <cfRule type="duplicateValues" dxfId="4798" priority="4799"/>
  </conditionalFormatting>
  <conditionalFormatting sqref="A5550:A5553">
    <cfRule type="duplicateValues" dxfId="4797" priority="4798"/>
  </conditionalFormatting>
  <conditionalFormatting sqref="A5550:A5553">
    <cfRule type="duplicateValues" dxfId="4796" priority="4797"/>
  </conditionalFormatting>
  <conditionalFormatting sqref="A5550:A5553">
    <cfRule type="duplicateValues" dxfId="4795" priority="4796"/>
  </conditionalFormatting>
  <conditionalFormatting sqref="A5550:A5553">
    <cfRule type="duplicateValues" dxfId="4794" priority="4795"/>
  </conditionalFormatting>
  <conditionalFormatting sqref="A5550:A5553">
    <cfRule type="duplicateValues" dxfId="4793" priority="4793"/>
    <cfRule type="duplicateValues" dxfId="4792" priority="4794"/>
  </conditionalFormatting>
  <conditionalFormatting sqref="A5550:A5553">
    <cfRule type="duplicateValues" dxfId="4791" priority="4792"/>
  </conditionalFormatting>
  <conditionalFormatting sqref="A5550:A5553">
    <cfRule type="duplicateValues" dxfId="4790" priority="4791"/>
  </conditionalFormatting>
  <conditionalFormatting sqref="A5550:A5553">
    <cfRule type="duplicateValues" dxfId="4789" priority="4790"/>
  </conditionalFormatting>
  <conditionalFormatting sqref="A5550:A5553">
    <cfRule type="duplicateValues" dxfId="4788" priority="4789"/>
  </conditionalFormatting>
  <conditionalFormatting sqref="A5550:A5553">
    <cfRule type="duplicateValues" dxfId="4787" priority="4788"/>
  </conditionalFormatting>
  <conditionalFormatting sqref="A5550:A5553">
    <cfRule type="duplicateValues" dxfId="4786" priority="4787"/>
  </conditionalFormatting>
  <conditionalFormatting sqref="A5550:A5553">
    <cfRule type="duplicateValues" dxfId="4785" priority="4786"/>
  </conditionalFormatting>
  <conditionalFormatting sqref="C5550:C5553">
    <cfRule type="cellIs" dxfId="4784" priority="4785" operator="lessThan">
      <formula>$H$2-3650</formula>
    </cfRule>
  </conditionalFormatting>
  <conditionalFormatting sqref="A5550:A5553">
    <cfRule type="duplicateValues" dxfId="4783" priority="4784"/>
  </conditionalFormatting>
  <conditionalFormatting sqref="A5550:A5553">
    <cfRule type="duplicateValues" dxfId="4782" priority="4783"/>
  </conditionalFormatting>
  <conditionalFormatting sqref="A5550:A5553">
    <cfRule type="duplicateValues" dxfId="4781" priority="4782"/>
  </conditionalFormatting>
  <conditionalFormatting sqref="A5550:A5553">
    <cfRule type="duplicateValues" dxfId="4780" priority="4781"/>
  </conditionalFormatting>
  <conditionalFormatting sqref="A5550:A5553">
    <cfRule type="duplicateValues" dxfId="4779" priority="4779"/>
    <cfRule type="duplicateValues" dxfId="4778" priority="4780"/>
  </conditionalFormatting>
  <conditionalFormatting sqref="A5550:A5553">
    <cfRule type="duplicateValues" dxfId="4777" priority="4778"/>
  </conditionalFormatting>
  <conditionalFormatting sqref="A5550:A5553">
    <cfRule type="duplicateValues" dxfId="4776" priority="4777"/>
  </conditionalFormatting>
  <conditionalFormatting sqref="A5550:A5553">
    <cfRule type="duplicateValues" dxfId="4775" priority="4776"/>
  </conditionalFormatting>
  <conditionalFormatting sqref="A5550:A5553">
    <cfRule type="duplicateValues" dxfId="4774" priority="4775"/>
  </conditionalFormatting>
  <conditionalFormatting sqref="A5550:A5553">
    <cfRule type="duplicateValues" dxfId="4773" priority="4774"/>
  </conditionalFormatting>
  <conditionalFormatting sqref="A5550:A5553">
    <cfRule type="duplicateValues" dxfId="4772" priority="4773"/>
  </conditionalFormatting>
  <conditionalFormatting sqref="A5550:A5553">
    <cfRule type="duplicateValues" dxfId="4771" priority="4772"/>
  </conditionalFormatting>
  <conditionalFormatting sqref="A5550:A5553">
    <cfRule type="duplicateValues" dxfId="4770" priority="4771"/>
  </conditionalFormatting>
  <conditionalFormatting sqref="A5550:A5553">
    <cfRule type="duplicateValues" dxfId="4769" priority="4770"/>
  </conditionalFormatting>
  <conditionalFormatting sqref="A5550:A5553">
    <cfRule type="duplicateValues" dxfId="4768" priority="4768"/>
    <cfRule type="duplicateValues" dxfId="4767" priority="4769"/>
  </conditionalFormatting>
  <conditionalFormatting sqref="A5550:A5553">
    <cfRule type="duplicateValues" dxfId="4766" priority="4767"/>
  </conditionalFormatting>
  <conditionalFormatting sqref="A5550:A5553">
    <cfRule type="duplicateValues" dxfId="4765" priority="4766"/>
  </conditionalFormatting>
  <conditionalFormatting sqref="A5550:A5553">
    <cfRule type="duplicateValues" dxfId="4764" priority="4765"/>
  </conditionalFormatting>
  <conditionalFormatting sqref="A5550:A5553">
    <cfRule type="duplicateValues" dxfId="4763" priority="4764"/>
  </conditionalFormatting>
  <conditionalFormatting sqref="A5550:A5553">
    <cfRule type="duplicateValues" dxfId="4762" priority="4763"/>
  </conditionalFormatting>
  <conditionalFormatting sqref="A5550:A5553">
    <cfRule type="duplicateValues" dxfId="4761" priority="4762"/>
  </conditionalFormatting>
  <conditionalFormatting sqref="A5550:A5553">
    <cfRule type="duplicateValues" dxfId="4760" priority="4761"/>
  </conditionalFormatting>
  <conditionalFormatting sqref="A5550:A5553">
    <cfRule type="duplicateValues" dxfId="4759" priority="4760"/>
  </conditionalFormatting>
  <conditionalFormatting sqref="A5550:A5553">
    <cfRule type="duplicateValues" dxfId="4758" priority="4759"/>
  </conditionalFormatting>
  <conditionalFormatting sqref="A5550:A5553">
    <cfRule type="duplicateValues" dxfId="4757" priority="4757"/>
    <cfRule type="duplicateValues" dxfId="4756" priority="4758"/>
  </conditionalFormatting>
  <conditionalFormatting sqref="A5550:A5553">
    <cfRule type="duplicateValues" dxfId="4755" priority="4756"/>
  </conditionalFormatting>
  <conditionalFormatting sqref="A5550:A5553">
    <cfRule type="duplicateValues" dxfId="4754" priority="4755"/>
  </conditionalFormatting>
  <conditionalFormatting sqref="A5550:A5553">
    <cfRule type="duplicateValues" dxfId="4753" priority="4754"/>
  </conditionalFormatting>
  <conditionalFormatting sqref="A5550:A5553">
    <cfRule type="duplicateValues" dxfId="4752" priority="4753"/>
  </conditionalFormatting>
  <conditionalFormatting sqref="A5550:A5553">
    <cfRule type="duplicateValues" dxfId="4751" priority="4752"/>
  </conditionalFormatting>
  <conditionalFormatting sqref="A5550:A5553">
    <cfRule type="duplicateValues" dxfId="4750" priority="4751"/>
  </conditionalFormatting>
  <conditionalFormatting sqref="A5550:A5553">
    <cfRule type="duplicateValues" dxfId="4749" priority="4750"/>
  </conditionalFormatting>
  <conditionalFormatting sqref="A5550:A5553">
    <cfRule type="duplicateValues" dxfId="4748" priority="4749"/>
  </conditionalFormatting>
  <conditionalFormatting sqref="A5550:A5553">
    <cfRule type="duplicateValues" dxfId="4747" priority="4748"/>
  </conditionalFormatting>
  <conditionalFormatting sqref="A5550:A5553">
    <cfRule type="duplicateValues" dxfId="4746" priority="4746"/>
    <cfRule type="duplicateValues" dxfId="4745" priority="4747"/>
  </conditionalFormatting>
  <conditionalFormatting sqref="A5550:A5553">
    <cfRule type="duplicateValues" dxfId="4744" priority="4745"/>
  </conditionalFormatting>
  <conditionalFormatting sqref="A5550:A5553">
    <cfRule type="duplicateValues" dxfId="4743" priority="4744"/>
  </conditionalFormatting>
  <conditionalFormatting sqref="A5550:A5553">
    <cfRule type="duplicateValues" dxfId="4742" priority="4743"/>
  </conditionalFormatting>
  <conditionalFormatting sqref="A5550:A5553">
    <cfRule type="duplicateValues" dxfId="4741" priority="4742"/>
  </conditionalFormatting>
  <conditionalFormatting sqref="A5550:A5553">
    <cfRule type="duplicateValues" dxfId="4740" priority="4741"/>
  </conditionalFormatting>
  <conditionalFormatting sqref="A5550:A5553">
    <cfRule type="duplicateValues" dxfId="4739" priority="4739"/>
    <cfRule type="duplicateValues" dxfId="4738" priority="4740"/>
  </conditionalFormatting>
  <conditionalFormatting sqref="A5550:A5553">
    <cfRule type="duplicateValues" dxfId="4737" priority="4738"/>
  </conditionalFormatting>
  <conditionalFormatting sqref="A5550:A5553">
    <cfRule type="duplicateValues" dxfId="4736" priority="4737"/>
  </conditionalFormatting>
  <conditionalFormatting sqref="A5554">
    <cfRule type="duplicateValues" dxfId="4735" priority="4736"/>
  </conditionalFormatting>
  <conditionalFormatting sqref="A5554">
    <cfRule type="duplicateValues" dxfId="4734" priority="4735"/>
  </conditionalFormatting>
  <conditionalFormatting sqref="A5554">
    <cfRule type="duplicateValues" dxfId="4733" priority="4734"/>
  </conditionalFormatting>
  <conditionalFormatting sqref="A5554">
    <cfRule type="duplicateValues" dxfId="4732" priority="4733"/>
  </conditionalFormatting>
  <conditionalFormatting sqref="A5554">
    <cfRule type="duplicateValues" dxfId="4731" priority="4731"/>
    <cfRule type="duplicateValues" dxfId="4730" priority="4732"/>
  </conditionalFormatting>
  <conditionalFormatting sqref="A5554">
    <cfRule type="duplicateValues" dxfId="4729" priority="4730"/>
  </conditionalFormatting>
  <conditionalFormatting sqref="A5554">
    <cfRule type="duplicateValues" dxfId="4728" priority="4729"/>
  </conditionalFormatting>
  <conditionalFormatting sqref="A5554">
    <cfRule type="duplicateValues" dxfId="4727" priority="4728"/>
  </conditionalFormatting>
  <conditionalFormatting sqref="A5554">
    <cfRule type="duplicateValues" dxfId="4726" priority="4727"/>
  </conditionalFormatting>
  <conditionalFormatting sqref="A5554">
    <cfRule type="duplicateValues" dxfId="4725" priority="4726"/>
  </conditionalFormatting>
  <conditionalFormatting sqref="A5554">
    <cfRule type="duplicateValues" dxfId="4724" priority="4725"/>
  </conditionalFormatting>
  <conditionalFormatting sqref="A5554">
    <cfRule type="duplicateValues" dxfId="4723" priority="4724"/>
  </conditionalFormatting>
  <conditionalFormatting sqref="A5554">
    <cfRule type="duplicateValues" dxfId="4722" priority="4723"/>
  </conditionalFormatting>
  <conditionalFormatting sqref="A5554">
    <cfRule type="duplicateValues" dxfId="4721" priority="4722"/>
  </conditionalFormatting>
  <conditionalFormatting sqref="A5554">
    <cfRule type="duplicateValues" dxfId="4720" priority="4720"/>
    <cfRule type="duplicateValues" dxfId="4719" priority="4721"/>
  </conditionalFormatting>
  <conditionalFormatting sqref="A5554">
    <cfRule type="duplicateValues" dxfId="4718" priority="4719"/>
  </conditionalFormatting>
  <conditionalFormatting sqref="A5554">
    <cfRule type="duplicateValues" dxfId="4717" priority="4718"/>
  </conditionalFormatting>
  <conditionalFormatting sqref="A5554">
    <cfRule type="duplicateValues" dxfId="4716" priority="4717"/>
  </conditionalFormatting>
  <conditionalFormatting sqref="A5554">
    <cfRule type="duplicateValues" dxfId="4715" priority="4716"/>
  </conditionalFormatting>
  <conditionalFormatting sqref="A5554">
    <cfRule type="duplicateValues" dxfId="4714" priority="4715"/>
  </conditionalFormatting>
  <conditionalFormatting sqref="A5554">
    <cfRule type="duplicateValues" dxfId="4713" priority="4714"/>
  </conditionalFormatting>
  <conditionalFormatting sqref="A5554">
    <cfRule type="duplicateValues" dxfId="4712" priority="4713"/>
  </conditionalFormatting>
  <conditionalFormatting sqref="C5554">
    <cfRule type="cellIs" dxfId="4711" priority="4712" operator="lessThan">
      <formula>$H$2-3650</formula>
    </cfRule>
  </conditionalFormatting>
  <conditionalFormatting sqref="A5554">
    <cfRule type="duplicateValues" dxfId="4710" priority="4711"/>
  </conditionalFormatting>
  <conditionalFormatting sqref="A5554">
    <cfRule type="duplicateValues" dxfId="4709" priority="4710"/>
  </conditionalFormatting>
  <conditionalFormatting sqref="A5554">
    <cfRule type="duplicateValues" dxfId="4708" priority="4709"/>
  </conditionalFormatting>
  <conditionalFormatting sqref="A5554">
    <cfRule type="duplicateValues" dxfId="4707" priority="4708"/>
  </conditionalFormatting>
  <conditionalFormatting sqref="A5554">
    <cfRule type="duplicateValues" dxfId="4706" priority="4706"/>
    <cfRule type="duplicateValues" dxfId="4705" priority="4707"/>
  </conditionalFormatting>
  <conditionalFormatting sqref="A5554">
    <cfRule type="duplicateValues" dxfId="4704" priority="4705"/>
  </conditionalFormatting>
  <conditionalFormatting sqref="A5554">
    <cfRule type="duplicateValues" dxfId="4703" priority="4704"/>
  </conditionalFormatting>
  <conditionalFormatting sqref="A5554">
    <cfRule type="duplicateValues" dxfId="4702" priority="4703"/>
  </conditionalFormatting>
  <conditionalFormatting sqref="A5554">
    <cfRule type="duplicateValues" dxfId="4701" priority="4702"/>
  </conditionalFormatting>
  <conditionalFormatting sqref="A5554">
    <cfRule type="duplicateValues" dxfId="4700" priority="4701"/>
  </conditionalFormatting>
  <conditionalFormatting sqref="A5554">
    <cfRule type="duplicateValues" dxfId="4699" priority="4700"/>
  </conditionalFormatting>
  <conditionalFormatting sqref="A5554">
    <cfRule type="duplicateValues" dxfId="4698" priority="4699"/>
  </conditionalFormatting>
  <conditionalFormatting sqref="A5554">
    <cfRule type="duplicateValues" dxfId="4697" priority="4698"/>
  </conditionalFormatting>
  <conditionalFormatting sqref="A5554">
    <cfRule type="duplicateValues" dxfId="4696" priority="4697"/>
  </conditionalFormatting>
  <conditionalFormatting sqref="A5554">
    <cfRule type="duplicateValues" dxfId="4695" priority="4695"/>
    <cfRule type="duplicateValues" dxfId="4694" priority="4696"/>
  </conditionalFormatting>
  <conditionalFormatting sqref="A5554">
    <cfRule type="duplicateValues" dxfId="4693" priority="4694"/>
  </conditionalFormatting>
  <conditionalFormatting sqref="A5554">
    <cfRule type="duplicateValues" dxfId="4692" priority="4693"/>
  </conditionalFormatting>
  <conditionalFormatting sqref="A5554">
    <cfRule type="duplicateValues" dxfId="4691" priority="4692"/>
  </conditionalFormatting>
  <conditionalFormatting sqref="A5554">
    <cfRule type="duplicateValues" dxfId="4690" priority="4691"/>
  </conditionalFormatting>
  <conditionalFormatting sqref="A5554">
    <cfRule type="duplicateValues" dxfId="4689" priority="4690"/>
  </conditionalFormatting>
  <conditionalFormatting sqref="A5554">
    <cfRule type="duplicateValues" dxfId="4688" priority="4689"/>
  </conditionalFormatting>
  <conditionalFormatting sqref="A5554">
    <cfRule type="duplicateValues" dxfId="4687" priority="4688"/>
  </conditionalFormatting>
  <conditionalFormatting sqref="A5554">
    <cfRule type="duplicateValues" dxfId="4686" priority="4687"/>
  </conditionalFormatting>
  <conditionalFormatting sqref="A5554">
    <cfRule type="duplicateValues" dxfId="4685" priority="4686"/>
  </conditionalFormatting>
  <conditionalFormatting sqref="A5554">
    <cfRule type="duplicateValues" dxfId="4684" priority="4684"/>
    <cfRule type="duplicateValues" dxfId="4683" priority="4685"/>
  </conditionalFormatting>
  <conditionalFormatting sqref="A5554">
    <cfRule type="duplicateValues" dxfId="4682" priority="4683"/>
  </conditionalFormatting>
  <conditionalFormatting sqref="A5554">
    <cfRule type="duplicateValues" dxfId="4681" priority="4682"/>
  </conditionalFormatting>
  <conditionalFormatting sqref="A5554">
    <cfRule type="duplicateValues" dxfId="4680" priority="4681"/>
  </conditionalFormatting>
  <conditionalFormatting sqref="A5554">
    <cfRule type="duplicateValues" dxfId="4679" priority="4680"/>
  </conditionalFormatting>
  <conditionalFormatting sqref="A5554">
    <cfRule type="duplicateValues" dxfId="4678" priority="4679"/>
  </conditionalFormatting>
  <conditionalFormatting sqref="A5554">
    <cfRule type="duplicateValues" dxfId="4677" priority="4678"/>
  </conditionalFormatting>
  <conditionalFormatting sqref="A5554">
    <cfRule type="duplicateValues" dxfId="4676" priority="4677"/>
  </conditionalFormatting>
  <conditionalFormatting sqref="A5554">
    <cfRule type="duplicateValues" dxfId="4675" priority="4676"/>
  </conditionalFormatting>
  <conditionalFormatting sqref="A5554">
    <cfRule type="duplicateValues" dxfId="4674" priority="4675"/>
  </conditionalFormatting>
  <conditionalFormatting sqref="A5554">
    <cfRule type="duplicateValues" dxfId="4673" priority="4673"/>
    <cfRule type="duplicateValues" dxfId="4672" priority="4674"/>
  </conditionalFormatting>
  <conditionalFormatting sqref="A5554">
    <cfRule type="duplicateValues" dxfId="4671" priority="4672"/>
  </conditionalFormatting>
  <conditionalFormatting sqref="A5554">
    <cfRule type="duplicateValues" dxfId="4670" priority="4671"/>
  </conditionalFormatting>
  <conditionalFormatting sqref="A5554">
    <cfRule type="duplicateValues" dxfId="4669" priority="4670"/>
  </conditionalFormatting>
  <conditionalFormatting sqref="A5554">
    <cfRule type="duplicateValues" dxfId="4668" priority="4669"/>
  </conditionalFormatting>
  <conditionalFormatting sqref="A5554">
    <cfRule type="duplicateValues" dxfId="4667" priority="4668"/>
  </conditionalFormatting>
  <conditionalFormatting sqref="A5554">
    <cfRule type="duplicateValues" dxfId="4666" priority="4666"/>
    <cfRule type="duplicateValues" dxfId="4665" priority="4667"/>
  </conditionalFormatting>
  <conditionalFormatting sqref="A5554">
    <cfRule type="duplicateValues" dxfId="4664" priority="4665"/>
  </conditionalFormatting>
  <conditionalFormatting sqref="A5554">
    <cfRule type="duplicateValues" dxfId="4663" priority="4664"/>
  </conditionalFormatting>
  <conditionalFormatting sqref="A5554">
    <cfRule type="duplicateValues" dxfId="4662" priority="4663"/>
  </conditionalFormatting>
  <conditionalFormatting sqref="A5555:A5561">
    <cfRule type="duplicateValues" dxfId="4661" priority="4662"/>
  </conditionalFormatting>
  <conditionalFormatting sqref="A5555:A5561">
    <cfRule type="duplicateValues" dxfId="4660" priority="4661"/>
  </conditionalFormatting>
  <conditionalFormatting sqref="A5555:A5561">
    <cfRule type="duplicateValues" dxfId="4659" priority="4660"/>
  </conditionalFormatting>
  <conditionalFormatting sqref="A5555:A5561">
    <cfRule type="duplicateValues" dxfId="4658" priority="4659"/>
  </conditionalFormatting>
  <conditionalFormatting sqref="A5555:A5561">
    <cfRule type="duplicateValues" dxfId="4657" priority="4657"/>
    <cfRule type="duplicateValues" dxfId="4656" priority="4658"/>
  </conditionalFormatting>
  <conditionalFormatting sqref="A5555:A5561">
    <cfRule type="duplicateValues" dxfId="4655" priority="4656"/>
  </conditionalFormatting>
  <conditionalFormatting sqref="A5555:A5561">
    <cfRule type="duplicateValues" dxfId="4654" priority="4655"/>
  </conditionalFormatting>
  <conditionalFormatting sqref="A5555:A5561">
    <cfRule type="duplicateValues" dxfId="4653" priority="4654"/>
  </conditionalFormatting>
  <conditionalFormatting sqref="A5555:A5561">
    <cfRule type="duplicateValues" dxfId="4652" priority="4653"/>
  </conditionalFormatting>
  <conditionalFormatting sqref="A5555:A5561">
    <cfRule type="duplicateValues" dxfId="4651" priority="4652"/>
  </conditionalFormatting>
  <conditionalFormatting sqref="A5555:A5561">
    <cfRule type="duplicateValues" dxfId="4650" priority="4651"/>
  </conditionalFormatting>
  <conditionalFormatting sqref="A5555:A5561">
    <cfRule type="duplicateValues" dxfId="4649" priority="4650"/>
  </conditionalFormatting>
  <conditionalFormatting sqref="A5555:A5561">
    <cfRule type="duplicateValues" dxfId="4648" priority="4649"/>
  </conditionalFormatting>
  <conditionalFormatting sqref="A5555:A5561">
    <cfRule type="duplicateValues" dxfId="4647" priority="4648"/>
  </conditionalFormatting>
  <conditionalFormatting sqref="A5555:A5561">
    <cfRule type="duplicateValues" dxfId="4646" priority="4646"/>
    <cfRule type="duplicateValues" dxfId="4645" priority="4647"/>
  </conditionalFormatting>
  <conditionalFormatting sqref="A5555:A5561">
    <cfRule type="duplicateValues" dxfId="4644" priority="4645"/>
  </conditionalFormatting>
  <conditionalFormatting sqref="A5555:A5561">
    <cfRule type="duplicateValues" dxfId="4643" priority="4644"/>
  </conditionalFormatting>
  <conditionalFormatting sqref="A5555:A5561">
    <cfRule type="duplicateValues" dxfId="4642" priority="4643"/>
  </conditionalFormatting>
  <conditionalFormatting sqref="A5555:A5561">
    <cfRule type="duplicateValues" dxfId="4641" priority="4642"/>
  </conditionalFormatting>
  <conditionalFormatting sqref="A5555:A5561">
    <cfRule type="duplicateValues" dxfId="4640" priority="4641"/>
  </conditionalFormatting>
  <conditionalFormatting sqref="A5555:A5561">
    <cfRule type="duplicateValues" dxfId="4639" priority="4640"/>
  </conditionalFormatting>
  <conditionalFormatting sqref="A5555:A5561">
    <cfRule type="duplicateValues" dxfId="4638" priority="4639"/>
  </conditionalFormatting>
  <conditionalFormatting sqref="C5555:C5561">
    <cfRule type="cellIs" dxfId="4637" priority="4638" operator="lessThan">
      <formula>$H$2-3650</formula>
    </cfRule>
  </conditionalFormatting>
  <conditionalFormatting sqref="A5555:A5561">
    <cfRule type="duplicateValues" dxfId="4636" priority="4637"/>
  </conditionalFormatting>
  <conditionalFormatting sqref="A5555:A5561">
    <cfRule type="duplicateValues" dxfId="4635" priority="4636"/>
  </conditionalFormatting>
  <conditionalFormatting sqref="A5555:A5561">
    <cfRule type="duplicateValues" dxfId="4634" priority="4635"/>
  </conditionalFormatting>
  <conditionalFormatting sqref="A5555:A5561">
    <cfRule type="duplicateValues" dxfId="4633" priority="4634"/>
  </conditionalFormatting>
  <conditionalFormatting sqref="A5555:A5561">
    <cfRule type="duplicateValues" dxfId="4632" priority="4632"/>
    <cfRule type="duplicateValues" dxfId="4631" priority="4633"/>
  </conditionalFormatting>
  <conditionalFormatting sqref="A5555:A5561">
    <cfRule type="duplicateValues" dxfId="4630" priority="4631"/>
  </conditionalFormatting>
  <conditionalFormatting sqref="A5555:A5561">
    <cfRule type="duplicateValues" dxfId="4629" priority="4630"/>
  </conditionalFormatting>
  <conditionalFormatting sqref="A5555:A5561">
    <cfRule type="duplicateValues" dxfId="4628" priority="4629"/>
  </conditionalFormatting>
  <conditionalFormatting sqref="A5555:A5561">
    <cfRule type="duplicateValues" dxfId="4627" priority="4628"/>
  </conditionalFormatting>
  <conditionalFormatting sqref="A5555:A5561">
    <cfRule type="duplicateValues" dxfId="4626" priority="4627"/>
  </conditionalFormatting>
  <conditionalFormatting sqref="A5555:A5561">
    <cfRule type="duplicateValues" dxfId="4625" priority="4626"/>
  </conditionalFormatting>
  <conditionalFormatting sqref="A5555:A5561">
    <cfRule type="duplicateValues" dxfId="4624" priority="4625"/>
  </conditionalFormatting>
  <conditionalFormatting sqref="A5555:A5561">
    <cfRule type="duplicateValues" dxfId="4623" priority="4624"/>
  </conditionalFormatting>
  <conditionalFormatting sqref="A5555:A5561">
    <cfRule type="duplicateValues" dxfId="4622" priority="4623"/>
  </conditionalFormatting>
  <conditionalFormatting sqref="A5555:A5561">
    <cfRule type="duplicateValues" dxfId="4621" priority="4621"/>
    <cfRule type="duplicateValues" dxfId="4620" priority="4622"/>
  </conditionalFormatting>
  <conditionalFormatting sqref="A5555:A5561">
    <cfRule type="duplicateValues" dxfId="4619" priority="4620"/>
  </conditionalFormatting>
  <conditionalFormatting sqref="A5555:A5561">
    <cfRule type="duplicateValues" dxfId="4618" priority="4619"/>
  </conditionalFormatting>
  <conditionalFormatting sqref="A5555:A5561">
    <cfRule type="duplicateValues" dxfId="4617" priority="4618"/>
  </conditionalFormatting>
  <conditionalFormatting sqref="A5555:A5561">
    <cfRule type="duplicateValues" dxfId="4616" priority="4617"/>
  </conditionalFormatting>
  <conditionalFormatting sqref="A5555:A5561">
    <cfRule type="duplicateValues" dxfId="4615" priority="4616"/>
  </conditionalFormatting>
  <conditionalFormatting sqref="A5555:A5561">
    <cfRule type="duplicateValues" dxfId="4614" priority="4615"/>
  </conditionalFormatting>
  <conditionalFormatting sqref="A5555:A5561">
    <cfRule type="duplicateValues" dxfId="4613" priority="4614"/>
  </conditionalFormatting>
  <conditionalFormatting sqref="A5555:A5561">
    <cfRule type="duplicateValues" dxfId="4612" priority="4613"/>
  </conditionalFormatting>
  <conditionalFormatting sqref="A5555:A5561">
    <cfRule type="duplicateValues" dxfId="4611" priority="4612"/>
  </conditionalFormatting>
  <conditionalFormatting sqref="A5555:A5561">
    <cfRule type="duplicateValues" dxfId="4610" priority="4610"/>
    <cfRule type="duplicateValues" dxfId="4609" priority="4611"/>
  </conditionalFormatting>
  <conditionalFormatting sqref="A5555:A5561">
    <cfRule type="duplicateValues" dxfId="4608" priority="4609"/>
  </conditionalFormatting>
  <conditionalFormatting sqref="A5555:A5561">
    <cfRule type="duplicateValues" dxfId="4607" priority="4608"/>
  </conditionalFormatting>
  <conditionalFormatting sqref="A5555:A5561">
    <cfRule type="duplicateValues" dxfId="4606" priority="4607"/>
  </conditionalFormatting>
  <conditionalFormatting sqref="A5555:A5561">
    <cfRule type="duplicateValues" dxfId="4605" priority="4606"/>
  </conditionalFormatting>
  <conditionalFormatting sqref="A5555:A5561">
    <cfRule type="duplicateValues" dxfId="4604" priority="4605"/>
  </conditionalFormatting>
  <conditionalFormatting sqref="A5555:A5561">
    <cfRule type="duplicateValues" dxfId="4603" priority="4604"/>
  </conditionalFormatting>
  <conditionalFormatting sqref="A5555:A5561">
    <cfRule type="duplicateValues" dxfId="4602" priority="4603"/>
  </conditionalFormatting>
  <conditionalFormatting sqref="A5555:A5561">
    <cfRule type="duplicateValues" dxfId="4601" priority="4602"/>
  </conditionalFormatting>
  <conditionalFormatting sqref="A5555:A5561">
    <cfRule type="duplicateValues" dxfId="4600" priority="4601"/>
  </conditionalFormatting>
  <conditionalFormatting sqref="A5555:A5561">
    <cfRule type="duplicateValues" dxfId="4599" priority="4599"/>
    <cfRule type="duplicateValues" dxfId="4598" priority="4600"/>
  </conditionalFormatting>
  <conditionalFormatting sqref="A5555:A5561">
    <cfRule type="duplicateValues" dxfId="4597" priority="4598"/>
  </conditionalFormatting>
  <conditionalFormatting sqref="A5555:A5561">
    <cfRule type="duplicateValues" dxfId="4596" priority="4597"/>
  </conditionalFormatting>
  <conditionalFormatting sqref="A5555:A5561">
    <cfRule type="duplicateValues" dxfId="4595" priority="4596"/>
  </conditionalFormatting>
  <conditionalFormatting sqref="A5555:A5561">
    <cfRule type="duplicateValues" dxfId="4594" priority="4595"/>
  </conditionalFormatting>
  <conditionalFormatting sqref="A5555:A5561">
    <cfRule type="duplicateValues" dxfId="4593" priority="4594"/>
  </conditionalFormatting>
  <conditionalFormatting sqref="A5555:A5561">
    <cfRule type="duplicateValues" dxfId="4592" priority="4592"/>
    <cfRule type="duplicateValues" dxfId="4591" priority="4593"/>
  </conditionalFormatting>
  <conditionalFormatting sqref="A5555:A5561">
    <cfRule type="duplicateValues" dxfId="4590" priority="4591"/>
  </conditionalFormatting>
  <conditionalFormatting sqref="A5555:A5561">
    <cfRule type="duplicateValues" dxfId="4589" priority="4590"/>
  </conditionalFormatting>
  <conditionalFormatting sqref="A5555:A5561">
    <cfRule type="duplicateValues" dxfId="4588" priority="4589"/>
  </conditionalFormatting>
  <conditionalFormatting sqref="A5562:A5565">
    <cfRule type="duplicateValues" dxfId="4587" priority="4588"/>
  </conditionalFormatting>
  <conditionalFormatting sqref="A5562:A5565">
    <cfRule type="duplicateValues" dxfId="4586" priority="4587"/>
  </conditionalFormatting>
  <conditionalFormatting sqref="A5562:A5565">
    <cfRule type="duplicateValues" dxfId="4585" priority="4586"/>
  </conditionalFormatting>
  <conditionalFormatting sqref="A5562:A5565">
    <cfRule type="duplicateValues" dxfId="4584" priority="4585"/>
  </conditionalFormatting>
  <conditionalFormatting sqref="A5562:A5565">
    <cfRule type="duplicateValues" dxfId="4583" priority="4583"/>
    <cfRule type="duplicateValues" dxfId="4582" priority="4584"/>
  </conditionalFormatting>
  <conditionalFormatting sqref="A5562:A5565">
    <cfRule type="duplicateValues" dxfId="4581" priority="4582"/>
  </conditionalFormatting>
  <conditionalFormatting sqref="A5562:A5565">
    <cfRule type="duplicateValues" dxfId="4580" priority="4581"/>
  </conditionalFormatting>
  <conditionalFormatting sqref="A5562:A5565">
    <cfRule type="duplicateValues" dxfId="4579" priority="4580"/>
  </conditionalFormatting>
  <conditionalFormatting sqref="A5562:A5565">
    <cfRule type="duplicateValues" dxfId="4578" priority="4579"/>
  </conditionalFormatting>
  <conditionalFormatting sqref="A5562:A5565">
    <cfRule type="duplicateValues" dxfId="4577" priority="4578"/>
  </conditionalFormatting>
  <conditionalFormatting sqref="A5562:A5565">
    <cfRule type="duplicateValues" dxfId="4576" priority="4577"/>
  </conditionalFormatting>
  <conditionalFormatting sqref="A5562:A5565">
    <cfRule type="duplicateValues" dxfId="4575" priority="4576"/>
  </conditionalFormatting>
  <conditionalFormatting sqref="A5562:A5565">
    <cfRule type="duplicateValues" dxfId="4574" priority="4575"/>
  </conditionalFormatting>
  <conditionalFormatting sqref="A5562:A5565">
    <cfRule type="duplicateValues" dxfId="4573" priority="4574"/>
  </conditionalFormatting>
  <conditionalFormatting sqref="A5562:A5565">
    <cfRule type="duplicateValues" dxfId="4572" priority="4572"/>
    <cfRule type="duplicateValues" dxfId="4571" priority="4573"/>
  </conditionalFormatting>
  <conditionalFormatting sqref="A5562:A5565">
    <cfRule type="duplicateValues" dxfId="4570" priority="4571"/>
  </conditionalFormatting>
  <conditionalFormatting sqref="A5562:A5565">
    <cfRule type="duplicateValues" dxfId="4569" priority="4570"/>
  </conditionalFormatting>
  <conditionalFormatting sqref="A5562:A5565">
    <cfRule type="duplicateValues" dxfId="4568" priority="4569"/>
  </conditionalFormatting>
  <conditionalFormatting sqref="A5562:A5565">
    <cfRule type="duplicateValues" dxfId="4567" priority="4568"/>
  </conditionalFormatting>
  <conditionalFormatting sqref="A5562:A5565">
    <cfRule type="duplicateValues" dxfId="4566" priority="4567"/>
  </conditionalFormatting>
  <conditionalFormatting sqref="A5562:A5565">
    <cfRule type="duplicateValues" dxfId="4565" priority="4566"/>
  </conditionalFormatting>
  <conditionalFormatting sqref="A5562:A5565">
    <cfRule type="duplicateValues" dxfId="4564" priority="4565"/>
  </conditionalFormatting>
  <conditionalFormatting sqref="C5562:C5565">
    <cfRule type="cellIs" dxfId="4563" priority="4564" operator="lessThan">
      <formula>$H$2-3650</formula>
    </cfRule>
  </conditionalFormatting>
  <conditionalFormatting sqref="A5562:A5565">
    <cfRule type="duplicateValues" dxfId="4562" priority="4563"/>
  </conditionalFormatting>
  <conditionalFormatting sqref="A5562:A5565">
    <cfRule type="duplicateValues" dxfId="4561" priority="4562"/>
  </conditionalFormatting>
  <conditionalFormatting sqref="A5562:A5565">
    <cfRule type="duplicateValues" dxfId="4560" priority="4561"/>
  </conditionalFormatting>
  <conditionalFormatting sqref="A5562:A5565">
    <cfRule type="duplicateValues" dxfId="4559" priority="4560"/>
  </conditionalFormatting>
  <conditionalFormatting sqref="A5562:A5565">
    <cfRule type="duplicateValues" dxfId="4558" priority="4558"/>
    <cfRule type="duplicateValues" dxfId="4557" priority="4559"/>
  </conditionalFormatting>
  <conditionalFormatting sqref="A5562:A5565">
    <cfRule type="duplicateValues" dxfId="4556" priority="4557"/>
  </conditionalFormatting>
  <conditionalFormatting sqref="A5562:A5565">
    <cfRule type="duplicateValues" dxfId="4555" priority="4556"/>
  </conditionalFormatting>
  <conditionalFormatting sqref="A5562:A5565">
    <cfRule type="duplicateValues" dxfId="4554" priority="4555"/>
  </conditionalFormatting>
  <conditionalFormatting sqref="A5562:A5565">
    <cfRule type="duplicateValues" dxfId="4553" priority="4554"/>
  </conditionalFormatting>
  <conditionalFormatting sqref="A5562:A5565">
    <cfRule type="duplicateValues" dxfId="4552" priority="4553"/>
  </conditionalFormatting>
  <conditionalFormatting sqref="A5562:A5565">
    <cfRule type="duplicateValues" dxfId="4551" priority="4552"/>
  </conditionalFormatting>
  <conditionalFormatting sqref="A5562:A5565">
    <cfRule type="duplicateValues" dxfId="4550" priority="4551"/>
  </conditionalFormatting>
  <conditionalFormatting sqref="A5562:A5565">
    <cfRule type="duplicateValues" dxfId="4549" priority="4550"/>
  </conditionalFormatting>
  <conditionalFormatting sqref="A5562:A5565">
    <cfRule type="duplicateValues" dxfId="4548" priority="4549"/>
  </conditionalFormatting>
  <conditionalFormatting sqref="A5562:A5565">
    <cfRule type="duplicateValues" dxfId="4547" priority="4547"/>
    <cfRule type="duplicateValues" dxfId="4546" priority="4548"/>
  </conditionalFormatting>
  <conditionalFormatting sqref="A5562:A5565">
    <cfRule type="duplicateValues" dxfId="4545" priority="4546"/>
  </conditionalFormatting>
  <conditionalFormatting sqref="A5562:A5565">
    <cfRule type="duplicateValues" dxfId="4544" priority="4545"/>
  </conditionalFormatting>
  <conditionalFormatting sqref="A5562:A5565">
    <cfRule type="duplicateValues" dxfId="4543" priority="4544"/>
  </conditionalFormatting>
  <conditionalFormatting sqref="A5562:A5565">
    <cfRule type="duplicateValues" dxfId="4542" priority="4543"/>
  </conditionalFormatting>
  <conditionalFormatting sqref="A5562:A5565">
    <cfRule type="duplicateValues" dxfId="4541" priority="4542"/>
  </conditionalFormatting>
  <conditionalFormatting sqref="A5562:A5565">
    <cfRule type="duplicateValues" dxfId="4540" priority="4541"/>
  </conditionalFormatting>
  <conditionalFormatting sqref="A5562:A5565">
    <cfRule type="duplicateValues" dxfId="4539" priority="4540"/>
  </conditionalFormatting>
  <conditionalFormatting sqref="A5562:A5565">
    <cfRule type="duplicateValues" dxfId="4538" priority="4539"/>
  </conditionalFormatting>
  <conditionalFormatting sqref="A5562:A5565">
    <cfRule type="duplicateValues" dxfId="4537" priority="4538"/>
  </conditionalFormatting>
  <conditionalFormatting sqref="A5562:A5565">
    <cfRule type="duplicateValues" dxfId="4536" priority="4536"/>
    <cfRule type="duplicateValues" dxfId="4535" priority="4537"/>
  </conditionalFormatting>
  <conditionalFormatting sqref="A5562:A5565">
    <cfRule type="duplicateValues" dxfId="4534" priority="4535"/>
  </conditionalFormatting>
  <conditionalFormatting sqref="A5562:A5565">
    <cfRule type="duplicateValues" dxfId="4533" priority="4534"/>
  </conditionalFormatting>
  <conditionalFormatting sqref="A5562:A5565">
    <cfRule type="duplicateValues" dxfId="4532" priority="4533"/>
  </conditionalFormatting>
  <conditionalFormatting sqref="A5562:A5565">
    <cfRule type="duplicateValues" dxfId="4531" priority="4532"/>
  </conditionalFormatting>
  <conditionalFormatting sqref="A5562:A5565">
    <cfRule type="duplicateValues" dxfId="4530" priority="4531"/>
  </conditionalFormatting>
  <conditionalFormatting sqref="A5562:A5565">
    <cfRule type="duplicateValues" dxfId="4529" priority="4530"/>
  </conditionalFormatting>
  <conditionalFormatting sqref="A5562:A5565">
    <cfRule type="duplicateValues" dxfId="4528" priority="4529"/>
  </conditionalFormatting>
  <conditionalFormatting sqref="A5562:A5565">
    <cfRule type="duplicateValues" dxfId="4527" priority="4528"/>
  </conditionalFormatting>
  <conditionalFormatting sqref="A5562:A5565">
    <cfRule type="duplicateValues" dxfId="4526" priority="4527"/>
  </conditionalFormatting>
  <conditionalFormatting sqref="A5562:A5565">
    <cfRule type="duplicateValues" dxfId="4525" priority="4525"/>
    <cfRule type="duplicateValues" dxfId="4524" priority="4526"/>
  </conditionalFormatting>
  <conditionalFormatting sqref="A5562:A5565">
    <cfRule type="duplicateValues" dxfId="4523" priority="4524"/>
  </conditionalFormatting>
  <conditionalFormatting sqref="A5562:A5565">
    <cfRule type="duplicateValues" dxfId="4522" priority="4523"/>
  </conditionalFormatting>
  <conditionalFormatting sqref="A5562:A5565">
    <cfRule type="duplicateValues" dxfId="4521" priority="4522"/>
  </conditionalFormatting>
  <conditionalFormatting sqref="A5562:A5565">
    <cfRule type="duplicateValues" dxfId="4520" priority="4521"/>
  </conditionalFormatting>
  <conditionalFormatting sqref="A5562:A5565">
    <cfRule type="duplicateValues" dxfId="4519" priority="4520"/>
  </conditionalFormatting>
  <conditionalFormatting sqref="A5562:A5565">
    <cfRule type="duplicateValues" dxfId="4518" priority="4518"/>
    <cfRule type="duplicateValues" dxfId="4517" priority="4519"/>
  </conditionalFormatting>
  <conditionalFormatting sqref="A5562:A5565">
    <cfRule type="duplicateValues" dxfId="4516" priority="4517"/>
  </conditionalFormatting>
  <conditionalFormatting sqref="A5562:A5565">
    <cfRule type="duplicateValues" dxfId="4515" priority="4516"/>
  </conditionalFormatting>
  <conditionalFormatting sqref="A5562:A5565">
    <cfRule type="duplicateValues" dxfId="4514" priority="4515"/>
  </conditionalFormatting>
  <conditionalFormatting sqref="A5562:A5565">
    <cfRule type="duplicateValues" dxfId="4513" priority="4514"/>
  </conditionalFormatting>
  <conditionalFormatting sqref="A5566:A5567">
    <cfRule type="duplicateValues" dxfId="4512" priority="4513"/>
  </conditionalFormatting>
  <conditionalFormatting sqref="A5566:A5567">
    <cfRule type="duplicateValues" dxfId="4511" priority="4512"/>
  </conditionalFormatting>
  <conditionalFormatting sqref="A5566:A5567">
    <cfRule type="duplicateValues" dxfId="4510" priority="4511"/>
  </conditionalFormatting>
  <conditionalFormatting sqref="A5566:A5567">
    <cfRule type="duplicateValues" dxfId="4509" priority="4510"/>
  </conditionalFormatting>
  <conditionalFormatting sqref="A5566:A5567">
    <cfRule type="duplicateValues" dxfId="4508" priority="4508"/>
    <cfRule type="duplicateValues" dxfId="4507" priority="4509"/>
  </conditionalFormatting>
  <conditionalFormatting sqref="A5566:A5567">
    <cfRule type="duplicateValues" dxfId="4506" priority="4507"/>
  </conditionalFormatting>
  <conditionalFormatting sqref="A5566:A5567">
    <cfRule type="duplicateValues" dxfId="4505" priority="4506"/>
  </conditionalFormatting>
  <conditionalFormatting sqref="A5566:A5567">
    <cfRule type="duplicateValues" dxfId="4504" priority="4505"/>
  </conditionalFormatting>
  <conditionalFormatting sqref="A5566:A5567">
    <cfRule type="duplicateValues" dxfId="4503" priority="4504"/>
  </conditionalFormatting>
  <conditionalFormatting sqref="A5566:A5567">
    <cfRule type="duplicateValues" dxfId="4502" priority="4503"/>
  </conditionalFormatting>
  <conditionalFormatting sqref="A5566:A5567">
    <cfRule type="duplicateValues" dxfId="4501" priority="4502"/>
  </conditionalFormatting>
  <conditionalFormatting sqref="A5566:A5567">
    <cfRule type="duplicateValues" dxfId="4500" priority="4501"/>
  </conditionalFormatting>
  <conditionalFormatting sqref="A5566:A5567">
    <cfRule type="duplicateValues" dxfId="4499" priority="4500"/>
  </conditionalFormatting>
  <conditionalFormatting sqref="A5566:A5567">
    <cfRule type="duplicateValues" dxfId="4498" priority="4499"/>
  </conditionalFormatting>
  <conditionalFormatting sqref="A5566:A5567">
    <cfRule type="duplicateValues" dxfId="4497" priority="4497"/>
    <cfRule type="duplicateValues" dxfId="4496" priority="4498"/>
  </conditionalFormatting>
  <conditionalFormatting sqref="A5566:A5567">
    <cfRule type="duplicateValues" dxfId="4495" priority="4496"/>
  </conditionalFormatting>
  <conditionalFormatting sqref="A5566:A5567">
    <cfRule type="duplicateValues" dxfId="4494" priority="4495"/>
  </conditionalFormatting>
  <conditionalFormatting sqref="A5566:A5567">
    <cfRule type="duplicateValues" dxfId="4493" priority="4494"/>
  </conditionalFormatting>
  <conditionalFormatting sqref="A5566:A5567">
    <cfRule type="duplicateValues" dxfId="4492" priority="4493"/>
  </conditionalFormatting>
  <conditionalFormatting sqref="A5566:A5567">
    <cfRule type="duplicateValues" dxfId="4491" priority="4492"/>
  </conditionalFormatting>
  <conditionalFormatting sqref="A5566:A5567">
    <cfRule type="duplicateValues" dxfId="4490" priority="4491"/>
  </conditionalFormatting>
  <conditionalFormatting sqref="A5566:A5567">
    <cfRule type="duplicateValues" dxfId="4489" priority="4490"/>
  </conditionalFormatting>
  <conditionalFormatting sqref="C5566:C5567">
    <cfRule type="cellIs" dxfId="4488" priority="4489" operator="lessThan">
      <formula>$H$2-3650</formula>
    </cfRule>
  </conditionalFormatting>
  <conditionalFormatting sqref="A5566:A5567">
    <cfRule type="duplicateValues" dxfId="4487" priority="4488"/>
  </conditionalFormatting>
  <conditionalFormatting sqref="A5566:A5567">
    <cfRule type="duplicateValues" dxfId="4486" priority="4487"/>
  </conditionalFormatting>
  <conditionalFormatting sqref="A5566:A5567">
    <cfRule type="duplicateValues" dxfId="4485" priority="4486"/>
  </conditionalFormatting>
  <conditionalFormatting sqref="A5566:A5567">
    <cfRule type="duplicateValues" dxfId="4484" priority="4485"/>
  </conditionalFormatting>
  <conditionalFormatting sqref="A5566:A5567">
    <cfRule type="duplicateValues" dxfId="4483" priority="4483"/>
    <cfRule type="duplicateValues" dxfId="4482" priority="4484"/>
  </conditionalFormatting>
  <conditionalFormatting sqref="A5566:A5567">
    <cfRule type="duplicateValues" dxfId="4481" priority="4482"/>
  </conditionalFormatting>
  <conditionalFormatting sqref="A5566:A5567">
    <cfRule type="duplicateValues" dxfId="4480" priority="4481"/>
  </conditionalFormatting>
  <conditionalFormatting sqref="A5566:A5567">
    <cfRule type="duplicateValues" dxfId="4479" priority="4480"/>
  </conditionalFormatting>
  <conditionalFormatting sqref="A5566:A5567">
    <cfRule type="duplicateValues" dxfId="4478" priority="4479"/>
  </conditionalFormatting>
  <conditionalFormatting sqref="A5566:A5567">
    <cfRule type="duplicateValues" dxfId="4477" priority="4478"/>
  </conditionalFormatting>
  <conditionalFormatting sqref="A5566:A5567">
    <cfRule type="duplicateValues" dxfId="4476" priority="4477"/>
  </conditionalFormatting>
  <conditionalFormatting sqref="A5566:A5567">
    <cfRule type="duplicateValues" dxfId="4475" priority="4476"/>
  </conditionalFormatting>
  <conditionalFormatting sqref="A5566:A5567">
    <cfRule type="duplicateValues" dxfId="4474" priority="4475"/>
  </conditionalFormatting>
  <conditionalFormatting sqref="A5566:A5567">
    <cfRule type="duplicateValues" dxfId="4473" priority="4474"/>
  </conditionalFormatting>
  <conditionalFormatting sqref="A5566:A5567">
    <cfRule type="duplicateValues" dxfId="4472" priority="4472"/>
    <cfRule type="duplicateValues" dxfId="4471" priority="4473"/>
  </conditionalFormatting>
  <conditionalFormatting sqref="A5566:A5567">
    <cfRule type="duplicateValues" dxfId="4470" priority="4471"/>
  </conditionalFormatting>
  <conditionalFormatting sqref="A5566:A5567">
    <cfRule type="duplicateValues" dxfId="4469" priority="4470"/>
  </conditionalFormatting>
  <conditionalFormatting sqref="A5566:A5567">
    <cfRule type="duplicateValues" dxfId="4468" priority="4469"/>
  </conditionalFormatting>
  <conditionalFormatting sqref="A5566:A5567">
    <cfRule type="duplicateValues" dxfId="4467" priority="4468"/>
  </conditionalFormatting>
  <conditionalFormatting sqref="A5566:A5567">
    <cfRule type="duplicateValues" dxfId="4466" priority="4467"/>
  </conditionalFormatting>
  <conditionalFormatting sqref="A5566:A5567">
    <cfRule type="duplicateValues" dxfId="4465" priority="4466"/>
  </conditionalFormatting>
  <conditionalFormatting sqref="A5566:A5567">
    <cfRule type="duplicateValues" dxfId="4464" priority="4465"/>
  </conditionalFormatting>
  <conditionalFormatting sqref="A5566:A5567">
    <cfRule type="duplicateValues" dxfId="4463" priority="4464"/>
  </conditionalFormatting>
  <conditionalFormatting sqref="A5566:A5567">
    <cfRule type="duplicateValues" dxfId="4462" priority="4463"/>
  </conditionalFormatting>
  <conditionalFormatting sqref="A5566:A5567">
    <cfRule type="duplicateValues" dxfId="4461" priority="4461"/>
    <cfRule type="duplicateValues" dxfId="4460" priority="4462"/>
  </conditionalFormatting>
  <conditionalFormatting sqref="A5566:A5567">
    <cfRule type="duplicateValues" dxfId="4459" priority="4460"/>
  </conditionalFormatting>
  <conditionalFormatting sqref="A5566:A5567">
    <cfRule type="duplicateValues" dxfId="4458" priority="4459"/>
  </conditionalFormatting>
  <conditionalFormatting sqref="A5566:A5567">
    <cfRule type="duplicateValues" dxfId="4457" priority="4458"/>
  </conditionalFormatting>
  <conditionalFormatting sqref="A5566:A5567">
    <cfRule type="duplicateValues" dxfId="4456" priority="4457"/>
  </conditionalFormatting>
  <conditionalFormatting sqref="A5566:A5567">
    <cfRule type="duplicateValues" dxfId="4455" priority="4456"/>
  </conditionalFormatting>
  <conditionalFormatting sqref="A5566:A5567">
    <cfRule type="duplicateValues" dxfId="4454" priority="4455"/>
  </conditionalFormatting>
  <conditionalFormatting sqref="A5566:A5567">
    <cfRule type="duplicateValues" dxfId="4453" priority="4454"/>
  </conditionalFormatting>
  <conditionalFormatting sqref="A5566:A5567">
    <cfRule type="duplicateValues" dxfId="4452" priority="4453"/>
  </conditionalFormatting>
  <conditionalFormatting sqref="A5566:A5567">
    <cfRule type="duplicateValues" dxfId="4451" priority="4452"/>
  </conditionalFormatting>
  <conditionalFormatting sqref="A5566:A5567">
    <cfRule type="duplicateValues" dxfId="4450" priority="4450"/>
    <cfRule type="duplicateValues" dxfId="4449" priority="4451"/>
  </conditionalFormatting>
  <conditionalFormatting sqref="A5566:A5567">
    <cfRule type="duplicateValues" dxfId="4448" priority="4449"/>
  </conditionalFormatting>
  <conditionalFormatting sqref="A5566:A5567">
    <cfRule type="duplicateValues" dxfId="4447" priority="4448"/>
  </conditionalFormatting>
  <conditionalFormatting sqref="A5566:A5567">
    <cfRule type="duplicateValues" dxfId="4446" priority="4447"/>
  </conditionalFormatting>
  <conditionalFormatting sqref="A5566:A5567">
    <cfRule type="duplicateValues" dxfId="4445" priority="4446"/>
  </conditionalFormatting>
  <conditionalFormatting sqref="A5566:A5567">
    <cfRule type="duplicateValues" dxfId="4444" priority="4445"/>
  </conditionalFormatting>
  <conditionalFormatting sqref="A5566:A5567">
    <cfRule type="duplicateValues" dxfId="4443" priority="4443"/>
    <cfRule type="duplicateValues" dxfId="4442" priority="4444"/>
  </conditionalFormatting>
  <conditionalFormatting sqref="A5566:A5567">
    <cfRule type="duplicateValues" dxfId="4441" priority="4442"/>
  </conditionalFormatting>
  <conditionalFormatting sqref="A5566:A5567">
    <cfRule type="duplicateValues" dxfId="4440" priority="4441"/>
  </conditionalFormatting>
  <conditionalFormatting sqref="A5566:A5567">
    <cfRule type="duplicateValues" dxfId="4439" priority="4440"/>
  </conditionalFormatting>
  <conditionalFormatting sqref="A5566:A5567">
    <cfRule type="duplicateValues" dxfId="4438" priority="4439"/>
  </conditionalFormatting>
  <conditionalFormatting sqref="A5566:A5567">
    <cfRule type="duplicateValues" dxfId="4437" priority="4438"/>
  </conditionalFormatting>
  <conditionalFormatting sqref="A5568:A5569">
    <cfRule type="duplicateValues" dxfId="4436" priority="4437"/>
  </conditionalFormatting>
  <conditionalFormatting sqref="A5568:A5569">
    <cfRule type="duplicateValues" dxfId="4435" priority="4436"/>
  </conditionalFormatting>
  <conditionalFormatting sqref="A5568:A5569">
    <cfRule type="duplicateValues" dxfId="4434" priority="4435"/>
  </conditionalFormatting>
  <conditionalFormatting sqref="A5568:A5569">
    <cfRule type="duplicateValues" dxfId="4433" priority="4434"/>
  </conditionalFormatting>
  <conditionalFormatting sqref="A5568:A5569">
    <cfRule type="duplicateValues" dxfId="4432" priority="4432"/>
    <cfRule type="duplicateValues" dxfId="4431" priority="4433"/>
  </conditionalFormatting>
  <conditionalFormatting sqref="A5568:A5569">
    <cfRule type="duplicateValues" dxfId="4430" priority="4431"/>
  </conditionalFormatting>
  <conditionalFormatting sqref="A5568:A5569">
    <cfRule type="duplicateValues" dxfId="4429" priority="4430"/>
  </conditionalFormatting>
  <conditionalFormatting sqref="A5568:A5569">
    <cfRule type="duplicateValues" dxfId="4428" priority="4429"/>
  </conditionalFormatting>
  <conditionalFormatting sqref="A5568:A5569">
    <cfRule type="duplicateValues" dxfId="4427" priority="4428"/>
  </conditionalFormatting>
  <conditionalFormatting sqref="A5568:A5569">
    <cfRule type="duplicateValues" dxfId="4426" priority="4427"/>
  </conditionalFormatting>
  <conditionalFormatting sqref="A5568:A5569">
    <cfRule type="duplicateValues" dxfId="4425" priority="4426"/>
  </conditionalFormatting>
  <conditionalFormatting sqref="A5568:A5569">
    <cfRule type="duplicateValues" dxfId="4424" priority="4425"/>
  </conditionalFormatting>
  <conditionalFormatting sqref="A5568:A5569">
    <cfRule type="duplicateValues" dxfId="4423" priority="4424"/>
  </conditionalFormatting>
  <conditionalFormatting sqref="A5568:A5569">
    <cfRule type="duplicateValues" dxfId="4422" priority="4423"/>
  </conditionalFormatting>
  <conditionalFormatting sqref="A5568:A5569">
    <cfRule type="duplicateValues" dxfId="4421" priority="4421"/>
    <cfRule type="duplicateValues" dxfId="4420" priority="4422"/>
  </conditionalFormatting>
  <conditionalFormatting sqref="A5568:A5569">
    <cfRule type="duplicateValues" dxfId="4419" priority="4420"/>
  </conditionalFormatting>
  <conditionalFormatting sqref="A5568:A5569">
    <cfRule type="duplicateValues" dxfId="4418" priority="4419"/>
  </conditionalFormatting>
  <conditionalFormatting sqref="A5568:A5569">
    <cfRule type="duplicateValues" dxfId="4417" priority="4418"/>
  </conditionalFormatting>
  <conditionalFormatting sqref="A5568:A5569">
    <cfRule type="duplicateValues" dxfId="4416" priority="4417"/>
  </conditionalFormatting>
  <conditionalFormatting sqref="A5568:A5569">
    <cfRule type="duplicateValues" dxfId="4415" priority="4416"/>
  </conditionalFormatting>
  <conditionalFormatting sqref="A5568:A5569">
    <cfRule type="duplicateValues" dxfId="4414" priority="4415"/>
  </conditionalFormatting>
  <conditionalFormatting sqref="A5568:A5569">
    <cfRule type="duplicateValues" dxfId="4413" priority="4414"/>
  </conditionalFormatting>
  <conditionalFormatting sqref="C5568:C5569">
    <cfRule type="cellIs" dxfId="4412" priority="4413" operator="lessThan">
      <formula>$H$2-3650</formula>
    </cfRule>
  </conditionalFormatting>
  <conditionalFormatting sqref="A5568:A5569">
    <cfRule type="duplicateValues" dxfId="4411" priority="4412"/>
  </conditionalFormatting>
  <conditionalFormatting sqref="A5568:A5569">
    <cfRule type="duplicateValues" dxfId="4410" priority="4411"/>
  </conditionalFormatting>
  <conditionalFormatting sqref="A5568:A5569">
    <cfRule type="duplicateValues" dxfId="4409" priority="4410"/>
  </conditionalFormatting>
  <conditionalFormatting sqref="A5568:A5569">
    <cfRule type="duplicateValues" dxfId="4408" priority="4409"/>
  </conditionalFormatting>
  <conditionalFormatting sqref="A5568:A5569">
    <cfRule type="duplicateValues" dxfId="4407" priority="4407"/>
    <cfRule type="duplicateValues" dxfId="4406" priority="4408"/>
  </conditionalFormatting>
  <conditionalFormatting sqref="A5568:A5569">
    <cfRule type="duplicateValues" dxfId="4405" priority="4406"/>
  </conditionalFormatting>
  <conditionalFormatting sqref="A5568:A5569">
    <cfRule type="duplicateValues" dxfId="4404" priority="4405"/>
  </conditionalFormatting>
  <conditionalFormatting sqref="A5568:A5569">
    <cfRule type="duplicateValues" dxfId="4403" priority="4404"/>
  </conditionalFormatting>
  <conditionalFormatting sqref="A5568:A5569">
    <cfRule type="duplicateValues" dxfId="4402" priority="4403"/>
  </conditionalFormatting>
  <conditionalFormatting sqref="A5568:A5569">
    <cfRule type="duplicateValues" dxfId="4401" priority="4402"/>
  </conditionalFormatting>
  <conditionalFormatting sqref="A5568:A5569">
    <cfRule type="duplicateValues" dxfId="4400" priority="4401"/>
  </conditionalFormatting>
  <conditionalFormatting sqref="A5568:A5569">
    <cfRule type="duplicateValues" dxfId="4399" priority="4400"/>
  </conditionalFormatting>
  <conditionalFormatting sqref="A5568:A5569">
    <cfRule type="duplicateValues" dxfId="4398" priority="4399"/>
  </conditionalFormatting>
  <conditionalFormatting sqref="A5568:A5569">
    <cfRule type="duplicateValues" dxfId="4397" priority="4398"/>
  </conditionalFormatting>
  <conditionalFormatting sqref="A5568:A5569">
    <cfRule type="duplicateValues" dxfId="4396" priority="4396"/>
    <cfRule type="duplicateValues" dxfId="4395" priority="4397"/>
  </conditionalFormatting>
  <conditionalFormatting sqref="A5568:A5569">
    <cfRule type="duplicateValues" dxfId="4394" priority="4395"/>
  </conditionalFormatting>
  <conditionalFormatting sqref="A5568:A5569">
    <cfRule type="duplicateValues" dxfId="4393" priority="4394"/>
  </conditionalFormatting>
  <conditionalFormatting sqref="A5568:A5569">
    <cfRule type="duplicateValues" dxfId="4392" priority="4393"/>
  </conditionalFormatting>
  <conditionalFormatting sqref="A5568:A5569">
    <cfRule type="duplicateValues" dxfId="4391" priority="4392"/>
  </conditionalFormatting>
  <conditionalFormatting sqref="A5568:A5569">
    <cfRule type="duplicateValues" dxfId="4390" priority="4391"/>
  </conditionalFormatting>
  <conditionalFormatting sqref="A5568:A5569">
    <cfRule type="duplicateValues" dxfId="4389" priority="4390"/>
  </conditionalFormatting>
  <conditionalFormatting sqref="A5568:A5569">
    <cfRule type="duplicateValues" dxfId="4388" priority="4389"/>
  </conditionalFormatting>
  <conditionalFormatting sqref="A5568:A5569">
    <cfRule type="duplicateValues" dxfId="4387" priority="4388"/>
  </conditionalFormatting>
  <conditionalFormatting sqref="A5568:A5569">
    <cfRule type="duplicateValues" dxfId="4386" priority="4387"/>
  </conditionalFormatting>
  <conditionalFormatting sqref="A5568:A5569">
    <cfRule type="duplicateValues" dxfId="4385" priority="4385"/>
    <cfRule type="duplicateValues" dxfId="4384" priority="4386"/>
  </conditionalFormatting>
  <conditionalFormatting sqref="A5568:A5569">
    <cfRule type="duplicateValues" dxfId="4383" priority="4384"/>
  </conditionalFormatting>
  <conditionalFormatting sqref="A5568:A5569">
    <cfRule type="duplicateValues" dxfId="4382" priority="4383"/>
  </conditionalFormatting>
  <conditionalFormatting sqref="A5568:A5569">
    <cfRule type="duplicateValues" dxfId="4381" priority="4382"/>
  </conditionalFormatting>
  <conditionalFormatting sqref="A5568:A5569">
    <cfRule type="duplicateValues" dxfId="4380" priority="4381"/>
  </conditionalFormatting>
  <conditionalFormatting sqref="A5568:A5569">
    <cfRule type="duplicateValues" dxfId="4379" priority="4380"/>
  </conditionalFormatting>
  <conditionalFormatting sqref="A5568:A5569">
    <cfRule type="duplicateValues" dxfId="4378" priority="4379"/>
  </conditionalFormatting>
  <conditionalFormatting sqref="A5568:A5569">
    <cfRule type="duplicateValues" dxfId="4377" priority="4378"/>
  </conditionalFormatting>
  <conditionalFormatting sqref="A5568:A5569">
    <cfRule type="duplicateValues" dxfId="4376" priority="4377"/>
  </conditionalFormatting>
  <conditionalFormatting sqref="A5568:A5569">
    <cfRule type="duplicateValues" dxfId="4375" priority="4376"/>
  </conditionalFormatting>
  <conditionalFormatting sqref="A5568:A5569">
    <cfRule type="duplicateValues" dxfId="4374" priority="4374"/>
    <cfRule type="duplicateValues" dxfId="4373" priority="4375"/>
  </conditionalFormatting>
  <conditionalFormatting sqref="A5568:A5569">
    <cfRule type="duplicateValues" dxfId="4372" priority="4373"/>
  </conditionalFormatting>
  <conditionalFormatting sqref="A5568:A5569">
    <cfRule type="duplicateValues" dxfId="4371" priority="4372"/>
  </conditionalFormatting>
  <conditionalFormatting sqref="A5568:A5569">
    <cfRule type="duplicateValues" dxfId="4370" priority="4371"/>
  </conditionalFormatting>
  <conditionalFormatting sqref="A5568:A5569">
    <cfRule type="duplicateValues" dxfId="4369" priority="4370"/>
  </conditionalFormatting>
  <conditionalFormatting sqref="A5568:A5569">
    <cfRule type="duplicateValues" dxfId="4368" priority="4369"/>
  </conditionalFormatting>
  <conditionalFormatting sqref="A5568:A5569">
    <cfRule type="duplicateValues" dxfId="4367" priority="4367"/>
    <cfRule type="duplicateValues" dxfId="4366" priority="4368"/>
  </conditionalFormatting>
  <conditionalFormatting sqref="A5568:A5569">
    <cfRule type="duplicateValues" dxfId="4365" priority="4366"/>
  </conditionalFormatting>
  <conditionalFormatting sqref="A5568:A5569">
    <cfRule type="duplicateValues" dxfId="4364" priority="4365"/>
  </conditionalFormatting>
  <conditionalFormatting sqref="A5568:A5569">
    <cfRule type="duplicateValues" dxfId="4363" priority="4364"/>
  </conditionalFormatting>
  <conditionalFormatting sqref="A5568:A5569">
    <cfRule type="duplicateValues" dxfId="4362" priority="4363"/>
  </conditionalFormatting>
  <conditionalFormatting sqref="A5568:A5569">
    <cfRule type="duplicateValues" dxfId="4361" priority="4362"/>
  </conditionalFormatting>
  <conditionalFormatting sqref="A5568:A5569">
    <cfRule type="duplicateValues" dxfId="4360" priority="4361"/>
  </conditionalFormatting>
  <conditionalFormatting sqref="C5570:C5572">
    <cfRule type="cellIs" dxfId="4359" priority="4360" operator="lessThan">
      <formula>$H$2-3650</formula>
    </cfRule>
  </conditionalFormatting>
  <conditionalFormatting sqref="A5570:A5572">
    <cfRule type="duplicateValues" dxfId="4358" priority="4359"/>
  </conditionalFormatting>
  <conditionalFormatting sqref="A5570:A5572">
    <cfRule type="duplicateValues" dxfId="4357" priority="4358"/>
  </conditionalFormatting>
  <conditionalFormatting sqref="A5570:A5572">
    <cfRule type="duplicateValues" dxfId="4356" priority="4357"/>
  </conditionalFormatting>
  <conditionalFormatting sqref="A5570:A5572">
    <cfRule type="duplicateValues" dxfId="4355" priority="4356"/>
  </conditionalFormatting>
  <conditionalFormatting sqref="A5570:A5572">
    <cfRule type="duplicateValues" dxfId="4354" priority="4354"/>
    <cfRule type="duplicateValues" dxfId="4353" priority="4355"/>
  </conditionalFormatting>
  <conditionalFormatting sqref="A5570:A5572">
    <cfRule type="duplicateValues" dxfId="4352" priority="4353"/>
  </conditionalFormatting>
  <conditionalFormatting sqref="A5570:A5572">
    <cfRule type="duplicateValues" dxfId="4351" priority="4352"/>
  </conditionalFormatting>
  <conditionalFormatting sqref="A5570:A5572">
    <cfRule type="duplicateValues" dxfId="4350" priority="4351"/>
  </conditionalFormatting>
  <conditionalFormatting sqref="A5570:A5572">
    <cfRule type="duplicateValues" dxfId="4349" priority="4350"/>
  </conditionalFormatting>
  <conditionalFormatting sqref="A5570:A5572">
    <cfRule type="duplicateValues" dxfId="4348" priority="4349"/>
  </conditionalFormatting>
  <conditionalFormatting sqref="A5570:A5572">
    <cfRule type="duplicateValues" dxfId="4347" priority="4348"/>
  </conditionalFormatting>
  <conditionalFormatting sqref="A5570:A5572">
    <cfRule type="duplicateValues" dxfId="4346" priority="4347"/>
  </conditionalFormatting>
  <conditionalFormatting sqref="A5570:A5572">
    <cfRule type="duplicateValues" dxfId="4345" priority="4346"/>
  </conditionalFormatting>
  <conditionalFormatting sqref="A5570:A5572">
    <cfRule type="duplicateValues" dxfId="4344" priority="4345"/>
  </conditionalFormatting>
  <conditionalFormatting sqref="A5570:A5572">
    <cfRule type="duplicateValues" dxfId="4343" priority="4343"/>
    <cfRule type="duplicateValues" dxfId="4342" priority="4344"/>
  </conditionalFormatting>
  <conditionalFormatting sqref="A5570:A5572">
    <cfRule type="duplicateValues" dxfId="4341" priority="4342"/>
  </conditionalFormatting>
  <conditionalFormatting sqref="A5570:A5572">
    <cfRule type="duplicateValues" dxfId="4340" priority="4341"/>
  </conditionalFormatting>
  <conditionalFormatting sqref="A5570:A5572">
    <cfRule type="duplicateValues" dxfId="4339" priority="4340"/>
  </conditionalFormatting>
  <conditionalFormatting sqref="A5570:A5572">
    <cfRule type="duplicateValues" dxfId="4338" priority="4339"/>
  </conditionalFormatting>
  <conditionalFormatting sqref="A5570:A5572">
    <cfRule type="duplicateValues" dxfId="4337" priority="4338"/>
  </conditionalFormatting>
  <conditionalFormatting sqref="A5570:A5572">
    <cfRule type="duplicateValues" dxfId="4336" priority="4337"/>
  </conditionalFormatting>
  <conditionalFormatting sqref="A5570:A5572">
    <cfRule type="duplicateValues" dxfId="4335" priority="4336"/>
  </conditionalFormatting>
  <conditionalFormatting sqref="A5570:A5572">
    <cfRule type="duplicateValues" dxfId="4334" priority="4335"/>
  </conditionalFormatting>
  <conditionalFormatting sqref="A5570:A5572">
    <cfRule type="duplicateValues" dxfId="4333" priority="4334"/>
  </conditionalFormatting>
  <conditionalFormatting sqref="A5570:A5572">
    <cfRule type="duplicateValues" dxfId="4332" priority="4333"/>
  </conditionalFormatting>
  <conditionalFormatting sqref="A5570:A5572">
    <cfRule type="duplicateValues" dxfId="4331" priority="4332"/>
  </conditionalFormatting>
  <conditionalFormatting sqref="A5570:A5572">
    <cfRule type="duplicateValues" dxfId="4330" priority="4330"/>
    <cfRule type="duplicateValues" dxfId="4329" priority="4331"/>
  </conditionalFormatting>
  <conditionalFormatting sqref="A5570:A5572">
    <cfRule type="duplicateValues" dxfId="4328" priority="4329"/>
  </conditionalFormatting>
  <conditionalFormatting sqref="A5570:A5572">
    <cfRule type="duplicateValues" dxfId="4327" priority="4328"/>
  </conditionalFormatting>
  <conditionalFormatting sqref="A5570:A5572">
    <cfRule type="duplicateValues" dxfId="4326" priority="4327"/>
  </conditionalFormatting>
  <conditionalFormatting sqref="A5570:A5572">
    <cfRule type="duplicateValues" dxfId="4325" priority="4326"/>
  </conditionalFormatting>
  <conditionalFormatting sqref="A5570:A5572">
    <cfRule type="duplicateValues" dxfId="4324" priority="4325"/>
  </conditionalFormatting>
  <conditionalFormatting sqref="A5570:A5572">
    <cfRule type="duplicateValues" dxfId="4323" priority="4324"/>
  </conditionalFormatting>
  <conditionalFormatting sqref="A5570:A5572">
    <cfRule type="duplicateValues" dxfId="4322" priority="4323"/>
  </conditionalFormatting>
  <conditionalFormatting sqref="A5570:A5572">
    <cfRule type="duplicateValues" dxfId="4321" priority="4322"/>
  </conditionalFormatting>
  <conditionalFormatting sqref="A5570:A5572">
    <cfRule type="duplicateValues" dxfId="4320" priority="4321"/>
  </conditionalFormatting>
  <conditionalFormatting sqref="A5570:A5572">
    <cfRule type="duplicateValues" dxfId="4319" priority="4319"/>
    <cfRule type="duplicateValues" dxfId="4318" priority="4320"/>
  </conditionalFormatting>
  <conditionalFormatting sqref="A5570:A5572">
    <cfRule type="duplicateValues" dxfId="4317" priority="4318"/>
  </conditionalFormatting>
  <conditionalFormatting sqref="A5570:A5572">
    <cfRule type="duplicateValues" dxfId="4316" priority="4317"/>
  </conditionalFormatting>
  <conditionalFormatting sqref="A5570:A5572">
    <cfRule type="duplicateValues" dxfId="4315" priority="4316"/>
  </conditionalFormatting>
  <conditionalFormatting sqref="A5570:A5572">
    <cfRule type="duplicateValues" dxfId="4314" priority="4315"/>
  </conditionalFormatting>
  <conditionalFormatting sqref="A5570:A5572">
    <cfRule type="duplicateValues" dxfId="4313" priority="4314"/>
  </conditionalFormatting>
  <conditionalFormatting sqref="A5570:A5572">
    <cfRule type="duplicateValues" dxfId="4312" priority="4313"/>
  </conditionalFormatting>
  <conditionalFormatting sqref="A5570:A5572">
    <cfRule type="duplicateValues" dxfId="4311" priority="4312"/>
  </conditionalFormatting>
  <conditionalFormatting sqref="A5570:A5572">
    <cfRule type="duplicateValues" dxfId="4310" priority="4311"/>
  </conditionalFormatting>
  <conditionalFormatting sqref="A5570:A5572">
    <cfRule type="duplicateValues" dxfId="4309" priority="4310"/>
  </conditionalFormatting>
  <conditionalFormatting sqref="A5570:A5572">
    <cfRule type="duplicateValues" dxfId="4308" priority="4308"/>
    <cfRule type="duplicateValues" dxfId="4307" priority="4309"/>
  </conditionalFormatting>
  <conditionalFormatting sqref="A5570:A5572">
    <cfRule type="duplicateValues" dxfId="4306" priority="4307"/>
  </conditionalFormatting>
  <conditionalFormatting sqref="A5570:A5572">
    <cfRule type="duplicateValues" dxfId="4305" priority="4306"/>
  </conditionalFormatting>
  <conditionalFormatting sqref="A5570:A5572">
    <cfRule type="duplicateValues" dxfId="4304" priority="4305"/>
  </conditionalFormatting>
  <conditionalFormatting sqref="A5570:A5572">
    <cfRule type="duplicateValues" dxfId="4303" priority="4304"/>
  </conditionalFormatting>
  <conditionalFormatting sqref="A5570:A5572">
    <cfRule type="duplicateValues" dxfId="4302" priority="4303"/>
  </conditionalFormatting>
  <conditionalFormatting sqref="A5570:A5572">
    <cfRule type="duplicateValues" dxfId="4301" priority="4302"/>
  </conditionalFormatting>
  <conditionalFormatting sqref="A5570:A5572">
    <cfRule type="duplicateValues" dxfId="4300" priority="4301"/>
  </conditionalFormatting>
  <conditionalFormatting sqref="A5570:A5572">
    <cfRule type="duplicateValues" dxfId="4299" priority="4300"/>
  </conditionalFormatting>
  <conditionalFormatting sqref="A5570:A5572">
    <cfRule type="duplicateValues" dxfId="4298" priority="4299"/>
  </conditionalFormatting>
  <conditionalFormatting sqref="A5570:A5572">
    <cfRule type="duplicateValues" dxfId="4297" priority="4297"/>
    <cfRule type="duplicateValues" dxfId="4296" priority="4298"/>
  </conditionalFormatting>
  <conditionalFormatting sqref="A5570:A5572">
    <cfRule type="duplicateValues" dxfId="4295" priority="4296"/>
  </conditionalFormatting>
  <conditionalFormatting sqref="A5570:A5572">
    <cfRule type="duplicateValues" dxfId="4294" priority="4295"/>
  </conditionalFormatting>
  <conditionalFormatting sqref="A5570:A5572">
    <cfRule type="duplicateValues" dxfId="4293" priority="4294"/>
  </conditionalFormatting>
  <conditionalFormatting sqref="A5570:A5572">
    <cfRule type="duplicateValues" dxfId="4292" priority="4293"/>
  </conditionalFormatting>
  <conditionalFormatting sqref="A5570:A5572">
    <cfRule type="duplicateValues" dxfId="4291" priority="4292"/>
  </conditionalFormatting>
  <conditionalFormatting sqref="A5570:A5572">
    <cfRule type="duplicateValues" dxfId="4290" priority="4290"/>
    <cfRule type="duplicateValues" dxfId="4289" priority="4291"/>
  </conditionalFormatting>
  <conditionalFormatting sqref="A5570:A5572">
    <cfRule type="duplicateValues" dxfId="4288" priority="4289"/>
  </conditionalFormatting>
  <conditionalFormatting sqref="A5570:A5572">
    <cfRule type="duplicateValues" dxfId="4287" priority="4288"/>
  </conditionalFormatting>
  <conditionalFormatting sqref="A5570:A5572">
    <cfRule type="duplicateValues" dxfId="4286" priority="4287"/>
  </conditionalFormatting>
  <conditionalFormatting sqref="A5570:A5572">
    <cfRule type="duplicateValues" dxfId="4285" priority="4286"/>
  </conditionalFormatting>
  <conditionalFormatting sqref="A5570:A5572">
    <cfRule type="duplicateValues" dxfId="4284" priority="4285"/>
  </conditionalFormatting>
  <conditionalFormatting sqref="A5570:A5572">
    <cfRule type="duplicateValues" dxfId="4283" priority="4284"/>
  </conditionalFormatting>
  <conditionalFormatting sqref="A5614:A5617">
    <cfRule type="duplicateValues" dxfId="4282" priority="4283"/>
  </conditionalFormatting>
  <conditionalFormatting sqref="A5614:A5617">
    <cfRule type="duplicateValues" dxfId="4281" priority="4282"/>
  </conditionalFormatting>
  <conditionalFormatting sqref="A5614:A5617">
    <cfRule type="duplicateValues" dxfId="4280" priority="4281"/>
  </conditionalFormatting>
  <conditionalFormatting sqref="A5614:A5617">
    <cfRule type="duplicateValues" dxfId="4279" priority="4280"/>
  </conditionalFormatting>
  <conditionalFormatting sqref="A5614:A5617">
    <cfRule type="duplicateValues" dxfId="4278" priority="4278"/>
    <cfRule type="duplicateValues" dxfId="4277" priority="4279"/>
  </conditionalFormatting>
  <conditionalFormatting sqref="A5614:A5617">
    <cfRule type="duplicateValues" dxfId="4276" priority="4277"/>
  </conditionalFormatting>
  <conditionalFormatting sqref="A5614:A5617">
    <cfRule type="duplicateValues" dxfId="4275" priority="4276"/>
  </conditionalFormatting>
  <conditionalFormatting sqref="A5614:A5617">
    <cfRule type="duplicateValues" dxfId="4274" priority="4275"/>
  </conditionalFormatting>
  <conditionalFormatting sqref="A5614:A5617">
    <cfRule type="duplicateValues" dxfId="4273" priority="4274"/>
  </conditionalFormatting>
  <conditionalFormatting sqref="A5614:A5617">
    <cfRule type="duplicateValues" dxfId="4272" priority="4273"/>
  </conditionalFormatting>
  <conditionalFormatting sqref="A5614:A5617">
    <cfRule type="duplicateValues" dxfId="4271" priority="4272"/>
  </conditionalFormatting>
  <conditionalFormatting sqref="A5614:A5617">
    <cfRule type="duplicateValues" dxfId="4270" priority="4271"/>
  </conditionalFormatting>
  <conditionalFormatting sqref="A5614:A5617">
    <cfRule type="duplicateValues" dxfId="4269" priority="4270"/>
  </conditionalFormatting>
  <conditionalFormatting sqref="A5614:A5617">
    <cfRule type="duplicateValues" dxfId="4268" priority="4269"/>
  </conditionalFormatting>
  <conditionalFormatting sqref="A5614:A5617">
    <cfRule type="duplicateValues" dxfId="4267" priority="4267"/>
    <cfRule type="duplicateValues" dxfId="4266" priority="4268"/>
  </conditionalFormatting>
  <conditionalFormatting sqref="A5614:A5617">
    <cfRule type="duplicateValues" dxfId="4265" priority="4266"/>
  </conditionalFormatting>
  <conditionalFormatting sqref="A5614:A5617">
    <cfRule type="duplicateValues" dxfId="4264" priority="4265"/>
  </conditionalFormatting>
  <conditionalFormatting sqref="A5614:A5617">
    <cfRule type="duplicateValues" dxfId="4263" priority="4264"/>
  </conditionalFormatting>
  <conditionalFormatting sqref="A5614:A5617">
    <cfRule type="duplicateValues" dxfId="4262" priority="4263"/>
  </conditionalFormatting>
  <conditionalFormatting sqref="A5614:A5617">
    <cfRule type="duplicateValues" dxfId="4261" priority="4262"/>
  </conditionalFormatting>
  <conditionalFormatting sqref="A5614:A5617">
    <cfRule type="duplicateValues" dxfId="4260" priority="4261"/>
  </conditionalFormatting>
  <conditionalFormatting sqref="A5614:A5617">
    <cfRule type="duplicateValues" dxfId="4259" priority="4260"/>
  </conditionalFormatting>
  <conditionalFormatting sqref="A5614:A5617">
    <cfRule type="duplicateValues" dxfId="4258" priority="4259"/>
  </conditionalFormatting>
  <conditionalFormatting sqref="A5614:A5617">
    <cfRule type="duplicateValues" dxfId="4257" priority="4258"/>
  </conditionalFormatting>
  <conditionalFormatting sqref="A5614:A5617">
    <cfRule type="duplicateValues" dxfId="4256" priority="4257"/>
  </conditionalFormatting>
  <conditionalFormatting sqref="A5614:A5617">
    <cfRule type="duplicateValues" dxfId="4255" priority="4256"/>
  </conditionalFormatting>
  <conditionalFormatting sqref="A5614:A5617">
    <cfRule type="duplicateValues" dxfId="4254" priority="4255"/>
  </conditionalFormatting>
  <conditionalFormatting sqref="C5614:C5617">
    <cfRule type="cellIs" dxfId="4253" priority="4254" operator="lessThan">
      <formula>$H$2-3650</formula>
    </cfRule>
  </conditionalFormatting>
  <conditionalFormatting sqref="A5614:A5617">
    <cfRule type="duplicateValues" dxfId="4252" priority="4253"/>
  </conditionalFormatting>
  <conditionalFormatting sqref="A5614:A5617">
    <cfRule type="duplicateValues" dxfId="4251" priority="4252"/>
  </conditionalFormatting>
  <conditionalFormatting sqref="A5614:A5617">
    <cfRule type="duplicateValues" dxfId="4250" priority="4251"/>
  </conditionalFormatting>
  <conditionalFormatting sqref="A5614:A5617">
    <cfRule type="duplicateValues" dxfId="4249" priority="4250"/>
  </conditionalFormatting>
  <conditionalFormatting sqref="A5614:A5617">
    <cfRule type="duplicateValues" dxfId="4248" priority="4248"/>
    <cfRule type="duplicateValues" dxfId="4247" priority="4249"/>
  </conditionalFormatting>
  <conditionalFormatting sqref="A5614:A5617">
    <cfRule type="duplicateValues" dxfId="4246" priority="4247"/>
  </conditionalFormatting>
  <conditionalFormatting sqref="A5614:A5617">
    <cfRule type="duplicateValues" dxfId="4245" priority="4246"/>
  </conditionalFormatting>
  <conditionalFormatting sqref="A5614:A5617">
    <cfRule type="duplicateValues" dxfId="4244" priority="4245"/>
  </conditionalFormatting>
  <conditionalFormatting sqref="A5614:A5617">
    <cfRule type="duplicateValues" dxfId="4243" priority="4244"/>
  </conditionalFormatting>
  <conditionalFormatting sqref="A5614:A5617">
    <cfRule type="duplicateValues" dxfId="4242" priority="4243"/>
  </conditionalFormatting>
  <conditionalFormatting sqref="A5614:A5617">
    <cfRule type="duplicateValues" dxfId="4241" priority="4242"/>
  </conditionalFormatting>
  <conditionalFormatting sqref="A5614:A5617">
    <cfRule type="duplicateValues" dxfId="4240" priority="4241"/>
  </conditionalFormatting>
  <conditionalFormatting sqref="A5614:A5617">
    <cfRule type="duplicateValues" dxfId="4239" priority="4240"/>
  </conditionalFormatting>
  <conditionalFormatting sqref="A5614:A5617">
    <cfRule type="duplicateValues" dxfId="4238" priority="4239"/>
  </conditionalFormatting>
  <conditionalFormatting sqref="A5614:A5617">
    <cfRule type="duplicateValues" dxfId="4237" priority="4237"/>
    <cfRule type="duplicateValues" dxfId="4236" priority="4238"/>
  </conditionalFormatting>
  <conditionalFormatting sqref="A5614:A5617">
    <cfRule type="duplicateValues" dxfId="4235" priority="4236"/>
  </conditionalFormatting>
  <conditionalFormatting sqref="A5614:A5617">
    <cfRule type="duplicateValues" dxfId="4234" priority="4235"/>
  </conditionalFormatting>
  <conditionalFormatting sqref="A5614:A5617">
    <cfRule type="duplicateValues" dxfId="4233" priority="4234"/>
  </conditionalFormatting>
  <conditionalFormatting sqref="A5614:A5617">
    <cfRule type="duplicateValues" dxfId="4232" priority="4233"/>
  </conditionalFormatting>
  <conditionalFormatting sqref="A5614:A5617">
    <cfRule type="duplicateValues" dxfId="4231" priority="4232"/>
  </conditionalFormatting>
  <conditionalFormatting sqref="A5614:A5617">
    <cfRule type="duplicateValues" dxfId="4230" priority="4231"/>
  </conditionalFormatting>
  <conditionalFormatting sqref="A5614:A5617">
    <cfRule type="duplicateValues" dxfId="4229" priority="4230"/>
  </conditionalFormatting>
  <conditionalFormatting sqref="A5614:A5617">
    <cfRule type="duplicateValues" dxfId="4228" priority="4229"/>
  </conditionalFormatting>
  <conditionalFormatting sqref="A5614:A5617">
    <cfRule type="duplicateValues" dxfId="4227" priority="4228"/>
  </conditionalFormatting>
  <conditionalFormatting sqref="A5614:A5617">
    <cfRule type="duplicateValues" dxfId="4226" priority="4227"/>
  </conditionalFormatting>
  <conditionalFormatting sqref="A5614:A5617">
    <cfRule type="duplicateValues" dxfId="4225" priority="4226"/>
  </conditionalFormatting>
  <conditionalFormatting sqref="A5614:A5617">
    <cfRule type="duplicateValues" dxfId="4224" priority="4224"/>
    <cfRule type="duplicateValues" dxfId="4223" priority="4225"/>
  </conditionalFormatting>
  <conditionalFormatting sqref="A5614:A5617">
    <cfRule type="duplicateValues" dxfId="4222" priority="4223"/>
  </conditionalFormatting>
  <conditionalFormatting sqref="A5614:A5617">
    <cfRule type="duplicateValues" dxfId="4221" priority="4222"/>
  </conditionalFormatting>
  <conditionalFormatting sqref="A5614:A5617">
    <cfRule type="duplicateValues" dxfId="4220" priority="4221"/>
  </conditionalFormatting>
  <conditionalFormatting sqref="A5614:A5617">
    <cfRule type="duplicateValues" dxfId="4219" priority="4220"/>
  </conditionalFormatting>
  <conditionalFormatting sqref="A5614:A5617">
    <cfRule type="duplicateValues" dxfId="4218" priority="4219"/>
  </conditionalFormatting>
  <conditionalFormatting sqref="A5614:A5617">
    <cfRule type="duplicateValues" dxfId="4217" priority="4218"/>
  </conditionalFormatting>
  <conditionalFormatting sqref="A5614:A5617">
    <cfRule type="duplicateValues" dxfId="4216" priority="4217"/>
  </conditionalFormatting>
  <conditionalFormatting sqref="A5614:A5617">
    <cfRule type="duplicateValues" dxfId="4215" priority="4216"/>
  </conditionalFormatting>
  <conditionalFormatting sqref="A5614:A5617">
    <cfRule type="duplicateValues" dxfId="4214" priority="4215"/>
  </conditionalFormatting>
  <conditionalFormatting sqref="A5614:A5617">
    <cfRule type="duplicateValues" dxfId="4213" priority="4213"/>
    <cfRule type="duplicateValues" dxfId="4212" priority="4214"/>
  </conditionalFormatting>
  <conditionalFormatting sqref="A5614:A5617">
    <cfRule type="duplicateValues" dxfId="4211" priority="4212"/>
  </conditionalFormatting>
  <conditionalFormatting sqref="A5614:A5617">
    <cfRule type="duplicateValues" dxfId="4210" priority="4211"/>
  </conditionalFormatting>
  <conditionalFormatting sqref="A5614:A5617">
    <cfRule type="duplicateValues" dxfId="4209" priority="4210"/>
  </conditionalFormatting>
  <conditionalFormatting sqref="A5614:A5617">
    <cfRule type="duplicateValues" dxfId="4208" priority="4209"/>
  </conditionalFormatting>
  <conditionalFormatting sqref="A5614:A5617">
    <cfRule type="duplicateValues" dxfId="4207" priority="4208"/>
  </conditionalFormatting>
  <conditionalFormatting sqref="A5614:A5617">
    <cfRule type="duplicateValues" dxfId="4206" priority="4207"/>
  </conditionalFormatting>
  <conditionalFormatting sqref="A5614:A5617">
    <cfRule type="duplicateValues" dxfId="4205" priority="4206"/>
  </conditionalFormatting>
  <conditionalFormatting sqref="A5614:A5617">
    <cfRule type="duplicateValues" dxfId="4204" priority="4205"/>
  </conditionalFormatting>
  <conditionalFormatting sqref="A5614:A5617">
    <cfRule type="duplicateValues" dxfId="4203" priority="4204"/>
  </conditionalFormatting>
  <conditionalFormatting sqref="A5614:A5617">
    <cfRule type="duplicateValues" dxfId="4202" priority="4202"/>
    <cfRule type="duplicateValues" dxfId="4201" priority="4203"/>
  </conditionalFormatting>
  <conditionalFormatting sqref="A5614:A5617">
    <cfRule type="duplicateValues" dxfId="4200" priority="4201"/>
  </conditionalFormatting>
  <conditionalFormatting sqref="A5614:A5617">
    <cfRule type="duplicateValues" dxfId="4199" priority="4200"/>
  </conditionalFormatting>
  <conditionalFormatting sqref="A5614:A5617">
    <cfRule type="duplicateValues" dxfId="4198" priority="4199"/>
  </conditionalFormatting>
  <conditionalFormatting sqref="A5614:A5617">
    <cfRule type="duplicateValues" dxfId="4197" priority="4198"/>
  </conditionalFormatting>
  <conditionalFormatting sqref="A5614:A5617">
    <cfRule type="duplicateValues" dxfId="4196" priority="4197"/>
  </conditionalFormatting>
  <conditionalFormatting sqref="A5614:A5617">
    <cfRule type="duplicateValues" dxfId="4195" priority="4196"/>
  </conditionalFormatting>
  <conditionalFormatting sqref="A5614:A5617">
    <cfRule type="duplicateValues" dxfId="4194" priority="4195"/>
  </conditionalFormatting>
  <conditionalFormatting sqref="A5614:A5617">
    <cfRule type="duplicateValues" dxfId="4193" priority="4194"/>
  </conditionalFormatting>
  <conditionalFormatting sqref="A5614:A5617">
    <cfRule type="duplicateValues" dxfId="4192" priority="4193"/>
  </conditionalFormatting>
  <conditionalFormatting sqref="A5614:A5617">
    <cfRule type="duplicateValues" dxfId="4191" priority="4191"/>
    <cfRule type="duplicateValues" dxfId="4190" priority="4192"/>
  </conditionalFormatting>
  <conditionalFormatting sqref="A5614:A5617">
    <cfRule type="duplicateValues" dxfId="4189" priority="4190"/>
  </conditionalFormatting>
  <conditionalFormatting sqref="A5614:A5617">
    <cfRule type="duplicateValues" dxfId="4188" priority="4189"/>
  </conditionalFormatting>
  <conditionalFormatting sqref="A5614:A5617">
    <cfRule type="duplicateValues" dxfId="4187" priority="4188"/>
  </conditionalFormatting>
  <conditionalFormatting sqref="A5614:A5617">
    <cfRule type="duplicateValues" dxfId="4186" priority="4187"/>
  </conditionalFormatting>
  <conditionalFormatting sqref="A5614:A5617">
    <cfRule type="duplicateValues" dxfId="4185" priority="4186"/>
  </conditionalFormatting>
  <conditionalFormatting sqref="A5614:A5617">
    <cfRule type="duplicateValues" dxfId="4184" priority="4184"/>
    <cfRule type="duplicateValues" dxfId="4183" priority="4185"/>
  </conditionalFormatting>
  <conditionalFormatting sqref="A5614:A5617">
    <cfRule type="duplicateValues" dxfId="4182" priority="4183"/>
  </conditionalFormatting>
  <conditionalFormatting sqref="A5614:A5617">
    <cfRule type="duplicateValues" dxfId="4181" priority="4182"/>
  </conditionalFormatting>
  <conditionalFormatting sqref="A5614:A5617">
    <cfRule type="duplicateValues" dxfId="4180" priority="4181"/>
  </conditionalFormatting>
  <conditionalFormatting sqref="A5614:A5617">
    <cfRule type="duplicateValues" dxfId="4179" priority="4180"/>
  </conditionalFormatting>
  <conditionalFormatting sqref="A5614:A5617">
    <cfRule type="duplicateValues" dxfId="4178" priority="4179"/>
  </conditionalFormatting>
  <conditionalFormatting sqref="A5614:A5617">
    <cfRule type="duplicateValues" dxfId="4177" priority="4178"/>
  </conditionalFormatting>
  <conditionalFormatting sqref="A5618:A5625">
    <cfRule type="duplicateValues" dxfId="4176" priority="4177"/>
  </conditionalFormatting>
  <conditionalFormatting sqref="A5618:A5625">
    <cfRule type="duplicateValues" dxfId="4175" priority="4176"/>
  </conditionalFormatting>
  <conditionalFormatting sqref="A5618:A5625">
    <cfRule type="duplicateValues" dxfId="4174" priority="4175"/>
  </conditionalFormatting>
  <conditionalFormatting sqref="A5618:A5625">
    <cfRule type="duplicateValues" dxfId="4173" priority="4174"/>
  </conditionalFormatting>
  <conditionalFormatting sqref="A5618:A5625">
    <cfRule type="duplicateValues" dxfId="4172" priority="4172"/>
    <cfRule type="duplicateValues" dxfId="4171" priority="4173"/>
  </conditionalFormatting>
  <conditionalFormatting sqref="A5618:A5625">
    <cfRule type="duplicateValues" dxfId="4170" priority="4171"/>
  </conditionalFormatting>
  <conditionalFormatting sqref="A5618:A5625">
    <cfRule type="duplicateValues" dxfId="4169" priority="4170"/>
  </conditionalFormatting>
  <conditionalFormatting sqref="A5618:A5625">
    <cfRule type="duplicateValues" dxfId="4168" priority="4169"/>
  </conditionalFormatting>
  <conditionalFormatting sqref="A5618:A5625">
    <cfRule type="duplicateValues" dxfId="4167" priority="4168"/>
  </conditionalFormatting>
  <conditionalFormatting sqref="A5618:A5625">
    <cfRule type="duplicateValues" dxfId="4166" priority="4167"/>
  </conditionalFormatting>
  <conditionalFormatting sqref="A5618:A5625">
    <cfRule type="duplicateValues" dxfId="4165" priority="4166"/>
  </conditionalFormatting>
  <conditionalFormatting sqref="A5618:A5625">
    <cfRule type="duplicateValues" dxfId="4164" priority="4165"/>
  </conditionalFormatting>
  <conditionalFormatting sqref="A5618:A5625">
    <cfRule type="duplicateValues" dxfId="4163" priority="4164"/>
  </conditionalFormatting>
  <conditionalFormatting sqref="A5618:A5625">
    <cfRule type="duplicateValues" dxfId="4162" priority="4163"/>
  </conditionalFormatting>
  <conditionalFormatting sqref="A5618:A5625">
    <cfRule type="duplicateValues" dxfId="4161" priority="4161"/>
    <cfRule type="duplicateValues" dxfId="4160" priority="4162"/>
  </conditionalFormatting>
  <conditionalFormatting sqref="A5618:A5625">
    <cfRule type="duplicateValues" dxfId="4159" priority="4160"/>
  </conditionalFormatting>
  <conditionalFormatting sqref="A5618:A5625">
    <cfRule type="duplicateValues" dxfId="4158" priority="4159"/>
  </conditionalFormatting>
  <conditionalFormatting sqref="A5618:A5625">
    <cfRule type="duplicateValues" dxfId="4157" priority="4158"/>
  </conditionalFormatting>
  <conditionalFormatting sqref="A5618:A5625">
    <cfRule type="duplicateValues" dxfId="4156" priority="4157"/>
  </conditionalFormatting>
  <conditionalFormatting sqref="A5618:A5625">
    <cfRule type="duplicateValues" dxfId="4155" priority="4156"/>
  </conditionalFormatting>
  <conditionalFormatting sqref="A5618:A5625">
    <cfRule type="duplicateValues" dxfId="4154" priority="4155"/>
  </conditionalFormatting>
  <conditionalFormatting sqref="A5618:A5625">
    <cfRule type="duplicateValues" dxfId="4153" priority="4154"/>
  </conditionalFormatting>
  <conditionalFormatting sqref="A5618:A5625">
    <cfRule type="duplicateValues" dxfId="4152" priority="4153"/>
  </conditionalFormatting>
  <conditionalFormatting sqref="A5618:A5625">
    <cfRule type="duplicateValues" dxfId="4151" priority="4152"/>
  </conditionalFormatting>
  <conditionalFormatting sqref="A5618:A5625">
    <cfRule type="duplicateValues" dxfId="4150" priority="4151"/>
  </conditionalFormatting>
  <conditionalFormatting sqref="A5618:A5625">
    <cfRule type="duplicateValues" dxfId="4149" priority="4150"/>
  </conditionalFormatting>
  <conditionalFormatting sqref="A5618:A5625">
    <cfRule type="duplicateValues" dxfId="4148" priority="4149"/>
  </conditionalFormatting>
  <conditionalFormatting sqref="C5618:C5625">
    <cfRule type="cellIs" dxfId="4147" priority="4148" operator="lessThan">
      <formula>$H$2-3650</formula>
    </cfRule>
  </conditionalFormatting>
  <conditionalFormatting sqref="A5618:A5625">
    <cfRule type="duplicateValues" dxfId="4146" priority="4147"/>
  </conditionalFormatting>
  <conditionalFormatting sqref="A5618:A5625">
    <cfRule type="duplicateValues" dxfId="4145" priority="4146"/>
  </conditionalFormatting>
  <conditionalFormatting sqref="A5618:A5625">
    <cfRule type="duplicateValues" dxfId="4144" priority="4145"/>
  </conditionalFormatting>
  <conditionalFormatting sqref="A5618:A5625">
    <cfRule type="duplicateValues" dxfId="4143" priority="4144"/>
  </conditionalFormatting>
  <conditionalFormatting sqref="A5618:A5625">
    <cfRule type="duplicateValues" dxfId="4142" priority="4142"/>
    <cfRule type="duplicateValues" dxfId="4141" priority="4143"/>
  </conditionalFormatting>
  <conditionalFormatting sqref="A5618:A5625">
    <cfRule type="duplicateValues" dxfId="4140" priority="4141"/>
  </conditionalFormatting>
  <conditionalFormatting sqref="A5618:A5625">
    <cfRule type="duplicateValues" dxfId="4139" priority="4140"/>
  </conditionalFormatting>
  <conditionalFormatting sqref="A5618:A5625">
    <cfRule type="duplicateValues" dxfId="4138" priority="4139"/>
  </conditionalFormatting>
  <conditionalFormatting sqref="A5618:A5625">
    <cfRule type="duplicateValues" dxfId="4137" priority="4138"/>
  </conditionalFormatting>
  <conditionalFormatting sqref="A5618:A5625">
    <cfRule type="duplicateValues" dxfId="4136" priority="4137"/>
  </conditionalFormatting>
  <conditionalFormatting sqref="A5618:A5625">
    <cfRule type="duplicateValues" dxfId="4135" priority="4136"/>
  </conditionalFormatting>
  <conditionalFormatting sqref="A5618:A5625">
    <cfRule type="duplicateValues" dxfId="4134" priority="4135"/>
  </conditionalFormatting>
  <conditionalFormatting sqref="A5618:A5625">
    <cfRule type="duplicateValues" dxfId="4133" priority="4134"/>
  </conditionalFormatting>
  <conditionalFormatting sqref="A5618:A5625">
    <cfRule type="duplicateValues" dxfId="4132" priority="4133"/>
  </conditionalFormatting>
  <conditionalFormatting sqref="A5618:A5625">
    <cfRule type="duplicateValues" dxfId="4131" priority="4131"/>
    <cfRule type="duplicateValues" dxfId="4130" priority="4132"/>
  </conditionalFormatting>
  <conditionalFormatting sqref="A5618:A5625">
    <cfRule type="duplicateValues" dxfId="4129" priority="4130"/>
  </conditionalFormatting>
  <conditionalFormatting sqref="A5618:A5625">
    <cfRule type="duplicateValues" dxfId="4128" priority="4129"/>
  </conditionalFormatting>
  <conditionalFormatting sqref="A5618:A5625">
    <cfRule type="duplicateValues" dxfId="4127" priority="4128"/>
  </conditionalFormatting>
  <conditionalFormatting sqref="A5618:A5625">
    <cfRule type="duplicateValues" dxfId="4126" priority="4127"/>
  </conditionalFormatting>
  <conditionalFormatting sqref="A5618:A5625">
    <cfRule type="duplicateValues" dxfId="4125" priority="4126"/>
  </conditionalFormatting>
  <conditionalFormatting sqref="A5618:A5625">
    <cfRule type="duplicateValues" dxfId="4124" priority="4125"/>
  </conditionalFormatting>
  <conditionalFormatting sqref="A5618:A5625">
    <cfRule type="duplicateValues" dxfId="4123" priority="4124"/>
  </conditionalFormatting>
  <conditionalFormatting sqref="A5618:A5625">
    <cfRule type="duplicateValues" dxfId="4122" priority="4123"/>
  </conditionalFormatting>
  <conditionalFormatting sqref="A5618:A5625">
    <cfRule type="duplicateValues" dxfId="4121" priority="4122"/>
  </conditionalFormatting>
  <conditionalFormatting sqref="A5618:A5625">
    <cfRule type="duplicateValues" dxfId="4120" priority="4121"/>
  </conditionalFormatting>
  <conditionalFormatting sqref="A5618:A5625">
    <cfRule type="duplicateValues" dxfId="4119" priority="4120"/>
  </conditionalFormatting>
  <conditionalFormatting sqref="A5618:A5625">
    <cfRule type="duplicateValues" dxfId="4118" priority="4118"/>
    <cfRule type="duplicateValues" dxfId="4117" priority="4119"/>
  </conditionalFormatting>
  <conditionalFormatting sqref="A5618:A5625">
    <cfRule type="duplicateValues" dxfId="4116" priority="4117"/>
  </conditionalFormatting>
  <conditionalFormatting sqref="A5618:A5625">
    <cfRule type="duplicateValues" dxfId="4115" priority="4116"/>
  </conditionalFormatting>
  <conditionalFormatting sqref="A5618:A5625">
    <cfRule type="duplicateValues" dxfId="4114" priority="4115"/>
  </conditionalFormatting>
  <conditionalFormatting sqref="A5618:A5625">
    <cfRule type="duplicateValues" dxfId="4113" priority="4114"/>
  </conditionalFormatting>
  <conditionalFormatting sqref="A5618:A5625">
    <cfRule type="duplicateValues" dxfId="4112" priority="4113"/>
  </conditionalFormatting>
  <conditionalFormatting sqref="A5618:A5625">
    <cfRule type="duplicateValues" dxfId="4111" priority="4112"/>
  </conditionalFormatting>
  <conditionalFormatting sqref="A5618:A5625">
    <cfRule type="duplicateValues" dxfId="4110" priority="4111"/>
  </conditionalFormatting>
  <conditionalFormatting sqref="A5618:A5625">
    <cfRule type="duplicateValues" dxfId="4109" priority="4110"/>
  </conditionalFormatting>
  <conditionalFormatting sqref="A5618:A5625">
    <cfRule type="duplicateValues" dxfId="4108" priority="4109"/>
  </conditionalFormatting>
  <conditionalFormatting sqref="A5618:A5625">
    <cfRule type="duplicateValues" dxfId="4107" priority="4107"/>
    <cfRule type="duplicateValues" dxfId="4106" priority="4108"/>
  </conditionalFormatting>
  <conditionalFormatting sqref="A5618:A5625">
    <cfRule type="duplicateValues" dxfId="4105" priority="4106"/>
  </conditionalFormatting>
  <conditionalFormatting sqref="A5618:A5625">
    <cfRule type="duplicateValues" dxfId="4104" priority="4105"/>
  </conditionalFormatting>
  <conditionalFormatting sqref="A5618:A5625">
    <cfRule type="duplicateValues" dxfId="4103" priority="4104"/>
  </conditionalFormatting>
  <conditionalFormatting sqref="A5618:A5625">
    <cfRule type="duplicateValues" dxfId="4102" priority="4103"/>
  </conditionalFormatting>
  <conditionalFormatting sqref="A5618:A5625">
    <cfRule type="duplicateValues" dxfId="4101" priority="4102"/>
  </conditionalFormatting>
  <conditionalFormatting sqref="A5618:A5625">
    <cfRule type="duplicateValues" dxfId="4100" priority="4101"/>
  </conditionalFormatting>
  <conditionalFormatting sqref="A5618:A5625">
    <cfRule type="duplicateValues" dxfId="4099" priority="4100"/>
  </conditionalFormatting>
  <conditionalFormatting sqref="A5618:A5625">
    <cfRule type="duplicateValues" dxfId="4098" priority="4099"/>
  </conditionalFormatting>
  <conditionalFormatting sqref="A5618:A5625">
    <cfRule type="duplicateValues" dxfId="4097" priority="4098"/>
  </conditionalFormatting>
  <conditionalFormatting sqref="A5618:A5625">
    <cfRule type="duplicateValues" dxfId="4096" priority="4096"/>
    <cfRule type="duplicateValues" dxfId="4095" priority="4097"/>
  </conditionalFormatting>
  <conditionalFormatting sqref="A5618:A5625">
    <cfRule type="duplicateValues" dxfId="4094" priority="4095"/>
  </conditionalFormatting>
  <conditionalFormatting sqref="A5618:A5625">
    <cfRule type="duplicateValues" dxfId="4093" priority="4094"/>
  </conditionalFormatting>
  <conditionalFormatting sqref="A5618:A5625">
    <cfRule type="duplicateValues" dxfId="4092" priority="4093"/>
  </conditionalFormatting>
  <conditionalFormatting sqref="A5618:A5625">
    <cfRule type="duplicateValues" dxfId="4091" priority="4092"/>
  </conditionalFormatting>
  <conditionalFormatting sqref="A5618:A5625">
    <cfRule type="duplicateValues" dxfId="4090" priority="4091"/>
  </conditionalFormatting>
  <conditionalFormatting sqref="A5618:A5625">
    <cfRule type="duplicateValues" dxfId="4089" priority="4090"/>
  </conditionalFormatting>
  <conditionalFormatting sqref="A5618:A5625">
    <cfRule type="duplicateValues" dxfId="4088" priority="4089"/>
  </conditionalFormatting>
  <conditionalFormatting sqref="A5618:A5625">
    <cfRule type="duplicateValues" dxfId="4087" priority="4088"/>
  </conditionalFormatting>
  <conditionalFormatting sqref="A5618:A5625">
    <cfRule type="duplicateValues" dxfId="4086" priority="4087"/>
  </conditionalFormatting>
  <conditionalFormatting sqref="A5618:A5625">
    <cfRule type="duplicateValues" dxfId="4085" priority="4085"/>
    <cfRule type="duplicateValues" dxfId="4084" priority="4086"/>
  </conditionalFormatting>
  <conditionalFormatting sqref="A5618:A5625">
    <cfRule type="duplicateValues" dxfId="4083" priority="4084"/>
  </conditionalFormatting>
  <conditionalFormatting sqref="A5618:A5625">
    <cfRule type="duplicateValues" dxfId="4082" priority="4083"/>
  </conditionalFormatting>
  <conditionalFormatting sqref="A5618:A5625">
    <cfRule type="duplicateValues" dxfId="4081" priority="4082"/>
  </conditionalFormatting>
  <conditionalFormatting sqref="A5618:A5625">
    <cfRule type="duplicateValues" dxfId="4080" priority="4081"/>
  </conditionalFormatting>
  <conditionalFormatting sqref="A5618:A5625">
    <cfRule type="duplicateValues" dxfId="4079" priority="4080"/>
  </conditionalFormatting>
  <conditionalFormatting sqref="A5618:A5625">
    <cfRule type="duplicateValues" dxfId="4078" priority="4078"/>
    <cfRule type="duplicateValues" dxfId="4077" priority="4079"/>
  </conditionalFormatting>
  <conditionalFormatting sqref="A5618:A5625">
    <cfRule type="duplicateValues" dxfId="4076" priority="4077"/>
  </conditionalFormatting>
  <conditionalFormatting sqref="A5618:A5625">
    <cfRule type="duplicateValues" dxfId="4075" priority="4076"/>
  </conditionalFormatting>
  <conditionalFormatting sqref="A5618:A5625">
    <cfRule type="duplicateValues" dxfId="4074" priority="4075"/>
  </conditionalFormatting>
  <conditionalFormatting sqref="A5618:A5625">
    <cfRule type="duplicateValues" dxfId="4073" priority="4074"/>
  </conditionalFormatting>
  <conditionalFormatting sqref="A5618:A5625">
    <cfRule type="duplicateValues" dxfId="4072" priority="4073"/>
  </conditionalFormatting>
  <conditionalFormatting sqref="A5618:A5625">
    <cfRule type="duplicateValues" dxfId="4071" priority="4072"/>
  </conditionalFormatting>
  <conditionalFormatting sqref="A5618:A5625">
    <cfRule type="duplicateValues" dxfId="4070" priority="4071"/>
  </conditionalFormatting>
  <conditionalFormatting sqref="K5715:K5720 A5290:A5306 K5713 A5308:A5310">
    <cfRule type="duplicateValues" dxfId="4069" priority="4070"/>
  </conditionalFormatting>
  <conditionalFormatting sqref="K5715:K5720 A5290:A5306 K5713 A5308:A5310">
    <cfRule type="duplicateValues" dxfId="4068" priority="4068"/>
    <cfRule type="duplicateValues" dxfId="4067" priority="4069"/>
  </conditionalFormatting>
  <conditionalFormatting sqref="C5307">
    <cfRule type="cellIs" dxfId="4066" priority="4067" operator="lessThan">
      <formula>$H$2-3650</formula>
    </cfRule>
  </conditionalFormatting>
  <conditionalFormatting sqref="A5307">
    <cfRule type="duplicateValues" dxfId="4065" priority="4066"/>
  </conditionalFormatting>
  <conditionalFormatting sqref="A5307">
    <cfRule type="duplicateValues" dxfId="4064" priority="4065"/>
  </conditionalFormatting>
  <conditionalFormatting sqref="A5307">
    <cfRule type="duplicateValues" dxfId="4063" priority="4064"/>
  </conditionalFormatting>
  <conditionalFormatting sqref="A5307">
    <cfRule type="duplicateValues" dxfId="4062" priority="4063"/>
  </conditionalFormatting>
  <conditionalFormatting sqref="A5307">
    <cfRule type="duplicateValues" dxfId="4061" priority="4061"/>
    <cfRule type="duplicateValues" dxfId="4060" priority="4062"/>
  </conditionalFormatting>
  <conditionalFormatting sqref="A5307">
    <cfRule type="duplicateValues" dxfId="4059" priority="4060"/>
  </conditionalFormatting>
  <conditionalFormatting sqref="A5307">
    <cfRule type="duplicateValues" dxfId="4058" priority="4059"/>
  </conditionalFormatting>
  <conditionalFormatting sqref="A5307">
    <cfRule type="duplicateValues" dxfId="4057" priority="4058"/>
  </conditionalFormatting>
  <conditionalFormatting sqref="A5307">
    <cfRule type="duplicateValues" dxfId="4056" priority="4057"/>
  </conditionalFormatting>
  <conditionalFormatting sqref="A5307">
    <cfRule type="duplicateValues" dxfId="4055" priority="4056"/>
  </conditionalFormatting>
  <conditionalFormatting sqref="A5307">
    <cfRule type="duplicateValues" dxfId="4054" priority="4055"/>
  </conditionalFormatting>
  <conditionalFormatting sqref="A5307">
    <cfRule type="duplicateValues" dxfId="4053" priority="4054"/>
  </conditionalFormatting>
  <conditionalFormatting sqref="A5307">
    <cfRule type="duplicateValues" dxfId="4052" priority="4053"/>
  </conditionalFormatting>
  <conditionalFormatting sqref="A5307">
    <cfRule type="duplicateValues" dxfId="4051" priority="4052"/>
  </conditionalFormatting>
  <conditionalFormatting sqref="A5307">
    <cfRule type="duplicateValues" dxfId="4050" priority="4050"/>
    <cfRule type="duplicateValues" dxfId="4049" priority="4051"/>
  </conditionalFormatting>
  <conditionalFormatting sqref="A5307">
    <cfRule type="duplicateValues" dxfId="4048" priority="4049"/>
  </conditionalFormatting>
  <conditionalFormatting sqref="A5307">
    <cfRule type="duplicateValues" dxfId="4047" priority="4048"/>
  </conditionalFormatting>
  <conditionalFormatting sqref="A5307">
    <cfRule type="duplicateValues" dxfId="4046" priority="4047"/>
  </conditionalFormatting>
  <conditionalFormatting sqref="A5307">
    <cfRule type="duplicateValues" dxfId="4045" priority="4046"/>
  </conditionalFormatting>
  <conditionalFormatting sqref="A5307">
    <cfRule type="duplicateValues" dxfId="4044" priority="4045"/>
  </conditionalFormatting>
  <conditionalFormatting sqref="A5307">
    <cfRule type="duplicateValues" dxfId="4043" priority="4044"/>
  </conditionalFormatting>
  <conditionalFormatting sqref="A5307">
    <cfRule type="duplicateValues" dxfId="4042" priority="4043"/>
  </conditionalFormatting>
  <conditionalFormatting sqref="A5307">
    <cfRule type="duplicateValues" dxfId="4041" priority="4042"/>
  </conditionalFormatting>
  <conditionalFormatting sqref="A5307">
    <cfRule type="duplicateValues" dxfId="4040" priority="4041"/>
  </conditionalFormatting>
  <conditionalFormatting sqref="A5307">
    <cfRule type="duplicateValues" dxfId="4039" priority="4040"/>
  </conditionalFormatting>
  <conditionalFormatting sqref="A5307">
    <cfRule type="duplicateValues" dxfId="4038" priority="4039"/>
  </conditionalFormatting>
  <conditionalFormatting sqref="A5307">
    <cfRule type="duplicateValues" dxfId="4037" priority="4038"/>
  </conditionalFormatting>
  <conditionalFormatting sqref="A5307">
    <cfRule type="duplicateValues" dxfId="4036" priority="4037"/>
  </conditionalFormatting>
  <conditionalFormatting sqref="A5307">
    <cfRule type="duplicateValues" dxfId="4035" priority="4036"/>
  </conditionalFormatting>
  <conditionalFormatting sqref="A5307">
    <cfRule type="duplicateValues" dxfId="4034" priority="4035"/>
  </conditionalFormatting>
  <conditionalFormatting sqref="A5307">
    <cfRule type="duplicateValues" dxfId="4033" priority="4033"/>
    <cfRule type="duplicateValues" dxfId="4032" priority="4034"/>
  </conditionalFormatting>
  <conditionalFormatting sqref="C5626">
    <cfRule type="cellIs" dxfId="4031" priority="4032" operator="lessThan">
      <formula>$H$2-3650</formula>
    </cfRule>
  </conditionalFormatting>
  <conditionalFormatting sqref="C5627:C5628">
    <cfRule type="cellIs" dxfId="4030" priority="4031" operator="lessThan">
      <formula>$H$2-3650</formula>
    </cfRule>
  </conditionalFormatting>
  <conditionalFormatting sqref="A5626:A5632">
    <cfRule type="duplicateValues" dxfId="4029" priority="4030"/>
  </conditionalFormatting>
  <conditionalFormatting sqref="A5626:A5632">
    <cfRule type="duplicateValues" dxfId="4028" priority="4029"/>
  </conditionalFormatting>
  <conditionalFormatting sqref="A5626:A5632">
    <cfRule type="duplicateValues" dxfId="4027" priority="4028"/>
  </conditionalFormatting>
  <conditionalFormatting sqref="A5626:A5632">
    <cfRule type="duplicateValues" dxfId="4026" priority="4027"/>
  </conditionalFormatting>
  <conditionalFormatting sqref="A5626:A5632">
    <cfRule type="duplicateValues" dxfId="4025" priority="4025"/>
    <cfRule type="duplicateValues" dxfId="4024" priority="4026"/>
  </conditionalFormatting>
  <conditionalFormatting sqref="A5626:A5632">
    <cfRule type="duplicateValues" dxfId="4023" priority="4024"/>
  </conditionalFormatting>
  <conditionalFormatting sqref="A5626:A5632">
    <cfRule type="duplicateValues" dxfId="4022" priority="4023"/>
  </conditionalFormatting>
  <conditionalFormatting sqref="A5626:A5632">
    <cfRule type="duplicateValues" dxfId="4021" priority="4022"/>
  </conditionalFormatting>
  <conditionalFormatting sqref="A5626:A5632">
    <cfRule type="duplicateValues" dxfId="4020" priority="4021"/>
  </conditionalFormatting>
  <conditionalFormatting sqref="A5626:A5632">
    <cfRule type="duplicateValues" dxfId="4019" priority="4020"/>
  </conditionalFormatting>
  <conditionalFormatting sqref="A5626:A5632">
    <cfRule type="duplicateValues" dxfId="4018" priority="4019"/>
  </conditionalFormatting>
  <conditionalFormatting sqref="A5626:A5632">
    <cfRule type="duplicateValues" dxfId="4017" priority="4018"/>
  </conditionalFormatting>
  <conditionalFormatting sqref="A5626:A5632">
    <cfRule type="duplicateValues" dxfId="4016" priority="4017"/>
  </conditionalFormatting>
  <conditionalFormatting sqref="A5626:A5632">
    <cfRule type="duplicateValues" dxfId="4015" priority="4016"/>
  </conditionalFormatting>
  <conditionalFormatting sqref="A5626:A5632">
    <cfRule type="duplicateValues" dxfId="4014" priority="4014"/>
    <cfRule type="duplicateValues" dxfId="4013" priority="4015"/>
  </conditionalFormatting>
  <conditionalFormatting sqref="A5626:A5632">
    <cfRule type="duplicateValues" dxfId="4012" priority="4013"/>
  </conditionalFormatting>
  <conditionalFormatting sqref="A5626:A5632">
    <cfRule type="duplicateValues" dxfId="4011" priority="4012"/>
  </conditionalFormatting>
  <conditionalFormatting sqref="A5626:A5632">
    <cfRule type="duplicateValues" dxfId="4010" priority="4011"/>
  </conditionalFormatting>
  <conditionalFormatting sqref="A5626:A5632">
    <cfRule type="duplicateValues" dxfId="4009" priority="4010"/>
  </conditionalFormatting>
  <conditionalFormatting sqref="A5626:A5632">
    <cfRule type="duplicateValues" dxfId="4008" priority="4009"/>
  </conditionalFormatting>
  <conditionalFormatting sqref="A5626:A5632">
    <cfRule type="duplicateValues" dxfId="4007" priority="4008"/>
  </conditionalFormatting>
  <conditionalFormatting sqref="A5626:A5632">
    <cfRule type="duplicateValues" dxfId="4006" priority="4007"/>
  </conditionalFormatting>
  <conditionalFormatting sqref="A5626:A5632">
    <cfRule type="duplicateValues" dxfId="4005" priority="4006"/>
  </conditionalFormatting>
  <conditionalFormatting sqref="A5626:A5632">
    <cfRule type="duplicateValues" dxfId="4004" priority="4005"/>
  </conditionalFormatting>
  <conditionalFormatting sqref="A5626:A5632">
    <cfRule type="duplicateValues" dxfId="4003" priority="4004"/>
  </conditionalFormatting>
  <conditionalFormatting sqref="A5626:A5632">
    <cfRule type="duplicateValues" dxfId="4002" priority="4003"/>
  </conditionalFormatting>
  <conditionalFormatting sqref="A5626:A5632">
    <cfRule type="duplicateValues" dxfId="4001" priority="4002"/>
  </conditionalFormatting>
  <conditionalFormatting sqref="A5626:A5632">
    <cfRule type="duplicateValues" dxfId="4000" priority="4001"/>
  </conditionalFormatting>
  <conditionalFormatting sqref="A5626:A5632">
    <cfRule type="duplicateValues" dxfId="3999" priority="4000"/>
  </conditionalFormatting>
  <conditionalFormatting sqref="A5626:A5632">
    <cfRule type="duplicateValues" dxfId="3998" priority="3999"/>
  </conditionalFormatting>
  <conditionalFormatting sqref="A5626:A5632">
    <cfRule type="duplicateValues" dxfId="3997" priority="3998"/>
  </conditionalFormatting>
  <conditionalFormatting sqref="A5626:A5632">
    <cfRule type="duplicateValues" dxfId="3996" priority="3996"/>
    <cfRule type="duplicateValues" dxfId="3995" priority="3997"/>
  </conditionalFormatting>
  <conditionalFormatting sqref="A5626:A5632">
    <cfRule type="duplicateValues" dxfId="3994" priority="3995"/>
  </conditionalFormatting>
  <conditionalFormatting sqref="A5626:A5632">
    <cfRule type="duplicateValues" dxfId="3993" priority="3994"/>
  </conditionalFormatting>
  <conditionalFormatting sqref="A5626:A5632">
    <cfRule type="duplicateValues" dxfId="3992" priority="3993"/>
  </conditionalFormatting>
  <conditionalFormatting sqref="A5626:A5632">
    <cfRule type="duplicateValues" dxfId="3991" priority="3992"/>
  </conditionalFormatting>
  <conditionalFormatting sqref="A5626:A5632">
    <cfRule type="duplicateValues" dxfId="3990" priority="3991"/>
  </conditionalFormatting>
  <conditionalFormatting sqref="A5626:A5632">
    <cfRule type="duplicateValues" dxfId="3989" priority="3990"/>
  </conditionalFormatting>
  <conditionalFormatting sqref="A5626:A5632">
    <cfRule type="duplicateValues" dxfId="3988" priority="3989"/>
  </conditionalFormatting>
  <conditionalFormatting sqref="A5626:A5632">
    <cfRule type="duplicateValues" dxfId="3987" priority="3988"/>
  </conditionalFormatting>
  <conditionalFormatting sqref="A5626:A5632">
    <cfRule type="duplicateValues" dxfId="3986" priority="3987"/>
  </conditionalFormatting>
  <conditionalFormatting sqref="A5626:A5632">
    <cfRule type="duplicateValues" dxfId="3985" priority="3985"/>
    <cfRule type="duplicateValues" dxfId="3984" priority="3986"/>
  </conditionalFormatting>
  <conditionalFormatting sqref="A5626:A5632">
    <cfRule type="duplicateValues" dxfId="3983" priority="3984"/>
  </conditionalFormatting>
  <conditionalFormatting sqref="A5626:A5632">
    <cfRule type="duplicateValues" dxfId="3982" priority="3983"/>
  </conditionalFormatting>
  <conditionalFormatting sqref="A5626:A5632">
    <cfRule type="duplicateValues" dxfId="3981" priority="3982"/>
  </conditionalFormatting>
  <conditionalFormatting sqref="A5626:A5632">
    <cfRule type="duplicateValues" dxfId="3980" priority="3981"/>
  </conditionalFormatting>
  <conditionalFormatting sqref="A5626:A5632">
    <cfRule type="duplicateValues" dxfId="3979" priority="3980"/>
  </conditionalFormatting>
  <conditionalFormatting sqref="A5626:A5632">
    <cfRule type="duplicateValues" dxfId="3978" priority="3979"/>
  </conditionalFormatting>
  <conditionalFormatting sqref="A5626:A5632">
    <cfRule type="duplicateValues" dxfId="3977" priority="3978"/>
  </conditionalFormatting>
  <conditionalFormatting sqref="A5626:A5632">
    <cfRule type="duplicateValues" dxfId="3976" priority="3977"/>
  </conditionalFormatting>
  <conditionalFormatting sqref="A5626:A5632">
    <cfRule type="duplicateValues" dxfId="3975" priority="3976"/>
  </conditionalFormatting>
  <conditionalFormatting sqref="A5626:A5632">
    <cfRule type="duplicateValues" dxfId="3974" priority="3975"/>
  </conditionalFormatting>
  <conditionalFormatting sqref="A5626:A5632">
    <cfRule type="duplicateValues" dxfId="3973" priority="3974"/>
  </conditionalFormatting>
  <conditionalFormatting sqref="A5626:A5632">
    <cfRule type="duplicateValues" dxfId="3972" priority="3972"/>
    <cfRule type="duplicateValues" dxfId="3971" priority="3973"/>
  </conditionalFormatting>
  <conditionalFormatting sqref="A5626:A5632">
    <cfRule type="duplicateValues" dxfId="3970" priority="3971"/>
  </conditionalFormatting>
  <conditionalFormatting sqref="A5626:A5632">
    <cfRule type="duplicateValues" dxfId="3969" priority="3970"/>
  </conditionalFormatting>
  <conditionalFormatting sqref="A5626:A5632">
    <cfRule type="duplicateValues" dxfId="3968" priority="3969"/>
  </conditionalFormatting>
  <conditionalFormatting sqref="A5626:A5632">
    <cfRule type="duplicateValues" dxfId="3967" priority="3968"/>
  </conditionalFormatting>
  <conditionalFormatting sqref="A5626:A5632">
    <cfRule type="duplicateValues" dxfId="3966" priority="3967"/>
  </conditionalFormatting>
  <conditionalFormatting sqref="A5626:A5632">
    <cfRule type="duplicateValues" dxfId="3965" priority="3966"/>
  </conditionalFormatting>
  <conditionalFormatting sqref="A5626:A5632">
    <cfRule type="duplicateValues" dxfId="3964" priority="3965"/>
  </conditionalFormatting>
  <conditionalFormatting sqref="A5626:A5632">
    <cfRule type="duplicateValues" dxfId="3963" priority="3964"/>
  </conditionalFormatting>
  <conditionalFormatting sqref="A5626:A5632">
    <cfRule type="duplicateValues" dxfId="3962" priority="3963"/>
  </conditionalFormatting>
  <conditionalFormatting sqref="A5626:A5632">
    <cfRule type="duplicateValues" dxfId="3961" priority="3961"/>
    <cfRule type="duplicateValues" dxfId="3960" priority="3962"/>
  </conditionalFormatting>
  <conditionalFormatting sqref="A5626:A5632">
    <cfRule type="duplicateValues" dxfId="3959" priority="3960"/>
  </conditionalFormatting>
  <conditionalFormatting sqref="A5626:A5632">
    <cfRule type="duplicateValues" dxfId="3958" priority="3959"/>
  </conditionalFormatting>
  <conditionalFormatting sqref="A5626:A5632">
    <cfRule type="duplicateValues" dxfId="3957" priority="3958"/>
  </conditionalFormatting>
  <conditionalFormatting sqref="A5626:A5632">
    <cfRule type="duplicateValues" dxfId="3956" priority="3957"/>
  </conditionalFormatting>
  <conditionalFormatting sqref="A5626:A5632">
    <cfRule type="duplicateValues" dxfId="3955" priority="3956"/>
  </conditionalFormatting>
  <conditionalFormatting sqref="A5626:A5632">
    <cfRule type="duplicateValues" dxfId="3954" priority="3955"/>
  </conditionalFormatting>
  <conditionalFormatting sqref="A5626:A5632">
    <cfRule type="duplicateValues" dxfId="3953" priority="3954"/>
  </conditionalFormatting>
  <conditionalFormatting sqref="A5626:A5632">
    <cfRule type="duplicateValues" dxfId="3952" priority="3953"/>
  </conditionalFormatting>
  <conditionalFormatting sqref="A5626:A5632">
    <cfRule type="duplicateValues" dxfId="3951" priority="3952"/>
  </conditionalFormatting>
  <conditionalFormatting sqref="A5626:A5632">
    <cfRule type="duplicateValues" dxfId="3950" priority="3950"/>
    <cfRule type="duplicateValues" dxfId="3949" priority="3951"/>
  </conditionalFormatting>
  <conditionalFormatting sqref="A5626:A5632">
    <cfRule type="duplicateValues" dxfId="3948" priority="3949"/>
  </conditionalFormatting>
  <conditionalFormatting sqref="A5626:A5632">
    <cfRule type="duplicateValues" dxfId="3947" priority="3948"/>
  </conditionalFormatting>
  <conditionalFormatting sqref="A5626:A5632">
    <cfRule type="duplicateValues" dxfId="3946" priority="3947"/>
  </conditionalFormatting>
  <conditionalFormatting sqref="A5626:A5632">
    <cfRule type="duplicateValues" dxfId="3945" priority="3946"/>
  </conditionalFormatting>
  <conditionalFormatting sqref="A5626:A5632">
    <cfRule type="duplicateValues" dxfId="3944" priority="3945"/>
  </conditionalFormatting>
  <conditionalFormatting sqref="A5626:A5632">
    <cfRule type="duplicateValues" dxfId="3943" priority="3944"/>
  </conditionalFormatting>
  <conditionalFormatting sqref="A5626:A5632">
    <cfRule type="duplicateValues" dxfId="3942" priority="3943"/>
  </conditionalFormatting>
  <conditionalFormatting sqref="A5626:A5632">
    <cfRule type="duplicateValues" dxfId="3941" priority="3942"/>
  </conditionalFormatting>
  <conditionalFormatting sqref="A5626:A5632">
    <cfRule type="duplicateValues" dxfId="3940" priority="3941"/>
  </conditionalFormatting>
  <conditionalFormatting sqref="A5626:A5632">
    <cfRule type="duplicateValues" dxfId="3939" priority="3939"/>
    <cfRule type="duplicateValues" dxfId="3938" priority="3940"/>
  </conditionalFormatting>
  <conditionalFormatting sqref="A5626:A5632">
    <cfRule type="duplicateValues" dxfId="3937" priority="3938"/>
  </conditionalFormatting>
  <conditionalFormatting sqref="A5626:A5632">
    <cfRule type="duplicateValues" dxfId="3936" priority="3937"/>
  </conditionalFormatting>
  <conditionalFormatting sqref="A5626:A5632">
    <cfRule type="duplicateValues" dxfId="3935" priority="3936"/>
  </conditionalFormatting>
  <conditionalFormatting sqref="A5626:A5632">
    <cfRule type="duplicateValues" dxfId="3934" priority="3935"/>
  </conditionalFormatting>
  <conditionalFormatting sqref="A5626:A5632">
    <cfRule type="duplicateValues" dxfId="3933" priority="3934"/>
  </conditionalFormatting>
  <conditionalFormatting sqref="A5626:A5632">
    <cfRule type="duplicateValues" dxfId="3932" priority="3932"/>
    <cfRule type="duplicateValues" dxfId="3931" priority="3933"/>
  </conditionalFormatting>
  <conditionalFormatting sqref="A5626:A5632">
    <cfRule type="duplicateValues" dxfId="3930" priority="3931"/>
  </conditionalFormatting>
  <conditionalFormatting sqref="A5626:A5632">
    <cfRule type="duplicateValues" dxfId="3929" priority="3930"/>
  </conditionalFormatting>
  <conditionalFormatting sqref="A5626:A5632">
    <cfRule type="duplicateValues" dxfId="3928" priority="3929"/>
  </conditionalFormatting>
  <conditionalFormatting sqref="A5626:A5632">
    <cfRule type="duplicateValues" dxfId="3927" priority="3928"/>
  </conditionalFormatting>
  <conditionalFormatting sqref="A5626:A5632">
    <cfRule type="duplicateValues" dxfId="3926" priority="3927"/>
  </conditionalFormatting>
  <conditionalFormatting sqref="A5626:A5632">
    <cfRule type="duplicateValues" dxfId="3925" priority="3926"/>
  </conditionalFormatting>
  <conditionalFormatting sqref="A5626:A5632">
    <cfRule type="duplicateValues" dxfId="3924" priority="3925"/>
  </conditionalFormatting>
  <conditionalFormatting sqref="C5629:C5632">
    <cfRule type="cellIs" dxfId="3923" priority="3924" operator="lessThan">
      <formula>$H$2-3650</formula>
    </cfRule>
  </conditionalFormatting>
  <conditionalFormatting sqref="C5633:C5636">
    <cfRule type="cellIs" dxfId="3922" priority="3923" operator="lessThan">
      <formula>$H$2-3650</formula>
    </cfRule>
  </conditionalFormatting>
  <conditionalFormatting sqref="A5633:A5636">
    <cfRule type="duplicateValues" dxfId="3921" priority="3922"/>
  </conditionalFormatting>
  <conditionalFormatting sqref="A5633:A5636">
    <cfRule type="duplicateValues" dxfId="3920" priority="3921"/>
  </conditionalFormatting>
  <conditionalFormatting sqref="A5633:A5636">
    <cfRule type="duplicateValues" dxfId="3919" priority="3920"/>
  </conditionalFormatting>
  <conditionalFormatting sqref="A5633:A5636">
    <cfRule type="duplicateValues" dxfId="3918" priority="3919"/>
  </conditionalFormatting>
  <conditionalFormatting sqref="A5633:A5636">
    <cfRule type="duplicateValues" dxfId="3917" priority="3917"/>
    <cfRule type="duplicateValues" dxfId="3916" priority="3918"/>
  </conditionalFormatting>
  <conditionalFormatting sqref="A5633:A5636">
    <cfRule type="duplicateValues" dxfId="3915" priority="3916"/>
  </conditionalFormatting>
  <conditionalFormatting sqref="A5633:A5636">
    <cfRule type="duplicateValues" dxfId="3914" priority="3915"/>
  </conditionalFormatting>
  <conditionalFormatting sqref="A5633:A5636">
    <cfRule type="duplicateValues" dxfId="3913" priority="3914"/>
  </conditionalFormatting>
  <conditionalFormatting sqref="A5633:A5636">
    <cfRule type="duplicateValues" dxfId="3912" priority="3913"/>
  </conditionalFormatting>
  <conditionalFormatting sqref="A5633:A5636">
    <cfRule type="duplicateValues" dxfId="3911" priority="3912"/>
  </conditionalFormatting>
  <conditionalFormatting sqref="A5633:A5636">
    <cfRule type="duplicateValues" dxfId="3910" priority="3911"/>
  </conditionalFormatting>
  <conditionalFormatting sqref="A5633:A5636">
    <cfRule type="duplicateValues" dxfId="3909" priority="3910"/>
  </conditionalFormatting>
  <conditionalFormatting sqref="A5633:A5636">
    <cfRule type="duplicateValues" dxfId="3908" priority="3909"/>
  </conditionalFormatting>
  <conditionalFormatting sqref="A5633:A5636">
    <cfRule type="duplicateValues" dxfId="3907" priority="3908"/>
  </conditionalFormatting>
  <conditionalFormatting sqref="A5633:A5636">
    <cfRule type="duplicateValues" dxfId="3906" priority="3906"/>
    <cfRule type="duplicateValues" dxfId="3905" priority="3907"/>
  </conditionalFormatting>
  <conditionalFormatting sqref="A5633:A5636">
    <cfRule type="duplicateValues" dxfId="3904" priority="3905"/>
  </conditionalFormatting>
  <conditionalFormatting sqref="A5633:A5636">
    <cfRule type="duplicateValues" dxfId="3903" priority="3904"/>
  </conditionalFormatting>
  <conditionalFormatting sqref="A5633:A5636">
    <cfRule type="duplicateValues" dxfId="3902" priority="3903"/>
  </conditionalFormatting>
  <conditionalFormatting sqref="A5633:A5636">
    <cfRule type="duplicateValues" dxfId="3901" priority="3902"/>
  </conditionalFormatting>
  <conditionalFormatting sqref="A5633:A5636">
    <cfRule type="duplicateValues" dxfId="3900" priority="3901"/>
  </conditionalFormatting>
  <conditionalFormatting sqref="A5633:A5636">
    <cfRule type="duplicateValues" dxfId="3899" priority="3900"/>
  </conditionalFormatting>
  <conditionalFormatting sqref="A5633:A5636">
    <cfRule type="duplicateValues" dxfId="3898" priority="3899"/>
  </conditionalFormatting>
  <conditionalFormatting sqref="A5633:A5636">
    <cfRule type="duplicateValues" dxfId="3897" priority="3898"/>
  </conditionalFormatting>
  <conditionalFormatting sqref="A5633:A5636">
    <cfRule type="duplicateValues" dxfId="3896" priority="3897"/>
  </conditionalFormatting>
  <conditionalFormatting sqref="A5633:A5636">
    <cfRule type="duplicateValues" dxfId="3895" priority="3896"/>
  </conditionalFormatting>
  <conditionalFormatting sqref="A5633:A5636">
    <cfRule type="duplicateValues" dxfId="3894" priority="3895"/>
  </conditionalFormatting>
  <conditionalFormatting sqref="A5633:A5636">
    <cfRule type="duplicateValues" dxfId="3893" priority="3894"/>
  </conditionalFormatting>
  <conditionalFormatting sqref="A5633:A5636">
    <cfRule type="duplicateValues" dxfId="3892" priority="3893"/>
  </conditionalFormatting>
  <conditionalFormatting sqref="A5633:A5636">
    <cfRule type="duplicateValues" dxfId="3891" priority="3892"/>
  </conditionalFormatting>
  <conditionalFormatting sqref="A5633:A5636">
    <cfRule type="duplicateValues" dxfId="3890" priority="3891"/>
  </conditionalFormatting>
  <conditionalFormatting sqref="A5633:A5636">
    <cfRule type="duplicateValues" dxfId="3889" priority="3890"/>
  </conditionalFormatting>
  <conditionalFormatting sqref="A5633:A5636">
    <cfRule type="duplicateValues" dxfId="3888" priority="3888"/>
    <cfRule type="duplicateValues" dxfId="3887" priority="3889"/>
  </conditionalFormatting>
  <conditionalFormatting sqref="A5633:A5636">
    <cfRule type="duplicateValues" dxfId="3886" priority="3887"/>
  </conditionalFormatting>
  <conditionalFormatting sqref="A5633:A5636">
    <cfRule type="duplicateValues" dxfId="3885" priority="3886"/>
  </conditionalFormatting>
  <conditionalFormatting sqref="A5633:A5636">
    <cfRule type="duplicateValues" dxfId="3884" priority="3885"/>
  </conditionalFormatting>
  <conditionalFormatting sqref="A5633:A5636">
    <cfRule type="duplicateValues" dxfId="3883" priority="3884"/>
  </conditionalFormatting>
  <conditionalFormatting sqref="A5633:A5636">
    <cfRule type="duplicateValues" dxfId="3882" priority="3883"/>
  </conditionalFormatting>
  <conditionalFormatting sqref="A5633:A5636">
    <cfRule type="duplicateValues" dxfId="3881" priority="3882"/>
  </conditionalFormatting>
  <conditionalFormatting sqref="A5633:A5636">
    <cfRule type="duplicateValues" dxfId="3880" priority="3881"/>
  </conditionalFormatting>
  <conditionalFormatting sqref="A5633:A5636">
    <cfRule type="duplicateValues" dxfId="3879" priority="3880"/>
  </conditionalFormatting>
  <conditionalFormatting sqref="A5633:A5636">
    <cfRule type="duplicateValues" dxfId="3878" priority="3879"/>
  </conditionalFormatting>
  <conditionalFormatting sqref="A5633:A5636">
    <cfRule type="duplicateValues" dxfId="3877" priority="3877"/>
    <cfRule type="duplicateValues" dxfId="3876" priority="3878"/>
  </conditionalFormatting>
  <conditionalFormatting sqref="A5633:A5636">
    <cfRule type="duplicateValues" dxfId="3875" priority="3876"/>
  </conditionalFormatting>
  <conditionalFormatting sqref="A5633:A5636">
    <cfRule type="duplicateValues" dxfId="3874" priority="3875"/>
  </conditionalFormatting>
  <conditionalFormatting sqref="A5633:A5636">
    <cfRule type="duplicateValues" dxfId="3873" priority="3874"/>
  </conditionalFormatting>
  <conditionalFormatting sqref="A5633:A5636">
    <cfRule type="duplicateValues" dxfId="3872" priority="3873"/>
  </conditionalFormatting>
  <conditionalFormatting sqref="A5633:A5636">
    <cfRule type="duplicateValues" dxfId="3871" priority="3872"/>
  </conditionalFormatting>
  <conditionalFormatting sqref="A5633:A5636">
    <cfRule type="duplicateValues" dxfId="3870" priority="3871"/>
  </conditionalFormatting>
  <conditionalFormatting sqref="A5633:A5636">
    <cfRule type="duplicateValues" dxfId="3869" priority="3870"/>
  </conditionalFormatting>
  <conditionalFormatting sqref="A5633:A5636">
    <cfRule type="duplicateValues" dxfId="3868" priority="3869"/>
  </conditionalFormatting>
  <conditionalFormatting sqref="A5633:A5636">
    <cfRule type="duplicateValues" dxfId="3867" priority="3868"/>
  </conditionalFormatting>
  <conditionalFormatting sqref="A5633:A5636">
    <cfRule type="duplicateValues" dxfId="3866" priority="3867"/>
  </conditionalFormatting>
  <conditionalFormatting sqref="A5633:A5636">
    <cfRule type="duplicateValues" dxfId="3865" priority="3866"/>
  </conditionalFormatting>
  <conditionalFormatting sqref="A5633:A5636">
    <cfRule type="duplicateValues" dxfId="3864" priority="3864"/>
    <cfRule type="duplicateValues" dxfId="3863" priority="3865"/>
  </conditionalFormatting>
  <conditionalFormatting sqref="A5633:A5636">
    <cfRule type="duplicateValues" dxfId="3862" priority="3863"/>
  </conditionalFormatting>
  <conditionalFormatting sqref="A5633:A5636">
    <cfRule type="duplicateValues" dxfId="3861" priority="3862"/>
  </conditionalFormatting>
  <conditionalFormatting sqref="A5633:A5636">
    <cfRule type="duplicateValues" dxfId="3860" priority="3861"/>
  </conditionalFormatting>
  <conditionalFormatting sqref="A5633:A5636">
    <cfRule type="duplicateValues" dxfId="3859" priority="3860"/>
  </conditionalFormatting>
  <conditionalFormatting sqref="A5633:A5636">
    <cfRule type="duplicateValues" dxfId="3858" priority="3859"/>
  </conditionalFormatting>
  <conditionalFormatting sqref="A5633:A5636">
    <cfRule type="duplicateValues" dxfId="3857" priority="3858"/>
  </conditionalFormatting>
  <conditionalFormatting sqref="A5633:A5636">
    <cfRule type="duplicateValues" dxfId="3856" priority="3857"/>
  </conditionalFormatting>
  <conditionalFormatting sqref="A5633:A5636">
    <cfRule type="duplicateValues" dxfId="3855" priority="3856"/>
  </conditionalFormatting>
  <conditionalFormatting sqref="A5633:A5636">
    <cfRule type="duplicateValues" dxfId="3854" priority="3855"/>
  </conditionalFormatting>
  <conditionalFormatting sqref="A5633:A5636">
    <cfRule type="duplicateValues" dxfId="3853" priority="3853"/>
    <cfRule type="duplicateValues" dxfId="3852" priority="3854"/>
  </conditionalFormatting>
  <conditionalFormatting sqref="A5633:A5636">
    <cfRule type="duplicateValues" dxfId="3851" priority="3852"/>
  </conditionalFormatting>
  <conditionalFormatting sqref="A5633:A5636">
    <cfRule type="duplicateValues" dxfId="3850" priority="3851"/>
  </conditionalFormatting>
  <conditionalFormatting sqref="A5633:A5636">
    <cfRule type="duplicateValues" dxfId="3849" priority="3850"/>
  </conditionalFormatting>
  <conditionalFormatting sqref="A5633:A5636">
    <cfRule type="duplicateValues" dxfId="3848" priority="3849"/>
  </conditionalFormatting>
  <conditionalFormatting sqref="A5633:A5636">
    <cfRule type="duplicateValues" dxfId="3847" priority="3848"/>
  </conditionalFormatting>
  <conditionalFormatting sqref="A5633:A5636">
    <cfRule type="duplicateValues" dxfId="3846" priority="3847"/>
  </conditionalFormatting>
  <conditionalFormatting sqref="A5633:A5636">
    <cfRule type="duplicateValues" dxfId="3845" priority="3846"/>
  </conditionalFormatting>
  <conditionalFormatting sqref="A5633:A5636">
    <cfRule type="duplicateValues" dxfId="3844" priority="3845"/>
  </conditionalFormatting>
  <conditionalFormatting sqref="A5633:A5636">
    <cfRule type="duplicateValues" dxfId="3843" priority="3844"/>
  </conditionalFormatting>
  <conditionalFormatting sqref="A5633:A5636">
    <cfRule type="duplicateValues" dxfId="3842" priority="3842"/>
    <cfRule type="duplicateValues" dxfId="3841" priority="3843"/>
  </conditionalFormatting>
  <conditionalFormatting sqref="A5633:A5636">
    <cfRule type="duplicateValues" dxfId="3840" priority="3841"/>
  </conditionalFormatting>
  <conditionalFormatting sqref="A5633:A5636">
    <cfRule type="duplicateValues" dxfId="3839" priority="3840"/>
  </conditionalFormatting>
  <conditionalFormatting sqref="A5633:A5636">
    <cfRule type="duplicateValues" dxfId="3838" priority="3839"/>
  </conditionalFormatting>
  <conditionalFormatting sqref="A5633:A5636">
    <cfRule type="duplicateValues" dxfId="3837" priority="3838"/>
  </conditionalFormatting>
  <conditionalFormatting sqref="A5633:A5636">
    <cfRule type="duplicateValues" dxfId="3836" priority="3837"/>
  </conditionalFormatting>
  <conditionalFormatting sqref="A5633:A5636">
    <cfRule type="duplicateValues" dxfId="3835" priority="3836"/>
  </conditionalFormatting>
  <conditionalFormatting sqref="A5633:A5636">
    <cfRule type="duplicateValues" dxfId="3834" priority="3835"/>
  </conditionalFormatting>
  <conditionalFormatting sqref="A5633:A5636">
    <cfRule type="duplicateValues" dxfId="3833" priority="3834"/>
  </conditionalFormatting>
  <conditionalFormatting sqref="A5633:A5636">
    <cfRule type="duplicateValues" dxfId="3832" priority="3833"/>
  </conditionalFormatting>
  <conditionalFormatting sqref="A5633:A5636">
    <cfRule type="duplicateValues" dxfId="3831" priority="3831"/>
    <cfRule type="duplicateValues" dxfId="3830" priority="3832"/>
  </conditionalFormatting>
  <conditionalFormatting sqref="A5633:A5636">
    <cfRule type="duplicateValues" dxfId="3829" priority="3830"/>
  </conditionalFormatting>
  <conditionalFormatting sqref="A5633:A5636">
    <cfRule type="duplicateValues" dxfId="3828" priority="3829"/>
  </conditionalFormatting>
  <conditionalFormatting sqref="A5633:A5636">
    <cfRule type="duplicateValues" dxfId="3827" priority="3828"/>
  </conditionalFormatting>
  <conditionalFormatting sqref="A5633:A5636">
    <cfRule type="duplicateValues" dxfId="3826" priority="3827"/>
  </conditionalFormatting>
  <conditionalFormatting sqref="A5633:A5636">
    <cfRule type="duplicateValues" dxfId="3825" priority="3826"/>
  </conditionalFormatting>
  <conditionalFormatting sqref="A5633:A5636">
    <cfRule type="duplicateValues" dxfId="3824" priority="3824"/>
    <cfRule type="duplicateValues" dxfId="3823" priority="3825"/>
  </conditionalFormatting>
  <conditionalFormatting sqref="A5633:A5636">
    <cfRule type="duplicateValues" dxfId="3822" priority="3823"/>
  </conditionalFormatting>
  <conditionalFormatting sqref="A5633:A5636">
    <cfRule type="duplicateValues" dxfId="3821" priority="3822"/>
  </conditionalFormatting>
  <conditionalFormatting sqref="A5633:A5636">
    <cfRule type="duplicateValues" dxfId="3820" priority="3821"/>
  </conditionalFormatting>
  <conditionalFormatting sqref="A5633:A5636">
    <cfRule type="duplicateValues" dxfId="3819" priority="3820"/>
  </conditionalFormatting>
  <conditionalFormatting sqref="A5633:A5636">
    <cfRule type="duplicateValues" dxfId="3818" priority="3819"/>
  </conditionalFormatting>
  <conditionalFormatting sqref="A5633:A5636">
    <cfRule type="duplicateValues" dxfId="3817" priority="3818"/>
  </conditionalFormatting>
  <conditionalFormatting sqref="A5633:A5636">
    <cfRule type="duplicateValues" dxfId="3816" priority="3817"/>
  </conditionalFormatting>
  <conditionalFormatting sqref="A5637">
    <cfRule type="duplicateValues" dxfId="3815" priority="3816"/>
  </conditionalFormatting>
  <conditionalFormatting sqref="A5637">
    <cfRule type="duplicateValues" dxfId="3814" priority="3815"/>
  </conditionalFormatting>
  <conditionalFormatting sqref="A5637">
    <cfRule type="duplicateValues" dxfId="3813" priority="3814"/>
  </conditionalFormatting>
  <conditionalFormatting sqref="A5637">
    <cfRule type="duplicateValues" dxfId="3812" priority="3813"/>
  </conditionalFormatting>
  <conditionalFormatting sqref="A5637">
    <cfRule type="duplicateValues" dxfId="3811" priority="3811"/>
    <cfRule type="duplicateValues" dxfId="3810" priority="3812"/>
  </conditionalFormatting>
  <conditionalFormatting sqref="A5637">
    <cfRule type="duplicateValues" dxfId="3809" priority="3810"/>
  </conditionalFormatting>
  <conditionalFormatting sqref="A5637">
    <cfRule type="duplicateValues" dxfId="3808" priority="3809"/>
  </conditionalFormatting>
  <conditionalFormatting sqref="A5637">
    <cfRule type="duplicateValues" dxfId="3807" priority="3808"/>
  </conditionalFormatting>
  <conditionalFormatting sqref="A5637">
    <cfRule type="duplicateValues" dxfId="3806" priority="3807"/>
  </conditionalFormatting>
  <conditionalFormatting sqref="A5637">
    <cfRule type="duplicateValues" dxfId="3805" priority="3806"/>
  </conditionalFormatting>
  <conditionalFormatting sqref="A5637">
    <cfRule type="duplicateValues" dxfId="3804" priority="3805"/>
  </conditionalFormatting>
  <conditionalFormatting sqref="A5637">
    <cfRule type="duplicateValues" dxfId="3803" priority="3804"/>
  </conditionalFormatting>
  <conditionalFormatting sqref="A5637">
    <cfRule type="duplicateValues" dxfId="3802" priority="3803"/>
  </conditionalFormatting>
  <conditionalFormatting sqref="A5637">
    <cfRule type="duplicateValues" dxfId="3801" priority="3802"/>
  </conditionalFormatting>
  <conditionalFormatting sqref="A5637">
    <cfRule type="duplicateValues" dxfId="3800" priority="3800"/>
    <cfRule type="duplicateValues" dxfId="3799" priority="3801"/>
  </conditionalFormatting>
  <conditionalFormatting sqref="A5637">
    <cfRule type="duplicateValues" dxfId="3798" priority="3799"/>
  </conditionalFormatting>
  <conditionalFormatting sqref="A5637">
    <cfRule type="duplicateValues" dxfId="3797" priority="3798"/>
  </conditionalFormatting>
  <conditionalFormatting sqref="A5637">
    <cfRule type="duplicateValues" dxfId="3796" priority="3797"/>
  </conditionalFormatting>
  <conditionalFormatting sqref="A5637">
    <cfRule type="duplicateValues" dxfId="3795" priority="3796"/>
  </conditionalFormatting>
  <conditionalFormatting sqref="A5637">
    <cfRule type="duplicateValues" dxfId="3794" priority="3795"/>
  </conditionalFormatting>
  <conditionalFormatting sqref="A5637">
    <cfRule type="duplicateValues" dxfId="3793" priority="3794"/>
  </conditionalFormatting>
  <conditionalFormatting sqref="A5637">
    <cfRule type="duplicateValues" dxfId="3792" priority="3793"/>
  </conditionalFormatting>
  <conditionalFormatting sqref="A5637">
    <cfRule type="duplicateValues" dxfId="3791" priority="3792"/>
  </conditionalFormatting>
  <conditionalFormatting sqref="A5637">
    <cfRule type="duplicateValues" dxfId="3790" priority="3791"/>
  </conditionalFormatting>
  <conditionalFormatting sqref="A5637">
    <cfRule type="duplicateValues" dxfId="3789" priority="3790"/>
  </conditionalFormatting>
  <conditionalFormatting sqref="A5637">
    <cfRule type="duplicateValues" dxfId="3788" priority="3789"/>
  </conditionalFormatting>
  <conditionalFormatting sqref="A5637">
    <cfRule type="duplicateValues" dxfId="3787" priority="3788"/>
  </conditionalFormatting>
  <conditionalFormatting sqref="A5637">
    <cfRule type="duplicateValues" dxfId="3786" priority="3787"/>
  </conditionalFormatting>
  <conditionalFormatting sqref="A5637">
    <cfRule type="duplicateValues" dxfId="3785" priority="3786"/>
  </conditionalFormatting>
  <conditionalFormatting sqref="C5637">
    <cfRule type="cellIs" dxfId="3784" priority="3785" operator="lessThan">
      <formula>$H$2-3650</formula>
    </cfRule>
  </conditionalFormatting>
  <conditionalFormatting sqref="A5637">
    <cfRule type="duplicateValues" dxfId="3783" priority="3784"/>
  </conditionalFormatting>
  <conditionalFormatting sqref="A5637">
    <cfRule type="duplicateValues" dxfId="3782" priority="3783"/>
  </conditionalFormatting>
  <conditionalFormatting sqref="A5637">
    <cfRule type="duplicateValues" dxfId="3781" priority="3782"/>
  </conditionalFormatting>
  <conditionalFormatting sqref="A5637">
    <cfRule type="duplicateValues" dxfId="3780" priority="3781"/>
  </conditionalFormatting>
  <conditionalFormatting sqref="A5637">
    <cfRule type="duplicateValues" dxfId="3779" priority="3779"/>
    <cfRule type="duplicateValues" dxfId="3778" priority="3780"/>
  </conditionalFormatting>
  <conditionalFormatting sqref="A5637">
    <cfRule type="duplicateValues" dxfId="3777" priority="3778"/>
  </conditionalFormatting>
  <conditionalFormatting sqref="A5637">
    <cfRule type="duplicateValues" dxfId="3776" priority="3777"/>
  </conditionalFormatting>
  <conditionalFormatting sqref="A5637">
    <cfRule type="duplicateValues" dxfId="3775" priority="3776"/>
  </conditionalFormatting>
  <conditionalFormatting sqref="A5637">
    <cfRule type="duplicateValues" dxfId="3774" priority="3775"/>
  </conditionalFormatting>
  <conditionalFormatting sqref="A5637">
    <cfRule type="duplicateValues" dxfId="3773" priority="3774"/>
  </conditionalFormatting>
  <conditionalFormatting sqref="A5637">
    <cfRule type="duplicateValues" dxfId="3772" priority="3773"/>
  </conditionalFormatting>
  <conditionalFormatting sqref="A5637">
    <cfRule type="duplicateValues" dxfId="3771" priority="3772"/>
  </conditionalFormatting>
  <conditionalFormatting sqref="A5637">
    <cfRule type="duplicateValues" dxfId="3770" priority="3771"/>
  </conditionalFormatting>
  <conditionalFormatting sqref="A5637">
    <cfRule type="duplicateValues" dxfId="3769" priority="3770"/>
  </conditionalFormatting>
  <conditionalFormatting sqref="A5637">
    <cfRule type="duplicateValues" dxfId="3768" priority="3768"/>
    <cfRule type="duplicateValues" dxfId="3767" priority="3769"/>
  </conditionalFormatting>
  <conditionalFormatting sqref="A5637">
    <cfRule type="duplicateValues" dxfId="3766" priority="3767"/>
  </conditionalFormatting>
  <conditionalFormatting sqref="A5637">
    <cfRule type="duplicateValues" dxfId="3765" priority="3766"/>
  </conditionalFormatting>
  <conditionalFormatting sqref="A5637">
    <cfRule type="duplicateValues" dxfId="3764" priority="3765"/>
  </conditionalFormatting>
  <conditionalFormatting sqref="A5637">
    <cfRule type="duplicateValues" dxfId="3763" priority="3764"/>
  </conditionalFormatting>
  <conditionalFormatting sqref="A5637">
    <cfRule type="duplicateValues" dxfId="3762" priority="3763"/>
  </conditionalFormatting>
  <conditionalFormatting sqref="A5637">
    <cfRule type="duplicateValues" dxfId="3761" priority="3762"/>
  </conditionalFormatting>
  <conditionalFormatting sqref="A5637">
    <cfRule type="duplicateValues" dxfId="3760" priority="3761"/>
  </conditionalFormatting>
  <conditionalFormatting sqref="A5637">
    <cfRule type="duplicateValues" dxfId="3759" priority="3760"/>
  </conditionalFormatting>
  <conditionalFormatting sqref="A5637">
    <cfRule type="duplicateValues" dxfId="3758" priority="3759"/>
  </conditionalFormatting>
  <conditionalFormatting sqref="A5637">
    <cfRule type="duplicateValues" dxfId="3757" priority="3758"/>
  </conditionalFormatting>
  <conditionalFormatting sqref="A5637">
    <cfRule type="duplicateValues" dxfId="3756" priority="3757"/>
  </conditionalFormatting>
  <conditionalFormatting sqref="A5637">
    <cfRule type="duplicateValues" dxfId="3755" priority="3756"/>
  </conditionalFormatting>
  <conditionalFormatting sqref="A5637">
    <cfRule type="duplicateValues" dxfId="3754" priority="3755"/>
  </conditionalFormatting>
  <conditionalFormatting sqref="A5637">
    <cfRule type="duplicateValues" dxfId="3753" priority="3754"/>
  </conditionalFormatting>
  <conditionalFormatting sqref="A5637">
    <cfRule type="duplicateValues" dxfId="3752" priority="3753"/>
  </conditionalFormatting>
  <conditionalFormatting sqref="A5637">
    <cfRule type="duplicateValues" dxfId="3751" priority="3752"/>
  </conditionalFormatting>
  <conditionalFormatting sqref="A5637">
    <cfRule type="duplicateValues" dxfId="3750" priority="3750"/>
    <cfRule type="duplicateValues" dxfId="3749" priority="3751"/>
  </conditionalFormatting>
  <conditionalFormatting sqref="A5637">
    <cfRule type="duplicateValues" dxfId="3748" priority="3749"/>
  </conditionalFormatting>
  <conditionalFormatting sqref="A5637">
    <cfRule type="duplicateValues" dxfId="3747" priority="3748"/>
  </conditionalFormatting>
  <conditionalFormatting sqref="A5637">
    <cfRule type="duplicateValues" dxfId="3746" priority="3747"/>
  </conditionalFormatting>
  <conditionalFormatting sqref="A5637">
    <cfRule type="duplicateValues" dxfId="3745" priority="3746"/>
  </conditionalFormatting>
  <conditionalFormatting sqref="A5637">
    <cfRule type="duplicateValues" dxfId="3744" priority="3745"/>
  </conditionalFormatting>
  <conditionalFormatting sqref="A5637">
    <cfRule type="duplicateValues" dxfId="3743" priority="3744"/>
  </conditionalFormatting>
  <conditionalFormatting sqref="A5637">
    <cfRule type="duplicateValues" dxfId="3742" priority="3743"/>
  </conditionalFormatting>
  <conditionalFormatting sqref="A5637">
    <cfRule type="duplicateValues" dxfId="3741" priority="3742"/>
  </conditionalFormatting>
  <conditionalFormatting sqref="A5637">
    <cfRule type="duplicateValues" dxfId="3740" priority="3741"/>
  </conditionalFormatting>
  <conditionalFormatting sqref="A5637">
    <cfRule type="duplicateValues" dxfId="3739" priority="3739"/>
    <cfRule type="duplicateValues" dxfId="3738" priority="3740"/>
  </conditionalFormatting>
  <conditionalFormatting sqref="A5637">
    <cfRule type="duplicateValues" dxfId="3737" priority="3738"/>
  </conditionalFormatting>
  <conditionalFormatting sqref="A5637">
    <cfRule type="duplicateValues" dxfId="3736" priority="3737"/>
  </conditionalFormatting>
  <conditionalFormatting sqref="A5637">
    <cfRule type="duplicateValues" dxfId="3735" priority="3736"/>
  </conditionalFormatting>
  <conditionalFormatting sqref="A5637">
    <cfRule type="duplicateValues" dxfId="3734" priority="3735"/>
  </conditionalFormatting>
  <conditionalFormatting sqref="A5637">
    <cfRule type="duplicateValues" dxfId="3733" priority="3734"/>
  </conditionalFormatting>
  <conditionalFormatting sqref="A5637">
    <cfRule type="duplicateValues" dxfId="3732" priority="3733"/>
  </conditionalFormatting>
  <conditionalFormatting sqref="A5637">
    <cfRule type="duplicateValues" dxfId="3731" priority="3732"/>
  </conditionalFormatting>
  <conditionalFormatting sqref="A5637">
    <cfRule type="duplicateValues" dxfId="3730" priority="3731"/>
  </conditionalFormatting>
  <conditionalFormatting sqref="A5637">
    <cfRule type="duplicateValues" dxfId="3729" priority="3730"/>
  </conditionalFormatting>
  <conditionalFormatting sqref="A5637">
    <cfRule type="duplicateValues" dxfId="3728" priority="3729"/>
  </conditionalFormatting>
  <conditionalFormatting sqref="A5637">
    <cfRule type="duplicateValues" dxfId="3727" priority="3728"/>
  </conditionalFormatting>
  <conditionalFormatting sqref="A5637">
    <cfRule type="duplicateValues" dxfId="3726" priority="3726"/>
    <cfRule type="duplicateValues" dxfId="3725" priority="3727"/>
  </conditionalFormatting>
  <conditionalFormatting sqref="A5637">
    <cfRule type="duplicateValues" dxfId="3724" priority="3725"/>
  </conditionalFormatting>
  <conditionalFormatting sqref="A5637">
    <cfRule type="duplicateValues" dxfId="3723" priority="3724"/>
  </conditionalFormatting>
  <conditionalFormatting sqref="A5637">
    <cfRule type="duplicateValues" dxfId="3722" priority="3723"/>
  </conditionalFormatting>
  <conditionalFormatting sqref="A5637">
    <cfRule type="duplicateValues" dxfId="3721" priority="3722"/>
  </conditionalFormatting>
  <conditionalFormatting sqref="A5637">
    <cfRule type="duplicateValues" dxfId="3720" priority="3721"/>
  </conditionalFormatting>
  <conditionalFormatting sqref="A5637">
    <cfRule type="duplicateValues" dxfId="3719" priority="3720"/>
  </conditionalFormatting>
  <conditionalFormatting sqref="A5637">
    <cfRule type="duplicateValues" dxfId="3718" priority="3719"/>
  </conditionalFormatting>
  <conditionalFormatting sqref="A5637">
    <cfRule type="duplicateValues" dxfId="3717" priority="3718"/>
  </conditionalFormatting>
  <conditionalFormatting sqref="A5637">
    <cfRule type="duplicateValues" dxfId="3716" priority="3717"/>
  </conditionalFormatting>
  <conditionalFormatting sqref="A5637">
    <cfRule type="duplicateValues" dxfId="3715" priority="3715"/>
    <cfRule type="duplicateValues" dxfId="3714" priority="3716"/>
  </conditionalFormatting>
  <conditionalFormatting sqref="A5637">
    <cfRule type="duplicateValues" dxfId="3713" priority="3714"/>
  </conditionalFormatting>
  <conditionalFormatting sqref="A5637">
    <cfRule type="duplicateValues" dxfId="3712" priority="3713"/>
  </conditionalFormatting>
  <conditionalFormatting sqref="A5637">
    <cfRule type="duplicateValues" dxfId="3711" priority="3712"/>
  </conditionalFormatting>
  <conditionalFormatting sqref="A5637">
    <cfRule type="duplicateValues" dxfId="3710" priority="3711"/>
  </conditionalFormatting>
  <conditionalFormatting sqref="A5637">
    <cfRule type="duplicateValues" dxfId="3709" priority="3710"/>
  </conditionalFormatting>
  <conditionalFormatting sqref="A5637">
    <cfRule type="duplicateValues" dxfId="3708" priority="3709"/>
  </conditionalFormatting>
  <conditionalFormatting sqref="A5637">
    <cfRule type="duplicateValues" dxfId="3707" priority="3708"/>
  </conditionalFormatting>
  <conditionalFormatting sqref="A5637">
    <cfRule type="duplicateValues" dxfId="3706" priority="3707"/>
  </conditionalFormatting>
  <conditionalFormatting sqref="A5637">
    <cfRule type="duplicateValues" dxfId="3705" priority="3706"/>
  </conditionalFormatting>
  <conditionalFormatting sqref="A5637">
    <cfRule type="duplicateValues" dxfId="3704" priority="3704"/>
    <cfRule type="duplicateValues" dxfId="3703" priority="3705"/>
  </conditionalFormatting>
  <conditionalFormatting sqref="A5637">
    <cfRule type="duplicateValues" dxfId="3702" priority="3703"/>
  </conditionalFormatting>
  <conditionalFormatting sqref="A5637">
    <cfRule type="duplicateValues" dxfId="3701" priority="3702"/>
  </conditionalFormatting>
  <conditionalFormatting sqref="A5637">
    <cfRule type="duplicateValues" dxfId="3700" priority="3701"/>
  </conditionalFormatting>
  <conditionalFormatting sqref="A5637">
    <cfRule type="duplicateValues" dxfId="3699" priority="3700"/>
  </conditionalFormatting>
  <conditionalFormatting sqref="A5637">
    <cfRule type="duplicateValues" dxfId="3698" priority="3699"/>
  </conditionalFormatting>
  <conditionalFormatting sqref="A5637">
    <cfRule type="duplicateValues" dxfId="3697" priority="3698"/>
  </conditionalFormatting>
  <conditionalFormatting sqref="A5637">
    <cfRule type="duplicateValues" dxfId="3696" priority="3697"/>
  </conditionalFormatting>
  <conditionalFormatting sqref="A5637">
    <cfRule type="duplicateValues" dxfId="3695" priority="3696"/>
  </conditionalFormatting>
  <conditionalFormatting sqref="A5637">
    <cfRule type="duplicateValues" dxfId="3694" priority="3695"/>
  </conditionalFormatting>
  <conditionalFormatting sqref="A5637">
    <cfRule type="duplicateValues" dxfId="3693" priority="3693"/>
    <cfRule type="duplicateValues" dxfId="3692" priority="3694"/>
  </conditionalFormatting>
  <conditionalFormatting sqref="A5637">
    <cfRule type="duplicateValues" dxfId="3691" priority="3692"/>
  </conditionalFormatting>
  <conditionalFormatting sqref="A5637">
    <cfRule type="duplicateValues" dxfId="3690" priority="3691"/>
  </conditionalFormatting>
  <conditionalFormatting sqref="A5637">
    <cfRule type="duplicateValues" dxfId="3689" priority="3690"/>
  </conditionalFormatting>
  <conditionalFormatting sqref="A5637">
    <cfRule type="duplicateValues" dxfId="3688" priority="3689"/>
  </conditionalFormatting>
  <conditionalFormatting sqref="A5637">
    <cfRule type="duplicateValues" dxfId="3687" priority="3688"/>
  </conditionalFormatting>
  <conditionalFormatting sqref="A5637">
    <cfRule type="duplicateValues" dxfId="3686" priority="3686"/>
    <cfRule type="duplicateValues" dxfId="3685" priority="3687"/>
  </conditionalFormatting>
  <conditionalFormatting sqref="A5637">
    <cfRule type="duplicateValues" dxfId="3684" priority="3685"/>
  </conditionalFormatting>
  <conditionalFormatting sqref="A5637">
    <cfRule type="duplicateValues" dxfId="3683" priority="3684"/>
  </conditionalFormatting>
  <conditionalFormatting sqref="A5637">
    <cfRule type="duplicateValues" dxfId="3682" priority="3683"/>
  </conditionalFormatting>
  <conditionalFormatting sqref="A5637">
    <cfRule type="duplicateValues" dxfId="3681" priority="3682"/>
  </conditionalFormatting>
  <conditionalFormatting sqref="A5637">
    <cfRule type="duplicateValues" dxfId="3680" priority="3681"/>
  </conditionalFormatting>
  <conditionalFormatting sqref="A5637">
    <cfRule type="duplicateValues" dxfId="3679" priority="3680"/>
  </conditionalFormatting>
  <conditionalFormatting sqref="A5637">
    <cfRule type="duplicateValues" dxfId="3678" priority="3679"/>
  </conditionalFormatting>
  <conditionalFormatting sqref="A5638:A5645">
    <cfRule type="duplicateValues" dxfId="3677" priority="3678"/>
  </conditionalFormatting>
  <conditionalFormatting sqref="A5638:A5645">
    <cfRule type="duplicateValues" dxfId="3676" priority="3676"/>
    <cfRule type="duplicateValues" dxfId="3675" priority="3677"/>
  </conditionalFormatting>
  <conditionalFormatting sqref="A5311:A5322">
    <cfRule type="duplicateValues" dxfId="3674" priority="3675"/>
  </conditionalFormatting>
  <conditionalFormatting sqref="A5311:A5322">
    <cfRule type="duplicateValues" dxfId="3673" priority="3673"/>
    <cfRule type="duplicateValues" dxfId="3672" priority="3674"/>
  </conditionalFormatting>
  <conditionalFormatting sqref="A5664:A5667">
    <cfRule type="duplicateValues" dxfId="3671" priority="3672"/>
  </conditionalFormatting>
  <conditionalFormatting sqref="A5664:A5667">
    <cfRule type="duplicateValues" dxfId="3670" priority="3671"/>
  </conditionalFormatting>
  <conditionalFormatting sqref="A5664:A5667">
    <cfRule type="duplicateValues" dxfId="3669" priority="3670"/>
  </conditionalFormatting>
  <conditionalFormatting sqref="A5664:A5667">
    <cfRule type="duplicateValues" dxfId="3668" priority="3669"/>
  </conditionalFormatting>
  <conditionalFormatting sqref="A5664:A5667">
    <cfRule type="duplicateValues" dxfId="3667" priority="3667"/>
    <cfRule type="duplicateValues" dxfId="3666" priority="3668"/>
  </conditionalFormatting>
  <conditionalFormatting sqref="A5664:A5667">
    <cfRule type="duplicateValues" dxfId="3665" priority="3666"/>
  </conditionalFormatting>
  <conditionalFormatting sqref="A5664:A5667">
    <cfRule type="duplicateValues" dxfId="3664" priority="3665"/>
  </conditionalFormatting>
  <conditionalFormatting sqref="A5664:A5667">
    <cfRule type="duplicateValues" dxfId="3663" priority="3664"/>
  </conditionalFormatting>
  <conditionalFormatting sqref="A5664:A5667">
    <cfRule type="duplicateValues" dxfId="3662" priority="3663"/>
  </conditionalFormatting>
  <conditionalFormatting sqref="A5664:A5667">
    <cfRule type="duplicateValues" dxfId="3661" priority="3662"/>
  </conditionalFormatting>
  <conditionalFormatting sqref="A5664:A5667">
    <cfRule type="duplicateValues" dxfId="3660" priority="3661"/>
  </conditionalFormatting>
  <conditionalFormatting sqref="A5664:A5667">
    <cfRule type="duplicateValues" dxfId="3659" priority="3660"/>
  </conditionalFormatting>
  <conditionalFormatting sqref="A5664:A5667">
    <cfRule type="duplicateValues" dxfId="3658" priority="3659"/>
  </conditionalFormatting>
  <conditionalFormatting sqref="A5664:A5667">
    <cfRule type="duplicateValues" dxfId="3657" priority="3658"/>
  </conditionalFormatting>
  <conditionalFormatting sqref="A5664:A5667">
    <cfRule type="duplicateValues" dxfId="3656" priority="3656"/>
    <cfRule type="duplicateValues" dxfId="3655" priority="3657"/>
  </conditionalFormatting>
  <conditionalFormatting sqref="A5664:A5667">
    <cfRule type="duplicateValues" dxfId="3654" priority="3655"/>
  </conditionalFormatting>
  <conditionalFormatting sqref="A5664:A5667">
    <cfRule type="duplicateValues" dxfId="3653" priority="3654"/>
  </conditionalFormatting>
  <conditionalFormatting sqref="A5664:A5667">
    <cfRule type="duplicateValues" dxfId="3652" priority="3653"/>
  </conditionalFormatting>
  <conditionalFormatting sqref="A5664:A5667">
    <cfRule type="duplicateValues" dxfId="3651" priority="3652"/>
  </conditionalFormatting>
  <conditionalFormatting sqref="A5664:A5667">
    <cfRule type="duplicateValues" dxfId="3650" priority="3651"/>
  </conditionalFormatting>
  <conditionalFormatting sqref="A5664:A5667">
    <cfRule type="duplicateValues" dxfId="3649" priority="3650"/>
  </conditionalFormatting>
  <conditionalFormatting sqref="A5664:A5667">
    <cfRule type="duplicateValues" dxfId="3648" priority="3649"/>
  </conditionalFormatting>
  <conditionalFormatting sqref="A5664:A5667">
    <cfRule type="duplicateValues" dxfId="3647" priority="3648"/>
  </conditionalFormatting>
  <conditionalFormatting sqref="A5664:A5667">
    <cfRule type="duplicateValues" dxfId="3646" priority="3647"/>
  </conditionalFormatting>
  <conditionalFormatting sqref="A5664:A5667">
    <cfRule type="duplicateValues" dxfId="3645" priority="3646"/>
  </conditionalFormatting>
  <conditionalFormatting sqref="A5664:A5667">
    <cfRule type="duplicateValues" dxfId="3644" priority="3645"/>
  </conditionalFormatting>
  <conditionalFormatting sqref="A5664:A5667">
    <cfRule type="duplicateValues" dxfId="3643" priority="3644"/>
  </conditionalFormatting>
  <conditionalFormatting sqref="A5664:A5667">
    <cfRule type="duplicateValues" dxfId="3642" priority="3643"/>
  </conditionalFormatting>
  <conditionalFormatting sqref="A5664:A5667">
    <cfRule type="duplicateValues" dxfId="3641" priority="3642"/>
  </conditionalFormatting>
  <conditionalFormatting sqref="A5664:A5667">
    <cfRule type="duplicateValues" dxfId="3640" priority="3641"/>
  </conditionalFormatting>
  <conditionalFormatting sqref="C5664:C5667">
    <cfRule type="cellIs" dxfId="3639" priority="3640" operator="lessThan">
      <formula>$H$2-3650</formula>
    </cfRule>
  </conditionalFormatting>
  <conditionalFormatting sqref="A5664:A5667">
    <cfRule type="duplicateValues" dxfId="3638" priority="3639"/>
  </conditionalFormatting>
  <conditionalFormatting sqref="A5664:A5667">
    <cfRule type="duplicateValues" dxfId="3637" priority="3637"/>
    <cfRule type="duplicateValues" dxfId="3636" priority="3638"/>
  </conditionalFormatting>
  <conditionalFormatting sqref="A5673">
    <cfRule type="duplicateValues" dxfId="3635" priority="3636"/>
  </conditionalFormatting>
  <conditionalFormatting sqref="A5673">
    <cfRule type="duplicateValues" dxfId="3634" priority="3635"/>
  </conditionalFormatting>
  <conditionalFormatting sqref="A5673">
    <cfRule type="duplicateValues" dxfId="3633" priority="3634"/>
  </conditionalFormatting>
  <conditionalFormatting sqref="A5673">
    <cfRule type="duplicateValues" dxfId="3632" priority="3633"/>
  </conditionalFormatting>
  <conditionalFormatting sqref="A5673">
    <cfRule type="duplicateValues" dxfId="3631" priority="3631"/>
    <cfRule type="duplicateValues" dxfId="3630" priority="3632"/>
  </conditionalFormatting>
  <conditionalFormatting sqref="A5673">
    <cfRule type="duplicateValues" dxfId="3629" priority="3630"/>
  </conditionalFormatting>
  <conditionalFormatting sqref="A5673">
    <cfRule type="duplicateValues" dxfId="3628" priority="3629"/>
  </conditionalFormatting>
  <conditionalFormatting sqref="A5673">
    <cfRule type="duplicateValues" dxfId="3627" priority="3628"/>
  </conditionalFormatting>
  <conditionalFormatting sqref="A5673">
    <cfRule type="duplicateValues" dxfId="3626" priority="3627"/>
  </conditionalFormatting>
  <conditionalFormatting sqref="A5673">
    <cfRule type="duplicateValues" dxfId="3625" priority="3626"/>
  </conditionalFormatting>
  <conditionalFormatting sqref="A5673">
    <cfRule type="duplicateValues" dxfId="3624" priority="3625"/>
  </conditionalFormatting>
  <conditionalFormatting sqref="A5673">
    <cfRule type="duplicateValues" dxfId="3623" priority="3624"/>
  </conditionalFormatting>
  <conditionalFormatting sqref="A5673">
    <cfRule type="duplicateValues" dxfId="3622" priority="3623"/>
  </conditionalFormatting>
  <conditionalFormatting sqref="A5673">
    <cfRule type="duplicateValues" dxfId="3621" priority="3622"/>
  </conditionalFormatting>
  <conditionalFormatting sqref="A5673">
    <cfRule type="duplicateValues" dxfId="3620" priority="3620"/>
    <cfRule type="duplicateValues" dxfId="3619" priority="3621"/>
  </conditionalFormatting>
  <conditionalFormatting sqref="A5673">
    <cfRule type="duplicateValues" dxfId="3618" priority="3619"/>
  </conditionalFormatting>
  <conditionalFormatting sqref="A5673">
    <cfRule type="duplicateValues" dxfId="3617" priority="3618"/>
  </conditionalFormatting>
  <conditionalFormatting sqref="A5673">
    <cfRule type="duplicateValues" dxfId="3616" priority="3617"/>
  </conditionalFormatting>
  <conditionalFormatting sqref="A5673">
    <cfRule type="duplicateValues" dxfId="3615" priority="3616"/>
  </conditionalFormatting>
  <conditionalFormatting sqref="A5673">
    <cfRule type="duplicateValues" dxfId="3614" priority="3615"/>
  </conditionalFormatting>
  <conditionalFormatting sqref="A5673">
    <cfRule type="duplicateValues" dxfId="3613" priority="3614"/>
  </conditionalFormatting>
  <conditionalFormatting sqref="A5673">
    <cfRule type="duplicateValues" dxfId="3612" priority="3613"/>
  </conditionalFormatting>
  <conditionalFormatting sqref="A5673">
    <cfRule type="duplicateValues" dxfId="3611" priority="3612"/>
  </conditionalFormatting>
  <conditionalFormatting sqref="A5673">
    <cfRule type="duplicateValues" dxfId="3610" priority="3611"/>
  </conditionalFormatting>
  <conditionalFormatting sqref="A5673">
    <cfRule type="duplicateValues" dxfId="3609" priority="3610"/>
  </conditionalFormatting>
  <conditionalFormatting sqref="A5673">
    <cfRule type="duplicateValues" dxfId="3608" priority="3609"/>
  </conditionalFormatting>
  <conditionalFormatting sqref="A5673">
    <cfRule type="duplicateValues" dxfId="3607" priority="3608"/>
  </conditionalFormatting>
  <conditionalFormatting sqref="A5673">
    <cfRule type="duplicateValues" dxfId="3606" priority="3607"/>
  </conditionalFormatting>
  <conditionalFormatting sqref="A5673">
    <cfRule type="duplicateValues" dxfId="3605" priority="3606"/>
  </conditionalFormatting>
  <conditionalFormatting sqref="A5673">
    <cfRule type="duplicateValues" dxfId="3604" priority="3605"/>
  </conditionalFormatting>
  <conditionalFormatting sqref="A5673">
    <cfRule type="duplicateValues" dxfId="3603" priority="3604"/>
  </conditionalFormatting>
  <conditionalFormatting sqref="C5673">
    <cfRule type="cellIs" dxfId="3602" priority="3603" operator="lessThan">
      <formula>$H$2-3650</formula>
    </cfRule>
  </conditionalFormatting>
  <conditionalFormatting sqref="A5673">
    <cfRule type="duplicateValues" dxfId="3601" priority="3602"/>
  </conditionalFormatting>
  <conditionalFormatting sqref="A5673">
    <cfRule type="duplicateValues" dxfId="3600" priority="3601"/>
  </conditionalFormatting>
  <conditionalFormatting sqref="A5673">
    <cfRule type="duplicateValues" dxfId="3599" priority="3600"/>
  </conditionalFormatting>
  <conditionalFormatting sqref="A5673">
    <cfRule type="duplicateValues" dxfId="3598" priority="3599"/>
  </conditionalFormatting>
  <conditionalFormatting sqref="A5673">
    <cfRule type="duplicateValues" dxfId="3597" priority="3597"/>
    <cfRule type="duplicateValues" dxfId="3596" priority="3598"/>
  </conditionalFormatting>
  <conditionalFormatting sqref="A5673">
    <cfRule type="duplicateValues" dxfId="3595" priority="3596"/>
  </conditionalFormatting>
  <conditionalFormatting sqref="A5673">
    <cfRule type="duplicateValues" dxfId="3594" priority="3595"/>
  </conditionalFormatting>
  <conditionalFormatting sqref="A5673">
    <cfRule type="duplicateValues" dxfId="3593" priority="3594"/>
  </conditionalFormatting>
  <conditionalFormatting sqref="A5673">
    <cfRule type="duplicateValues" dxfId="3592" priority="3593"/>
  </conditionalFormatting>
  <conditionalFormatting sqref="A5673">
    <cfRule type="duplicateValues" dxfId="3591" priority="3592"/>
  </conditionalFormatting>
  <conditionalFormatting sqref="A5673">
    <cfRule type="duplicateValues" dxfId="3590" priority="3591"/>
  </conditionalFormatting>
  <conditionalFormatting sqref="A5673">
    <cfRule type="duplicateValues" dxfId="3589" priority="3590"/>
  </conditionalFormatting>
  <conditionalFormatting sqref="A5673">
    <cfRule type="duplicateValues" dxfId="3588" priority="3589"/>
  </conditionalFormatting>
  <conditionalFormatting sqref="A5673">
    <cfRule type="duplicateValues" dxfId="3587" priority="3588"/>
  </conditionalFormatting>
  <conditionalFormatting sqref="A5673">
    <cfRule type="duplicateValues" dxfId="3586" priority="3586"/>
    <cfRule type="duplicateValues" dxfId="3585" priority="3587"/>
  </conditionalFormatting>
  <conditionalFormatting sqref="A5673">
    <cfRule type="duplicateValues" dxfId="3584" priority="3585"/>
  </conditionalFormatting>
  <conditionalFormatting sqref="A5673">
    <cfRule type="duplicateValues" dxfId="3583" priority="3584"/>
  </conditionalFormatting>
  <conditionalFormatting sqref="A5673">
    <cfRule type="duplicateValues" dxfId="3582" priority="3583"/>
  </conditionalFormatting>
  <conditionalFormatting sqref="A5673">
    <cfRule type="duplicateValues" dxfId="3581" priority="3582"/>
  </conditionalFormatting>
  <conditionalFormatting sqref="A5673">
    <cfRule type="duplicateValues" dxfId="3580" priority="3581"/>
  </conditionalFormatting>
  <conditionalFormatting sqref="A5673">
    <cfRule type="duplicateValues" dxfId="3579" priority="3580"/>
  </conditionalFormatting>
  <conditionalFormatting sqref="A5673">
    <cfRule type="duplicateValues" dxfId="3578" priority="3579"/>
  </conditionalFormatting>
  <conditionalFormatting sqref="A5673">
    <cfRule type="duplicateValues" dxfId="3577" priority="3578"/>
  </conditionalFormatting>
  <conditionalFormatting sqref="A5673">
    <cfRule type="duplicateValues" dxfId="3576" priority="3577"/>
  </conditionalFormatting>
  <conditionalFormatting sqref="A5673">
    <cfRule type="duplicateValues" dxfId="3575" priority="3576"/>
  </conditionalFormatting>
  <conditionalFormatting sqref="A5673">
    <cfRule type="duplicateValues" dxfId="3574" priority="3575"/>
  </conditionalFormatting>
  <conditionalFormatting sqref="A5673">
    <cfRule type="duplicateValues" dxfId="3573" priority="3574"/>
  </conditionalFormatting>
  <conditionalFormatting sqref="A5673">
    <cfRule type="duplicateValues" dxfId="3572" priority="3573"/>
  </conditionalFormatting>
  <conditionalFormatting sqref="A5673">
    <cfRule type="duplicateValues" dxfId="3571" priority="3572"/>
  </conditionalFormatting>
  <conditionalFormatting sqref="A5673">
    <cfRule type="duplicateValues" dxfId="3570" priority="3571"/>
  </conditionalFormatting>
  <conditionalFormatting sqref="A5673">
    <cfRule type="duplicateValues" dxfId="3569" priority="3570"/>
  </conditionalFormatting>
  <conditionalFormatting sqref="A5673">
    <cfRule type="duplicateValues" dxfId="3568" priority="3568"/>
    <cfRule type="duplicateValues" dxfId="3567" priority="3569"/>
  </conditionalFormatting>
  <conditionalFormatting sqref="A5674:A5676">
    <cfRule type="duplicateValues" dxfId="3566" priority="3567"/>
  </conditionalFormatting>
  <conditionalFormatting sqref="A5674:A5676">
    <cfRule type="duplicateValues" dxfId="3565" priority="3566"/>
  </conditionalFormatting>
  <conditionalFormatting sqref="A5674:A5676">
    <cfRule type="duplicateValues" dxfId="3564" priority="3565"/>
  </conditionalFormatting>
  <conditionalFormatting sqref="A5674:A5676">
    <cfRule type="duplicateValues" dxfId="3563" priority="3564"/>
  </conditionalFormatting>
  <conditionalFormatting sqref="A5674:A5676">
    <cfRule type="duplicateValues" dxfId="3562" priority="3562"/>
    <cfRule type="duplicateValues" dxfId="3561" priority="3563"/>
  </conditionalFormatting>
  <conditionalFormatting sqref="A5674:A5676">
    <cfRule type="duplicateValues" dxfId="3560" priority="3561"/>
  </conditionalFormatting>
  <conditionalFormatting sqref="A5674:A5676">
    <cfRule type="duplicateValues" dxfId="3559" priority="3560"/>
  </conditionalFormatting>
  <conditionalFormatting sqref="A5674:A5676">
    <cfRule type="duplicateValues" dxfId="3558" priority="3559"/>
  </conditionalFormatting>
  <conditionalFormatting sqref="A5674:A5676">
    <cfRule type="duplicateValues" dxfId="3557" priority="3558"/>
  </conditionalFormatting>
  <conditionalFormatting sqref="A5674:A5676">
    <cfRule type="duplicateValues" dxfId="3556" priority="3557"/>
  </conditionalFormatting>
  <conditionalFormatting sqref="A5674:A5676">
    <cfRule type="duplicateValues" dxfId="3555" priority="3556"/>
  </conditionalFormatting>
  <conditionalFormatting sqref="A5674:A5676">
    <cfRule type="duplicateValues" dxfId="3554" priority="3555"/>
  </conditionalFormatting>
  <conditionalFormatting sqref="A5674:A5676">
    <cfRule type="duplicateValues" dxfId="3553" priority="3554"/>
  </conditionalFormatting>
  <conditionalFormatting sqref="A5674:A5676">
    <cfRule type="duplicateValues" dxfId="3552" priority="3553"/>
  </conditionalFormatting>
  <conditionalFormatting sqref="A5674:A5676">
    <cfRule type="duplicateValues" dxfId="3551" priority="3551"/>
    <cfRule type="duplicateValues" dxfId="3550" priority="3552"/>
  </conditionalFormatting>
  <conditionalFormatting sqref="A5674:A5676">
    <cfRule type="duplicateValues" dxfId="3549" priority="3550"/>
  </conditionalFormatting>
  <conditionalFormatting sqref="A5674:A5676">
    <cfRule type="duplicateValues" dxfId="3548" priority="3549"/>
  </conditionalFormatting>
  <conditionalFormatting sqref="A5674:A5676">
    <cfRule type="duplicateValues" dxfId="3547" priority="3548"/>
  </conditionalFormatting>
  <conditionalFormatting sqref="A5674:A5676">
    <cfRule type="duplicateValues" dxfId="3546" priority="3547"/>
  </conditionalFormatting>
  <conditionalFormatting sqref="A5674:A5676">
    <cfRule type="duplicateValues" dxfId="3545" priority="3546"/>
  </conditionalFormatting>
  <conditionalFormatting sqref="A5674:A5676">
    <cfRule type="duplicateValues" dxfId="3544" priority="3545"/>
  </conditionalFormatting>
  <conditionalFormatting sqref="A5674:A5676">
    <cfRule type="duplicateValues" dxfId="3543" priority="3544"/>
  </conditionalFormatting>
  <conditionalFormatting sqref="A5674:A5676">
    <cfRule type="duplicateValues" dxfId="3542" priority="3543"/>
  </conditionalFormatting>
  <conditionalFormatting sqref="A5674:A5676">
    <cfRule type="duplicateValues" dxfId="3541" priority="3542"/>
  </conditionalFormatting>
  <conditionalFormatting sqref="A5674:A5676">
    <cfRule type="duplicateValues" dxfId="3540" priority="3541"/>
  </conditionalFormatting>
  <conditionalFormatting sqref="A5674:A5676">
    <cfRule type="duplicateValues" dxfId="3539" priority="3540"/>
  </conditionalFormatting>
  <conditionalFormatting sqref="A5674:A5676">
    <cfRule type="duplicateValues" dxfId="3538" priority="3539"/>
  </conditionalFormatting>
  <conditionalFormatting sqref="A5674:A5676">
    <cfRule type="duplicateValues" dxfId="3537" priority="3538"/>
  </conditionalFormatting>
  <conditionalFormatting sqref="A5674:A5676">
    <cfRule type="duplicateValues" dxfId="3536" priority="3537"/>
  </conditionalFormatting>
  <conditionalFormatting sqref="A5674:A5676">
    <cfRule type="duplicateValues" dxfId="3535" priority="3536"/>
  </conditionalFormatting>
  <conditionalFormatting sqref="A5674:A5676">
    <cfRule type="duplicateValues" dxfId="3534" priority="3535"/>
  </conditionalFormatting>
  <conditionalFormatting sqref="C5674:C5676">
    <cfRule type="cellIs" dxfId="3533" priority="3534" operator="lessThan">
      <formula>$H$2-3650</formula>
    </cfRule>
  </conditionalFormatting>
  <conditionalFormatting sqref="A5674:A5676">
    <cfRule type="duplicateValues" dxfId="3532" priority="3533"/>
  </conditionalFormatting>
  <conditionalFormatting sqref="A5674:A5676">
    <cfRule type="duplicateValues" dxfId="3531" priority="3532"/>
  </conditionalFormatting>
  <conditionalFormatting sqref="A5674:A5676">
    <cfRule type="duplicateValues" dxfId="3530" priority="3531"/>
  </conditionalFormatting>
  <conditionalFormatting sqref="A5674:A5676">
    <cfRule type="duplicateValues" dxfId="3529" priority="3530"/>
  </conditionalFormatting>
  <conditionalFormatting sqref="A5674:A5676">
    <cfRule type="duplicateValues" dxfId="3528" priority="3528"/>
    <cfRule type="duplicateValues" dxfId="3527" priority="3529"/>
  </conditionalFormatting>
  <conditionalFormatting sqref="A5674:A5676">
    <cfRule type="duplicateValues" dxfId="3526" priority="3527"/>
  </conditionalFormatting>
  <conditionalFormatting sqref="A5674:A5676">
    <cfRule type="duplicateValues" dxfId="3525" priority="3526"/>
  </conditionalFormatting>
  <conditionalFormatting sqref="A5674:A5676">
    <cfRule type="duplicateValues" dxfId="3524" priority="3525"/>
  </conditionalFormatting>
  <conditionalFormatting sqref="A5674:A5676">
    <cfRule type="duplicateValues" dxfId="3523" priority="3524"/>
  </conditionalFormatting>
  <conditionalFormatting sqref="A5674:A5676">
    <cfRule type="duplicateValues" dxfId="3522" priority="3523"/>
  </conditionalFormatting>
  <conditionalFormatting sqref="A5674:A5676">
    <cfRule type="duplicateValues" dxfId="3521" priority="3522"/>
  </conditionalFormatting>
  <conditionalFormatting sqref="A5674:A5676">
    <cfRule type="duplicateValues" dxfId="3520" priority="3521"/>
  </conditionalFormatting>
  <conditionalFormatting sqref="A5674:A5676">
    <cfRule type="duplicateValues" dxfId="3519" priority="3520"/>
  </conditionalFormatting>
  <conditionalFormatting sqref="A5674:A5676">
    <cfRule type="duplicateValues" dxfId="3518" priority="3519"/>
  </conditionalFormatting>
  <conditionalFormatting sqref="A5674:A5676">
    <cfRule type="duplicateValues" dxfId="3517" priority="3517"/>
    <cfRule type="duplicateValues" dxfId="3516" priority="3518"/>
  </conditionalFormatting>
  <conditionalFormatting sqref="A5674:A5676">
    <cfRule type="duplicateValues" dxfId="3515" priority="3516"/>
  </conditionalFormatting>
  <conditionalFormatting sqref="A5674:A5676">
    <cfRule type="duplicateValues" dxfId="3514" priority="3515"/>
  </conditionalFormatting>
  <conditionalFormatting sqref="A5674:A5676">
    <cfRule type="duplicateValues" dxfId="3513" priority="3514"/>
  </conditionalFormatting>
  <conditionalFormatting sqref="A5674:A5676">
    <cfRule type="duplicateValues" dxfId="3512" priority="3513"/>
  </conditionalFormatting>
  <conditionalFormatting sqref="A5674:A5676">
    <cfRule type="duplicateValues" dxfId="3511" priority="3512"/>
  </conditionalFormatting>
  <conditionalFormatting sqref="A5674:A5676">
    <cfRule type="duplicateValues" dxfId="3510" priority="3511"/>
  </conditionalFormatting>
  <conditionalFormatting sqref="A5674:A5676">
    <cfRule type="duplicateValues" dxfId="3509" priority="3510"/>
  </conditionalFormatting>
  <conditionalFormatting sqref="A5674:A5676">
    <cfRule type="duplicateValues" dxfId="3508" priority="3509"/>
  </conditionalFormatting>
  <conditionalFormatting sqref="A5674:A5676">
    <cfRule type="duplicateValues" dxfId="3507" priority="3508"/>
  </conditionalFormatting>
  <conditionalFormatting sqref="A5674:A5676">
    <cfRule type="duplicateValues" dxfId="3506" priority="3507"/>
  </conditionalFormatting>
  <conditionalFormatting sqref="A5674:A5676">
    <cfRule type="duplicateValues" dxfId="3505" priority="3506"/>
  </conditionalFormatting>
  <conditionalFormatting sqref="A5674:A5676">
    <cfRule type="duplicateValues" dxfId="3504" priority="3505"/>
  </conditionalFormatting>
  <conditionalFormatting sqref="A5674:A5676">
    <cfRule type="duplicateValues" dxfId="3503" priority="3504"/>
  </conditionalFormatting>
  <conditionalFormatting sqref="A5674:A5676">
    <cfRule type="duplicateValues" dxfId="3502" priority="3503"/>
  </conditionalFormatting>
  <conditionalFormatting sqref="A5674:A5676">
    <cfRule type="duplicateValues" dxfId="3501" priority="3502"/>
  </conditionalFormatting>
  <conditionalFormatting sqref="A5674:A5676">
    <cfRule type="duplicateValues" dxfId="3500" priority="3501"/>
  </conditionalFormatting>
  <conditionalFormatting sqref="A5674:A5676">
    <cfRule type="duplicateValues" dxfId="3499" priority="3499"/>
    <cfRule type="duplicateValues" dxfId="3498" priority="3500"/>
  </conditionalFormatting>
  <conditionalFormatting sqref="A5677">
    <cfRule type="duplicateValues" dxfId="3497" priority="3498"/>
  </conditionalFormatting>
  <conditionalFormatting sqref="A5677">
    <cfRule type="duplicateValues" dxfId="3496" priority="3497"/>
  </conditionalFormatting>
  <conditionalFormatting sqref="A5677">
    <cfRule type="duplicateValues" dxfId="3495" priority="3496"/>
  </conditionalFormatting>
  <conditionalFormatting sqref="A5677">
    <cfRule type="duplicateValues" dxfId="3494" priority="3495"/>
  </conditionalFormatting>
  <conditionalFormatting sqref="A5677">
    <cfRule type="duplicateValues" dxfId="3493" priority="3493"/>
    <cfRule type="duplicateValues" dxfId="3492" priority="3494"/>
  </conditionalFormatting>
  <conditionalFormatting sqref="A5677">
    <cfRule type="duplicateValues" dxfId="3491" priority="3492"/>
  </conditionalFormatting>
  <conditionalFormatting sqref="A5677">
    <cfRule type="duplicateValues" dxfId="3490" priority="3491"/>
  </conditionalFormatting>
  <conditionalFormatting sqref="A5677">
    <cfRule type="duplicateValues" dxfId="3489" priority="3490"/>
  </conditionalFormatting>
  <conditionalFormatting sqref="A5677">
    <cfRule type="duplicateValues" dxfId="3488" priority="3489"/>
  </conditionalFormatting>
  <conditionalFormatting sqref="A5677">
    <cfRule type="duplicateValues" dxfId="3487" priority="3488"/>
  </conditionalFormatting>
  <conditionalFormatting sqref="A5677">
    <cfRule type="duplicateValues" dxfId="3486" priority="3487"/>
  </conditionalFormatting>
  <conditionalFormatting sqref="A5677">
    <cfRule type="duplicateValues" dxfId="3485" priority="3486"/>
  </conditionalFormatting>
  <conditionalFormatting sqref="A5677">
    <cfRule type="duplicateValues" dxfId="3484" priority="3485"/>
  </conditionalFormatting>
  <conditionalFormatting sqref="A5677">
    <cfRule type="duplicateValues" dxfId="3483" priority="3484"/>
  </conditionalFormatting>
  <conditionalFormatting sqref="A5677">
    <cfRule type="duplicateValues" dxfId="3482" priority="3482"/>
    <cfRule type="duplicateValues" dxfId="3481" priority="3483"/>
  </conditionalFormatting>
  <conditionalFormatting sqref="A5677">
    <cfRule type="duplicateValues" dxfId="3480" priority="3481"/>
  </conditionalFormatting>
  <conditionalFormatting sqref="A5677">
    <cfRule type="duplicateValues" dxfId="3479" priority="3480"/>
  </conditionalFormatting>
  <conditionalFormatting sqref="A5677">
    <cfRule type="duplicateValues" dxfId="3478" priority="3479"/>
  </conditionalFormatting>
  <conditionalFormatting sqref="A5677">
    <cfRule type="duplicateValues" dxfId="3477" priority="3478"/>
  </conditionalFormatting>
  <conditionalFormatting sqref="A5677">
    <cfRule type="duplicateValues" dxfId="3476" priority="3477"/>
  </conditionalFormatting>
  <conditionalFormatting sqref="A5677">
    <cfRule type="duplicateValues" dxfId="3475" priority="3476"/>
  </conditionalFormatting>
  <conditionalFormatting sqref="A5677">
    <cfRule type="duplicateValues" dxfId="3474" priority="3475"/>
  </conditionalFormatting>
  <conditionalFormatting sqref="A5677">
    <cfRule type="duplicateValues" dxfId="3473" priority="3474"/>
  </conditionalFormatting>
  <conditionalFormatting sqref="A5677">
    <cfRule type="duplicateValues" dxfId="3472" priority="3473"/>
  </conditionalFormatting>
  <conditionalFormatting sqref="A5677">
    <cfRule type="duplicateValues" dxfId="3471" priority="3472"/>
  </conditionalFormatting>
  <conditionalFormatting sqref="A5677">
    <cfRule type="duplicateValues" dxfId="3470" priority="3471"/>
  </conditionalFormatting>
  <conditionalFormatting sqref="A5677">
    <cfRule type="duplicateValues" dxfId="3469" priority="3470"/>
  </conditionalFormatting>
  <conditionalFormatting sqref="A5677">
    <cfRule type="duplicateValues" dxfId="3468" priority="3469"/>
  </conditionalFormatting>
  <conditionalFormatting sqref="A5677">
    <cfRule type="duplicateValues" dxfId="3467" priority="3468"/>
  </conditionalFormatting>
  <conditionalFormatting sqref="A5677">
    <cfRule type="duplicateValues" dxfId="3466" priority="3467"/>
  </conditionalFormatting>
  <conditionalFormatting sqref="A5677">
    <cfRule type="duplicateValues" dxfId="3465" priority="3466"/>
  </conditionalFormatting>
  <conditionalFormatting sqref="C5677">
    <cfRule type="cellIs" dxfId="3464" priority="3465" operator="lessThan">
      <formula>$H$2-3650</formula>
    </cfRule>
  </conditionalFormatting>
  <conditionalFormatting sqref="A5677">
    <cfRule type="duplicateValues" dxfId="3463" priority="3464"/>
  </conditionalFormatting>
  <conditionalFormatting sqref="A5677">
    <cfRule type="duplicateValues" dxfId="3462" priority="3463"/>
  </conditionalFormatting>
  <conditionalFormatting sqref="A5677">
    <cfRule type="duplicateValues" dxfId="3461" priority="3462"/>
  </conditionalFormatting>
  <conditionalFormatting sqref="A5677">
    <cfRule type="duplicateValues" dxfId="3460" priority="3461"/>
  </conditionalFormatting>
  <conditionalFormatting sqref="A5677">
    <cfRule type="duplicateValues" dxfId="3459" priority="3459"/>
    <cfRule type="duplicateValues" dxfId="3458" priority="3460"/>
  </conditionalFormatting>
  <conditionalFormatting sqref="A5677">
    <cfRule type="duplicateValues" dxfId="3457" priority="3458"/>
  </conditionalFormatting>
  <conditionalFormatting sqref="A5677">
    <cfRule type="duplicateValues" dxfId="3456" priority="3457"/>
  </conditionalFormatting>
  <conditionalFormatting sqref="A5677">
    <cfRule type="duplicateValues" dxfId="3455" priority="3456"/>
  </conditionalFormatting>
  <conditionalFormatting sqref="A5677">
    <cfRule type="duplicateValues" dxfId="3454" priority="3455"/>
  </conditionalFormatting>
  <conditionalFormatting sqref="A5677">
    <cfRule type="duplicateValues" dxfId="3453" priority="3454"/>
  </conditionalFormatting>
  <conditionalFormatting sqref="A5677">
    <cfRule type="duplicateValues" dxfId="3452" priority="3453"/>
  </conditionalFormatting>
  <conditionalFormatting sqref="A5677">
    <cfRule type="duplicateValues" dxfId="3451" priority="3452"/>
  </conditionalFormatting>
  <conditionalFormatting sqref="A5677">
    <cfRule type="duplicateValues" dxfId="3450" priority="3451"/>
  </conditionalFormatting>
  <conditionalFormatting sqref="A5677">
    <cfRule type="duplicateValues" dxfId="3449" priority="3450"/>
  </conditionalFormatting>
  <conditionalFormatting sqref="A5677">
    <cfRule type="duplicateValues" dxfId="3448" priority="3448"/>
    <cfRule type="duplicateValues" dxfId="3447" priority="3449"/>
  </conditionalFormatting>
  <conditionalFormatting sqref="A5677">
    <cfRule type="duplicateValues" dxfId="3446" priority="3447"/>
  </conditionalFormatting>
  <conditionalFormatting sqref="A5677">
    <cfRule type="duplicateValues" dxfId="3445" priority="3446"/>
  </conditionalFormatting>
  <conditionalFormatting sqref="A5677">
    <cfRule type="duplicateValues" dxfId="3444" priority="3445"/>
  </conditionalFormatting>
  <conditionalFormatting sqref="A5677">
    <cfRule type="duplicateValues" dxfId="3443" priority="3444"/>
  </conditionalFormatting>
  <conditionalFormatting sqref="A5677">
    <cfRule type="duplicateValues" dxfId="3442" priority="3443"/>
  </conditionalFormatting>
  <conditionalFormatting sqref="A5677">
    <cfRule type="duplicateValues" dxfId="3441" priority="3442"/>
  </conditionalFormatting>
  <conditionalFormatting sqref="A5677">
    <cfRule type="duplicateValues" dxfId="3440" priority="3441"/>
  </conditionalFormatting>
  <conditionalFormatting sqref="A5677">
    <cfRule type="duplicateValues" dxfId="3439" priority="3440"/>
  </conditionalFormatting>
  <conditionalFormatting sqref="A5677">
    <cfRule type="duplicateValues" dxfId="3438" priority="3439"/>
  </conditionalFormatting>
  <conditionalFormatting sqref="A5677">
    <cfRule type="duplicateValues" dxfId="3437" priority="3438"/>
  </conditionalFormatting>
  <conditionalFormatting sqref="A5677">
    <cfRule type="duplicateValues" dxfId="3436" priority="3437"/>
  </conditionalFormatting>
  <conditionalFormatting sqref="A5677">
    <cfRule type="duplicateValues" dxfId="3435" priority="3436"/>
  </conditionalFormatting>
  <conditionalFormatting sqref="A5677">
    <cfRule type="duplicateValues" dxfId="3434" priority="3435"/>
  </conditionalFormatting>
  <conditionalFormatting sqref="A5677">
    <cfRule type="duplicateValues" dxfId="3433" priority="3434"/>
  </conditionalFormatting>
  <conditionalFormatting sqref="A5677">
    <cfRule type="duplicateValues" dxfId="3432" priority="3433"/>
  </conditionalFormatting>
  <conditionalFormatting sqref="A5677">
    <cfRule type="duplicateValues" dxfId="3431" priority="3432"/>
  </conditionalFormatting>
  <conditionalFormatting sqref="A5677">
    <cfRule type="duplicateValues" dxfId="3430" priority="3430"/>
    <cfRule type="duplicateValues" dxfId="3429" priority="3431"/>
  </conditionalFormatting>
  <conditionalFormatting sqref="A5677">
    <cfRule type="duplicateValues" dxfId="3428" priority="3429"/>
  </conditionalFormatting>
  <conditionalFormatting sqref="C5678:C5685">
    <cfRule type="cellIs" dxfId="3427" priority="3428" operator="lessThan">
      <formula>$H$2-3650</formula>
    </cfRule>
  </conditionalFormatting>
  <conditionalFormatting sqref="A5686:A5690">
    <cfRule type="duplicateValues" dxfId="3426" priority="3427"/>
  </conditionalFormatting>
  <conditionalFormatting sqref="A5686:A5690">
    <cfRule type="duplicateValues" dxfId="3425" priority="3426"/>
  </conditionalFormatting>
  <conditionalFormatting sqref="A5686:A5690">
    <cfRule type="duplicateValues" dxfId="3424" priority="3425"/>
  </conditionalFormatting>
  <conditionalFormatting sqref="A5686:A5690">
    <cfRule type="duplicateValues" dxfId="3423" priority="3424"/>
  </conditionalFormatting>
  <conditionalFormatting sqref="A5686:A5690">
    <cfRule type="duplicateValues" dxfId="3422" priority="3422"/>
    <cfRule type="duplicateValues" dxfId="3421" priority="3423"/>
  </conditionalFormatting>
  <conditionalFormatting sqref="A5686:A5690">
    <cfRule type="duplicateValues" dxfId="3420" priority="3421"/>
  </conditionalFormatting>
  <conditionalFormatting sqref="A5686:A5690">
    <cfRule type="duplicateValues" dxfId="3419" priority="3420"/>
  </conditionalFormatting>
  <conditionalFormatting sqref="A5686:A5690">
    <cfRule type="duplicateValues" dxfId="3418" priority="3419"/>
  </conditionalFormatting>
  <conditionalFormatting sqref="A5686:A5690">
    <cfRule type="duplicateValues" dxfId="3417" priority="3418"/>
  </conditionalFormatting>
  <conditionalFormatting sqref="A5686:A5690">
    <cfRule type="duplicateValues" dxfId="3416" priority="3417"/>
  </conditionalFormatting>
  <conditionalFormatting sqref="A5686:A5690">
    <cfRule type="duplicateValues" dxfId="3415" priority="3416"/>
  </conditionalFormatting>
  <conditionalFormatting sqref="A5686:A5690">
    <cfRule type="duplicateValues" dxfId="3414" priority="3415"/>
  </conditionalFormatting>
  <conditionalFormatting sqref="A5686:A5690">
    <cfRule type="duplicateValues" dxfId="3413" priority="3414"/>
  </conditionalFormatting>
  <conditionalFormatting sqref="A5686:A5690">
    <cfRule type="duplicateValues" dxfId="3412" priority="3413"/>
  </conditionalFormatting>
  <conditionalFormatting sqref="A5686:A5690">
    <cfRule type="duplicateValues" dxfId="3411" priority="3411"/>
    <cfRule type="duplicateValues" dxfId="3410" priority="3412"/>
  </conditionalFormatting>
  <conditionalFormatting sqref="A5686:A5690">
    <cfRule type="duplicateValues" dxfId="3409" priority="3410"/>
  </conditionalFormatting>
  <conditionalFormatting sqref="A5686:A5690">
    <cfRule type="duplicateValues" dxfId="3408" priority="3409"/>
  </conditionalFormatting>
  <conditionalFormatting sqref="A5686:A5690">
    <cfRule type="duplicateValues" dxfId="3407" priority="3408"/>
  </conditionalFormatting>
  <conditionalFormatting sqref="A5686:A5690">
    <cfRule type="duplicateValues" dxfId="3406" priority="3407"/>
  </conditionalFormatting>
  <conditionalFormatting sqref="A5686:A5690">
    <cfRule type="duplicateValues" dxfId="3405" priority="3406"/>
  </conditionalFormatting>
  <conditionalFormatting sqref="A5686:A5690">
    <cfRule type="duplicateValues" dxfId="3404" priority="3405"/>
  </conditionalFormatting>
  <conditionalFormatting sqref="A5686:A5690">
    <cfRule type="duplicateValues" dxfId="3403" priority="3404"/>
  </conditionalFormatting>
  <conditionalFormatting sqref="A5686:A5690">
    <cfRule type="duplicateValues" dxfId="3402" priority="3403"/>
  </conditionalFormatting>
  <conditionalFormatting sqref="A5686:A5690">
    <cfRule type="duplicateValues" dxfId="3401" priority="3402"/>
  </conditionalFormatting>
  <conditionalFormatting sqref="A5686:A5690">
    <cfRule type="duplicateValues" dxfId="3400" priority="3401"/>
  </conditionalFormatting>
  <conditionalFormatting sqref="A5686:A5690">
    <cfRule type="duplicateValues" dxfId="3399" priority="3400"/>
  </conditionalFormatting>
  <conditionalFormatting sqref="A5686:A5690">
    <cfRule type="duplicateValues" dxfId="3398" priority="3399"/>
  </conditionalFormatting>
  <conditionalFormatting sqref="A5686:A5690">
    <cfRule type="duplicateValues" dxfId="3397" priority="3398"/>
  </conditionalFormatting>
  <conditionalFormatting sqref="A5686:A5690">
    <cfRule type="duplicateValues" dxfId="3396" priority="3397"/>
  </conditionalFormatting>
  <conditionalFormatting sqref="A5686:A5690">
    <cfRule type="duplicateValues" dxfId="3395" priority="3396"/>
  </conditionalFormatting>
  <conditionalFormatting sqref="A5686:A5690">
    <cfRule type="duplicateValues" dxfId="3394" priority="3395"/>
  </conditionalFormatting>
  <conditionalFormatting sqref="C5686:C5690">
    <cfRule type="cellIs" dxfId="3393" priority="3394" operator="lessThan">
      <formula>$H$2-3650</formula>
    </cfRule>
  </conditionalFormatting>
  <conditionalFormatting sqref="A5686:A5690">
    <cfRule type="duplicateValues" dxfId="3392" priority="3393"/>
  </conditionalFormatting>
  <conditionalFormatting sqref="A5686:A5690">
    <cfRule type="duplicateValues" dxfId="3391" priority="3392"/>
  </conditionalFormatting>
  <conditionalFormatting sqref="A5686:A5690">
    <cfRule type="duplicateValues" dxfId="3390" priority="3391"/>
  </conditionalFormatting>
  <conditionalFormatting sqref="A5686:A5690">
    <cfRule type="duplicateValues" dxfId="3389" priority="3390"/>
  </conditionalFormatting>
  <conditionalFormatting sqref="A5686:A5690">
    <cfRule type="duplicateValues" dxfId="3388" priority="3388"/>
    <cfRule type="duplicateValues" dxfId="3387" priority="3389"/>
  </conditionalFormatting>
  <conditionalFormatting sqref="A5686:A5690">
    <cfRule type="duplicateValues" dxfId="3386" priority="3387"/>
  </conditionalFormatting>
  <conditionalFormatting sqref="A5686:A5690">
    <cfRule type="duplicateValues" dxfId="3385" priority="3386"/>
  </conditionalFormatting>
  <conditionalFormatting sqref="A5686:A5690">
    <cfRule type="duplicateValues" dxfId="3384" priority="3385"/>
  </conditionalFormatting>
  <conditionalFormatting sqref="A5686:A5690">
    <cfRule type="duplicateValues" dxfId="3383" priority="3384"/>
  </conditionalFormatting>
  <conditionalFormatting sqref="A5686:A5690">
    <cfRule type="duplicateValues" dxfId="3382" priority="3383"/>
  </conditionalFormatting>
  <conditionalFormatting sqref="A5686:A5690">
    <cfRule type="duplicateValues" dxfId="3381" priority="3382"/>
  </conditionalFormatting>
  <conditionalFormatting sqref="A5686:A5690">
    <cfRule type="duplicateValues" dxfId="3380" priority="3381"/>
  </conditionalFormatting>
  <conditionalFormatting sqref="A5686:A5690">
    <cfRule type="duplicateValues" dxfId="3379" priority="3380"/>
  </conditionalFormatting>
  <conditionalFormatting sqref="A5686:A5690">
    <cfRule type="duplicateValues" dxfId="3378" priority="3379"/>
  </conditionalFormatting>
  <conditionalFormatting sqref="A5686:A5690">
    <cfRule type="duplicateValues" dxfId="3377" priority="3377"/>
    <cfRule type="duplicateValues" dxfId="3376" priority="3378"/>
  </conditionalFormatting>
  <conditionalFormatting sqref="A5686:A5690">
    <cfRule type="duplicateValues" dxfId="3375" priority="3376"/>
  </conditionalFormatting>
  <conditionalFormatting sqref="A5686:A5690">
    <cfRule type="duplicateValues" dxfId="3374" priority="3375"/>
  </conditionalFormatting>
  <conditionalFormatting sqref="A5686:A5690">
    <cfRule type="duplicateValues" dxfId="3373" priority="3374"/>
  </conditionalFormatting>
  <conditionalFormatting sqref="A5686:A5690">
    <cfRule type="duplicateValues" dxfId="3372" priority="3373"/>
  </conditionalFormatting>
  <conditionalFormatting sqref="A5686:A5690">
    <cfRule type="duplicateValues" dxfId="3371" priority="3372"/>
  </conditionalFormatting>
  <conditionalFormatting sqref="A5686:A5690">
    <cfRule type="duplicateValues" dxfId="3370" priority="3371"/>
  </conditionalFormatting>
  <conditionalFormatting sqref="A5686:A5690">
    <cfRule type="duplicateValues" dxfId="3369" priority="3370"/>
  </conditionalFormatting>
  <conditionalFormatting sqref="A5686:A5690">
    <cfRule type="duplicateValues" dxfId="3368" priority="3369"/>
  </conditionalFormatting>
  <conditionalFormatting sqref="A5686:A5690">
    <cfRule type="duplicateValues" dxfId="3367" priority="3368"/>
  </conditionalFormatting>
  <conditionalFormatting sqref="A5686:A5690">
    <cfRule type="duplicateValues" dxfId="3366" priority="3367"/>
  </conditionalFormatting>
  <conditionalFormatting sqref="A5686:A5690">
    <cfRule type="duplicateValues" dxfId="3365" priority="3366"/>
  </conditionalFormatting>
  <conditionalFormatting sqref="A5686:A5690">
    <cfRule type="duplicateValues" dxfId="3364" priority="3365"/>
  </conditionalFormatting>
  <conditionalFormatting sqref="A5686:A5690">
    <cfRule type="duplicateValues" dxfId="3363" priority="3364"/>
  </conditionalFormatting>
  <conditionalFormatting sqref="A5686:A5690">
    <cfRule type="duplicateValues" dxfId="3362" priority="3363"/>
  </conditionalFormatting>
  <conditionalFormatting sqref="A5686:A5690">
    <cfRule type="duplicateValues" dxfId="3361" priority="3362"/>
  </conditionalFormatting>
  <conditionalFormatting sqref="A5686:A5690">
    <cfRule type="duplicateValues" dxfId="3360" priority="3361"/>
  </conditionalFormatting>
  <conditionalFormatting sqref="A5686:A5690">
    <cfRule type="duplicateValues" dxfId="3359" priority="3359"/>
    <cfRule type="duplicateValues" dxfId="3358" priority="3360"/>
  </conditionalFormatting>
  <conditionalFormatting sqref="A5686:A5690">
    <cfRule type="duplicateValues" dxfId="3357" priority="3358"/>
  </conditionalFormatting>
  <conditionalFormatting sqref="A5686:A5690">
    <cfRule type="duplicateValues" dxfId="3356" priority="3357"/>
  </conditionalFormatting>
  <conditionalFormatting sqref="A5678:A5690">
    <cfRule type="duplicateValues" dxfId="3355" priority="3356"/>
  </conditionalFormatting>
  <conditionalFormatting sqref="A5678:A5690">
    <cfRule type="duplicateValues" dxfId="3354" priority="3354"/>
    <cfRule type="duplicateValues" dxfId="3353" priority="3355"/>
  </conditionalFormatting>
  <conditionalFormatting sqref="A5691">
    <cfRule type="duplicateValues" dxfId="3352" priority="3353"/>
  </conditionalFormatting>
  <conditionalFormatting sqref="A5691">
    <cfRule type="duplicateValues" dxfId="3351" priority="3352"/>
  </conditionalFormatting>
  <conditionalFormatting sqref="A5691">
    <cfRule type="duplicateValues" dxfId="3350" priority="3351"/>
  </conditionalFormatting>
  <conditionalFormatting sqref="A5691">
    <cfRule type="duplicateValues" dxfId="3349" priority="3350"/>
  </conditionalFormatting>
  <conditionalFormatting sqref="A5691">
    <cfRule type="duplicateValues" dxfId="3348" priority="3349"/>
  </conditionalFormatting>
  <conditionalFormatting sqref="A5691">
    <cfRule type="duplicateValues" dxfId="3347" priority="3347"/>
    <cfRule type="duplicateValues" dxfId="3346" priority="3348"/>
  </conditionalFormatting>
  <conditionalFormatting sqref="A5691">
    <cfRule type="duplicateValues" dxfId="3345" priority="3346"/>
  </conditionalFormatting>
  <conditionalFormatting sqref="A5691">
    <cfRule type="duplicateValues" dxfId="3344" priority="3345"/>
  </conditionalFormatting>
  <conditionalFormatting sqref="A5691">
    <cfRule type="duplicateValues" dxfId="3343" priority="3344"/>
  </conditionalFormatting>
  <conditionalFormatting sqref="A5691">
    <cfRule type="duplicateValues" dxfId="3342" priority="3343"/>
  </conditionalFormatting>
  <conditionalFormatting sqref="A5691">
    <cfRule type="duplicateValues" dxfId="3341" priority="3342"/>
  </conditionalFormatting>
  <conditionalFormatting sqref="A5691">
    <cfRule type="duplicateValues" dxfId="3340" priority="3341"/>
  </conditionalFormatting>
  <conditionalFormatting sqref="A5691">
    <cfRule type="duplicateValues" dxfId="3339" priority="3340"/>
  </conditionalFormatting>
  <conditionalFormatting sqref="A5691">
    <cfRule type="duplicateValues" dxfId="3338" priority="3339"/>
  </conditionalFormatting>
  <conditionalFormatting sqref="A5691">
    <cfRule type="duplicateValues" dxfId="3337" priority="3338"/>
  </conditionalFormatting>
  <conditionalFormatting sqref="A5691">
    <cfRule type="duplicateValues" dxfId="3336" priority="3336"/>
    <cfRule type="duplicateValues" dxfId="3335" priority="3337"/>
  </conditionalFormatting>
  <conditionalFormatting sqref="A5691">
    <cfRule type="duplicateValues" dxfId="3334" priority="3335"/>
  </conditionalFormatting>
  <conditionalFormatting sqref="A5691">
    <cfRule type="duplicateValues" dxfId="3333" priority="3334"/>
  </conditionalFormatting>
  <conditionalFormatting sqref="A5691">
    <cfRule type="duplicateValues" dxfId="3332" priority="3333"/>
  </conditionalFormatting>
  <conditionalFormatting sqref="A5691">
    <cfRule type="duplicateValues" dxfId="3331" priority="3332"/>
  </conditionalFormatting>
  <conditionalFormatting sqref="A5691">
    <cfRule type="duplicateValues" dxfId="3330" priority="3331"/>
  </conditionalFormatting>
  <conditionalFormatting sqref="A5691">
    <cfRule type="duplicateValues" dxfId="3329" priority="3330"/>
  </conditionalFormatting>
  <conditionalFormatting sqref="A5691">
    <cfRule type="duplicateValues" dxfId="3328" priority="3329"/>
  </conditionalFormatting>
  <conditionalFormatting sqref="A5691">
    <cfRule type="duplicateValues" dxfId="3327" priority="3328"/>
  </conditionalFormatting>
  <conditionalFormatting sqref="A5691">
    <cfRule type="duplicateValues" dxfId="3326" priority="3327"/>
  </conditionalFormatting>
  <conditionalFormatting sqref="A5691">
    <cfRule type="duplicateValues" dxfId="3325" priority="3326"/>
  </conditionalFormatting>
  <conditionalFormatting sqref="A5691">
    <cfRule type="duplicateValues" dxfId="3324" priority="3325"/>
  </conditionalFormatting>
  <conditionalFormatting sqref="A5691">
    <cfRule type="duplicateValues" dxfId="3323" priority="3324"/>
  </conditionalFormatting>
  <conditionalFormatting sqref="A5691">
    <cfRule type="duplicateValues" dxfId="3322" priority="3323"/>
  </conditionalFormatting>
  <conditionalFormatting sqref="A5691">
    <cfRule type="duplicateValues" dxfId="3321" priority="3322"/>
  </conditionalFormatting>
  <conditionalFormatting sqref="A5691">
    <cfRule type="duplicateValues" dxfId="3320" priority="3321"/>
  </conditionalFormatting>
  <conditionalFormatting sqref="A5691">
    <cfRule type="duplicateValues" dxfId="3319" priority="3320"/>
  </conditionalFormatting>
  <conditionalFormatting sqref="C5691">
    <cfRule type="cellIs" dxfId="3318" priority="3319" operator="lessThan">
      <formula>$H$2-3650</formula>
    </cfRule>
  </conditionalFormatting>
  <conditionalFormatting sqref="A5691">
    <cfRule type="duplicateValues" dxfId="3317" priority="3318"/>
  </conditionalFormatting>
  <conditionalFormatting sqref="A5691">
    <cfRule type="duplicateValues" dxfId="3316" priority="3317"/>
  </conditionalFormatting>
  <conditionalFormatting sqref="A5691">
    <cfRule type="duplicateValues" dxfId="3315" priority="3316"/>
  </conditionalFormatting>
  <conditionalFormatting sqref="A5691">
    <cfRule type="duplicateValues" dxfId="3314" priority="3315"/>
  </conditionalFormatting>
  <conditionalFormatting sqref="A5691">
    <cfRule type="duplicateValues" dxfId="3313" priority="3313"/>
    <cfRule type="duplicateValues" dxfId="3312" priority="3314"/>
  </conditionalFormatting>
  <conditionalFormatting sqref="A5691">
    <cfRule type="duplicateValues" dxfId="3311" priority="3312"/>
  </conditionalFormatting>
  <conditionalFormatting sqref="A5691">
    <cfRule type="duplicateValues" dxfId="3310" priority="3311"/>
  </conditionalFormatting>
  <conditionalFormatting sqref="A5691">
    <cfRule type="duplicateValues" dxfId="3309" priority="3310"/>
  </conditionalFormatting>
  <conditionalFormatting sqref="A5691">
    <cfRule type="duplicateValues" dxfId="3308" priority="3309"/>
  </conditionalFormatting>
  <conditionalFormatting sqref="A5691">
    <cfRule type="duplicateValues" dxfId="3307" priority="3308"/>
  </conditionalFormatting>
  <conditionalFormatting sqref="A5691">
    <cfRule type="duplicateValues" dxfId="3306" priority="3307"/>
  </conditionalFormatting>
  <conditionalFormatting sqref="A5691">
    <cfRule type="duplicateValues" dxfId="3305" priority="3306"/>
  </conditionalFormatting>
  <conditionalFormatting sqref="A5691">
    <cfRule type="duplicateValues" dxfId="3304" priority="3305"/>
  </conditionalFormatting>
  <conditionalFormatting sqref="A5691">
    <cfRule type="duplicateValues" dxfId="3303" priority="3304"/>
  </conditionalFormatting>
  <conditionalFormatting sqref="A5691">
    <cfRule type="duplicateValues" dxfId="3302" priority="3302"/>
    <cfRule type="duplicateValues" dxfId="3301" priority="3303"/>
  </conditionalFormatting>
  <conditionalFormatting sqref="A5691">
    <cfRule type="duplicateValues" dxfId="3300" priority="3301"/>
  </conditionalFormatting>
  <conditionalFormatting sqref="A5691">
    <cfRule type="duplicateValues" dxfId="3299" priority="3300"/>
  </conditionalFormatting>
  <conditionalFormatting sqref="A5691">
    <cfRule type="duplicateValues" dxfId="3298" priority="3299"/>
  </conditionalFormatting>
  <conditionalFormatting sqref="A5691">
    <cfRule type="duplicateValues" dxfId="3297" priority="3298"/>
  </conditionalFormatting>
  <conditionalFormatting sqref="A5691">
    <cfRule type="duplicateValues" dxfId="3296" priority="3297"/>
  </conditionalFormatting>
  <conditionalFormatting sqref="A5691">
    <cfRule type="duplicateValues" dxfId="3295" priority="3296"/>
  </conditionalFormatting>
  <conditionalFormatting sqref="A5691">
    <cfRule type="duplicateValues" dxfId="3294" priority="3295"/>
  </conditionalFormatting>
  <conditionalFormatting sqref="A5691">
    <cfRule type="duplicateValues" dxfId="3293" priority="3294"/>
  </conditionalFormatting>
  <conditionalFormatting sqref="A5691">
    <cfRule type="duplicateValues" dxfId="3292" priority="3293"/>
  </conditionalFormatting>
  <conditionalFormatting sqref="A5691">
    <cfRule type="duplicateValues" dxfId="3291" priority="3292"/>
  </conditionalFormatting>
  <conditionalFormatting sqref="A5691">
    <cfRule type="duplicateValues" dxfId="3290" priority="3291"/>
  </conditionalFormatting>
  <conditionalFormatting sqref="A5691">
    <cfRule type="duplicateValues" dxfId="3289" priority="3290"/>
  </conditionalFormatting>
  <conditionalFormatting sqref="A5691">
    <cfRule type="duplicateValues" dxfId="3288" priority="3289"/>
  </conditionalFormatting>
  <conditionalFormatting sqref="A5691">
    <cfRule type="duplicateValues" dxfId="3287" priority="3288"/>
  </conditionalFormatting>
  <conditionalFormatting sqref="A5691">
    <cfRule type="duplicateValues" dxfId="3286" priority="3287"/>
  </conditionalFormatting>
  <conditionalFormatting sqref="A5691">
    <cfRule type="duplicateValues" dxfId="3285" priority="3286"/>
  </conditionalFormatting>
  <conditionalFormatting sqref="A5691">
    <cfRule type="duplicateValues" dxfId="3284" priority="3284"/>
    <cfRule type="duplicateValues" dxfId="3283" priority="3285"/>
  </conditionalFormatting>
  <conditionalFormatting sqref="A5691">
    <cfRule type="duplicateValues" dxfId="3282" priority="3283"/>
  </conditionalFormatting>
  <conditionalFormatting sqref="A5691">
    <cfRule type="duplicateValues" dxfId="3281" priority="3282"/>
  </conditionalFormatting>
  <conditionalFormatting sqref="A5691">
    <cfRule type="duplicateValues" dxfId="3280" priority="3281"/>
  </conditionalFormatting>
  <conditionalFormatting sqref="A5691">
    <cfRule type="duplicateValues" dxfId="3279" priority="3279"/>
    <cfRule type="duplicateValues" dxfId="3278" priority="3280"/>
  </conditionalFormatting>
  <conditionalFormatting sqref="A5692:A5693">
    <cfRule type="duplicateValues" dxfId="3277" priority="3278"/>
  </conditionalFormatting>
  <conditionalFormatting sqref="A5692:A5693">
    <cfRule type="duplicateValues" dxfId="3276" priority="3277"/>
  </conditionalFormatting>
  <conditionalFormatting sqref="A5692:A5693">
    <cfRule type="duplicateValues" dxfId="3275" priority="3276"/>
  </conditionalFormatting>
  <conditionalFormatting sqref="A5692:A5693">
    <cfRule type="duplicateValues" dxfId="3274" priority="3275"/>
  </conditionalFormatting>
  <conditionalFormatting sqref="A5692:A5693">
    <cfRule type="duplicateValues" dxfId="3273" priority="3274"/>
  </conditionalFormatting>
  <conditionalFormatting sqref="A5692:A5693">
    <cfRule type="duplicateValues" dxfId="3272" priority="3272"/>
    <cfRule type="duplicateValues" dxfId="3271" priority="3273"/>
  </conditionalFormatting>
  <conditionalFormatting sqref="A5692:A5693">
    <cfRule type="duplicateValues" dxfId="3270" priority="3271"/>
  </conditionalFormatting>
  <conditionalFormatting sqref="A5692:A5693">
    <cfRule type="duplicateValues" dxfId="3269" priority="3270"/>
  </conditionalFormatting>
  <conditionalFormatting sqref="A5692:A5693">
    <cfRule type="duplicateValues" dxfId="3268" priority="3269"/>
  </conditionalFormatting>
  <conditionalFormatting sqref="A5692:A5693">
    <cfRule type="duplicateValues" dxfId="3267" priority="3268"/>
  </conditionalFormatting>
  <conditionalFormatting sqref="A5692:A5693">
    <cfRule type="duplicateValues" dxfId="3266" priority="3267"/>
  </conditionalFormatting>
  <conditionalFormatting sqref="A5692:A5693">
    <cfRule type="duplicateValues" dxfId="3265" priority="3266"/>
  </conditionalFormatting>
  <conditionalFormatting sqref="A5692:A5693">
    <cfRule type="duplicateValues" dxfId="3264" priority="3265"/>
  </conditionalFormatting>
  <conditionalFormatting sqref="A5692:A5693">
    <cfRule type="duplicateValues" dxfId="3263" priority="3264"/>
  </conditionalFormatting>
  <conditionalFormatting sqref="A5692:A5693">
    <cfRule type="duplicateValues" dxfId="3262" priority="3263"/>
  </conditionalFormatting>
  <conditionalFormatting sqref="A5692:A5693">
    <cfRule type="duplicateValues" dxfId="3261" priority="3261"/>
    <cfRule type="duplicateValues" dxfId="3260" priority="3262"/>
  </conditionalFormatting>
  <conditionalFormatting sqref="A5692:A5693">
    <cfRule type="duplicateValues" dxfId="3259" priority="3260"/>
  </conditionalFormatting>
  <conditionalFormatting sqref="A5692:A5693">
    <cfRule type="duplicateValues" dxfId="3258" priority="3259"/>
  </conditionalFormatting>
  <conditionalFormatting sqref="A5692:A5693">
    <cfRule type="duplicateValues" dxfId="3257" priority="3258"/>
  </conditionalFormatting>
  <conditionalFormatting sqref="A5692:A5693">
    <cfRule type="duplicateValues" dxfId="3256" priority="3257"/>
  </conditionalFormatting>
  <conditionalFormatting sqref="A5692:A5693">
    <cfRule type="duplicateValues" dxfId="3255" priority="3256"/>
  </conditionalFormatting>
  <conditionalFormatting sqref="A5692:A5693">
    <cfRule type="duplicateValues" dxfId="3254" priority="3255"/>
  </conditionalFormatting>
  <conditionalFormatting sqref="A5692:A5693">
    <cfRule type="duplicateValues" dxfId="3253" priority="3254"/>
  </conditionalFormatting>
  <conditionalFormatting sqref="A5692:A5693">
    <cfRule type="duplicateValues" dxfId="3252" priority="3253"/>
  </conditionalFormatting>
  <conditionalFormatting sqref="A5692:A5693">
    <cfRule type="duplicateValues" dxfId="3251" priority="3252"/>
  </conditionalFormatting>
  <conditionalFormatting sqref="A5692:A5693">
    <cfRule type="duplicateValues" dxfId="3250" priority="3251"/>
  </conditionalFormatting>
  <conditionalFormatting sqref="A5692:A5693">
    <cfRule type="duplicateValues" dxfId="3249" priority="3250"/>
  </conditionalFormatting>
  <conditionalFormatting sqref="A5692:A5693">
    <cfRule type="duplicateValues" dxfId="3248" priority="3249"/>
  </conditionalFormatting>
  <conditionalFormatting sqref="A5692:A5693">
    <cfRule type="duplicateValues" dxfId="3247" priority="3248"/>
  </conditionalFormatting>
  <conditionalFormatting sqref="A5692:A5693">
    <cfRule type="duplicateValues" dxfId="3246" priority="3247"/>
  </conditionalFormatting>
  <conditionalFormatting sqref="A5692:A5693">
    <cfRule type="duplicateValues" dxfId="3245" priority="3246"/>
  </conditionalFormatting>
  <conditionalFormatting sqref="A5692:A5693">
    <cfRule type="duplicateValues" dxfId="3244" priority="3245"/>
  </conditionalFormatting>
  <conditionalFormatting sqref="C5692:C5693">
    <cfRule type="cellIs" dxfId="3243" priority="3244" operator="lessThan">
      <formula>$H$2-3650</formula>
    </cfRule>
  </conditionalFormatting>
  <conditionalFormatting sqref="A5692:A5693">
    <cfRule type="duplicateValues" dxfId="3242" priority="3243"/>
  </conditionalFormatting>
  <conditionalFormatting sqref="A5692:A5693">
    <cfRule type="duplicateValues" dxfId="3241" priority="3242"/>
  </conditionalFormatting>
  <conditionalFormatting sqref="A5692:A5693">
    <cfRule type="duplicateValues" dxfId="3240" priority="3241"/>
  </conditionalFormatting>
  <conditionalFormatting sqref="A5692:A5693">
    <cfRule type="duplicateValues" dxfId="3239" priority="3240"/>
  </conditionalFormatting>
  <conditionalFormatting sqref="A5692:A5693">
    <cfRule type="duplicateValues" dxfId="3238" priority="3238"/>
    <cfRule type="duplicateValues" dxfId="3237" priority="3239"/>
  </conditionalFormatting>
  <conditionalFormatting sqref="A5692:A5693">
    <cfRule type="duplicateValues" dxfId="3236" priority="3237"/>
  </conditionalFormatting>
  <conditionalFormatting sqref="A5692:A5693">
    <cfRule type="duplicateValues" dxfId="3235" priority="3236"/>
  </conditionalFormatting>
  <conditionalFormatting sqref="A5692:A5693">
    <cfRule type="duplicateValues" dxfId="3234" priority="3235"/>
  </conditionalFormatting>
  <conditionalFormatting sqref="A5692:A5693">
    <cfRule type="duplicateValues" dxfId="3233" priority="3234"/>
  </conditionalFormatting>
  <conditionalFormatting sqref="A5692:A5693">
    <cfRule type="duplicateValues" dxfId="3232" priority="3233"/>
  </conditionalFormatting>
  <conditionalFormatting sqref="A5692:A5693">
    <cfRule type="duplicateValues" dxfId="3231" priority="3232"/>
  </conditionalFormatting>
  <conditionalFormatting sqref="A5692:A5693">
    <cfRule type="duplicateValues" dxfId="3230" priority="3231"/>
  </conditionalFormatting>
  <conditionalFormatting sqref="A5692:A5693">
    <cfRule type="duplicateValues" dxfId="3229" priority="3230"/>
  </conditionalFormatting>
  <conditionalFormatting sqref="A5692:A5693">
    <cfRule type="duplicateValues" dxfId="3228" priority="3229"/>
  </conditionalFormatting>
  <conditionalFormatting sqref="A5692:A5693">
    <cfRule type="duplicateValues" dxfId="3227" priority="3227"/>
    <cfRule type="duplicateValues" dxfId="3226" priority="3228"/>
  </conditionalFormatting>
  <conditionalFormatting sqref="A5692:A5693">
    <cfRule type="duplicateValues" dxfId="3225" priority="3226"/>
  </conditionalFormatting>
  <conditionalFormatting sqref="A5692:A5693">
    <cfRule type="duplicateValues" dxfId="3224" priority="3225"/>
  </conditionalFormatting>
  <conditionalFormatting sqref="A5692:A5693">
    <cfRule type="duplicateValues" dxfId="3223" priority="3224"/>
  </conditionalFormatting>
  <conditionalFormatting sqref="A5692:A5693">
    <cfRule type="duplicateValues" dxfId="3222" priority="3223"/>
  </conditionalFormatting>
  <conditionalFormatting sqref="A5692:A5693">
    <cfRule type="duplicateValues" dxfId="3221" priority="3222"/>
  </conditionalFormatting>
  <conditionalFormatting sqref="A5692:A5693">
    <cfRule type="duplicateValues" dxfId="3220" priority="3221"/>
  </conditionalFormatting>
  <conditionalFormatting sqref="A5692:A5693">
    <cfRule type="duplicateValues" dxfId="3219" priority="3220"/>
  </conditionalFormatting>
  <conditionalFormatting sqref="A5692:A5693">
    <cfRule type="duplicateValues" dxfId="3218" priority="3219"/>
  </conditionalFormatting>
  <conditionalFormatting sqref="A5692:A5693">
    <cfRule type="duplicateValues" dxfId="3217" priority="3218"/>
  </conditionalFormatting>
  <conditionalFormatting sqref="A5692:A5693">
    <cfRule type="duplicateValues" dxfId="3216" priority="3217"/>
  </conditionalFormatting>
  <conditionalFormatting sqref="A5692:A5693">
    <cfRule type="duplicateValues" dxfId="3215" priority="3216"/>
  </conditionalFormatting>
  <conditionalFormatting sqref="A5692:A5693">
    <cfRule type="duplicateValues" dxfId="3214" priority="3215"/>
  </conditionalFormatting>
  <conditionalFormatting sqref="A5692:A5693">
    <cfRule type="duplicateValues" dxfId="3213" priority="3214"/>
  </conditionalFormatting>
  <conditionalFormatting sqref="A5692:A5693">
    <cfRule type="duplicateValues" dxfId="3212" priority="3213"/>
  </conditionalFormatting>
  <conditionalFormatting sqref="A5692:A5693">
    <cfRule type="duplicateValues" dxfId="3211" priority="3212"/>
  </conditionalFormatting>
  <conditionalFormatting sqref="A5692:A5693">
    <cfRule type="duplicateValues" dxfId="3210" priority="3211"/>
  </conditionalFormatting>
  <conditionalFormatting sqref="A5692:A5693">
    <cfRule type="duplicateValues" dxfId="3209" priority="3209"/>
    <cfRule type="duplicateValues" dxfId="3208" priority="3210"/>
  </conditionalFormatting>
  <conditionalFormatting sqref="A5692:A5693">
    <cfRule type="duplicateValues" dxfId="3207" priority="3208"/>
  </conditionalFormatting>
  <conditionalFormatting sqref="A5692:A5693">
    <cfRule type="duplicateValues" dxfId="3206" priority="3207"/>
  </conditionalFormatting>
  <conditionalFormatting sqref="A5692:A5693">
    <cfRule type="duplicateValues" dxfId="3205" priority="3206"/>
  </conditionalFormatting>
  <conditionalFormatting sqref="A5692:A5693">
    <cfRule type="duplicateValues" dxfId="3204" priority="3204"/>
    <cfRule type="duplicateValues" dxfId="3203" priority="3205"/>
  </conditionalFormatting>
  <conditionalFormatting sqref="A5694">
    <cfRule type="duplicateValues" dxfId="3202" priority="3203"/>
  </conditionalFormatting>
  <conditionalFormatting sqref="A5694">
    <cfRule type="duplicateValues" dxfId="3201" priority="3202"/>
  </conditionalFormatting>
  <conditionalFormatting sqref="A5694">
    <cfRule type="duplicateValues" dxfId="3200" priority="3201"/>
  </conditionalFormatting>
  <conditionalFormatting sqref="A5694">
    <cfRule type="duplicateValues" dxfId="3199" priority="3200"/>
  </conditionalFormatting>
  <conditionalFormatting sqref="A5694">
    <cfRule type="duplicateValues" dxfId="3198" priority="3199"/>
  </conditionalFormatting>
  <conditionalFormatting sqref="A5694">
    <cfRule type="duplicateValues" dxfId="3197" priority="3197"/>
    <cfRule type="duplicateValues" dxfId="3196" priority="3198"/>
  </conditionalFormatting>
  <conditionalFormatting sqref="A5694">
    <cfRule type="duplicateValues" dxfId="3195" priority="3196"/>
  </conditionalFormatting>
  <conditionalFormatting sqref="A5694">
    <cfRule type="duplicateValues" dxfId="3194" priority="3195"/>
  </conditionalFormatting>
  <conditionalFormatting sqref="A5694">
    <cfRule type="duplicateValues" dxfId="3193" priority="3194"/>
  </conditionalFormatting>
  <conditionalFormatting sqref="A5694">
    <cfRule type="duplicateValues" dxfId="3192" priority="3193"/>
  </conditionalFormatting>
  <conditionalFormatting sqref="A5694">
    <cfRule type="duplicateValues" dxfId="3191" priority="3192"/>
  </conditionalFormatting>
  <conditionalFormatting sqref="A5694">
    <cfRule type="duplicateValues" dxfId="3190" priority="3191"/>
  </conditionalFormatting>
  <conditionalFormatting sqref="A5694">
    <cfRule type="duplicateValues" dxfId="3189" priority="3190"/>
  </conditionalFormatting>
  <conditionalFormatting sqref="A5694">
    <cfRule type="duplicateValues" dxfId="3188" priority="3189"/>
  </conditionalFormatting>
  <conditionalFormatting sqref="A5694">
    <cfRule type="duplicateValues" dxfId="3187" priority="3188"/>
  </conditionalFormatting>
  <conditionalFormatting sqref="A5694">
    <cfRule type="duplicateValues" dxfId="3186" priority="3186"/>
    <cfRule type="duplicateValues" dxfId="3185" priority="3187"/>
  </conditionalFormatting>
  <conditionalFormatting sqref="A5694">
    <cfRule type="duplicateValues" dxfId="3184" priority="3185"/>
  </conditionalFormatting>
  <conditionalFormatting sqref="A5694">
    <cfRule type="duplicateValues" dxfId="3183" priority="3184"/>
  </conditionalFormatting>
  <conditionalFormatting sqref="A5694">
    <cfRule type="duplicateValues" dxfId="3182" priority="3183"/>
  </conditionalFormatting>
  <conditionalFormatting sqref="A5694">
    <cfRule type="duplicateValues" dxfId="3181" priority="3182"/>
  </conditionalFormatting>
  <conditionalFormatting sqref="A5694">
    <cfRule type="duplicateValues" dxfId="3180" priority="3181"/>
  </conditionalFormatting>
  <conditionalFormatting sqref="A5694">
    <cfRule type="duplicateValues" dxfId="3179" priority="3180"/>
  </conditionalFormatting>
  <conditionalFormatting sqref="A5694">
    <cfRule type="duplicateValues" dxfId="3178" priority="3179"/>
  </conditionalFormatting>
  <conditionalFormatting sqref="A5694">
    <cfRule type="duplicateValues" dxfId="3177" priority="3178"/>
  </conditionalFormatting>
  <conditionalFormatting sqref="A5694">
    <cfRule type="duplicateValues" dxfId="3176" priority="3177"/>
  </conditionalFormatting>
  <conditionalFormatting sqref="A5694">
    <cfRule type="duplicateValues" dxfId="3175" priority="3176"/>
  </conditionalFormatting>
  <conditionalFormatting sqref="A5694">
    <cfRule type="duplicateValues" dxfId="3174" priority="3175"/>
  </conditionalFormatting>
  <conditionalFormatting sqref="A5694">
    <cfRule type="duplicateValues" dxfId="3173" priority="3174"/>
  </conditionalFormatting>
  <conditionalFormatting sqref="A5694">
    <cfRule type="duplicateValues" dxfId="3172" priority="3173"/>
  </conditionalFormatting>
  <conditionalFormatting sqref="A5694">
    <cfRule type="duplicateValues" dxfId="3171" priority="3172"/>
  </conditionalFormatting>
  <conditionalFormatting sqref="A5694">
    <cfRule type="duplicateValues" dxfId="3170" priority="3171"/>
  </conditionalFormatting>
  <conditionalFormatting sqref="A5694">
    <cfRule type="duplicateValues" dxfId="3169" priority="3170"/>
  </conditionalFormatting>
  <conditionalFormatting sqref="C5694">
    <cfRule type="cellIs" dxfId="3168" priority="3169" operator="lessThan">
      <formula>$H$2-3650</formula>
    </cfRule>
  </conditionalFormatting>
  <conditionalFormatting sqref="A5694">
    <cfRule type="duplicateValues" dxfId="3167" priority="3168"/>
  </conditionalFormatting>
  <conditionalFormatting sqref="A5694">
    <cfRule type="duplicateValues" dxfId="3166" priority="3167"/>
  </conditionalFormatting>
  <conditionalFormatting sqref="A5694">
    <cfRule type="duplicateValues" dxfId="3165" priority="3166"/>
  </conditionalFormatting>
  <conditionalFormatting sqref="A5694">
    <cfRule type="duplicateValues" dxfId="3164" priority="3165"/>
  </conditionalFormatting>
  <conditionalFormatting sqref="A5694">
    <cfRule type="duplicateValues" dxfId="3163" priority="3163"/>
    <cfRule type="duplicateValues" dxfId="3162" priority="3164"/>
  </conditionalFormatting>
  <conditionalFormatting sqref="A5694">
    <cfRule type="duplicateValues" dxfId="3161" priority="3162"/>
  </conditionalFormatting>
  <conditionalFormatting sqref="A5694">
    <cfRule type="duplicateValues" dxfId="3160" priority="3161"/>
  </conditionalFormatting>
  <conditionalFormatting sqref="A5694">
    <cfRule type="duplicateValues" dxfId="3159" priority="3160"/>
  </conditionalFormatting>
  <conditionalFormatting sqref="A5694">
    <cfRule type="duplicateValues" dxfId="3158" priority="3159"/>
  </conditionalFormatting>
  <conditionalFormatting sqref="A5694">
    <cfRule type="duplicateValues" dxfId="3157" priority="3158"/>
  </conditionalFormatting>
  <conditionalFormatting sqref="A5694">
    <cfRule type="duplicateValues" dxfId="3156" priority="3157"/>
  </conditionalFormatting>
  <conditionalFormatting sqref="A5694">
    <cfRule type="duplicateValues" dxfId="3155" priority="3156"/>
  </conditionalFormatting>
  <conditionalFormatting sqref="A5694">
    <cfRule type="duplicateValues" dxfId="3154" priority="3155"/>
  </conditionalFormatting>
  <conditionalFormatting sqref="A5694">
    <cfRule type="duplicateValues" dxfId="3153" priority="3154"/>
  </conditionalFormatting>
  <conditionalFormatting sqref="A5694">
    <cfRule type="duplicateValues" dxfId="3152" priority="3152"/>
    <cfRule type="duplicateValues" dxfId="3151" priority="3153"/>
  </conditionalFormatting>
  <conditionalFormatting sqref="A5694">
    <cfRule type="duplicateValues" dxfId="3150" priority="3151"/>
  </conditionalFormatting>
  <conditionalFormatting sqref="A5694">
    <cfRule type="duplicateValues" dxfId="3149" priority="3150"/>
  </conditionalFormatting>
  <conditionalFormatting sqref="A5694">
    <cfRule type="duplicateValues" dxfId="3148" priority="3149"/>
  </conditionalFormatting>
  <conditionalFormatting sqref="A5694">
    <cfRule type="duplicateValues" dxfId="3147" priority="3148"/>
  </conditionalFormatting>
  <conditionalFormatting sqref="A5694">
    <cfRule type="duplicateValues" dxfId="3146" priority="3147"/>
  </conditionalFormatting>
  <conditionalFormatting sqref="A5694">
    <cfRule type="duplicateValues" dxfId="3145" priority="3146"/>
  </conditionalFormatting>
  <conditionalFormatting sqref="A5694">
    <cfRule type="duplicateValues" dxfId="3144" priority="3145"/>
  </conditionalFormatting>
  <conditionalFormatting sqref="A5694">
    <cfRule type="duplicateValues" dxfId="3143" priority="3144"/>
  </conditionalFormatting>
  <conditionalFormatting sqref="A5694">
    <cfRule type="duplicateValues" dxfId="3142" priority="3143"/>
  </conditionalFormatting>
  <conditionalFormatting sqref="A5694">
    <cfRule type="duplicateValues" dxfId="3141" priority="3142"/>
  </conditionalFormatting>
  <conditionalFormatting sqref="A5694">
    <cfRule type="duplicateValues" dxfId="3140" priority="3141"/>
  </conditionalFormatting>
  <conditionalFormatting sqref="A5694">
    <cfRule type="duplicateValues" dxfId="3139" priority="3140"/>
  </conditionalFormatting>
  <conditionalFormatting sqref="A5694">
    <cfRule type="duplicateValues" dxfId="3138" priority="3139"/>
  </conditionalFormatting>
  <conditionalFormatting sqref="A5694">
    <cfRule type="duplicateValues" dxfId="3137" priority="3138"/>
  </conditionalFormatting>
  <conditionalFormatting sqref="A5694">
    <cfRule type="duplicateValues" dxfId="3136" priority="3137"/>
  </conditionalFormatting>
  <conditionalFormatting sqref="A5694">
    <cfRule type="duplicateValues" dxfId="3135" priority="3136"/>
  </conditionalFormatting>
  <conditionalFormatting sqref="A5694">
    <cfRule type="duplicateValues" dxfId="3134" priority="3134"/>
    <cfRule type="duplicateValues" dxfId="3133" priority="3135"/>
  </conditionalFormatting>
  <conditionalFormatting sqref="A5694">
    <cfRule type="duplicateValues" dxfId="3132" priority="3133"/>
  </conditionalFormatting>
  <conditionalFormatting sqref="A5694">
    <cfRule type="duplicateValues" dxfId="3131" priority="3132"/>
  </conditionalFormatting>
  <conditionalFormatting sqref="A5694">
    <cfRule type="duplicateValues" dxfId="3130" priority="3131"/>
  </conditionalFormatting>
  <conditionalFormatting sqref="A5694">
    <cfRule type="duplicateValues" dxfId="3129" priority="3129"/>
    <cfRule type="duplicateValues" dxfId="3128" priority="3130"/>
  </conditionalFormatting>
  <conditionalFormatting sqref="A5694">
    <cfRule type="duplicateValues" dxfId="3127" priority="3128"/>
  </conditionalFormatting>
  <conditionalFormatting sqref="A5696">
    <cfRule type="duplicateValues" dxfId="3126" priority="3127"/>
  </conditionalFormatting>
  <conditionalFormatting sqref="A5696">
    <cfRule type="duplicateValues" dxfId="3125" priority="3126"/>
  </conditionalFormatting>
  <conditionalFormatting sqref="A5696">
    <cfRule type="duplicateValues" dxfId="3124" priority="3125"/>
  </conditionalFormatting>
  <conditionalFormatting sqref="A5696">
    <cfRule type="duplicateValues" dxfId="3123" priority="3124"/>
  </conditionalFormatting>
  <conditionalFormatting sqref="A5696">
    <cfRule type="duplicateValues" dxfId="3122" priority="3123"/>
  </conditionalFormatting>
  <conditionalFormatting sqref="A5696">
    <cfRule type="duplicateValues" dxfId="3121" priority="3121"/>
    <cfRule type="duplicateValues" dxfId="3120" priority="3122"/>
  </conditionalFormatting>
  <conditionalFormatting sqref="A5696">
    <cfRule type="duplicateValues" dxfId="3119" priority="3120"/>
  </conditionalFormatting>
  <conditionalFormatting sqref="A5696">
    <cfRule type="duplicateValues" dxfId="3118" priority="3119"/>
  </conditionalFormatting>
  <conditionalFormatting sqref="A5696">
    <cfRule type="duplicateValues" dxfId="3117" priority="3118"/>
  </conditionalFormatting>
  <conditionalFormatting sqref="A5696">
    <cfRule type="duplicateValues" dxfId="3116" priority="3117"/>
  </conditionalFormatting>
  <conditionalFormatting sqref="A5696">
    <cfRule type="duplicateValues" dxfId="3115" priority="3116"/>
  </conditionalFormatting>
  <conditionalFormatting sqref="A5696">
    <cfRule type="duplicateValues" dxfId="3114" priority="3115"/>
  </conditionalFormatting>
  <conditionalFormatting sqref="A5696">
    <cfRule type="duplicateValues" dxfId="3113" priority="3114"/>
  </conditionalFormatting>
  <conditionalFormatting sqref="A5696">
    <cfRule type="duplicateValues" dxfId="3112" priority="3113"/>
  </conditionalFormatting>
  <conditionalFormatting sqref="A5696">
    <cfRule type="duplicateValues" dxfId="3111" priority="3112"/>
  </conditionalFormatting>
  <conditionalFormatting sqref="A5696">
    <cfRule type="duplicateValues" dxfId="3110" priority="3110"/>
    <cfRule type="duplicateValues" dxfId="3109" priority="3111"/>
  </conditionalFormatting>
  <conditionalFormatting sqref="A5696">
    <cfRule type="duplicateValues" dxfId="3108" priority="3109"/>
  </conditionalFormatting>
  <conditionalFormatting sqref="A5696">
    <cfRule type="duplicateValues" dxfId="3107" priority="3108"/>
  </conditionalFormatting>
  <conditionalFormatting sqref="A5696">
    <cfRule type="duplicateValues" dxfId="3106" priority="3107"/>
  </conditionalFormatting>
  <conditionalFormatting sqref="A5696">
    <cfRule type="duplicateValues" dxfId="3105" priority="3106"/>
  </conditionalFormatting>
  <conditionalFormatting sqref="A5696">
    <cfRule type="duplicateValues" dxfId="3104" priority="3105"/>
  </conditionalFormatting>
  <conditionalFormatting sqref="A5696">
    <cfRule type="duplicateValues" dxfId="3103" priority="3104"/>
  </conditionalFormatting>
  <conditionalFormatting sqref="A5696">
    <cfRule type="duplicateValues" dxfId="3102" priority="3103"/>
  </conditionalFormatting>
  <conditionalFormatting sqref="A5696">
    <cfRule type="duplicateValues" dxfId="3101" priority="3102"/>
  </conditionalFormatting>
  <conditionalFormatting sqref="A5696">
    <cfRule type="duplicateValues" dxfId="3100" priority="3101"/>
  </conditionalFormatting>
  <conditionalFormatting sqref="A5696">
    <cfRule type="duplicateValues" dxfId="3099" priority="3100"/>
  </conditionalFormatting>
  <conditionalFormatting sqref="A5696">
    <cfRule type="duplicateValues" dxfId="3098" priority="3099"/>
  </conditionalFormatting>
  <conditionalFormatting sqref="A5696">
    <cfRule type="duplicateValues" dxfId="3097" priority="3098"/>
  </conditionalFormatting>
  <conditionalFormatting sqref="A5696">
    <cfRule type="duplicateValues" dxfId="3096" priority="3097"/>
  </conditionalFormatting>
  <conditionalFormatting sqref="A5696">
    <cfRule type="duplicateValues" dxfId="3095" priority="3096"/>
  </conditionalFormatting>
  <conditionalFormatting sqref="A5696">
    <cfRule type="duplicateValues" dxfId="3094" priority="3095"/>
  </conditionalFormatting>
  <conditionalFormatting sqref="A5696">
    <cfRule type="duplicateValues" dxfId="3093" priority="3094"/>
  </conditionalFormatting>
  <conditionalFormatting sqref="C5696">
    <cfRule type="cellIs" dxfId="3092" priority="3093" operator="lessThan">
      <formula>$H$2-3650</formula>
    </cfRule>
  </conditionalFormatting>
  <conditionalFormatting sqref="A5696">
    <cfRule type="duplicateValues" dxfId="3091" priority="3092"/>
  </conditionalFormatting>
  <conditionalFormatting sqref="A5696">
    <cfRule type="duplicateValues" dxfId="3090" priority="3091"/>
  </conditionalFormatting>
  <conditionalFormatting sqref="A5696">
    <cfRule type="duplicateValues" dxfId="3089" priority="3090"/>
  </conditionalFormatting>
  <conditionalFormatting sqref="A5696">
    <cfRule type="duplicateValues" dxfId="3088" priority="3089"/>
  </conditionalFormatting>
  <conditionalFormatting sqref="A5696">
    <cfRule type="duplicateValues" dxfId="3087" priority="3087"/>
    <cfRule type="duplicateValues" dxfId="3086" priority="3088"/>
  </conditionalFormatting>
  <conditionalFormatting sqref="A5696">
    <cfRule type="duplicateValues" dxfId="3085" priority="3086"/>
  </conditionalFormatting>
  <conditionalFormatting sqref="A5696">
    <cfRule type="duplicateValues" dxfId="3084" priority="3085"/>
  </conditionalFormatting>
  <conditionalFormatting sqref="A5696">
    <cfRule type="duplicateValues" dxfId="3083" priority="3084"/>
  </conditionalFormatting>
  <conditionalFormatting sqref="A5696">
    <cfRule type="duplicateValues" dxfId="3082" priority="3083"/>
  </conditionalFormatting>
  <conditionalFormatting sqref="A5696">
    <cfRule type="duplicateValues" dxfId="3081" priority="3082"/>
  </conditionalFormatting>
  <conditionalFormatting sqref="A5696">
    <cfRule type="duplicateValues" dxfId="3080" priority="3081"/>
  </conditionalFormatting>
  <conditionalFormatting sqref="A5696">
    <cfRule type="duplicateValues" dxfId="3079" priority="3080"/>
  </conditionalFormatting>
  <conditionalFormatting sqref="A5696">
    <cfRule type="duplicateValues" dxfId="3078" priority="3079"/>
  </conditionalFormatting>
  <conditionalFormatting sqref="A5696">
    <cfRule type="duplicateValues" dxfId="3077" priority="3078"/>
  </conditionalFormatting>
  <conditionalFormatting sqref="A5696">
    <cfRule type="duplicateValues" dxfId="3076" priority="3076"/>
    <cfRule type="duplicateValues" dxfId="3075" priority="3077"/>
  </conditionalFormatting>
  <conditionalFormatting sqref="A5696">
    <cfRule type="duplicateValues" dxfId="3074" priority="3075"/>
  </conditionalFormatting>
  <conditionalFormatting sqref="A5696">
    <cfRule type="duplicateValues" dxfId="3073" priority="3074"/>
  </conditionalFormatting>
  <conditionalFormatting sqref="A5696">
    <cfRule type="duplicateValues" dxfId="3072" priority="3073"/>
  </conditionalFormatting>
  <conditionalFormatting sqref="A5696">
    <cfRule type="duplicateValues" dxfId="3071" priority="3072"/>
  </conditionalFormatting>
  <conditionalFormatting sqref="A5696">
    <cfRule type="duplicateValues" dxfId="3070" priority="3071"/>
  </conditionalFormatting>
  <conditionalFormatting sqref="A5696">
    <cfRule type="duplicateValues" dxfId="3069" priority="3070"/>
  </conditionalFormatting>
  <conditionalFormatting sqref="A5696">
    <cfRule type="duplicateValues" dxfId="3068" priority="3069"/>
  </conditionalFormatting>
  <conditionalFormatting sqref="A5696">
    <cfRule type="duplicateValues" dxfId="3067" priority="3068"/>
  </conditionalFormatting>
  <conditionalFormatting sqref="A5696">
    <cfRule type="duplicateValues" dxfId="3066" priority="3067"/>
  </conditionalFormatting>
  <conditionalFormatting sqref="A5696">
    <cfRule type="duplicateValues" dxfId="3065" priority="3066"/>
  </conditionalFormatting>
  <conditionalFormatting sqref="A5696">
    <cfRule type="duplicateValues" dxfId="3064" priority="3065"/>
  </conditionalFormatting>
  <conditionalFormatting sqref="A5696">
    <cfRule type="duplicateValues" dxfId="3063" priority="3064"/>
  </conditionalFormatting>
  <conditionalFormatting sqref="A5696">
    <cfRule type="duplicateValues" dxfId="3062" priority="3063"/>
  </conditionalFormatting>
  <conditionalFormatting sqref="A5696">
    <cfRule type="duplicateValues" dxfId="3061" priority="3062"/>
  </conditionalFormatting>
  <conditionalFormatting sqref="A5696">
    <cfRule type="duplicateValues" dxfId="3060" priority="3061"/>
  </conditionalFormatting>
  <conditionalFormatting sqref="A5696">
    <cfRule type="duplicateValues" dxfId="3059" priority="3060"/>
  </conditionalFormatting>
  <conditionalFormatting sqref="A5696">
    <cfRule type="duplicateValues" dxfId="3058" priority="3058"/>
    <cfRule type="duplicateValues" dxfId="3057" priority="3059"/>
  </conditionalFormatting>
  <conditionalFormatting sqref="A5696">
    <cfRule type="duplicateValues" dxfId="3056" priority="3057"/>
  </conditionalFormatting>
  <conditionalFormatting sqref="A5696">
    <cfRule type="duplicateValues" dxfId="3055" priority="3056"/>
  </conditionalFormatting>
  <conditionalFormatting sqref="A5696">
    <cfRule type="duplicateValues" dxfId="3054" priority="3055"/>
  </conditionalFormatting>
  <conditionalFormatting sqref="A5696">
    <cfRule type="duplicateValues" dxfId="3053" priority="3053"/>
    <cfRule type="duplicateValues" dxfId="3052" priority="3054"/>
  </conditionalFormatting>
  <conditionalFormatting sqref="A5696">
    <cfRule type="duplicateValues" dxfId="3051" priority="3052"/>
  </conditionalFormatting>
  <conditionalFormatting sqref="A5697:A5708">
    <cfRule type="duplicateValues" dxfId="3050" priority="3051"/>
  </conditionalFormatting>
  <conditionalFormatting sqref="A5697:A5708">
    <cfRule type="duplicateValues" dxfId="3049" priority="3050"/>
  </conditionalFormatting>
  <conditionalFormatting sqref="A5697:A5708">
    <cfRule type="duplicateValues" dxfId="3048" priority="3049"/>
  </conditionalFormatting>
  <conditionalFormatting sqref="A5697:A5708">
    <cfRule type="duplicateValues" dxfId="3047" priority="3048"/>
  </conditionalFormatting>
  <conditionalFormatting sqref="A5697:A5708">
    <cfRule type="duplicateValues" dxfId="3046" priority="3047"/>
  </conditionalFormatting>
  <conditionalFormatting sqref="A5697:A5708">
    <cfRule type="duplicateValues" dxfId="3045" priority="3045"/>
    <cfRule type="duplicateValues" dxfId="3044" priority="3046"/>
  </conditionalFormatting>
  <conditionalFormatting sqref="A5697:A5708">
    <cfRule type="duplicateValues" dxfId="3043" priority="3044"/>
  </conditionalFormatting>
  <conditionalFormatting sqref="A5697:A5708">
    <cfRule type="duplicateValues" dxfId="3042" priority="3043"/>
  </conditionalFormatting>
  <conditionalFormatting sqref="A5697:A5708">
    <cfRule type="duplicateValues" dxfId="3041" priority="3042"/>
  </conditionalFormatting>
  <conditionalFormatting sqref="A5697:A5708">
    <cfRule type="duplicateValues" dxfId="3040" priority="3041"/>
  </conditionalFormatting>
  <conditionalFormatting sqref="A5697:A5708">
    <cfRule type="duplicateValues" dxfId="3039" priority="3040"/>
  </conditionalFormatting>
  <conditionalFormatting sqref="A5697:A5708">
    <cfRule type="duplicateValues" dxfId="3038" priority="3039"/>
  </conditionalFormatting>
  <conditionalFormatting sqref="A5697:A5708">
    <cfRule type="duplicateValues" dxfId="3037" priority="3038"/>
  </conditionalFormatting>
  <conditionalFormatting sqref="A5697:A5708">
    <cfRule type="duplicateValues" dxfId="3036" priority="3037"/>
  </conditionalFormatting>
  <conditionalFormatting sqref="A5697:A5708">
    <cfRule type="duplicateValues" dxfId="3035" priority="3036"/>
  </conditionalFormatting>
  <conditionalFormatting sqref="A5697:A5708">
    <cfRule type="duplicateValues" dxfId="3034" priority="3034"/>
    <cfRule type="duplicateValues" dxfId="3033" priority="3035"/>
  </conditionalFormatting>
  <conditionalFormatting sqref="A5697:A5708">
    <cfRule type="duplicateValues" dxfId="3032" priority="3033"/>
  </conditionalFormatting>
  <conditionalFormatting sqref="A5697:A5708">
    <cfRule type="duplicateValues" dxfId="3031" priority="3032"/>
  </conditionalFormatting>
  <conditionalFormatting sqref="A5697:A5708">
    <cfRule type="duplicateValues" dxfId="3030" priority="3031"/>
  </conditionalFormatting>
  <conditionalFormatting sqref="A5697:A5708">
    <cfRule type="duplicateValues" dxfId="3029" priority="3030"/>
  </conditionalFormatting>
  <conditionalFormatting sqref="A5697:A5708">
    <cfRule type="duplicateValues" dxfId="3028" priority="3029"/>
  </conditionalFormatting>
  <conditionalFormatting sqref="A5697:A5708">
    <cfRule type="duplicateValues" dxfId="3027" priority="3028"/>
  </conditionalFormatting>
  <conditionalFormatting sqref="A5697:A5708">
    <cfRule type="duplicateValues" dxfId="3026" priority="3027"/>
  </conditionalFormatting>
  <conditionalFormatting sqref="A5697:A5708">
    <cfRule type="duplicateValues" dxfId="3025" priority="3026"/>
  </conditionalFormatting>
  <conditionalFormatting sqref="A5697:A5708">
    <cfRule type="duplicateValues" dxfId="3024" priority="3025"/>
  </conditionalFormatting>
  <conditionalFormatting sqref="A5697:A5708">
    <cfRule type="duplicateValues" dxfId="3023" priority="3024"/>
  </conditionalFormatting>
  <conditionalFormatting sqref="A5697:A5708">
    <cfRule type="duplicateValues" dxfId="3022" priority="3023"/>
  </conditionalFormatting>
  <conditionalFormatting sqref="A5697:A5708">
    <cfRule type="duplicateValues" dxfId="3021" priority="3022"/>
  </conditionalFormatting>
  <conditionalFormatting sqref="A5697:A5708">
    <cfRule type="duplicateValues" dxfId="3020" priority="3021"/>
  </conditionalFormatting>
  <conditionalFormatting sqref="A5697:A5708">
    <cfRule type="duplicateValues" dxfId="3019" priority="3020"/>
  </conditionalFormatting>
  <conditionalFormatting sqref="A5697:A5708">
    <cfRule type="duplicateValues" dxfId="3018" priority="3019"/>
  </conditionalFormatting>
  <conditionalFormatting sqref="A5697:A5708">
    <cfRule type="duplicateValues" dxfId="3017" priority="3018"/>
  </conditionalFormatting>
  <conditionalFormatting sqref="C5697:C5708">
    <cfRule type="cellIs" dxfId="3016" priority="3017" operator="lessThan">
      <formula>$H$2-3650</formula>
    </cfRule>
  </conditionalFormatting>
  <conditionalFormatting sqref="A5697:A5708">
    <cfRule type="duplicateValues" dxfId="3015" priority="3016"/>
  </conditionalFormatting>
  <conditionalFormatting sqref="A5697:A5708">
    <cfRule type="duplicateValues" dxfId="3014" priority="3015"/>
  </conditionalFormatting>
  <conditionalFormatting sqref="A5697:A5708">
    <cfRule type="duplicateValues" dxfId="3013" priority="3014"/>
  </conditionalFormatting>
  <conditionalFormatting sqref="A5697:A5708">
    <cfRule type="duplicateValues" dxfId="3012" priority="3013"/>
  </conditionalFormatting>
  <conditionalFormatting sqref="A5697:A5708">
    <cfRule type="duplicateValues" dxfId="3011" priority="3011"/>
    <cfRule type="duplicateValues" dxfId="3010" priority="3012"/>
  </conditionalFormatting>
  <conditionalFormatting sqref="A5697:A5708">
    <cfRule type="duplicateValues" dxfId="3009" priority="3010"/>
  </conditionalFormatting>
  <conditionalFormatting sqref="A5697:A5708">
    <cfRule type="duplicateValues" dxfId="3008" priority="3009"/>
  </conditionalFormatting>
  <conditionalFormatting sqref="A5697:A5708">
    <cfRule type="duplicateValues" dxfId="3007" priority="3008"/>
  </conditionalFormatting>
  <conditionalFormatting sqref="A5697:A5708">
    <cfRule type="duplicateValues" dxfId="3006" priority="3007"/>
  </conditionalFormatting>
  <conditionalFormatting sqref="A5697:A5708">
    <cfRule type="duplicateValues" dxfId="3005" priority="3006"/>
  </conditionalFormatting>
  <conditionalFormatting sqref="A5697:A5708">
    <cfRule type="duplicateValues" dxfId="3004" priority="3005"/>
  </conditionalFormatting>
  <conditionalFormatting sqref="A5697:A5708">
    <cfRule type="duplicateValues" dxfId="3003" priority="3004"/>
  </conditionalFormatting>
  <conditionalFormatting sqref="A5697:A5708">
    <cfRule type="duplicateValues" dxfId="3002" priority="3003"/>
  </conditionalFormatting>
  <conditionalFormatting sqref="A5697:A5708">
    <cfRule type="duplicateValues" dxfId="3001" priority="3002"/>
  </conditionalFormatting>
  <conditionalFormatting sqref="A5697:A5708">
    <cfRule type="duplicateValues" dxfId="3000" priority="3000"/>
    <cfRule type="duplicateValues" dxfId="2999" priority="3001"/>
  </conditionalFormatting>
  <conditionalFormatting sqref="A5697:A5708">
    <cfRule type="duplicateValues" dxfId="2998" priority="2999"/>
  </conditionalFormatting>
  <conditionalFormatting sqref="A5697:A5708">
    <cfRule type="duplicateValues" dxfId="2997" priority="2998"/>
  </conditionalFormatting>
  <conditionalFormatting sqref="A5697:A5708">
    <cfRule type="duplicateValues" dxfId="2996" priority="2997"/>
  </conditionalFormatting>
  <conditionalFormatting sqref="A5697:A5708">
    <cfRule type="duplicateValues" dxfId="2995" priority="2996"/>
  </conditionalFormatting>
  <conditionalFormatting sqref="A5697:A5708">
    <cfRule type="duplicateValues" dxfId="2994" priority="2995"/>
  </conditionalFormatting>
  <conditionalFormatting sqref="A5697:A5708">
    <cfRule type="duplicateValues" dxfId="2993" priority="2994"/>
  </conditionalFormatting>
  <conditionalFormatting sqref="A5697:A5708">
    <cfRule type="duplicateValues" dxfId="2992" priority="2993"/>
  </conditionalFormatting>
  <conditionalFormatting sqref="A5697:A5708">
    <cfRule type="duplicateValues" dxfId="2991" priority="2992"/>
  </conditionalFormatting>
  <conditionalFormatting sqref="A5697:A5708">
    <cfRule type="duplicateValues" dxfId="2990" priority="2991"/>
  </conditionalFormatting>
  <conditionalFormatting sqref="A5697:A5708">
    <cfRule type="duplicateValues" dxfId="2989" priority="2990"/>
  </conditionalFormatting>
  <conditionalFormatting sqref="A5697:A5708">
    <cfRule type="duplicateValues" dxfId="2988" priority="2989"/>
  </conditionalFormatting>
  <conditionalFormatting sqref="A5697:A5708">
    <cfRule type="duplicateValues" dxfId="2987" priority="2988"/>
  </conditionalFormatting>
  <conditionalFormatting sqref="A5697:A5708">
    <cfRule type="duplicateValues" dxfId="2986" priority="2987"/>
  </conditionalFormatting>
  <conditionalFormatting sqref="A5697:A5708">
    <cfRule type="duplicateValues" dxfId="2985" priority="2986"/>
  </conditionalFormatting>
  <conditionalFormatting sqref="A5697:A5708">
    <cfRule type="duplicateValues" dxfId="2984" priority="2985"/>
  </conditionalFormatting>
  <conditionalFormatting sqref="A5697:A5708">
    <cfRule type="duplicateValues" dxfId="2983" priority="2984"/>
  </conditionalFormatting>
  <conditionalFormatting sqref="A5697:A5708">
    <cfRule type="duplicateValues" dxfId="2982" priority="2982"/>
    <cfRule type="duplicateValues" dxfId="2981" priority="2983"/>
  </conditionalFormatting>
  <conditionalFormatting sqref="A5697:A5708">
    <cfRule type="duplicateValues" dxfId="2980" priority="2981"/>
  </conditionalFormatting>
  <conditionalFormatting sqref="A5697:A5708">
    <cfRule type="duplicateValues" dxfId="2979" priority="2980"/>
  </conditionalFormatting>
  <conditionalFormatting sqref="A5697:A5708">
    <cfRule type="duplicateValues" dxfId="2978" priority="2979"/>
  </conditionalFormatting>
  <conditionalFormatting sqref="A5697:A5708">
    <cfRule type="duplicateValues" dxfId="2977" priority="2977"/>
    <cfRule type="duplicateValues" dxfId="2976" priority="2978"/>
  </conditionalFormatting>
  <conditionalFormatting sqref="A5697:A5708">
    <cfRule type="duplicateValues" dxfId="2975" priority="2976"/>
  </conditionalFormatting>
  <conditionalFormatting sqref="A5727 A5730">
    <cfRule type="duplicateValues" dxfId="2974" priority="2975"/>
  </conditionalFormatting>
  <conditionalFormatting sqref="A5727 A5730">
    <cfRule type="duplicateValues" dxfId="2973" priority="2973"/>
    <cfRule type="duplicateValues" dxfId="2972" priority="2974"/>
  </conditionalFormatting>
  <conditionalFormatting sqref="C5727:C5729">
    <cfRule type="cellIs" dxfId="2971" priority="2972" operator="lessThan">
      <formula>$H$2-3650</formula>
    </cfRule>
  </conditionalFormatting>
  <conditionalFormatting sqref="A5731">
    <cfRule type="duplicateValues" dxfId="2970" priority="2971"/>
  </conditionalFormatting>
  <conditionalFormatting sqref="A5731">
    <cfRule type="duplicateValues" dxfId="2969" priority="2970"/>
  </conditionalFormatting>
  <conditionalFormatting sqref="A5731">
    <cfRule type="duplicateValues" dxfId="2968" priority="2969"/>
  </conditionalFormatting>
  <conditionalFormatting sqref="A5731">
    <cfRule type="duplicateValues" dxfId="2967" priority="2968"/>
  </conditionalFormatting>
  <conditionalFormatting sqref="A5731">
    <cfRule type="duplicateValues" dxfId="2966" priority="2967"/>
  </conditionalFormatting>
  <conditionalFormatting sqref="A5731">
    <cfRule type="duplicateValues" dxfId="2965" priority="2965"/>
    <cfRule type="duplicateValues" dxfId="2964" priority="2966"/>
  </conditionalFormatting>
  <conditionalFormatting sqref="A5731">
    <cfRule type="duplicateValues" dxfId="2963" priority="2964"/>
  </conditionalFormatting>
  <conditionalFormatting sqref="A5731">
    <cfRule type="duplicateValues" dxfId="2962" priority="2963"/>
  </conditionalFormatting>
  <conditionalFormatting sqref="A5731">
    <cfRule type="duplicateValues" dxfId="2961" priority="2962"/>
  </conditionalFormatting>
  <conditionalFormatting sqref="A5731">
    <cfRule type="duplicateValues" dxfId="2960" priority="2961"/>
  </conditionalFormatting>
  <conditionalFormatting sqref="A5731">
    <cfRule type="duplicateValues" dxfId="2959" priority="2960"/>
  </conditionalFormatting>
  <conditionalFormatting sqref="A5731">
    <cfRule type="duplicateValues" dxfId="2958" priority="2959"/>
  </conditionalFormatting>
  <conditionalFormatting sqref="A5731">
    <cfRule type="duplicateValues" dxfId="2957" priority="2958"/>
  </conditionalFormatting>
  <conditionalFormatting sqref="A5731">
    <cfRule type="duplicateValues" dxfId="2956" priority="2957"/>
  </conditionalFormatting>
  <conditionalFormatting sqref="A5731">
    <cfRule type="duplicateValues" dxfId="2955" priority="2956"/>
  </conditionalFormatting>
  <conditionalFormatting sqref="A5731">
    <cfRule type="duplicateValues" dxfId="2954" priority="2954"/>
    <cfRule type="duplicateValues" dxfId="2953" priority="2955"/>
  </conditionalFormatting>
  <conditionalFormatting sqref="A5731">
    <cfRule type="duplicateValues" dxfId="2952" priority="2953"/>
  </conditionalFormatting>
  <conditionalFormatting sqref="A5731">
    <cfRule type="duplicateValues" dxfId="2951" priority="2952"/>
  </conditionalFormatting>
  <conditionalFormatting sqref="A5731">
    <cfRule type="duplicateValues" dxfId="2950" priority="2951"/>
  </conditionalFormatting>
  <conditionalFormatting sqref="A5731">
    <cfRule type="duplicateValues" dxfId="2949" priority="2950"/>
  </conditionalFormatting>
  <conditionalFormatting sqref="A5731">
    <cfRule type="duplicateValues" dxfId="2948" priority="2949"/>
  </conditionalFormatting>
  <conditionalFormatting sqref="A5731">
    <cfRule type="duplicateValues" dxfId="2947" priority="2948"/>
  </conditionalFormatting>
  <conditionalFormatting sqref="A5731">
    <cfRule type="duplicateValues" dxfId="2946" priority="2947"/>
  </conditionalFormatting>
  <conditionalFormatting sqref="A5731">
    <cfRule type="duplicateValues" dxfId="2945" priority="2946"/>
  </conditionalFormatting>
  <conditionalFormatting sqref="A5731">
    <cfRule type="duplicateValues" dxfId="2944" priority="2945"/>
  </conditionalFormatting>
  <conditionalFormatting sqref="A5731">
    <cfRule type="duplicateValues" dxfId="2943" priority="2944"/>
  </conditionalFormatting>
  <conditionalFormatting sqref="A5731">
    <cfRule type="duplicateValues" dxfId="2942" priority="2943"/>
  </conditionalFormatting>
  <conditionalFormatting sqref="A5731">
    <cfRule type="duplicateValues" dxfId="2941" priority="2942"/>
  </conditionalFormatting>
  <conditionalFormatting sqref="A5731">
    <cfRule type="duplicateValues" dxfId="2940" priority="2941"/>
  </conditionalFormatting>
  <conditionalFormatting sqref="A5731">
    <cfRule type="duplicateValues" dxfId="2939" priority="2940"/>
  </conditionalFormatting>
  <conditionalFormatting sqref="A5731">
    <cfRule type="duplicateValues" dxfId="2938" priority="2939"/>
  </conditionalFormatting>
  <conditionalFormatting sqref="A5731">
    <cfRule type="duplicateValues" dxfId="2937" priority="2938"/>
  </conditionalFormatting>
  <conditionalFormatting sqref="A5731">
    <cfRule type="duplicateValues" dxfId="2936" priority="2937"/>
  </conditionalFormatting>
  <conditionalFormatting sqref="A5731">
    <cfRule type="duplicateValues" dxfId="2935" priority="2936"/>
  </conditionalFormatting>
  <conditionalFormatting sqref="A5731">
    <cfRule type="duplicateValues" dxfId="2934" priority="2935"/>
  </conditionalFormatting>
  <conditionalFormatting sqref="A5731">
    <cfRule type="duplicateValues" dxfId="2933" priority="2934"/>
  </conditionalFormatting>
  <conditionalFormatting sqref="A5731">
    <cfRule type="duplicateValues" dxfId="2932" priority="2932"/>
    <cfRule type="duplicateValues" dxfId="2931" priority="2933"/>
  </conditionalFormatting>
  <conditionalFormatting sqref="A5731">
    <cfRule type="duplicateValues" dxfId="2930" priority="2931"/>
  </conditionalFormatting>
  <conditionalFormatting sqref="A5731">
    <cfRule type="duplicateValues" dxfId="2929" priority="2930"/>
  </conditionalFormatting>
  <conditionalFormatting sqref="A5731">
    <cfRule type="duplicateValues" dxfId="2928" priority="2929"/>
  </conditionalFormatting>
  <conditionalFormatting sqref="A5731">
    <cfRule type="duplicateValues" dxfId="2927" priority="2928"/>
  </conditionalFormatting>
  <conditionalFormatting sqref="A5731">
    <cfRule type="duplicateValues" dxfId="2926" priority="2927"/>
  </conditionalFormatting>
  <conditionalFormatting sqref="A5731">
    <cfRule type="duplicateValues" dxfId="2925" priority="2926"/>
  </conditionalFormatting>
  <conditionalFormatting sqref="A5731">
    <cfRule type="duplicateValues" dxfId="2924" priority="2925"/>
  </conditionalFormatting>
  <conditionalFormatting sqref="A5731">
    <cfRule type="duplicateValues" dxfId="2923" priority="2924"/>
  </conditionalFormatting>
  <conditionalFormatting sqref="A5731">
    <cfRule type="duplicateValues" dxfId="2922" priority="2923"/>
  </conditionalFormatting>
  <conditionalFormatting sqref="A5731">
    <cfRule type="duplicateValues" dxfId="2921" priority="2921"/>
    <cfRule type="duplicateValues" dxfId="2920" priority="2922"/>
  </conditionalFormatting>
  <conditionalFormatting sqref="A5731">
    <cfRule type="duplicateValues" dxfId="2919" priority="2920"/>
  </conditionalFormatting>
  <conditionalFormatting sqref="A5731">
    <cfRule type="duplicateValues" dxfId="2918" priority="2919"/>
  </conditionalFormatting>
  <conditionalFormatting sqref="A5731">
    <cfRule type="duplicateValues" dxfId="2917" priority="2918"/>
  </conditionalFormatting>
  <conditionalFormatting sqref="A5731">
    <cfRule type="duplicateValues" dxfId="2916" priority="2917"/>
  </conditionalFormatting>
  <conditionalFormatting sqref="A5731">
    <cfRule type="duplicateValues" dxfId="2915" priority="2916"/>
  </conditionalFormatting>
  <conditionalFormatting sqref="A5731">
    <cfRule type="duplicateValues" dxfId="2914" priority="2915"/>
  </conditionalFormatting>
  <conditionalFormatting sqref="A5731">
    <cfRule type="duplicateValues" dxfId="2913" priority="2914"/>
  </conditionalFormatting>
  <conditionalFormatting sqref="A5731">
    <cfRule type="duplicateValues" dxfId="2912" priority="2913"/>
  </conditionalFormatting>
  <conditionalFormatting sqref="A5731">
    <cfRule type="duplicateValues" dxfId="2911" priority="2912"/>
  </conditionalFormatting>
  <conditionalFormatting sqref="A5731">
    <cfRule type="duplicateValues" dxfId="2910" priority="2911"/>
  </conditionalFormatting>
  <conditionalFormatting sqref="A5731">
    <cfRule type="duplicateValues" dxfId="2909" priority="2910"/>
  </conditionalFormatting>
  <conditionalFormatting sqref="A5731">
    <cfRule type="duplicateValues" dxfId="2908" priority="2909"/>
  </conditionalFormatting>
  <conditionalFormatting sqref="A5731">
    <cfRule type="duplicateValues" dxfId="2907" priority="2908"/>
  </conditionalFormatting>
  <conditionalFormatting sqref="A5731">
    <cfRule type="duplicateValues" dxfId="2906" priority="2907"/>
  </conditionalFormatting>
  <conditionalFormatting sqref="A5731">
    <cfRule type="duplicateValues" dxfId="2905" priority="2906"/>
  </conditionalFormatting>
  <conditionalFormatting sqref="A5731">
    <cfRule type="duplicateValues" dxfId="2904" priority="2905"/>
  </conditionalFormatting>
  <conditionalFormatting sqref="A5731">
    <cfRule type="duplicateValues" dxfId="2903" priority="2903"/>
    <cfRule type="duplicateValues" dxfId="2902" priority="2904"/>
  </conditionalFormatting>
  <conditionalFormatting sqref="A5731">
    <cfRule type="duplicateValues" dxfId="2901" priority="2902"/>
  </conditionalFormatting>
  <conditionalFormatting sqref="A5731">
    <cfRule type="duplicateValues" dxfId="2900" priority="2901"/>
  </conditionalFormatting>
  <conditionalFormatting sqref="A5731">
    <cfRule type="duplicateValues" dxfId="2899" priority="2900"/>
  </conditionalFormatting>
  <conditionalFormatting sqref="A5731">
    <cfRule type="duplicateValues" dxfId="2898" priority="2898"/>
    <cfRule type="duplicateValues" dxfId="2897" priority="2899"/>
  </conditionalFormatting>
  <conditionalFormatting sqref="A5731">
    <cfRule type="duplicateValues" dxfId="2896" priority="2897"/>
  </conditionalFormatting>
  <conditionalFormatting sqref="A5731">
    <cfRule type="duplicateValues" dxfId="2895" priority="2896"/>
  </conditionalFormatting>
  <conditionalFormatting sqref="A5731">
    <cfRule type="duplicateValues" dxfId="2894" priority="2895"/>
  </conditionalFormatting>
  <conditionalFormatting sqref="A5732:A5736 A5728">
    <cfRule type="duplicateValues" dxfId="2893" priority="2894"/>
  </conditionalFormatting>
  <conditionalFormatting sqref="A5732:A5736 A5728">
    <cfRule type="duplicateValues" dxfId="2892" priority="2892"/>
    <cfRule type="duplicateValues" dxfId="2891" priority="2893"/>
  </conditionalFormatting>
  <conditionalFormatting sqref="A4881">
    <cfRule type="duplicateValues" dxfId="2890" priority="2891" stopIfTrue="1"/>
  </conditionalFormatting>
  <conditionalFormatting sqref="C4881">
    <cfRule type="cellIs" dxfId="2889" priority="2890" operator="lessThan">
      <formula>$H$2-3650</formula>
    </cfRule>
  </conditionalFormatting>
  <conditionalFormatting sqref="A4881">
    <cfRule type="duplicateValues" dxfId="2888" priority="2889"/>
  </conditionalFormatting>
  <conditionalFormatting sqref="A4881">
    <cfRule type="duplicateValues" dxfId="2887" priority="2888"/>
  </conditionalFormatting>
  <conditionalFormatting sqref="A4881">
    <cfRule type="duplicateValues" dxfId="2886" priority="2887"/>
  </conditionalFormatting>
  <conditionalFormatting sqref="A4881">
    <cfRule type="duplicateValues" dxfId="2885" priority="2886"/>
  </conditionalFormatting>
  <conditionalFormatting sqref="A4881">
    <cfRule type="duplicateValues" dxfId="2884" priority="2884"/>
    <cfRule type="duplicateValues" dxfId="2883" priority="2885"/>
  </conditionalFormatting>
  <conditionalFormatting sqref="A4881">
    <cfRule type="duplicateValues" dxfId="2882" priority="2883"/>
  </conditionalFormatting>
  <conditionalFormatting sqref="A4881">
    <cfRule type="duplicateValues" dxfId="2881" priority="2882"/>
  </conditionalFormatting>
  <conditionalFormatting sqref="A4881">
    <cfRule type="duplicateValues" dxfId="2880" priority="2881"/>
  </conditionalFormatting>
  <conditionalFormatting sqref="A4881">
    <cfRule type="duplicateValues" dxfId="2879" priority="2880"/>
  </conditionalFormatting>
  <conditionalFormatting sqref="A4881">
    <cfRule type="duplicateValues" dxfId="2878" priority="2879"/>
  </conditionalFormatting>
  <conditionalFormatting sqref="A4881">
    <cfRule type="duplicateValues" dxfId="2877" priority="2878"/>
  </conditionalFormatting>
  <conditionalFormatting sqref="A4881">
    <cfRule type="duplicateValues" dxfId="2876" priority="2877"/>
  </conditionalFormatting>
  <conditionalFormatting sqref="A4881">
    <cfRule type="duplicateValues" dxfId="2875" priority="2876"/>
  </conditionalFormatting>
  <conditionalFormatting sqref="A4881">
    <cfRule type="duplicateValues" dxfId="2874" priority="2875"/>
  </conditionalFormatting>
  <conditionalFormatting sqref="A4881">
    <cfRule type="duplicateValues" dxfId="2873" priority="2874"/>
  </conditionalFormatting>
  <conditionalFormatting sqref="A4881">
    <cfRule type="duplicateValues" dxfId="2872" priority="2873"/>
  </conditionalFormatting>
  <conditionalFormatting sqref="A4881">
    <cfRule type="duplicateValues" dxfId="2871" priority="2872"/>
  </conditionalFormatting>
  <conditionalFormatting sqref="A4881">
    <cfRule type="duplicateValues" dxfId="2870" priority="2871"/>
  </conditionalFormatting>
  <conditionalFormatting sqref="A4881">
    <cfRule type="duplicateValues" dxfId="2869" priority="2870"/>
  </conditionalFormatting>
  <conditionalFormatting sqref="A4881">
    <cfRule type="duplicateValues" dxfId="2868" priority="2869"/>
  </conditionalFormatting>
  <conditionalFormatting sqref="A4881">
    <cfRule type="duplicateValues" dxfId="2867" priority="2868"/>
  </conditionalFormatting>
  <conditionalFormatting sqref="A4881">
    <cfRule type="duplicateValues" dxfId="2866" priority="2867"/>
  </conditionalFormatting>
  <conditionalFormatting sqref="A4881">
    <cfRule type="duplicateValues" dxfId="2865" priority="2866"/>
  </conditionalFormatting>
  <conditionalFormatting sqref="A4881">
    <cfRule type="duplicateValues" dxfId="2864" priority="2865"/>
  </conditionalFormatting>
  <conditionalFormatting sqref="A4881">
    <cfRule type="duplicateValues" dxfId="2863" priority="2864"/>
  </conditionalFormatting>
  <conditionalFormatting sqref="A4881">
    <cfRule type="duplicateValues" dxfId="2862" priority="2863"/>
  </conditionalFormatting>
  <conditionalFormatting sqref="A4881">
    <cfRule type="duplicateValues" dxfId="2861" priority="2862"/>
  </conditionalFormatting>
  <conditionalFormatting sqref="A4881">
    <cfRule type="duplicateValues" dxfId="2860" priority="2861"/>
  </conditionalFormatting>
  <conditionalFormatting sqref="A4881">
    <cfRule type="duplicateValues" dxfId="2859" priority="2860"/>
  </conditionalFormatting>
  <conditionalFormatting sqref="A4881">
    <cfRule type="duplicateValues" dxfId="2858" priority="2858"/>
    <cfRule type="duplicateValues" dxfId="2857" priority="2859"/>
  </conditionalFormatting>
  <conditionalFormatting sqref="A4881">
    <cfRule type="duplicateValues" dxfId="2856" priority="2857"/>
  </conditionalFormatting>
  <conditionalFormatting sqref="A4881">
    <cfRule type="duplicateValues" dxfId="2855" priority="2856"/>
  </conditionalFormatting>
  <conditionalFormatting sqref="A4881">
    <cfRule type="duplicateValues" dxfId="2854" priority="2855"/>
  </conditionalFormatting>
  <conditionalFormatting sqref="A4881">
    <cfRule type="duplicateValues" dxfId="2853" priority="2854"/>
  </conditionalFormatting>
  <conditionalFormatting sqref="A4881">
    <cfRule type="duplicateValues" dxfId="2852" priority="2853"/>
  </conditionalFormatting>
  <conditionalFormatting sqref="A4881">
    <cfRule type="duplicateValues" dxfId="2851" priority="2852"/>
  </conditionalFormatting>
  <conditionalFormatting sqref="C5730:C5733">
    <cfRule type="cellIs" dxfId="2850" priority="2851" operator="lessThan">
      <formula>$H$2-3650</formula>
    </cfRule>
  </conditionalFormatting>
  <conditionalFormatting sqref="C5730:C5733">
    <cfRule type="cellIs" dxfId="2849" priority="2850" operator="lessThan">
      <formula>$H$2-3650</formula>
    </cfRule>
  </conditionalFormatting>
  <conditionalFormatting sqref="C5742:C5744">
    <cfRule type="cellIs" dxfId="2848" priority="2849" operator="lessThan">
      <formula>$H$2-3650</formula>
    </cfRule>
  </conditionalFormatting>
  <conditionalFormatting sqref="C5736:C5741">
    <cfRule type="cellIs" dxfId="2847" priority="2848" operator="lessThan">
      <formula>$H$2-3650</formula>
    </cfRule>
  </conditionalFormatting>
  <conditionalFormatting sqref="C5749:C5754">
    <cfRule type="cellIs" dxfId="2846" priority="2847" operator="lessThan">
      <formula>$H$2-3650</formula>
    </cfRule>
  </conditionalFormatting>
  <conditionalFormatting sqref="A5749:A5754">
    <cfRule type="duplicateValues" dxfId="2845" priority="2846"/>
  </conditionalFormatting>
  <conditionalFormatting sqref="A5749:A5754">
    <cfRule type="duplicateValues" dxfId="2844" priority="2844"/>
    <cfRule type="duplicateValues" dxfId="2843" priority="2845"/>
  </conditionalFormatting>
  <conditionalFormatting sqref="C5755:C5758">
    <cfRule type="cellIs" dxfId="2842" priority="2843" operator="lessThan">
      <formula>$H$2-3650</formula>
    </cfRule>
  </conditionalFormatting>
  <conditionalFormatting sqref="A5755:A5758">
    <cfRule type="duplicateValues" dxfId="2841" priority="2842"/>
  </conditionalFormatting>
  <conditionalFormatting sqref="A5755:A5758">
    <cfRule type="duplicateValues" dxfId="2840" priority="2840"/>
    <cfRule type="duplicateValues" dxfId="2839" priority="2841"/>
  </conditionalFormatting>
  <conditionalFormatting sqref="A5755:A5758">
    <cfRule type="duplicateValues" dxfId="2838" priority="2839"/>
  </conditionalFormatting>
  <conditionalFormatting sqref="C5759:C5762">
    <cfRule type="cellIs" dxfId="2837" priority="2838" operator="lessThan">
      <formula>$H$2-3650</formula>
    </cfRule>
  </conditionalFormatting>
  <conditionalFormatting sqref="A5759:A5762">
    <cfRule type="duplicateValues" dxfId="2836" priority="2837"/>
  </conditionalFormatting>
  <conditionalFormatting sqref="A5759:A5762">
    <cfRule type="duplicateValues" dxfId="2835" priority="2835"/>
    <cfRule type="duplicateValues" dxfId="2834" priority="2836"/>
  </conditionalFormatting>
  <conditionalFormatting sqref="A5759:A5762">
    <cfRule type="duplicateValues" dxfId="2833" priority="2834"/>
  </conditionalFormatting>
  <conditionalFormatting sqref="A5759:A5762">
    <cfRule type="duplicateValues" dxfId="2832" priority="2833"/>
  </conditionalFormatting>
  <conditionalFormatting sqref="C5763:C5766">
    <cfRule type="cellIs" dxfId="2831" priority="2832" operator="lessThan">
      <formula>$H$2-3650</formula>
    </cfRule>
  </conditionalFormatting>
  <conditionalFormatting sqref="A5763">
    <cfRule type="duplicateValues" dxfId="2830" priority="2831"/>
  </conditionalFormatting>
  <conditionalFormatting sqref="A5763">
    <cfRule type="duplicateValues" dxfId="2829" priority="2829"/>
    <cfRule type="duplicateValues" dxfId="2828" priority="2830"/>
  </conditionalFormatting>
  <conditionalFormatting sqref="C5767">
    <cfRule type="cellIs" dxfId="2827" priority="2828" operator="lessThan">
      <formula>$H$2-3650</formula>
    </cfRule>
  </conditionalFormatting>
  <conditionalFormatting sqref="A5767">
    <cfRule type="duplicateValues" dxfId="2826" priority="2827"/>
  </conditionalFormatting>
  <conditionalFormatting sqref="A5767">
    <cfRule type="duplicateValues" dxfId="2825" priority="2825"/>
    <cfRule type="duplicateValues" dxfId="2824" priority="2826"/>
  </conditionalFormatting>
  <conditionalFormatting sqref="A5767">
    <cfRule type="duplicateValues" dxfId="2823" priority="2824"/>
  </conditionalFormatting>
  <conditionalFormatting sqref="A5767">
    <cfRule type="duplicateValues" dxfId="2822" priority="2823"/>
  </conditionalFormatting>
  <conditionalFormatting sqref="A5767">
    <cfRule type="duplicateValues" dxfId="2821" priority="2822"/>
  </conditionalFormatting>
  <conditionalFormatting sqref="A5767">
    <cfRule type="duplicateValues" dxfId="2820" priority="2821"/>
  </conditionalFormatting>
  <conditionalFormatting sqref="C5768:C5771">
    <cfRule type="cellIs" dxfId="2819" priority="2820" operator="lessThan">
      <formula>$H$2-3650</formula>
    </cfRule>
  </conditionalFormatting>
  <conditionalFormatting sqref="A5768:A5771">
    <cfRule type="duplicateValues" dxfId="2818" priority="2819"/>
  </conditionalFormatting>
  <conditionalFormatting sqref="A5768:A5771">
    <cfRule type="duplicateValues" dxfId="2817" priority="2817"/>
    <cfRule type="duplicateValues" dxfId="2816" priority="2818"/>
  </conditionalFormatting>
  <conditionalFormatting sqref="A5768:A5771">
    <cfRule type="duplicateValues" dxfId="2815" priority="2816"/>
  </conditionalFormatting>
  <conditionalFormatting sqref="A5768:A5771">
    <cfRule type="duplicateValues" dxfId="2814" priority="2815"/>
  </conditionalFormatting>
  <conditionalFormatting sqref="A5768:A5771">
    <cfRule type="duplicateValues" dxfId="2813" priority="2814"/>
  </conditionalFormatting>
  <conditionalFormatting sqref="A5768:A5771">
    <cfRule type="duplicateValues" dxfId="2812" priority="2813"/>
  </conditionalFormatting>
  <conditionalFormatting sqref="C5772:C5775">
    <cfRule type="cellIs" dxfId="2811" priority="2812" operator="lessThan">
      <formula>$H$2-3650</formula>
    </cfRule>
  </conditionalFormatting>
  <conditionalFormatting sqref="A5772:A5775">
    <cfRule type="duplicateValues" dxfId="2810" priority="2811"/>
  </conditionalFormatting>
  <conditionalFormatting sqref="A5772:A5775">
    <cfRule type="duplicateValues" dxfId="2809" priority="2809"/>
    <cfRule type="duplicateValues" dxfId="2808" priority="2810"/>
  </conditionalFormatting>
  <conditionalFormatting sqref="A5772:A5775">
    <cfRule type="duplicateValues" dxfId="2807" priority="2808"/>
  </conditionalFormatting>
  <conditionalFormatting sqref="A5772:A5775">
    <cfRule type="duplicateValues" dxfId="2806" priority="2807"/>
  </conditionalFormatting>
  <conditionalFormatting sqref="A5772:A5775">
    <cfRule type="duplicateValues" dxfId="2805" priority="2806"/>
  </conditionalFormatting>
  <conditionalFormatting sqref="A5772:A5775">
    <cfRule type="duplicateValues" dxfId="2804" priority="2805"/>
  </conditionalFormatting>
  <conditionalFormatting sqref="A5772:A5775">
    <cfRule type="duplicateValues" dxfId="2803" priority="2804"/>
  </conditionalFormatting>
  <conditionalFormatting sqref="C5764">
    <cfRule type="cellIs" dxfId="2802" priority="2803" operator="lessThan">
      <formula>$H$2-3650</formula>
    </cfRule>
  </conditionalFormatting>
  <conditionalFormatting sqref="A5764">
    <cfRule type="duplicateValues" dxfId="2801" priority="2802"/>
  </conditionalFormatting>
  <conditionalFormatting sqref="A5764">
    <cfRule type="duplicateValues" dxfId="2800" priority="2800"/>
    <cfRule type="duplicateValues" dxfId="2799" priority="2801"/>
  </conditionalFormatting>
  <conditionalFormatting sqref="A5764">
    <cfRule type="duplicateValues" dxfId="2798" priority="2799"/>
  </conditionalFormatting>
  <conditionalFormatting sqref="A5764">
    <cfRule type="duplicateValues" dxfId="2797" priority="2798"/>
  </conditionalFormatting>
  <conditionalFormatting sqref="A5764">
    <cfRule type="duplicateValues" dxfId="2796" priority="2797"/>
  </conditionalFormatting>
  <conditionalFormatting sqref="A5764">
    <cfRule type="duplicateValues" dxfId="2795" priority="2796"/>
  </conditionalFormatting>
  <conditionalFormatting sqref="A5764">
    <cfRule type="duplicateValues" dxfId="2794" priority="2795"/>
  </conditionalFormatting>
  <conditionalFormatting sqref="A5764">
    <cfRule type="duplicateValues" dxfId="2793" priority="2794"/>
  </conditionalFormatting>
  <conditionalFormatting sqref="C5765:C5766">
    <cfRule type="cellIs" dxfId="2792" priority="2793" operator="lessThan">
      <formula>$H$2-3650</formula>
    </cfRule>
  </conditionalFormatting>
  <conditionalFormatting sqref="A5765:A5766">
    <cfRule type="duplicateValues" dxfId="2791" priority="2792"/>
  </conditionalFormatting>
  <conditionalFormatting sqref="A5765:A5766">
    <cfRule type="duplicateValues" dxfId="2790" priority="2790"/>
    <cfRule type="duplicateValues" dxfId="2789" priority="2791"/>
  </conditionalFormatting>
  <conditionalFormatting sqref="C5776">
    <cfRule type="cellIs" dxfId="2788" priority="2789" operator="lessThan">
      <formula>$H$2-3650</formula>
    </cfRule>
  </conditionalFormatting>
  <conditionalFormatting sqref="A5776">
    <cfRule type="duplicateValues" dxfId="2787" priority="2788"/>
  </conditionalFormatting>
  <conditionalFormatting sqref="A5776">
    <cfRule type="duplicateValues" dxfId="2786" priority="2786"/>
    <cfRule type="duplicateValues" dxfId="2785" priority="2787"/>
  </conditionalFormatting>
  <conditionalFormatting sqref="A5776">
    <cfRule type="duplicateValues" dxfId="2784" priority="2785"/>
  </conditionalFormatting>
  <conditionalFormatting sqref="A5776">
    <cfRule type="duplicateValues" dxfId="2783" priority="2784"/>
  </conditionalFormatting>
  <conditionalFormatting sqref="A5776">
    <cfRule type="duplicateValues" dxfId="2782" priority="2783"/>
  </conditionalFormatting>
  <conditionalFormatting sqref="A5776">
    <cfRule type="duplicateValues" dxfId="2781" priority="2782"/>
  </conditionalFormatting>
  <conditionalFormatting sqref="A5776">
    <cfRule type="duplicateValues" dxfId="2780" priority="2781"/>
  </conditionalFormatting>
  <conditionalFormatting sqref="A5776">
    <cfRule type="duplicateValues" dxfId="2779" priority="2780"/>
  </conditionalFormatting>
  <conditionalFormatting sqref="A5776">
    <cfRule type="duplicateValues" dxfId="2778" priority="2779"/>
  </conditionalFormatting>
  <conditionalFormatting sqref="C5777:C5779">
    <cfRule type="cellIs" dxfId="2777" priority="2778" operator="lessThan">
      <formula>$H$2-3650</formula>
    </cfRule>
  </conditionalFormatting>
  <conditionalFormatting sqref="A5777:A5779">
    <cfRule type="duplicateValues" dxfId="2776" priority="2777"/>
  </conditionalFormatting>
  <conditionalFormatting sqref="A5777:A5779">
    <cfRule type="duplicateValues" dxfId="2775" priority="2775"/>
    <cfRule type="duplicateValues" dxfId="2774" priority="2776"/>
  </conditionalFormatting>
  <conditionalFormatting sqref="A5777:A5779">
    <cfRule type="duplicateValues" dxfId="2773" priority="2774"/>
  </conditionalFormatting>
  <conditionalFormatting sqref="A5777:A5779">
    <cfRule type="duplicateValues" dxfId="2772" priority="2773"/>
  </conditionalFormatting>
  <conditionalFormatting sqref="A5777:A5779">
    <cfRule type="duplicateValues" dxfId="2771" priority="2772"/>
  </conditionalFormatting>
  <conditionalFormatting sqref="A5777:A5779">
    <cfRule type="duplicateValues" dxfId="2770" priority="2771"/>
  </conditionalFormatting>
  <conditionalFormatting sqref="A5777:A5779">
    <cfRule type="duplicateValues" dxfId="2769" priority="2770"/>
  </conditionalFormatting>
  <conditionalFormatting sqref="A5777:A5779">
    <cfRule type="duplicateValues" dxfId="2768" priority="2769"/>
  </conditionalFormatting>
  <conditionalFormatting sqref="A5777:A5779">
    <cfRule type="duplicateValues" dxfId="2767" priority="2768"/>
  </conditionalFormatting>
  <conditionalFormatting sqref="C5780">
    <cfRule type="cellIs" dxfId="2766" priority="2767" operator="lessThan">
      <formula>$H$2-3650</formula>
    </cfRule>
  </conditionalFormatting>
  <conditionalFormatting sqref="A5780">
    <cfRule type="duplicateValues" dxfId="2765" priority="2766"/>
  </conditionalFormatting>
  <conditionalFormatting sqref="A5780">
    <cfRule type="duplicateValues" dxfId="2764" priority="2764"/>
    <cfRule type="duplicateValues" dxfId="2763" priority="2765"/>
  </conditionalFormatting>
  <conditionalFormatting sqref="A5780">
    <cfRule type="duplicateValues" dxfId="2762" priority="2763"/>
  </conditionalFormatting>
  <conditionalFormatting sqref="A5780">
    <cfRule type="duplicateValues" dxfId="2761" priority="2762"/>
  </conditionalFormatting>
  <conditionalFormatting sqref="A5780">
    <cfRule type="duplicateValues" dxfId="2760" priority="2761"/>
  </conditionalFormatting>
  <conditionalFormatting sqref="A5780">
    <cfRule type="duplicateValues" dxfId="2759" priority="2760"/>
  </conditionalFormatting>
  <conditionalFormatting sqref="A5780">
    <cfRule type="duplicateValues" dxfId="2758" priority="2759"/>
  </conditionalFormatting>
  <conditionalFormatting sqref="A5780">
    <cfRule type="duplicateValues" dxfId="2757" priority="2758"/>
  </conditionalFormatting>
  <conditionalFormatting sqref="A5780">
    <cfRule type="duplicateValues" dxfId="2756" priority="2757"/>
  </conditionalFormatting>
  <conditionalFormatting sqref="A5780">
    <cfRule type="duplicateValues" dxfId="2755" priority="2756"/>
  </conditionalFormatting>
  <conditionalFormatting sqref="C5781:C5787">
    <cfRule type="cellIs" dxfId="2754" priority="2755" operator="lessThan">
      <formula>$H$2-3650</formula>
    </cfRule>
  </conditionalFormatting>
  <conditionalFormatting sqref="A5781:A5787">
    <cfRule type="duplicateValues" dxfId="2753" priority="2754"/>
  </conditionalFormatting>
  <conditionalFormatting sqref="A5781:A5787">
    <cfRule type="duplicateValues" dxfId="2752" priority="2752"/>
    <cfRule type="duplicateValues" dxfId="2751" priority="2753"/>
  </conditionalFormatting>
  <conditionalFormatting sqref="A5781:A5787">
    <cfRule type="duplicateValues" dxfId="2750" priority="2751"/>
  </conditionalFormatting>
  <conditionalFormatting sqref="A5781:A5787">
    <cfRule type="duplicateValues" dxfId="2749" priority="2750"/>
  </conditionalFormatting>
  <conditionalFormatting sqref="A5781:A5787">
    <cfRule type="duplicateValues" dxfId="2748" priority="2749"/>
  </conditionalFormatting>
  <conditionalFormatting sqref="A5781:A5787">
    <cfRule type="duplicateValues" dxfId="2747" priority="2748"/>
  </conditionalFormatting>
  <conditionalFormatting sqref="A5781:A5787">
    <cfRule type="duplicateValues" dxfId="2746" priority="2747"/>
  </conditionalFormatting>
  <conditionalFormatting sqref="A5781:A5787">
    <cfRule type="duplicateValues" dxfId="2745" priority="2746"/>
  </conditionalFormatting>
  <conditionalFormatting sqref="A5781:A5787">
    <cfRule type="duplicateValues" dxfId="2744" priority="2745"/>
  </conditionalFormatting>
  <conditionalFormatting sqref="A5781:A5787">
    <cfRule type="duplicateValues" dxfId="2743" priority="2744"/>
  </conditionalFormatting>
  <conditionalFormatting sqref="C5788">
    <cfRule type="cellIs" dxfId="2742" priority="2743" operator="lessThan">
      <formula>$H$2-3650</formula>
    </cfRule>
  </conditionalFormatting>
  <conditionalFormatting sqref="A5788">
    <cfRule type="duplicateValues" dxfId="2741" priority="2742"/>
  </conditionalFormatting>
  <conditionalFormatting sqref="A5788">
    <cfRule type="duplicateValues" dxfId="2740" priority="2740"/>
    <cfRule type="duplicateValues" dxfId="2739" priority="2741"/>
  </conditionalFormatting>
  <conditionalFormatting sqref="A5788">
    <cfRule type="duplicateValues" dxfId="2738" priority="2739"/>
  </conditionalFormatting>
  <conditionalFormatting sqref="A5788">
    <cfRule type="duplicateValues" dxfId="2737" priority="2738"/>
  </conditionalFormatting>
  <conditionalFormatting sqref="A5788">
    <cfRule type="duplicateValues" dxfId="2736" priority="2737"/>
  </conditionalFormatting>
  <conditionalFormatting sqref="A5788">
    <cfRule type="duplicateValues" dxfId="2735" priority="2736"/>
  </conditionalFormatting>
  <conditionalFormatting sqref="A5788">
    <cfRule type="duplicateValues" dxfId="2734" priority="2735"/>
  </conditionalFormatting>
  <conditionalFormatting sqref="A5788">
    <cfRule type="duplicateValues" dxfId="2733" priority="2734"/>
  </conditionalFormatting>
  <conditionalFormatting sqref="A5788">
    <cfRule type="duplicateValues" dxfId="2732" priority="2733"/>
  </conditionalFormatting>
  <conditionalFormatting sqref="A5788">
    <cfRule type="duplicateValues" dxfId="2731" priority="2732"/>
  </conditionalFormatting>
  <conditionalFormatting sqref="A5788">
    <cfRule type="duplicateValues" dxfId="2730" priority="2731"/>
  </conditionalFormatting>
  <conditionalFormatting sqref="C5814:C5817">
    <cfRule type="cellIs" dxfId="2729" priority="2730" operator="lessThan">
      <formula>$H$2-3650</formula>
    </cfRule>
  </conditionalFormatting>
  <conditionalFormatting sqref="A5814:A5817">
    <cfRule type="duplicateValues" dxfId="2728" priority="2729"/>
  </conditionalFormatting>
  <conditionalFormatting sqref="A5814:A5817">
    <cfRule type="duplicateValues" dxfId="2727" priority="2727"/>
    <cfRule type="duplicateValues" dxfId="2726" priority="2728"/>
  </conditionalFormatting>
  <conditionalFormatting sqref="A5814:A5817">
    <cfRule type="duplicateValues" dxfId="2725" priority="2726"/>
  </conditionalFormatting>
  <conditionalFormatting sqref="A5646:A5652 A5654:A5658">
    <cfRule type="duplicateValues" dxfId="2724" priority="2725"/>
  </conditionalFormatting>
  <conditionalFormatting sqref="A5646:A5652 A5654:A5658">
    <cfRule type="duplicateValues" dxfId="2723" priority="2723"/>
    <cfRule type="duplicateValues" dxfId="2722" priority="2724"/>
  </conditionalFormatting>
  <conditionalFormatting sqref="A5737:A5744">
    <cfRule type="duplicateValues" dxfId="2721" priority="2722"/>
  </conditionalFormatting>
  <conditionalFormatting sqref="A5737:A5744">
    <cfRule type="duplicateValues" dxfId="2720" priority="2720"/>
    <cfRule type="duplicateValues" dxfId="2719" priority="2721"/>
  </conditionalFormatting>
  <conditionalFormatting sqref="A5745:A5746">
    <cfRule type="duplicateValues" dxfId="2718" priority="2719"/>
  </conditionalFormatting>
  <conditionalFormatting sqref="A5745:A5746">
    <cfRule type="duplicateValues" dxfId="2717" priority="2717"/>
    <cfRule type="duplicateValues" dxfId="2716" priority="2718"/>
  </conditionalFormatting>
  <conditionalFormatting sqref="A5747:A5748">
    <cfRule type="duplicateValues" dxfId="2715" priority="2716"/>
  </conditionalFormatting>
  <conditionalFormatting sqref="A5747:A5748">
    <cfRule type="duplicateValues" dxfId="2714" priority="2714"/>
    <cfRule type="duplicateValues" dxfId="2713" priority="2715"/>
  </conditionalFormatting>
  <conditionalFormatting sqref="C5818">
    <cfRule type="cellIs" dxfId="2712" priority="2713" operator="lessThan">
      <formula>$H$2-3650</formula>
    </cfRule>
  </conditionalFormatting>
  <conditionalFormatting sqref="A5818">
    <cfRule type="duplicateValues" dxfId="2711" priority="2712"/>
  </conditionalFormatting>
  <conditionalFormatting sqref="A5818">
    <cfRule type="duplicateValues" dxfId="2710" priority="2710"/>
    <cfRule type="duplicateValues" dxfId="2709" priority="2711"/>
  </conditionalFormatting>
  <conditionalFormatting sqref="A5818">
    <cfRule type="duplicateValues" dxfId="2708" priority="2709"/>
  </conditionalFormatting>
  <conditionalFormatting sqref="A5818">
    <cfRule type="duplicateValues" dxfId="2707" priority="2708"/>
  </conditionalFormatting>
  <conditionalFormatting sqref="C5819:C5838">
    <cfRule type="cellIs" dxfId="2706" priority="2707" operator="lessThan">
      <formula>$H$2-3650</formula>
    </cfRule>
  </conditionalFormatting>
  <conditionalFormatting sqref="A5819:A5838">
    <cfRule type="duplicateValues" dxfId="2705" priority="2706"/>
  </conditionalFormatting>
  <conditionalFormatting sqref="A5819:A5838">
    <cfRule type="duplicateValues" dxfId="2704" priority="2704"/>
    <cfRule type="duplicateValues" dxfId="2703" priority="2705"/>
  </conditionalFormatting>
  <conditionalFormatting sqref="C5839">
    <cfRule type="cellIs" dxfId="2702" priority="2703" operator="lessThan">
      <formula>$H$2-3650</formula>
    </cfRule>
  </conditionalFormatting>
  <conditionalFormatting sqref="A5839">
    <cfRule type="duplicateValues" dxfId="2701" priority="2702"/>
  </conditionalFormatting>
  <conditionalFormatting sqref="A5839">
    <cfRule type="duplicateValues" dxfId="2700" priority="2700"/>
    <cfRule type="duplicateValues" dxfId="2699" priority="2701"/>
  </conditionalFormatting>
  <conditionalFormatting sqref="C5840:C5842">
    <cfRule type="cellIs" dxfId="2698" priority="2699" operator="lessThan">
      <formula>$H$2-3650</formula>
    </cfRule>
  </conditionalFormatting>
  <conditionalFormatting sqref="A5840:A5842">
    <cfRule type="duplicateValues" dxfId="2697" priority="2698"/>
  </conditionalFormatting>
  <conditionalFormatting sqref="A5840:A5842">
    <cfRule type="duplicateValues" dxfId="2696" priority="2696"/>
    <cfRule type="duplicateValues" dxfId="2695" priority="2697"/>
  </conditionalFormatting>
  <conditionalFormatting sqref="C5843">
    <cfRule type="cellIs" dxfId="2694" priority="2695" operator="lessThan">
      <formula>$H$2-3650</formula>
    </cfRule>
  </conditionalFormatting>
  <conditionalFormatting sqref="A5843">
    <cfRule type="duplicateValues" dxfId="2693" priority="2694"/>
  </conditionalFormatting>
  <conditionalFormatting sqref="A5843">
    <cfRule type="duplicateValues" dxfId="2692" priority="2692"/>
    <cfRule type="duplicateValues" dxfId="2691" priority="2693"/>
  </conditionalFormatting>
  <conditionalFormatting sqref="A5843">
    <cfRule type="duplicateValues" dxfId="2690" priority="2691"/>
  </conditionalFormatting>
  <conditionalFormatting sqref="C5845:C5848">
    <cfRule type="cellIs" dxfId="2689" priority="2690" operator="lessThan">
      <formula>$H$2-3650</formula>
    </cfRule>
  </conditionalFormatting>
  <conditionalFormatting sqref="A5845:A5848">
    <cfRule type="duplicateValues" dxfId="2688" priority="2689"/>
  </conditionalFormatting>
  <conditionalFormatting sqref="A5845:A5848">
    <cfRule type="duplicateValues" dxfId="2687" priority="2687"/>
    <cfRule type="duplicateValues" dxfId="2686" priority="2688"/>
  </conditionalFormatting>
  <conditionalFormatting sqref="A5845:A5848">
    <cfRule type="duplicateValues" dxfId="2685" priority="2686"/>
  </conditionalFormatting>
  <conditionalFormatting sqref="A5849">
    <cfRule type="duplicateValues" dxfId="2684" priority="2685"/>
  </conditionalFormatting>
  <conditionalFormatting sqref="A5849">
    <cfRule type="duplicateValues" dxfId="2683" priority="2683"/>
    <cfRule type="duplicateValues" dxfId="2682" priority="2684"/>
  </conditionalFormatting>
  <conditionalFormatting sqref="A5849">
    <cfRule type="duplicateValues" dxfId="2681" priority="2682"/>
  </conditionalFormatting>
  <conditionalFormatting sqref="A5849">
    <cfRule type="duplicateValues" dxfId="2680" priority="2680"/>
    <cfRule type="duplicateValues" dxfId="2679" priority="2681"/>
  </conditionalFormatting>
  <conditionalFormatting sqref="A5850:A5892">
    <cfRule type="duplicateValues" dxfId="2678" priority="2679"/>
  </conditionalFormatting>
  <conditionalFormatting sqref="A5850:A5892">
    <cfRule type="duplicateValues" dxfId="2677" priority="2677"/>
    <cfRule type="duplicateValues" dxfId="2676" priority="2678"/>
  </conditionalFormatting>
  <conditionalFormatting sqref="C5892">
    <cfRule type="cellIs" dxfId="2675" priority="2676" operator="lessThan">
      <formula>$H$2-3650</formula>
    </cfRule>
  </conditionalFormatting>
  <conditionalFormatting sqref="A5893">
    <cfRule type="duplicateValues" dxfId="2674" priority="2675"/>
  </conditionalFormatting>
  <conditionalFormatting sqref="A5893">
    <cfRule type="duplicateValues" dxfId="2673" priority="2673"/>
    <cfRule type="duplicateValues" dxfId="2672" priority="2674"/>
  </conditionalFormatting>
  <conditionalFormatting sqref="C5893:C5896">
    <cfRule type="cellIs" dxfId="2671" priority="2672" operator="lessThan">
      <formula>$H$2-3650</formula>
    </cfRule>
  </conditionalFormatting>
  <conditionalFormatting sqref="A5893">
    <cfRule type="duplicateValues" dxfId="2670" priority="2671"/>
  </conditionalFormatting>
  <conditionalFormatting sqref="C5849:C5891">
    <cfRule type="cellIs" dxfId="2669" priority="2670" operator="lessThan">
      <formula>$H$2-3650</formula>
    </cfRule>
  </conditionalFormatting>
  <conditionalFormatting sqref="C5897">
    <cfRule type="cellIs" dxfId="2668" priority="2669" operator="lessThan">
      <formula>$H$2-3650</formula>
    </cfRule>
  </conditionalFormatting>
  <conditionalFormatting sqref="C5898:C5900">
    <cfRule type="cellIs" dxfId="2667" priority="2668" operator="lessThan">
      <formula>$H$2-3650</formula>
    </cfRule>
  </conditionalFormatting>
  <conditionalFormatting sqref="C5901">
    <cfRule type="cellIs" dxfId="2666" priority="2667" operator="lessThan">
      <formula>$H$2-3650</formula>
    </cfRule>
  </conditionalFormatting>
  <conditionalFormatting sqref="C5902:C5903">
    <cfRule type="cellIs" dxfId="2665" priority="2666" operator="lessThan">
      <formula>$H$2-3650</formula>
    </cfRule>
  </conditionalFormatting>
  <conditionalFormatting sqref="C5904">
    <cfRule type="cellIs" dxfId="2664" priority="2665" operator="lessThan">
      <formula>$H$2-3650</formula>
    </cfRule>
  </conditionalFormatting>
  <conditionalFormatting sqref="C5905:C5906">
    <cfRule type="cellIs" dxfId="2663" priority="2664" operator="lessThan">
      <formula>$H$2-3650</formula>
    </cfRule>
  </conditionalFormatting>
  <conditionalFormatting sqref="C5908">
    <cfRule type="cellIs" dxfId="2662" priority="2663" operator="lessThan">
      <formula>$H$2-3650</formula>
    </cfRule>
  </conditionalFormatting>
  <conditionalFormatting sqref="A5527">
    <cfRule type="duplicateValues" dxfId="2661" priority="2662"/>
  </conditionalFormatting>
  <conditionalFormatting sqref="A5527">
    <cfRule type="duplicateValues" dxfId="2660" priority="2661"/>
  </conditionalFormatting>
  <conditionalFormatting sqref="A5527">
    <cfRule type="duplicateValues" dxfId="2659" priority="2660"/>
  </conditionalFormatting>
  <conditionalFormatting sqref="A5527">
    <cfRule type="duplicateValues" dxfId="2658" priority="2659"/>
  </conditionalFormatting>
  <conditionalFormatting sqref="A5527">
    <cfRule type="duplicateValues" dxfId="2657" priority="2657"/>
    <cfRule type="duplicateValues" dxfId="2656" priority="2658"/>
  </conditionalFormatting>
  <conditionalFormatting sqref="A5527">
    <cfRule type="duplicateValues" dxfId="2655" priority="2656"/>
  </conditionalFormatting>
  <conditionalFormatting sqref="A5527">
    <cfRule type="duplicateValues" dxfId="2654" priority="2655"/>
  </conditionalFormatting>
  <conditionalFormatting sqref="A5527">
    <cfRule type="duplicateValues" dxfId="2653" priority="2654"/>
  </conditionalFormatting>
  <conditionalFormatting sqref="A5527">
    <cfRule type="duplicateValues" dxfId="2652" priority="2653"/>
  </conditionalFormatting>
  <conditionalFormatting sqref="A5527">
    <cfRule type="duplicateValues" dxfId="2651" priority="2652"/>
  </conditionalFormatting>
  <conditionalFormatting sqref="A5527">
    <cfRule type="duplicateValues" dxfId="2650" priority="2651"/>
  </conditionalFormatting>
  <conditionalFormatting sqref="A5527">
    <cfRule type="duplicateValues" dxfId="2649" priority="2650"/>
  </conditionalFormatting>
  <conditionalFormatting sqref="A5527">
    <cfRule type="duplicateValues" dxfId="2648" priority="2649"/>
  </conditionalFormatting>
  <conditionalFormatting sqref="A5527">
    <cfRule type="duplicateValues" dxfId="2647" priority="2648"/>
  </conditionalFormatting>
  <conditionalFormatting sqref="A5527">
    <cfRule type="duplicateValues" dxfId="2646" priority="2646"/>
    <cfRule type="duplicateValues" dxfId="2645" priority="2647"/>
  </conditionalFormatting>
  <conditionalFormatting sqref="A5527">
    <cfRule type="duplicateValues" dxfId="2644" priority="2645"/>
  </conditionalFormatting>
  <conditionalFormatting sqref="A5527">
    <cfRule type="duplicateValues" dxfId="2643" priority="2644"/>
  </conditionalFormatting>
  <conditionalFormatting sqref="A5527">
    <cfRule type="duplicateValues" dxfId="2642" priority="2643"/>
  </conditionalFormatting>
  <conditionalFormatting sqref="A5527">
    <cfRule type="duplicateValues" dxfId="2641" priority="2642"/>
  </conditionalFormatting>
  <conditionalFormatting sqref="A5527">
    <cfRule type="duplicateValues" dxfId="2640" priority="2641"/>
  </conditionalFormatting>
  <conditionalFormatting sqref="A5527">
    <cfRule type="duplicateValues" dxfId="2639" priority="2640"/>
  </conditionalFormatting>
  <conditionalFormatting sqref="A5527">
    <cfRule type="duplicateValues" dxfId="2638" priority="2639"/>
  </conditionalFormatting>
  <conditionalFormatting sqref="A5527">
    <cfRule type="duplicateValues" dxfId="2637" priority="2638"/>
  </conditionalFormatting>
  <conditionalFormatting sqref="A5527">
    <cfRule type="duplicateValues" dxfId="2636" priority="2637"/>
  </conditionalFormatting>
  <conditionalFormatting sqref="A5527">
    <cfRule type="duplicateValues" dxfId="2635" priority="2635"/>
    <cfRule type="duplicateValues" dxfId="2634" priority="2636"/>
  </conditionalFormatting>
  <conditionalFormatting sqref="A5527">
    <cfRule type="duplicateValues" dxfId="2633" priority="2634"/>
  </conditionalFormatting>
  <conditionalFormatting sqref="A5527">
    <cfRule type="duplicateValues" dxfId="2632" priority="2633"/>
  </conditionalFormatting>
  <conditionalFormatting sqref="A5527">
    <cfRule type="duplicateValues" dxfId="2631" priority="2632"/>
  </conditionalFormatting>
  <conditionalFormatting sqref="A5527">
    <cfRule type="duplicateValues" dxfId="2630" priority="2631"/>
  </conditionalFormatting>
  <conditionalFormatting sqref="A5527">
    <cfRule type="duplicateValues" dxfId="2629" priority="2630"/>
  </conditionalFormatting>
  <conditionalFormatting sqref="A5527">
    <cfRule type="duplicateValues" dxfId="2628" priority="2629"/>
  </conditionalFormatting>
  <conditionalFormatting sqref="A5527">
    <cfRule type="duplicateValues" dxfId="2627" priority="2628"/>
  </conditionalFormatting>
  <conditionalFormatting sqref="A5527">
    <cfRule type="duplicateValues" dxfId="2626" priority="2627"/>
  </conditionalFormatting>
  <conditionalFormatting sqref="A5527">
    <cfRule type="duplicateValues" dxfId="2625" priority="2626"/>
  </conditionalFormatting>
  <conditionalFormatting sqref="A5527">
    <cfRule type="duplicateValues" dxfId="2624" priority="2624"/>
    <cfRule type="duplicateValues" dxfId="2623" priority="2625"/>
  </conditionalFormatting>
  <conditionalFormatting sqref="A5527">
    <cfRule type="duplicateValues" dxfId="2622" priority="2623"/>
  </conditionalFormatting>
  <conditionalFormatting sqref="A5527">
    <cfRule type="duplicateValues" dxfId="2621" priority="2622"/>
  </conditionalFormatting>
  <conditionalFormatting sqref="A5527">
    <cfRule type="duplicateValues" dxfId="2620" priority="2621"/>
  </conditionalFormatting>
  <conditionalFormatting sqref="A5527">
    <cfRule type="duplicateValues" dxfId="2619" priority="2620"/>
  </conditionalFormatting>
  <conditionalFormatting sqref="A5527">
    <cfRule type="duplicateValues" dxfId="2618" priority="2619"/>
  </conditionalFormatting>
  <conditionalFormatting sqref="A5527">
    <cfRule type="duplicateValues" dxfId="2617" priority="2617"/>
    <cfRule type="duplicateValues" dxfId="2616" priority="2618"/>
  </conditionalFormatting>
  <conditionalFormatting sqref="A5527">
    <cfRule type="duplicateValues" dxfId="2615" priority="2616"/>
  </conditionalFormatting>
  <conditionalFormatting sqref="A5527">
    <cfRule type="duplicateValues" dxfId="2614" priority="2615"/>
  </conditionalFormatting>
  <conditionalFormatting sqref="C5527">
    <cfRule type="cellIs" dxfId="2613" priority="2614" operator="lessThan">
      <formula>$H$2-3650</formula>
    </cfRule>
  </conditionalFormatting>
  <conditionalFormatting sqref="A5527">
    <cfRule type="duplicateValues" dxfId="2612" priority="2613"/>
  </conditionalFormatting>
  <conditionalFormatting sqref="A5527">
    <cfRule type="duplicateValues" dxfId="2611" priority="2612"/>
  </conditionalFormatting>
  <conditionalFormatting sqref="A5527">
    <cfRule type="duplicateValues" dxfId="2610" priority="2611"/>
  </conditionalFormatting>
  <conditionalFormatting sqref="A5527">
    <cfRule type="duplicateValues" dxfId="2609" priority="2610"/>
  </conditionalFormatting>
  <conditionalFormatting sqref="A5527">
    <cfRule type="duplicateValues" dxfId="2608" priority="2609"/>
  </conditionalFormatting>
  <conditionalFormatting sqref="A5527">
    <cfRule type="duplicateValues" dxfId="2607" priority="2608"/>
  </conditionalFormatting>
  <conditionalFormatting sqref="A5527">
    <cfRule type="duplicateValues" dxfId="2606" priority="2607"/>
  </conditionalFormatting>
  <conditionalFormatting sqref="A5527">
    <cfRule type="duplicateValues" dxfId="2605" priority="2606"/>
  </conditionalFormatting>
  <conditionalFormatting sqref="A5527">
    <cfRule type="duplicateValues" dxfId="2604" priority="2605"/>
  </conditionalFormatting>
  <conditionalFormatting sqref="A5527">
    <cfRule type="duplicateValues" dxfId="2603" priority="2604"/>
  </conditionalFormatting>
  <conditionalFormatting sqref="A5527">
    <cfRule type="duplicateValues" dxfId="2602" priority="2603"/>
  </conditionalFormatting>
  <conditionalFormatting sqref="A5527">
    <cfRule type="duplicateValues" dxfId="2601" priority="2602"/>
  </conditionalFormatting>
  <conditionalFormatting sqref="A5527">
    <cfRule type="duplicateValues" dxfId="2600" priority="2601"/>
  </conditionalFormatting>
  <conditionalFormatting sqref="A5527">
    <cfRule type="duplicateValues" dxfId="2599" priority="2600"/>
  </conditionalFormatting>
  <conditionalFormatting sqref="A5527">
    <cfRule type="duplicateValues" dxfId="2598" priority="2599"/>
  </conditionalFormatting>
  <conditionalFormatting sqref="A5527">
    <cfRule type="duplicateValues" dxfId="2597" priority="2598"/>
  </conditionalFormatting>
  <conditionalFormatting sqref="A5527">
    <cfRule type="duplicateValues" dxfId="2596" priority="2597"/>
  </conditionalFormatting>
  <conditionalFormatting sqref="A5527">
    <cfRule type="duplicateValues" dxfId="2595" priority="2596"/>
  </conditionalFormatting>
  <conditionalFormatting sqref="A5527">
    <cfRule type="duplicateValues" dxfId="2594" priority="2595"/>
  </conditionalFormatting>
  <conditionalFormatting sqref="A5527">
    <cfRule type="duplicateValues" dxfId="2593" priority="2594"/>
  </conditionalFormatting>
  <conditionalFormatting sqref="A5527">
    <cfRule type="duplicateValues" dxfId="2592" priority="2593"/>
  </conditionalFormatting>
  <conditionalFormatting sqref="A5527">
    <cfRule type="duplicateValues" dxfId="2591" priority="2592"/>
  </conditionalFormatting>
  <conditionalFormatting sqref="A5527">
    <cfRule type="duplicateValues" dxfId="2590" priority="2591"/>
  </conditionalFormatting>
  <conditionalFormatting sqref="A5527">
    <cfRule type="duplicateValues" dxfId="2589" priority="2590"/>
  </conditionalFormatting>
  <conditionalFormatting sqref="A5527">
    <cfRule type="duplicateValues" dxfId="2588" priority="2589"/>
  </conditionalFormatting>
  <conditionalFormatting sqref="A5527">
    <cfRule type="duplicateValues" dxfId="2587" priority="2588"/>
  </conditionalFormatting>
  <conditionalFormatting sqref="A5527">
    <cfRule type="duplicateValues" dxfId="2586" priority="2587"/>
  </conditionalFormatting>
  <conditionalFormatting sqref="A5527">
    <cfRule type="duplicateValues" dxfId="2585" priority="2586"/>
  </conditionalFormatting>
  <conditionalFormatting sqref="A5527">
    <cfRule type="duplicateValues" dxfId="2584" priority="2584"/>
    <cfRule type="duplicateValues" dxfId="2583" priority="2585"/>
  </conditionalFormatting>
  <conditionalFormatting sqref="A5527">
    <cfRule type="duplicateValues" dxfId="2582" priority="2583"/>
  </conditionalFormatting>
  <conditionalFormatting sqref="A5527">
    <cfRule type="duplicateValues" dxfId="2581" priority="2582"/>
  </conditionalFormatting>
  <conditionalFormatting sqref="A5527">
    <cfRule type="duplicateValues" dxfId="2580" priority="2581"/>
  </conditionalFormatting>
  <conditionalFormatting sqref="A5527">
    <cfRule type="duplicateValues" dxfId="2579" priority="2580"/>
  </conditionalFormatting>
  <conditionalFormatting sqref="A5527">
    <cfRule type="duplicateValues" dxfId="2578" priority="2579"/>
  </conditionalFormatting>
  <conditionalFormatting sqref="A5527">
    <cfRule type="duplicateValues" dxfId="2577" priority="2578"/>
  </conditionalFormatting>
  <conditionalFormatting sqref="C5653">
    <cfRule type="cellIs" dxfId="2576" priority="2577" operator="lessThan">
      <formula>$H$2-3650</formula>
    </cfRule>
  </conditionalFormatting>
  <conditionalFormatting sqref="A5653">
    <cfRule type="duplicateValues" dxfId="2575" priority="2576"/>
  </conditionalFormatting>
  <conditionalFormatting sqref="A5653">
    <cfRule type="duplicateValues" dxfId="2574" priority="2574"/>
    <cfRule type="duplicateValues" dxfId="2573" priority="2575"/>
  </conditionalFormatting>
  <conditionalFormatting sqref="A5653">
    <cfRule type="duplicateValues" dxfId="2572" priority="2573"/>
  </conditionalFormatting>
  <conditionalFormatting sqref="A5653">
    <cfRule type="duplicateValues" dxfId="2571" priority="2572"/>
  </conditionalFormatting>
  <conditionalFormatting sqref="A5653">
    <cfRule type="duplicateValues" dxfId="2570" priority="2571"/>
  </conditionalFormatting>
  <conditionalFormatting sqref="A5653">
    <cfRule type="duplicateValues" dxfId="2569" priority="2570"/>
  </conditionalFormatting>
  <conditionalFormatting sqref="A5653">
    <cfRule type="duplicateValues" dxfId="2568" priority="2568"/>
    <cfRule type="duplicateValues" dxfId="2567" priority="2569"/>
  </conditionalFormatting>
  <conditionalFormatting sqref="A5653">
    <cfRule type="duplicateValues" dxfId="2566" priority="2567"/>
  </conditionalFormatting>
  <conditionalFormatting sqref="A5653">
    <cfRule type="duplicateValues" dxfId="2565" priority="2566"/>
  </conditionalFormatting>
  <conditionalFormatting sqref="A5653">
    <cfRule type="duplicateValues" dxfId="2564" priority="2565"/>
  </conditionalFormatting>
  <conditionalFormatting sqref="A5653">
    <cfRule type="duplicateValues" dxfId="2563" priority="2564"/>
  </conditionalFormatting>
  <conditionalFormatting sqref="A5653">
    <cfRule type="duplicateValues" dxfId="2562" priority="2563"/>
  </conditionalFormatting>
  <conditionalFormatting sqref="A5653">
    <cfRule type="duplicateValues" dxfId="2561" priority="2562"/>
  </conditionalFormatting>
  <conditionalFormatting sqref="A5653">
    <cfRule type="duplicateValues" dxfId="2560" priority="2561"/>
  </conditionalFormatting>
  <conditionalFormatting sqref="A5653">
    <cfRule type="duplicateValues" dxfId="2559" priority="2560"/>
  </conditionalFormatting>
  <conditionalFormatting sqref="A5653">
    <cfRule type="duplicateValues" dxfId="2558" priority="2559"/>
  </conditionalFormatting>
  <conditionalFormatting sqref="A5653">
    <cfRule type="duplicateValues" dxfId="2557" priority="2558"/>
  </conditionalFormatting>
  <conditionalFormatting sqref="A5653">
    <cfRule type="duplicateValues" dxfId="2556" priority="2557"/>
  </conditionalFormatting>
  <conditionalFormatting sqref="A5653">
    <cfRule type="duplicateValues" dxfId="2555" priority="2556"/>
  </conditionalFormatting>
  <conditionalFormatting sqref="A5653">
    <cfRule type="duplicateValues" dxfId="2554" priority="2555"/>
  </conditionalFormatting>
  <conditionalFormatting sqref="A5653">
    <cfRule type="duplicateValues" dxfId="2553" priority="2554"/>
  </conditionalFormatting>
  <conditionalFormatting sqref="A5653">
    <cfRule type="duplicateValues" dxfId="2552" priority="2553"/>
  </conditionalFormatting>
  <conditionalFormatting sqref="A5653">
    <cfRule type="duplicateValues" dxfId="2551" priority="2552"/>
  </conditionalFormatting>
  <conditionalFormatting sqref="A5653">
    <cfRule type="duplicateValues" dxfId="2550" priority="2551"/>
  </conditionalFormatting>
  <conditionalFormatting sqref="A5653">
    <cfRule type="duplicateValues" dxfId="2549" priority="2550"/>
  </conditionalFormatting>
  <conditionalFormatting sqref="A5653">
    <cfRule type="duplicateValues" dxfId="2548" priority="2549"/>
  </conditionalFormatting>
  <conditionalFormatting sqref="A5653">
    <cfRule type="duplicateValues" dxfId="2547" priority="2548"/>
  </conditionalFormatting>
  <conditionalFormatting sqref="A5653">
    <cfRule type="duplicateValues" dxfId="2546" priority="2547"/>
  </conditionalFormatting>
  <conditionalFormatting sqref="A5653">
    <cfRule type="duplicateValues" dxfId="2545" priority="2546"/>
  </conditionalFormatting>
  <conditionalFormatting sqref="A5653">
    <cfRule type="duplicateValues" dxfId="2544" priority="2545"/>
  </conditionalFormatting>
  <conditionalFormatting sqref="A5653">
    <cfRule type="duplicateValues" dxfId="2543" priority="2544"/>
  </conditionalFormatting>
  <conditionalFormatting sqref="A5653">
    <cfRule type="duplicateValues" dxfId="2542" priority="2543"/>
  </conditionalFormatting>
  <conditionalFormatting sqref="A5653">
    <cfRule type="duplicateValues" dxfId="2541" priority="2542"/>
  </conditionalFormatting>
  <conditionalFormatting sqref="A5653">
    <cfRule type="duplicateValues" dxfId="2540" priority="2541"/>
  </conditionalFormatting>
  <conditionalFormatting sqref="A5653">
    <cfRule type="duplicateValues" dxfId="2539" priority="2540"/>
  </conditionalFormatting>
  <conditionalFormatting sqref="A5653">
    <cfRule type="duplicateValues" dxfId="2538" priority="2539"/>
  </conditionalFormatting>
  <conditionalFormatting sqref="A5653">
    <cfRule type="duplicateValues" dxfId="2537" priority="2537"/>
    <cfRule type="duplicateValues" dxfId="2536" priority="2538"/>
  </conditionalFormatting>
  <conditionalFormatting sqref="A5653">
    <cfRule type="duplicateValues" dxfId="2535" priority="2536"/>
  </conditionalFormatting>
  <conditionalFormatting sqref="A5653">
    <cfRule type="duplicateValues" dxfId="2534" priority="2535"/>
  </conditionalFormatting>
  <conditionalFormatting sqref="A5653">
    <cfRule type="duplicateValues" dxfId="2533" priority="2534"/>
  </conditionalFormatting>
  <conditionalFormatting sqref="A5653">
    <cfRule type="duplicateValues" dxfId="2532" priority="2533"/>
  </conditionalFormatting>
  <conditionalFormatting sqref="A5653">
    <cfRule type="duplicateValues" dxfId="2531" priority="2532"/>
  </conditionalFormatting>
  <conditionalFormatting sqref="A5653">
    <cfRule type="duplicateValues" dxfId="2530" priority="2531"/>
  </conditionalFormatting>
  <conditionalFormatting sqref="A5653">
    <cfRule type="duplicateValues" dxfId="2529" priority="2530"/>
  </conditionalFormatting>
  <conditionalFormatting sqref="A5653">
    <cfRule type="duplicateValues" dxfId="2528" priority="2529"/>
  </conditionalFormatting>
  <conditionalFormatting sqref="A5653">
    <cfRule type="duplicateValues" dxfId="2527" priority="2528"/>
  </conditionalFormatting>
  <conditionalFormatting sqref="A5653">
    <cfRule type="duplicateValues" dxfId="2526" priority="2527"/>
  </conditionalFormatting>
  <conditionalFormatting sqref="A5653">
    <cfRule type="duplicateValues" dxfId="2525" priority="2526"/>
  </conditionalFormatting>
  <conditionalFormatting sqref="A5653">
    <cfRule type="duplicateValues" dxfId="2524" priority="2525"/>
  </conditionalFormatting>
  <conditionalFormatting sqref="A5653">
    <cfRule type="duplicateValues" dxfId="2523" priority="2524"/>
  </conditionalFormatting>
  <conditionalFormatting sqref="A5653">
    <cfRule type="duplicateValues" dxfId="2522" priority="2523"/>
  </conditionalFormatting>
  <conditionalFormatting sqref="A5653">
    <cfRule type="duplicateValues" dxfId="2521" priority="2521"/>
    <cfRule type="duplicateValues" dxfId="2520" priority="2522"/>
  </conditionalFormatting>
  <conditionalFormatting sqref="A5653">
    <cfRule type="duplicateValues" dxfId="2519" priority="2520"/>
  </conditionalFormatting>
  <conditionalFormatting sqref="A5653">
    <cfRule type="duplicateValues" dxfId="2518" priority="2519"/>
  </conditionalFormatting>
  <conditionalFormatting sqref="A5653">
    <cfRule type="duplicateValues" dxfId="2517" priority="2518"/>
  </conditionalFormatting>
  <conditionalFormatting sqref="A5653">
    <cfRule type="duplicateValues" dxfId="2516" priority="2517"/>
  </conditionalFormatting>
  <conditionalFormatting sqref="A5653">
    <cfRule type="duplicateValues" dxfId="2515" priority="2516"/>
  </conditionalFormatting>
  <conditionalFormatting sqref="A5653">
    <cfRule type="duplicateValues" dxfId="2514" priority="2515"/>
  </conditionalFormatting>
  <conditionalFormatting sqref="C5909">
    <cfRule type="cellIs" dxfId="2513" priority="2514" operator="lessThan">
      <formula>$H$2-3650</formula>
    </cfRule>
  </conditionalFormatting>
  <conditionalFormatting sqref="C5910">
    <cfRule type="cellIs" dxfId="2512" priority="2513" operator="lessThan">
      <formula>$H$2-3650</formula>
    </cfRule>
  </conditionalFormatting>
  <conditionalFormatting sqref="A5910">
    <cfRule type="duplicateValues" dxfId="2511" priority="2512"/>
  </conditionalFormatting>
  <conditionalFormatting sqref="A5910">
    <cfRule type="duplicateValues" dxfId="2510" priority="2510"/>
    <cfRule type="duplicateValues" dxfId="2509" priority="2511"/>
  </conditionalFormatting>
  <conditionalFormatting sqref="A5910">
    <cfRule type="duplicateValues" dxfId="2508" priority="2509"/>
  </conditionalFormatting>
  <conditionalFormatting sqref="A5910">
    <cfRule type="duplicateValues" dxfId="2507" priority="2508"/>
  </conditionalFormatting>
  <conditionalFormatting sqref="A5910">
    <cfRule type="duplicateValues" dxfId="2506" priority="2507"/>
  </conditionalFormatting>
  <conditionalFormatting sqref="A5910">
    <cfRule type="duplicateValues" dxfId="2505" priority="2506"/>
  </conditionalFormatting>
  <conditionalFormatting sqref="A5910">
    <cfRule type="duplicateValues" dxfId="2504" priority="2505"/>
  </conditionalFormatting>
  <conditionalFormatting sqref="A5910">
    <cfRule type="duplicateValues" dxfId="2503" priority="2504"/>
  </conditionalFormatting>
  <conditionalFormatting sqref="C4">
    <cfRule type="cellIs" dxfId="2502" priority="2503" operator="lessThan">
      <formula>$H$2-3650</formula>
    </cfRule>
  </conditionalFormatting>
  <conditionalFormatting sqref="A4">
    <cfRule type="duplicateValues" dxfId="2501" priority="2502"/>
  </conditionalFormatting>
  <conditionalFormatting sqref="A4">
    <cfRule type="duplicateValues" dxfId="2500" priority="2501"/>
  </conditionalFormatting>
  <conditionalFormatting sqref="A4">
    <cfRule type="duplicateValues" dxfId="2499" priority="2500"/>
  </conditionalFormatting>
  <conditionalFormatting sqref="A4">
    <cfRule type="duplicateValues" dxfId="2498" priority="2499"/>
  </conditionalFormatting>
  <conditionalFormatting sqref="A4">
    <cfRule type="duplicateValues" dxfId="2497" priority="2497"/>
    <cfRule type="duplicateValues" dxfId="2496" priority="2498"/>
  </conditionalFormatting>
  <conditionalFormatting sqref="A4">
    <cfRule type="duplicateValues" dxfId="2495" priority="2496"/>
  </conditionalFormatting>
  <conditionalFormatting sqref="A4">
    <cfRule type="duplicateValues" dxfId="2494" priority="2495"/>
  </conditionalFormatting>
  <conditionalFormatting sqref="A4">
    <cfRule type="duplicateValues" dxfId="2493" priority="2494"/>
  </conditionalFormatting>
  <conditionalFormatting sqref="A4">
    <cfRule type="duplicateValues" dxfId="2492" priority="2493"/>
  </conditionalFormatting>
  <conditionalFormatting sqref="A4">
    <cfRule type="duplicateValues" dxfId="2491" priority="2492"/>
  </conditionalFormatting>
  <conditionalFormatting sqref="A4">
    <cfRule type="duplicateValues" dxfId="2490" priority="2491"/>
  </conditionalFormatting>
  <conditionalFormatting sqref="A4">
    <cfRule type="duplicateValues" dxfId="2489" priority="2490"/>
  </conditionalFormatting>
  <conditionalFormatting sqref="A4">
    <cfRule type="duplicateValues" dxfId="2488" priority="2489"/>
  </conditionalFormatting>
  <conditionalFormatting sqref="A4">
    <cfRule type="duplicateValues" dxfId="2487" priority="2488"/>
  </conditionalFormatting>
  <conditionalFormatting sqref="A4">
    <cfRule type="duplicateValues" dxfId="2486" priority="2487"/>
  </conditionalFormatting>
  <conditionalFormatting sqref="A4">
    <cfRule type="duplicateValues" dxfId="2485" priority="2486"/>
  </conditionalFormatting>
  <conditionalFormatting sqref="A4">
    <cfRule type="duplicateValues" dxfId="2484" priority="2485"/>
  </conditionalFormatting>
  <conditionalFormatting sqref="A4">
    <cfRule type="duplicateValues" dxfId="2483" priority="2484"/>
  </conditionalFormatting>
  <conditionalFormatting sqref="A4">
    <cfRule type="duplicateValues" dxfId="2482" priority="2483"/>
  </conditionalFormatting>
  <conditionalFormatting sqref="A4">
    <cfRule type="duplicateValues" dxfId="2481" priority="2482"/>
  </conditionalFormatting>
  <conditionalFormatting sqref="A4">
    <cfRule type="duplicateValues" dxfId="2480" priority="2481"/>
  </conditionalFormatting>
  <conditionalFormatting sqref="A4">
    <cfRule type="duplicateValues" dxfId="2479" priority="2480"/>
  </conditionalFormatting>
  <conditionalFormatting sqref="A4">
    <cfRule type="duplicateValues" dxfId="2478" priority="2479"/>
  </conditionalFormatting>
  <conditionalFormatting sqref="A4">
    <cfRule type="duplicateValues" dxfId="2477" priority="2478"/>
  </conditionalFormatting>
  <conditionalFormatting sqref="A4">
    <cfRule type="duplicateValues" dxfId="2476" priority="2477"/>
  </conditionalFormatting>
  <conditionalFormatting sqref="A4">
    <cfRule type="duplicateValues" dxfId="2475" priority="2476"/>
  </conditionalFormatting>
  <conditionalFormatting sqref="A4">
    <cfRule type="duplicateValues" dxfId="2474" priority="2475"/>
  </conditionalFormatting>
  <conditionalFormatting sqref="A4">
    <cfRule type="duplicateValues" dxfId="2473" priority="2474"/>
  </conditionalFormatting>
  <conditionalFormatting sqref="A4">
    <cfRule type="duplicateValues" dxfId="2472" priority="2473"/>
  </conditionalFormatting>
  <conditionalFormatting sqref="A4">
    <cfRule type="duplicateValues" dxfId="2471" priority="2472"/>
  </conditionalFormatting>
  <conditionalFormatting sqref="A4">
    <cfRule type="duplicateValues" dxfId="2470" priority="2471"/>
  </conditionalFormatting>
  <conditionalFormatting sqref="A4">
    <cfRule type="duplicateValues" dxfId="2469" priority="2470"/>
  </conditionalFormatting>
  <conditionalFormatting sqref="A4">
    <cfRule type="duplicateValues" dxfId="2468" priority="2469"/>
  </conditionalFormatting>
  <conditionalFormatting sqref="A4">
    <cfRule type="duplicateValues" dxfId="2467" priority="2468"/>
  </conditionalFormatting>
  <conditionalFormatting sqref="A4">
    <cfRule type="duplicateValues" dxfId="2466" priority="2466"/>
    <cfRule type="duplicateValues" dxfId="2465" priority="2467"/>
  </conditionalFormatting>
  <conditionalFormatting sqref="A4">
    <cfRule type="duplicateValues" dxfId="2464" priority="2465"/>
  </conditionalFormatting>
  <conditionalFormatting sqref="A4">
    <cfRule type="duplicateValues" dxfId="2463" priority="2464"/>
  </conditionalFormatting>
  <conditionalFormatting sqref="A4">
    <cfRule type="duplicateValues" dxfId="2462" priority="2463"/>
  </conditionalFormatting>
  <conditionalFormatting sqref="A4">
    <cfRule type="duplicateValues" dxfId="2461" priority="2462"/>
  </conditionalFormatting>
  <conditionalFormatting sqref="A4">
    <cfRule type="duplicateValues" dxfId="2460" priority="2461"/>
  </conditionalFormatting>
  <conditionalFormatting sqref="A4">
    <cfRule type="duplicateValues" dxfId="2459" priority="2460"/>
  </conditionalFormatting>
  <conditionalFormatting sqref="A4">
    <cfRule type="duplicateValues" dxfId="2458" priority="2459"/>
  </conditionalFormatting>
  <conditionalFormatting sqref="A4">
    <cfRule type="duplicateValues" dxfId="2457" priority="2458"/>
  </conditionalFormatting>
  <conditionalFormatting sqref="A4">
    <cfRule type="duplicateValues" dxfId="2456" priority="2457"/>
  </conditionalFormatting>
  <conditionalFormatting sqref="A4">
    <cfRule type="duplicateValues" dxfId="2455" priority="2456"/>
  </conditionalFormatting>
  <conditionalFormatting sqref="A4">
    <cfRule type="duplicateValues" dxfId="2454" priority="2455"/>
  </conditionalFormatting>
  <conditionalFormatting sqref="A4">
    <cfRule type="duplicateValues" dxfId="2453" priority="2454"/>
  </conditionalFormatting>
  <conditionalFormatting sqref="A4">
    <cfRule type="duplicateValues" dxfId="2452" priority="2453"/>
  </conditionalFormatting>
  <conditionalFormatting sqref="A4">
    <cfRule type="duplicateValues" dxfId="2451" priority="2452"/>
  </conditionalFormatting>
  <conditionalFormatting sqref="A4">
    <cfRule type="duplicateValues" dxfId="2450" priority="2450"/>
    <cfRule type="duplicateValues" dxfId="2449" priority="2451"/>
  </conditionalFormatting>
  <conditionalFormatting sqref="A4">
    <cfRule type="duplicateValues" dxfId="2448" priority="2449"/>
  </conditionalFormatting>
  <conditionalFormatting sqref="A4">
    <cfRule type="duplicateValues" dxfId="2447" priority="2448"/>
  </conditionalFormatting>
  <conditionalFormatting sqref="A4">
    <cfRule type="duplicateValues" dxfId="2446" priority="2447"/>
  </conditionalFormatting>
  <conditionalFormatting sqref="A4">
    <cfRule type="duplicateValues" dxfId="2445" priority="2446"/>
  </conditionalFormatting>
  <conditionalFormatting sqref="C3">
    <cfRule type="cellIs" dxfId="2444" priority="2445" operator="lessThan">
      <formula>$H$2-3650</formula>
    </cfRule>
  </conditionalFormatting>
  <conditionalFormatting sqref="A3">
    <cfRule type="duplicateValues" dxfId="2443" priority="2444"/>
  </conditionalFormatting>
  <conditionalFormatting sqref="A3">
    <cfRule type="duplicateValues" dxfId="2442" priority="2443"/>
  </conditionalFormatting>
  <conditionalFormatting sqref="A3">
    <cfRule type="duplicateValues" dxfId="2441" priority="2442"/>
  </conditionalFormatting>
  <conditionalFormatting sqref="A3">
    <cfRule type="duplicateValues" dxfId="2440" priority="2441"/>
  </conditionalFormatting>
  <conditionalFormatting sqref="A3">
    <cfRule type="duplicateValues" dxfId="2439" priority="2439"/>
    <cfRule type="duplicateValues" dxfId="2438" priority="2440"/>
  </conditionalFormatting>
  <conditionalFormatting sqref="A3">
    <cfRule type="duplicateValues" dxfId="2437" priority="2438"/>
  </conditionalFormatting>
  <conditionalFormatting sqref="A3">
    <cfRule type="duplicateValues" dxfId="2436" priority="2437"/>
  </conditionalFormatting>
  <conditionalFormatting sqref="A3">
    <cfRule type="duplicateValues" dxfId="2435" priority="2436"/>
  </conditionalFormatting>
  <conditionalFormatting sqref="A3">
    <cfRule type="duplicateValues" dxfId="2434" priority="2435"/>
  </conditionalFormatting>
  <conditionalFormatting sqref="A3">
    <cfRule type="duplicateValues" dxfId="2433" priority="2434"/>
  </conditionalFormatting>
  <conditionalFormatting sqref="A3">
    <cfRule type="duplicateValues" dxfId="2432" priority="2433"/>
  </conditionalFormatting>
  <conditionalFormatting sqref="A3">
    <cfRule type="duplicateValues" dxfId="2431" priority="2432"/>
  </conditionalFormatting>
  <conditionalFormatting sqref="A3">
    <cfRule type="duplicateValues" dxfId="2430" priority="2431"/>
  </conditionalFormatting>
  <conditionalFormatting sqref="A3">
    <cfRule type="duplicateValues" dxfId="2429" priority="2430"/>
  </conditionalFormatting>
  <conditionalFormatting sqref="A3">
    <cfRule type="duplicateValues" dxfId="2428" priority="2429"/>
  </conditionalFormatting>
  <conditionalFormatting sqref="A3">
    <cfRule type="duplicateValues" dxfId="2427" priority="2428"/>
  </conditionalFormatting>
  <conditionalFormatting sqref="A3">
    <cfRule type="duplicateValues" dxfId="2426" priority="2427"/>
  </conditionalFormatting>
  <conditionalFormatting sqref="A3">
    <cfRule type="duplicateValues" dxfId="2425" priority="2426"/>
  </conditionalFormatting>
  <conditionalFormatting sqref="A3">
    <cfRule type="duplicateValues" dxfId="2424" priority="2425"/>
  </conditionalFormatting>
  <conditionalFormatting sqref="A3">
    <cfRule type="duplicateValues" dxfId="2423" priority="2424"/>
  </conditionalFormatting>
  <conditionalFormatting sqref="A3">
    <cfRule type="duplicateValues" dxfId="2422" priority="2423"/>
  </conditionalFormatting>
  <conditionalFormatting sqref="A3">
    <cfRule type="duplicateValues" dxfId="2421" priority="2422"/>
  </conditionalFormatting>
  <conditionalFormatting sqref="A3">
    <cfRule type="duplicateValues" dxfId="2420" priority="2421"/>
  </conditionalFormatting>
  <conditionalFormatting sqref="A3">
    <cfRule type="duplicateValues" dxfId="2419" priority="2420"/>
  </conditionalFormatting>
  <conditionalFormatting sqref="A3">
    <cfRule type="duplicateValues" dxfId="2418" priority="2419"/>
  </conditionalFormatting>
  <conditionalFormatting sqref="A3">
    <cfRule type="duplicateValues" dxfId="2417" priority="2418"/>
  </conditionalFormatting>
  <conditionalFormatting sqref="A3">
    <cfRule type="duplicateValues" dxfId="2416" priority="2417"/>
  </conditionalFormatting>
  <conditionalFormatting sqref="A3">
    <cfRule type="duplicateValues" dxfId="2415" priority="2416"/>
  </conditionalFormatting>
  <conditionalFormatting sqref="A3">
    <cfRule type="duplicateValues" dxfId="2414" priority="2415"/>
  </conditionalFormatting>
  <conditionalFormatting sqref="A3">
    <cfRule type="duplicateValues" dxfId="2413" priority="2414"/>
  </conditionalFormatting>
  <conditionalFormatting sqref="A3">
    <cfRule type="duplicateValues" dxfId="2412" priority="2413"/>
  </conditionalFormatting>
  <conditionalFormatting sqref="A3">
    <cfRule type="duplicateValues" dxfId="2411" priority="2412"/>
  </conditionalFormatting>
  <conditionalFormatting sqref="A3">
    <cfRule type="duplicateValues" dxfId="2410" priority="2411"/>
  </conditionalFormatting>
  <conditionalFormatting sqref="A3">
    <cfRule type="duplicateValues" dxfId="2409" priority="2410"/>
  </conditionalFormatting>
  <conditionalFormatting sqref="A3">
    <cfRule type="duplicateValues" dxfId="2408" priority="2408"/>
    <cfRule type="duplicateValues" dxfId="2407" priority="2409"/>
  </conditionalFormatting>
  <conditionalFormatting sqref="A3">
    <cfRule type="duplicateValues" dxfId="2406" priority="2407"/>
  </conditionalFormatting>
  <conditionalFormatting sqref="A3">
    <cfRule type="duplicateValues" dxfId="2405" priority="2406"/>
  </conditionalFormatting>
  <conditionalFormatting sqref="A3">
    <cfRule type="duplicateValues" dxfId="2404" priority="2405"/>
  </conditionalFormatting>
  <conditionalFormatting sqref="A3">
    <cfRule type="duplicateValues" dxfId="2403" priority="2404"/>
  </conditionalFormatting>
  <conditionalFormatting sqref="A3">
    <cfRule type="duplicateValues" dxfId="2402" priority="2403"/>
  </conditionalFormatting>
  <conditionalFormatting sqref="A3">
    <cfRule type="duplicateValues" dxfId="2401" priority="2402"/>
  </conditionalFormatting>
  <conditionalFormatting sqref="A3">
    <cfRule type="duplicateValues" dxfId="2400" priority="2401"/>
  </conditionalFormatting>
  <conditionalFormatting sqref="A3">
    <cfRule type="duplicateValues" dxfId="2399" priority="2400"/>
  </conditionalFormatting>
  <conditionalFormatting sqref="A3">
    <cfRule type="duplicateValues" dxfId="2398" priority="2399"/>
  </conditionalFormatting>
  <conditionalFormatting sqref="A3">
    <cfRule type="duplicateValues" dxfId="2397" priority="2398"/>
  </conditionalFormatting>
  <conditionalFormatting sqref="A3">
    <cfRule type="duplicateValues" dxfId="2396" priority="2397"/>
  </conditionalFormatting>
  <conditionalFormatting sqref="A3">
    <cfRule type="duplicateValues" dxfId="2395" priority="2396"/>
  </conditionalFormatting>
  <conditionalFormatting sqref="A3">
    <cfRule type="duplicateValues" dxfId="2394" priority="2395"/>
  </conditionalFormatting>
  <conditionalFormatting sqref="A3">
    <cfRule type="duplicateValues" dxfId="2393" priority="2394"/>
  </conditionalFormatting>
  <conditionalFormatting sqref="A3">
    <cfRule type="duplicateValues" dxfId="2392" priority="2392"/>
    <cfRule type="duplicateValues" dxfId="2391" priority="2393"/>
  </conditionalFormatting>
  <conditionalFormatting sqref="A3">
    <cfRule type="duplicateValues" dxfId="2390" priority="2391"/>
  </conditionalFormatting>
  <conditionalFormatting sqref="A3">
    <cfRule type="duplicateValues" dxfId="2389" priority="2390"/>
  </conditionalFormatting>
  <conditionalFormatting sqref="A3">
    <cfRule type="duplicateValues" dxfId="2388" priority="2389"/>
  </conditionalFormatting>
  <conditionalFormatting sqref="A3">
    <cfRule type="duplicateValues" dxfId="2387" priority="2388"/>
  </conditionalFormatting>
  <conditionalFormatting sqref="C5911">
    <cfRule type="cellIs" dxfId="2386" priority="2387" operator="lessThan">
      <formula>$H$2-3650</formula>
    </cfRule>
  </conditionalFormatting>
  <conditionalFormatting sqref="A5911">
    <cfRule type="duplicateValues" dxfId="2385" priority="2386"/>
  </conditionalFormatting>
  <conditionalFormatting sqref="A5911">
    <cfRule type="duplicateValues" dxfId="2384" priority="2384"/>
    <cfRule type="duplicateValues" dxfId="2383" priority="2385"/>
  </conditionalFormatting>
  <conditionalFormatting sqref="A5911">
    <cfRule type="duplicateValues" dxfId="2382" priority="2383"/>
  </conditionalFormatting>
  <conditionalFormatting sqref="A5911">
    <cfRule type="duplicateValues" dxfId="2381" priority="2382"/>
  </conditionalFormatting>
  <conditionalFormatting sqref="A5911">
    <cfRule type="duplicateValues" dxfId="2380" priority="2381"/>
  </conditionalFormatting>
  <conditionalFormatting sqref="A5911">
    <cfRule type="duplicateValues" dxfId="2379" priority="2380"/>
  </conditionalFormatting>
  <conditionalFormatting sqref="A5911">
    <cfRule type="duplicateValues" dxfId="2378" priority="2379"/>
  </conditionalFormatting>
  <conditionalFormatting sqref="A5911">
    <cfRule type="duplicateValues" dxfId="2377" priority="2378"/>
  </conditionalFormatting>
  <conditionalFormatting sqref="A5894:A5909">
    <cfRule type="duplicateValues" dxfId="2376" priority="2377"/>
  </conditionalFormatting>
  <conditionalFormatting sqref="A5894:A5909">
    <cfRule type="duplicateValues" dxfId="2375" priority="2375"/>
    <cfRule type="duplicateValues" dxfId="2374" priority="2376"/>
  </conditionalFormatting>
  <conditionalFormatting sqref="A5428:A5429 A5418:A5420">
    <cfRule type="duplicateValues" dxfId="2373" priority="2373"/>
    <cfRule type="duplicateValues" dxfId="2372" priority="2374"/>
  </conditionalFormatting>
  <conditionalFormatting sqref="A5428:A5429 A5418:A5420">
    <cfRule type="duplicateValues" dxfId="2371" priority="2372"/>
  </conditionalFormatting>
  <conditionalFormatting sqref="K5704 A5417 A5414:A5415 K5696">
    <cfRule type="duplicateValues" dxfId="2370" priority="2370"/>
    <cfRule type="duplicateValues" dxfId="2369" priority="2371"/>
  </conditionalFormatting>
  <conditionalFormatting sqref="A5789:A5812">
    <cfRule type="duplicateValues" dxfId="2368" priority="2369"/>
  </conditionalFormatting>
  <conditionalFormatting sqref="A5789:A5812">
    <cfRule type="duplicateValues" dxfId="2367" priority="2367"/>
    <cfRule type="duplicateValues" dxfId="2366" priority="2368"/>
  </conditionalFormatting>
  <conditionalFormatting sqref="A5813 K5742:K5744">
    <cfRule type="duplicateValues" dxfId="2365" priority="2365"/>
    <cfRule type="duplicateValues" dxfId="2364" priority="2366"/>
  </conditionalFormatting>
  <conditionalFormatting sqref="A5813 K5742:K5744">
    <cfRule type="duplicateValues" dxfId="2363" priority="2364"/>
  </conditionalFormatting>
  <conditionalFormatting sqref="A5659:A5661 A5663">
    <cfRule type="duplicateValues" dxfId="2362" priority="2363"/>
  </conditionalFormatting>
  <conditionalFormatting sqref="A5659:A5661 A5663">
    <cfRule type="duplicateValues" dxfId="2361" priority="2361"/>
    <cfRule type="duplicateValues" dxfId="2360" priority="2362"/>
  </conditionalFormatting>
  <conditionalFormatting sqref="A5573 A5576:A5613">
    <cfRule type="duplicateValues" dxfId="2359" priority="2360"/>
  </conditionalFormatting>
  <conditionalFormatting sqref="A5573 A5576:A5613">
    <cfRule type="duplicateValues" dxfId="2358" priority="2358"/>
    <cfRule type="duplicateValues" dxfId="2357" priority="2359"/>
  </conditionalFormatting>
  <conditionalFormatting sqref="C5907">
    <cfRule type="cellIs" dxfId="2356" priority="2357" operator="lessThan">
      <formula>$H$2-3650</formula>
    </cfRule>
  </conditionalFormatting>
  <conditionalFormatting sqref="C5915:C5916">
    <cfRule type="cellIs" dxfId="2355" priority="2356" operator="lessThan">
      <formula>$H$2-3650</formula>
    </cfRule>
  </conditionalFormatting>
  <conditionalFormatting sqref="A5283">
    <cfRule type="duplicateValues" dxfId="2354" priority="2355"/>
  </conditionalFormatting>
  <conditionalFormatting sqref="A5283">
    <cfRule type="duplicateValues" dxfId="2353" priority="2353"/>
    <cfRule type="duplicateValues" dxfId="2352" priority="2354"/>
  </conditionalFormatting>
  <conditionalFormatting sqref="A5339:A5341">
    <cfRule type="duplicateValues" dxfId="2351" priority="2352"/>
  </conditionalFormatting>
  <conditionalFormatting sqref="A5339:A5341">
    <cfRule type="duplicateValues" dxfId="2350" priority="2350"/>
    <cfRule type="duplicateValues" dxfId="2349" priority="2351"/>
  </conditionalFormatting>
  <conditionalFormatting sqref="A5288:A5289">
    <cfRule type="duplicateValues" dxfId="2348" priority="2349"/>
  </conditionalFormatting>
  <conditionalFormatting sqref="A5288:A5289">
    <cfRule type="duplicateValues" dxfId="2347" priority="2347"/>
    <cfRule type="duplicateValues" dxfId="2346" priority="2348"/>
  </conditionalFormatting>
  <conditionalFormatting sqref="A5670:A5672 A5668">
    <cfRule type="duplicateValues" dxfId="2345" priority="2346"/>
  </conditionalFormatting>
  <conditionalFormatting sqref="A5670:A5672 A5668">
    <cfRule type="duplicateValues" dxfId="2344" priority="2344"/>
    <cfRule type="duplicateValues" dxfId="2343" priority="2345"/>
  </conditionalFormatting>
  <conditionalFormatting sqref="A5914">
    <cfRule type="duplicateValues" dxfId="2342" priority="2343"/>
  </conditionalFormatting>
  <conditionalFormatting sqref="A5914">
    <cfRule type="duplicateValues" dxfId="2341" priority="2342"/>
  </conditionalFormatting>
  <conditionalFormatting sqref="A5914">
    <cfRule type="duplicateValues" dxfId="2340" priority="2341"/>
  </conditionalFormatting>
  <conditionalFormatting sqref="A5914">
    <cfRule type="duplicateValues" dxfId="2339" priority="2340"/>
  </conditionalFormatting>
  <conditionalFormatting sqref="A5914">
    <cfRule type="duplicateValues" dxfId="2338" priority="2338"/>
    <cfRule type="duplicateValues" dxfId="2337" priority="2339"/>
  </conditionalFormatting>
  <conditionalFormatting sqref="A5914">
    <cfRule type="duplicateValues" dxfId="2336" priority="2337"/>
  </conditionalFormatting>
  <conditionalFormatting sqref="A5914">
    <cfRule type="duplicateValues" dxfId="2335" priority="2336"/>
  </conditionalFormatting>
  <conditionalFormatting sqref="A5914">
    <cfRule type="duplicateValues" dxfId="2334" priority="2335"/>
  </conditionalFormatting>
  <conditionalFormatting sqref="A5914">
    <cfRule type="duplicateValues" dxfId="2333" priority="2334"/>
  </conditionalFormatting>
  <conditionalFormatting sqref="A5914">
    <cfRule type="duplicateValues" dxfId="2332" priority="2333"/>
  </conditionalFormatting>
  <conditionalFormatting sqref="A5914">
    <cfRule type="duplicateValues" dxfId="2331" priority="2332"/>
  </conditionalFormatting>
  <conditionalFormatting sqref="A5914">
    <cfRule type="duplicateValues" dxfId="2330" priority="2331"/>
  </conditionalFormatting>
  <conditionalFormatting sqref="A5914">
    <cfRule type="duplicateValues" dxfId="2329" priority="2330"/>
  </conditionalFormatting>
  <conditionalFormatting sqref="A5914">
    <cfRule type="duplicateValues" dxfId="2328" priority="2329"/>
  </conditionalFormatting>
  <conditionalFormatting sqref="A5914">
    <cfRule type="duplicateValues" dxfId="2327" priority="2328"/>
  </conditionalFormatting>
  <conditionalFormatting sqref="A5914">
    <cfRule type="duplicateValues" dxfId="2326" priority="2327"/>
  </conditionalFormatting>
  <conditionalFormatting sqref="A5914">
    <cfRule type="duplicateValues" dxfId="2325" priority="2326"/>
  </conditionalFormatting>
  <conditionalFormatting sqref="A5914">
    <cfRule type="duplicateValues" dxfId="2324" priority="2325"/>
  </conditionalFormatting>
  <conditionalFormatting sqref="A5914">
    <cfRule type="duplicateValues" dxfId="2323" priority="2324"/>
  </conditionalFormatting>
  <conditionalFormatting sqref="A5914">
    <cfRule type="duplicateValues" dxfId="2322" priority="2323"/>
  </conditionalFormatting>
  <conditionalFormatting sqref="A5914">
    <cfRule type="duplicateValues" dxfId="2321" priority="2322"/>
  </conditionalFormatting>
  <conditionalFormatting sqref="A5914">
    <cfRule type="duplicateValues" dxfId="2320" priority="2321"/>
  </conditionalFormatting>
  <conditionalFormatting sqref="A5914">
    <cfRule type="duplicateValues" dxfId="2319" priority="2320"/>
  </conditionalFormatting>
  <conditionalFormatting sqref="A5914">
    <cfRule type="duplicateValues" dxfId="2318" priority="2319"/>
  </conditionalFormatting>
  <conditionalFormatting sqref="A5914">
    <cfRule type="duplicateValues" dxfId="2317" priority="2318"/>
  </conditionalFormatting>
  <conditionalFormatting sqref="A5914">
    <cfRule type="duplicateValues" dxfId="2316" priority="2317"/>
  </conditionalFormatting>
  <conditionalFormatting sqref="A5914">
    <cfRule type="duplicateValues" dxfId="2315" priority="2316"/>
  </conditionalFormatting>
  <conditionalFormatting sqref="A5914">
    <cfRule type="duplicateValues" dxfId="2314" priority="2315"/>
  </conditionalFormatting>
  <conditionalFormatting sqref="A5914">
    <cfRule type="duplicateValues" dxfId="2313" priority="2314"/>
  </conditionalFormatting>
  <conditionalFormatting sqref="A5914">
    <cfRule type="duplicateValues" dxfId="2312" priority="2313"/>
  </conditionalFormatting>
  <conditionalFormatting sqref="A5914">
    <cfRule type="duplicateValues" dxfId="2311" priority="2312"/>
  </conditionalFormatting>
  <conditionalFormatting sqref="A5914">
    <cfRule type="duplicateValues" dxfId="2310" priority="2311"/>
  </conditionalFormatting>
  <conditionalFormatting sqref="A5914">
    <cfRule type="duplicateValues" dxfId="2309" priority="2310"/>
  </conditionalFormatting>
  <conditionalFormatting sqref="A5914">
    <cfRule type="duplicateValues" dxfId="2308" priority="2309"/>
  </conditionalFormatting>
  <conditionalFormatting sqref="A5914">
    <cfRule type="duplicateValues" dxfId="2307" priority="2308"/>
  </conditionalFormatting>
  <conditionalFormatting sqref="A5914">
    <cfRule type="duplicateValues" dxfId="2306" priority="2307"/>
  </conditionalFormatting>
  <conditionalFormatting sqref="A5914">
    <cfRule type="duplicateValues" dxfId="2305" priority="2306"/>
  </conditionalFormatting>
  <conditionalFormatting sqref="A5914">
    <cfRule type="duplicateValues" dxfId="2304" priority="2305"/>
  </conditionalFormatting>
  <conditionalFormatting sqref="A5914">
    <cfRule type="duplicateValues" dxfId="2303" priority="2304"/>
  </conditionalFormatting>
  <conditionalFormatting sqref="A5914">
    <cfRule type="duplicateValues" dxfId="2302" priority="2303"/>
  </conditionalFormatting>
  <conditionalFormatting sqref="A5914">
    <cfRule type="duplicateValues" dxfId="2301" priority="2302"/>
  </conditionalFormatting>
  <conditionalFormatting sqref="A5914">
    <cfRule type="duplicateValues" dxfId="2300" priority="2301"/>
  </conditionalFormatting>
  <conditionalFormatting sqref="A5914">
    <cfRule type="duplicateValues" dxfId="2299" priority="2300"/>
  </conditionalFormatting>
  <conditionalFormatting sqref="A5914">
    <cfRule type="duplicateValues" dxfId="2298" priority="2298"/>
    <cfRule type="duplicateValues" dxfId="2297" priority="2299"/>
  </conditionalFormatting>
  <conditionalFormatting sqref="A5914">
    <cfRule type="duplicateValues" dxfId="2296" priority="2297"/>
  </conditionalFormatting>
  <conditionalFormatting sqref="A5914">
    <cfRule type="duplicateValues" dxfId="2295" priority="2296"/>
  </conditionalFormatting>
  <conditionalFormatting sqref="A5914">
    <cfRule type="duplicateValues" dxfId="2294" priority="2295"/>
  </conditionalFormatting>
  <conditionalFormatting sqref="A5914">
    <cfRule type="duplicateValues" dxfId="2293" priority="2294"/>
  </conditionalFormatting>
  <conditionalFormatting sqref="A5914">
    <cfRule type="duplicateValues" dxfId="2292" priority="2293"/>
  </conditionalFormatting>
  <conditionalFormatting sqref="C5914">
    <cfRule type="cellIs" dxfId="2291" priority="2292" operator="lessThan">
      <formula>$H$2-3650</formula>
    </cfRule>
  </conditionalFormatting>
  <conditionalFormatting sqref="A5914">
    <cfRule type="duplicateValues" dxfId="2290" priority="2290"/>
    <cfRule type="duplicateValues" dxfId="2289" priority="2291"/>
  </conditionalFormatting>
  <conditionalFormatting sqref="A5914">
    <cfRule type="duplicateValues" dxfId="2288" priority="2289"/>
  </conditionalFormatting>
  <conditionalFormatting sqref="A5914">
    <cfRule type="duplicateValues" dxfId="2287" priority="2288"/>
  </conditionalFormatting>
  <conditionalFormatting sqref="A5914">
    <cfRule type="duplicateValues" dxfId="2286" priority="2287"/>
  </conditionalFormatting>
  <conditionalFormatting sqref="A5914">
    <cfRule type="duplicateValues" dxfId="2285" priority="2286"/>
  </conditionalFormatting>
  <conditionalFormatting sqref="A5914">
    <cfRule type="duplicateValues" dxfId="2284" priority="2285"/>
  </conditionalFormatting>
  <conditionalFormatting sqref="A5914">
    <cfRule type="duplicateValues" dxfId="2283" priority="2284"/>
  </conditionalFormatting>
  <conditionalFormatting sqref="A5526 A5528:A5529">
    <cfRule type="duplicateValues" dxfId="2282" priority="2283"/>
  </conditionalFormatting>
  <conditionalFormatting sqref="A5526 A5528:A5529">
    <cfRule type="duplicateValues" dxfId="2281" priority="2281"/>
    <cfRule type="duplicateValues" dxfId="2280" priority="2282"/>
  </conditionalFormatting>
  <conditionalFormatting sqref="A5461:A5472">
    <cfRule type="duplicateValues" dxfId="2279" priority="2279"/>
    <cfRule type="duplicateValues" dxfId="2278" priority="2280"/>
  </conditionalFormatting>
  <conditionalFormatting sqref="A5461:A5472">
    <cfRule type="duplicateValues" dxfId="2277" priority="2278"/>
  </conditionalFormatting>
  <conditionalFormatting sqref="C5575">
    <cfRule type="cellIs" dxfId="2276" priority="2277" operator="lessThan">
      <formula>$H$2-3650</formula>
    </cfRule>
  </conditionalFormatting>
  <conditionalFormatting sqref="A5575">
    <cfRule type="duplicateValues" dxfId="2275" priority="2276"/>
  </conditionalFormatting>
  <conditionalFormatting sqref="A5575">
    <cfRule type="duplicateValues" dxfId="2274" priority="2275"/>
  </conditionalFormatting>
  <conditionalFormatting sqref="A5575">
    <cfRule type="duplicateValues" dxfId="2273" priority="2274"/>
  </conditionalFormatting>
  <conditionalFormatting sqref="A5575">
    <cfRule type="duplicateValues" dxfId="2272" priority="2273"/>
  </conditionalFormatting>
  <conditionalFormatting sqref="A5575">
    <cfRule type="duplicateValues" dxfId="2271" priority="2271"/>
    <cfRule type="duplicateValues" dxfId="2270" priority="2272"/>
  </conditionalFormatting>
  <conditionalFormatting sqref="A5575">
    <cfRule type="duplicateValues" dxfId="2269" priority="2270"/>
  </conditionalFormatting>
  <conditionalFormatting sqref="A5575">
    <cfRule type="duplicateValues" dxfId="2268" priority="2269"/>
  </conditionalFormatting>
  <conditionalFormatting sqref="A5575">
    <cfRule type="duplicateValues" dxfId="2267" priority="2268"/>
  </conditionalFormatting>
  <conditionalFormatting sqref="A5575">
    <cfRule type="duplicateValues" dxfId="2266" priority="2267"/>
  </conditionalFormatting>
  <conditionalFormatting sqref="A5575">
    <cfRule type="duplicateValues" dxfId="2265" priority="2266"/>
  </conditionalFormatting>
  <conditionalFormatting sqref="A5575">
    <cfRule type="duplicateValues" dxfId="2264" priority="2265"/>
  </conditionalFormatting>
  <conditionalFormatting sqref="A5575">
    <cfRule type="duplicateValues" dxfId="2263" priority="2264"/>
  </conditionalFormatting>
  <conditionalFormatting sqref="A5575">
    <cfRule type="duplicateValues" dxfId="2262" priority="2263"/>
  </conditionalFormatting>
  <conditionalFormatting sqref="A5575">
    <cfRule type="duplicateValues" dxfId="2261" priority="2262"/>
  </conditionalFormatting>
  <conditionalFormatting sqref="A5575">
    <cfRule type="duplicateValues" dxfId="2260" priority="2261"/>
  </conditionalFormatting>
  <conditionalFormatting sqref="A5575">
    <cfRule type="duplicateValues" dxfId="2259" priority="2260"/>
  </conditionalFormatting>
  <conditionalFormatting sqref="A5575">
    <cfRule type="duplicateValues" dxfId="2258" priority="2259"/>
  </conditionalFormatting>
  <conditionalFormatting sqref="A5575">
    <cfRule type="duplicateValues" dxfId="2257" priority="2258"/>
  </conditionalFormatting>
  <conditionalFormatting sqref="A5575">
    <cfRule type="duplicateValues" dxfId="2256" priority="2257"/>
  </conditionalFormatting>
  <conditionalFormatting sqref="A5575">
    <cfRule type="duplicateValues" dxfId="2255" priority="2256"/>
  </conditionalFormatting>
  <conditionalFormatting sqref="A5575">
    <cfRule type="duplicateValues" dxfId="2254" priority="2255"/>
  </conditionalFormatting>
  <conditionalFormatting sqref="A5575">
    <cfRule type="duplicateValues" dxfId="2253" priority="2254"/>
  </conditionalFormatting>
  <conditionalFormatting sqref="A5575">
    <cfRule type="duplicateValues" dxfId="2252" priority="2253"/>
  </conditionalFormatting>
  <conditionalFormatting sqref="A5575">
    <cfRule type="duplicateValues" dxfId="2251" priority="2252"/>
  </conditionalFormatting>
  <conditionalFormatting sqref="A5575">
    <cfRule type="duplicateValues" dxfId="2250" priority="2251"/>
  </conditionalFormatting>
  <conditionalFormatting sqref="A5575">
    <cfRule type="duplicateValues" dxfId="2249" priority="2250"/>
  </conditionalFormatting>
  <conditionalFormatting sqref="A5575">
    <cfRule type="duplicateValues" dxfId="2248" priority="2249"/>
  </conditionalFormatting>
  <conditionalFormatting sqref="A5575">
    <cfRule type="duplicateValues" dxfId="2247" priority="2248"/>
  </conditionalFormatting>
  <conditionalFormatting sqref="A5575">
    <cfRule type="duplicateValues" dxfId="2246" priority="2247"/>
  </conditionalFormatting>
  <conditionalFormatting sqref="A5575">
    <cfRule type="duplicateValues" dxfId="2245" priority="2246"/>
  </conditionalFormatting>
  <conditionalFormatting sqref="A5575">
    <cfRule type="duplicateValues" dxfId="2244" priority="2245"/>
  </conditionalFormatting>
  <conditionalFormatting sqref="A5575">
    <cfRule type="duplicateValues" dxfId="2243" priority="2244"/>
  </conditionalFormatting>
  <conditionalFormatting sqref="A5575">
    <cfRule type="duplicateValues" dxfId="2242" priority="2243"/>
  </conditionalFormatting>
  <conditionalFormatting sqref="A5575">
    <cfRule type="duplicateValues" dxfId="2241" priority="2242"/>
  </conditionalFormatting>
  <conditionalFormatting sqref="A5575">
    <cfRule type="duplicateValues" dxfId="2240" priority="2241"/>
  </conditionalFormatting>
  <conditionalFormatting sqref="A5575">
    <cfRule type="duplicateValues" dxfId="2239" priority="2240"/>
  </conditionalFormatting>
  <conditionalFormatting sqref="A5575">
    <cfRule type="duplicateValues" dxfId="2238" priority="2239"/>
  </conditionalFormatting>
  <conditionalFormatting sqref="A5575">
    <cfRule type="duplicateValues" dxfId="2237" priority="2238"/>
  </conditionalFormatting>
  <conditionalFormatting sqref="A5575">
    <cfRule type="duplicateValues" dxfId="2236" priority="2237"/>
  </conditionalFormatting>
  <conditionalFormatting sqref="A5575">
    <cfRule type="duplicateValues" dxfId="2235" priority="2236"/>
  </conditionalFormatting>
  <conditionalFormatting sqref="A5575">
    <cfRule type="duplicateValues" dxfId="2234" priority="2235"/>
  </conditionalFormatting>
  <conditionalFormatting sqref="A5575">
    <cfRule type="duplicateValues" dxfId="2233" priority="2234"/>
  </conditionalFormatting>
  <conditionalFormatting sqref="A5575">
    <cfRule type="duplicateValues" dxfId="2232" priority="2233"/>
  </conditionalFormatting>
  <conditionalFormatting sqref="A5575">
    <cfRule type="duplicateValues" dxfId="2231" priority="2231"/>
    <cfRule type="duplicateValues" dxfId="2230" priority="2232"/>
  </conditionalFormatting>
  <conditionalFormatting sqref="A5575">
    <cfRule type="duplicateValues" dxfId="2229" priority="2230"/>
  </conditionalFormatting>
  <conditionalFormatting sqref="A5575">
    <cfRule type="duplicateValues" dxfId="2228" priority="2229"/>
  </conditionalFormatting>
  <conditionalFormatting sqref="A5575">
    <cfRule type="duplicateValues" dxfId="2227" priority="2228"/>
  </conditionalFormatting>
  <conditionalFormatting sqref="A5575">
    <cfRule type="duplicateValues" dxfId="2226" priority="2227"/>
  </conditionalFormatting>
  <conditionalFormatting sqref="A5575">
    <cfRule type="duplicateValues" dxfId="2225" priority="2226"/>
  </conditionalFormatting>
  <conditionalFormatting sqref="A5575">
    <cfRule type="duplicateValues" dxfId="2224" priority="2224"/>
    <cfRule type="duplicateValues" dxfId="2223" priority="2225"/>
  </conditionalFormatting>
  <conditionalFormatting sqref="A5575">
    <cfRule type="duplicateValues" dxfId="2222" priority="2222"/>
    <cfRule type="duplicateValues" dxfId="2221" priority="2223"/>
  </conditionalFormatting>
  <conditionalFormatting sqref="A5575">
    <cfRule type="duplicateValues" dxfId="2220" priority="2221"/>
  </conditionalFormatting>
  <conditionalFormatting sqref="A5575">
    <cfRule type="duplicateValues" dxfId="2219" priority="2220"/>
  </conditionalFormatting>
  <conditionalFormatting sqref="A5575">
    <cfRule type="duplicateValues" dxfId="2218" priority="2219"/>
  </conditionalFormatting>
  <conditionalFormatting sqref="A5575">
    <cfRule type="duplicateValues" dxfId="2217" priority="2218"/>
  </conditionalFormatting>
  <conditionalFormatting sqref="A5575">
    <cfRule type="duplicateValues" dxfId="2216" priority="2217"/>
  </conditionalFormatting>
  <conditionalFormatting sqref="A5575">
    <cfRule type="duplicateValues" dxfId="2215" priority="2216"/>
  </conditionalFormatting>
  <conditionalFormatting sqref="A5709:A5714 A5721:A5726">
    <cfRule type="duplicateValues" dxfId="2214" priority="2215"/>
  </conditionalFormatting>
  <conditionalFormatting sqref="A5709:A5714 A5721:A5726">
    <cfRule type="duplicateValues" dxfId="2213" priority="2213"/>
    <cfRule type="duplicateValues" dxfId="2212" priority="2214"/>
  </conditionalFormatting>
  <conditionalFormatting sqref="C5715:C5720">
    <cfRule type="cellIs" dxfId="2211" priority="2212" operator="lessThan">
      <formula>$H$2-3650</formula>
    </cfRule>
  </conditionalFormatting>
  <conditionalFormatting sqref="A5715">
    <cfRule type="duplicateValues" dxfId="2210" priority="2211"/>
  </conditionalFormatting>
  <conditionalFormatting sqref="A5715">
    <cfRule type="duplicateValues" dxfId="2209" priority="2210"/>
  </conditionalFormatting>
  <conditionalFormatting sqref="A5715">
    <cfRule type="duplicateValues" dxfId="2208" priority="2209"/>
  </conditionalFormatting>
  <conditionalFormatting sqref="A5715">
    <cfRule type="duplicateValues" dxfId="2207" priority="2208"/>
  </conditionalFormatting>
  <conditionalFormatting sqref="A5715">
    <cfRule type="duplicateValues" dxfId="2206" priority="2207"/>
  </conditionalFormatting>
  <conditionalFormatting sqref="A5715">
    <cfRule type="duplicateValues" dxfId="2205" priority="2206"/>
  </conditionalFormatting>
  <conditionalFormatting sqref="A5715">
    <cfRule type="duplicateValues" dxfId="2204" priority="2205"/>
  </conditionalFormatting>
  <conditionalFormatting sqref="A5715">
    <cfRule type="duplicateValues" dxfId="2203" priority="2204"/>
  </conditionalFormatting>
  <conditionalFormatting sqref="A5715">
    <cfRule type="duplicateValues" dxfId="2202" priority="2203"/>
  </conditionalFormatting>
  <conditionalFormatting sqref="A5715">
    <cfRule type="duplicateValues" dxfId="2201" priority="2202"/>
  </conditionalFormatting>
  <conditionalFormatting sqref="A5715">
    <cfRule type="duplicateValues" dxfId="2200" priority="2201"/>
  </conditionalFormatting>
  <conditionalFormatting sqref="A5715">
    <cfRule type="duplicateValues" dxfId="2199" priority="2200"/>
  </conditionalFormatting>
  <conditionalFormatting sqref="A5715">
    <cfRule type="duplicateValues" dxfId="2198" priority="2199"/>
  </conditionalFormatting>
  <conditionalFormatting sqref="A5715">
    <cfRule type="duplicateValues" dxfId="2197" priority="2198"/>
  </conditionalFormatting>
  <conditionalFormatting sqref="A5715">
    <cfRule type="duplicateValues" dxfId="2196" priority="2196"/>
    <cfRule type="duplicateValues" dxfId="2195" priority="2197"/>
  </conditionalFormatting>
  <conditionalFormatting sqref="A5715">
    <cfRule type="duplicateValues" dxfId="2194" priority="2195"/>
  </conditionalFormatting>
  <conditionalFormatting sqref="A5715">
    <cfRule type="duplicateValues" dxfId="2193" priority="2194"/>
  </conditionalFormatting>
  <conditionalFormatting sqref="A5715">
    <cfRule type="duplicateValues" dxfId="2192" priority="2193"/>
  </conditionalFormatting>
  <conditionalFormatting sqref="A5715">
    <cfRule type="duplicateValues" dxfId="2191" priority="2192"/>
  </conditionalFormatting>
  <conditionalFormatting sqref="A5715">
    <cfRule type="duplicateValues" dxfId="2190" priority="2191"/>
  </conditionalFormatting>
  <conditionalFormatting sqref="A5715">
    <cfRule type="duplicateValues" dxfId="2189" priority="2190"/>
  </conditionalFormatting>
  <conditionalFormatting sqref="A5715">
    <cfRule type="duplicateValues" dxfId="2188" priority="2188"/>
    <cfRule type="duplicateValues" dxfId="2187" priority="2189"/>
  </conditionalFormatting>
  <conditionalFormatting sqref="A5716:A5720">
    <cfRule type="duplicateValues" dxfId="2186" priority="2187"/>
  </conditionalFormatting>
  <conditionalFormatting sqref="A5716:A5720">
    <cfRule type="duplicateValues" dxfId="2185" priority="2186"/>
  </conditionalFormatting>
  <conditionalFormatting sqref="A5716:A5720">
    <cfRule type="duplicateValues" dxfId="2184" priority="2185"/>
  </conditionalFormatting>
  <conditionalFormatting sqref="A5716:A5720">
    <cfRule type="duplicateValues" dxfId="2183" priority="2184"/>
  </conditionalFormatting>
  <conditionalFormatting sqref="A5716:A5720">
    <cfRule type="duplicateValues" dxfId="2182" priority="2183"/>
  </conditionalFormatting>
  <conditionalFormatting sqref="A5716:A5720">
    <cfRule type="duplicateValues" dxfId="2181" priority="2182"/>
  </conditionalFormatting>
  <conditionalFormatting sqref="A5716:A5720">
    <cfRule type="duplicateValues" dxfId="2180" priority="2181"/>
  </conditionalFormatting>
  <conditionalFormatting sqref="A5716:A5720">
    <cfRule type="duplicateValues" dxfId="2179" priority="2180"/>
  </conditionalFormatting>
  <conditionalFormatting sqref="A5716:A5720">
    <cfRule type="duplicateValues" dxfId="2178" priority="2179"/>
  </conditionalFormatting>
  <conditionalFormatting sqref="A5716:A5720">
    <cfRule type="duplicateValues" dxfId="2177" priority="2178"/>
  </conditionalFormatting>
  <conditionalFormatting sqref="A5716:A5720">
    <cfRule type="duplicateValues" dxfId="2176" priority="2177"/>
  </conditionalFormatting>
  <conditionalFormatting sqref="A5716:A5720">
    <cfRule type="duplicateValues" dxfId="2175" priority="2176"/>
  </conditionalFormatting>
  <conditionalFormatting sqref="A5716:A5720">
    <cfRule type="duplicateValues" dxfId="2174" priority="2175"/>
  </conditionalFormatting>
  <conditionalFormatting sqref="A5716:A5720">
    <cfRule type="duplicateValues" dxfId="2173" priority="2174"/>
  </conditionalFormatting>
  <conditionalFormatting sqref="A5716:A5720">
    <cfRule type="duplicateValues" dxfId="2172" priority="2172"/>
    <cfRule type="duplicateValues" dxfId="2171" priority="2173"/>
  </conditionalFormatting>
  <conditionalFormatting sqref="A5716:A5720">
    <cfRule type="duplicateValues" dxfId="2170" priority="2171"/>
  </conditionalFormatting>
  <conditionalFormatting sqref="A5716:A5720">
    <cfRule type="duplicateValues" dxfId="2169" priority="2170"/>
  </conditionalFormatting>
  <conditionalFormatting sqref="A5716:A5720">
    <cfRule type="duplicateValues" dxfId="2168" priority="2169"/>
  </conditionalFormatting>
  <conditionalFormatting sqref="A5716:A5720">
    <cfRule type="duplicateValues" dxfId="2167" priority="2168"/>
  </conditionalFormatting>
  <conditionalFormatting sqref="A5716:A5720">
    <cfRule type="duplicateValues" dxfId="2166" priority="2167"/>
  </conditionalFormatting>
  <conditionalFormatting sqref="A5716:A5720">
    <cfRule type="duplicateValues" dxfId="2165" priority="2166"/>
  </conditionalFormatting>
  <conditionalFormatting sqref="A5716:A5720">
    <cfRule type="duplicateValues" dxfId="2164" priority="2164"/>
    <cfRule type="duplicateValues" dxfId="2163" priority="2165"/>
  </conditionalFormatting>
  <conditionalFormatting sqref="C5946:C5948">
    <cfRule type="cellIs" dxfId="2162" priority="2163" operator="lessThan">
      <formula>$H$2-3650</formula>
    </cfRule>
  </conditionalFormatting>
  <conditionalFormatting sqref="A5946:A5948">
    <cfRule type="duplicateValues" dxfId="2161" priority="2162"/>
  </conditionalFormatting>
  <conditionalFormatting sqref="A5946:A5948">
    <cfRule type="duplicateValues" dxfId="2160" priority="2161"/>
  </conditionalFormatting>
  <conditionalFormatting sqref="A5946:A5948">
    <cfRule type="duplicateValues" dxfId="2159" priority="2160"/>
  </conditionalFormatting>
  <conditionalFormatting sqref="A5946:A5948">
    <cfRule type="duplicateValues" dxfId="2158" priority="2159"/>
  </conditionalFormatting>
  <conditionalFormatting sqref="A5946:A5948">
    <cfRule type="duplicateValues" dxfId="2157" priority="2157"/>
    <cfRule type="duplicateValues" dxfId="2156" priority="2158"/>
  </conditionalFormatting>
  <conditionalFormatting sqref="A5946:A5948">
    <cfRule type="duplicateValues" dxfId="2155" priority="2156"/>
  </conditionalFormatting>
  <conditionalFormatting sqref="A5946:A5948">
    <cfRule type="duplicateValues" dxfId="2154" priority="2155"/>
  </conditionalFormatting>
  <conditionalFormatting sqref="A5946:A5948">
    <cfRule type="duplicateValues" dxfId="2153" priority="2154"/>
  </conditionalFormatting>
  <conditionalFormatting sqref="A5946:A5948">
    <cfRule type="duplicateValues" dxfId="2152" priority="2153"/>
  </conditionalFormatting>
  <conditionalFormatting sqref="A5946:A5948">
    <cfRule type="duplicateValues" dxfId="2151" priority="2152"/>
  </conditionalFormatting>
  <conditionalFormatting sqref="A5946:A5948">
    <cfRule type="duplicateValues" dxfId="2150" priority="2151"/>
  </conditionalFormatting>
  <conditionalFormatting sqref="A5946:A5948">
    <cfRule type="duplicateValues" dxfId="2149" priority="2150"/>
  </conditionalFormatting>
  <conditionalFormatting sqref="A5946:A5948">
    <cfRule type="duplicateValues" dxfId="2148" priority="2149"/>
  </conditionalFormatting>
  <conditionalFormatting sqref="A5946:A5948">
    <cfRule type="duplicateValues" dxfId="2147" priority="2148"/>
  </conditionalFormatting>
  <conditionalFormatting sqref="A5946:A5948">
    <cfRule type="duplicateValues" dxfId="2146" priority="2147"/>
  </conditionalFormatting>
  <conditionalFormatting sqref="A5946:A5948">
    <cfRule type="duplicateValues" dxfId="2145" priority="2146"/>
  </conditionalFormatting>
  <conditionalFormatting sqref="A5946:A5948">
    <cfRule type="duplicateValues" dxfId="2144" priority="2145"/>
  </conditionalFormatting>
  <conditionalFormatting sqref="A5946:A5948">
    <cfRule type="duplicateValues" dxfId="2143" priority="2144"/>
  </conditionalFormatting>
  <conditionalFormatting sqref="A5946:A5948">
    <cfRule type="duplicateValues" dxfId="2142" priority="2143"/>
  </conditionalFormatting>
  <conditionalFormatting sqref="A5946:A5948">
    <cfRule type="duplicateValues" dxfId="2141" priority="2142"/>
  </conditionalFormatting>
  <conditionalFormatting sqref="A5946:A5948">
    <cfRule type="duplicateValues" dxfId="2140" priority="2141"/>
  </conditionalFormatting>
  <conditionalFormatting sqref="A5946:A5948">
    <cfRule type="duplicateValues" dxfId="2139" priority="2140"/>
  </conditionalFormatting>
  <conditionalFormatting sqref="A5946:A5948">
    <cfRule type="duplicateValues" dxfId="2138" priority="2139"/>
  </conditionalFormatting>
  <conditionalFormatting sqref="A5946:A5948">
    <cfRule type="duplicateValues" dxfId="2137" priority="2138"/>
  </conditionalFormatting>
  <conditionalFormatting sqref="A5946:A5948">
    <cfRule type="duplicateValues" dxfId="2136" priority="2137"/>
  </conditionalFormatting>
  <conditionalFormatting sqref="A5946:A5948">
    <cfRule type="duplicateValues" dxfId="2135" priority="2136"/>
  </conditionalFormatting>
  <conditionalFormatting sqref="A5946:A5948">
    <cfRule type="duplicateValues" dxfId="2134" priority="2135"/>
  </conditionalFormatting>
  <conditionalFormatting sqref="A5946:A5948">
    <cfRule type="duplicateValues" dxfId="2133" priority="2134"/>
  </conditionalFormatting>
  <conditionalFormatting sqref="A5946:A5948">
    <cfRule type="duplicateValues" dxfId="2132" priority="2133"/>
  </conditionalFormatting>
  <conditionalFormatting sqref="A5946:A5948">
    <cfRule type="duplicateValues" dxfId="2131" priority="2132"/>
  </conditionalFormatting>
  <conditionalFormatting sqref="A5946:A5948">
    <cfRule type="duplicateValues" dxfId="2130" priority="2131"/>
  </conditionalFormatting>
  <conditionalFormatting sqref="A5946:A5948">
    <cfRule type="duplicateValues" dxfId="2129" priority="2130"/>
  </conditionalFormatting>
  <conditionalFormatting sqref="A5946:A5948">
    <cfRule type="duplicateValues" dxfId="2128" priority="2129"/>
  </conditionalFormatting>
  <conditionalFormatting sqref="A5946:A5948">
    <cfRule type="duplicateValues" dxfId="2127" priority="2128"/>
  </conditionalFormatting>
  <conditionalFormatting sqref="A5946:A5948">
    <cfRule type="duplicateValues" dxfId="2126" priority="2127"/>
  </conditionalFormatting>
  <conditionalFormatting sqref="A5946:A5948">
    <cfRule type="duplicateValues" dxfId="2125" priority="2126"/>
  </conditionalFormatting>
  <conditionalFormatting sqref="A5946:A5948">
    <cfRule type="duplicateValues" dxfId="2124" priority="2125"/>
  </conditionalFormatting>
  <conditionalFormatting sqref="A5946:A5948">
    <cfRule type="duplicateValues" dxfId="2123" priority="2124"/>
  </conditionalFormatting>
  <conditionalFormatting sqref="A5946:A5948">
    <cfRule type="duplicateValues" dxfId="2122" priority="2123"/>
  </conditionalFormatting>
  <conditionalFormatting sqref="A5946:A5948">
    <cfRule type="duplicateValues" dxfId="2121" priority="2122"/>
  </conditionalFormatting>
  <conditionalFormatting sqref="A5946:A5948">
    <cfRule type="duplicateValues" dxfId="2120" priority="2121"/>
  </conditionalFormatting>
  <conditionalFormatting sqref="A5946:A5948">
    <cfRule type="duplicateValues" dxfId="2119" priority="2120"/>
  </conditionalFormatting>
  <conditionalFormatting sqref="A5946:A5948">
    <cfRule type="duplicateValues" dxfId="2118" priority="2119"/>
  </conditionalFormatting>
  <conditionalFormatting sqref="A5946:A5948">
    <cfRule type="duplicateValues" dxfId="2117" priority="2117"/>
    <cfRule type="duplicateValues" dxfId="2116" priority="2118"/>
  </conditionalFormatting>
  <conditionalFormatting sqref="A5946:A5948">
    <cfRule type="duplicateValues" dxfId="2115" priority="2116"/>
  </conditionalFormatting>
  <conditionalFormatting sqref="A5946:A5948">
    <cfRule type="duplicateValues" dxfId="2114" priority="2115"/>
  </conditionalFormatting>
  <conditionalFormatting sqref="A5946:A5948">
    <cfRule type="duplicateValues" dxfId="2113" priority="2114"/>
  </conditionalFormatting>
  <conditionalFormatting sqref="A5946:A5948">
    <cfRule type="duplicateValues" dxfId="2112" priority="2113"/>
  </conditionalFormatting>
  <conditionalFormatting sqref="A5946:A5948">
    <cfRule type="duplicateValues" dxfId="2111" priority="2112"/>
  </conditionalFormatting>
  <conditionalFormatting sqref="A5946:A5948">
    <cfRule type="duplicateValues" dxfId="2110" priority="2110"/>
    <cfRule type="duplicateValues" dxfId="2109" priority="2111"/>
  </conditionalFormatting>
  <conditionalFormatting sqref="A5946:A5948">
    <cfRule type="duplicateValues" dxfId="2108" priority="2109"/>
  </conditionalFormatting>
  <conditionalFormatting sqref="A5946:A5948">
    <cfRule type="duplicateValues" dxfId="2107" priority="2108"/>
  </conditionalFormatting>
  <conditionalFormatting sqref="A5946:A5948">
    <cfRule type="duplicateValues" dxfId="2106" priority="2107"/>
  </conditionalFormatting>
  <conditionalFormatting sqref="A5946:A5948">
    <cfRule type="duplicateValues" dxfId="2105" priority="2106"/>
  </conditionalFormatting>
  <conditionalFormatting sqref="A5946:A5948">
    <cfRule type="duplicateValues" dxfId="2104" priority="2105"/>
  </conditionalFormatting>
  <conditionalFormatting sqref="A5946:A5948">
    <cfRule type="duplicateValues" dxfId="2103" priority="2104"/>
  </conditionalFormatting>
  <conditionalFormatting sqref="C5984:C6001">
    <cfRule type="cellIs" dxfId="2102" priority="2103" operator="lessThan">
      <formula>$H$2-3650</formula>
    </cfRule>
  </conditionalFormatting>
  <conditionalFormatting sqref="A5984:A6001">
    <cfRule type="duplicateValues" dxfId="2101" priority="2102"/>
  </conditionalFormatting>
  <conditionalFormatting sqref="A5984:A6001">
    <cfRule type="duplicateValues" dxfId="2100" priority="2101"/>
  </conditionalFormatting>
  <conditionalFormatting sqref="A5984:A6001">
    <cfRule type="duplicateValues" dxfId="2099" priority="2100"/>
  </conditionalFormatting>
  <conditionalFormatting sqref="A5984:A6001">
    <cfRule type="duplicateValues" dxfId="2098" priority="2099"/>
  </conditionalFormatting>
  <conditionalFormatting sqref="A5984:A6001">
    <cfRule type="duplicateValues" dxfId="2097" priority="2097"/>
    <cfRule type="duplicateValues" dxfId="2096" priority="2098"/>
  </conditionalFormatting>
  <conditionalFormatting sqref="A5984:A6001">
    <cfRule type="duplicateValues" dxfId="2095" priority="2096"/>
  </conditionalFormatting>
  <conditionalFormatting sqref="A5984:A6001">
    <cfRule type="duplicateValues" dxfId="2094" priority="2095"/>
  </conditionalFormatting>
  <conditionalFormatting sqref="A5984:A6001">
    <cfRule type="duplicateValues" dxfId="2093" priority="2094"/>
  </conditionalFormatting>
  <conditionalFormatting sqref="A5984:A6001">
    <cfRule type="duplicateValues" dxfId="2092" priority="2093"/>
  </conditionalFormatting>
  <conditionalFormatting sqref="A5984:A6001">
    <cfRule type="duplicateValues" dxfId="2091" priority="2092"/>
  </conditionalFormatting>
  <conditionalFormatting sqref="A5984:A6001">
    <cfRule type="duplicateValues" dxfId="2090" priority="2091"/>
  </conditionalFormatting>
  <conditionalFormatting sqref="A5984:A6001">
    <cfRule type="duplicateValues" dxfId="2089" priority="2090"/>
  </conditionalFormatting>
  <conditionalFormatting sqref="A5984:A6001">
    <cfRule type="duplicateValues" dxfId="2088" priority="2089"/>
  </conditionalFormatting>
  <conditionalFormatting sqref="A5984:A6001">
    <cfRule type="duplicateValues" dxfId="2087" priority="2088"/>
  </conditionalFormatting>
  <conditionalFormatting sqref="A5984:A6001">
    <cfRule type="duplicateValues" dxfId="2086" priority="2087"/>
  </conditionalFormatting>
  <conditionalFormatting sqref="A5984:A6001">
    <cfRule type="duplicateValues" dxfId="2085" priority="2086"/>
  </conditionalFormatting>
  <conditionalFormatting sqref="A5984:A6001">
    <cfRule type="duplicateValues" dxfId="2084" priority="2085"/>
  </conditionalFormatting>
  <conditionalFormatting sqref="A5984:A6001">
    <cfRule type="duplicateValues" dxfId="2083" priority="2084"/>
  </conditionalFormatting>
  <conditionalFormatting sqref="A5984:A6001">
    <cfRule type="duplicateValues" dxfId="2082" priority="2083"/>
  </conditionalFormatting>
  <conditionalFormatting sqref="A5984:A6001">
    <cfRule type="duplicateValues" dxfId="2081" priority="2082"/>
  </conditionalFormatting>
  <conditionalFormatting sqref="A5984:A6001">
    <cfRule type="duplicateValues" dxfId="2080" priority="2081"/>
  </conditionalFormatting>
  <conditionalFormatting sqref="A5984:A6001">
    <cfRule type="duplicateValues" dxfId="2079" priority="2080"/>
  </conditionalFormatting>
  <conditionalFormatting sqref="A5984:A6001">
    <cfRule type="duplicateValues" dxfId="2078" priority="2079"/>
  </conditionalFormatting>
  <conditionalFormatting sqref="A5984:A6001">
    <cfRule type="duplicateValues" dxfId="2077" priority="2078"/>
  </conditionalFormatting>
  <conditionalFormatting sqref="A5984:A6001">
    <cfRule type="duplicateValues" dxfId="2076" priority="2077"/>
  </conditionalFormatting>
  <conditionalFormatting sqref="A5984:A6001">
    <cfRule type="duplicateValues" dxfId="2075" priority="2076"/>
  </conditionalFormatting>
  <conditionalFormatting sqref="A5984:A6001">
    <cfRule type="duplicateValues" dxfId="2074" priority="2075"/>
  </conditionalFormatting>
  <conditionalFormatting sqref="A5984:A6001">
    <cfRule type="duplicateValues" dxfId="2073" priority="2074"/>
  </conditionalFormatting>
  <conditionalFormatting sqref="A5984:A6001">
    <cfRule type="duplicateValues" dxfId="2072" priority="2073"/>
  </conditionalFormatting>
  <conditionalFormatting sqref="A5984:A6001">
    <cfRule type="duplicateValues" dxfId="2071" priority="2072"/>
  </conditionalFormatting>
  <conditionalFormatting sqref="A5984:A6001">
    <cfRule type="duplicateValues" dxfId="2070" priority="2071"/>
  </conditionalFormatting>
  <conditionalFormatting sqref="A5984:A6001">
    <cfRule type="duplicateValues" dxfId="2069" priority="2070"/>
  </conditionalFormatting>
  <conditionalFormatting sqref="A5984:A6001">
    <cfRule type="duplicateValues" dxfId="2068" priority="2069"/>
  </conditionalFormatting>
  <conditionalFormatting sqref="A5984:A6001">
    <cfRule type="duplicateValues" dxfId="2067" priority="2068"/>
  </conditionalFormatting>
  <conditionalFormatting sqref="A5984:A6001">
    <cfRule type="duplicateValues" dxfId="2066" priority="2067"/>
  </conditionalFormatting>
  <conditionalFormatting sqref="A5984:A6001">
    <cfRule type="duplicateValues" dxfId="2065" priority="2066"/>
  </conditionalFormatting>
  <conditionalFormatting sqref="A5984:A6001">
    <cfRule type="duplicateValues" dxfId="2064" priority="2065"/>
  </conditionalFormatting>
  <conditionalFormatting sqref="A5984:A6001">
    <cfRule type="duplicateValues" dxfId="2063" priority="2064"/>
  </conditionalFormatting>
  <conditionalFormatting sqref="A5984:A6001">
    <cfRule type="duplicateValues" dxfId="2062" priority="2063"/>
  </conditionalFormatting>
  <conditionalFormatting sqref="A5984:A6001">
    <cfRule type="duplicateValues" dxfId="2061" priority="2062"/>
  </conditionalFormatting>
  <conditionalFormatting sqref="A5984:A6001">
    <cfRule type="duplicateValues" dxfId="2060" priority="2061"/>
  </conditionalFormatting>
  <conditionalFormatting sqref="A5984:A6001">
    <cfRule type="duplicateValues" dxfId="2059" priority="2060"/>
  </conditionalFormatting>
  <conditionalFormatting sqref="A5984:A6001">
    <cfRule type="duplicateValues" dxfId="2058" priority="2059"/>
  </conditionalFormatting>
  <conditionalFormatting sqref="A5984:A6001">
    <cfRule type="duplicateValues" dxfId="2057" priority="2057"/>
    <cfRule type="duplicateValues" dxfId="2056" priority="2058"/>
  </conditionalFormatting>
  <conditionalFormatting sqref="A5984:A6001">
    <cfRule type="duplicateValues" dxfId="2055" priority="2056"/>
  </conditionalFormatting>
  <conditionalFormatting sqref="A5984:A6001">
    <cfRule type="duplicateValues" dxfId="2054" priority="2055"/>
  </conditionalFormatting>
  <conditionalFormatting sqref="A5984:A6001">
    <cfRule type="duplicateValues" dxfId="2053" priority="2054"/>
  </conditionalFormatting>
  <conditionalFormatting sqref="A5984:A6001">
    <cfRule type="duplicateValues" dxfId="2052" priority="2053"/>
  </conditionalFormatting>
  <conditionalFormatting sqref="A5984:A6001">
    <cfRule type="duplicateValues" dxfId="2051" priority="2052"/>
  </conditionalFormatting>
  <conditionalFormatting sqref="A5984:A6001">
    <cfRule type="duplicateValues" dxfId="2050" priority="2050"/>
    <cfRule type="duplicateValues" dxfId="2049" priority="2051"/>
  </conditionalFormatting>
  <conditionalFormatting sqref="A5984:A6001">
    <cfRule type="duplicateValues" dxfId="2048" priority="2049"/>
  </conditionalFormatting>
  <conditionalFormatting sqref="A5984:A6001">
    <cfRule type="duplicateValues" dxfId="2047" priority="2048"/>
  </conditionalFormatting>
  <conditionalFormatting sqref="A5984:A6001">
    <cfRule type="duplicateValues" dxfId="2046" priority="2047"/>
  </conditionalFormatting>
  <conditionalFormatting sqref="A5984:A6001">
    <cfRule type="duplicateValues" dxfId="2045" priority="2046"/>
  </conditionalFormatting>
  <conditionalFormatting sqref="A5984:A6001">
    <cfRule type="duplicateValues" dxfId="2044" priority="2045"/>
  </conditionalFormatting>
  <conditionalFormatting sqref="A5984:A6001">
    <cfRule type="duplicateValues" dxfId="2043" priority="2044"/>
  </conditionalFormatting>
  <conditionalFormatting sqref="C6002:C6019">
    <cfRule type="cellIs" dxfId="2042" priority="2043" operator="lessThan">
      <formula>$H$2-3650</formula>
    </cfRule>
  </conditionalFormatting>
  <conditionalFormatting sqref="A6002:A6019">
    <cfRule type="duplicateValues" dxfId="2041" priority="2042"/>
  </conditionalFormatting>
  <conditionalFormatting sqref="A6002:A6019">
    <cfRule type="duplicateValues" dxfId="2040" priority="2041"/>
  </conditionalFormatting>
  <conditionalFormatting sqref="A6002:A6019">
    <cfRule type="duplicateValues" dxfId="2039" priority="2040"/>
  </conditionalFormatting>
  <conditionalFormatting sqref="A6002:A6019">
    <cfRule type="duplicateValues" dxfId="2038" priority="2039"/>
  </conditionalFormatting>
  <conditionalFormatting sqref="A6002:A6019">
    <cfRule type="duplicateValues" dxfId="2037" priority="2037"/>
    <cfRule type="duplicateValues" dxfId="2036" priority="2038"/>
  </conditionalFormatting>
  <conditionalFormatting sqref="A6002:A6019">
    <cfRule type="duplicateValues" dxfId="2035" priority="2036"/>
  </conditionalFormatting>
  <conditionalFormatting sqref="A6002:A6019">
    <cfRule type="duplicateValues" dxfId="2034" priority="2035"/>
  </conditionalFormatting>
  <conditionalFormatting sqref="A6002:A6019">
    <cfRule type="duplicateValues" dxfId="2033" priority="2034"/>
  </conditionalFormatting>
  <conditionalFormatting sqref="A6002:A6019">
    <cfRule type="duplicateValues" dxfId="2032" priority="2033"/>
  </conditionalFormatting>
  <conditionalFormatting sqref="A6002:A6019">
    <cfRule type="duplicateValues" dxfId="2031" priority="2032"/>
  </conditionalFormatting>
  <conditionalFormatting sqref="A6002:A6019">
    <cfRule type="duplicateValues" dxfId="2030" priority="2031"/>
  </conditionalFormatting>
  <conditionalFormatting sqref="A6002:A6019">
    <cfRule type="duplicateValues" dxfId="2029" priority="2030"/>
  </conditionalFormatting>
  <conditionalFormatting sqref="A6002:A6019">
    <cfRule type="duplicateValues" dxfId="2028" priority="2029"/>
  </conditionalFormatting>
  <conditionalFormatting sqref="A6002:A6019">
    <cfRule type="duplicateValues" dxfId="2027" priority="2028"/>
  </conditionalFormatting>
  <conditionalFormatting sqref="A6002:A6019">
    <cfRule type="duplicateValues" dxfId="2026" priority="2027"/>
  </conditionalFormatting>
  <conditionalFormatting sqref="A6002:A6019">
    <cfRule type="duplicateValues" dxfId="2025" priority="2026"/>
  </conditionalFormatting>
  <conditionalFormatting sqref="A6002:A6019">
    <cfRule type="duplicateValues" dxfId="2024" priority="2025"/>
  </conditionalFormatting>
  <conditionalFormatting sqref="A6002:A6019">
    <cfRule type="duplicateValues" dxfId="2023" priority="2024"/>
  </conditionalFormatting>
  <conditionalFormatting sqref="A6002:A6019">
    <cfRule type="duplicateValues" dxfId="2022" priority="2023"/>
  </conditionalFormatting>
  <conditionalFormatting sqref="A6002:A6019">
    <cfRule type="duplicateValues" dxfId="2021" priority="2022"/>
  </conditionalFormatting>
  <conditionalFormatting sqref="A6002:A6019">
    <cfRule type="duplicateValues" dxfId="2020" priority="2021"/>
  </conditionalFormatting>
  <conditionalFormatting sqref="A6002:A6019">
    <cfRule type="duplicateValues" dxfId="2019" priority="2020"/>
  </conditionalFormatting>
  <conditionalFormatting sqref="A6002:A6019">
    <cfRule type="duplicateValues" dxfId="2018" priority="2019"/>
  </conditionalFormatting>
  <conditionalFormatting sqref="A6002:A6019">
    <cfRule type="duplicateValues" dxfId="2017" priority="2018"/>
  </conditionalFormatting>
  <conditionalFormatting sqref="A6002:A6019">
    <cfRule type="duplicateValues" dxfId="2016" priority="2017"/>
  </conditionalFormatting>
  <conditionalFormatting sqref="A6002:A6019">
    <cfRule type="duplicateValues" dxfId="2015" priority="2016"/>
  </conditionalFormatting>
  <conditionalFormatting sqref="A6002:A6019">
    <cfRule type="duplicateValues" dxfId="2014" priority="2015"/>
  </conditionalFormatting>
  <conditionalFormatting sqref="A6002:A6019">
    <cfRule type="duplicateValues" dxfId="2013" priority="2014"/>
  </conditionalFormatting>
  <conditionalFormatting sqref="A6002:A6019">
    <cfRule type="duplicateValues" dxfId="2012" priority="2013"/>
  </conditionalFormatting>
  <conditionalFormatting sqref="A6002:A6019">
    <cfRule type="duplicateValues" dxfId="2011" priority="2012"/>
  </conditionalFormatting>
  <conditionalFormatting sqref="A6002:A6019">
    <cfRule type="duplicateValues" dxfId="2010" priority="2011"/>
  </conditionalFormatting>
  <conditionalFormatting sqref="A6002:A6019">
    <cfRule type="duplicateValues" dxfId="2009" priority="2010"/>
  </conditionalFormatting>
  <conditionalFormatting sqref="A6002:A6019">
    <cfRule type="duplicateValues" dxfId="2008" priority="2009"/>
  </conditionalFormatting>
  <conditionalFormatting sqref="A6002:A6019">
    <cfRule type="duplicateValues" dxfId="2007" priority="2008"/>
  </conditionalFormatting>
  <conditionalFormatting sqref="A6002:A6019">
    <cfRule type="duplicateValues" dxfId="2006" priority="2007"/>
  </conditionalFormatting>
  <conditionalFormatting sqref="A6002:A6019">
    <cfRule type="duplicateValues" dxfId="2005" priority="2006"/>
  </conditionalFormatting>
  <conditionalFormatting sqref="A6002:A6019">
    <cfRule type="duplicateValues" dxfId="2004" priority="2005"/>
  </conditionalFormatting>
  <conditionalFormatting sqref="A6002:A6019">
    <cfRule type="duplicateValues" dxfId="2003" priority="2004"/>
  </conditionalFormatting>
  <conditionalFormatting sqref="A6002:A6019">
    <cfRule type="duplicateValues" dxfId="2002" priority="2003"/>
  </conditionalFormatting>
  <conditionalFormatting sqref="A6002:A6019">
    <cfRule type="duplicateValues" dxfId="2001" priority="2002"/>
  </conditionalFormatting>
  <conditionalFormatting sqref="A6002:A6019">
    <cfRule type="duplicateValues" dxfId="2000" priority="2001"/>
  </conditionalFormatting>
  <conditionalFormatting sqref="A6002:A6019">
    <cfRule type="duplicateValues" dxfId="1999" priority="2000"/>
  </conditionalFormatting>
  <conditionalFormatting sqref="A6002:A6019">
    <cfRule type="duplicateValues" dxfId="1998" priority="1999"/>
  </conditionalFormatting>
  <conditionalFormatting sqref="A6002:A6019">
    <cfRule type="duplicateValues" dxfId="1997" priority="1997"/>
    <cfRule type="duplicateValues" dxfId="1996" priority="1998"/>
  </conditionalFormatting>
  <conditionalFormatting sqref="A6002:A6019">
    <cfRule type="duplicateValues" dxfId="1995" priority="1996"/>
  </conditionalFormatting>
  <conditionalFormatting sqref="A6002:A6019">
    <cfRule type="duplicateValues" dxfId="1994" priority="1995"/>
  </conditionalFormatting>
  <conditionalFormatting sqref="A6002:A6019">
    <cfRule type="duplicateValues" dxfId="1993" priority="1994"/>
  </conditionalFormatting>
  <conditionalFormatting sqref="A6002:A6019">
    <cfRule type="duplicateValues" dxfId="1992" priority="1993"/>
  </conditionalFormatting>
  <conditionalFormatting sqref="A6002:A6019">
    <cfRule type="duplicateValues" dxfId="1991" priority="1992"/>
  </conditionalFormatting>
  <conditionalFormatting sqref="A6002:A6019">
    <cfRule type="duplicateValues" dxfId="1990" priority="1990"/>
    <cfRule type="duplicateValues" dxfId="1989" priority="1991"/>
  </conditionalFormatting>
  <conditionalFormatting sqref="A6002:A6019">
    <cfRule type="duplicateValues" dxfId="1988" priority="1989"/>
  </conditionalFormatting>
  <conditionalFormatting sqref="A6002:A6019">
    <cfRule type="duplicateValues" dxfId="1987" priority="1988"/>
  </conditionalFormatting>
  <conditionalFormatting sqref="A6002:A6019">
    <cfRule type="duplicateValues" dxfId="1986" priority="1987"/>
  </conditionalFormatting>
  <conditionalFormatting sqref="A6002:A6019">
    <cfRule type="duplicateValues" dxfId="1985" priority="1986"/>
  </conditionalFormatting>
  <conditionalFormatting sqref="A6002:A6019">
    <cfRule type="duplicateValues" dxfId="1984" priority="1985"/>
  </conditionalFormatting>
  <conditionalFormatting sqref="A6002:A6019">
    <cfRule type="duplicateValues" dxfId="1983" priority="1984"/>
  </conditionalFormatting>
  <conditionalFormatting sqref="C6020:C6037">
    <cfRule type="cellIs" dxfId="1982" priority="1983" operator="lessThan">
      <formula>$H$2-3650</formula>
    </cfRule>
  </conditionalFormatting>
  <conditionalFormatting sqref="A6020:A6037">
    <cfRule type="duplicateValues" dxfId="1981" priority="1982"/>
  </conditionalFormatting>
  <conditionalFormatting sqref="A6020:A6037">
    <cfRule type="duplicateValues" dxfId="1980" priority="1981"/>
  </conditionalFormatting>
  <conditionalFormatting sqref="A6020:A6037">
    <cfRule type="duplicateValues" dxfId="1979" priority="1980"/>
  </conditionalFormatting>
  <conditionalFormatting sqref="A6020:A6037">
    <cfRule type="duplicateValues" dxfId="1978" priority="1979"/>
  </conditionalFormatting>
  <conditionalFormatting sqref="A6020:A6037">
    <cfRule type="duplicateValues" dxfId="1977" priority="1977"/>
    <cfRule type="duplicateValues" dxfId="1976" priority="1978"/>
  </conditionalFormatting>
  <conditionalFormatting sqref="A6020:A6037">
    <cfRule type="duplicateValues" dxfId="1975" priority="1976"/>
  </conditionalFormatting>
  <conditionalFormatting sqref="A6020:A6037">
    <cfRule type="duplicateValues" dxfId="1974" priority="1975"/>
  </conditionalFormatting>
  <conditionalFormatting sqref="A6020:A6037">
    <cfRule type="duplicateValues" dxfId="1973" priority="1974"/>
  </conditionalFormatting>
  <conditionalFormatting sqref="A6020:A6037">
    <cfRule type="duplicateValues" dxfId="1972" priority="1973"/>
  </conditionalFormatting>
  <conditionalFormatting sqref="A6020:A6037">
    <cfRule type="duplicateValues" dxfId="1971" priority="1972"/>
  </conditionalFormatting>
  <conditionalFormatting sqref="A6020:A6037">
    <cfRule type="duplicateValues" dxfId="1970" priority="1971"/>
  </conditionalFormatting>
  <conditionalFormatting sqref="A6020:A6037">
    <cfRule type="duplicateValues" dxfId="1969" priority="1970"/>
  </conditionalFormatting>
  <conditionalFormatting sqref="A6020:A6037">
    <cfRule type="duplicateValues" dxfId="1968" priority="1969"/>
  </conditionalFormatting>
  <conditionalFormatting sqref="A6020:A6037">
    <cfRule type="duplicateValues" dxfId="1967" priority="1968"/>
  </conditionalFormatting>
  <conditionalFormatting sqref="A6020:A6037">
    <cfRule type="duplicateValues" dxfId="1966" priority="1967"/>
  </conditionalFormatting>
  <conditionalFormatting sqref="A6020:A6037">
    <cfRule type="duplicateValues" dxfId="1965" priority="1966"/>
  </conditionalFormatting>
  <conditionalFormatting sqref="A6020:A6037">
    <cfRule type="duplicateValues" dxfId="1964" priority="1965"/>
  </conditionalFormatting>
  <conditionalFormatting sqref="A6020:A6037">
    <cfRule type="duplicateValues" dxfId="1963" priority="1964"/>
  </conditionalFormatting>
  <conditionalFormatting sqref="A6020:A6037">
    <cfRule type="duplicateValues" dxfId="1962" priority="1963"/>
  </conditionalFormatting>
  <conditionalFormatting sqref="A6020:A6037">
    <cfRule type="duplicateValues" dxfId="1961" priority="1962"/>
  </conditionalFormatting>
  <conditionalFormatting sqref="A6020:A6037">
    <cfRule type="duplicateValues" dxfId="1960" priority="1961"/>
  </conditionalFormatting>
  <conditionalFormatting sqref="A6020:A6037">
    <cfRule type="duplicateValues" dxfId="1959" priority="1960"/>
  </conditionalFormatting>
  <conditionalFormatting sqref="A6020:A6037">
    <cfRule type="duplicateValues" dxfId="1958" priority="1959"/>
  </conditionalFormatting>
  <conditionalFormatting sqref="A6020:A6037">
    <cfRule type="duplicateValues" dxfId="1957" priority="1958"/>
  </conditionalFormatting>
  <conditionalFormatting sqref="A6020:A6037">
    <cfRule type="duplicateValues" dxfId="1956" priority="1957"/>
  </conditionalFormatting>
  <conditionalFormatting sqref="A6020:A6037">
    <cfRule type="duplicateValues" dxfId="1955" priority="1956"/>
  </conditionalFormatting>
  <conditionalFormatting sqref="A6020:A6037">
    <cfRule type="duplicateValues" dxfId="1954" priority="1955"/>
  </conditionalFormatting>
  <conditionalFormatting sqref="A6020:A6037">
    <cfRule type="duplicateValues" dxfId="1953" priority="1954"/>
  </conditionalFormatting>
  <conditionalFormatting sqref="A6020:A6037">
    <cfRule type="duplicateValues" dxfId="1952" priority="1953"/>
  </conditionalFormatting>
  <conditionalFormatting sqref="A6020:A6037">
    <cfRule type="duplicateValues" dxfId="1951" priority="1952"/>
  </conditionalFormatting>
  <conditionalFormatting sqref="A6020:A6037">
    <cfRule type="duplicateValues" dxfId="1950" priority="1951"/>
  </conditionalFormatting>
  <conditionalFormatting sqref="A6020:A6037">
    <cfRule type="duplicateValues" dxfId="1949" priority="1950"/>
  </conditionalFormatting>
  <conditionalFormatting sqref="A6020:A6037">
    <cfRule type="duplicateValues" dxfId="1948" priority="1949"/>
  </conditionalFormatting>
  <conditionalFormatting sqref="A6020:A6037">
    <cfRule type="duplicateValues" dxfId="1947" priority="1948"/>
  </conditionalFormatting>
  <conditionalFormatting sqref="A6020:A6037">
    <cfRule type="duplicateValues" dxfId="1946" priority="1947"/>
  </conditionalFormatting>
  <conditionalFormatting sqref="A6020:A6037">
    <cfRule type="duplicateValues" dxfId="1945" priority="1946"/>
  </conditionalFormatting>
  <conditionalFormatting sqref="A6020:A6037">
    <cfRule type="duplicateValues" dxfId="1944" priority="1945"/>
  </conditionalFormatting>
  <conditionalFormatting sqref="A6020:A6037">
    <cfRule type="duplicateValues" dxfId="1943" priority="1944"/>
  </conditionalFormatting>
  <conditionalFormatting sqref="A6020:A6037">
    <cfRule type="duplicateValues" dxfId="1942" priority="1943"/>
  </conditionalFormatting>
  <conditionalFormatting sqref="A6020:A6037">
    <cfRule type="duplicateValues" dxfId="1941" priority="1942"/>
  </conditionalFormatting>
  <conditionalFormatting sqref="A6020:A6037">
    <cfRule type="duplicateValues" dxfId="1940" priority="1941"/>
  </conditionalFormatting>
  <conditionalFormatting sqref="A6020:A6037">
    <cfRule type="duplicateValues" dxfId="1939" priority="1940"/>
  </conditionalFormatting>
  <conditionalFormatting sqref="A6020:A6037">
    <cfRule type="duplicateValues" dxfId="1938" priority="1939"/>
  </conditionalFormatting>
  <conditionalFormatting sqref="A6020:A6037">
    <cfRule type="duplicateValues" dxfId="1937" priority="1937"/>
    <cfRule type="duplicateValues" dxfId="1936" priority="1938"/>
  </conditionalFormatting>
  <conditionalFormatting sqref="A6020:A6037">
    <cfRule type="duplicateValues" dxfId="1935" priority="1936"/>
  </conditionalFormatting>
  <conditionalFormatting sqref="A6020:A6037">
    <cfRule type="duplicateValues" dxfId="1934" priority="1935"/>
  </conditionalFormatting>
  <conditionalFormatting sqref="A6020:A6037">
    <cfRule type="duplicateValues" dxfId="1933" priority="1934"/>
  </conditionalFormatting>
  <conditionalFormatting sqref="A6020:A6037">
    <cfRule type="duplicateValues" dxfId="1932" priority="1933"/>
  </conditionalFormatting>
  <conditionalFormatting sqref="A6020:A6037">
    <cfRule type="duplicateValues" dxfId="1931" priority="1932"/>
  </conditionalFormatting>
  <conditionalFormatting sqref="A6020:A6037">
    <cfRule type="duplicateValues" dxfId="1930" priority="1930"/>
    <cfRule type="duplicateValues" dxfId="1929" priority="1931"/>
  </conditionalFormatting>
  <conditionalFormatting sqref="A6020:A6037">
    <cfRule type="duplicateValues" dxfId="1928" priority="1929"/>
  </conditionalFormatting>
  <conditionalFormatting sqref="A6020:A6037">
    <cfRule type="duplicateValues" dxfId="1927" priority="1928"/>
  </conditionalFormatting>
  <conditionalFormatting sqref="A6020:A6037">
    <cfRule type="duplicateValues" dxfId="1926" priority="1927"/>
  </conditionalFormatting>
  <conditionalFormatting sqref="A6020:A6037">
    <cfRule type="duplicateValues" dxfId="1925" priority="1926"/>
  </conditionalFormatting>
  <conditionalFormatting sqref="A6020:A6037">
    <cfRule type="duplicateValues" dxfId="1924" priority="1925"/>
  </conditionalFormatting>
  <conditionalFormatting sqref="A6020:A6037">
    <cfRule type="duplicateValues" dxfId="1923" priority="1924"/>
  </conditionalFormatting>
  <conditionalFormatting sqref="C6038:C6055">
    <cfRule type="cellIs" dxfId="1922" priority="1923" operator="lessThan">
      <formula>$H$2-3650</formula>
    </cfRule>
  </conditionalFormatting>
  <conditionalFormatting sqref="A6038:A6055">
    <cfRule type="duplicateValues" dxfId="1921" priority="1922"/>
  </conditionalFormatting>
  <conditionalFormatting sqref="A6038:A6055">
    <cfRule type="duplicateValues" dxfId="1920" priority="1921"/>
  </conditionalFormatting>
  <conditionalFormatting sqref="A6038:A6055">
    <cfRule type="duplicateValues" dxfId="1919" priority="1920"/>
  </conditionalFormatting>
  <conditionalFormatting sqref="A6038:A6055">
    <cfRule type="duplicateValues" dxfId="1918" priority="1919"/>
  </conditionalFormatting>
  <conditionalFormatting sqref="A6038:A6055">
    <cfRule type="duplicateValues" dxfId="1917" priority="1917"/>
    <cfRule type="duplicateValues" dxfId="1916" priority="1918"/>
  </conditionalFormatting>
  <conditionalFormatting sqref="A6038:A6055">
    <cfRule type="duplicateValues" dxfId="1915" priority="1916"/>
  </conditionalFormatting>
  <conditionalFormatting sqref="A6038:A6055">
    <cfRule type="duplicateValues" dxfId="1914" priority="1915"/>
  </conditionalFormatting>
  <conditionalFormatting sqref="A6038:A6055">
    <cfRule type="duplicateValues" dxfId="1913" priority="1914"/>
  </conditionalFormatting>
  <conditionalFormatting sqref="A6038:A6055">
    <cfRule type="duplicateValues" dxfId="1912" priority="1913"/>
  </conditionalFormatting>
  <conditionalFormatting sqref="A6038:A6055">
    <cfRule type="duplicateValues" dxfId="1911" priority="1912"/>
  </conditionalFormatting>
  <conditionalFormatting sqref="A6038:A6055">
    <cfRule type="duplicateValues" dxfId="1910" priority="1911"/>
  </conditionalFormatting>
  <conditionalFormatting sqref="A6038:A6055">
    <cfRule type="duplicateValues" dxfId="1909" priority="1910"/>
  </conditionalFormatting>
  <conditionalFormatting sqref="A6038:A6055">
    <cfRule type="duplicateValues" dxfId="1908" priority="1909"/>
  </conditionalFormatting>
  <conditionalFormatting sqref="A6038:A6055">
    <cfRule type="duplicateValues" dxfId="1907" priority="1908"/>
  </conditionalFormatting>
  <conditionalFormatting sqref="A6038:A6055">
    <cfRule type="duplicateValues" dxfId="1906" priority="1907"/>
  </conditionalFormatting>
  <conditionalFormatting sqref="A6038:A6055">
    <cfRule type="duplicateValues" dxfId="1905" priority="1906"/>
  </conditionalFormatting>
  <conditionalFormatting sqref="A6038:A6055">
    <cfRule type="duplicateValues" dxfId="1904" priority="1905"/>
  </conditionalFormatting>
  <conditionalFormatting sqref="A6038:A6055">
    <cfRule type="duplicateValues" dxfId="1903" priority="1904"/>
  </conditionalFormatting>
  <conditionalFormatting sqref="A6038:A6055">
    <cfRule type="duplicateValues" dxfId="1902" priority="1903"/>
  </conditionalFormatting>
  <conditionalFormatting sqref="A6038:A6055">
    <cfRule type="duplicateValues" dxfId="1901" priority="1902"/>
  </conditionalFormatting>
  <conditionalFormatting sqref="A6038:A6055">
    <cfRule type="duplicateValues" dxfId="1900" priority="1901"/>
  </conditionalFormatting>
  <conditionalFormatting sqref="A6038:A6055">
    <cfRule type="duplicateValues" dxfId="1899" priority="1900"/>
  </conditionalFormatting>
  <conditionalFormatting sqref="A6038:A6055">
    <cfRule type="duplicateValues" dxfId="1898" priority="1899"/>
  </conditionalFormatting>
  <conditionalFormatting sqref="A6038:A6055">
    <cfRule type="duplicateValues" dxfId="1897" priority="1898"/>
  </conditionalFormatting>
  <conditionalFormatting sqref="A6038:A6055">
    <cfRule type="duplicateValues" dxfId="1896" priority="1897"/>
  </conditionalFormatting>
  <conditionalFormatting sqref="A6038:A6055">
    <cfRule type="duplicateValues" dxfId="1895" priority="1896"/>
  </conditionalFormatting>
  <conditionalFormatting sqref="A6038:A6055">
    <cfRule type="duplicateValues" dxfId="1894" priority="1895"/>
  </conditionalFormatting>
  <conditionalFormatting sqref="A6038:A6055">
    <cfRule type="duplicateValues" dxfId="1893" priority="1894"/>
  </conditionalFormatting>
  <conditionalFormatting sqref="A6038:A6055">
    <cfRule type="duplicateValues" dxfId="1892" priority="1893"/>
  </conditionalFormatting>
  <conditionalFormatting sqref="A6038:A6055">
    <cfRule type="duplicateValues" dxfId="1891" priority="1892"/>
  </conditionalFormatting>
  <conditionalFormatting sqref="A6038:A6055">
    <cfRule type="duplicateValues" dxfId="1890" priority="1891"/>
  </conditionalFormatting>
  <conditionalFormatting sqref="A6038:A6055">
    <cfRule type="duplicateValues" dxfId="1889" priority="1890"/>
  </conditionalFormatting>
  <conditionalFormatting sqref="A6038:A6055">
    <cfRule type="duplicateValues" dxfId="1888" priority="1889"/>
  </conditionalFormatting>
  <conditionalFormatting sqref="A6038:A6055">
    <cfRule type="duplicateValues" dxfId="1887" priority="1888"/>
  </conditionalFormatting>
  <conditionalFormatting sqref="A6038:A6055">
    <cfRule type="duplicateValues" dxfId="1886" priority="1887"/>
  </conditionalFormatting>
  <conditionalFormatting sqref="A6038:A6055">
    <cfRule type="duplicateValues" dxfId="1885" priority="1886"/>
  </conditionalFormatting>
  <conditionalFormatting sqref="A6038:A6055">
    <cfRule type="duplicateValues" dxfId="1884" priority="1885"/>
  </conditionalFormatting>
  <conditionalFormatting sqref="A6038:A6055">
    <cfRule type="duplicateValues" dxfId="1883" priority="1884"/>
  </conditionalFormatting>
  <conditionalFormatting sqref="A6038:A6055">
    <cfRule type="duplicateValues" dxfId="1882" priority="1883"/>
  </conditionalFormatting>
  <conditionalFormatting sqref="A6038:A6055">
    <cfRule type="duplicateValues" dxfId="1881" priority="1882"/>
  </conditionalFormatting>
  <conditionalFormatting sqref="A6038:A6055">
    <cfRule type="duplicateValues" dxfId="1880" priority="1881"/>
  </conditionalFormatting>
  <conditionalFormatting sqref="A6038:A6055">
    <cfRule type="duplicateValues" dxfId="1879" priority="1880"/>
  </conditionalFormatting>
  <conditionalFormatting sqref="A6038:A6055">
    <cfRule type="duplicateValues" dxfId="1878" priority="1879"/>
  </conditionalFormatting>
  <conditionalFormatting sqref="A6038:A6055">
    <cfRule type="duplicateValues" dxfId="1877" priority="1877"/>
    <cfRule type="duplicateValues" dxfId="1876" priority="1878"/>
  </conditionalFormatting>
  <conditionalFormatting sqref="A6038:A6055">
    <cfRule type="duplicateValues" dxfId="1875" priority="1876"/>
  </conditionalFormatting>
  <conditionalFormatting sqref="A6038:A6055">
    <cfRule type="duplicateValues" dxfId="1874" priority="1875"/>
  </conditionalFormatting>
  <conditionalFormatting sqref="A6038:A6055">
    <cfRule type="duplicateValues" dxfId="1873" priority="1874"/>
  </conditionalFormatting>
  <conditionalFormatting sqref="A6038:A6055">
    <cfRule type="duplicateValues" dxfId="1872" priority="1873"/>
  </conditionalFormatting>
  <conditionalFormatting sqref="A6038:A6055">
    <cfRule type="duplicateValues" dxfId="1871" priority="1872"/>
  </conditionalFormatting>
  <conditionalFormatting sqref="A6038:A6055">
    <cfRule type="duplicateValues" dxfId="1870" priority="1870"/>
    <cfRule type="duplicateValues" dxfId="1869" priority="1871"/>
  </conditionalFormatting>
  <conditionalFormatting sqref="A6038:A6055">
    <cfRule type="duplicateValues" dxfId="1868" priority="1869"/>
  </conditionalFormatting>
  <conditionalFormatting sqref="A6038:A6055">
    <cfRule type="duplicateValues" dxfId="1867" priority="1868"/>
  </conditionalFormatting>
  <conditionalFormatting sqref="A6038:A6055">
    <cfRule type="duplicateValues" dxfId="1866" priority="1867"/>
  </conditionalFormatting>
  <conditionalFormatting sqref="A6038:A6055">
    <cfRule type="duplicateValues" dxfId="1865" priority="1866"/>
  </conditionalFormatting>
  <conditionalFormatting sqref="A6038:A6055">
    <cfRule type="duplicateValues" dxfId="1864" priority="1865"/>
  </conditionalFormatting>
  <conditionalFormatting sqref="A6038:A6055">
    <cfRule type="duplicateValues" dxfId="1863" priority="1864"/>
  </conditionalFormatting>
  <conditionalFormatting sqref="C6056:C6073">
    <cfRule type="cellIs" dxfId="1862" priority="1863" operator="lessThan">
      <formula>$H$2-3650</formula>
    </cfRule>
  </conditionalFormatting>
  <conditionalFormatting sqref="A6056:A6073">
    <cfRule type="duplicateValues" dxfId="1861" priority="1862"/>
  </conditionalFormatting>
  <conditionalFormatting sqref="A6056:A6073">
    <cfRule type="duplicateValues" dxfId="1860" priority="1861"/>
  </conditionalFormatting>
  <conditionalFormatting sqref="A6056:A6073">
    <cfRule type="duplicateValues" dxfId="1859" priority="1860"/>
  </conditionalFormatting>
  <conditionalFormatting sqref="A6056:A6073">
    <cfRule type="duplicateValues" dxfId="1858" priority="1859"/>
  </conditionalFormatting>
  <conditionalFormatting sqref="A6056:A6073">
    <cfRule type="duplicateValues" dxfId="1857" priority="1857"/>
    <cfRule type="duplicateValues" dxfId="1856" priority="1858"/>
  </conditionalFormatting>
  <conditionalFormatting sqref="A6056:A6073">
    <cfRule type="duplicateValues" dxfId="1855" priority="1856"/>
  </conditionalFormatting>
  <conditionalFormatting sqref="A6056:A6073">
    <cfRule type="duplicateValues" dxfId="1854" priority="1855"/>
  </conditionalFormatting>
  <conditionalFormatting sqref="A6056:A6073">
    <cfRule type="duplicateValues" dxfId="1853" priority="1854"/>
  </conditionalFormatting>
  <conditionalFormatting sqref="A6056:A6073">
    <cfRule type="duplicateValues" dxfId="1852" priority="1853"/>
  </conditionalFormatting>
  <conditionalFormatting sqref="A6056:A6073">
    <cfRule type="duplicateValues" dxfId="1851" priority="1852"/>
  </conditionalFormatting>
  <conditionalFormatting sqref="A6056:A6073">
    <cfRule type="duplicateValues" dxfId="1850" priority="1851"/>
  </conditionalFormatting>
  <conditionalFormatting sqref="A6056:A6073">
    <cfRule type="duplicateValues" dxfId="1849" priority="1850"/>
  </conditionalFormatting>
  <conditionalFormatting sqref="A6056:A6073">
    <cfRule type="duplicateValues" dxfId="1848" priority="1849"/>
  </conditionalFormatting>
  <conditionalFormatting sqref="A6056:A6073">
    <cfRule type="duplicateValues" dxfId="1847" priority="1848"/>
  </conditionalFormatting>
  <conditionalFormatting sqref="A6056:A6073">
    <cfRule type="duplicateValues" dxfId="1846" priority="1847"/>
  </conditionalFormatting>
  <conditionalFormatting sqref="A6056:A6073">
    <cfRule type="duplicateValues" dxfId="1845" priority="1846"/>
  </conditionalFormatting>
  <conditionalFormatting sqref="A6056:A6073">
    <cfRule type="duplicateValues" dxfId="1844" priority="1845"/>
  </conditionalFormatting>
  <conditionalFormatting sqref="A6056:A6073">
    <cfRule type="duplicateValues" dxfId="1843" priority="1844"/>
  </conditionalFormatting>
  <conditionalFormatting sqref="A6056:A6073">
    <cfRule type="duplicateValues" dxfId="1842" priority="1843"/>
  </conditionalFormatting>
  <conditionalFormatting sqref="A6056:A6073">
    <cfRule type="duplicateValues" dxfId="1841" priority="1842"/>
  </conditionalFormatting>
  <conditionalFormatting sqref="A6056:A6073">
    <cfRule type="duplicateValues" dxfId="1840" priority="1841"/>
  </conditionalFormatting>
  <conditionalFormatting sqref="A6056:A6073">
    <cfRule type="duplicateValues" dxfId="1839" priority="1840"/>
  </conditionalFormatting>
  <conditionalFormatting sqref="A6056:A6073">
    <cfRule type="duplicateValues" dxfId="1838" priority="1839"/>
  </conditionalFormatting>
  <conditionalFormatting sqref="A6056:A6073">
    <cfRule type="duplicateValues" dxfId="1837" priority="1838"/>
  </conditionalFormatting>
  <conditionalFormatting sqref="A6056:A6073">
    <cfRule type="duplicateValues" dxfId="1836" priority="1837"/>
  </conditionalFormatting>
  <conditionalFormatting sqref="A6056:A6073">
    <cfRule type="duplicateValues" dxfId="1835" priority="1836"/>
  </conditionalFormatting>
  <conditionalFormatting sqref="A6056:A6073">
    <cfRule type="duplicateValues" dxfId="1834" priority="1835"/>
  </conditionalFormatting>
  <conditionalFormatting sqref="A6056:A6073">
    <cfRule type="duplicateValues" dxfId="1833" priority="1834"/>
  </conditionalFormatting>
  <conditionalFormatting sqref="A6056:A6073">
    <cfRule type="duplicateValues" dxfId="1832" priority="1833"/>
  </conditionalFormatting>
  <conditionalFormatting sqref="A6056:A6073">
    <cfRule type="duplicateValues" dxfId="1831" priority="1832"/>
  </conditionalFormatting>
  <conditionalFormatting sqref="A6056:A6073">
    <cfRule type="duplicateValues" dxfId="1830" priority="1831"/>
  </conditionalFormatting>
  <conditionalFormatting sqref="A6056:A6073">
    <cfRule type="duplicateValues" dxfId="1829" priority="1830"/>
  </conditionalFormatting>
  <conditionalFormatting sqref="A6056:A6073">
    <cfRule type="duplicateValues" dxfId="1828" priority="1829"/>
  </conditionalFormatting>
  <conditionalFormatting sqref="A6056:A6073">
    <cfRule type="duplicateValues" dxfId="1827" priority="1828"/>
  </conditionalFormatting>
  <conditionalFormatting sqref="A6056:A6073">
    <cfRule type="duplicateValues" dxfId="1826" priority="1827"/>
  </conditionalFormatting>
  <conditionalFormatting sqref="A6056:A6073">
    <cfRule type="duplicateValues" dxfId="1825" priority="1826"/>
  </conditionalFormatting>
  <conditionalFormatting sqref="A6056:A6073">
    <cfRule type="duplicateValues" dxfId="1824" priority="1825"/>
  </conditionalFormatting>
  <conditionalFormatting sqref="A6056:A6073">
    <cfRule type="duplicateValues" dxfId="1823" priority="1824"/>
  </conditionalFormatting>
  <conditionalFormatting sqref="A6056:A6073">
    <cfRule type="duplicateValues" dxfId="1822" priority="1823"/>
  </conditionalFormatting>
  <conditionalFormatting sqref="A6056:A6073">
    <cfRule type="duplicateValues" dxfId="1821" priority="1822"/>
  </conditionalFormatting>
  <conditionalFormatting sqref="A6056:A6073">
    <cfRule type="duplicateValues" dxfId="1820" priority="1821"/>
  </conditionalFormatting>
  <conditionalFormatting sqref="A6056:A6073">
    <cfRule type="duplicateValues" dxfId="1819" priority="1820"/>
  </conditionalFormatting>
  <conditionalFormatting sqref="A6056:A6073">
    <cfRule type="duplicateValues" dxfId="1818" priority="1819"/>
  </conditionalFormatting>
  <conditionalFormatting sqref="A6056:A6073">
    <cfRule type="duplicateValues" dxfId="1817" priority="1817"/>
    <cfRule type="duplicateValues" dxfId="1816" priority="1818"/>
  </conditionalFormatting>
  <conditionalFormatting sqref="A6056:A6073">
    <cfRule type="duplicateValues" dxfId="1815" priority="1816"/>
  </conditionalFormatting>
  <conditionalFormatting sqref="A6056:A6073">
    <cfRule type="duplicateValues" dxfId="1814" priority="1815"/>
  </conditionalFormatting>
  <conditionalFormatting sqref="A6056:A6073">
    <cfRule type="duplicateValues" dxfId="1813" priority="1814"/>
  </conditionalFormatting>
  <conditionalFormatting sqref="A6056:A6073">
    <cfRule type="duplicateValues" dxfId="1812" priority="1813"/>
  </conditionalFormatting>
  <conditionalFormatting sqref="A6056:A6073">
    <cfRule type="duplicateValues" dxfId="1811" priority="1812"/>
  </conditionalFormatting>
  <conditionalFormatting sqref="A6056:A6073">
    <cfRule type="duplicateValues" dxfId="1810" priority="1810"/>
    <cfRule type="duplicateValues" dxfId="1809" priority="1811"/>
  </conditionalFormatting>
  <conditionalFormatting sqref="A6056:A6073">
    <cfRule type="duplicateValues" dxfId="1808" priority="1809"/>
  </conditionalFormatting>
  <conditionalFormatting sqref="A6056:A6073">
    <cfRule type="duplicateValues" dxfId="1807" priority="1808"/>
  </conditionalFormatting>
  <conditionalFormatting sqref="A6056:A6073">
    <cfRule type="duplicateValues" dxfId="1806" priority="1807"/>
  </conditionalFormatting>
  <conditionalFormatting sqref="A6056:A6073">
    <cfRule type="duplicateValues" dxfId="1805" priority="1806"/>
  </conditionalFormatting>
  <conditionalFormatting sqref="A6056:A6073">
    <cfRule type="duplicateValues" dxfId="1804" priority="1805"/>
  </conditionalFormatting>
  <conditionalFormatting sqref="A6056:A6073">
    <cfRule type="duplicateValues" dxfId="1803" priority="1804"/>
  </conditionalFormatting>
  <conditionalFormatting sqref="C6074:C6091">
    <cfRule type="cellIs" dxfId="1802" priority="1803" operator="lessThan">
      <formula>$H$2-3650</formula>
    </cfRule>
  </conditionalFormatting>
  <conditionalFormatting sqref="A6074:A6091">
    <cfRule type="duplicateValues" dxfId="1801" priority="1802"/>
  </conditionalFormatting>
  <conditionalFormatting sqref="A6074:A6091">
    <cfRule type="duplicateValues" dxfId="1800" priority="1801"/>
  </conditionalFormatting>
  <conditionalFormatting sqref="A6074:A6091">
    <cfRule type="duplicateValues" dxfId="1799" priority="1800"/>
  </conditionalFormatting>
  <conditionalFormatting sqref="A6074:A6091">
    <cfRule type="duplicateValues" dxfId="1798" priority="1799"/>
  </conditionalFormatting>
  <conditionalFormatting sqref="A6074:A6091">
    <cfRule type="duplicateValues" dxfId="1797" priority="1797"/>
    <cfRule type="duplicateValues" dxfId="1796" priority="1798"/>
  </conditionalFormatting>
  <conditionalFormatting sqref="A6074:A6091">
    <cfRule type="duplicateValues" dxfId="1795" priority="1796"/>
  </conditionalFormatting>
  <conditionalFormatting sqref="A6074:A6091">
    <cfRule type="duplicateValues" dxfId="1794" priority="1795"/>
  </conditionalFormatting>
  <conditionalFormatting sqref="A6074:A6091">
    <cfRule type="duplicateValues" dxfId="1793" priority="1794"/>
  </conditionalFormatting>
  <conditionalFormatting sqref="A6074:A6091">
    <cfRule type="duplicateValues" dxfId="1792" priority="1793"/>
  </conditionalFormatting>
  <conditionalFormatting sqref="A6074:A6091">
    <cfRule type="duplicateValues" dxfId="1791" priority="1792"/>
  </conditionalFormatting>
  <conditionalFormatting sqref="A6074:A6091">
    <cfRule type="duplicateValues" dxfId="1790" priority="1791"/>
  </conditionalFormatting>
  <conditionalFormatting sqref="A6074:A6091">
    <cfRule type="duplicateValues" dxfId="1789" priority="1790"/>
  </conditionalFormatting>
  <conditionalFormatting sqref="A6074:A6091">
    <cfRule type="duplicateValues" dxfId="1788" priority="1789"/>
  </conditionalFormatting>
  <conditionalFormatting sqref="A6074:A6091">
    <cfRule type="duplicateValues" dxfId="1787" priority="1788"/>
  </conditionalFormatting>
  <conditionalFormatting sqref="A6074:A6091">
    <cfRule type="duplicateValues" dxfId="1786" priority="1787"/>
  </conditionalFormatting>
  <conditionalFormatting sqref="A6074:A6091">
    <cfRule type="duplicateValues" dxfId="1785" priority="1786"/>
  </conditionalFormatting>
  <conditionalFormatting sqref="A6074:A6091">
    <cfRule type="duplicateValues" dxfId="1784" priority="1785"/>
  </conditionalFormatting>
  <conditionalFormatting sqref="A6074:A6091">
    <cfRule type="duplicateValues" dxfId="1783" priority="1784"/>
  </conditionalFormatting>
  <conditionalFormatting sqref="A6074:A6091">
    <cfRule type="duplicateValues" dxfId="1782" priority="1783"/>
  </conditionalFormatting>
  <conditionalFormatting sqref="A6074:A6091">
    <cfRule type="duplicateValues" dxfId="1781" priority="1782"/>
  </conditionalFormatting>
  <conditionalFormatting sqref="A6074:A6091">
    <cfRule type="duplicateValues" dxfId="1780" priority="1781"/>
  </conditionalFormatting>
  <conditionalFormatting sqref="A6074:A6091">
    <cfRule type="duplicateValues" dxfId="1779" priority="1780"/>
  </conditionalFormatting>
  <conditionalFormatting sqref="A6074:A6091">
    <cfRule type="duplicateValues" dxfId="1778" priority="1779"/>
  </conditionalFormatting>
  <conditionalFormatting sqref="A6074:A6091">
    <cfRule type="duplicateValues" dxfId="1777" priority="1778"/>
  </conditionalFormatting>
  <conditionalFormatting sqref="A6074:A6091">
    <cfRule type="duplicateValues" dxfId="1776" priority="1777"/>
  </conditionalFormatting>
  <conditionalFormatting sqref="A6074:A6091">
    <cfRule type="duplicateValues" dxfId="1775" priority="1776"/>
  </conditionalFormatting>
  <conditionalFormatting sqref="A6074:A6091">
    <cfRule type="duplicateValues" dxfId="1774" priority="1775"/>
  </conditionalFormatting>
  <conditionalFormatting sqref="A6074:A6091">
    <cfRule type="duplicateValues" dxfId="1773" priority="1774"/>
  </conditionalFormatting>
  <conditionalFormatting sqref="A6074:A6091">
    <cfRule type="duplicateValues" dxfId="1772" priority="1773"/>
  </conditionalFormatting>
  <conditionalFormatting sqref="A6074:A6091">
    <cfRule type="duplicateValues" dxfId="1771" priority="1772"/>
  </conditionalFormatting>
  <conditionalFormatting sqref="A6074:A6091">
    <cfRule type="duplicateValues" dxfId="1770" priority="1771"/>
  </conditionalFormatting>
  <conditionalFormatting sqref="A6074:A6091">
    <cfRule type="duplicateValues" dxfId="1769" priority="1770"/>
  </conditionalFormatting>
  <conditionalFormatting sqref="A6074:A6091">
    <cfRule type="duplicateValues" dxfId="1768" priority="1769"/>
  </conditionalFormatting>
  <conditionalFormatting sqref="A6074:A6091">
    <cfRule type="duplicateValues" dxfId="1767" priority="1768"/>
  </conditionalFormatting>
  <conditionalFormatting sqref="A6074:A6091">
    <cfRule type="duplicateValues" dxfId="1766" priority="1767"/>
  </conditionalFormatting>
  <conditionalFormatting sqref="A6074:A6091">
    <cfRule type="duplicateValues" dxfId="1765" priority="1766"/>
  </conditionalFormatting>
  <conditionalFormatting sqref="A6074:A6091">
    <cfRule type="duplicateValues" dxfId="1764" priority="1765"/>
  </conditionalFormatting>
  <conditionalFormatting sqref="A6074:A6091">
    <cfRule type="duplicateValues" dxfId="1763" priority="1764"/>
  </conditionalFormatting>
  <conditionalFormatting sqref="A6074:A6091">
    <cfRule type="duplicateValues" dxfId="1762" priority="1763"/>
  </conditionalFormatting>
  <conditionalFormatting sqref="A6074:A6091">
    <cfRule type="duplicateValues" dxfId="1761" priority="1762"/>
  </conditionalFormatting>
  <conditionalFormatting sqref="A6074:A6091">
    <cfRule type="duplicateValues" dxfId="1760" priority="1761"/>
  </conditionalFormatting>
  <conditionalFormatting sqref="A6074:A6091">
    <cfRule type="duplicateValues" dxfId="1759" priority="1760"/>
  </conditionalFormatting>
  <conditionalFormatting sqref="A6074:A6091">
    <cfRule type="duplicateValues" dxfId="1758" priority="1759"/>
  </conditionalFormatting>
  <conditionalFormatting sqref="A6074:A6091">
    <cfRule type="duplicateValues" dxfId="1757" priority="1757"/>
    <cfRule type="duplicateValues" dxfId="1756" priority="1758"/>
  </conditionalFormatting>
  <conditionalFormatting sqref="A6074:A6091">
    <cfRule type="duplicateValues" dxfId="1755" priority="1756"/>
  </conditionalFormatting>
  <conditionalFormatting sqref="A6074:A6091">
    <cfRule type="duplicateValues" dxfId="1754" priority="1755"/>
  </conditionalFormatting>
  <conditionalFormatting sqref="A6074:A6091">
    <cfRule type="duplicateValues" dxfId="1753" priority="1754"/>
  </conditionalFormatting>
  <conditionalFormatting sqref="A6074:A6091">
    <cfRule type="duplicateValues" dxfId="1752" priority="1753"/>
  </conditionalFormatting>
  <conditionalFormatting sqref="A6074:A6091">
    <cfRule type="duplicateValues" dxfId="1751" priority="1752"/>
  </conditionalFormatting>
  <conditionalFormatting sqref="A6074:A6091">
    <cfRule type="duplicateValues" dxfId="1750" priority="1750"/>
    <cfRule type="duplicateValues" dxfId="1749" priority="1751"/>
  </conditionalFormatting>
  <conditionalFormatting sqref="A6074:A6091">
    <cfRule type="duplicateValues" dxfId="1748" priority="1749"/>
  </conditionalFormatting>
  <conditionalFormatting sqref="A6074:A6091">
    <cfRule type="duplicateValues" dxfId="1747" priority="1748"/>
  </conditionalFormatting>
  <conditionalFormatting sqref="A6074:A6091">
    <cfRule type="duplicateValues" dxfId="1746" priority="1747"/>
  </conditionalFormatting>
  <conditionalFormatting sqref="A6074:A6091">
    <cfRule type="duplicateValues" dxfId="1745" priority="1746"/>
  </conditionalFormatting>
  <conditionalFormatting sqref="A6074:A6091">
    <cfRule type="duplicateValues" dxfId="1744" priority="1745"/>
  </conditionalFormatting>
  <conditionalFormatting sqref="A6074:A6091">
    <cfRule type="duplicateValues" dxfId="1743" priority="1744"/>
  </conditionalFormatting>
  <conditionalFormatting sqref="C6092:C6109">
    <cfRule type="cellIs" dxfId="1742" priority="1743" operator="lessThan">
      <formula>$H$2-3650</formula>
    </cfRule>
  </conditionalFormatting>
  <conditionalFormatting sqref="A6092:A6109">
    <cfRule type="duplicateValues" dxfId="1741" priority="1742"/>
  </conditionalFormatting>
  <conditionalFormatting sqref="A6092:A6109">
    <cfRule type="duplicateValues" dxfId="1740" priority="1741"/>
  </conditionalFormatting>
  <conditionalFormatting sqref="A6092:A6109">
    <cfRule type="duplicateValues" dxfId="1739" priority="1740"/>
  </conditionalFormatting>
  <conditionalFormatting sqref="A6092:A6109">
    <cfRule type="duplicateValues" dxfId="1738" priority="1739"/>
  </conditionalFormatting>
  <conditionalFormatting sqref="A6092:A6109">
    <cfRule type="duplicateValues" dxfId="1737" priority="1737"/>
    <cfRule type="duplicateValues" dxfId="1736" priority="1738"/>
  </conditionalFormatting>
  <conditionalFormatting sqref="A6092:A6109">
    <cfRule type="duplicateValues" dxfId="1735" priority="1736"/>
  </conditionalFormatting>
  <conditionalFormatting sqref="A6092:A6109">
    <cfRule type="duplicateValues" dxfId="1734" priority="1735"/>
  </conditionalFormatting>
  <conditionalFormatting sqref="A6092:A6109">
    <cfRule type="duplicateValues" dxfId="1733" priority="1734"/>
  </conditionalFormatting>
  <conditionalFormatting sqref="A6092:A6109">
    <cfRule type="duplicateValues" dxfId="1732" priority="1733"/>
  </conditionalFormatting>
  <conditionalFormatting sqref="A6092:A6109">
    <cfRule type="duplicateValues" dxfId="1731" priority="1732"/>
  </conditionalFormatting>
  <conditionalFormatting sqref="A6092:A6109">
    <cfRule type="duplicateValues" dxfId="1730" priority="1731"/>
  </conditionalFormatting>
  <conditionalFormatting sqref="A6092:A6109">
    <cfRule type="duplicateValues" dxfId="1729" priority="1730"/>
  </conditionalFormatting>
  <conditionalFormatting sqref="A6092:A6109">
    <cfRule type="duplicateValues" dxfId="1728" priority="1729"/>
  </conditionalFormatting>
  <conditionalFormatting sqref="A6092:A6109">
    <cfRule type="duplicateValues" dxfId="1727" priority="1728"/>
  </conditionalFormatting>
  <conditionalFormatting sqref="A6092:A6109">
    <cfRule type="duplicateValues" dxfId="1726" priority="1727"/>
  </conditionalFormatting>
  <conditionalFormatting sqref="A6092:A6109">
    <cfRule type="duplicateValues" dxfId="1725" priority="1726"/>
  </conditionalFormatting>
  <conditionalFormatting sqref="A6092:A6109">
    <cfRule type="duplicateValues" dxfId="1724" priority="1725"/>
  </conditionalFormatting>
  <conditionalFormatting sqref="A6092:A6109">
    <cfRule type="duplicateValues" dxfId="1723" priority="1724"/>
  </conditionalFormatting>
  <conditionalFormatting sqref="A6092:A6109">
    <cfRule type="duplicateValues" dxfId="1722" priority="1723"/>
  </conditionalFormatting>
  <conditionalFormatting sqref="A6092:A6109">
    <cfRule type="duplicateValues" dxfId="1721" priority="1722"/>
  </conditionalFormatting>
  <conditionalFormatting sqref="A6092:A6109">
    <cfRule type="duplicateValues" dxfId="1720" priority="1721"/>
  </conditionalFormatting>
  <conditionalFormatting sqref="A6092:A6109">
    <cfRule type="duplicateValues" dxfId="1719" priority="1720"/>
  </conditionalFormatting>
  <conditionalFormatting sqref="A6092:A6109">
    <cfRule type="duplicateValues" dxfId="1718" priority="1719"/>
  </conditionalFormatting>
  <conditionalFormatting sqref="A6092:A6109">
    <cfRule type="duplicateValues" dxfId="1717" priority="1718"/>
  </conditionalFormatting>
  <conditionalFormatting sqref="A6092:A6109">
    <cfRule type="duplicateValues" dxfId="1716" priority="1717"/>
  </conditionalFormatting>
  <conditionalFormatting sqref="A6092:A6109">
    <cfRule type="duplicateValues" dxfId="1715" priority="1716"/>
  </conditionalFormatting>
  <conditionalFormatting sqref="A6092:A6109">
    <cfRule type="duplicateValues" dxfId="1714" priority="1715"/>
  </conditionalFormatting>
  <conditionalFormatting sqref="A6092:A6109">
    <cfRule type="duplicateValues" dxfId="1713" priority="1714"/>
  </conditionalFormatting>
  <conditionalFormatting sqref="A6092:A6109">
    <cfRule type="duplicateValues" dxfId="1712" priority="1713"/>
  </conditionalFormatting>
  <conditionalFormatting sqref="A6092:A6109">
    <cfRule type="duplicateValues" dxfId="1711" priority="1712"/>
  </conditionalFormatting>
  <conditionalFormatting sqref="A6092:A6109">
    <cfRule type="duplicateValues" dxfId="1710" priority="1711"/>
  </conditionalFormatting>
  <conditionalFormatting sqref="A6092:A6109">
    <cfRule type="duplicateValues" dxfId="1709" priority="1710"/>
  </conditionalFormatting>
  <conditionalFormatting sqref="A6092:A6109">
    <cfRule type="duplicateValues" dxfId="1708" priority="1709"/>
  </conditionalFormatting>
  <conditionalFormatting sqref="A6092:A6109">
    <cfRule type="duplicateValues" dxfId="1707" priority="1708"/>
  </conditionalFormatting>
  <conditionalFormatting sqref="A6092:A6109">
    <cfRule type="duplicateValues" dxfId="1706" priority="1707"/>
  </conditionalFormatting>
  <conditionalFormatting sqref="A6092:A6109">
    <cfRule type="duplicateValues" dxfId="1705" priority="1706"/>
  </conditionalFormatting>
  <conditionalFormatting sqref="A6092:A6109">
    <cfRule type="duplicateValues" dxfId="1704" priority="1705"/>
  </conditionalFormatting>
  <conditionalFormatting sqref="A6092:A6109">
    <cfRule type="duplicateValues" dxfId="1703" priority="1704"/>
  </conditionalFormatting>
  <conditionalFormatting sqref="A6092:A6109">
    <cfRule type="duplicateValues" dxfId="1702" priority="1703"/>
  </conditionalFormatting>
  <conditionalFormatting sqref="A6092:A6109">
    <cfRule type="duplicateValues" dxfId="1701" priority="1702"/>
  </conditionalFormatting>
  <conditionalFormatting sqref="A6092:A6109">
    <cfRule type="duplicateValues" dxfId="1700" priority="1701"/>
  </conditionalFormatting>
  <conditionalFormatting sqref="A6092:A6109">
    <cfRule type="duplicateValues" dxfId="1699" priority="1700"/>
  </conditionalFormatting>
  <conditionalFormatting sqref="A6092:A6109">
    <cfRule type="duplicateValues" dxfId="1698" priority="1699"/>
  </conditionalFormatting>
  <conditionalFormatting sqref="A6092:A6109">
    <cfRule type="duplicateValues" dxfId="1697" priority="1697"/>
    <cfRule type="duplicateValues" dxfId="1696" priority="1698"/>
  </conditionalFormatting>
  <conditionalFormatting sqref="A6092:A6109">
    <cfRule type="duplicateValues" dxfId="1695" priority="1696"/>
  </conditionalFormatting>
  <conditionalFormatting sqref="A6092:A6109">
    <cfRule type="duplicateValues" dxfId="1694" priority="1695"/>
  </conditionalFormatting>
  <conditionalFormatting sqref="A6092:A6109">
    <cfRule type="duplicateValues" dxfId="1693" priority="1694"/>
  </conditionalFormatting>
  <conditionalFormatting sqref="A6092:A6109">
    <cfRule type="duplicateValues" dxfId="1692" priority="1693"/>
  </conditionalFormatting>
  <conditionalFormatting sqref="A6092:A6109">
    <cfRule type="duplicateValues" dxfId="1691" priority="1692"/>
  </conditionalFormatting>
  <conditionalFormatting sqref="A6092:A6109">
    <cfRule type="duplicateValues" dxfId="1690" priority="1690"/>
    <cfRule type="duplicateValues" dxfId="1689" priority="1691"/>
  </conditionalFormatting>
  <conditionalFormatting sqref="A6092:A6109">
    <cfRule type="duplicateValues" dxfId="1688" priority="1689"/>
  </conditionalFormatting>
  <conditionalFormatting sqref="A6092:A6109">
    <cfRule type="duplicateValues" dxfId="1687" priority="1688"/>
  </conditionalFormatting>
  <conditionalFormatting sqref="A6092:A6109">
    <cfRule type="duplicateValues" dxfId="1686" priority="1687"/>
  </conditionalFormatting>
  <conditionalFormatting sqref="A6092:A6109">
    <cfRule type="duplicateValues" dxfId="1685" priority="1686"/>
  </conditionalFormatting>
  <conditionalFormatting sqref="A6092:A6109">
    <cfRule type="duplicateValues" dxfId="1684" priority="1685"/>
  </conditionalFormatting>
  <conditionalFormatting sqref="A6092:A6109">
    <cfRule type="duplicateValues" dxfId="1683" priority="1684"/>
  </conditionalFormatting>
  <conditionalFormatting sqref="C6110:C6127">
    <cfRule type="cellIs" dxfId="1682" priority="1683" operator="lessThan">
      <formula>$H$2-3650</formula>
    </cfRule>
  </conditionalFormatting>
  <conditionalFormatting sqref="A6110:A6127">
    <cfRule type="duplicateValues" dxfId="1681" priority="1682"/>
  </conditionalFormatting>
  <conditionalFormatting sqref="A6110:A6127">
    <cfRule type="duplicateValues" dxfId="1680" priority="1681"/>
  </conditionalFormatting>
  <conditionalFormatting sqref="A6110:A6127">
    <cfRule type="duplicateValues" dxfId="1679" priority="1680"/>
  </conditionalFormatting>
  <conditionalFormatting sqref="A6110:A6127">
    <cfRule type="duplicateValues" dxfId="1678" priority="1679"/>
  </conditionalFormatting>
  <conditionalFormatting sqref="A6110:A6127">
    <cfRule type="duplicateValues" dxfId="1677" priority="1677"/>
    <cfRule type="duplicateValues" dxfId="1676" priority="1678"/>
  </conditionalFormatting>
  <conditionalFormatting sqref="A6110:A6127">
    <cfRule type="duplicateValues" dxfId="1675" priority="1676"/>
  </conditionalFormatting>
  <conditionalFormatting sqref="A6110:A6127">
    <cfRule type="duplicateValues" dxfId="1674" priority="1675"/>
  </conditionalFormatting>
  <conditionalFormatting sqref="A6110:A6127">
    <cfRule type="duplicateValues" dxfId="1673" priority="1674"/>
  </conditionalFormatting>
  <conditionalFormatting sqref="A6110:A6127">
    <cfRule type="duplicateValues" dxfId="1672" priority="1673"/>
  </conditionalFormatting>
  <conditionalFormatting sqref="A6110:A6127">
    <cfRule type="duplicateValues" dxfId="1671" priority="1672"/>
  </conditionalFormatting>
  <conditionalFormatting sqref="A6110:A6127">
    <cfRule type="duplicateValues" dxfId="1670" priority="1671"/>
  </conditionalFormatting>
  <conditionalFormatting sqref="A6110:A6127">
    <cfRule type="duplicateValues" dxfId="1669" priority="1670"/>
  </conditionalFormatting>
  <conditionalFormatting sqref="A6110:A6127">
    <cfRule type="duplicateValues" dxfId="1668" priority="1669"/>
  </conditionalFormatting>
  <conditionalFormatting sqref="A6110:A6127">
    <cfRule type="duplicateValues" dxfId="1667" priority="1668"/>
  </conditionalFormatting>
  <conditionalFormatting sqref="A6110:A6127">
    <cfRule type="duplicateValues" dxfId="1666" priority="1667"/>
  </conditionalFormatting>
  <conditionalFormatting sqref="A6110:A6127">
    <cfRule type="duplicateValues" dxfId="1665" priority="1666"/>
  </conditionalFormatting>
  <conditionalFormatting sqref="A6110:A6127">
    <cfRule type="duplicateValues" dxfId="1664" priority="1665"/>
  </conditionalFormatting>
  <conditionalFormatting sqref="A6110:A6127">
    <cfRule type="duplicateValues" dxfId="1663" priority="1664"/>
  </conditionalFormatting>
  <conditionalFormatting sqref="A6110:A6127">
    <cfRule type="duplicateValues" dxfId="1662" priority="1663"/>
  </conditionalFormatting>
  <conditionalFormatting sqref="A6110:A6127">
    <cfRule type="duplicateValues" dxfId="1661" priority="1662"/>
  </conditionalFormatting>
  <conditionalFormatting sqref="A6110:A6127">
    <cfRule type="duplicateValues" dxfId="1660" priority="1661"/>
  </conditionalFormatting>
  <conditionalFormatting sqref="A6110:A6127">
    <cfRule type="duplicateValues" dxfId="1659" priority="1660"/>
  </conditionalFormatting>
  <conditionalFormatting sqref="A6110:A6127">
    <cfRule type="duplicateValues" dxfId="1658" priority="1659"/>
  </conditionalFormatting>
  <conditionalFormatting sqref="A6110:A6127">
    <cfRule type="duplicateValues" dxfId="1657" priority="1658"/>
  </conditionalFormatting>
  <conditionalFormatting sqref="A6110:A6127">
    <cfRule type="duplicateValues" dxfId="1656" priority="1657"/>
  </conditionalFormatting>
  <conditionalFormatting sqref="A6110:A6127">
    <cfRule type="duplicateValues" dxfId="1655" priority="1656"/>
  </conditionalFormatting>
  <conditionalFormatting sqref="A6110:A6127">
    <cfRule type="duplicateValues" dxfId="1654" priority="1655"/>
  </conditionalFormatting>
  <conditionalFormatting sqref="A6110:A6127">
    <cfRule type="duplicateValues" dxfId="1653" priority="1654"/>
  </conditionalFormatting>
  <conditionalFormatting sqref="A6110:A6127">
    <cfRule type="duplicateValues" dxfId="1652" priority="1653"/>
  </conditionalFormatting>
  <conditionalFormatting sqref="A6110:A6127">
    <cfRule type="duplicateValues" dxfId="1651" priority="1652"/>
  </conditionalFormatting>
  <conditionalFormatting sqref="A6110:A6127">
    <cfRule type="duplicateValues" dxfId="1650" priority="1651"/>
  </conditionalFormatting>
  <conditionalFormatting sqref="A6110:A6127">
    <cfRule type="duplicateValues" dxfId="1649" priority="1650"/>
  </conditionalFormatting>
  <conditionalFormatting sqref="A6110:A6127">
    <cfRule type="duplicateValues" dxfId="1648" priority="1649"/>
  </conditionalFormatting>
  <conditionalFormatting sqref="A6110:A6127">
    <cfRule type="duplicateValues" dxfId="1647" priority="1648"/>
  </conditionalFormatting>
  <conditionalFormatting sqref="A6110:A6127">
    <cfRule type="duplicateValues" dxfId="1646" priority="1647"/>
  </conditionalFormatting>
  <conditionalFormatting sqref="A6110:A6127">
    <cfRule type="duplicateValues" dxfId="1645" priority="1646"/>
  </conditionalFormatting>
  <conditionalFormatting sqref="A6110:A6127">
    <cfRule type="duplicateValues" dxfId="1644" priority="1645"/>
  </conditionalFormatting>
  <conditionalFormatting sqref="A6110:A6127">
    <cfRule type="duplicateValues" dxfId="1643" priority="1644"/>
  </conditionalFormatting>
  <conditionalFormatting sqref="A6110:A6127">
    <cfRule type="duplicateValues" dxfId="1642" priority="1643"/>
  </conditionalFormatting>
  <conditionalFormatting sqref="A6110:A6127">
    <cfRule type="duplicateValues" dxfId="1641" priority="1642"/>
  </conditionalFormatting>
  <conditionalFormatting sqref="A6110:A6127">
    <cfRule type="duplicateValues" dxfId="1640" priority="1641"/>
  </conditionalFormatting>
  <conditionalFormatting sqref="A6110:A6127">
    <cfRule type="duplicateValues" dxfId="1639" priority="1640"/>
  </conditionalFormatting>
  <conditionalFormatting sqref="A6110:A6127">
    <cfRule type="duplicateValues" dxfId="1638" priority="1639"/>
  </conditionalFormatting>
  <conditionalFormatting sqref="A6110:A6127">
    <cfRule type="duplicateValues" dxfId="1637" priority="1637"/>
    <cfRule type="duplicateValues" dxfId="1636" priority="1638"/>
  </conditionalFormatting>
  <conditionalFormatting sqref="A6110:A6127">
    <cfRule type="duplicateValues" dxfId="1635" priority="1636"/>
  </conditionalFormatting>
  <conditionalFormatting sqref="A6110:A6127">
    <cfRule type="duplicateValues" dxfId="1634" priority="1635"/>
  </conditionalFormatting>
  <conditionalFormatting sqref="A6110:A6127">
    <cfRule type="duplicateValues" dxfId="1633" priority="1634"/>
  </conditionalFormatting>
  <conditionalFormatting sqref="A6110:A6127">
    <cfRule type="duplicateValues" dxfId="1632" priority="1633"/>
  </conditionalFormatting>
  <conditionalFormatting sqref="A6110:A6127">
    <cfRule type="duplicateValues" dxfId="1631" priority="1632"/>
  </conditionalFormatting>
  <conditionalFormatting sqref="A6110:A6127">
    <cfRule type="duplicateValues" dxfId="1630" priority="1630"/>
    <cfRule type="duplicateValues" dxfId="1629" priority="1631"/>
  </conditionalFormatting>
  <conditionalFormatting sqref="A6110:A6127">
    <cfRule type="duplicateValues" dxfId="1628" priority="1629"/>
  </conditionalFormatting>
  <conditionalFormatting sqref="A6110:A6127">
    <cfRule type="duplicateValues" dxfId="1627" priority="1628"/>
  </conditionalFormatting>
  <conditionalFormatting sqref="A6110:A6127">
    <cfRule type="duplicateValues" dxfId="1626" priority="1627"/>
  </conditionalFormatting>
  <conditionalFormatting sqref="A6110:A6127">
    <cfRule type="duplicateValues" dxfId="1625" priority="1626"/>
  </conditionalFormatting>
  <conditionalFormatting sqref="A6110:A6127">
    <cfRule type="duplicateValues" dxfId="1624" priority="1625"/>
  </conditionalFormatting>
  <conditionalFormatting sqref="A6110:A6127">
    <cfRule type="duplicateValues" dxfId="1623" priority="1624"/>
  </conditionalFormatting>
  <conditionalFormatting sqref="C6128:C6145">
    <cfRule type="cellIs" dxfId="1622" priority="1623" operator="lessThan">
      <formula>$H$2-3650</formula>
    </cfRule>
  </conditionalFormatting>
  <conditionalFormatting sqref="A6128:A6145">
    <cfRule type="duplicateValues" dxfId="1621" priority="1622"/>
  </conditionalFormatting>
  <conditionalFormatting sqref="A6128:A6145">
    <cfRule type="duplicateValues" dxfId="1620" priority="1621"/>
  </conditionalFormatting>
  <conditionalFormatting sqref="A6128:A6145">
    <cfRule type="duplicateValues" dxfId="1619" priority="1620"/>
  </conditionalFormatting>
  <conditionalFormatting sqref="A6128:A6145">
    <cfRule type="duplicateValues" dxfId="1618" priority="1619"/>
  </conditionalFormatting>
  <conditionalFormatting sqref="A6128:A6145">
    <cfRule type="duplicateValues" dxfId="1617" priority="1617"/>
    <cfRule type="duplicateValues" dxfId="1616" priority="1618"/>
  </conditionalFormatting>
  <conditionalFormatting sqref="A6128:A6145">
    <cfRule type="duplicateValues" dxfId="1615" priority="1616"/>
  </conditionalFormatting>
  <conditionalFormatting sqref="A6128:A6145">
    <cfRule type="duplicateValues" dxfId="1614" priority="1615"/>
  </conditionalFormatting>
  <conditionalFormatting sqref="A6128:A6145">
    <cfRule type="duplicateValues" dxfId="1613" priority="1614"/>
  </conditionalFormatting>
  <conditionalFormatting sqref="A6128:A6145">
    <cfRule type="duplicateValues" dxfId="1612" priority="1613"/>
  </conditionalFormatting>
  <conditionalFormatting sqref="A6128:A6145">
    <cfRule type="duplicateValues" dxfId="1611" priority="1612"/>
  </conditionalFormatting>
  <conditionalFormatting sqref="A6128:A6145">
    <cfRule type="duplicateValues" dxfId="1610" priority="1611"/>
  </conditionalFormatting>
  <conditionalFormatting sqref="A6128:A6145">
    <cfRule type="duplicateValues" dxfId="1609" priority="1610"/>
  </conditionalFormatting>
  <conditionalFormatting sqref="A6128:A6145">
    <cfRule type="duplicateValues" dxfId="1608" priority="1609"/>
  </conditionalFormatting>
  <conditionalFormatting sqref="A6128:A6145">
    <cfRule type="duplicateValues" dxfId="1607" priority="1608"/>
  </conditionalFormatting>
  <conditionalFormatting sqref="A6128:A6145">
    <cfRule type="duplicateValues" dxfId="1606" priority="1607"/>
  </conditionalFormatting>
  <conditionalFormatting sqref="A6128:A6145">
    <cfRule type="duplicateValues" dxfId="1605" priority="1606"/>
  </conditionalFormatting>
  <conditionalFormatting sqref="A6128:A6145">
    <cfRule type="duplicateValues" dxfId="1604" priority="1605"/>
  </conditionalFormatting>
  <conditionalFormatting sqref="A6128:A6145">
    <cfRule type="duplicateValues" dxfId="1603" priority="1604"/>
  </conditionalFormatting>
  <conditionalFormatting sqref="A6128:A6145">
    <cfRule type="duplicateValues" dxfId="1602" priority="1603"/>
  </conditionalFormatting>
  <conditionalFormatting sqref="A6128:A6145">
    <cfRule type="duplicateValues" dxfId="1601" priority="1602"/>
  </conditionalFormatting>
  <conditionalFormatting sqref="A6128:A6145">
    <cfRule type="duplicateValues" dxfId="1600" priority="1601"/>
  </conditionalFormatting>
  <conditionalFormatting sqref="A6128:A6145">
    <cfRule type="duplicateValues" dxfId="1599" priority="1600"/>
  </conditionalFormatting>
  <conditionalFormatting sqref="A6128:A6145">
    <cfRule type="duplicateValues" dxfId="1598" priority="1599"/>
  </conditionalFormatting>
  <conditionalFormatting sqref="A6128:A6145">
    <cfRule type="duplicateValues" dxfId="1597" priority="1598"/>
  </conditionalFormatting>
  <conditionalFormatting sqref="A6128:A6145">
    <cfRule type="duplicateValues" dxfId="1596" priority="1597"/>
  </conditionalFormatting>
  <conditionalFormatting sqref="A6128:A6145">
    <cfRule type="duplicateValues" dxfId="1595" priority="1596"/>
  </conditionalFormatting>
  <conditionalFormatting sqref="A6128:A6145">
    <cfRule type="duplicateValues" dxfId="1594" priority="1595"/>
  </conditionalFormatting>
  <conditionalFormatting sqref="A6128:A6145">
    <cfRule type="duplicateValues" dxfId="1593" priority="1594"/>
  </conditionalFormatting>
  <conditionalFormatting sqref="A6128:A6145">
    <cfRule type="duplicateValues" dxfId="1592" priority="1593"/>
  </conditionalFormatting>
  <conditionalFormatting sqref="A6128:A6145">
    <cfRule type="duplicateValues" dxfId="1591" priority="1592"/>
  </conditionalFormatting>
  <conditionalFormatting sqref="A6128:A6145">
    <cfRule type="duplicateValues" dxfId="1590" priority="1591"/>
  </conditionalFormatting>
  <conditionalFormatting sqref="A6128:A6145">
    <cfRule type="duplicateValues" dxfId="1589" priority="1590"/>
  </conditionalFormatting>
  <conditionalFormatting sqref="A6128:A6145">
    <cfRule type="duplicateValues" dxfId="1588" priority="1589"/>
  </conditionalFormatting>
  <conditionalFormatting sqref="A6128:A6145">
    <cfRule type="duplicateValues" dxfId="1587" priority="1588"/>
  </conditionalFormatting>
  <conditionalFormatting sqref="A6128:A6145">
    <cfRule type="duplicateValues" dxfId="1586" priority="1587"/>
  </conditionalFormatting>
  <conditionalFormatting sqref="A6128:A6145">
    <cfRule type="duplicateValues" dxfId="1585" priority="1586"/>
  </conditionalFormatting>
  <conditionalFormatting sqref="A6128:A6145">
    <cfRule type="duplicateValues" dxfId="1584" priority="1585"/>
  </conditionalFormatting>
  <conditionalFormatting sqref="A6128:A6145">
    <cfRule type="duplicateValues" dxfId="1583" priority="1584"/>
  </conditionalFormatting>
  <conditionalFormatting sqref="A6128:A6145">
    <cfRule type="duplicateValues" dxfId="1582" priority="1583"/>
  </conditionalFormatting>
  <conditionalFormatting sqref="A6128:A6145">
    <cfRule type="duplicateValues" dxfId="1581" priority="1582"/>
  </conditionalFormatting>
  <conditionalFormatting sqref="A6128:A6145">
    <cfRule type="duplicateValues" dxfId="1580" priority="1581"/>
  </conditionalFormatting>
  <conditionalFormatting sqref="A6128:A6145">
    <cfRule type="duplicateValues" dxfId="1579" priority="1580"/>
  </conditionalFormatting>
  <conditionalFormatting sqref="A6128:A6145">
    <cfRule type="duplicateValues" dxfId="1578" priority="1579"/>
  </conditionalFormatting>
  <conditionalFormatting sqref="A6128:A6145">
    <cfRule type="duplicateValues" dxfId="1577" priority="1577"/>
    <cfRule type="duplicateValues" dxfId="1576" priority="1578"/>
  </conditionalFormatting>
  <conditionalFormatting sqref="A6128:A6145">
    <cfRule type="duplicateValues" dxfId="1575" priority="1576"/>
  </conditionalFormatting>
  <conditionalFormatting sqref="A6128:A6145">
    <cfRule type="duplicateValues" dxfId="1574" priority="1575"/>
  </conditionalFormatting>
  <conditionalFormatting sqref="A6128:A6145">
    <cfRule type="duplicateValues" dxfId="1573" priority="1574"/>
  </conditionalFormatting>
  <conditionalFormatting sqref="A6128:A6145">
    <cfRule type="duplicateValues" dxfId="1572" priority="1573"/>
  </conditionalFormatting>
  <conditionalFormatting sqref="A6128:A6145">
    <cfRule type="duplicateValues" dxfId="1571" priority="1572"/>
  </conditionalFormatting>
  <conditionalFormatting sqref="A6128:A6145">
    <cfRule type="duplicateValues" dxfId="1570" priority="1570"/>
    <cfRule type="duplicateValues" dxfId="1569" priority="1571"/>
  </conditionalFormatting>
  <conditionalFormatting sqref="A6128:A6145">
    <cfRule type="duplicateValues" dxfId="1568" priority="1569"/>
  </conditionalFormatting>
  <conditionalFormatting sqref="A6128:A6145">
    <cfRule type="duplicateValues" dxfId="1567" priority="1568"/>
  </conditionalFormatting>
  <conditionalFormatting sqref="A6128:A6145">
    <cfRule type="duplicateValues" dxfId="1566" priority="1567"/>
  </conditionalFormatting>
  <conditionalFormatting sqref="A6128:A6145">
    <cfRule type="duplicateValues" dxfId="1565" priority="1566"/>
  </conditionalFormatting>
  <conditionalFormatting sqref="A6128:A6145">
    <cfRule type="duplicateValues" dxfId="1564" priority="1565"/>
  </conditionalFormatting>
  <conditionalFormatting sqref="A6128:A6145">
    <cfRule type="duplicateValues" dxfId="1563" priority="1564"/>
  </conditionalFormatting>
  <conditionalFormatting sqref="C6146:C6163">
    <cfRule type="cellIs" dxfId="1562" priority="1563" operator="lessThan">
      <formula>$H$2-3650</formula>
    </cfRule>
  </conditionalFormatting>
  <conditionalFormatting sqref="A6146:A6163">
    <cfRule type="duplicateValues" dxfId="1561" priority="1562"/>
  </conditionalFormatting>
  <conditionalFormatting sqref="A6146:A6163">
    <cfRule type="duplicateValues" dxfId="1560" priority="1561"/>
  </conditionalFormatting>
  <conditionalFormatting sqref="A6146:A6163">
    <cfRule type="duplicateValues" dxfId="1559" priority="1560"/>
  </conditionalFormatting>
  <conditionalFormatting sqref="A6146:A6163">
    <cfRule type="duplicateValues" dxfId="1558" priority="1559"/>
  </conditionalFormatting>
  <conditionalFormatting sqref="A6146:A6163">
    <cfRule type="duplicateValues" dxfId="1557" priority="1557"/>
    <cfRule type="duplicateValues" dxfId="1556" priority="1558"/>
  </conditionalFormatting>
  <conditionalFormatting sqref="A6146:A6163">
    <cfRule type="duplicateValues" dxfId="1555" priority="1556"/>
  </conditionalFormatting>
  <conditionalFormatting sqref="A6146:A6163">
    <cfRule type="duplicateValues" dxfId="1554" priority="1555"/>
  </conditionalFormatting>
  <conditionalFormatting sqref="A6146:A6163">
    <cfRule type="duplicateValues" dxfId="1553" priority="1554"/>
  </conditionalFormatting>
  <conditionalFormatting sqref="A6146:A6163">
    <cfRule type="duplicateValues" dxfId="1552" priority="1553"/>
  </conditionalFormatting>
  <conditionalFormatting sqref="A6146:A6163">
    <cfRule type="duplicateValues" dxfId="1551" priority="1552"/>
  </conditionalFormatting>
  <conditionalFormatting sqref="A6146:A6163">
    <cfRule type="duplicateValues" dxfId="1550" priority="1551"/>
  </conditionalFormatting>
  <conditionalFormatting sqref="A6146:A6163">
    <cfRule type="duplicateValues" dxfId="1549" priority="1550"/>
  </conditionalFormatting>
  <conditionalFormatting sqref="A6146:A6163">
    <cfRule type="duplicateValues" dxfId="1548" priority="1549"/>
  </conditionalFormatting>
  <conditionalFormatting sqref="A6146:A6163">
    <cfRule type="duplicateValues" dxfId="1547" priority="1548"/>
  </conditionalFormatting>
  <conditionalFormatting sqref="A6146:A6163">
    <cfRule type="duplicateValues" dxfId="1546" priority="1547"/>
  </conditionalFormatting>
  <conditionalFormatting sqref="A6146:A6163">
    <cfRule type="duplicateValues" dxfId="1545" priority="1546"/>
  </conditionalFormatting>
  <conditionalFormatting sqref="A6146:A6163">
    <cfRule type="duplicateValues" dxfId="1544" priority="1545"/>
  </conditionalFormatting>
  <conditionalFormatting sqref="A6146:A6163">
    <cfRule type="duplicateValues" dxfId="1543" priority="1544"/>
  </conditionalFormatting>
  <conditionalFormatting sqref="A6146:A6163">
    <cfRule type="duplicateValues" dxfId="1542" priority="1543"/>
  </conditionalFormatting>
  <conditionalFormatting sqref="A6146:A6163">
    <cfRule type="duplicateValues" dxfId="1541" priority="1542"/>
  </conditionalFormatting>
  <conditionalFormatting sqref="A6146:A6163">
    <cfRule type="duplicateValues" dxfId="1540" priority="1541"/>
  </conditionalFormatting>
  <conditionalFormatting sqref="A6146:A6163">
    <cfRule type="duplicateValues" dxfId="1539" priority="1540"/>
  </conditionalFormatting>
  <conditionalFormatting sqref="A6146:A6163">
    <cfRule type="duplicateValues" dxfId="1538" priority="1539"/>
  </conditionalFormatting>
  <conditionalFormatting sqref="A6146:A6163">
    <cfRule type="duplicateValues" dxfId="1537" priority="1538"/>
  </conditionalFormatting>
  <conditionalFormatting sqref="A6146:A6163">
    <cfRule type="duplicateValues" dxfId="1536" priority="1537"/>
  </conditionalFormatting>
  <conditionalFormatting sqref="A6146:A6163">
    <cfRule type="duplicateValues" dxfId="1535" priority="1536"/>
  </conditionalFormatting>
  <conditionalFormatting sqref="A6146:A6163">
    <cfRule type="duplicateValues" dxfId="1534" priority="1535"/>
  </conditionalFormatting>
  <conditionalFormatting sqref="A6146:A6163">
    <cfRule type="duplicateValues" dxfId="1533" priority="1534"/>
  </conditionalFormatting>
  <conditionalFormatting sqref="A6146:A6163">
    <cfRule type="duplicateValues" dxfId="1532" priority="1533"/>
  </conditionalFormatting>
  <conditionalFormatting sqref="A6146:A6163">
    <cfRule type="duplicateValues" dxfId="1531" priority="1532"/>
  </conditionalFormatting>
  <conditionalFormatting sqref="A6146:A6163">
    <cfRule type="duplicateValues" dxfId="1530" priority="1531"/>
  </conditionalFormatting>
  <conditionalFormatting sqref="A6146:A6163">
    <cfRule type="duplicateValues" dxfId="1529" priority="1530"/>
  </conditionalFormatting>
  <conditionalFormatting sqref="A6146:A6163">
    <cfRule type="duplicateValues" dxfId="1528" priority="1529"/>
  </conditionalFormatting>
  <conditionalFormatting sqref="A6146:A6163">
    <cfRule type="duplicateValues" dxfId="1527" priority="1528"/>
  </conditionalFormatting>
  <conditionalFormatting sqref="A6146:A6163">
    <cfRule type="duplicateValues" dxfId="1526" priority="1527"/>
  </conditionalFormatting>
  <conditionalFormatting sqref="A6146:A6163">
    <cfRule type="duplicateValues" dxfId="1525" priority="1526"/>
  </conditionalFormatting>
  <conditionalFormatting sqref="A6146:A6163">
    <cfRule type="duplicateValues" dxfId="1524" priority="1525"/>
  </conditionalFormatting>
  <conditionalFormatting sqref="A6146:A6163">
    <cfRule type="duplicateValues" dxfId="1523" priority="1524"/>
  </conditionalFormatting>
  <conditionalFormatting sqref="A6146:A6163">
    <cfRule type="duplicateValues" dxfId="1522" priority="1523"/>
  </conditionalFormatting>
  <conditionalFormatting sqref="A6146:A6163">
    <cfRule type="duplicateValues" dxfId="1521" priority="1522"/>
  </conditionalFormatting>
  <conditionalFormatting sqref="A6146:A6163">
    <cfRule type="duplicateValues" dxfId="1520" priority="1521"/>
  </conditionalFormatting>
  <conditionalFormatting sqref="A6146:A6163">
    <cfRule type="duplicateValues" dxfId="1519" priority="1520"/>
  </conditionalFormatting>
  <conditionalFormatting sqref="A6146:A6163">
    <cfRule type="duplicateValues" dxfId="1518" priority="1519"/>
  </conditionalFormatting>
  <conditionalFormatting sqref="A6146:A6163">
    <cfRule type="duplicateValues" dxfId="1517" priority="1517"/>
    <cfRule type="duplicateValues" dxfId="1516" priority="1518"/>
  </conditionalFormatting>
  <conditionalFormatting sqref="A6146:A6163">
    <cfRule type="duplicateValues" dxfId="1515" priority="1516"/>
  </conditionalFormatting>
  <conditionalFormatting sqref="A6146:A6163">
    <cfRule type="duplicateValues" dxfId="1514" priority="1515"/>
  </conditionalFormatting>
  <conditionalFormatting sqref="A6146:A6163">
    <cfRule type="duplicateValues" dxfId="1513" priority="1514"/>
  </conditionalFormatting>
  <conditionalFormatting sqref="A6146:A6163">
    <cfRule type="duplicateValues" dxfId="1512" priority="1513"/>
  </conditionalFormatting>
  <conditionalFormatting sqref="A6146:A6163">
    <cfRule type="duplicateValues" dxfId="1511" priority="1512"/>
  </conditionalFormatting>
  <conditionalFormatting sqref="A6146:A6163">
    <cfRule type="duplicateValues" dxfId="1510" priority="1510"/>
    <cfRule type="duplicateValues" dxfId="1509" priority="1511"/>
  </conditionalFormatting>
  <conditionalFormatting sqref="A6146:A6163">
    <cfRule type="duplicateValues" dxfId="1508" priority="1509"/>
  </conditionalFormatting>
  <conditionalFormatting sqref="A6146:A6163">
    <cfRule type="duplicateValues" dxfId="1507" priority="1508"/>
  </conditionalFormatting>
  <conditionalFormatting sqref="A6146:A6163">
    <cfRule type="duplicateValues" dxfId="1506" priority="1507"/>
  </conditionalFormatting>
  <conditionalFormatting sqref="A6146:A6163">
    <cfRule type="duplicateValues" dxfId="1505" priority="1506"/>
  </conditionalFormatting>
  <conditionalFormatting sqref="A6146:A6163">
    <cfRule type="duplicateValues" dxfId="1504" priority="1505"/>
  </conditionalFormatting>
  <conditionalFormatting sqref="A6146:A6163">
    <cfRule type="duplicateValues" dxfId="1503" priority="1504"/>
  </conditionalFormatting>
  <conditionalFormatting sqref="C6164:C6181">
    <cfRule type="cellIs" dxfId="1502" priority="1503" operator="lessThan">
      <formula>$H$2-3650</formula>
    </cfRule>
  </conditionalFormatting>
  <conditionalFormatting sqref="A6164:A6181">
    <cfRule type="duplicateValues" dxfId="1501" priority="1502"/>
  </conditionalFormatting>
  <conditionalFormatting sqref="A6164:A6181">
    <cfRule type="duplicateValues" dxfId="1500" priority="1501"/>
  </conditionalFormatting>
  <conditionalFormatting sqref="A6164:A6181">
    <cfRule type="duplicateValues" dxfId="1499" priority="1500"/>
  </conditionalFormatting>
  <conditionalFormatting sqref="A6164:A6181">
    <cfRule type="duplicateValues" dxfId="1498" priority="1499"/>
  </conditionalFormatting>
  <conditionalFormatting sqref="A6164:A6181">
    <cfRule type="duplicateValues" dxfId="1497" priority="1497"/>
    <cfRule type="duplicateValues" dxfId="1496" priority="1498"/>
  </conditionalFormatting>
  <conditionalFormatting sqref="A6164:A6181">
    <cfRule type="duplicateValues" dxfId="1495" priority="1496"/>
  </conditionalFormatting>
  <conditionalFormatting sqref="A6164:A6181">
    <cfRule type="duplicateValues" dxfId="1494" priority="1495"/>
  </conditionalFormatting>
  <conditionalFormatting sqref="A6164:A6181">
    <cfRule type="duplicateValues" dxfId="1493" priority="1494"/>
  </conditionalFormatting>
  <conditionalFormatting sqref="A6164:A6181">
    <cfRule type="duplicateValues" dxfId="1492" priority="1493"/>
  </conditionalFormatting>
  <conditionalFormatting sqref="A6164:A6181">
    <cfRule type="duplicateValues" dxfId="1491" priority="1492"/>
  </conditionalFormatting>
  <conditionalFormatting sqref="A6164:A6181">
    <cfRule type="duplicateValues" dxfId="1490" priority="1491"/>
  </conditionalFormatting>
  <conditionalFormatting sqref="A6164:A6181">
    <cfRule type="duplicateValues" dxfId="1489" priority="1490"/>
  </conditionalFormatting>
  <conditionalFormatting sqref="A6164:A6181">
    <cfRule type="duplicateValues" dxfId="1488" priority="1489"/>
  </conditionalFormatting>
  <conditionalFormatting sqref="A6164:A6181">
    <cfRule type="duplicateValues" dxfId="1487" priority="1488"/>
  </conditionalFormatting>
  <conditionalFormatting sqref="A6164:A6181">
    <cfRule type="duplicateValues" dxfId="1486" priority="1487"/>
  </conditionalFormatting>
  <conditionalFormatting sqref="A6164:A6181">
    <cfRule type="duplicateValues" dxfId="1485" priority="1486"/>
  </conditionalFormatting>
  <conditionalFormatting sqref="A6164:A6181">
    <cfRule type="duplicateValues" dxfId="1484" priority="1485"/>
  </conditionalFormatting>
  <conditionalFormatting sqref="A6164:A6181">
    <cfRule type="duplicateValues" dxfId="1483" priority="1484"/>
  </conditionalFormatting>
  <conditionalFormatting sqref="A6164:A6181">
    <cfRule type="duplicateValues" dxfId="1482" priority="1483"/>
  </conditionalFormatting>
  <conditionalFormatting sqref="A6164:A6181">
    <cfRule type="duplicateValues" dxfId="1481" priority="1482"/>
  </conditionalFormatting>
  <conditionalFormatting sqref="A6164:A6181">
    <cfRule type="duplicateValues" dxfId="1480" priority="1481"/>
  </conditionalFormatting>
  <conditionalFormatting sqref="A6164:A6181">
    <cfRule type="duplicateValues" dxfId="1479" priority="1480"/>
  </conditionalFormatting>
  <conditionalFormatting sqref="A6164:A6181">
    <cfRule type="duplicateValues" dxfId="1478" priority="1479"/>
  </conditionalFormatting>
  <conditionalFormatting sqref="A6164:A6181">
    <cfRule type="duplicateValues" dxfId="1477" priority="1478"/>
  </conditionalFormatting>
  <conditionalFormatting sqref="A6164:A6181">
    <cfRule type="duplicateValues" dxfId="1476" priority="1477"/>
  </conditionalFormatting>
  <conditionalFormatting sqref="A6164:A6181">
    <cfRule type="duplicateValues" dxfId="1475" priority="1476"/>
  </conditionalFormatting>
  <conditionalFormatting sqref="A6164:A6181">
    <cfRule type="duplicateValues" dxfId="1474" priority="1475"/>
  </conditionalFormatting>
  <conditionalFormatting sqref="A6164:A6181">
    <cfRule type="duplicateValues" dxfId="1473" priority="1474"/>
  </conditionalFormatting>
  <conditionalFormatting sqref="A6164:A6181">
    <cfRule type="duplicateValues" dxfId="1472" priority="1473"/>
  </conditionalFormatting>
  <conditionalFormatting sqref="A6164:A6181">
    <cfRule type="duplicateValues" dxfId="1471" priority="1472"/>
  </conditionalFormatting>
  <conditionalFormatting sqref="A6164:A6181">
    <cfRule type="duplicateValues" dxfId="1470" priority="1471"/>
  </conditionalFormatting>
  <conditionalFormatting sqref="A6164:A6181">
    <cfRule type="duplicateValues" dxfId="1469" priority="1470"/>
  </conditionalFormatting>
  <conditionalFormatting sqref="A6164:A6181">
    <cfRule type="duplicateValues" dxfId="1468" priority="1469"/>
  </conditionalFormatting>
  <conditionalFormatting sqref="A6164:A6181">
    <cfRule type="duplicateValues" dxfId="1467" priority="1468"/>
  </conditionalFormatting>
  <conditionalFormatting sqref="A6164:A6181">
    <cfRule type="duplicateValues" dxfId="1466" priority="1467"/>
  </conditionalFormatting>
  <conditionalFormatting sqref="A6164:A6181">
    <cfRule type="duplicateValues" dxfId="1465" priority="1466"/>
  </conditionalFormatting>
  <conditionalFormatting sqref="A6164:A6181">
    <cfRule type="duplicateValues" dxfId="1464" priority="1465"/>
  </conditionalFormatting>
  <conditionalFormatting sqref="A6164:A6181">
    <cfRule type="duplicateValues" dxfId="1463" priority="1464"/>
  </conditionalFormatting>
  <conditionalFormatting sqref="A6164:A6181">
    <cfRule type="duplicateValues" dxfId="1462" priority="1463"/>
  </conditionalFormatting>
  <conditionalFormatting sqref="A6164:A6181">
    <cfRule type="duplicateValues" dxfId="1461" priority="1462"/>
  </conditionalFormatting>
  <conditionalFormatting sqref="A6164:A6181">
    <cfRule type="duplicateValues" dxfId="1460" priority="1461"/>
  </conditionalFormatting>
  <conditionalFormatting sqref="A6164:A6181">
    <cfRule type="duplicateValues" dxfId="1459" priority="1460"/>
  </conditionalFormatting>
  <conditionalFormatting sqref="A6164:A6181">
    <cfRule type="duplicateValues" dxfId="1458" priority="1459"/>
  </conditionalFormatting>
  <conditionalFormatting sqref="A6164:A6181">
    <cfRule type="duplicateValues" dxfId="1457" priority="1457"/>
    <cfRule type="duplicateValues" dxfId="1456" priority="1458"/>
  </conditionalFormatting>
  <conditionalFormatting sqref="A6164:A6181">
    <cfRule type="duplicateValues" dxfId="1455" priority="1456"/>
  </conditionalFormatting>
  <conditionalFormatting sqref="A6164:A6181">
    <cfRule type="duplicateValues" dxfId="1454" priority="1455"/>
  </conditionalFormatting>
  <conditionalFormatting sqref="A6164:A6181">
    <cfRule type="duplicateValues" dxfId="1453" priority="1454"/>
  </conditionalFormatting>
  <conditionalFormatting sqref="A6164:A6181">
    <cfRule type="duplicateValues" dxfId="1452" priority="1453"/>
  </conditionalFormatting>
  <conditionalFormatting sqref="A6164:A6181">
    <cfRule type="duplicateValues" dxfId="1451" priority="1452"/>
  </conditionalFormatting>
  <conditionalFormatting sqref="A6164:A6181">
    <cfRule type="duplicateValues" dxfId="1450" priority="1450"/>
    <cfRule type="duplicateValues" dxfId="1449" priority="1451"/>
  </conditionalFormatting>
  <conditionalFormatting sqref="A6164:A6181">
    <cfRule type="duplicateValues" dxfId="1448" priority="1449"/>
  </conditionalFormatting>
  <conditionalFormatting sqref="A6164:A6181">
    <cfRule type="duplicateValues" dxfId="1447" priority="1448"/>
  </conditionalFormatting>
  <conditionalFormatting sqref="A6164:A6181">
    <cfRule type="duplicateValues" dxfId="1446" priority="1447"/>
  </conditionalFormatting>
  <conditionalFormatting sqref="A6164:A6181">
    <cfRule type="duplicateValues" dxfId="1445" priority="1446"/>
  </conditionalFormatting>
  <conditionalFormatting sqref="A6164:A6181">
    <cfRule type="duplicateValues" dxfId="1444" priority="1445"/>
  </conditionalFormatting>
  <conditionalFormatting sqref="A6164:A6181">
    <cfRule type="duplicateValues" dxfId="1443" priority="1444"/>
  </conditionalFormatting>
  <conditionalFormatting sqref="C6182:C6199">
    <cfRule type="cellIs" dxfId="1442" priority="1443" operator="lessThan">
      <formula>$H$2-3650</formula>
    </cfRule>
  </conditionalFormatting>
  <conditionalFormatting sqref="A6182:A6199">
    <cfRule type="duplicateValues" dxfId="1441" priority="1442"/>
  </conditionalFormatting>
  <conditionalFormatting sqref="A6182:A6199">
    <cfRule type="duplicateValues" dxfId="1440" priority="1441"/>
  </conditionalFormatting>
  <conditionalFormatting sqref="A6182:A6199">
    <cfRule type="duplicateValues" dxfId="1439" priority="1440"/>
  </conditionalFormatting>
  <conditionalFormatting sqref="A6182:A6199">
    <cfRule type="duplicateValues" dxfId="1438" priority="1439"/>
  </conditionalFormatting>
  <conditionalFormatting sqref="A6182:A6199">
    <cfRule type="duplicateValues" dxfId="1437" priority="1437"/>
    <cfRule type="duplicateValues" dxfId="1436" priority="1438"/>
  </conditionalFormatting>
  <conditionalFormatting sqref="A6182:A6199">
    <cfRule type="duplicateValues" dxfId="1435" priority="1436"/>
  </conditionalFormatting>
  <conditionalFormatting sqref="A6182:A6199">
    <cfRule type="duplicateValues" dxfId="1434" priority="1435"/>
  </conditionalFormatting>
  <conditionalFormatting sqref="A6182:A6199">
    <cfRule type="duplicateValues" dxfId="1433" priority="1434"/>
  </conditionalFormatting>
  <conditionalFormatting sqref="A6182:A6199">
    <cfRule type="duplicateValues" dxfId="1432" priority="1433"/>
  </conditionalFormatting>
  <conditionalFormatting sqref="A6182:A6199">
    <cfRule type="duplicateValues" dxfId="1431" priority="1432"/>
  </conditionalFormatting>
  <conditionalFormatting sqref="A6182:A6199">
    <cfRule type="duplicateValues" dxfId="1430" priority="1431"/>
  </conditionalFormatting>
  <conditionalFormatting sqref="A6182:A6199">
    <cfRule type="duplicateValues" dxfId="1429" priority="1430"/>
  </conditionalFormatting>
  <conditionalFormatting sqref="A6182:A6199">
    <cfRule type="duplicateValues" dxfId="1428" priority="1429"/>
  </conditionalFormatting>
  <conditionalFormatting sqref="A6182:A6199">
    <cfRule type="duplicateValues" dxfId="1427" priority="1428"/>
  </conditionalFormatting>
  <conditionalFormatting sqref="A6182:A6199">
    <cfRule type="duplicateValues" dxfId="1426" priority="1427"/>
  </conditionalFormatting>
  <conditionalFormatting sqref="A6182:A6199">
    <cfRule type="duplicateValues" dxfId="1425" priority="1426"/>
  </conditionalFormatting>
  <conditionalFormatting sqref="A6182:A6199">
    <cfRule type="duplicateValues" dxfId="1424" priority="1425"/>
  </conditionalFormatting>
  <conditionalFormatting sqref="A6182:A6199">
    <cfRule type="duplicateValues" dxfId="1423" priority="1424"/>
  </conditionalFormatting>
  <conditionalFormatting sqref="A6182:A6199">
    <cfRule type="duplicateValues" dxfId="1422" priority="1423"/>
  </conditionalFormatting>
  <conditionalFormatting sqref="A6182:A6199">
    <cfRule type="duplicateValues" dxfId="1421" priority="1422"/>
  </conditionalFormatting>
  <conditionalFormatting sqref="A6182:A6199">
    <cfRule type="duplicateValues" dxfId="1420" priority="1421"/>
  </conditionalFormatting>
  <conditionalFormatting sqref="A6182:A6199">
    <cfRule type="duplicateValues" dxfId="1419" priority="1420"/>
  </conditionalFormatting>
  <conditionalFormatting sqref="A6182:A6199">
    <cfRule type="duplicateValues" dxfId="1418" priority="1419"/>
  </conditionalFormatting>
  <conditionalFormatting sqref="A6182:A6199">
    <cfRule type="duplicateValues" dxfId="1417" priority="1418"/>
  </conditionalFormatting>
  <conditionalFormatting sqref="A6182:A6199">
    <cfRule type="duplicateValues" dxfId="1416" priority="1417"/>
  </conditionalFormatting>
  <conditionalFormatting sqref="A6182:A6199">
    <cfRule type="duplicateValues" dxfId="1415" priority="1416"/>
  </conditionalFormatting>
  <conditionalFormatting sqref="A6182:A6199">
    <cfRule type="duplicateValues" dxfId="1414" priority="1415"/>
  </conditionalFormatting>
  <conditionalFormatting sqref="A6182:A6199">
    <cfRule type="duplicateValues" dxfId="1413" priority="1414"/>
  </conditionalFormatting>
  <conditionalFormatting sqref="A6182:A6199">
    <cfRule type="duplicateValues" dxfId="1412" priority="1413"/>
  </conditionalFormatting>
  <conditionalFormatting sqref="A6182:A6199">
    <cfRule type="duplicateValues" dxfId="1411" priority="1412"/>
  </conditionalFormatting>
  <conditionalFormatting sqref="A6182:A6199">
    <cfRule type="duplicateValues" dxfId="1410" priority="1411"/>
  </conditionalFormatting>
  <conditionalFormatting sqref="A6182:A6199">
    <cfRule type="duplicateValues" dxfId="1409" priority="1410"/>
  </conditionalFormatting>
  <conditionalFormatting sqref="A6182:A6199">
    <cfRule type="duplicateValues" dxfId="1408" priority="1409"/>
  </conditionalFormatting>
  <conditionalFormatting sqref="A6182:A6199">
    <cfRule type="duplicateValues" dxfId="1407" priority="1408"/>
  </conditionalFormatting>
  <conditionalFormatting sqref="A6182:A6199">
    <cfRule type="duplicateValues" dxfId="1406" priority="1407"/>
  </conditionalFormatting>
  <conditionalFormatting sqref="A6182:A6199">
    <cfRule type="duplicateValues" dxfId="1405" priority="1406"/>
  </conditionalFormatting>
  <conditionalFormatting sqref="A6182:A6199">
    <cfRule type="duplicateValues" dxfId="1404" priority="1405"/>
  </conditionalFormatting>
  <conditionalFormatting sqref="A6182:A6199">
    <cfRule type="duplicateValues" dxfId="1403" priority="1404"/>
  </conditionalFormatting>
  <conditionalFormatting sqref="A6182:A6199">
    <cfRule type="duplicateValues" dxfId="1402" priority="1403"/>
  </conditionalFormatting>
  <conditionalFormatting sqref="A6182:A6199">
    <cfRule type="duplicateValues" dxfId="1401" priority="1402"/>
  </conditionalFormatting>
  <conditionalFormatting sqref="A6182:A6199">
    <cfRule type="duplicateValues" dxfId="1400" priority="1401"/>
  </conditionalFormatting>
  <conditionalFormatting sqref="A6182:A6199">
    <cfRule type="duplicateValues" dxfId="1399" priority="1400"/>
  </conditionalFormatting>
  <conditionalFormatting sqref="A6182:A6199">
    <cfRule type="duplicateValues" dxfId="1398" priority="1399"/>
  </conditionalFormatting>
  <conditionalFormatting sqref="A6182:A6199">
    <cfRule type="duplicateValues" dxfId="1397" priority="1397"/>
    <cfRule type="duplicateValues" dxfId="1396" priority="1398"/>
  </conditionalFormatting>
  <conditionalFormatting sqref="A6182:A6199">
    <cfRule type="duplicateValues" dxfId="1395" priority="1396"/>
  </conditionalFormatting>
  <conditionalFormatting sqref="A6182:A6199">
    <cfRule type="duplicateValues" dxfId="1394" priority="1395"/>
  </conditionalFormatting>
  <conditionalFormatting sqref="A6182:A6199">
    <cfRule type="duplicateValues" dxfId="1393" priority="1394"/>
  </conditionalFormatting>
  <conditionalFormatting sqref="A6182:A6199">
    <cfRule type="duplicateValues" dxfId="1392" priority="1393"/>
  </conditionalFormatting>
  <conditionalFormatting sqref="A6182:A6199">
    <cfRule type="duplicateValues" dxfId="1391" priority="1392"/>
  </conditionalFormatting>
  <conditionalFormatting sqref="A6182:A6199">
    <cfRule type="duplicateValues" dxfId="1390" priority="1390"/>
    <cfRule type="duplicateValues" dxfId="1389" priority="1391"/>
  </conditionalFormatting>
  <conditionalFormatting sqref="A6182:A6199">
    <cfRule type="duplicateValues" dxfId="1388" priority="1389"/>
  </conditionalFormatting>
  <conditionalFormatting sqref="A6182:A6199">
    <cfRule type="duplicateValues" dxfId="1387" priority="1388"/>
  </conditionalFormatting>
  <conditionalFormatting sqref="A6182:A6199">
    <cfRule type="duplicateValues" dxfId="1386" priority="1387"/>
  </conditionalFormatting>
  <conditionalFormatting sqref="A6182:A6199">
    <cfRule type="duplicateValues" dxfId="1385" priority="1386"/>
  </conditionalFormatting>
  <conditionalFormatting sqref="A6182:A6199">
    <cfRule type="duplicateValues" dxfId="1384" priority="1385"/>
  </conditionalFormatting>
  <conditionalFormatting sqref="A6182:A6199">
    <cfRule type="duplicateValues" dxfId="1383" priority="1384"/>
  </conditionalFormatting>
  <conditionalFormatting sqref="C6200:C6217">
    <cfRule type="cellIs" dxfId="1382" priority="1383" operator="lessThan">
      <formula>$H$2-3650</formula>
    </cfRule>
  </conditionalFormatting>
  <conditionalFormatting sqref="A6200:A6217">
    <cfRule type="duplicateValues" dxfId="1381" priority="1382"/>
  </conditionalFormatting>
  <conditionalFormatting sqref="A6200:A6217">
    <cfRule type="duplicateValues" dxfId="1380" priority="1381"/>
  </conditionalFormatting>
  <conditionalFormatting sqref="A6200:A6217">
    <cfRule type="duplicateValues" dxfId="1379" priority="1380"/>
  </conditionalFormatting>
  <conditionalFormatting sqref="A6200:A6217">
    <cfRule type="duplicateValues" dxfId="1378" priority="1379"/>
  </conditionalFormatting>
  <conditionalFormatting sqref="A6200:A6217">
    <cfRule type="duplicateValues" dxfId="1377" priority="1377"/>
    <cfRule type="duplicateValues" dxfId="1376" priority="1378"/>
  </conditionalFormatting>
  <conditionalFormatting sqref="A6200:A6217">
    <cfRule type="duplicateValues" dxfId="1375" priority="1376"/>
  </conditionalFormatting>
  <conditionalFormatting sqref="A6200:A6217">
    <cfRule type="duplicateValues" dxfId="1374" priority="1375"/>
  </conditionalFormatting>
  <conditionalFormatting sqref="A6200:A6217">
    <cfRule type="duplicateValues" dxfId="1373" priority="1374"/>
  </conditionalFormatting>
  <conditionalFormatting sqref="A6200:A6217">
    <cfRule type="duplicateValues" dxfId="1372" priority="1373"/>
  </conditionalFormatting>
  <conditionalFormatting sqref="A6200:A6217">
    <cfRule type="duplicateValues" dxfId="1371" priority="1372"/>
  </conditionalFormatting>
  <conditionalFormatting sqref="A6200:A6217">
    <cfRule type="duplicateValues" dxfId="1370" priority="1371"/>
  </conditionalFormatting>
  <conditionalFormatting sqref="A6200:A6217">
    <cfRule type="duplicateValues" dxfId="1369" priority="1370"/>
  </conditionalFormatting>
  <conditionalFormatting sqref="A6200:A6217">
    <cfRule type="duplicateValues" dxfId="1368" priority="1369"/>
  </conditionalFormatting>
  <conditionalFormatting sqref="A6200:A6217">
    <cfRule type="duplicateValues" dxfId="1367" priority="1368"/>
  </conditionalFormatting>
  <conditionalFormatting sqref="A6200:A6217">
    <cfRule type="duplicateValues" dxfId="1366" priority="1367"/>
  </conditionalFormatting>
  <conditionalFormatting sqref="A6200:A6217">
    <cfRule type="duplicateValues" dxfId="1365" priority="1366"/>
  </conditionalFormatting>
  <conditionalFormatting sqref="A6200:A6217">
    <cfRule type="duplicateValues" dxfId="1364" priority="1365"/>
  </conditionalFormatting>
  <conditionalFormatting sqref="A6200:A6217">
    <cfRule type="duplicateValues" dxfId="1363" priority="1364"/>
  </conditionalFormatting>
  <conditionalFormatting sqref="A6200:A6217">
    <cfRule type="duplicateValues" dxfId="1362" priority="1363"/>
  </conditionalFormatting>
  <conditionalFormatting sqref="A6200:A6217">
    <cfRule type="duplicateValues" dxfId="1361" priority="1362"/>
  </conditionalFormatting>
  <conditionalFormatting sqref="A6200:A6217">
    <cfRule type="duplicateValues" dxfId="1360" priority="1361"/>
  </conditionalFormatting>
  <conditionalFormatting sqref="A6200:A6217">
    <cfRule type="duplicateValues" dxfId="1359" priority="1360"/>
  </conditionalFormatting>
  <conditionalFormatting sqref="A6200:A6217">
    <cfRule type="duplicateValues" dxfId="1358" priority="1359"/>
  </conditionalFormatting>
  <conditionalFormatting sqref="A6200:A6217">
    <cfRule type="duplicateValues" dxfId="1357" priority="1358"/>
  </conditionalFormatting>
  <conditionalFormatting sqref="A6200:A6217">
    <cfRule type="duplicateValues" dxfId="1356" priority="1357"/>
  </conditionalFormatting>
  <conditionalFormatting sqref="A6200:A6217">
    <cfRule type="duplicateValues" dxfId="1355" priority="1356"/>
  </conditionalFormatting>
  <conditionalFormatting sqref="A6200:A6217">
    <cfRule type="duplicateValues" dxfId="1354" priority="1355"/>
  </conditionalFormatting>
  <conditionalFormatting sqref="A6200:A6217">
    <cfRule type="duplicateValues" dxfId="1353" priority="1354"/>
  </conditionalFormatting>
  <conditionalFormatting sqref="A6200:A6217">
    <cfRule type="duplicateValues" dxfId="1352" priority="1353"/>
  </conditionalFormatting>
  <conditionalFormatting sqref="A6200:A6217">
    <cfRule type="duplicateValues" dxfId="1351" priority="1352"/>
  </conditionalFormatting>
  <conditionalFormatting sqref="A6200:A6217">
    <cfRule type="duplicateValues" dxfId="1350" priority="1351"/>
  </conditionalFormatting>
  <conditionalFormatting sqref="A6200:A6217">
    <cfRule type="duplicateValues" dxfId="1349" priority="1350"/>
  </conditionalFormatting>
  <conditionalFormatting sqref="A6200:A6217">
    <cfRule type="duplicateValues" dxfId="1348" priority="1349"/>
  </conditionalFormatting>
  <conditionalFormatting sqref="A6200:A6217">
    <cfRule type="duplicateValues" dxfId="1347" priority="1348"/>
  </conditionalFormatting>
  <conditionalFormatting sqref="A6200:A6217">
    <cfRule type="duplicateValues" dxfId="1346" priority="1347"/>
  </conditionalFormatting>
  <conditionalFormatting sqref="A6200:A6217">
    <cfRule type="duplicateValues" dxfId="1345" priority="1346"/>
  </conditionalFormatting>
  <conditionalFormatting sqref="A6200:A6217">
    <cfRule type="duplicateValues" dxfId="1344" priority="1345"/>
  </conditionalFormatting>
  <conditionalFormatting sqref="A6200:A6217">
    <cfRule type="duplicateValues" dxfId="1343" priority="1344"/>
  </conditionalFormatting>
  <conditionalFormatting sqref="A6200:A6217">
    <cfRule type="duplicateValues" dxfId="1342" priority="1343"/>
  </conditionalFormatting>
  <conditionalFormatting sqref="A6200:A6217">
    <cfRule type="duplicateValues" dxfId="1341" priority="1342"/>
  </conditionalFormatting>
  <conditionalFormatting sqref="A6200:A6217">
    <cfRule type="duplicateValues" dxfId="1340" priority="1341"/>
  </conditionalFormatting>
  <conditionalFormatting sqref="A6200:A6217">
    <cfRule type="duplicateValues" dxfId="1339" priority="1340"/>
  </conditionalFormatting>
  <conditionalFormatting sqref="A6200:A6217">
    <cfRule type="duplicateValues" dxfId="1338" priority="1339"/>
  </conditionalFormatting>
  <conditionalFormatting sqref="A6200:A6217">
    <cfRule type="duplicateValues" dxfId="1337" priority="1337"/>
    <cfRule type="duplicateValues" dxfId="1336" priority="1338"/>
  </conditionalFormatting>
  <conditionalFormatting sqref="A6200:A6217">
    <cfRule type="duplicateValues" dxfId="1335" priority="1336"/>
  </conditionalFormatting>
  <conditionalFormatting sqref="A6200:A6217">
    <cfRule type="duplicateValues" dxfId="1334" priority="1335"/>
  </conditionalFormatting>
  <conditionalFormatting sqref="A6200:A6217">
    <cfRule type="duplicateValues" dxfId="1333" priority="1334"/>
  </conditionalFormatting>
  <conditionalFormatting sqref="A6200:A6217">
    <cfRule type="duplicateValues" dxfId="1332" priority="1333"/>
  </conditionalFormatting>
  <conditionalFormatting sqref="A6200:A6217">
    <cfRule type="duplicateValues" dxfId="1331" priority="1332"/>
  </conditionalFormatting>
  <conditionalFormatting sqref="A6200:A6217">
    <cfRule type="duplicateValues" dxfId="1330" priority="1330"/>
    <cfRule type="duplicateValues" dxfId="1329" priority="1331"/>
  </conditionalFormatting>
  <conditionalFormatting sqref="A6200:A6217">
    <cfRule type="duplicateValues" dxfId="1328" priority="1329"/>
  </conditionalFormatting>
  <conditionalFormatting sqref="A6200:A6217">
    <cfRule type="duplicateValues" dxfId="1327" priority="1328"/>
  </conditionalFormatting>
  <conditionalFormatting sqref="A6200:A6217">
    <cfRule type="duplicateValues" dxfId="1326" priority="1327"/>
  </conditionalFormatting>
  <conditionalFormatting sqref="A6200:A6217">
    <cfRule type="duplicateValues" dxfId="1325" priority="1326"/>
  </conditionalFormatting>
  <conditionalFormatting sqref="A6200:A6217">
    <cfRule type="duplicateValues" dxfId="1324" priority="1325"/>
  </conditionalFormatting>
  <conditionalFormatting sqref="A6200:A6217">
    <cfRule type="duplicateValues" dxfId="1323" priority="1324"/>
  </conditionalFormatting>
  <conditionalFormatting sqref="C6218:C6235">
    <cfRule type="cellIs" dxfId="1322" priority="1323" operator="lessThan">
      <formula>$H$2-3650</formula>
    </cfRule>
  </conditionalFormatting>
  <conditionalFormatting sqref="A6218:A6235">
    <cfRule type="duplicateValues" dxfId="1321" priority="1322"/>
  </conditionalFormatting>
  <conditionalFormatting sqref="A6218:A6235">
    <cfRule type="duplicateValues" dxfId="1320" priority="1321"/>
  </conditionalFormatting>
  <conditionalFormatting sqref="A6218:A6235">
    <cfRule type="duplicateValues" dxfId="1319" priority="1320"/>
  </conditionalFormatting>
  <conditionalFormatting sqref="A6218:A6235">
    <cfRule type="duplicateValues" dxfId="1318" priority="1319"/>
  </conditionalFormatting>
  <conditionalFormatting sqref="A6218:A6235">
    <cfRule type="duplicateValues" dxfId="1317" priority="1317"/>
    <cfRule type="duplicateValues" dxfId="1316" priority="1318"/>
  </conditionalFormatting>
  <conditionalFormatting sqref="A6218:A6235">
    <cfRule type="duplicateValues" dxfId="1315" priority="1316"/>
  </conditionalFormatting>
  <conditionalFormatting sqref="A6218:A6235">
    <cfRule type="duplicateValues" dxfId="1314" priority="1315"/>
  </conditionalFormatting>
  <conditionalFormatting sqref="A6218:A6235">
    <cfRule type="duplicateValues" dxfId="1313" priority="1314"/>
  </conditionalFormatting>
  <conditionalFormatting sqref="A6218:A6235">
    <cfRule type="duplicateValues" dxfId="1312" priority="1313"/>
  </conditionalFormatting>
  <conditionalFormatting sqref="A6218:A6235">
    <cfRule type="duplicateValues" dxfId="1311" priority="1312"/>
  </conditionalFormatting>
  <conditionalFormatting sqref="A6218:A6235">
    <cfRule type="duplicateValues" dxfId="1310" priority="1311"/>
  </conditionalFormatting>
  <conditionalFormatting sqref="A6218:A6235">
    <cfRule type="duplicateValues" dxfId="1309" priority="1310"/>
  </conditionalFormatting>
  <conditionalFormatting sqref="A6218:A6235">
    <cfRule type="duplicateValues" dxfId="1308" priority="1309"/>
  </conditionalFormatting>
  <conditionalFormatting sqref="A6218:A6235">
    <cfRule type="duplicateValues" dxfId="1307" priority="1308"/>
  </conditionalFormatting>
  <conditionalFormatting sqref="A6218:A6235">
    <cfRule type="duplicateValues" dxfId="1306" priority="1307"/>
  </conditionalFormatting>
  <conditionalFormatting sqref="A6218:A6235">
    <cfRule type="duplicateValues" dxfId="1305" priority="1306"/>
  </conditionalFormatting>
  <conditionalFormatting sqref="A6218:A6235">
    <cfRule type="duplicateValues" dxfId="1304" priority="1305"/>
  </conditionalFormatting>
  <conditionalFormatting sqref="A6218:A6235">
    <cfRule type="duplicateValues" dxfId="1303" priority="1304"/>
  </conditionalFormatting>
  <conditionalFormatting sqref="A6218:A6235">
    <cfRule type="duplicateValues" dxfId="1302" priority="1303"/>
  </conditionalFormatting>
  <conditionalFormatting sqref="A6218:A6235">
    <cfRule type="duplicateValues" dxfId="1301" priority="1302"/>
  </conditionalFormatting>
  <conditionalFormatting sqref="A6218:A6235">
    <cfRule type="duplicateValues" dxfId="1300" priority="1301"/>
  </conditionalFormatting>
  <conditionalFormatting sqref="A6218:A6235">
    <cfRule type="duplicateValues" dxfId="1299" priority="1300"/>
  </conditionalFormatting>
  <conditionalFormatting sqref="A6218:A6235">
    <cfRule type="duplicateValues" dxfId="1298" priority="1299"/>
  </conditionalFormatting>
  <conditionalFormatting sqref="A6218:A6235">
    <cfRule type="duplicateValues" dxfId="1297" priority="1298"/>
  </conditionalFormatting>
  <conditionalFormatting sqref="A6218:A6235">
    <cfRule type="duplicateValues" dxfId="1296" priority="1297"/>
  </conditionalFormatting>
  <conditionalFormatting sqref="A6218:A6235">
    <cfRule type="duplicateValues" dxfId="1295" priority="1296"/>
  </conditionalFormatting>
  <conditionalFormatting sqref="A6218:A6235">
    <cfRule type="duplicateValues" dxfId="1294" priority="1295"/>
  </conditionalFormatting>
  <conditionalFormatting sqref="A6218:A6235">
    <cfRule type="duplicateValues" dxfId="1293" priority="1294"/>
  </conditionalFormatting>
  <conditionalFormatting sqref="A6218:A6235">
    <cfRule type="duplicateValues" dxfId="1292" priority="1293"/>
  </conditionalFormatting>
  <conditionalFormatting sqref="A6218:A6235">
    <cfRule type="duplicateValues" dxfId="1291" priority="1292"/>
  </conditionalFormatting>
  <conditionalFormatting sqref="A6218:A6235">
    <cfRule type="duplicateValues" dxfId="1290" priority="1291"/>
  </conditionalFormatting>
  <conditionalFormatting sqref="A6218:A6235">
    <cfRule type="duplicateValues" dxfId="1289" priority="1290"/>
  </conditionalFormatting>
  <conditionalFormatting sqref="A6218:A6235">
    <cfRule type="duplicateValues" dxfId="1288" priority="1289"/>
  </conditionalFormatting>
  <conditionalFormatting sqref="A6218:A6235">
    <cfRule type="duplicateValues" dxfId="1287" priority="1288"/>
  </conditionalFormatting>
  <conditionalFormatting sqref="A6218:A6235">
    <cfRule type="duplicateValues" dxfId="1286" priority="1287"/>
  </conditionalFormatting>
  <conditionalFormatting sqref="A6218:A6235">
    <cfRule type="duplicateValues" dxfId="1285" priority="1286"/>
  </conditionalFormatting>
  <conditionalFormatting sqref="A6218:A6235">
    <cfRule type="duplicateValues" dxfId="1284" priority="1285"/>
  </conditionalFormatting>
  <conditionalFormatting sqref="A6218:A6235">
    <cfRule type="duplicateValues" dxfId="1283" priority="1284"/>
  </conditionalFormatting>
  <conditionalFormatting sqref="A6218:A6235">
    <cfRule type="duplicateValues" dxfId="1282" priority="1283"/>
  </conditionalFormatting>
  <conditionalFormatting sqref="A6218:A6235">
    <cfRule type="duplicateValues" dxfId="1281" priority="1282"/>
  </conditionalFormatting>
  <conditionalFormatting sqref="A6218:A6235">
    <cfRule type="duplicateValues" dxfId="1280" priority="1281"/>
  </conditionalFormatting>
  <conditionalFormatting sqref="A6218:A6235">
    <cfRule type="duplicateValues" dxfId="1279" priority="1280"/>
  </conditionalFormatting>
  <conditionalFormatting sqref="A6218:A6235">
    <cfRule type="duplicateValues" dxfId="1278" priority="1279"/>
  </conditionalFormatting>
  <conditionalFormatting sqref="A6218:A6235">
    <cfRule type="duplicateValues" dxfId="1277" priority="1277"/>
    <cfRule type="duplicateValues" dxfId="1276" priority="1278"/>
  </conditionalFormatting>
  <conditionalFormatting sqref="A6218:A6235">
    <cfRule type="duplicateValues" dxfId="1275" priority="1276"/>
  </conditionalFormatting>
  <conditionalFormatting sqref="A6218:A6235">
    <cfRule type="duplicateValues" dxfId="1274" priority="1275"/>
  </conditionalFormatting>
  <conditionalFormatting sqref="A6218:A6235">
    <cfRule type="duplicateValues" dxfId="1273" priority="1274"/>
  </conditionalFormatting>
  <conditionalFormatting sqref="A6218:A6235">
    <cfRule type="duplicateValues" dxfId="1272" priority="1273"/>
  </conditionalFormatting>
  <conditionalFormatting sqref="A6218:A6235">
    <cfRule type="duplicateValues" dxfId="1271" priority="1272"/>
  </conditionalFormatting>
  <conditionalFormatting sqref="A6218:A6235">
    <cfRule type="duplicateValues" dxfId="1270" priority="1270"/>
    <cfRule type="duplicateValues" dxfId="1269" priority="1271"/>
  </conditionalFormatting>
  <conditionalFormatting sqref="A6218:A6235">
    <cfRule type="duplicateValues" dxfId="1268" priority="1269"/>
  </conditionalFormatting>
  <conditionalFormatting sqref="A6218:A6235">
    <cfRule type="duplicateValues" dxfId="1267" priority="1268"/>
  </conditionalFormatting>
  <conditionalFormatting sqref="A6218:A6235">
    <cfRule type="duplicateValues" dxfId="1266" priority="1267"/>
  </conditionalFormatting>
  <conditionalFormatting sqref="A6218:A6235">
    <cfRule type="duplicateValues" dxfId="1265" priority="1266"/>
  </conditionalFormatting>
  <conditionalFormatting sqref="A6218:A6235">
    <cfRule type="duplicateValues" dxfId="1264" priority="1265"/>
  </conditionalFormatting>
  <conditionalFormatting sqref="A6218:A6235">
    <cfRule type="duplicateValues" dxfId="1263" priority="1264"/>
  </conditionalFormatting>
  <conditionalFormatting sqref="C6236:C6253">
    <cfRule type="cellIs" dxfId="1262" priority="1263" operator="lessThan">
      <formula>$H$2-3650</formula>
    </cfRule>
  </conditionalFormatting>
  <conditionalFormatting sqref="A6236:A6253">
    <cfRule type="duplicateValues" dxfId="1261" priority="1262"/>
  </conditionalFormatting>
  <conditionalFormatting sqref="A6236:A6253">
    <cfRule type="duplicateValues" dxfId="1260" priority="1261"/>
  </conditionalFormatting>
  <conditionalFormatting sqref="A6236:A6253">
    <cfRule type="duplicateValues" dxfId="1259" priority="1260"/>
  </conditionalFormatting>
  <conditionalFormatting sqref="A6236:A6253">
    <cfRule type="duplicateValues" dxfId="1258" priority="1259"/>
  </conditionalFormatting>
  <conditionalFormatting sqref="A6236:A6253">
    <cfRule type="duplicateValues" dxfId="1257" priority="1257"/>
    <cfRule type="duplicateValues" dxfId="1256" priority="1258"/>
  </conditionalFormatting>
  <conditionalFormatting sqref="A6236:A6253">
    <cfRule type="duplicateValues" dxfId="1255" priority="1256"/>
  </conditionalFormatting>
  <conditionalFormatting sqref="A6236:A6253">
    <cfRule type="duplicateValues" dxfId="1254" priority="1255"/>
  </conditionalFormatting>
  <conditionalFormatting sqref="A6236:A6253">
    <cfRule type="duplicateValues" dxfId="1253" priority="1254"/>
  </conditionalFormatting>
  <conditionalFormatting sqref="A6236:A6253">
    <cfRule type="duplicateValues" dxfId="1252" priority="1253"/>
  </conditionalFormatting>
  <conditionalFormatting sqref="A6236:A6253">
    <cfRule type="duplicateValues" dxfId="1251" priority="1252"/>
  </conditionalFormatting>
  <conditionalFormatting sqref="A6236:A6253">
    <cfRule type="duplicateValues" dxfId="1250" priority="1251"/>
  </conditionalFormatting>
  <conditionalFormatting sqref="A6236:A6253">
    <cfRule type="duplicateValues" dxfId="1249" priority="1250"/>
  </conditionalFormatting>
  <conditionalFormatting sqref="A6236:A6253">
    <cfRule type="duplicateValues" dxfId="1248" priority="1249"/>
  </conditionalFormatting>
  <conditionalFormatting sqref="A6236:A6253">
    <cfRule type="duplicateValues" dxfId="1247" priority="1248"/>
  </conditionalFormatting>
  <conditionalFormatting sqref="A6236:A6253">
    <cfRule type="duplicateValues" dxfId="1246" priority="1247"/>
  </conditionalFormatting>
  <conditionalFormatting sqref="A6236:A6253">
    <cfRule type="duplicateValues" dxfId="1245" priority="1246"/>
  </conditionalFormatting>
  <conditionalFormatting sqref="A6236:A6253">
    <cfRule type="duplicateValues" dxfId="1244" priority="1245"/>
  </conditionalFormatting>
  <conditionalFormatting sqref="A6236:A6253">
    <cfRule type="duplicateValues" dxfId="1243" priority="1244"/>
  </conditionalFormatting>
  <conditionalFormatting sqref="A6236:A6253">
    <cfRule type="duplicateValues" dxfId="1242" priority="1243"/>
  </conditionalFormatting>
  <conditionalFormatting sqref="A6236:A6253">
    <cfRule type="duplicateValues" dxfId="1241" priority="1242"/>
  </conditionalFormatting>
  <conditionalFormatting sqref="A6236:A6253">
    <cfRule type="duplicateValues" dxfId="1240" priority="1241"/>
  </conditionalFormatting>
  <conditionalFormatting sqref="A6236:A6253">
    <cfRule type="duplicateValues" dxfId="1239" priority="1240"/>
  </conditionalFormatting>
  <conditionalFormatting sqref="A6236:A6253">
    <cfRule type="duplicateValues" dxfId="1238" priority="1239"/>
  </conditionalFormatting>
  <conditionalFormatting sqref="A6236:A6253">
    <cfRule type="duplicateValues" dxfId="1237" priority="1238"/>
  </conditionalFormatting>
  <conditionalFormatting sqref="A6236:A6253">
    <cfRule type="duplicateValues" dxfId="1236" priority="1237"/>
  </conditionalFormatting>
  <conditionalFormatting sqref="A6236:A6253">
    <cfRule type="duplicateValues" dxfId="1235" priority="1236"/>
  </conditionalFormatting>
  <conditionalFormatting sqref="A6236:A6253">
    <cfRule type="duplicateValues" dxfId="1234" priority="1235"/>
  </conditionalFormatting>
  <conditionalFormatting sqref="A6236:A6253">
    <cfRule type="duplicateValues" dxfId="1233" priority="1234"/>
  </conditionalFormatting>
  <conditionalFormatting sqref="A6236:A6253">
    <cfRule type="duplicateValues" dxfId="1232" priority="1233"/>
  </conditionalFormatting>
  <conditionalFormatting sqref="A6236:A6253">
    <cfRule type="duplicateValues" dxfId="1231" priority="1232"/>
  </conditionalFormatting>
  <conditionalFormatting sqref="A6236:A6253">
    <cfRule type="duplicateValues" dxfId="1230" priority="1231"/>
  </conditionalFormatting>
  <conditionalFormatting sqref="A6236:A6253">
    <cfRule type="duplicateValues" dxfId="1229" priority="1230"/>
  </conditionalFormatting>
  <conditionalFormatting sqref="A6236:A6253">
    <cfRule type="duplicateValues" dxfId="1228" priority="1229"/>
  </conditionalFormatting>
  <conditionalFormatting sqref="A6236:A6253">
    <cfRule type="duplicateValues" dxfId="1227" priority="1228"/>
  </conditionalFormatting>
  <conditionalFormatting sqref="A6236:A6253">
    <cfRule type="duplicateValues" dxfId="1226" priority="1227"/>
  </conditionalFormatting>
  <conditionalFormatting sqref="A6236:A6253">
    <cfRule type="duplicateValues" dxfId="1225" priority="1226"/>
  </conditionalFormatting>
  <conditionalFormatting sqref="A6236:A6253">
    <cfRule type="duplicateValues" dxfId="1224" priority="1225"/>
  </conditionalFormatting>
  <conditionalFormatting sqref="A6236:A6253">
    <cfRule type="duplicateValues" dxfId="1223" priority="1224"/>
  </conditionalFormatting>
  <conditionalFormatting sqref="A6236:A6253">
    <cfRule type="duplicateValues" dxfId="1222" priority="1223"/>
  </conditionalFormatting>
  <conditionalFormatting sqref="A6236:A6253">
    <cfRule type="duplicateValues" dxfId="1221" priority="1222"/>
  </conditionalFormatting>
  <conditionalFormatting sqref="A6236:A6253">
    <cfRule type="duplicateValues" dxfId="1220" priority="1221"/>
  </conditionalFormatting>
  <conditionalFormatting sqref="A6236:A6253">
    <cfRule type="duplicateValues" dxfId="1219" priority="1220"/>
  </conditionalFormatting>
  <conditionalFormatting sqref="A6236:A6253">
    <cfRule type="duplicateValues" dxfId="1218" priority="1219"/>
  </conditionalFormatting>
  <conditionalFormatting sqref="A6236:A6253">
    <cfRule type="duplicateValues" dxfId="1217" priority="1217"/>
    <cfRule type="duplicateValues" dxfId="1216" priority="1218"/>
  </conditionalFormatting>
  <conditionalFormatting sqref="A6236:A6253">
    <cfRule type="duplicateValues" dxfId="1215" priority="1216"/>
  </conditionalFormatting>
  <conditionalFormatting sqref="A6236:A6253">
    <cfRule type="duplicateValues" dxfId="1214" priority="1215"/>
  </conditionalFormatting>
  <conditionalFormatting sqref="A6236:A6253">
    <cfRule type="duplicateValues" dxfId="1213" priority="1214"/>
  </conditionalFormatting>
  <conditionalFormatting sqref="A6236:A6253">
    <cfRule type="duplicateValues" dxfId="1212" priority="1213"/>
  </conditionalFormatting>
  <conditionalFormatting sqref="A6236:A6253">
    <cfRule type="duplicateValues" dxfId="1211" priority="1212"/>
  </conditionalFormatting>
  <conditionalFormatting sqref="A6236:A6253">
    <cfRule type="duplicateValues" dxfId="1210" priority="1210"/>
    <cfRule type="duplicateValues" dxfId="1209" priority="1211"/>
  </conditionalFormatting>
  <conditionalFormatting sqref="A6236:A6253">
    <cfRule type="duplicateValues" dxfId="1208" priority="1209"/>
  </conditionalFormatting>
  <conditionalFormatting sqref="A6236:A6253">
    <cfRule type="duplicateValues" dxfId="1207" priority="1208"/>
  </conditionalFormatting>
  <conditionalFormatting sqref="A6236:A6253">
    <cfRule type="duplicateValues" dxfId="1206" priority="1207"/>
  </conditionalFormatting>
  <conditionalFormatting sqref="A6236:A6253">
    <cfRule type="duplicateValues" dxfId="1205" priority="1206"/>
  </conditionalFormatting>
  <conditionalFormatting sqref="A6236:A6253">
    <cfRule type="duplicateValues" dxfId="1204" priority="1205"/>
  </conditionalFormatting>
  <conditionalFormatting sqref="A6236:A6253">
    <cfRule type="duplicateValues" dxfId="1203" priority="1204"/>
  </conditionalFormatting>
  <conditionalFormatting sqref="C6254:C6268">
    <cfRule type="cellIs" dxfId="1202" priority="1203" operator="lessThan">
      <formula>$H$2-3650</formula>
    </cfRule>
  </conditionalFormatting>
  <conditionalFormatting sqref="A6254:A6268">
    <cfRule type="duplicateValues" dxfId="1201" priority="1202"/>
  </conditionalFormatting>
  <conditionalFormatting sqref="A6254:A6268">
    <cfRule type="duplicateValues" dxfId="1200" priority="1201"/>
  </conditionalFormatting>
  <conditionalFormatting sqref="A6254:A6268">
    <cfRule type="duplicateValues" dxfId="1199" priority="1200"/>
  </conditionalFormatting>
  <conditionalFormatting sqref="A6254:A6268">
    <cfRule type="duplicateValues" dxfId="1198" priority="1199"/>
  </conditionalFormatting>
  <conditionalFormatting sqref="A6254:A6268">
    <cfRule type="duplicateValues" dxfId="1197" priority="1197"/>
    <cfRule type="duplicateValues" dxfId="1196" priority="1198"/>
  </conditionalFormatting>
  <conditionalFormatting sqref="A6254:A6268">
    <cfRule type="duplicateValues" dxfId="1195" priority="1196"/>
  </conditionalFormatting>
  <conditionalFormatting sqref="A6254:A6268">
    <cfRule type="duplicateValues" dxfId="1194" priority="1195"/>
  </conditionalFormatting>
  <conditionalFormatting sqref="A6254:A6268">
    <cfRule type="duplicateValues" dxfId="1193" priority="1194"/>
  </conditionalFormatting>
  <conditionalFormatting sqref="A6254:A6268">
    <cfRule type="duplicateValues" dxfId="1192" priority="1193"/>
  </conditionalFormatting>
  <conditionalFormatting sqref="A6254:A6268">
    <cfRule type="duplicateValues" dxfId="1191" priority="1192"/>
  </conditionalFormatting>
  <conditionalFormatting sqref="A6254:A6268">
    <cfRule type="duplicateValues" dxfId="1190" priority="1191"/>
  </conditionalFormatting>
  <conditionalFormatting sqref="A6254:A6268">
    <cfRule type="duplicateValues" dxfId="1189" priority="1190"/>
  </conditionalFormatting>
  <conditionalFormatting sqref="A6254:A6268">
    <cfRule type="duplicateValues" dxfId="1188" priority="1189"/>
  </conditionalFormatting>
  <conditionalFormatting sqref="A6254:A6268">
    <cfRule type="duplicateValues" dxfId="1187" priority="1188"/>
  </conditionalFormatting>
  <conditionalFormatting sqref="A6254:A6268">
    <cfRule type="duplicateValues" dxfId="1186" priority="1187"/>
  </conditionalFormatting>
  <conditionalFormatting sqref="A6254:A6268">
    <cfRule type="duplicateValues" dxfId="1185" priority="1186"/>
  </conditionalFormatting>
  <conditionalFormatting sqref="A6254:A6268">
    <cfRule type="duplicateValues" dxfId="1184" priority="1185"/>
  </conditionalFormatting>
  <conditionalFormatting sqref="A6254:A6268">
    <cfRule type="duplicateValues" dxfId="1183" priority="1184"/>
  </conditionalFormatting>
  <conditionalFormatting sqref="A6254:A6268">
    <cfRule type="duplicateValues" dxfId="1182" priority="1183"/>
  </conditionalFormatting>
  <conditionalFormatting sqref="A6254:A6268">
    <cfRule type="duplicateValues" dxfId="1181" priority="1182"/>
  </conditionalFormatting>
  <conditionalFormatting sqref="A6254:A6268">
    <cfRule type="duplicateValues" dxfId="1180" priority="1181"/>
  </conditionalFormatting>
  <conditionalFormatting sqref="A6254:A6268">
    <cfRule type="duplicateValues" dxfId="1179" priority="1180"/>
  </conditionalFormatting>
  <conditionalFormatting sqref="A6254:A6268">
    <cfRule type="duplicateValues" dxfId="1178" priority="1179"/>
  </conditionalFormatting>
  <conditionalFormatting sqref="A6254:A6268">
    <cfRule type="duplicateValues" dxfId="1177" priority="1178"/>
  </conditionalFormatting>
  <conditionalFormatting sqref="A6254:A6268">
    <cfRule type="duplicateValues" dxfId="1176" priority="1177"/>
  </conditionalFormatting>
  <conditionalFormatting sqref="A6254:A6268">
    <cfRule type="duplicateValues" dxfId="1175" priority="1176"/>
  </conditionalFormatting>
  <conditionalFormatting sqref="A6254:A6268">
    <cfRule type="duplicateValues" dxfId="1174" priority="1175"/>
  </conditionalFormatting>
  <conditionalFormatting sqref="A6254:A6268">
    <cfRule type="duplicateValues" dxfId="1173" priority="1174"/>
  </conditionalFormatting>
  <conditionalFormatting sqref="A6254:A6268">
    <cfRule type="duplicateValues" dxfId="1172" priority="1173"/>
  </conditionalFormatting>
  <conditionalFormatting sqref="A6254:A6268">
    <cfRule type="duplicateValues" dxfId="1171" priority="1172"/>
  </conditionalFormatting>
  <conditionalFormatting sqref="A6254:A6268">
    <cfRule type="duplicateValues" dxfId="1170" priority="1171"/>
  </conditionalFormatting>
  <conditionalFormatting sqref="A6254:A6268">
    <cfRule type="duplicateValues" dxfId="1169" priority="1170"/>
  </conditionalFormatting>
  <conditionalFormatting sqref="A6254:A6268">
    <cfRule type="duplicateValues" dxfId="1168" priority="1169"/>
  </conditionalFormatting>
  <conditionalFormatting sqref="A6254:A6268">
    <cfRule type="duplicateValues" dxfId="1167" priority="1168"/>
  </conditionalFormatting>
  <conditionalFormatting sqref="A6254:A6268">
    <cfRule type="duplicateValues" dxfId="1166" priority="1167"/>
  </conditionalFormatting>
  <conditionalFormatting sqref="A6254:A6268">
    <cfRule type="duplicateValues" dxfId="1165" priority="1166"/>
  </conditionalFormatting>
  <conditionalFormatting sqref="A6254:A6268">
    <cfRule type="duplicateValues" dxfId="1164" priority="1165"/>
  </conditionalFormatting>
  <conditionalFormatting sqref="A6254:A6268">
    <cfRule type="duplicateValues" dxfId="1163" priority="1164"/>
  </conditionalFormatting>
  <conditionalFormatting sqref="A6254:A6268">
    <cfRule type="duplicateValues" dxfId="1162" priority="1163"/>
  </conditionalFormatting>
  <conditionalFormatting sqref="A6254:A6268">
    <cfRule type="duplicateValues" dxfId="1161" priority="1162"/>
  </conditionalFormatting>
  <conditionalFormatting sqref="A6254:A6268">
    <cfRule type="duplicateValues" dxfId="1160" priority="1161"/>
  </conditionalFormatting>
  <conditionalFormatting sqref="A6254:A6268">
    <cfRule type="duplicateValues" dxfId="1159" priority="1160"/>
  </conditionalFormatting>
  <conditionalFormatting sqref="A6254:A6268">
    <cfRule type="duplicateValues" dxfId="1158" priority="1159"/>
  </conditionalFormatting>
  <conditionalFormatting sqref="A6254:A6268">
    <cfRule type="duplicateValues" dxfId="1157" priority="1157"/>
    <cfRule type="duplicateValues" dxfId="1156" priority="1158"/>
  </conditionalFormatting>
  <conditionalFormatting sqref="A6254:A6268">
    <cfRule type="duplicateValues" dxfId="1155" priority="1156"/>
  </conditionalFormatting>
  <conditionalFormatting sqref="A6254:A6268">
    <cfRule type="duplicateValues" dxfId="1154" priority="1155"/>
  </conditionalFormatting>
  <conditionalFormatting sqref="A6254:A6268">
    <cfRule type="duplicateValues" dxfId="1153" priority="1154"/>
  </conditionalFormatting>
  <conditionalFormatting sqref="A6254:A6268">
    <cfRule type="duplicateValues" dxfId="1152" priority="1153"/>
  </conditionalFormatting>
  <conditionalFormatting sqref="A6254:A6268">
    <cfRule type="duplicateValues" dxfId="1151" priority="1152"/>
  </conditionalFormatting>
  <conditionalFormatting sqref="A6254:A6268">
    <cfRule type="duplicateValues" dxfId="1150" priority="1150"/>
    <cfRule type="duplicateValues" dxfId="1149" priority="1151"/>
  </conditionalFormatting>
  <conditionalFormatting sqref="A6254:A6268">
    <cfRule type="duplicateValues" dxfId="1148" priority="1149"/>
  </conditionalFormatting>
  <conditionalFormatting sqref="A6254:A6268">
    <cfRule type="duplicateValues" dxfId="1147" priority="1148"/>
  </conditionalFormatting>
  <conditionalFormatting sqref="A6254:A6268">
    <cfRule type="duplicateValues" dxfId="1146" priority="1147"/>
  </conditionalFormatting>
  <conditionalFormatting sqref="A6254:A6268">
    <cfRule type="duplicateValues" dxfId="1145" priority="1146"/>
  </conditionalFormatting>
  <conditionalFormatting sqref="A6254:A6268">
    <cfRule type="duplicateValues" dxfId="1144" priority="1145"/>
  </conditionalFormatting>
  <conditionalFormatting sqref="A6254:A6268">
    <cfRule type="duplicateValues" dxfId="1143" priority="1144"/>
  </conditionalFormatting>
  <conditionalFormatting sqref="C6269:C6286">
    <cfRule type="cellIs" dxfId="1142" priority="1143" operator="lessThan">
      <formula>$H$2-3650</formula>
    </cfRule>
  </conditionalFormatting>
  <conditionalFormatting sqref="A6269:A6286">
    <cfRule type="duplicateValues" dxfId="1141" priority="1142"/>
  </conditionalFormatting>
  <conditionalFormatting sqref="A6269:A6286">
    <cfRule type="duplicateValues" dxfId="1140" priority="1141"/>
  </conditionalFormatting>
  <conditionalFormatting sqref="A6269:A6286">
    <cfRule type="duplicateValues" dxfId="1139" priority="1140"/>
  </conditionalFormatting>
  <conditionalFormatting sqref="A6269:A6286">
    <cfRule type="duplicateValues" dxfId="1138" priority="1139"/>
  </conditionalFormatting>
  <conditionalFormatting sqref="A6269:A6286">
    <cfRule type="duplicateValues" dxfId="1137" priority="1137"/>
    <cfRule type="duplicateValues" dxfId="1136" priority="1138"/>
  </conditionalFormatting>
  <conditionalFormatting sqref="A6269:A6286">
    <cfRule type="duplicateValues" dxfId="1135" priority="1136"/>
  </conditionalFormatting>
  <conditionalFormatting sqref="A6269:A6286">
    <cfRule type="duplicateValues" dxfId="1134" priority="1135"/>
  </conditionalFormatting>
  <conditionalFormatting sqref="A6269:A6286">
    <cfRule type="duplicateValues" dxfId="1133" priority="1134"/>
  </conditionalFormatting>
  <conditionalFormatting sqref="A6269:A6286">
    <cfRule type="duplicateValues" dxfId="1132" priority="1133"/>
  </conditionalFormatting>
  <conditionalFormatting sqref="A6269:A6286">
    <cfRule type="duplicateValues" dxfId="1131" priority="1132"/>
  </conditionalFormatting>
  <conditionalFormatting sqref="A6269:A6286">
    <cfRule type="duplicateValues" dxfId="1130" priority="1131"/>
  </conditionalFormatting>
  <conditionalFormatting sqref="A6269:A6286">
    <cfRule type="duplicateValues" dxfId="1129" priority="1130"/>
  </conditionalFormatting>
  <conditionalFormatting sqref="A6269:A6286">
    <cfRule type="duplicateValues" dxfId="1128" priority="1129"/>
  </conditionalFormatting>
  <conditionalFormatting sqref="A6269:A6286">
    <cfRule type="duplicateValues" dxfId="1127" priority="1128"/>
  </conditionalFormatting>
  <conditionalFormatting sqref="A6269:A6286">
    <cfRule type="duplicateValues" dxfId="1126" priority="1127"/>
  </conditionalFormatting>
  <conditionalFormatting sqref="A6269:A6286">
    <cfRule type="duplicateValues" dxfId="1125" priority="1126"/>
  </conditionalFormatting>
  <conditionalFormatting sqref="A6269:A6286">
    <cfRule type="duplicateValues" dxfId="1124" priority="1125"/>
  </conditionalFormatting>
  <conditionalFormatting sqref="A6269:A6286">
    <cfRule type="duplicateValues" dxfId="1123" priority="1124"/>
  </conditionalFormatting>
  <conditionalFormatting sqref="A6269:A6286">
    <cfRule type="duplicateValues" dxfId="1122" priority="1123"/>
  </conditionalFormatting>
  <conditionalFormatting sqref="A6269:A6286">
    <cfRule type="duplicateValues" dxfId="1121" priority="1122"/>
  </conditionalFormatting>
  <conditionalFormatting sqref="A6269:A6286">
    <cfRule type="duplicateValues" dxfId="1120" priority="1121"/>
  </conditionalFormatting>
  <conditionalFormatting sqref="A6269:A6286">
    <cfRule type="duplicateValues" dxfId="1119" priority="1120"/>
  </conditionalFormatting>
  <conditionalFormatting sqref="A6269:A6286">
    <cfRule type="duplicateValues" dxfId="1118" priority="1119"/>
  </conditionalFormatting>
  <conditionalFormatting sqref="A6269:A6286">
    <cfRule type="duplicateValues" dxfId="1117" priority="1118"/>
  </conditionalFormatting>
  <conditionalFormatting sqref="A6269:A6286">
    <cfRule type="duplicateValues" dxfId="1116" priority="1117"/>
  </conditionalFormatting>
  <conditionalFormatting sqref="A6269:A6286">
    <cfRule type="duplicateValues" dxfId="1115" priority="1116"/>
  </conditionalFormatting>
  <conditionalFormatting sqref="A6269:A6286">
    <cfRule type="duplicateValues" dxfId="1114" priority="1115"/>
  </conditionalFormatting>
  <conditionalFormatting sqref="A6269:A6286">
    <cfRule type="duplicateValues" dxfId="1113" priority="1114"/>
  </conditionalFormatting>
  <conditionalFormatting sqref="A6269:A6286">
    <cfRule type="duplicateValues" dxfId="1112" priority="1113"/>
  </conditionalFormatting>
  <conditionalFormatting sqref="A6269:A6286">
    <cfRule type="duplicateValues" dxfId="1111" priority="1112"/>
  </conditionalFormatting>
  <conditionalFormatting sqref="A6269:A6286">
    <cfRule type="duplicateValues" dxfId="1110" priority="1111"/>
  </conditionalFormatting>
  <conditionalFormatting sqref="A6269:A6286">
    <cfRule type="duplicateValues" dxfId="1109" priority="1110"/>
  </conditionalFormatting>
  <conditionalFormatting sqref="A6269:A6286">
    <cfRule type="duplicateValues" dxfId="1108" priority="1109"/>
  </conditionalFormatting>
  <conditionalFormatting sqref="A6269:A6286">
    <cfRule type="duplicateValues" dxfId="1107" priority="1108"/>
  </conditionalFormatting>
  <conditionalFormatting sqref="A6269:A6286">
    <cfRule type="duplicateValues" dxfId="1106" priority="1107"/>
  </conditionalFormatting>
  <conditionalFormatting sqref="A6269:A6286">
    <cfRule type="duplicateValues" dxfId="1105" priority="1106"/>
  </conditionalFormatting>
  <conditionalFormatting sqref="A6269:A6286">
    <cfRule type="duplicateValues" dxfId="1104" priority="1105"/>
  </conditionalFormatting>
  <conditionalFormatting sqref="A6269:A6286">
    <cfRule type="duplicateValues" dxfId="1103" priority="1104"/>
  </conditionalFormatting>
  <conditionalFormatting sqref="A6269:A6286">
    <cfRule type="duplicateValues" dxfId="1102" priority="1103"/>
  </conditionalFormatting>
  <conditionalFormatting sqref="A6269:A6286">
    <cfRule type="duplicateValues" dxfId="1101" priority="1102"/>
  </conditionalFormatting>
  <conditionalFormatting sqref="A6269:A6286">
    <cfRule type="duplicateValues" dxfId="1100" priority="1101"/>
  </conditionalFormatting>
  <conditionalFormatting sqref="A6269:A6286">
    <cfRule type="duplicateValues" dxfId="1099" priority="1100"/>
  </conditionalFormatting>
  <conditionalFormatting sqref="A6269:A6286">
    <cfRule type="duplicateValues" dxfId="1098" priority="1099"/>
  </conditionalFormatting>
  <conditionalFormatting sqref="A6269:A6286">
    <cfRule type="duplicateValues" dxfId="1097" priority="1097"/>
    <cfRule type="duplicateValues" dxfId="1096" priority="1098"/>
  </conditionalFormatting>
  <conditionalFormatting sqref="A6269:A6286">
    <cfRule type="duplicateValues" dxfId="1095" priority="1096"/>
  </conditionalFormatting>
  <conditionalFormatting sqref="A6269:A6286">
    <cfRule type="duplicateValues" dxfId="1094" priority="1095"/>
  </conditionalFormatting>
  <conditionalFormatting sqref="A6269:A6286">
    <cfRule type="duplicateValues" dxfId="1093" priority="1094"/>
  </conditionalFormatting>
  <conditionalFormatting sqref="A6269:A6286">
    <cfRule type="duplicateValues" dxfId="1092" priority="1093"/>
  </conditionalFormatting>
  <conditionalFormatting sqref="A6269:A6286">
    <cfRule type="duplicateValues" dxfId="1091" priority="1092"/>
  </conditionalFormatting>
  <conditionalFormatting sqref="A6269:A6286">
    <cfRule type="duplicateValues" dxfId="1090" priority="1090"/>
    <cfRule type="duplicateValues" dxfId="1089" priority="1091"/>
  </conditionalFormatting>
  <conditionalFormatting sqref="A6269:A6286">
    <cfRule type="duplicateValues" dxfId="1088" priority="1089"/>
  </conditionalFormatting>
  <conditionalFormatting sqref="A6269:A6286">
    <cfRule type="duplicateValues" dxfId="1087" priority="1088"/>
  </conditionalFormatting>
  <conditionalFormatting sqref="A6269:A6286">
    <cfRule type="duplicateValues" dxfId="1086" priority="1087"/>
  </conditionalFormatting>
  <conditionalFormatting sqref="A6269:A6286">
    <cfRule type="duplicateValues" dxfId="1085" priority="1086"/>
  </conditionalFormatting>
  <conditionalFormatting sqref="A6269:A6286">
    <cfRule type="duplicateValues" dxfId="1084" priority="1085"/>
  </conditionalFormatting>
  <conditionalFormatting sqref="A6269:A6286">
    <cfRule type="duplicateValues" dxfId="1083" priority="1084"/>
  </conditionalFormatting>
  <conditionalFormatting sqref="C6287:C6304">
    <cfRule type="cellIs" dxfId="1082" priority="1083" operator="lessThan">
      <formula>$H$2-3650</formula>
    </cfRule>
  </conditionalFormatting>
  <conditionalFormatting sqref="A6287:A6304">
    <cfRule type="duplicateValues" dxfId="1081" priority="1082"/>
  </conditionalFormatting>
  <conditionalFormatting sqref="A6287:A6304">
    <cfRule type="duplicateValues" dxfId="1080" priority="1081"/>
  </conditionalFormatting>
  <conditionalFormatting sqref="A6287:A6304">
    <cfRule type="duplicateValues" dxfId="1079" priority="1080"/>
  </conditionalFormatting>
  <conditionalFormatting sqref="A6287:A6304">
    <cfRule type="duplicateValues" dxfId="1078" priority="1079"/>
  </conditionalFormatting>
  <conditionalFormatting sqref="A6287:A6304">
    <cfRule type="duplicateValues" dxfId="1077" priority="1077"/>
    <cfRule type="duplicateValues" dxfId="1076" priority="1078"/>
  </conditionalFormatting>
  <conditionalFormatting sqref="A6287:A6304">
    <cfRule type="duplicateValues" dxfId="1075" priority="1076"/>
  </conditionalFormatting>
  <conditionalFormatting sqref="A6287:A6304">
    <cfRule type="duplicateValues" dxfId="1074" priority="1075"/>
  </conditionalFormatting>
  <conditionalFormatting sqref="A6287:A6304">
    <cfRule type="duplicateValues" dxfId="1073" priority="1074"/>
  </conditionalFormatting>
  <conditionalFormatting sqref="A6287:A6304">
    <cfRule type="duplicateValues" dxfId="1072" priority="1073"/>
  </conditionalFormatting>
  <conditionalFormatting sqref="A6287:A6304">
    <cfRule type="duplicateValues" dxfId="1071" priority="1072"/>
  </conditionalFormatting>
  <conditionalFormatting sqref="A6287:A6304">
    <cfRule type="duplicateValues" dxfId="1070" priority="1071"/>
  </conditionalFormatting>
  <conditionalFormatting sqref="A6287:A6304">
    <cfRule type="duplicateValues" dxfId="1069" priority="1070"/>
  </conditionalFormatting>
  <conditionalFormatting sqref="A6287:A6304">
    <cfRule type="duplicateValues" dxfId="1068" priority="1069"/>
  </conditionalFormatting>
  <conditionalFormatting sqref="A6287:A6304">
    <cfRule type="duplicateValues" dxfId="1067" priority="1068"/>
  </conditionalFormatting>
  <conditionalFormatting sqref="A6287:A6304">
    <cfRule type="duplicateValues" dxfId="1066" priority="1067"/>
  </conditionalFormatting>
  <conditionalFormatting sqref="A6287:A6304">
    <cfRule type="duplicateValues" dxfId="1065" priority="1066"/>
  </conditionalFormatting>
  <conditionalFormatting sqref="A6287:A6304">
    <cfRule type="duplicateValues" dxfId="1064" priority="1065"/>
  </conditionalFormatting>
  <conditionalFormatting sqref="A6287:A6304">
    <cfRule type="duplicateValues" dxfId="1063" priority="1064"/>
  </conditionalFormatting>
  <conditionalFormatting sqref="A6287:A6304">
    <cfRule type="duplicateValues" dxfId="1062" priority="1063"/>
  </conditionalFormatting>
  <conditionalFormatting sqref="A6287:A6304">
    <cfRule type="duplicateValues" dxfId="1061" priority="1062"/>
  </conditionalFormatting>
  <conditionalFormatting sqref="A6287:A6304">
    <cfRule type="duplicateValues" dxfId="1060" priority="1061"/>
  </conditionalFormatting>
  <conditionalFormatting sqref="A6287:A6304">
    <cfRule type="duplicateValues" dxfId="1059" priority="1060"/>
  </conditionalFormatting>
  <conditionalFormatting sqref="A6287:A6304">
    <cfRule type="duplicateValues" dxfId="1058" priority="1059"/>
  </conditionalFormatting>
  <conditionalFormatting sqref="A6287:A6304">
    <cfRule type="duplicateValues" dxfId="1057" priority="1058"/>
  </conditionalFormatting>
  <conditionalFormatting sqref="A6287:A6304">
    <cfRule type="duplicateValues" dxfId="1056" priority="1057"/>
  </conditionalFormatting>
  <conditionalFormatting sqref="A6287:A6304">
    <cfRule type="duplicateValues" dxfId="1055" priority="1056"/>
  </conditionalFormatting>
  <conditionalFormatting sqref="A6287:A6304">
    <cfRule type="duplicateValues" dxfId="1054" priority="1055"/>
  </conditionalFormatting>
  <conditionalFormatting sqref="A6287:A6304">
    <cfRule type="duplicateValues" dxfId="1053" priority="1054"/>
  </conditionalFormatting>
  <conditionalFormatting sqref="A6287:A6304">
    <cfRule type="duplicateValues" dxfId="1052" priority="1053"/>
  </conditionalFormatting>
  <conditionalFormatting sqref="A6287:A6304">
    <cfRule type="duplicateValues" dxfId="1051" priority="1052"/>
  </conditionalFormatting>
  <conditionalFormatting sqref="A6287:A6304">
    <cfRule type="duplicateValues" dxfId="1050" priority="1051"/>
  </conditionalFormatting>
  <conditionalFormatting sqref="A6287:A6304">
    <cfRule type="duplicateValues" dxfId="1049" priority="1050"/>
  </conditionalFormatting>
  <conditionalFormatting sqref="A6287:A6304">
    <cfRule type="duplicateValues" dxfId="1048" priority="1049"/>
  </conditionalFormatting>
  <conditionalFormatting sqref="A6287:A6304">
    <cfRule type="duplicateValues" dxfId="1047" priority="1048"/>
  </conditionalFormatting>
  <conditionalFormatting sqref="A6287:A6304">
    <cfRule type="duplicateValues" dxfId="1046" priority="1047"/>
  </conditionalFormatting>
  <conditionalFormatting sqref="A6287:A6304">
    <cfRule type="duplicateValues" dxfId="1045" priority="1046"/>
  </conditionalFormatting>
  <conditionalFormatting sqref="A6287:A6304">
    <cfRule type="duplicateValues" dxfId="1044" priority="1045"/>
  </conditionalFormatting>
  <conditionalFormatting sqref="A6287:A6304">
    <cfRule type="duplicateValues" dxfId="1043" priority="1044"/>
  </conditionalFormatting>
  <conditionalFormatting sqref="A6287:A6304">
    <cfRule type="duplicateValues" dxfId="1042" priority="1043"/>
  </conditionalFormatting>
  <conditionalFormatting sqref="A6287:A6304">
    <cfRule type="duplicateValues" dxfId="1041" priority="1042"/>
  </conditionalFormatting>
  <conditionalFormatting sqref="A6287:A6304">
    <cfRule type="duplicateValues" dxfId="1040" priority="1041"/>
  </conditionalFormatting>
  <conditionalFormatting sqref="A6287:A6304">
    <cfRule type="duplicateValues" dxfId="1039" priority="1040"/>
  </conditionalFormatting>
  <conditionalFormatting sqref="A6287:A6304">
    <cfRule type="duplicateValues" dxfId="1038" priority="1039"/>
  </conditionalFormatting>
  <conditionalFormatting sqref="A6287:A6304">
    <cfRule type="duplicateValues" dxfId="1037" priority="1037"/>
    <cfRule type="duplicateValues" dxfId="1036" priority="1038"/>
  </conditionalFormatting>
  <conditionalFormatting sqref="A6287:A6304">
    <cfRule type="duplicateValues" dxfId="1035" priority="1036"/>
  </conditionalFormatting>
  <conditionalFormatting sqref="A6287:A6304">
    <cfRule type="duplicateValues" dxfId="1034" priority="1035"/>
  </conditionalFormatting>
  <conditionalFormatting sqref="A6287:A6304">
    <cfRule type="duplicateValues" dxfId="1033" priority="1034"/>
  </conditionalFormatting>
  <conditionalFormatting sqref="A6287:A6304">
    <cfRule type="duplicateValues" dxfId="1032" priority="1033"/>
  </conditionalFormatting>
  <conditionalFormatting sqref="A6287:A6304">
    <cfRule type="duplicateValues" dxfId="1031" priority="1032"/>
  </conditionalFormatting>
  <conditionalFormatting sqref="A6287:A6304">
    <cfRule type="duplicateValues" dxfId="1030" priority="1030"/>
    <cfRule type="duplicateValues" dxfId="1029" priority="1031"/>
  </conditionalFormatting>
  <conditionalFormatting sqref="A6287:A6304">
    <cfRule type="duplicateValues" dxfId="1028" priority="1029"/>
  </conditionalFormatting>
  <conditionalFormatting sqref="A6287:A6304">
    <cfRule type="duplicateValues" dxfId="1027" priority="1028"/>
  </conditionalFormatting>
  <conditionalFormatting sqref="A6287:A6304">
    <cfRule type="duplicateValues" dxfId="1026" priority="1027"/>
  </conditionalFormatting>
  <conditionalFormatting sqref="A6287:A6304">
    <cfRule type="duplicateValues" dxfId="1025" priority="1026"/>
  </conditionalFormatting>
  <conditionalFormatting sqref="A6287:A6304">
    <cfRule type="duplicateValues" dxfId="1024" priority="1025"/>
  </conditionalFormatting>
  <conditionalFormatting sqref="A6287:A6304">
    <cfRule type="duplicateValues" dxfId="1023" priority="1024"/>
  </conditionalFormatting>
  <conditionalFormatting sqref="C6305:C6322">
    <cfRule type="cellIs" dxfId="1022" priority="1023" operator="lessThan">
      <formula>$H$2-3650</formula>
    </cfRule>
  </conditionalFormatting>
  <conditionalFormatting sqref="A6305:A6322">
    <cfRule type="duplicateValues" dxfId="1021" priority="1022"/>
  </conditionalFormatting>
  <conditionalFormatting sqref="A6305:A6322">
    <cfRule type="duplicateValues" dxfId="1020" priority="1021"/>
  </conditionalFormatting>
  <conditionalFormatting sqref="A6305:A6322">
    <cfRule type="duplicateValues" dxfId="1019" priority="1020"/>
  </conditionalFormatting>
  <conditionalFormatting sqref="A6305:A6322">
    <cfRule type="duplicateValues" dxfId="1018" priority="1019"/>
  </conditionalFormatting>
  <conditionalFormatting sqref="A6305:A6322">
    <cfRule type="duplicateValues" dxfId="1017" priority="1017"/>
    <cfRule type="duplicateValues" dxfId="1016" priority="1018"/>
  </conditionalFormatting>
  <conditionalFormatting sqref="A6305:A6322">
    <cfRule type="duplicateValues" dxfId="1015" priority="1016"/>
  </conditionalFormatting>
  <conditionalFormatting sqref="A6305:A6322">
    <cfRule type="duplicateValues" dxfId="1014" priority="1015"/>
  </conditionalFormatting>
  <conditionalFormatting sqref="A6305:A6322">
    <cfRule type="duplicateValues" dxfId="1013" priority="1014"/>
  </conditionalFormatting>
  <conditionalFormatting sqref="A6305:A6322">
    <cfRule type="duplicateValues" dxfId="1012" priority="1013"/>
  </conditionalFormatting>
  <conditionalFormatting sqref="A6305:A6322">
    <cfRule type="duplicateValues" dxfId="1011" priority="1012"/>
  </conditionalFormatting>
  <conditionalFormatting sqref="A6305:A6322">
    <cfRule type="duplicateValues" dxfId="1010" priority="1011"/>
  </conditionalFormatting>
  <conditionalFormatting sqref="A6305:A6322">
    <cfRule type="duplicateValues" dxfId="1009" priority="1010"/>
  </conditionalFormatting>
  <conditionalFormatting sqref="A6305:A6322">
    <cfRule type="duplicateValues" dxfId="1008" priority="1009"/>
  </conditionalFormatting>
  <conditionalFormatting sqref="A6305:A6322">
    <cfRule type="duplicateValues" dxfId="1007" priority="1008"/>
  </conditionalFormatting>
  <conditionalFormatting sqref="A6305:A6322">
    <cfRule type="duplicateValues" dxfId="1006" priority="1007"/>
  </conditionalFormatting>
  <conditionalFormatting sqref="A6305:A6322">
    <cfRule type="duplicateValues" dxfId="1005" priority="1006"/>
  </conditionalFormatting>
  <conditionalFormatting sqref="A6305:A6322">
    <cfRule type="duplicateValues" dxfId="1004" priority="1005"/>
  </conditionalFormatting>
  <conditionalFormatting sqref="A6305:A6322">
    <cfRule type="duplicateValues" dxfId="1003" priority="1004"/>
  </conditionalFormatting>
  <conditionalFormatting sqref="A6305:A6322">
    <cfRule type="duplicateValues" dxfId="1002" priority="1003"/>
  </conditionalFormatting>
  <conditionalFormatting sqref="A6305:A6322">
    <cfRule type="duplicateValues" dxfId="1001" priority="1002"/>
  </conditionalFormatting>
  <conditionalFormatting sqref="A6305:A6322">
    <cfRule type="duplicateValues" dxfId="1000" priority="1001"/>
  </conditionalFormatting>
  <conditionalFormatting sqref="A6305:A6322">
    <cfRule type="duplicateValues" dxfId="999" priority="1000"/>
  </conditionalFormatting>
  <conditionalFormatting sqref="A6305:A6322">
    <cfRule type="duplicateValues" dxfId="998" priority="999"/>
  </conditionalFormatting>
  <conditionalFormatting sqref="A6305:A6322">
    <cfRule type="duplicateValues" dxfId="997" priority="998"/>
  </conditionalFormatting>
  <conditionalFormatting sqref="A6305:A6322">
    <cfRule type="duplicateValues" dxfId="996" priority="997"/>
  </conditionalFormatting>
  <conditionalFormatting sqref="A6305:A6322">
    <cfRule type="duplicateValues" dxfId="995" priority="996"/>
  </conditionalFormatting>
  <conditionalFormatting sqref="A6305:A6322">
    <cfRule type="duplicateValues" dxfId="994" priority="995"/>
  </conditionalFormatting>
  <conditionalFormatting sqref="A6305:A6322">
    <cfRule type="duplicateValues" dxfId="993" priority="994"/>
  </conditionalFormatting>
  <conditionalFormatting sqref="A6305:A6322">
    <cfRule type="duplicateValues" dxfId="992" priority="993"/>
  </conditionalFormatting>
  <conditionalFormatting sqref="A6305:A6322">
    <cfRule type="duplicateValues" dxfId="991" priority="992"/>
  </conditionalFormatting>
  <conditionalFormatting sqref="A6305:A6322">
    <cfRule type="duplicateValues" dxfId="990" priority="991"/>
  </conditionalFormatting>
  <conditionalFormatting sqref="A6305:A6322">
    <cfRule type="duplicateValues" dxfId="989" priority="990"/>
  </conditionalFormatting>
  <conditionalFormatting sqref="A6305:A6322">
    <cfRule type="duplicateValues" dxfId="988" priority="989"/>
  </conditionalFormatting>
  <conditionalFormatting sqref="A6305:A6322">
    <cfRule type="duplicateValues" dxfId="987" priority="988"/>
  </conditionalFormatting>
  <conditionalFormatting sqref="A6305:A6322">
    <cfRule type="duplicateValues" dxfId="986" priority="987"/>
  </conditionalFormatting>
  <conditionalFormatting sqref="A6305:A6322">
    <cfRule type="duplicateValues" dxfId="985" priority="986"/>
  </conditionalFormatting>
  <conditionalFormatting sqref="A6305:A6322">
    <cfRule type="duplicateValues" dxfId="984" priority="985"/>
  </conditionalFormatting>
  <conditionalFormatting sqref="A6305:A6322">
    <cfRule type="duplicateValues" dxfId="983" priority="984"/>
  </conditionalFormatting>
  <conditionalFormatting sqref="A6305:A6322">
    <cfRule type="duplicateValues" dxfId="982" priority="983"/>
  </conditionalFormatting>
  <conditionalFormatting sqref="A6305:A6322">
    <cfRule type="duplicateValues" dxfId="981" priority="982"/>
  </conditionalFormatting>
  <conditionalFormatting sqref="A6305:A6322">
    <cfRule type="duplicateValues" dxfId="980" priority="981"/>
  </conditionalFormatting>
  <conditionalFormatting sqref="A6305:A6322">
    <cfRule type="duplicateValues" dxfId="979" priority="980"/>
  </conditionalFormatting>
  <conditionalFormatting sqref="A6305:A6322">
    <cfRule type="duplicateValues" dxfId="978" priority="979"/>
  </conditionalFormatting>
  <conditionalFormatting sqref="A6305:A6322">
    <cfRule type="duplicateValues" dxfId="977" priority="977"/>
    <cfRule type="duplicateValues" dxfId="976" priority="978"/>
  </conditionalFormatting>
  <conditionalFormatting sqref="A6305:A6322">
    <cfRule type="duplicateValues" dxfId="975" priority="976"/>
  </conditionalFormatting>
  <conditionalFormatting sqref="A6305:A6322">
    <cfRule type="duplicateValues" dxfId="974" priority="975"/>
  </conditionalFormatting>
  <conditionalFormatting sqref="A6305:A6322">
    <cfRule type="duplicateValues" dxfId="973" priority="974"/>
  </conditionalFormatting>
  <conditionalFormatting sqref="A6305:A6322">
    <cfRule type="duplicateValues" dxfId="972" priority="973"/>
  </conditionalFormatting>
  <conditionalFormatting sqref="A6305:A6322">
    <cfRule type="duplicateValues" dxfId="971" priority="972"/>
  </conditionalFormatting>
  <conditionalFormatting sqref="A6305:A6322">
    <cfRule type="duplicateValues" dxfId="970" priority="970"/>
    <cfRule type="duplicateValues" dxfId="969" priority="971"/>
  </conditionalFormatting>
  <conditionalFormatting sqref="A6305:A6322">
    <cfRule type="duplicateValues" dxfId="968" priority="969"/>
  </conditionalFormatting>
  <conditionalFormatting sqref="A6305:A6322">
    <cfRule type="duplicateValues" dxfId="967" priority="968"/>
  </conditionalFormatting>
  <conditionalFormatting sqref="A6305:A6322">
    <cfRule type="duplicateValues" dxfId="966" priority="967"/>
  </conditionalFormatting>
  <conditionalFormatting sqref="A6305:A6322">
    <cfRule type="duplicateValues" dxfId="965" priority="966"/>
  </conditionalFormatting>
  <conditionalFormatting sqref="A6305:A6322">
    <cfRule type="duplicateValues" dxfId="964" priority="965"/>
  </conditionalFormatting>
  <conditionalFormatting sqref="A6305:A6322">
    <cfRule type="duplicateValues" dxfId="963" priority="964"/>
  </conditionalFormatting>
  <conditionalFormatting sqref="C6323:C6340">
    <cfRule type="cellIs" dxfId="962" priority="963" operator="lessThan">
      <formula>$H$2-3650</formula>
    </cfRule>
  </conditionalFormatting>
  <conditionalFormatting sqref="A6323:A6340">
    <cfRule type="duplicateValues" dxfId="961" priority="962"/>
  </conditionalFormatting>
  <conditionalFormatting sqref="A6323:A6340">
    <cfRule type="duplicateValues" dxfId="960" priority="961"/>
  </conditionalFormatting>
  <conditionalFormatting sqref="A6323:A6340">
    <cfRule type="duplicateValues" dxfId="959" priority="960"/>
  </conditionalFormatting>
  <conditionalFormatting sqref="A6323:A6340">
    <cfRule type="duplicateValues" dxfId="958" priority="959"/>
  </conditionalFormatting>
  <conditionalFormatting sqref="A6323:A6340">
    <cfRule type="duplicateValues" dxfId="957" priority="957"/>
    <cfRule type="duplicateValues" dxfId="956" priority="958"/>
  </conditionalFormatting>
  <conditionalFormatting sqref="A6323:A6340">
    <cfRule type="duplicateValues" dxfId="955" priority="956"/>
  </conditionalFormatting>
  <conditionalFormatting sqref="A6323:A6340">
    <cfRule type="duplicateValues" dxfId="954" priority="955"/>
  </conditionalFormatting>
  <conditionalFormatting sqref="A6323:A6340">
    <cfRule type="duplicateValues" dxfId="953" priority="954"/>
  </conditionalFormatting>
  <conditionalFormatting sqref="A6323:A6340">
    <cfRule type="duplicateValues" dxfId="952" priority="953"/>
  </conditionalFormatting>
  <conditionalFormatting sqref="A6323:A6340">
    <cfRule type="duplicateValues" dxfId="951" priority="952"/>
  </conditionalFormatting>
  <conditionalFormatting sqref="A6323:A6340">
    <cfRule type="duplicateValues" dxfId="950" priority="951"/>
  </conditionalFormatting>
  <conditionalFormatting sqref="A6323:A6340">
    <cfRule type="duplicateValues" dxfId="949" priority="950"/>
  </conditionalFormatting>
  <conditionalFormatting sqref="A6323:A6340">
    <cfRule type="duplicateValues" dxfId="948" priority="949"/>
  </conditionalFormatting>
  <conditionalFormatting sqref="A6323:A6340">
    <cfRule type="duplicateValues" dxfId="947" priority="948"/>
  </conditionalFormatting>
  <conditionalFormatting sqref="A6323:A6340">
    <cfRule type="duplicateValues" dxfId="946" priority="947"/>
  </conditionalFormatting>
  <conditionalFormatting sqref="A6323:A6340">
    <cfRule type="duplicateValues" dxfId="945" priority="946"/>
  </conditionalFormatting>
  <conditionalFormatting sqref="A6323:A6340">
    <cfRule type="duplicateValues" dxfId="944" priority="945"/>
  </conditionalFormatting>
  <conditionalFormatting sqref="A6323:A6340">
    <cfRule type="duplicateValues" dxfId="943" priority="944"/>
  </conditionalFormatting>
  <conditionalFormatting sqref="A6323:A6340">
    <cfRule type="duplicateValues" dxfId="942" priority="943"/>
  </conditionalFormatting>
  <conditionalFormatting sqref="A6323:A6340">
    <cfRule type="duplicateValues" dxfId="941" priority="942"/>
  </conditionalFormatting>
  <conditionalFormatting sqref="A6323:A6340">
    <cfRule type="duplicateValues" dxfId="940" priority="941"/>
  </conditionalFormatting>
  <conditionalFormatting sqref="A6323:A6340">
    <cfRule type="duplicateValues" dxfId="939" priority="940"/>
  </conditionalFormatting>
  <conditionalFormatting sqref="A6323:A6340">
    <cfRule type="duplicateValues" dxfId="938" priority="939"/>
  </conditionalFormatting>
  <conditionalFormatting sqref="A6323:A6340">
    <cfRule type="duplicateValues" dxfId="937" priority="938"/>
  </conditionalFormatting>
  <conditionalFormatting sqref="A6323:A6340">
    <cfRule type="duplicateValues" dxfId="936" priority="937"/>
  </conditionalFormatting>
  <conditionalFormatting sqref="A6323:A6340">
    <cfRule type="duplicateValues" dxfId="935" priority="936"/>
  </conditionalFormatting>
  <conditionalFormatting sqref="A6323:A6340">
    <cfRule type="duplicateValues" dxfId="934" priority="935"/>
  </conditionalFormatting>
  <conditionalFormatting sqref="A6323:A6340">
    <cfRule type="duplicateValues" dxfId="933" priority="934"/>
  </conditionalFormatting>
  <conditionalFormatting sqref="A6323:A6340">
    <cfRule type="duplicateValues" dxfId="932" priority="933"/>
  </conditionalFormatting>
  <conditionalFormatting sqref="A6323:A6340">
    <cfRule type="duplicateValues" dxfId="931" priority="932"/>
  </conditionalFormatting>
  <conditionalFormatting sqref="A6323:A6340">
    <cfRule type="duplicateValues" dxfId="930" priority="931"/>
  </conditionalFormatting>
  <conditionalFormatting sqref="A6323:A6340">
    <cfRule type="duplicateValues" dxfId="929" priority="930"/>
  </conditionalFormatting>
  <conditionalFormatting sqref="A6323:A6340">
    <cfRule type="duplicateValues" dxfId="928" priority="929"/>
  </conditionalFormatting>
  <conditionalFormatting sqref="A6323:A6340">
    <cfRule type="duplicateValues" dxfId="927" priority="928"/>
  </conditionalFormatting>
  <conditionalFormatting sqref="A6323:A6340">
    <cfRule type="duplicateValues" dxfId="926" priority="927"/>
  </conditionalFormatting>
  <conditionalFormatting sqref="A6323:A6340">
    <cfRule type="duplicateValues" dxfId="925" priority="926"/>
  </conditionalFormatting>
  <conditionalFormatting sqref="A6323:A6340">
    <cfRule type="duplicateValues" dxfId="924" priority="925"/>
  </conditionalFormatting>
  <conditionalFormatting sqref="A6323:A6340">
    <cfRule type="duplicateValues" dxfId="923" priority="924"/>
  </conditionalFormatting>
  <conditionalFormatting sqref="A6323:A6340">
    <cfRule type="duplicateValues" dxfId="922" priority="923"/>
  </conditionalFormatting>
  <conditionalFormatting sqref="A6323:A6340">
    <cfRule type="duplicateValues" dxfId="921" priority="922"/>
  </conditionalFormatting>
  <conditionalFormatting sqref="A6323:A6340">
    <cfRule type="duplicateValues" dxfId="920" priority="921"/>
  </conditionalFormatting>
  <conditionalFormatting sqref="A6323:A6340">
    <cfRule type="duplicateValues" dxfId="919" priority="920"/>
  </conditionalFormatting>
  <conditionalFormatting sqref="A6323:A6340">
    <cfRule type="duplicateValues" dxfId="918" priority="919"/>
  </conditionalFormatting>
  <conditionalFormatting sqref="A6323:A6340">
    <cfRule type="duplicateValues" dxfId="917" priority="917"/>
    <cfRule type="duplicateValues" dxfId="916" priority="918"/>
  </conditionalFormatting>
  <conditionalFormatting sqref="A6323:A6340">
    <cfRule type="duplicateValues" dxfId="915" priority="916"/>
  </conditionalFormatting>
  <conditionalFormatting sqref="A6323:A6340">
    <cfRule type="duplicateValues" dxfId="914" priority="915"/>
  </conditionalFormatting>
  <conditionalFormatting sqref="A6323:A6340">
    <cfRule type="duplicateValues" dxfId="913" priority="914"/>
  </conditionalFormatting>
  <conditionalFormatting sqref="A6323:A6340">
    <cfRule type="duplicateValues" dxfId="912" priority="913"/>
  </conditionalFormatting>
  <conditionalFormatting sqref="A6323:A6340">
    <cfRule type="duplicateValues" dxfId="911" priority="912"/>
  </conditionalFormatting>
  <conditionalFormatting sqref="A6323:A6340">
    <cfRule type="duplicateValues" dxfId="910" priority="910"/>
    <cfRule type="duplicateValues" dxfId="909" priority="911"/>
  </conditionalFormatting>
  <conditionalFormatting sqref="A6323:A6340">
    <cfRule type="duplicateValues" dxfId="908" priority="909"/>
  </conditionalFormatting>
  <conditionalFormatting sqref="A6323:A6340">
    <cfRule type="duplicateValues" dxfId="907" priority="908"/>
  </conditionalFormatting>
  <conditionalFormatting sqref="A6323:A6340">
    <cfRule type="duplicateValues" dxfId="906" priority="907"/>
  </conditionalFormatting>
  <conditionalFormatting sqref="A6323:A6340">
    <cfRule type="duplicateValues" dxfId="905" priority="906"/>
  </conditionalFormatting>
  <conditionalFormatting sqref="A6323:A6340">
    <cfRule type="duplicateValues" dxfId="904" priority="905"/>
  </conditionalFormatting>
  <conditionalFormatting sqref="A6323:A6340">
    <cfRule type="duplicateValues" dxfId="903" priority="904"/>
  </conditionalFormatting>
  <conditionalFormatting sqref="C6341:C6358">
    <cfRule type="cellIs" dxfId="902" priority="903" operator="lessThan">
      <formula>$H$2-3650</formula>
    </cfRule>
  </conditionalFormatting>
  <conditionalFormatting sqref="A6341:A6358">
    <cfRule type="duplicateValues" dxfId="901" priority="902"/>
  </conditionalFormatting>
  <conditionalFormatting sqref="A6341:A6358">
    <cfRule type="duplicateValues" dxfId="900" priority="901"/>
  </conditionalFormatting>
  <conditionalFormatting sqref="A6341:A6358">
    <cfRule type="duplicateValues" dxfId="899" priority="900"/>
  </conditionalFormatting>
  <conditionalFormatting sqref="A6341:A6358">
    <cfRule type="duplicateValues" dxfId="898" priority="899"/>
  </conditionalFormatting>
  <conditionalFormatting sqref="A6341:A6358">
    <cfRule type="duplicateValues" dxfId="897" priority="897"/>
    <cfRule type="duplicateValues" dxfId="896" priority="898"/>
  </conditionalFormatting>
  <conditionalFormatting sqref="A6341:A6358">
    <cfRule type="duplicateValues" dxfId="895" priority="896"/>
  </conditionalFormatting>
  <conditionalFormatting sqref="A6341:A6358">
    <cfRule type="duplicateValues" dxfId="894" priority="895"/>
  </conditionalFormatting>
  <conditionalFormatting sqref="A6341:A6358">
    <cfRule type="duplicateValues" dxfId="893" priority="894"/>
  </conditionalFormatting>
  <conditionalFormatting sqref="A6341:A6358">
    <cfRule type="duplicateValues" dxfId="892" priority="893"/>
  </conditionalFormatting>
  <conditionalFormatting sqref="A6341:A6358">
    <cfRule type="duplicateValues" dxfId="891" priority="892"/>
  </conditionalFormatting>
  <conditionalFormatting sqref="A6341:A6358">
    <cfRule type="duplicateValues" dxfId="890" priority="891"/>
  </conditionalFormatting>
  <conditionalFormatting sqref="A6341:A6358">
    <cfRule type="duplicateValues" dxfId="889" priority="890"/>
  </conditionalFormatting>
  <conditionalFormatting sqref="A6341:A6358">
    <cfRule type="duplicateValues" dxfId="888" priority="889"/>
  </conditionalFormatting>
  <conditionalFormatting sqref="A6341:A6358">
    <cfRule type="duplicateValues" dxfId="887" priority="888"/>
  </conditionalFormatting>
  <conditionalFormatting sqref="A6341:A6358">
    <cfRule type="duplicateValues" dxfId="886" priority="887"/>
  </conditionalFormatting>
  <conditionalFormatting sqref="A6341:A6358">
    <cfRule type="duplicateValues" dxfId="885" priority="886"/>
  </conditionalFormatting>
  <conditionalFormatting sqref="A6341:A6358">
    <cfRule type="duplicateValues" dxfId="884" priority="885"/>
  </conditionalFormatting>
  <conditionalFormatting sqref="A6341:A6358">
    <cfRule type="duplicateValues" dxfId="883" priority="884"/>
  </conditionalFormatting>
  <conditionalFormatting sqref="A6341:A6358">
    <cfRule type="duplicateValues" dxfId="882" priority="883"/>
  </conditionalFormatting>
  <conditionalFormatting sqref="A6341:A6358">
    <cfRule type="duplicateValues" dxfId="881" priority="882"/>
  </conditionalFormatting>
  <conditionalFormatting sqref="A6341:A6358">
    <cfRule type="duplicateValues" dxfId="880" priority="881"/>
  </conditionalFormatting>
  <conditionalFormatting sqref="A6341:A6358">
    <cfRule type="duplicateValues" dxfId="879" priority="880"/>
  </conditionalFormatting>
  <conditionalFormatting sqref="A6341:A6358">
    <cfRule type="duplicateValues" dxfId="878" priority="879"/>
  </conditionalFormatting>
  <conditionalFormatting sqref="A6341:A6358">
    <cfRule type="duplicateValues" dxfId="877" priority="878"/>
  </conditionalFormatting>
  <conditionalFormatting sqref="A6341:A6358">
    <cfRule type="duplicateValues" dxfId="876" priority="877"/>
  </conditionalFormatting>
  <conditionalFormatting sqref="A6341:A6358">
    <cfRule type="duplicateValues" dxfId="875" priority="876"/>
  </conditionalFormatting>
  <conditionalFormatting sqref="A6341:A6358">
    <cfRule type="duplicateValues" dxfId="874" priority="875"/>
  </conditionalFormatting>
  <conditionalFormatting sqref="A6341:A6358">
    <cfRule type="duplicateValues" dxfId="873" priority="874"/>
  </conditionalFormatting>
  <conditionalFormatting sqref="A6341:A6358">
    <cfRule type="duplicateValues" dxfId="872" priority="873"/>
  </conditionalFormatting>
  <conditionalFormatting sqref="A6341:A6358">
    <cfRule type="duplicateValues" dxfId="871" priority="872"/>
  </conditionalFormatting>
  <conditionalFormatting sqref="A6341:A6358">
    <cfRule type="duplicateValues" dxfId="870" priority="871"/>
  </conditionalFormatting>
  <conditionalFormatting sqref="A6341:A6358">
    <cfRule type="duplicateValues" dxfId="869" priority="870"/>
  </conditionalFormatting>
  <conditionalFormatting sqref="A6341:A6358">
    <cfRule type="duplicateValues" dxfId="868" priority="869"/>
  </conditionalFormatting>
  <conditionalFormatting sqref="A6341:A6358">
    <cfRule type="duplicateValues" dxfId="867" priority="868"/>
  </conditionalFormatting>
  <conditionalFormatting sqref="A6341:A6358">
    <cfRule type="duplicateValues" dxfId="866" priority="867"/>
  </conditionalFormatting>
  <conditionalFormatting sqref="A6341:A6358">
    <cfRule type="duplicateValues" dxfId="865" priority="866"/>
  </conditionalFormatting>
  <conditionalFormatting sqref="A6341:A6358">
    <cfRule type="duplicateValues" dxfId="864" priority="865"/>
  </conditionalFormatting>
  <conditionalFormatting sqref="A6341:A6358">
    <cfRule type="duplicateValues" dxfId="863" priority="864"/>
  </conditionalFormatting>
  <conditionalFormatting sqref="A6341:A6358">
    <cfRule type="duplicateValues" dxfId="862" priority="863"/>
  </conditionalFormatting>
  <conditionalFormatting sqref="A6341:A6358">
    <cfRule type="duplicateValues" dxfId="861" priority="862"/>
  </conditionalFormatting>
  <conditionalFormatting sqref="A6341:A6358">
    <cfRule type="duplicateValues" dxfId="860" priority="861"/>
  </conditionalFormatting>
  <conditionalFormatting sqref="A6341:A6358">
    <cfRule type="duplicateValues" dxfId="859" priority="860"/>
  </conditionalFormatting>
  <conditionalFormatting sqref="A6341:A6358">
    <cfRule type="duplicateValues" dxfId="858" priority="859"/>
  </conditionalFormatting>
  <conditionalFormatting sqref="A6341:A6358">
    <cfRule type="duplicateValues" dxfId="857" priority="857"/>
    <cfRule type="duplicateValues" dxfId="856" priority="858"/>
  </conditionalFormatting>
  <conditionalFormatting sqref="A6341:A6358">
    <cfRule type="duplicateValues" dxfId="855" priority="856"/>
  </conditionalFormatting>
  <conditionalFormatting sqref="A6341:A6358">
    <cfRule type="duplicateValues" dxfId="854" priority="855"/>
  </conditionalFormatting>
  <conditionalFormatting sqref="A6341:A6358">
    <cfRule type="duplicateValues" dxfId="853" priority="854"/>
  </conditionalFormatting>
  <conditionalFormatting sqref="A6341:A6358">
    <cfRule type="duplicateValues" dxfId="852" priority="853"/>
  </conditionalFormatting>
  <conditionalFormatting sqref="A6341:A6358">
    <cfRule type="duplicateValues" dxfId="851" priority="852"/>
  </conditionalFormatting>
  <conditionalFormatting sqref="A6341:A6358">
    <cfRule type="duplicateValues" dxfId="850" priority="850"/>
    <cfRule type="duplicateValues" dxfId="849" priority="851"/>
  </conditionalFormatting>
  <conditionalFormatting sqref="A6341:A6358">
    <cfRule type="duplicateValues" dxfId="848" priority="849"/>
  </conditionalFormatting>
  <conditionalFormatting sqref="A6341:A6358">
    <cfRule type="duplicateValues" dxfId="847" priority="848"/>
  </conditionalFormatting>
  <conditionalFormatting sqref="A6341:A6358">
    <cfRule type="duplicateValues" dxfId="846" priority="847"/>
  </conditionalFormatting>
  <conditionalFormatting sqref="A6341:A6358">
    <cfRule type="duplicateValues" dxfId="845" priority="846"/>
  </conditionalFormatting>
  <conditionalFormatting sqref="A6341:A6358">
    <cfRule type="duplicateValues" dxfId="844" priority="845"/>
  </conditionalFormatting>
  <conditionalFormatting sqref="A6341:A6358">
    <cfRule type="duplicateValues" dxfId="843" priority="844"/>
  </conditionalFormatting>
  <conditionalFormatting sqref="C6359:C6376">
    <cfRule type="cellIs" dxfId="842" priority="843" operator="lessThan">
      <formula>$H$2-3650</formula>
    </cfRule>
  </conditionalFormatting>
  <conditionalFormatting sqref="A6359:A6376">
    <cfRule type="duplicateValues" dxfId="841" priority="842"/>
  </conditionalFormatting>
  <conditionalFormatting sqref="A6359:A6376">
    <cfRule type="duplicateValues" dxfId="840" priority="841"/>
  </conditionalFormatting>
  <conditionalFormatting sqref="A6359:A6376">
    <cfRule type="duplicateValues" dxfId="839" priority="840"/>
  </conditionalFormatting>
  <conditionalFormatting sqref="A6359:A6376">
    <cfRule type="duplicateValues" dxfId="838" priority="839"/>
  </conditionalFormatting>
  <conditionalFormatting sqref="A6359:A6376">
    <cfRule type="duplicateValues" dxfId="837" priority="837"/>
    <cfRule type="duplicateValues" dxfId="836" priority="838"/>
  </conditionalFormatting>
  <conditionalFormatting sqref="A6359:A6376">
    <cfRule type="duplicateValues" dxfId="835" priority="836"/>
  </conditionalFormatting>
  <conditionalFormatting sqref="A6359:A6376">
    <cfRule type="duplicateValues" dxfId="834" priority="835"/>
  </conditionalFormatting>
  <conditionalFormatting sqref="A6359:A6376">
    <cfRule type="duplicateValues" dxfId="833" priority="834"/>
  </conditionalFormatting>
  <conditionalFormatting sqref="A6359:A6376">
    <cfRule type="duplicateValues" dxfId="832" priority="833"/>
  </conditionalFormatting>
  <conditionalFormatting sqref="A6359:A6376">
    <cfRule type="duplicateValues" dxfId="831" priority="832"/>
  </conditionalFormatting>
  <conditionalFormatting sqref="A6359:A6376">
    <cfRule type="duplicateValues" dxfId="830" priority="831"/>
  </conditionalFormatting>
  <conditionalFormatting sqref="A6359:A6376">
    <cfRule type="duplicateValues" dxfId="829" priority="830"/>
  </conditionalFormatting>
  <conditionalFormatting sqref="A6359:A6376">
    <cfRule type="duplicateValues" dxfId="828" priority="829"/>
  </conditionalFormatting>
  <conditionalFormatting sqref="A6359:A6376">
    <cfRule type="duplicateValues" dxfId="827" priority="828"/>
  </conditionalFormatting>
  <conditionalFormatting sqref="A6359:A6376">
    <cfRule type="duplicateValues" dxfId="826" priority="827"/>
  </conditionalFormatting>
  <conditionalFormatting sqref="A6359:A6376">
    <cfRule type="duplicateValues" dxfId="825" priority="826"/>
  </conditionalFormatting>
  <conditionalFormatting sqref="A6359:A6376">
    <cfRule type="duplicateValues" dxfId="824" priority="825"/>
  </conditionalFormatting>
  <conditionalFormatting sqref="A6359:A6376">
    <cfRule type="duplicateValues" dxfId="823" priority="824"/>
  </conditionalFormatting>
  <conditionalFormatting sqref="A6359:A6376">
    <cfRule type="duplicateValues" dxfId="822" priority="823"/>
  </conditionalFormatting>
  <conditionalFormatting sqref="A6359:A6376">
    <cfRule type="duplicateValues" dxfId="821" priority="822"/>
  </conditionalFormatting>
  <conditionalFormatting sqref="A6359:A6376">
    <cfRule type="duplicateValues" dxfId="820" priority="821"/>
  </conditionalFormatting>
  <conditionalFormatting sqref="A6359:A6376">
    <cfRule type="duplicateValues" dxfId="819" priority="820"/>
  </conditionalFormatting>
  <conditionalFormatting sqref="A6359:A6376">
    <cfRule type="duplicateValues" dxfId="818" priority="819"/>
  </conditionalFormatting>
  <conditionalFormatting sqref="A6359:A6376">
    <cfRule type="duplicateValues" dxfId="817" priority="818"/>
  </conditionalFormatting>
  <conditionalFormatting sqref="A6359:A6376">
    <cfRule type="duplicateValues" dxfId="816" priority="817"/>
  </conditionalFormatting>
  <conditionalFormatting sqref="A6359:A6376">
    <cfRule type="duplicateValues" dxfId="815" priority="816"/>
  </conditionalFormatting>
  <conditionalFormatting sqref="A6359:A6376">
    <cfRule type="duplicateValues" dxfId="814" priority="815"/>
  </conditionalFormatting>
  <conditionalFormatting sqref="A6359:A6376">
    <cfRule type="duplicateValues" dxfId="813" priority="814"/>
  </conditionalFormatting>
  <conditionalFormatting sqref="A6359:A6376">
    <cfRule type="duplicateValues" dxfId="812" priority="813"/>
  </conditionalFormatting>
  <conditionalFormatting sqref="A6359:A6376">
    <cfRule type="duplicateValues" dxfId="811" priority="812"/>
  </conditionalFormatting>
  <conditionalFormatting sqref="A6359:A6376">
    <cfRule type="duplicateValues" dxfId="810" priority="811"/>
  </conditionalFormatting>
  <conditionalFormatting sqref="A6359:A6376">
    <cfRule type="duplicateValues" dxfId="809" priority="810"/>
  </conditionalFormatting>
  <conditionalFormatting sqref="A6359:A6376">
    <cfRule type="duplicateValues" dxfId="808" priority="809"/>
  </conditionalFormatting>
  <conditionalFormatting sqref="A6359:A6376">
    <cfRule type="duplicateValues" dxfId="807" priority="808"/>
  </conditionalFormatting>
  <conditionalFormatting sqref="A6359:A6376">
    <cfRule type="duplicateValues" dxfId="806" priority="807"/>
  </conditionalFormatting>
  <conditionalFormatting sqref="A6359:A6376">
    <cfRule type="duplicateValues" dxfId="805" priority="806"/>
  </conditionalFormatting>
  <conditionalFormatting sqref="A6359:A6376">
    <cfRule type="duplicateValues" dxfId="804" priority="805"/>
  </conditionalFormatting>
  <conditionalFormatting sqref="A6359:A6376">
    <cfRule type="duplicateValues" dxfId="803" priority="804"/>
  </conditionalFormatting>
  <conditionalFormatting sqref="A6359:A6376">
    <cfRule type="duplicateValues" dxfId="802" priority="803"/>
  </conditionalFormatting>
  <conditionalFormatting sqref="A6359:A6376">
    <cfRule type="duplicateValues" dxfId="801" priority="802"/>
  </conditionalFormatting>
  <conditionalFormatting sqref="A6359:A6376">
    <cfRule type="duplicateValues" dxfId="800" priority="801"/>
  </conditionalFormatting>
  <conditionalFormatting sqref="A6359:A6376">
    <cfRule type="duplicateValues" dxfId="799" priority="800"/>
  </conditionalFormatting>
  <conditionalFormatting sqref="A6359:A6376">
    <cfRule type="duplicateValues" dxfId="798" priority="799"/>
  </conditionalFormatting>
  <conditionalFormatting sqref="A6359:A6376">
    <cfRule type="duplicateValues" dxfId="797" priority="797"/>
    <cfRule type="duplicateValues" dxfId="796" priority="798"/>
  </conditionalFormatting>
  <conditionalFormatting sqref="A6359:A6376">
    <cfRule type="duplicateValues" dxfId="795" priority="796"/>
  </conditionalFormatting>
  <conditionalFormatting sqref="A6359:A6376">
    <cfRule type="duplicateValues" dxfId="794" priority="795"/>
  </conditionalFormatting>
  <conditionalFormatting sqref="A6359:A6376">
    <cfRule type="duplicateValues" dxfId="793" priority="794"/>
  </conditionalFormatting>
  <conditionalFormatting sqref="A6359:A6376">
    <cfRule type="duplicateValues" dxfId="792" priority="793"/>
  </conditionalFormatting>
  <conditionalFormatting sqref="A6359:A6376">
    <cfRule type="duplicateValues" dxfId="791" priority="792"/>
  </conditionalFormatting>
  <conditionalFormatting sqref="A6359:A6376">
    <cfRule type="duplicateValues" dxfId="790" priority="790"/>
    <cfRule type="duplicateValues" dxfId="789" priority="791"/>
  </conditionalFormatting>
  <conditionalFormatting sqref="A6359:A6376">
    <cfRule type="duplicateValues" dxfId="788" priority="789"/>
  </conditionalFormatting>
  <conditionalFormatting sqref="A6359:A6376">
    <cfRule type="duplicateValues" dxfId="787" priority="788"/>
  </conditionalFormatting>
  <conditionalFormatting sqref="A6359:A6376">
    <cfRule type="duplicateValues" dxfId="786" priority="787"/>
  </conditionalFormatting>
  <conditionalFormatting sqref="A6359:A6376">
    <cfRule type="duplicateValues" dxfId="785" priority="786"/>
  </conditionalFormatting>
  <conditionalFormatting sqref="A6359:A6376">
    <cfRule type="duplicateValues" dxfId="784" priority="785"/>
  </conditionalFormatting>
  <conditionalFormatting sqref="A6359:A6376">
    <cfRule type="duplicateValues" dxfId="783" priority="784"/>
  </conditionalFormatting>
  <conditionalFormatting sqref="C6377:C6394">
    <cfRule type="cellIs" dxfId="782" priority="783" operator="lessThan">
      <formula>$H$2-3650</formula>
    </cfRule>
  </conditionalFormatting>
  <conditionalFormatting sqref="A6377:A6394">
    <cfRule type="duplicateValues" dxfId="781" priority="782"/>
  </conditionalFormatting>
  <conditionalFormatting sqref="A6377:A6394">
    <cfRule type="duplicateValues" dxfId="780" priority="781"/>
  </conditionalFormatting>
  <conditionalFormatting sqref="A6377:A6394">
    <cfRule type="duplicateValues" dxfId="779" priority="780"/>
  </conditionalFormatting>
  <conditionalFormatting sqref="A6377:A6394">
    <cfRule type="duplicateValues" dxfId="778" priority="779"/>
  </conditionalFormatting>
  <conditionalFormatting sqref="A6377:A6394">
    <cfRule type="duplicateValues" dxfId="777" priority="777"/>
    <cfRule type="duplicateValues" dxfId="776" priority="778"/>
  </conditionalFormatting>
  <conditionalFormatting sqref="A6377:A6394">
    <cfRule type="duplicateValues" dxfId="775" priority="776"/>
  </conditionalFormatting>
  <conditionalFormatting sqref="A6377:A6394">
    <cfRule type="duplicateValues" dxfId="774" priority="775"/>
  </conditionalFormatting>
  <conditionalFormatting sqref="A6377:A6394">
    <cfRule type="duplicateValues" dxfId="773" priority="774"/>
  </conditionalFormatting>
  <conditionalFormatting sqref="A6377:A6394">
    <cfRule type="duplicateValues" dxfId="772" priority="773"/>
  </conditionalFormatting>
  <conditionalFormatting sqref="A6377:A6394">
    <cfRule type="duplicateValues" dxfId="771" priority="772"/>
  </conditionalFormatting>
  <conditionalFormatting sqref="A6377:A6394">
    <cfRule type="duplicateValues" dxfId="770" priority="771"/>
  </conditionalFormatting>
  <conditionalFormatting sqref="A6377:A6394">
    <cfRule type="duplicateValues" dxfId="769" priority="770"/>
  </conditionalFormatting>
  <conditionalFormatting sqref="A6377:A6394">
    <cfRule type="duplicateValues" dxfId="768" priority="769"/>
  </conditionalFormatting>
  <conditionalFormatting sqref="A6377:A6394">
    <cfRule type="duplicateValues" dxfId="767" priority="768"/>
  </conditionalFormatting>
  <conditionalFormatting sqref="A6377:A6394">
    <cfRule type="duplicateValues" dxfId="766" priority="767"/>
  </conditionalFormatting>
  <conditionalFormatting sqref="A6377:A6394">
    <cfRule type="duplicateValues" dxfId="765" priority="766"/>
  </conditionalFormatting>
  <conditionalFormatting sqref="A6377:A6394">
    <cfRule type="duplicateValues" dxfId="764" priority="765"/>
  </conditionalFormatting>
  <conditionalFormatting sqref="A6377:A6394">
    <cfRule type="duplicateValues" dxfId="763" priority="764"/>
  </conditionalFormatting>
  <conditionalFormatting sqref="A6377:A6394">
    <cfRule type="duplicateValues" dxfId="762" priority="763"/>
  </conditionalFormatting>
  <conditionalFormatting sqref="A6377:A6394">
    <cfRule type="duplicateValues" dxfId="761" priority="762"/>
  </conditionalFormatting>
  <conditionalFormatting sqref="A6377:A6394">
    <cfRule type="duplicateValues" dxfId="760" priority="761"/>
  </conditionalFormatting>
  <conditionalFormatting sqref="A6377:A6394">
    <cfRule type="duplicateValues" dxfId="759" priority="760"/>
  </conditionalFormatting>
  <conditionalFormatting sqref="A6377:A6394">
    <cfRule type="duplicateValues" dxfId="758" priority="759"/>
  </conditionalFormatting>
  <conditionalFormatting sqref="A6377:A6394">
    <cfRule type="duplicateValues" dxfId="757" priority="758"/>
  </conditionalFormatting>
  <conditionalFormatting sqref="A6377:A6394">
    <cfRule type="duplicateValues" dxfId="756" priority="757"/>
  </conditionalFormatting>
  <conditionalFormatting sqref="A6377:A6394">
    <cfRule type="duplicateValues" dxfId="755" priority="756"/>
  </conditionalFormatting>
  <conditionalFormatting sqref="A6377:A6394">
    <cfRule type="duplicateValues" dxfId="754" priority="755"/>
  </conditionalFormatting>
  <conditionalFormatting sqref="A6377:A6394">
    <cfRule type="duplicateValues" dxfId="753" priority="754"/>
  </conditionalFormatting>
  <conditionalFormatting sqref="A6377:A6394">
    <cfRule type="duplicateValues" dxfId="752" priority="753"/>
  </conditionalFormatting>
  <conditionalFormatting sqref="A6377:A6394">
    <cfRule type="duplicateValues" dxfId="751" priority="752"/>
  </conditionalFormatting>
  <conditionalFormatting sqref="A6377:A6394">
    <cfRule type="duplicateValues" dxfId="750" priority="751"/>
  </conditionalFormatting>
  <conditionalFormatting sqref="A6377:A6394">
    <cfRule type="duplicateValues" dxfId="749" priority="750"/>
  </conditionalFormatting>
  <conditionalFormatting sqref="A6377:A6394">
    <cfRule type="duplicateValues" dxfId="748" priority="749"/>
  </conditionalFormatting>
  <conditionalFormatting sqref="A6377:A6394">
    <cfRule type="duplicateValues" dxfId="747" priority="748"/>
  </conditionalFormatting>
  <conditionalFormatting sqref="A6377:A6394">
    <cfRule type="duplicateValues" dxfId="746" priority="747"/>
  </conditionalFormatting>
  <conditionalFormatting sqref="A6377:A6394">
    <cfRule type="duplicateValues" dxfId="745" priority="746"/>
  </conditionalFormatting>
  <conditionalFormatting sqref="A6377:A6394">
    <cfRule type="duplicateValues" dxfId="744" priority="745"/>
  </conditionalFormatting>
  <conditionalFormatting sqref="A6377:A6394">
    <cfRule type="duplicateValues" dxfId="743" priority="744"/>
  </conditionalFormatting>
  <conditionalFormatting sqref="A6377:A6394">
    <cfRule type="duplicateValues" dxfId="742" priority="743"/>
  </conditionalFormatting>
  <conditionalFormatting sqref="A6377:A6394">
    <cfRule type="duplicateValues" dxfId="741" priority="742"/>
  </conditionalFormatting>
  <conditionalFormatting sqref="A6377:A6394">
    <cfRule type="duplicateValues" dxfId="740" priority="741"/>
  </conditionalFormatting>
  <conditionalFormatting sqref="A6377:A6394">
    <cfRule type="duplicateValues" dxfId="739" priority="740"/>
  </conditionalFormatting>
  <conditionalFormatting sqref="A6377:A6394">
    <cfRule type="duplicateValues" dxfId="738" priority="739"/>
  </conditionalFormatting>
  <conditionalFormatting sqref="A6377:A6394">
    <cfRule type="duplicateValues" dxfId="737" priority="737"/>
    <cfRule type="duplicateValues" dxfId="736" priority="738"/>
  </conditionalFormatting>
  <conditionalFormatting sqref="A6377:A6394">
    <cfRule type="duplicateValues" dxfId="735" priority="736"/>
  </conditionalFormatting>
  <conditionalFormatting sqref="A6377:A6394">
    <cfRule type="duplicateValues" dxfId="734" priority="735"/>
  </conditionalFormatting>
  <conditionalFormatting sqref="A6377:A6394">
    <cfRule type="duplicateValues" dxfId="733" priority="734"/>
  </conditionalFormatting>
  <conditionalFormatting sqref="A6377:A6394">
    <cfRule type="duplicateValues" dxfId="732" priority="733"/>
  </conditionalFormatting>
  <conditionalFormatting sqref="A6377:A6394">
    <cfRule type="duplicateValues" dxfId="731" priority="732"/>
  </conditionalFormatting>
  <conditionalFormatting sqref="A6377:A6394">
    <cfRule type="duplicateValues" dxfId="730" priority="730"/>
    <cfRule type="duplicateValues" dxfId="729" priority="731"/>
  </conditionalFormatting>
  <conditionalFormatting sqref="A6377:A6394">
    <cfRule type="duplicateValues" dxfId="728" priority="729"/>
  </conditionalFormatting>
  <conditionalFormatting sqref="A6377:A6394">
    <cfRule type="duplicateValues" dxfId="727" priority="728"/>
  </conditionalFormatting>
  <conditionalFormatting sqref="A6377:A6394">
    <cfRule type="duplicateValues" dxfId="726" priority="727"/>
  </conditionalFormatting>
  <conditionalFormatting sqref="A6377:A6394">
    <cfRule type="duplicateValues" dxfId="725" priority="726"/>
  </conditionalFormatting>
  <conditionalFormatting sqref="A6377:A6394">
    <cfRule type="duplicateValues" dxfId="724" priority="725"/>
  </conditionalFormatting>
  <conditionalFormatting sqref="A6377:A6394">
    <cfRule type="duplicateValues" dxfId="723" priority="724"/>
  </conditionalFormatting>
  <conditionalFormatting sqref="C6395:C6412">
    <cfRule type="cellIs" dxfId="722" priority="723" operator="lessThan">
      <formula>$H$2-3650</formula>
    </cfRule>
  </conditionalFormatting>
  <conditionalFormatting sqref="A6395:A6412">
    <cfRule type="duplicateValues" dxfId="721" priority="722"/>
  </conditionalFormatting>
  <conditionalFormatting sqref="A6395:A6412">
    <cfRule type="duplicateValues" dxfId="720" priority="721"/>
  </conditionalFormatting>
  <conditionalFormatting sqref="A6395:A6412">
    <cfRule type="duplicateValues" dxfId="719" priority="720"/>
  </conditionalFormatting>
  <conditionalFormatting sqref="A6395:A6412">
    <cfRule type="duplicateValues" dxfId="718" priority="719"/>
  </conditionalFormatting>
  <conditionalFormatting sqref="A6395:A6412">
    <cfRule type="duplicateValues" dxfId="717" priority="717"/>
    <cfRule type="duplicateValues" dxfId="716" priority="718"/>
  </conditionalFormatting>
  <conditionalFormatting sqref="A6395:A6412">
    <cfRule type="duplicateValues" dxfId="715" priority="716"/>
  </conditionalFormatting>
  <conditionalFormatting sqref="A6395:A6412">
    <cfRule type="duplicateValues" dxfId="714" priority="715"/>
  </conditionalFormatting>
  <conditionalFormatting sqref="A6395:A6412">
    <cfRule type="duplicateValues" dxfId="713" priority="714"/>
  </conditionalFormatting>
  <conditionalFormatting sqref="A6395:A6412">
    <cfRule type="duplicateValues" dxfId="712" priority="713"/>
  </conditionalFormatting>
  <conditionalFormatting sqref="A6395:A6412">
    <cfRule type="duplicateValues" dxfId="711" priority="712"/>
  </conditionalFormatting>
  <conditionalFormatting sqref="A6395:A6412">
    <cfRule type="duplicateValues" dxfId="710" priority="711"/>
  </conditionalFormatting>
  <conditionalFormatting sqref="A6395:A6412">
    <cfRule type="duplicateValues" dxfId="709" priority="710"/>
  </conditionalFormatting>
  <conditionalFormatting sqref="A6395:A6412">
    <cfRule type="duplicateValues" dxfId="708" priority="709"/>
  </conditionalFormatting>
  <conditionalFormatting sqref="A6395:A6412">
    <cfRule type="duplicateValues" dxfId="707" priority="708"/>
  </conditionalFormatting>
  <conditionalFormatting sqref="A6395:A6412">
    <cfRule type="duplicateValues" dxfId="706" priority="707"/>
  </conditionalFormatting>
  <conditionalFormatting sqref="A6395:A6412">
    <cfRule type="duplicateValues" dxfId="705" priority="706"/>
  </conditionalFormatting>
  <conditionalFormatting sqref="A6395:A6412">
    <cfRule type="duplicateValues" dxfId="704" priority="705"/>
  </conditionalFormatting>
  <conditionalFormatting sqref="A6395:A6412">
    <cfRule type="duplicateValues" dxfId="703" priority="704"/>
  </conditionalFormatting>
  <conditionalFormatting sqref="A6395:A6412">
    <cfRule type="duplicateValues" dxfId="702" priority="703"/>
  </conditionalFormatting>
  <conditionalFormatting sqref="A6395:A6412">
    <cfRule type="duplicateValues" dxfId="701" priority="702"/>
  </conditionalFormatting>
  <conditionalFormatting sqref="A6395:A6412">
    <cfRule type="duplicateValues" dxfId="700" priority="701"/>
  </conditionalFormatting>
  <conditionalFormatting sqref="A6395:A6412">
    <cfRule type="duplicateValues" dxfId="699" priority="700"/>
  </conditionalFormatting>
  <conditionalFormatting sqref="A6395:A6412">
    <cfRule type="duplicateValues" dxfId="698" priority="699"/>
  </conditionalFormatting>
  <conditionalFormatting sqref="A6395:A6412">
    <cfRule type="duplicateValues" dxfId="697" priority="698"/>
  </conditionalFormatting>
  <conditionalFormatting sqref="A6395:A6412">
    <cfRule type="duplicateValues" dxfId="696" priority="697"/>
  </conditionalFormatting>
  <conditionalFormatting sqref="A6395:A6412">
    <cfRule type="duplicateValues" dxfId="695" priority="696"/>
  </conditionalFormatting>
  <conditionalFormatting sqref="A6395:A6412">
    <cfRule type="duplicateValues" dxfId="694" priority="695"/>
  </conditionalFormatting>
  <conditionalFormatting sqref="A6395:A6412">
    <cfRule type="duplicateValues" dxfId="693" priority="694"/>
  </conditionalFormatting>
  <conditionalFormatting sqref="A6395:A6412">
    <cfRule type="duplicateValues" dxfId="692" priority="693"/>
  </conditionalFormatting>
  <conditionalFormatting sqref="A6395:A6412">
    <cfRule type="duplicateValues" dxfId="691" priority="692"/>
  </conditionalFormatting>
  <conditionalFormatting sqref="A6395:A6412">
    <cfRule type="duplicateValues" dxfId="690" priority="691"/>
  </conditionalFormatting>
  <conditionalFormatting sqref="A6395:A6412">
    <cfRule type="duplicateValues" dxfId="689" priority="690"/>
  </conditionalFormatting>
  <conditionalFormatting sqref="A6395:A6412">
    <cfRule type="duplicateValues" dxfId="688" priority="689"/>
  </conditionalFormatting>
  <conditionalFormatting sqref="A6395:A6412">
    <cfRule type="duplicateValues" dxfId="687" priority="688"/>
  </conditionalFormatting>
  <conditionalFormatting sqref="A6395:A6412">
    <cfRule type="duplicateValues" dxfId="686" priority="687"/>
  </conditionalFormatting>
  <conditionalFormatting sqref="A6395:A6412">
    <cfRule type="duplicateValues" dxfId="685" priority="686"/>
  </conditionalFormatting>
  <conditionalFormatting sqref="A6395:A6412">
    <cfRule type="duplicateValues" dxfId="684" priority="685"/>
  </conditionalFormatting>
  <conditionalFormatting sqref="A6395:A6412">
    <cfRule type="duplicateValues" dxfId="683" priority="684"/>
  </conditionalFormatting>
  <conditionalFormatting sqref="A6395:A6412">
    <cfRule type="duplicateValues" dxfId="682" priority="683"/>
  </conditionalFormatting>
  <conditionalFormatting sqref="A6395:A6412">
    <cfRule type="duplicateValues" dxfId="681" priority="682"/>
  </conditionalFormatting>
  <conditionalFormatting sqref="A6395:A6412">
    <cfRule type="duplicateValues" dxfId="680" priority="681"/>
  </conditionalFormatting>
  <conditionalFormatting sqref="A6395:A6412">
    <cfRule type="duplicateValues" dxfId="679" priority="680"/>
  </conditionalFormatting>
  <conditionalFormatting sqref="A6395:A6412">
    <cfRule type="duplicateValues" dxfId="678" priority="679"/>
  </conditionalFormatting>
  <conditionalFormatting sqref="A6395:A6412">
    <cfRule type="duplicateValues" dxfId="677" priority="677"/>
    <cfRule type="duplicateValues" dxfId="676" priority="678"/>
  </conditionalFormatting>
  <conditionalFormatting sqref="A6395:A6412">
    <cfRule type="duplicateValues" dxfId="675" priority="676"/>
  </conditionalFormatting>
  <conditionalFormatting sqref="A6395:A6412">
    <cfRule type="duplicateValues" dxfId="674" priority="675"/>
  </conditionalFormatting>
  <conditionalFormatting sqref="A6395:A6412">
    <cfRule type="duplicateValues" dxfId="673" priority="674"/>
  </conditionalFormatting>
  <conditionalFormatting sqref="A6395:A6412">
    <cfRule type="duplicateValues" dxfId="672" priority="673"/>
  </conditionalFormatting>
  <conditionalFormatting sqref="A6395:A6412">
    <cfRule type="duplicateValues" dxfId="671" priority="672"/>
  </conditionalFormatting>
  <conditionalFormatting sqref="A6395:A6412">
    <cfRule type="duplicateValues" dxfId="670" priority="670"/>
    <cfRule type="duplicateValues" dxfId="669" priority="671"/>
  </conditionalFormatting>
  <conditionalFormatting sqref="A6395:A6412">
    <cfRule type="duplicateValues" dxfId="668" priority="669"/>
  </conditionalFormatting>
  <conditionalFormatting sqref="A6395:A6412">
    <cfRule type="duplicateValues" dxfId="667" priority="668"/>
  </conditionalFormatting>
  <conditionalFormatting sqref="A6395:A6412">
    <cfRule type="duplicateValues" dxfId="666" priority="667"/>
  </conditionalFormatting>
  <conditionalFormatting sqref="A6395:A6412">
    <cfRule type="duplicateValues" dxfId="665" priority="666"/>
  </conditionalFormatting>
  <conditionalFormatting sqref="A6395:A6412">
    <cfRule type="duplicateValues" dxfId="664" priority="665"/>
  </conditionalFormatting>
  <conditionalFormatting sqref="A6395:A6412">
    <cfRule type="duplicateValues" dxfId="663" priority="664"/>
  </conditionalFormatting>
  <conditionalFormatting sqref="C6413:C6417">
    <cfRule type="cellIs" dxfId="662" priority="663" operator="lessThan">
      <formula>$H$2-3650</formula>
    </cfRule>
  </conditionalFormatting>
  <conditionalFormatting sqref="A6413:A6417">
    <cfRule type="duplicateValues" dxfId="661" priority="662"/>
  </conditionalFormatting>
  <conditionalFormatting sqref="A6413:A6417">
    <cfRule type="duplicateValues" dxfId="660" priority="661"/>
  </conditionalFormatting>
  <conditionalFormatting sqref="A6413:A6417">
    <cfRule type="duplicateValues" dxfId="659" priority="660"/>
  </conditionalFormatting>
  <conditionalFormatting sqref="A6413:A6417">
    <cfRule type="duplicateValues" dxfId="658" priority="659"/>
  </conditionalFormatting>
  <conditionalFormatting sqref="A6413:A6417">
    <cfRule type="duplicateValues" dxfId="657" priority="657"/>
    <cfRule type="duplicateValues" dxfId="656" priority="658"/>
  </conditionalFormatting>
  <conditionalFormatting sqref="A6413:A6417">
    <cfRule type="duplicateValues" dxfId="655" priority="656"/>
  </conditionalFormatting>
  <conditionalFormatting sqref="A6413:A6417">
    <cfRule type="duplicateValues" dxfId="654" priority="655"/>
  </conditionalFormatting>
  <conditionalFormatting sqref="A6413:A6417">
    <cfRule type="duplicateValues" dxfId="653" priority="654"/>
  </conditionalFormatting>
  <conditionalFormatting sqref="A6413:A6417">
    <cfRule type="duplicateValues" dxfId="652" priority="653"/>
  </conditionalFormatting>
  <conditionalFormatting sqref="A6413:A6417">
    <cfRule type="duplicateValues" dxfId="651" priority="652"/>
  </conditionalFormatting>
  <conditionalFormatting sqref="A6413:A6417">
    <cfRule type="duplicateValues" dxfId="650" priority="651"/>
  </conditionalFormatting>
  <conditionalFormatting sqref="A6413:A6417">
    <cfRule type="duplicateValues" dxfId="649" priority="650"/>
  </conditionalFormatting>
  <conditionalFormatting sqref="A6413:A6417">
    <cfRule type="duplicateValues" dxfId="648" priority="649"/>
  </conditionalFormatting>
  <conditionalFormatting sqref="A6413:A6417">
    <cfRule type="duplicateValues" dxfId="647" priority="648"/>
  </conditionalFormatting>
  <conditionalFormatting sqref="A6413:A6417">
    <cfRule type="duplicateValues" dxfId="646" priority="647"/>
  </conditionalFormatting>
  <conditionalFormatting sqref="A6413:A6417">
    <cfRule type="duplicateValues" dxfId="645" priority="646"/>
  </conditionalFormatting>
  <conditionalFormatting sqref="A6413:A6417">
    <cfRule type="duplicateValues" dxfId="644" priority="645"/>
  </conditionalFormatting>
  <conditionalFormatting sqref="A6413:A6417">
    <cfRule type="duplicateValues" dxfId="643" priority="644"/>
  </conditionalFormatting>
  <conditionalFormatting sqref="A6413:A6417">
    <cfRule type="duplicateValues" dxfId="642" priority="643"/>
  </conditionalFormatting>
  <conditionalFormatting sqref="A6413:A6417">
    <cfRule type="duplicateValues" dxfId="641" priority="642"/>
  </conditionalFormatting>
  <conditionalFormatting sqref="A6413:A6417">
    <cfRule type="duplicateValues" dxfId="640" priority="641"/>
  </conditionalFormatting>
  <conditionalFormatting sqref="A6413:A6417">
    <cfRule type="duplicateValues" dxfId="639" priority="640"/>
  </conditionalFormatting>
  <conditionalFormatting sqref="A6413:A6417">
    <cfRule type="duplicateValues" dxfId="638" priority="639"/>
  </conditionalFormatting>
  <conditionalFormatting sqref="A6413:A6417">
    <cfRule type="duplicateValues" dxfId="637" priority="638"/>
  </conditionalFormatting>
  <conditionalFormatting sqref="A6413:A6417">
    <cfRule type="duplicateValues" dxfId="636" priority="637"/>
  </conditionalFormatting>
  <conditionalFormatting sqref="A6413:A6417">
    <cfRule type="duplicateValues" dxfId="635" priority="636"/>
  </conditionalFormatting>
  <conditionalFormatting sqref="A6413:A6417">
    <cfRule type="duplicateValues" dxfId="634" priority="635"/>
  </conditionalFormatting>
  <conditionalFormatting sqref="A6413:A6417">
    <cfRule type="duplicateValues" dxfId="633" priority="634"/>
  </conditionalFormatting>
  <conditionalFormatting sqref="A6413:A6417">
    <cfRule type="duplicateValues" dxfId="632" priority="633"/>
  </conditionalFormatting>
  <conditionalFormatting sqref="A6413:A6417">
    <cfRule type="duplicateValues" dxfId="631" priority="632"/>
  </conditionalFormatting>
  <conditionalFormatting sqref="A6413:A6417">
    <cfRule type="duplicateValues" dxfId="630" priority="631"/>
  </conditionalFormatting>
  <conditionalFormatting sqref="A6413:A6417">
    <cfRule type="duplicateValues" dxfId="629" priority="630"/>
  </conditionalFormatting>
  <conditionalFormatting sqref="A6413:A6417">
    <cfRule type="duplicateValues" dxfId="628" priority="629"/>
  </conditionalFormatting>
  <conditionalFormatting sqref="A6413:A6417">
    <cfRule type="duplicateValues" dxfId="627" priority="628"/>
  </conditionalFormatting>
  <conditionalFormatting sqref="A6413:A6417">
    <cfRule type="duplicateValues" dxfId="626" priority="627"/>
  </conditionalFormatting>
  <conditionalFormatting sqref="A6413:A6417">
    <cfRule type="duplicateValues" dxfId="625" priority="626"/>
  </conditionalFormatting>
  <conditionalFormatting sqref="A6413:A6417">
    <cfRule type="duplicateValues" dxfId="624" priority="625"/>
  </conditionalFormatting>
  <conditionalFormatting sqref="A6413:A6417">
    <cfRule type="duplicateValues" dxfId="623" priority="624"/>
  </conditionalFormatting>
  <conditionalFormatting sqref="A6413:A6417">
    <cfRule type="duplicateValues" dxfId="622" priority="623"/>
  </conditionalFormatting>
  <conditionalFormatting sqref="A6413:A6417">
    <cfRule type="duplicateValues" dxfId="621" priority="622"/>
  </conditionalFormatting>
  <conditionalFormatting sqref="A6413:A6417">
    <cfRule type="duplicateValues" dxfId="620" priority="621"/>
  </conditionalFormatting>
  <conditionalFormatting sqref="A6413:A6417">
    <cfRule type="duplicateValues" dxfId="619" priority="620"/>
  </conditionalFormatting>
  <conditionalFormatting sqref="A6413:A6417">
    <cfRule type="duplicateValues" dxfId="618" priority="619"/>
  </conditionalFormatting>
  <conditionalFormatting sqref="A6413:A6417">
    <cfRule type="duplicateValues" dxfId="617" priority="617"/>
    <cfRule type="duplicateValues" dxfId="616" priority="618"/>
  </conditionalFormatting>
  <conditionalFormatting sqref="A6413:A6417">
    <cfRule type="duplicateValues" dxfId="615" priority="616"/>
  </conditionalFormatting>
  <conditionalFormatting sqref="A6413:A6417">
    <cfRule type="duplicateValues" dxfId="614" priority="615"/>
  </conditionalFormatting>
  <conditionalFormatting sqref="A6413:A6417">
    <cfRule type="duplicateValues" dxfId="613" priority="614"/>
  </conditionalFormatting>
  <conditionalFormatting sqref="A6413:A6417">
    <cfRule type="duplicateValues" dxfId="612" priority="613"/>
  </conditionalFormatting>
  <conditionalFormatting sqref="A6413:A6417">
    <cfRule type="duplicateValues" dxfId="611" priority="612"/>
  </conditionalFormatting>
  <conditionalFormatting sqref="A6413:A6417">
    <cfRule type="duplicateValues" dxfId="610" priority="610"/>
    <cfRule type="duplicateValues" dxfId="609" priority="611"/>
  </conditionalFormatting>
  <conditionalFormatting sqref="A6413:A6417">
    <cfRule type="duplicateValues" dxfId="608" priority="609"/>
  </conditionalFormatting>
  <conditionalFormatting sqref="A6413:A6417">
    <cfRule type="duplicateValues" dxfId="607" priority="608"/>
  </conditionalFormatting>
  <conditionalFormatting sqref="A6413:A6417">
    <cfRule type="duplicateValues" dxfId="606" priority="607"/>
  </conditionalFormatting>
  <conditionalFormatting sqref="A6413:A6417">
    <cfRule type="duplicateValues" dxfId="605" priority="606"/>
  </conditionalFormatting>
  <conditionalFormatting sqref="A6413:A6417">
    <cfRule type="duplicateValues" dxfId="604" priority="605"/>
  </conditionalFormatting>
  <conditionalFormatting sqref="A6413:A6417">
    <cfRule type="duplicateValues" dxfId="603" priority="604"/>
  </conditionalFormatting>
  <conditionalFormatting sqref="C6418:C6435">
    <cfRule type="cellIs" dxfId="602" priority="603" operator="lessThan">
      <formula>$H$2-3650</formula>
    </cfRule>
  </conditionalFormatting>
  <conditionalFormatting sqref="A6418:A6435">
    <cfRule type="duplicateValues" dxfId="601" priority="602"/>
  </conditionalFormatting>
  <conditionalFormatting sqref="A6418:A6435">
    <cfRule type="duplicateValues" dxfId="600" priority="601"/>
  </conditionalFormatting>
  <conditionalFormatting sqref="A6418:A6435">
    <cfRule type="duplicateValues" dxfId="599" priority="600"/>
  </conditionalFormatting>
  <conditionalFormatting sqref="A6418:A6435">
    <cfRule type="duplicateValues" dxfId="598" priority="599"/>
  </conditionalFormatting>
  <conditionalFormatting sqref="A6418:A6435">
    <cfRule type="duplicateValues" dxfId="597" priority="597"/>
    <cfRule type="duplicateValues" dxfId="596" priority="598"/>
  </conditionalFormatting>
  <conditionalFormatting sqref="A6418:A6435">
    <cfRule type="duplicateValues" dxfId="595" priority="596"/>
  </conditionalFormatting>
  <conditionalFormatting sqref="A6418:A6435">
    <cfRule type="duplicateValues" dxfId="594" priority="595"/>
  </conditionalFormatting>
  <conditionalFormatting sqref="A6418:A6435">
    <cfRule type="duplicateValues" dxfId="593" priority="594"/>
  </conditionalFormatting>
  <conditionalFormatting sqref="A6418:A6435">
    <cfRule type="duplicateValues" dxfId="592" priority="593"/>
  </conditionalFormatting>
  <conditionalFormatting sqref="A6418:A6435">
    <cfRule type="duplicateValues" dxfId="591" priority="592"/>
  </conditionalFormatting>
  <conditionalFormatting sqref="A6418:A6435">
    <cfRule type="duplicateValues" dxfId="590" priority="591"/>
  </conditionalFormatting>
  <conditionalFormatting sqref="A6418:A6435">
    <cfRule type="duplicateValues" dxfId="589" priority="590"/>
  </conditionalFormatting>
  <conditionalFormatting sqref="A6418:A6435">
    <cfRule type="duplicateValues" dxfId="588" priority="589"/>
  </conditionalFormatting>
  <conditionalFormatting sqref="A6418:A6435">
    <cfRule type="duplicateValues" dxfId="587" priority="588"/>
  </conditionalFormatting>
  <conditionalFormatting sqref="A6418:A6435">
    <cfRule type="duplicateValues" dxfId="586" priority="587"/>
  </conditionalFormatting>
  <conditionalFormatting sqref="A6418:A6435">
    <cfRule type="duplicateValues" dxfId="585" priority="586"/>
  </conditionalFormatting>
  <conditionalFormatting sqref="A6418:A6435">
    <cfRule type="duplicateValues" dxfId="584" priority="585"/>
  </conditionalFormatting>
  <conditionalFormatting sqref="A6418:A6435">
    <cfRule type="duplicateValues" dxfId="583" priority="584"/>
  </conditionalFormatting>
  <conditionalFormatting sqref="A6418:A6435">
    <cfRule type="duplicateValues" dxfId="582" priority="583"/>
  </conditionalFormatting>
  <conditionalFormatting sqref="A6418:A6435">
    <cfRule type="duplicateValues" dxfId="581" priority="582"/>
  </conditionalFormatting>
  <conditionalFormatting sqref="A6418:A6435">
    <cfRule type="duplicateValues" dxfId="580" priority="581"/>
  </conditionalFormatting>
  <conditionalFormatting sqref="A6418:A6435">
    <cfRule type="duplicateValues" dxfId="579" priority="580"/>
  </conditionalFormatting>
  <conditionalFormatting sqref="A6418:A6435">
    <cfRule type="duplicateValues" dxfId="578" priority="579"/>
  </conditionalFormatting>
  <conditionalFormatting sqref="A6418:A6435">
    <cfRule type="duplicateValues" dxfId="577" priority="578"/>
  </conditionalFormatting>
  <conditionalFormatting sqref="A6418:A6435">
    <cfRule type="duplicateValues" dxfId="576" priority="577"/>
  </conditionalFormatting>
  <conditionalFormatting sqref="A6418:A6435">
    <cfRule type="duplicateValues" dxfId="575" priority="576"/>
  </conditionalFormatting>
  <conditionalFormatting sqref="A6418:A6435">
    <cfRule type="duplicateValues" dxfId="574" priority="575"/>
  </conditionalFormatting>
  <conditionalFormatting sqref="A6418:A6435">
    <cfRule type="duplicateValues" dxfId="573" priority="574"/>
  </conditionalFormatting>
  <conditionalFormatting sqref="A6418:A6435">
    <cfRule type="duplicateValues" dxfId="572" priority="573"/>
  </conditionalFormatting>
  <conditionalFormatting sqref="A6418:A6435">
    <cfRule type="duplicateValues" dxfId="571" priority="572"/>
  </conditionalFormatting>
  <conditionalFormatting sqref="A6418:A6435">
    <cfRule type="duplicateValues" dxfId="570" priority="571"/>
  </conditionalFormatting>
  <conditionalFormatting sqref="A6418:A6435">
    <cfRule type="duplicateValues" dxfId="569" priority="570"/>
  </conditionalFormatting>
  <conditionalFormatting sqref="A6418:A6435">
    <cfRule type="duplicateValues" dxfId="568" priority="569"/>
  </conditionalFormatting>
  <conditionalFormatting sqref="A6418:A6435">
    <cfRule type="duplicateValues" dxfId="567" priority="568"/>
  </conditionalFormatting>
  <conditionalFormatting sqref="A6418:A6435">
    <cfRule type="duplicateValues" dxfId="566" priority="567"/>
  </conditionalFormatting>
  <conditionalFormatting sqref="A6418:A6435">
    <cfRule type="duplicateValues" dxfId="565" priority="566"/>
  </conditionalFormatting>
  <conditionalFormatting sqref="A6418:A6435">
    <cfRule type="duplicateValues" dxfId="564" priority="565"/>
  </conditionalFormatting>
  <conditionalFormatting sqref="A6418:A6435">
    <cfRule type="duplicateValues" dxfId="563" priority="564"/>
  </conditionalFormatting>
  <conditionalFormatting sqref="A6418:A6435">
    <cfRule type="duplicateValues" dxfId="562" priority="563"/>
  </conditionalFormatting>
  <conditionalFormatting sqref="A6418:A6435">
    <cfRule type="duplicateValues" dxfId="561" priority="562"/>
  </conditionalFormatting>
  <conditionalFormatting sqref="A6418:A6435">
    <cfRule type="duplicateValues" dxfId="560" priority="561"/>
  </conditionalFormatting>
  <conditionalFormatting sqref="A6418:A6435">
    <cfRule type="duplicateValues" dxfId="559" priority="560"/>
  </conditionalFormatting>
  <conditionalFormatting sqref="A6418:A6435">
    <cfRule type="duplicateValues" dxfId="558" priority="559"/>
  </conditionalFormatting>
  <conditionalFormatting sqref="A6418:A6435">
    <cfRule type="duplicateValues" dxfId="557" priority="557"/>
    <cfRule type="duplicateValues" dxfId="556" priority="558"/>
  </conditionalFormatting>
  <conditionalFormatting sqref="A6418:A6435">
    <cfRule type="duplicateValues" dxfId="555" priority="556"/>
  </conditionalFormatting>
  <conditionalFormatting sqref="A6418:A6435">
    <cfRule type="duplicateValues" dxfId="554" priority="555"/>
  </conditionalFormatting>
  <conditionalFormatting sqref="A6418:A6435">
    <cfRule type="duplicateValues" dxfId="553" priority="554"/>
  </conditionalFormatting>
  <conditionalFormatting sqref="A6418:A6435">
    <cfRule type="duplicateValues" dxfId="552" priority="553"/>
  </conditionalFormatting>
  <conditionalFormatting sqref="A6418:A6435">
    <cfRule type="duplicateValues" dxfId="551" priority="552"/>
  </conditionalFormatting>
  <conditionalFormatting sqref="A6418:A6435">
    <cfRule type="duplicateValues" dxfId="550" priority="550"/>
    <cfRule type="duplicateValues" dxfId="549" priority="551"/>
  </conditionalFormatting>
  <conditionalFormatting sqref="A6418:A6435">
    <cfRule type="duplicateValues" dxfId="548" priority="549"/>
  </conditionalFormatting>
  <conditionalFormatting sqref="A6418:A6435">
    <cfRule type="duplicateValues" dxfId="547" priority="548"/>
  </conditionalFormatting>
  <conditionalFormatting sqref="A6418:A6435">
    <cfRule type="duplicateValues" dxfId="546" priority="547"/>
  </conditionalFormatting>
  <conditionalFormatting sqref="A6418:A6435">
    <cfRule type="duplicateValues" dxfId="545" priority="546"/>
  </conditionalFormatting>
  <conditionalFormatting sqref="A6418:A6435">
    <cfRule type="duplicateValues" dxfId="544" priority="545"/>
  </conditionalFormatting>
  <conditionalFormatting sqref="A6418:A6435">
    <cfRule type="duplicateValues" dxfId="543" priority="544"/>
  </conditionalFormatting>
  <conditionalFormatting sqref="C6436:C6453">
    <cfRule type="cellIs" dxfId="542" priority="543" operator="lessThan">
      <formula>$H$2-3650</formula>
    </cfRule>
  </conditionalFormatting>
  <conditionalFormatting sqref="A6436:A6453">
    <cfRule type="duplicateValues" dxfId="541" priority="542"/>
  </conditionalFormatting>
  <conditionalFormatting sqref="A6436:A6453">
    <cfRule type="duplicateValues" dxfId="540" priority="541"/>
  </conditionalFormatting>
  <conditionalFormatting sqref="A6436:A6453">
    <cfRule type="duplicateValues" dxfId="539" priority="540"/>
  </conditionalFormatting>
  <conditionalFormatting sqref="A6436:A6453">
    <cfRule type="duplicateValues" dxfId="538" priority="539"/>
  </conditionalFormatting>
  <conditionalFormatting sqref="A6436:A6453">
    <cfRule type="duplicateValues" dxfId="537" priority="537"/>
    <cfRule type="duplicateValues" dxfId="536" priority="538"/>
  </conditionalFormatting>
  <conditionalFormatting sqref="A6436:A6453">
    <cfRule type="duplicateValues" dxfId="535" priority="536"/>
  </conditionalFormatting>
  <conditionalFormatting sqref="A6436:A6453">
    <cfRule type="duplicateValues" dxfId="534" priority="535"/>
  </conditionalFormatting>
  <conditionalFormatting sqref="A6436:A6453">
    <cfRule type="duplicateValues" dxfId="533" priority="534"/>
  </conditionalFormatting>
  <conditionalFormatting sqref="A6436:A6453">
    <cfRule type="duplicateValues" dxfId="532" priority="533"/>
  </conditionalFormatting>
  <conditionalFormatting sqref="A6436:A6453">
    <cfRule type="duplicateValues" dxfId="531" priority="532"/>
  </conditionalFormatting>
  <conditionalFormatting sqref="A6436:A6453">
    <cfRule type="duplicateValues" dxfId="530" priority="531"/>
  </conditionalFormatting>
  <conditionalFormatting sqref="A6436:A6453">
    <cfRule type="duplicateValues" dxfId="529" priority="530"/>
  </conditionalFormatting>
  <conditionalFormatting sqref="A6436:A6453">
    <cfRule type="duplicateValues" dxfId="528" priority="529"/>
  </conditionalFormatting>
  <conditionalFormatting sqref="A6436:A6453">
    <cfRule type="duplicateValues" dxfId="527" priority="528"/>
  </conditionalFormatting>
  <conditionalFormatting sqref="A6436:A6453">
    <cfRule type="duplicateValues" dxfId="526" priority="527"/>
  </conditionalFormatting>
  <conditionalFormatting sqref="A6436:A6453">
    <cfRule type="duplicateValues" dxfId="525" priority="526"/>
  </conditionalFormatting>
  <conditionalFormatting sqref="A6436:A6453">
    <cfRule type="duplicateValues" dxfId="524" priority="525"/>
  </conditionalFormatting>
  <conditionalFormatting sqref="A6436:A6453">
    <cfRule type="duplicateValues" dxfId="523" priority="524"/>
  </conditionalFormatting>
  <conditionalFormatting sqref="A6436:A6453">
    <cfRule type="duplicateValues" dxfId="522" priority="523"/>
  </conditionalFormatting>
  <conditionalFormatting sqref="A6436:A6453">
    <cfRule type="duplicateValues" dxfId="521" priority="522"/>
  </conditionalFormatting>
  <conditionalFormatting sqref="A6436:A6453">
    <cfRule type="duplicateValues" dxfId="520" priority="521"/>
  </conditionalFormatting>
  <conditionalFormatting sqref="A6436:A6453">
    <cfRule type="duplicateValues" dxfId="519" priority="520"/>
  </conditionalFormatting>
  <conditionalFormatting sqref="A6436:A6453">
    <cfRule type="duplicateValues" dxfId="518" priority="519"/>
  </conditionalFormatting>
  <conditionalFormatting sqref="A6436:A6453">
    <cfRule type="duplicateValues" dxfId="517" priority="518"/>
  </conditionalFormatting>
  <conditionalFormatting sqref="A6436:A6453">
    <cfRule type="duplicateValues" dxfId="516" priority="517"/>
  </conditionalFormatting>
  <conditionalFormatting sqref="A6436:A6453">
    <cfRule type="duplicateValues" dxfId="515" priority="516"/>
  </conditionalFormatting>
  <conditionalFormatting sqref="A6436:A6453">
    <cfRule type="duplicateValues" dxfId="514" priority="515"/>
  </conditionalFormatting>
  <conditionalFormatting sqref="A6436:A6453">
    <cfRule type="duplicateValues" dxfId="513" priority="514"/>
  </conditionalFormatting>
  <conditionalFormatting sqref="A6436:A6453">
    <cfRule type="duplicateValues" dxfId="512" priority="513"/>
  </conditionalFormatting>
  <conditionalFormatting sqref="A6436:A6453">
    <cfRule type="duplicateValues" dxfId="511" priority="512"/>
  </conditionalFormatting>
  <conditionalFormatting sqref="A6436:A6453">
    <cfRule type="duplicateValues" dxfId="510" priority="511"/>
  </conditionalFormatting>
  <conditionalFormatting sqref="A6436:A6453">
    <cfRule type="duplicateValues" dxfId="509" priority="510"/>
  </conditionalFormatting>
  <conditionalFormatting sqref="A6436:A6453">
    <cfRule type="duplicateValues" dxfId="508" priority="509"/>
  </conditionalFormatting>
  <conditionalFormatting sqref="A6436:A6453">
    <cfRule type="duplicateValues" dxfId="507" priority="508"/>
  </conditionalFormatting>
  <conditionalFormatting sqref="A6436:A6453">
    <cfRule type="duplicateValues" dxfId="506" priority="507"/>
  </conditionalFormatting>
  <conditionalFormatting sqref="A6436:A6453">
    <cfRule type="duplicateValues" dxfId="505" priority="506"/>
  </conditionalFormatting>
  <conditionalFormatting sqref="A6436:A6453">
    <cfRule type="duplicateValues" dxfId="504" priority="505"/>
  </conditionalFormatting>
  <conditionalFormatting sqref="A6436:A6453">
    <cfRule type="duplicateValues" dxfId="503" priority="504"/>
  </conditionalFormatting>
  <conditionalFormatting sqref="A6436:A6453">
    <cfRule type="duplicateValues" dxfId="502" priority="503"/>
  </conditionalFormatting>
  <conditionalFormatting sqref="A6436:A6453">
    <cfRule type="duplicateValues" dxfId="501" priority="502"/>
  </conditionalFormatting>
  <conditionalFormatting sqref="A6436:A6453">
    <cfRule type="duplicateValues" dxfId="500" priority="501"/>
  </conditionalFormatting>
  <conditionalFormatting sqref="A6436:A6453">
    <cfRule type="duplicateValues" dxfId="499" priority="500"/>
  </conditionalFormatting>
  <conditionalFormatting sqref="A6436:A6453">
    <cfRule type="duplicateValues" dxfId="498" priority="499"/>
  </conditionalFormatting>
  <conditionalFormatting sqref="A6436:A6453">
    <cfRule type="duplicateValues" dxfId="497" priority="497"/>
    <cfRule type="duplicateValues" dxfId="496" priority="498"/>
  </conditionalFormatting>
  <conditionalFormatting sqref="A6436:A6453">
    <cfRule type="duplicateValues" dxfId="495" priority="496"/>
  </conditionalFormatting>
  <conditionalFormatting sqref="A6436:A6453">
    <cfRule type="duplicateValues" dxfId="494" priority="495"/>
  </conditionalFormatting>
  <conditionalFormatting sqref="A6436:A6453">
    <cfRule type="duplicateValues" dxfId="493" priority="494"/>
  </conditionalFormatting>
  <conditionalFormatting sqref="A6436:A6453">
    <cfRule type="duplicateValues" dxfId="492" priority="493"/>
  </conditionalFormatting>
  <conditionalFormatting sqref="A6436:A6453">
    <cfRule type="duplicateValues" dxfId="491" priority="492"/>
  </conditionalFormatting>
  <conditionalFormatting sqref="A6436:A6453">
    <cfRule type="duplicateValues" dxfId="490" priority="490"/>
    <cfRule type="duplicateValues" dxfId="489" priority="491"/>
  </conditionalFormatting>
  <conditionalFormatting sqref="A6436:A6453">
    <cfRule type="duplicateValues" dxfId="488" priority="489"/>
  </conditionalFormatting>
  <conditionalFormatting sqref="A6436:A6453">
    <cfRule type="duplicateValues" dxfId="487" priority="488"/>
  </conditionalFormatting>
  <conditionalFormatting sqref="A6436:A6453">
    <cfRule type="duplicateValues" dxfId="486" priority="487"/>
  </conditionalFormatting>
  <conditionalFormatting sqref="A6436:A6453">
    <cfRule type="duplicateValues" dxfId="485" priority="486"/>
  </conditionalFormatting>
  <conditionalFormatting sqref="A6436:A6453">
    <cfRule type="duplicateValues" dxfId="484" priority="485"/>
  </conditionalFormatting>
  <conditionalFormatting sqref="A6436:A6453">
    <cfRule type="duplicateValues" dxfId="483" priority="484"/>
  </conditionalFormatting>
  <conditionalFormatting sqref="C6454:C6471">
    <cfRule type="cellIs" dxfId="482" priority="483" operator="lessThan">
      <formula>$H$2-3650</formula>
    </cfRule>
  </conditionalFormatting>
  <conditionalFormatting sqref="A6454:A6471">
    <cfRule type="duplicateValues" dxfId="481" priority="482"/>
  </conditionalFormatting>
  <conditionalFormatting sqref="A6454:A6471">
    <cfRule type="duplicateValues" dxfId="480" priority="481"/>
  </conditionalFormatting>
  <conditionalFormatting sqref="A6454:A6471">
    <cfRule type="duplicateValues" dxfId="479" priority="480"/>
  </conditionalFormatting>
  <conditionalFormatting sqref="A6454:A6471">
    <cfRule type="duplicateValues" dxfId="478" priority="479"/>
  </conditionalFormatting>
  <conditionalFormatting sqref="A6454:A6471">
    <cfRule type="duplicateValues" dxfId="477" priority="477"/>
    <cfRule type="duplicateValues" dxfId="476" priority="478"/>
  </conditionalFormatting>
  <conditionalFormatting sqref="A6454:A6471">
    <cfRule type="duplicateValues" dxfId="475" priority="476"/>
  </conditionalFormatting>
  <conditionalFormatting sqref="A6454:A6471">
    <cfRule type="duplicateValues" dxfId="474" priority="475"/>
  </conditionalFormatting>
  <conditionalFormatting sqref="A6454:A6471">
    <cfRule type="duplicateValues" dxfId="473" priority="474"/>
  </conditionalFormatting>
  <conditionalFormatting sqref="A6454:A6471">
    <cfRule type="duplicateValues" dxfId="472" priority="473"/>
  </conditionalFormatting>
  <conditionalFormatting sqref="A6454:A6471">
    <cfRule type="duplicateValues" dxfId="471" priority="472"/>
  </conditionalFormatting>
  <conditionalFormatting sqref="A6454:A6471">
    <cfRule type="duplicateValues" dxfId="470" priority="471"/>
  </conditionalFormatting>
  <conditionalFormatting sqref="A6454:A6471">
    <cfRule type="duplicateValues" dxfId="469" priority="470"/>
  </conditionalFormatting>
  <conditionalFormatting sqref="A6454:A6471">
    <cfRule type="duplicateValues" dxfId="468" priority="469"/>
  </conditionalFormatting>
  <conditionalFormatting sqref="A6454:A6471">
    <cfRule type="duplicateValues" dxfId="467" priority="468"/>
  </conditionalFormatting>
  <conditionalFormatting sqref="A6454:A6471">
    <cfRule type="duplicateValues" dxfId="466" priority="467"/>
  </conditionalFormatting>
  <conditionalFormatting sqref="A6454:A6471">
    <cfRule type="duplicateValues" dxfId="465" priority="466"/>
  </conditionalFormatting>
  <conditionalFormatting sqref="A6454:A6471">
    <cfRule type="duplicateValues" dxfId="464" priority="465"/>
  </conditionalFormatting>
  <conditionalFormatting sqref="A6454:A6471">
    <cfRule type="duplicateValues" dxfId="463" priority="464"/>
  </conditionalFormatting>
  <conditionalFormatting sqref="A6454:A6471">
    <cfRule type="duplicateValues" dxfId="462" priority="463"/>
  </conditionalFormatting>
  <conditionalFormatting sqref="A6454:A6471">
    <cfRule type="duplicateValues" dxfId="461" priority="462"/>
  </conditionalFormatting>
  <conditionalFormatting sqref="A6454:A6471">
    <cfRule type="duplicateValues" dxfId="460" priority="461"/>
  </conditionalFormatting>
  <conditionalFormatting sqref="A6454:A6471">
    <cfRule type="duplicateValues" dxfId="459" priority="460"/>
  </conditionalFormatting>
  <conditionalFormatting sqref="A6454:A6471">
    <cfRule type="duplicateValues" dxfId="458" priority="459"/>
  </conditionalFormatting>
  <conditionalFormatting sqref="A6454:A6471">
    <cfRule type="duplicateValues" dxfId="457" priority="458"/>
  </conditionalFormatting>
  <conditionalFormatting sqref="A6454:A6471">
    <cfRule type="duplicateValues" dxfId="456" priority="457"/>
  </conditionalFormatting>
  <conditionalFormatting sqref="A6454:A6471">
    <cfRule type="duplicateValues" dxfId="455" priority="456"/>
  </conditionalFormatting>
  <conditionalFormatting sqref="A6454:A6471">
    <cfRule type="duplicateValues" dxfId="454" priority="455"/>
  </conditionalFormatting>
  <conditionalFormatting sqref="A6454:A6471">
    <cfRule type="duplicateValues" dxfId="453" priority="454"/>
  </conditionalFormatting>
  <conditionalFormatting sqref="A6454:A6471">
    <cfRule type="duplicateValues" dxfId="452" priority="453"/>
  </conditionalFormatting>
  <conditionalFormatting sqref="A6454:A6471">
    <cfRule type="duplicateValues" dxfId="451" priority="452"/>
  </conditionalFormatting>
  <conditionalFormatting sqref="A6454:A6471">
    <cfRule type="duplicateValues" dxfId="450" priority="451"/>
  </conditionalFormatting>
  <conditionalFormatting sqref="A6454:A6471">
    <cfRule type="duplicateValues" dxfId="449" priority="450"/>
  </conditionalFormatting>
  <conditionalFormatting sqref="A6454:A6471">
    <cfRule type="duplicateValues" dxfId="448" priority="449"/>
  </conditionalFormatting>
  <conditionalFormatting sqref="A6454:A6471">
    <cfRule type="duplicateValues" dxfId="447" priority="448"/>
  </conditionalFormatting>
  <conditionalFormatting sqref="A6454:A6471">
    <cfRule type="duplicateValues" dxfId="446" priority="447"/>
  </conditionalFormatting>
  <conditionalFormatting sqref="A6454:A6471">
    <cfRule type="duplicateValues" dxfId="445" priority="446"/>
  </conditionalFormatting>
  <conditionalFormatting sqref="A6454:A6471">
    <cfRule type="duplicateValues" dxfId="444" priority="445"/>
  </conditionalFormatting>
  <conditionalFormatting sqref="A6454:A6471">
    <cfRule type="duplicateValues" dxfId="443" priority="444"/>
  </conditionalFormatting>
  <conditionalFormatting sqref="A6454:A6471">
    <cfRule type="duplicateValues" dxfId="442" priority="443"/>
  </conditionalFormatting>
  <conditionalFormatting sqref="A6454:A6471">
    <cfRule type="duplicateValues" dxfId="441" priority="442"/>
  </conditionalFormatting>
  <conditionalFormatting sqref="A6454:A6471">
    <cfRule type="duplicateValues" dxfId="440" priority="441"/>
  </conditionalFormatting>
  <conditionalFormatting sqref="A6454:A6471">
    <cfRule type="duplicateValues" dxfId="439" priority="440"/>
  </conditionalFormatting>
  <conditionalFormatting sqref="A6454:A6471">
    <cfRule type="duplicateValues" dxfId="438" priority="439"/>
  </conditionalFormatting>
  <conditionalFormatting sqref="A6454:A6471">
    <cfRule type="duplicateValues" dxfId="437" priority="437"/>
    <cfRule type="duplicateValues" dxfId="436" priority="438"/>
  </conditionalFormatting>
  <conditionalFormatting sqref="A6454:A6471">
    <cfRule type="duplicateValues" dxfId="435" priority="436"/>
  </conditionalFormatting>
  <conditionalFormatting sqref="A6454:A6471">
    <cfRule type="duplicateValues" dxfId="434" priority="435"/>
  </conditionalFormatting>
  <conditionalFormatting sqref="A6454:A6471">
    <cfRule type="duplicateValues" dxfId="433" priority="434"/>
  </conditionalFormatting>
  <conditionalFormatting sqref="A6454:A6471">
    <cfRule type="duplicateValues" dxfId="432" priority="433"/>
  </conditionalFormatting>
  <conditionalFormatting sqref="A6454:A6471">
    <cfRule type="duplicateValues" dxfId="431" priority="432"/>
  </conditionalFormatting>
  <conditionalFormatting sqref="A6454:A6471">
    <cfRule type="duplicateValues" dxfId="430" priority="430"/>
    <cfRule type="duplicateValues" dxfId="429" priority="431"/>
  </conditionalFormatting>
  <conditionalFormatting sqref="A6454:A6471">
    <cfRule type="duplicateValues" dxfId="428" priority="429"/>
  </conditionalFormatting>
  <conditionalFormatting sqref="A6454:A6471">
    <cfRule type="duplicateValues" dxfId="427" priority="428"/>
  </conditionalFormatting>
  <conditionalFormatting sqref="A6454:A6471">
    <cfRule type="duplicateValues" dxfId="426" priority="427"/>
  </conditionalFormatting>
  <conditionalFormatting sqref="A6454:A6471">
    <cfRule type="duplicateValues" dxfId="425" priority="426"/>
  </conditionalFormatting>
  <conditionalFormatting sqref="A6454:A6471">
    <cfRule type="duplicateValues" dxfId="424" priority="425"/>
  </conditionalFormatting>
  <conditionalFormatting sqref="A6454:A6471">
    <cfRule type="duplicateValues" dxfId="423" priority="424"/>
  </conditionalFormatting>
  <conditionalFormatting sqref="C6472:C6489">
    <cfRule type="cellIs" dxfId="422" priority="423" operator="lessThan">
      <formula>$H$2-3650</formula>
    </cfRule>
  </conditionalFormatting>
  <conditionalFormatting sqref="A6472:A6489">
    <cfRule type="duplicateValues" dxfId="421" priority="422"/>
  </conditionalFormatting>
  <conditionalFormatting sqref="A6472:A6489">
    <cfRule type="duplicateValues" dxfId="420" priority="421"/>
  </conditionalFormatting>
  <conditionalFormatting sqref="A6472:A6489">
    <cfRule type="duplicateValues" dxfId="419" priority="420"/>
  </conditionalFormatting>
  <conditionalFormatting sqref="A6472:A6489">
    <cfRule type="duplicateValues" dxfId="418" priority="419"/>
  </conditionalFormatting>
  <conditionalFormatting sqref="A6472:A6489">
    <cfRule type="duplicateValues" dxfId="417" priority="417"/>
    <cfRule type="duplicateValues" dxfId="416" priority="418"/>
  </conditionalFormatting>
  <conditionalFormatting sqref="A6472:A6489">
    <cfRule type="duplicateValues" dxfId="415" priority="416"/>
  </conditionalFormatting>
  <conditionalFormatting sqref="A6472:A6489">
    <cfRule type="duplicateValues" dxfId="414" priority="415"/>
  </conditionalFormatting>
  <conditionalFormatting sqref="A6472:A6489">
    <cfRule type="duplicateValues" dxfId="413" priority="414"/>
  </conditionalFormatting>
  <conditionalFormatting sqref="A6472:A6489">
    <cfRule type="duplicateValues" dxfId="412" priority="413"/>
  </conditionalFormatting>
  <conditionalFormatting sqref="A6472:A6489">
    <cfRule type="duplicateValues" dxfId="411" priority="412"/>
  </conditionalFormatting>
  <conditionalFormatting sqref="A6472:A6489">
    <cfRule type="duplicateValues" dxfId="410" priority="411"/>
  </conditionalFormatting>
  <conditionalFormatting sqref="A6472:A6489">
    <cfRule type="duplicateValues" dxfId="409" priority="410"/>
  </conditionalFormatting>
  <conditionalFormatting sqref="A6472:A6489">
    <cfRule type="duplicateValues" dxfId="408" priority="409"/>
  </conditionalFormatting>
  <conditionalFormatting sqref="A6472:A6489">
    <cfRule type="duplicateValues" dxfId="407" priority="408"/>
  </conditionalFormatting>
  <conditionalFormatting sqref="A6472:A6489">
    <cfRule type="duplicateValues" dxfId="406" priority="407"/>
  </conditionalFormatting>
  <conditionalFormatting sqref="A6472:A6489">
    <cfRule type="duplicateValues" dxfId="405" priority="406"/>
  </conditionalFormatting>
  <conditionalFormatting sqref="A6472:A6489">
    <cfRule type="duplicateValues" dxfId="404" priority="405"/>
  </conditionalFormatting>
  <conditionalFormatting sqref="A6472:A6489">
    <cfRule type="duplicateValues" dxfId="403" priority="404"/>
  </conditionalFormatting>
  <conditionalFormatting sqref="A6472:A6489">
    <cfRule type="duplicateValues" dxfId="402" priority="403"/>
  </conditionalFormatting>
  <conditionalFormatting sqref="A6472:A6489">
    <cfRule type="duplicateValues" dxfId="401" priority="402"/>
  </conditionalFormatting>
  <conditionalFormatting sqref="A6472:A6489">
    <cfRule type="duplicateValues" dxfId="400" priority="401"/>
  </conditionalFormatting>
  <conditionalFormatting sqref="A6472:A6489">
    <cfRule type="duplicateValues" dxfId="399" priority="400"/>
  </conditionalFormatting>
  <conditionalFormatting sqref="A6472:A6489">
    <cfRule type="duplicateValues" dxfId="398" priority="399"/>
  </conditionalFormatting>
  <conditionalFormatting sqref="A6472:A6489">
    <cfRule type="duplicateValues" dxfId="397" priority="398"/>
  </conditionalFormatting>
  <conditionalFormatting sqref="A6472:A6489">
    <cfRule type="duplicateValues" dxfId="396" priority="397"/>
  </conditionalFormatting>
  <conditionalFormatting sqref="A6472:A6489">
    <cfRule type="duplicateValues" dxfId="395" priority="396"/>
  </conditionalFormatting>
  <conditionalFormatting sqref="A6472:A6489">
    <cfRule type="duplicateValues" dxfId="394" priority="395"/>
  </conditionalFormatting>
  <conditionalFormatting sqref="A6472:A6489">
    <cfRule type="duplicateValues" dxfId="393" priority="394"/>
  </conditionalFormatting>
  <conditionalFormatting sqref="A6472:A6489">
    <cfRule type="duplicateValues" dxfId="392" priority="393"/>
  </conditionalFormatting>
  <conditionalFormatting sqref="A6472:A6489">
    <cfRule type="duplicateValues" dxfId="391" priority="392"/>
  </conditionalFormatting>
  <conditionalFormatting sqref="A6472:A6489">
    <cfRule type="duplicateValues" dxfId="390" priority="391"/>
  </conditionalFormatting>
  <conditionalFormatting sqref="A6472:A6489">
    <cfRule type="duplicateValues" dxfId="389" priority="390"/>
  </conditionalFormatting>
  <conditionalFormatting sqref="A6472:A6489">
    <cfRule type="duplicateValues" dxfId="388" priority="389"/>
  </conditionalFormatting>
  <conditionalFormatting sqref="A6472:A6489">
    <cfRule type="duplicateValues" dxfId="387" priority="388"/>
  </conditionalFormatting>
  <conditionalFormatting sqref="A6472:A6489">
    <cfRule type="duplicateValues" dxfId="386" priority="387"/>
  </conditionalFormatting>
  <conditionalFormatting sqref="A6472:A6489">
    <cfRule type="duplicateValues" dxfId="385" priority="386"/>
  </conditionalFormatting>
  <conditionalFormatting sqref="A6472:A6489">
    <cfRule type="duplicateValues" dxfId="384" priority="385"/>
  </conditionalFormatting>
  <conditionalFormatting sqref="A6472:A6489">
    <cfRule type="duplicateValues" dxfId="383" priority="384"/>
  </conditionalFormatting>
  <conditionalFormatting sqref="A6472:A6489">
    <cfRule type="duplicateValues" dxfId="382" priority="383"/>
  </conditionalFormatting>
  <conditionalFormatting sqref="A6472:A6489">
    <cfRule type="duplicateValues" dxfId="381" priority="382"/>
  </conditionalFormatting>
  <conditionalFormatting sqref="A6472:A6489">
    <cfRule type="duplicateValues" dxfId="380" priority="381"/>
  </conditionalFormatting>
  <conditionalFormatting sqref="A6472:A6489">
    <cfRule type="duplicateValues" dxfId="379" priority="380"/>
  </conditionalFormatting>
  <conditionalFormatting sqref="A6472:A6489">
    <cfRule type="duplicateValues" dxfId="378" priority="379"/>
  </conditionalFormatting>
  <conditionalFormatting sqref="A6472:A6489">
    <cfRule type="duplicateValues" dxfId="377" priority="377"/>
    <cfRule type="duplicateValues" dxfId="376" priority="378"/>
  </conditionalFormatting>
  <conditionalFormatting sqref="A6472:A6489">
    <cfRule type="duplicateValues" dxfId="375" priority="376"/>
  </conditionalFormatting>
  <conditionalFormatting sqref="A6472:A6489">
    <cfRule type="duplicateValues" dxfId="374" priority="375"/>
  </conditionalFormatting>
  <conditionalFormatting sqref="A6472:A6489">
    <cfRule type="duplicateValues" dxfId="373" priority="374"/>
  </conditionalFormatting>
  <conditionalFormatting sqref="A6472:A6489">
    <cfRule type="duplicateValues" dxfId="372" priority="373"/>
  </conditionalFormatting>
  <conditionalFormatting sqref="A6472:A6489">
    <cfRule type="duplicateValues" dxfId="371" priority="372"/>
  </conditionalFormatting>
  <conditionalFormatting sqref="A6472:A6489">
    <cfRule type="duplicateValues" dxfId="370" priority="370"/>
    <cfRule type="duplicateValues" dxfId="369" priority="371"/>
  </conditionalFormatting>
  <conditionalFormatting sqref="A6472:A6489">
    <cfRule type="duplicateValues" dxfId="368" priority="369"/>
  </conditionalFormatting>
  <conditionalFormatting sqref="A6472:A6489">
    <cfRule type="duplicateValues" dxfId="367" priority="368"/>
  </conditionalFormatting>
  <conditionalFormatting sqref="A6472:A6489">
    <cfRule type="duplicateValues" dxfId="366" priority="367"/>
  </conditionalFormatting>
  <conditionalFormatting sqref="A6472:A6489">
    <cfRule type="duplicateValues" dxfId="365" priority="366"/>
  </conditionalFormatting>
  <conditionalFormatting sqref="A6472:A6489">
    <cfRule type="duplicateValues" dxfId="364" priority="365"/>
  </conditionalFormatting>
  <conditionalFormatting sqref="A6472:A6489">
    <cfRule type="duplicateValues" dxfId="363" priority="364"/>
  </conditionalFormatting>
  <conditionalFormatting sqref="C6490:C6507">
    <cfRule type="cellIs" dxfId="362" priority="363" operator="lessThan">
      <formula>$H$2-3650</formula>
    </cfRule>
  </conditionalFormatting>
  <conditionalFormatting sqref="A6490:A6507">
    <cfRule type="duplicateValues" dxfId="361" priority="362"/>
  </conditionalFormatting>
  <conditionalFormatting sqref="A6490:A6507">
    <cfRule type="duplicateValues" dxfId="360" priority="361"/>
  </conditionalFormatting>
  <conditionalFormatting sqref="A6490:A6507">
    <cfRule type="duplicateValues" dxfId="359" priority="360"/>
  </conditionalFormatting>
  <conditionalFormatting sqref="A6490:A6507">
    <cfRule type="duplicateValues" dxfId="358" priority="359"/>
  </conditionalFormatting>
  <conditionalFormatting sqref="A6490:A6507">
    <cfRule type="duplicateValues" dxfId="357" priority="357"/>
    <cfRule type="duplicateValues" dxfId="356" priority="358"/>
  </conditionalFormatting>
  <conditionalFormatting sqref="A6490:A6507">
    <cfRule type="duplicateValues" dxfId="355" priority="356"/>
  </conditionalFormatting>
  <conditionalFormatting sqref="A6490:A6507">
    <cfRule type="duplicateValues" dxfId="354" priority="355"/>
  </conditionalFormatting>
  <conditionalFormatting sqref="A6490:A6507">
    <cfRule type="duplicateValues" dxfId="353" priority="354"/>
  </conditionalFormatting>
  <conditionalFormatting sqref="A6490:A6507">
    <cfRule type="duplicateValues" dxfId="352" priority="353"/>
  </conditionalFormatting>
  <conditionalFormatting sqref="A6490:A6507">
    <cfRule type="duplicateValues" dxfId="351" priority="352"/>
  </conditionalFormatting>
  <conditionalFormatting sqref="A6490:A6507">
    <cfRule type="duplicateValues" dxfId="350" priority="351"/>
  </conditionalFormatting>
  <conditionalFormatting sqref="A6490:A6507">
    <cfRule type="duplicateValues" dxfId="349" priority="350"/>
  </conditionalFormatting>
  <conditionalFormatting sqref="A6490:A6507">
    <cfRule type="duplicateValues" dxfId="348" priority="349"/>
  </conditionalFormatting>
  <conditionalFormatting sqref="A6490:A6507">
    <cfRule type="duplicateValues" dxfId="347" priority="348"/>
  </conditionalFormatting>
  <conditionalFormatting sqref="A6490:A6507">
    <cfRule type="duplicateValues" dxfId="346" priority="347"/>
  </conditionalFormatting>
  <conditionalFormatting sqref="A6490:A6507">
    <cfRule type="duplicateValues" dxfId="345" priority="346"/>
  </conditionalFormatting>
  <conditionalFormatting sqref="A6490:A6507">
    <cfRule type="duplicateValues" dxfId="344" priority="345"/>
  </conditionalFormatting>
  <conditionalFormatting sqref="A6490:A6507">
    <cfRule type="duplicateValues" dxfId="343" priority="344"/>
  </conditionalFormatting>
  <conditionalFormatting sqref="A6490:A6507">
    <cfRule type="duplicateValues" dxfId="342" priority="343"/>
  </conditionalFormatting>
  <conditionalFormatting sqref="A6490:A6507">
    <cfRule type="duplicateValues" dxfId="341" priority="342"/>
  </conditionalFormatting>
  <conditionalFormatting sqref="A6490:A6507">
    <cfRule type="duplicateValues" dxfId="340" priority="341"/>
  </conditionalFormatting>
  <conditionalFormatting sqref="A6490:A6507">
    <cfRule type="duplicateValues" dxfId="339" priority="340"/>
  </conditionalFormatting>
  <conditionalFormatting sqref="A6490:A6507">
    <cfRule type="duplicateValues" dxfId="338" priority="339"/>
  </conditionalFormatting>
  <conditionalFormatting sqref="A6490:A6507">
    <cfRule type="duplicateValues" dxfId="337" priority="338"/>
  </conditionalFormatting>
  <conditionalFormatting sqref="A6490:A6507">
    <cfRule type="duplicateValues" dxfId="336" priority="337"/>
  </conditionalFormatting>
  <conditionalFormatting sqref="A6490:A6507">
    <cfRule type="duplicateValues" dxfId="335" priority="336"/>
  </conditionalFormatting>
  <conditionalFormatting sqref="A6490:A6507">
    <cfRule type="duplicateValues" dxfId="334" priority="335"/>
  </conditionalFormatting>
  <conditionalFormatting sqref="A6490:A6507">
    <cfRule type="duplicateValues" dxfId="333" priority="334"/>
  </conditionalFormatting>
  <conditionalFormatting sqref="A6490:A6507">
    <cfRule type="duplicateValues" dxfId="332" priority="333"/>
  </conditionalFormatting>
  <conditionalFormatting sqref="A6490:A6507">
    <cfRule type="duplicateValues" dxfId="331" priority="332"/>
  </conditionalFormatting>
  <conditionalFormatting sqref="A6490:A6507">
    <cfRule type="duplicateValues" dxfId="330" priority="331"/>
  </conditionalFormatting>
  <conditionalFormatting sqref="A6490:A6507">
    <cfRule type="duplicateValues" dxfId="329" priority="330"/>
  </conditionalFormatting>
  <conditionalFormatting sqref="A6490:A6507">
    <cfRule type="duplicateValues" dxfId="328" priority="329"/>
  </conditionalFormatting>
  <conditionalFormatting sqref="A6490:A6507">
    <cfRule type="duplicateValues" dxfId="327" priority="328"/>
  </conditionalFormatting>
  <conditionalFormatting sqref="A6490:A6507">
    <cfRule type="duplicateValues" dxfId="326" priority="327"/>
  </conditionalFormatting>
  <conditionalFormatting sqref="A6490:A6507">
    <cfRule type="duplicateValues" dxfId="325" priority="326"/>
  </conditionalFormatting>
  <conditionalFormatting sqref="A6490:A6507">
    <cfRule type="duplicateValues" dxfId="324" priority="325"/>
  </conditionalFormatting>
  <conditionalFormatting sqref="A6490:A6507">
    <cfRule type="duplicateValues" dxfId="323" priority="324"/>
  </conditionalFormatting>
  <conditionalFormatting sqref="A6490:A6507">
    <cfRule type="duplicateValues" dxfId="322" priority="323"/>
  </conditionalFormatting>
  <conditionalFormatting sqref="A6490:A6507">
    <cfRule type="duplicateValues" dxfId="321" priority="322"/>
  </conditionalFormatting>
  <conditionalFormatting sqref="A6490:A6507">
    <cfRule type="duplicateValues" dxfId="320" priority="321"/>
  </conditionalFormatting>
  <conditionalFormatting sqref="A6490:A6507">
    <cfRule type="duplicateValues" dxfId="319" priority="320"/>
  </conditionalFormatting>
  <conditionalFormatting sqref="A6490:A6507">
    <cfRule type="duplicateValues" dxfId="318" priority="319"/>
  </conditionalFormatting>
  <conditionalFormatting sqref="A6490:A6507">
    <cfRule type="duplicateValues" dxfId="317" priority="317"/>
    <cfRule type="duplicateValues" dxfId="316" priority="318"/>
  </conditionalFormatting>
  <conditionalFormatting sqref="A6490:A6507">
    <cfRule type="duplicateValues" dxfId="315" priority="316"/>
  </conditionalFormatting>
  <conditionalFormatting sqref="A6490:A6507">
    <cfRule type="duplicateValues" dxfId="314" priority="315"/>
  </conditionalFormatting>
  <conditionalFormatting sqref="A6490:A6507">
    <cfRule type="duplicateValues" dxfId="313" priority="314"/>
  </conditionalFormatting>
  <conditionalFormatting sqref="A6490:A6507">
    <cfRule type="duplicateValues" dxfId="312" priority="313"/>
  </conditionalFormatting>
  <conditionalFormatting sqref="A6490:A6507">
    <cfRule type="duplicateValues" dxfId="311" priority="312"/>
  </conditionalFormatting>
  <conditionalFormatting sqref="A6490:A6507">
    <cfRule type="duplicateValues" dxfId="310" priority="310"/>
    <cfRule type="duplicateValues" dxfId="309" priority="311"/>
  </conditionalFormatting>
  <conditionalFormatting sqref="A6490:A6507">
    <cfRule type="duplicateValues" dxfId="308" priority="309"/>
  </conditionalFormatting>
  <conditionalFormatting sqref="A6490:A6507">
    <cfRule type="duplicateValues" dxfId="307" priority="308"/>
  </conditionalFormatting>
  <conditionalFormatting sqref="A6490:A6507">
    <cfRule type="duplicateValues" dxfId="306" priority="307"/>
  </conditionalFormatting>
  <conditionalFormatting sqref="A6490:A6507">
    <cfRule type="duplicateValues" dxfId="305" priority="306"/>
  </conditionalFormatting>
  <conditionalFormatting sqref="A6490:A6507">
    <cfRule type="duplicateValues" dxfId="304" priority="305"/>
  </conditionalFormatting>
  <conditionalFormatting sqref="A6490:A6507">
    <cfRule type="duplicateValues" dxfId="303" priority="304"/>
  </conditionalFormatting>
  <conditionalFormatting sqref="C6508:C6522">
    <cfRule type="cellIs" dxfId="302" priority="303" operator="lessThan">
      <formula>$H$2-3650</formula>
    </cfRule>
  </conditionalFormatting>
  <conditionalFormatting sqref="A6508:A6522">
    <cfRule type="duplicateValues" dxfId="301" priority="302"/>
  </conditionalFormatting>
  <conditionalFormatting sqref="A6508:A6522">
    <cfRule type="duplicateValues" dxfId="300" priority="301"/>
  </conditionalFormatting>
  <conditionalFormatting sqref="A6508:A6522">
    <cfRule type="duplicateValues" dxfId="299" priority="300"/>
  </conditionalFormatting>
  <conditionalFormatting sqref="A6508:A6522">
    <cfRule type="duplicateValues" dxfId="298" priority="299"/>
  </conditionalFormatting>
  <conditionalFormatting sqref="A6508:A6522">
    <cfRule type="duplicateValues" dxfId="297" priority="297"/>
    <cfRule type="duplicateValues" dxfId="296" priority="298"/>
  </conditionalFormatting>
  <conditionalFormatting sqref="A6508:A6522">
    <cfRule type="duplicateValues" dxfId="295" priority="296"/>
  </conditionalFormatting>
  <conditionalFormatting sqref="A6508:A6522">
    <cfRule type="duplicateValues" dxfId="294" priority="295"/>
  </conditionalFormatting>
  <conditionalFormatting sqref="A6508:A6522">
    <cfRule type="duplicateValues" dxfId="293" priority="294"/>
  </conditionalFormatting>
  <conditionalFormatting sqref="A6508:A6522">
    <cfRule type="duplicateValues" dxfId="292" priority="293"/>
  </conditionalFormatting>
  <conditionalFormatting sqref="A6508:A6522">
    <cfRule type="duplicateValues" dxfId="291" priority="292"/>
  </conditionalFormatting>
  <conditionalFormatting sqref="A6508:A6522">
    <cfRule type="duplicateValues" dxfId="290" priority="291"/>
  </conditionalFormatting>
  <conditionalFormatting sqref="A6508:A6522">
    <cfRule type="duplicateValues" dxfId="289" priority="290"/>
  </conditionalFormatting>
  <conditionalFormatting sqref="A6508:A6522">
    <cfRule type="duplicateValues" dxfId="288" priority="289"/>
  </conditionalFormatting>
  <conditionalFormatting sqref="A6508:A6522">
    <cfRule type="duplicateValues" dxfId="287" priority="288"/>
  </conditionalFormatting>
  <conditionalFormatting sqref="A6508:A6522">
    <cfRule type="duplicateValues" dxfId="286" priority="287"/>
  </conditionalFormatting>
  <conditionalFormatting sqref="A6508:A6522">
    <cfRule type="duplicateValues" dxfId="285" priority="286"/>
  </conditionalFormatting>
  <conditionalFormatting sqref="A6508:A6522">
    <cfRule type="duplicateValues" dxfId="284" priority="285"/>
  </conditionalFormatting>
  <conditionalFormatting sqref="A6508:A6522">
    <cfRule type="duplicateValues" dxfId="283" priority="284"/>
  </conditionalFormatting>
  <conditionalFormatting sqref="A6508:A6522">
    <cfRule type="duplicateValues" dxfId="282" priority="283"/>
  </conditionalFormatting>
  <conditionalFormatting sqref="A6508:A6522">
    <cfRule type="duplicateValues" dxfId="281" priority="282"/>
  </conditionalFormatting>
  <conditionalFormatting sqref="A6508:A6522">
    <cfRule type="duplicateValues" dxfId="280" priority="281"/>
  </conditionalFormatting>
  <conditionalFormatting sqref="A6508:A6522">
    <cfRule type="duplicateValues" dxfId="279" priority="280"/>
  </conditionalFormatting>
  <conditionalFormatting sqref="A6508:A6522">
    <cfRule type="duplicateValues" dxfId="278" priority="279"/>
  </conditionalFormatting>
  <conditionalFormatting sqref="A6508:A6522">
    <cfRule type="duplicateValues" dxfId="277" priority="278"/>
  </conditionalFormatting>
  <conditionalFormatting sqref="A6508:A6522">
    <cfRule type="duplicateValues" dxfId="276" priority="277"/>
  </conditionalFormatting>
  <conditionalFormatting sqref="A6508:A6522">
    <cfRule type="duplicateValues" dxfId="275" priority="276"/>
  </conditionalFormatting>
  <conditionalFormatting sqref="A6508:A6522">
    <cfRule type="duplicateValues" dxfId="274" priority="275"/>
  </conditionalFormatting>
  <conditionalFormatting sqref="A6508:A6522">
    <cfRule type="duplicateValues" dxfId="273" priority="274"/>
  </conditionalFormatting>
  <conditionalFormatting sqref="A6508:A6522">
    <cfRule type="duplicateValues" dxfId="272" priority="273"/>
  </conditionalFormatting>
  <conditionalFormatting sqref="A6508:A6522">
    <cfRule type="duplicateValues" dxfId="271" priority="272"/>
  </conditionalFormatting>
  <conditionalFormatting sqref="A6508:A6522">
    <cfRule type="duplicateValues" dxfId="270" priority="271"/>
  </conditionalFormatting>
  <conditionalFormatting sqref="A6508:A6522">
    <cfRule type="duplicateValues" dxfId="269" priority="270"/>
  </conditionalFormatting>
  <conditionalFormatting sqref="A6508:A6522">
    <cfRule type="duplicateValues" dxfId="268" priority="269"/>
  </conditionalFormatting>
  <conditionalFormatting sqref="A6508:A6522">
    <cfRule type="duplicateValues" dxfId="267" priority="268"/>
  </conditionalFormatting>
  <conditionalFormatting sqref="A6508:A6522">
    <cfRule type="duplicateValues" dxfId="266" priority="267"/>
  </conditionalFormatting>
  <conditionalFormatting sqref="A6508:A6522">
    <cfRule type="duplicateValues" dxfId="265" priority="266"/>
  </conditionalFormatting>
  <conditionalFormatting sqref="A6508:A6522">
    <cfRule type="duplicateValues" dxfId="264" priority="265"/>
  </conditionalFormatting>
  <conditionalFormatting sqref="A6508:A6522">
    <cfRule type="duplicateValues" dxfId="263" priority="264"/>
  </conditionalFormatting>
  <conditionalFormatting sqref="A6508:A6522">
    <cfRule type="duplicateValues" dxfId="262" priority="263"/>
  </conditionalFormatting>
  <conditionalFormatting sqref="A6508:A6522">
    <cfRule type="duplicateValues" dxfId="261" priority="262"/>
  </conditionalFormatting>
  <conditionalFormatting sqref="A6508:A6522">
    <cfRule type="duplicateValues" dxfId="260" priority="261"/>
  </conditionalFormatting>
  <conditionalFormatting sqref="A6508:A6522">
    <cfRule type="duplicateValues" dxfId="259" priority="260"/>
  </conditionalFormatting>
  <conditionalFormatting sqref="A6508:A6522">
    <cfRule type="duplicateValues" dxfId="258" priority="259"/>
  </conditionalFormatting>
  <conditionalFormatting sqref="A6508:A6522">
    <cfRule type="duplicateValues" dxfId="257" priority="257"/>
    <cfRule type="duplicateValues" dxfId="256" priority="258"/>
  </conditionalFormatting>
  <conditionalFormatting sqref="A6508:A6522">
    <cfRule type="duplicateValues" dxfId="255" priority="256"/>
  </conditionalFormatting>
  <conditionalFormatting sqref="A6508:A6522">
    <cfRule type="duplicateValues" dxfId="254" priority="255"/>
  </conditionalFormatting>
  <conditionalFormatting sqref="A6508:A6522">
    <cfRule type="duplicateValues" dxfId="253" priority="254"/>
  </conditionalFormatting>
  <conditionalFormatting sqref="A6508:A6522">
    <cfRule type="duplicateValues" dxfId="252" priority="253"/>
  </conditionalFormatting>
  <conditionalFormatting sqref="A6508:A6522">
    <cfRule type="duplicateValues" dxfId="251" priority="252"/>
  </conditionalFormatting>
  <conditionalFormatting sqref="A6508:A6522">
    <cfRule type="duplicateValues" dxfId="250" priority="250"/>
    <cfRule type="duplicateValues" dxfId="249" priority="251"/>
  </conditionalFormatting>
  <conditionalFormatting sqref="A6508:A6522">
    <cfRule type="duplicateValues" dxfId="248" priority="249"/>
  </conditionalFormatting>
  <conditionalFormatting sqref="A6508:A6522">
    <cfRule type="duplicateValues" dxfId="247" priority="248"/>
  </conditionalFormatting>
  <conditionalFormatting sqref="A6508:A6522">
    <cfRule type="duplicateValues" dxfId="246" priority="247"/>
  </conditionalFormatting>
  <conditionalFormatting sqref="A6508:A6522">
    <cfRule type="duplicateValues" dxfId="245" priority="246"/>
  </conditionalFormatting>
  <conditionalFormatting sqref="A6508:A6522">
    <cfRule type="duplicateValues" dxfId="244" priority="245"/>
  </conditionalFormatting>
  <conditionalFormatting sqref="A6508:A6522">
    <cfRule type="duplicateValues" dxfId="243" priority="244"/>
  </conditionalFormatting>
  <conditionalFormatting sqref="C6523:C6540">
    <cfRule type="cellIs" dxfId="242" priority="243" operator="lessThan">
      <formula>$H$2-3650</formula>
    </cfRule>
  </conditionalFormatting>
  <conditionalFormatting sqref="A6523:A6540">
    <cfRule type="duplicateValues" dxfId="241" priority="242"/>
  </conditionalFormatting>
  <conditionalFormatting sqref="A6523:A6540">
    <cfRule type="duplicateValues" dxfId="240" priority="241"/>
  </conditionalFormatting>
  <conditionalFormatting sqref="A6523:A6540">
    <cfRule type="duplicateValues" dxfId="239" priority="240"/>
  </conditionalFormatting>
  <conditionalFormatting sqref="A6523:A6540">
    <cfRule type="duplicateValues" dxfId="238" priority="239"/>
  </conditionalFormatting>
  <conditionalFormatting sqref="A6523:A6540">
    <cfRule type="duplicateValues" dxfId="237" priority="237"/>
    <cfRule type="duplicateValues" dxfId="236" priority="238"/>
  </conditionalFormatting>
  <conditionalFormatting sqref="A6523:A6540">
    <cfRule type="duplicateValues" dxfId="235" priority="236"/>
  </conditionalFormatting>
  <conditionalFormatting sqref="A6523:A6540">
    <cfRule type="duplicateValues" dxfId="234" priority="235"/>
  </conditionalFormatting>
  <conditionalFormatting sqref="A6523:A6540">
    <cfRule type="duplicateValues" dxfId="233" priority="234"/>
  </conditionalFormatting>
  <conditionalFormatting sqref="A6523:A6540">
    <cfRule type="duplicateValues" dxfId="232" priority="233"/>
  </conditionalFormatting>
  <conditionalFormatting sqref="A6523:A6540">
    <cfRule type="duplicateValues" dxfId="231" priority="232"/>
  </conditionalFormatting>
  <conditionalFormatting sqref="A6523:A6540">
    <cfRule type="duplicateValues" dxfId="230" priority="231"/>
  </conditionalFormatting>
  <conditionalFormatting sqref="A6523:A6540">
    <cfRule type="duplicateValues" dxfId="229" priority="230"/>
  </conditionalFormatting>
  <conditionalFormatting sqref="A6523:A6540">
    <cfRule type="duplicateValues" dxfId="228" priority="229"/>
  </conditionalFormatting>
  <conditionalFormatting sqref="A6523:A6540">
    <cfRule type="duplicateValues" dxfId="227" priority="228"/>
  </conditionalFormatting>
  <conditionalFormatting sqref="A6523:A6540">
    <cfRule type="duplicateValues" dxfId="226" priority="227"/>
  </conditionalFormatting>
  <conditionalFormatting sqref="A6523:A6540">
    <cfRule type="duplicateValues" dxfId="225" priority="226"/>
  </conditionalFormatting>
  <conditionalFormatting sqref="A6523:A6540">
    <cfRule type="duplicateValues" dxfId="224" priority="225"/>
  </conditionalFormatting>
  <conditionalFormatting sqref="A6523:A6540">
    <cfRule type="duplicateValues" dxfId="223" priority="224"/>
  </conditionalFormatting>
  <conditionalFormatting sqref="A6523:A6540">
    <cfRule type="duplicateValues" dxfId="222" priority="223"/>
  </conditionalFormatting>
  <conditionalFormatting sqref="A6523:A6540">
    <cfRule type="duplicateValues" dxfId="221" priority="222"/>
  </conditionalFormatting>
  <conditionalFormatting sqref="A6523:A6540">
    <cfRule type="duplicateValues" dxfId="220" priority="221"/>
  </conditionalFormatting>
  <conditionalFormatting sqref="A6523:A6540">
    <cfRule type="duplicateValues" dxfId="219" priority="220"/>
  </conditionalFormatting>
  <conditionalFormatting sqref="A6523:A6540">
    <cfRule type="duplicateValues" dxfId="218" priority="219"/>
  </conditionalFormatting>
  <conditionalFormatting sqref="A6523:A6540">
    <cfRule type="duplicateValues" dxfId="217" priority="218"/>
  </conditionalFormatting>
  <conditionalFormatting sqref="A6523:A6540">
    <cfRule type="duplicateValues" dxfId="216" priority="217"/>
  </conditionalFormatting>
  <conditionalFormatting sqref="A6523:A6540">
    <cfRule type="duplicateValues" dxfId="215" priority="216"/>
  </conditionalFormatting>
  <conditionalFormatting sqref="A6523:A6540">
    <cfRule type="duplicateValues" dxfId="214" priority="215"/>
  </conditionalFormatting>
  <conditionalFormatting sqref="A6523:A6540">
    <cfRule type="duplicateValues" dxfId="213" priority="214"/>
  </conditionalFormatting>
  <conditionalFormatting sqref="A6523:A6540">
    <cfRule type="duplicateValues" dxfId="212" priority="213"/>
  </conditionalFormatting>
  <conditionalFormatting sqref="A6523:A6540">
    <cfRule type="duplicateValues" dxfId="211" priority="212"/>
  </conditionalFormatting>
  <conditionalFormatting sqref="A6523:A6540">
    <cfRule type="duplicateValues" dxfId="210" priority="211"/>
  </conditionalFormatting>
  <conditionalFormatting sqref="A6523:A6540">
    <cfRule type="duplicateValues" dxfId="209" priority="210"/>
  </conditionalFormatting>
  <conditionalFormatting sqref="A6523:A6540">
    <cfRule type="duplicateValues" dxfId="208" priority="209"/>
  </conditionalFormatting>
  <conditionalFormatting sqref="A6523:A6540">
    <cfRule type="duplicateValues" dxfId="207" priority="208"/>
  </conditionalFormatting>
  <conditionalFormatting sqref="A6523:A6540">
    <cfRule type="duplicateValues" dxfId="206" priority="207"/>
  </conditionalFormatting>
  <conditionalFormatting sqref="A6523:A6540">
    <cfRule type="duplicateValues" dxfId="205" priority="206"/>
  </conditionalFormatting>
  <conditionalFormatting sqref="A6523:A6540">
    <cfRule type="duplicateValues" dxfId="204" priority="205"/>
  </conditionalFormatting>
  <conditionalFormatting sqref="A6523:A6540">
    <cfRule type="duplicateValues" dxfId="203" priority="204"/>
  </conditionalFormatting>
  <conditionalFormatting sqref="A6523:A6540">
    <cfRule type="duplicateValues" dxfId="202" priority="203"/>
  </conditionalFormatting>
  <conditionalFormatting sqref="A6523:A6540">
    <cfRule type="duplicateValues" dxfId="201" priority="202"/>
  </conditionalFormatting>
  <conditionalFormatting sqref="A6523:A6540">
    <cfRule type="duplicateValues" dxfId="200" priority="201"/>
  </conditionalFormatting>
  <conditionalFormatting sqref="A6523:A6540">
    <cfRule type="duplicateValues" dxfId="199" priority="200"/>
  </conditionalFormatting>
  <conditionalFormatting sqref="A6523:A6540">
    <cfRule type="duplicateValues" dxfId="198" priority="199"/>
  </conditionalFormatting>
  <conditionalFormatting sqref="A6523:A6540">
    <cfRule type="duplicateValues" dxfId="197" priority="197"/>
    <cfRule type="duplicateValues" dxfId="196" priority="198"/>
  </conditionalFormatting>
  <conditionalFormatting sqref="A6523:A6540">
    <cfRule type="duplicateValues" dxfId="195" priority="196"/>
  </conditionalFormatting>
  <conditionalFormatting sqref="A6523:A6540">
    <cfRule type="duplicateValues" dxfId="194" priority="195"/>
  </conditionalFormatting>
  <conditionalFormatting sqref="A6523:A6540">
    <cfRule type="duplicateValues" dxfId="193" priority="194"/>
  </conditionalFormatting>
  <conditionalFormatting sqref="A6523:A6540">
    <cfRule type="duplicateValues" dxfId="192" priority="193"/>
  </conditionalFormatting>
  <conditionalFormatting sqref="A6523:A6540">
    <cfRule type="duplicateValues" dxfId="191" priority="192"/>
  </conditionalFormatting>
  <conditionalFormatting sqref="A6523:A6540">
    <cfRule type="duplicateValues" dxfId="190" priority="190"/>
    <cfRule type="duplicateValues" dxfId="189" priority="191"/>
  </conditionalFormatting>
  <conditionalFormatting sqref="A6523:A6540">
    <cfRule type="duplicateValues" dxfId="188" priority="189"/>
  </conditionalFormatting>
  <conditionalFormatting sqref="A6523:A6540">
    <cfRule type="duplicateValues" dxfId="187" priority="188"/>
  </conditionalFormatting>
  <conditionalFormatting sqref="A6523:A6540">
    <cfRule type="duplicateValues" dxfId="186" priority="187"/>
  </conditionalFormatting>
  <conditionalFormatting sqref="A6523:A6540">
    <cfRule type="duplicateValues" dxfId="185" priority="186"/>
  </conditionalFormatting>
  <conditionalFormatting sqref="A6523:A6540">
    <cfRule type="duplicateValues" dxfId="184" priority="185"/>
  </conditionalFormatting>
  <conditionalFormatting sqref="A6523:A6540">
    <cfRule type="duplicateValues" dxfId="183" priority="184"/>
  </conditionalFormatting>
  <conditionalFormatting sqref="C6541:C6558">
    <cfRule type="cellIs" dxfId="182" priority="183" operator="lessThan">
      <formula>$H$2-3650</formula>
    </cfRule>
  </conditionalFormatting>
  <conditionalFormatting sqref="A6541:A6558">
    <cfRule type="duplicateValues" dxfId="181" priority="182"/>
  </conditionalFormatting>
  <conditionalFormatting sqref="A6541:A6558">
    <cfRule type="duplicateValues" dxfId="180" priority="181"/>
  </conditionalFormatting>
  <conditionalFormatting sqref="A6541:A6558">
    <cfRule type="duplicateValues" dxfId="179" priority="180"/>
  </conditionalFormatting>
  <conditionalFormatting sqref="A6541:A6558">
    <cfRule type="duplicateValues" dxfId="178" priority="179"/>
  </conditionalFormatting>
  <conditionalFormatting sqref="A6541:A6558">
    <cfRule type="duplicateValues" dxfId="177" priority="177"/>
    <cfRule type="duplicateValues" dxfId="176" priority="178"/>
  </conditionalFormatting>
  <conditionalFormatting sqref="A6541:A6558">
    <cfRule type="duplicateValues" dxfId="175" priority="176"/>
  </conditionalFormatting>
  <conditionalFormatting sqref="A6541:A6558">
    <cfRule type="duplicateValues" dxfId="174" priority="175"/>
  </conditionalFormatting>
  <conditionalFormatting sqref="A6541:A6558">
    <cfRule type="duplicateValues" dxfId="173" priority="174"/>
  </conditionalFormatting>
  <conditionalFormatting sqref="A6541:A6558">
    <cfRule type="duplicateValues" dxfId="172" priority="173"/>
  </conditionalFormatting>
  <conditionalFormatting sqref="A6541:A6558">
    <cfRule type="duplicateValues" dxfId="171" priority="172"/>
  </conditionalFormatting>
  <conditionalFormatting sqref="A6541:A6558">
    <cfRule type="duplicateValues" dxfId="170" priority="171"/>
  </conditionalFormatting>
  <conditionalFormatting sqref="A6541:A6558">
    <cfRule type="duplicateValues" dxfId="169" priority="170"/>
  </conditionalFormatting>
  <conditionalFormatting sqref="A6541:A6558">
    <cfRule type="duplicateValues" dxfId="168" priority="169"/>
  </conditionalFormatting>
  <conditionalFormatting sqref="A6541:A6558">
    <cfRule type="duplicateValues" dxfId="167" priority="168"/>
  </conditionalFormatting>
  <conditionalFormatting sqref="A6541:A6558">
    <cfRule type="duplicateValues" dxfId="166" priority="167"/>
  </conditionalFormatting>
  <conditionalFormatting sqref="A6541:A6558">
    <cfRule type="duplicateValues" dxfId="165" priority="166"/>
  </conditionalFormatting>
  <conditionalFormatting sqref="A6541:A6558">
    <cfRule type="duplicateValues" dxfId="164" priority="165"/>
  </conditionalFormatting>
  <conditionalFormatting sqref="A6541:A6558">
    <cfRule type="duplicateValues" dxfId="163" priority="164"/>
  </conditionalFormatting>
  <conditionalFormatting sqref="A6541:A6558">
    <cfRule type="duplicateValues" dxfId="162" priority="163"/>
  </conditionalFormatting>
  <conditionalFormatting sqref="A6541:A6558">
    <cfRule type="duplicateValues" dxfId="161" priority="162"/>
  </conditionalFormatting>
  <conditionalFormatting sqref="A6541:A6558">
    <cfRule type="duplicateValues" dxfId="160" priority="161"/>
  </conditionalFormatting>
  <conditionalFormatting sqref="A6541:A6558">
    <cfRule type="duplicateValues" dxfId="159" priority="160"/>
  </conditionalFormatting>
  <conditionalFormatting sqref="A6541:A6558">
    <cfRule type="duplicateValues" dxfId="158" priority="159"/>
  </conditionalFormatting>
  <conditionalFormatting sqref="A6541:A6558">
    <cfRule type="duplicateValues" dxfId="157" priority="158"/>
  </conditionalFormatting>
  <conditionalFormatting sqref="A6541:A6558">
    <cfRule type="duplicateValues" dxfId="156" priority="157"/>
  </conditionalFormatting>
  <conditionalFormatting sqref="A6541:A6558">
    <cfRule type="duplicateValues" dxfId="155" priority="156"/>
  </conditionalFormatting>
  <conditionalFormatting sqref="A6541:A6558">
    <cfRule type="duplicateValues" dxfId="154" priority="155"/>
  </conditionalFormatting>
  <conditionalFormatting sqref="A6541:A6558">
    <cfRule type="duplicateValues" dxfId="153" priority="154"/>
  </conditionalFormatting>
  <conditionalFormatting sqref="A6541:A6558">
    <cfRule type="duplicateValues" dxfId="152" priority="153"/>
  </conditionalFormatting>
  <conditionalFormatting sqref="A6541:A6558">
    <cfRule type="duplicateValues" dxfId="151" priority="152"/>
  </conditionalFormatting>
  <conditionalFormatting sqref="A6541:A6558">
    <cfRule type="duplicateValues" dxfId="150" priority="151"/>
  </conditionalFormatting>
  <conditionalFormatting sqref="A6541:A6558">
    <cfRule type="duplicateValues" dxfId="149" priority="150"/>
  </conditionalFormatting>
  <conditionalFormatting sqref="A6541:A6558">
    <cfRule type="duplicateValues" dxfId="148" priority="149"/>
  </conditionalFormatting>
  <conditionalFormatting sqref="A6541:A6558">
    <cfRule type="duplicateValues" dxfId="147" priority="148"/>
  </conditionalFormatting>
  <conditionalFormatting sqref="A6541:A6558">
    <cfRule type="duplicateValues" dxfId="146" priority="147"/>
  </conditionalFormatting>
  <conditionalFormatting sqref="A6541:A6558">
    <cfRule type="duplicateValues" dxfId="145" priority="146"/>
  </conditionalFormatting>
  <conditionalFormatting sqref="A6541:A6558">
    <cfRule type="duplicateValues" dxfId="144" priority="145"/>
  </conditionalFormatting>
  <conditionalFormatting sqref="A6541:A6558">
    <cfRule type="duplicateValues" dxfId="143" priority="144"/>
  </conditionalFormatting>
  <conditionalFormatting sqref="A6541:A6558">
    <cfRule type="duplicateValues" dxfId="142" priority="143"/>
  </conditionalFormatting>
  <conditionalFormatting sqref="A6541:A6558">
    <cfRule type="duplicateValues" dxfId="141" priority="142"/>
  </conditionalFormatting>
  <conditionalFormatting sqref="A6541:A6558">
    <cfRule type="duplicateValues" dxfId="140" priority="141"/>
  </conditionalFormatting>
  <conditionalFormatting sqref="A6541:A6558">
    <cfRule type="duplicateValues" dxfId="139" priority="140"/>
  </conditionalFormatting>
  <conditionalFormatting sqref="A6541:A6558">
    <cfRule type="duplicateValues" dxfId="138" priority="139"/>
  </conditionalFormatting>
  <conditionalFormatting sqref="A6541:A6558">
    <cfRule type="duplicateValues" dxfId="137" priority="137"/>
    <cfRule type="duplicateValues" dxfId="136" priority="138"/>
  </conditionalFormatting>
  <conditionalFormatting sqref="A6541:A6558">
    <cfRule type="duplicateValues" dxfId="135" priority="136"/>
  </conditionalFormatting>
  <conditionalFormatting sqref="A6541:A6558">
    <cfRule type="duplicateValues" dxfId="134" priority="135"/>
  </conditionalFormatting>
  <conditionalFormatting sqref="A6541:A6558">
    <cfRule type="duplicateValues" dxfId="133" priority="134"/>
  </conditionalFormatting>
  <conditionalFormatting sqref="A6541:A6558">
    <cfRule type="duplicateValues" dxfId="132" priority="133"/>
  </conditionalFormatting>
  <conditionalFormatting sqref="A6541:A6558">
    <cfRule type="duplicateValues" dxfId="131" priority="132"/>
  </conditionalFormatting>
  <conditionalFormatting sqref="A6541:A6558">
    <cfRule type="duplicateValues" dxfId="130" priority="130"/>
    <cfRule type="duplicateValues" dxfId="129" priority="131"/>
  </conditionalFormatting>
  <conditionalFormatting sqref="A6541:A6558">
    <cfRule type="duplicateValues" dxfId="128" priority="129"/>
  </conditionalFormatting>
  <conditionalFormatting sqref="A6541:A6558">
    <cfRule type="duplicateValues" dxfId="127" priority="128"/>
  </conditionalFormatting>
  <conditionalFormatting sqref="A6541:A6558">
    <cfRule type="duplicateValues" dxfId="126" priority="127"/>
  </conditionalFormatting>
  <conditionalFormatting sqref="A6541:A6558">
    <cfRule type="duplicateValues" dxfId="125" priority="126"/>
  </conditionalFormatting>
  <conditionalFormatting sqref="A6541:A6558">
    <cfRule type="duplicateValues" dxfId="124" priority="125"/>
  </conditionalFormatting>
  <conditionalFormatting sqref="A6541:A6558">
    <cfRule type="duplicateValues" dxfId="123" priority="124"/>
  </conditionalFormatting>
  <conditionalFormatting sqref="C6559:C6576">
    <cfRule type="cellIs" dxfId="122" priority="123" operator="lessThan">
      <formula>$H$2-3650</formula>
    </cfRule>
  </conditionalFormatting>
  <conditionalFormatting sqref="A6559:A6576">
    <cfRule type="duplicateValues" dxfId="121" priority="122"/>
  </conditionalFormatting>
  <conditionalFormatting sqref="A6559:A6576">
    <cfRule type="duplicateValues" dxfId="120" priority="121"/>
  </conditionalFormatting>
  <conditionalFormatting sqref="A6559:A6576">
    <cfRule type="duplicateValues" dxfId="119" priority="120"/>
  </conditionalFormatting>
  <conditionalFormatting sqref="A6559:A6576">
    <cfRule type="duplicateValues" dxfId="118" priority="119"/>
  </conditionalFormatting>
  <conditionalFormatting sqref="A6559:A6576">
    <cfRule type="duplicateValues" dxfId="117" priority="117"/>
    <cfRule type="duplicateValues" dxfId="116" priority="118"/>
  </conditionalFormatting>
  <conditionalFormatting sqref="A6559:A6576">
    <cfRule type="duplicateValues" dxfId="115" priority="116"/>
  </conditionalFormatting>
  <conditionalFormatting sqref="A6559:A6576">
    <cfRule type="duplicateValues" dxfId="114" priority="115"/>
  </conditionalFormatting>
  <conditionalFormatting sqref="A6559:A6576">
    <cfRule type="duplicateValues" dxfId="113" priority="114"/>
  </conditionalFormatting>
  <conditionalFormatting sqref="A6559:A6576">
    <cfRule type="duplicateValues" dxfId="112" priority="113"/>
  </conditionalFormatting>
  <conditionalFormatting sqref="A6559:A6576">
    <cfRule type="duplicateValues" dxfId="111" priority="112"/>
  </conditionalFormatting>
  <conditionalFormatting sqref="A6559:A6576">
    <cfRule type="duplicateValues" dxfId="110" priority="111"/>
  </conditionalFormatting>
  <conditionalFormatting sqref="A6559:A6576">
    <cfRule type="duplicateValues" dxfId="109" priority="110"/>
  </conditionalFormatting>
  <conditionalFormatting sqref="A6559:A6576">
    <cfRule type="duplicateValues" dxfId="108" priority="109"/>
  </conditionalFormatting>
  <conditionalFormatting sqref="A6559:A6576">
    <cfRule type="duplicateValues" dxfId="107" priority="108"/>
  </conditionalFormatting>
  <conditionalFormatting sqref="A6559:A6576">
    <cfRule type="duplicateValues" dxfId="106" priority="107"/>
  </conditionalFormatting>
  <conditionalFormatting sqref="A6559:A6576">
    <cfRule type="duplicateValues" dxfId="105" priority="106"/>
  </conditionalFormatting>
  <conditionalFormatting sqref="A6559:A6576">
    <cfRule type="duplicateValues" dxfId="104" priority="105"/>
  </conditionalFormatting>
  <conditionalFormatting sqref="A6559:A6576">
    <cfRule type="duplicateValues" dxfId="103" priority="104"/>
  </conditionalFormatting>
  <conditionalFormatting sqref="A6559:A6576">
    <cfRule type="duplicateValues" dxfId="102" priority="103"/>
  </conditionalFormatting>
  <conditionalFormatting sqref="A6559:A6576">
    <cfRule type="duplicateValues" dxfId="101" priority="102"/>
  </conditionalFormatting>
  <conditionalFormatting sqref="A6559:A6576">
    <cfRule type="duplicateValues" dxfId="100" priority="101"/>
  </conditionalFormatting>
  <conditionalFormatting sqref="A6559:A6576">
    <cfRule type="duplicateValues" dxfId="99" priority="100"/>
  </conditionalFormatting>
  <conditionalFormatting sqref="A6559:A6576">
    <cfRule type="duplicateValues" dxfId="98" priority="99"/>
  </conditionalFormatting>
  <conditionalFormatting sqref="A6559:A6576">
    <cfRule type="duplicateValues" dxfId="97" priority="98"/>
  </conditionalFormatting>
  <conditionalFormatting sqref="A6559:A6576">
    <cfRule type="duplicateValues" dxfId="96" priority="97"/>
  </conditionalFormatting>
  <conditionalFormatting sqref="A6559:A6576">
    <cfRule type="duplicateValues" dxfId="95" priority="96"/>
  </conditionalFormatting>
  <conditionalFormatting sqref="A6559:A6576">
    <cfRule type="duplicateValues" dxfId="94" priority="95"/>
  </conditionalFormatting>
  <conditionalFormatting sqref="A6559:A6576">
    <cfRule type="duplicateValues" dxfId="93" priority="94"/>
  </conditionalFormatting>
  <conditionalFormatting sqref="A6559:A6576">
    <cfRule type="duplicateValues" dxfId="92" priority="93"/>
  </conditionalFormatting>
  <conditionalFormatting sqref="A6559:A6576">
    <cfRule type="duplicateValues" dxfId="91" priority="92"/>
  </conditionalFormatting>
  <conditionalFormatting sqref="A6559:A6576">
    <cfRule type="duplicateValues" dxfId="90" priority="91"/>
  </conditionalFormatting>
  <conditionalFormatting sqref="A6559:A6576">
    <cfRule type="duplicateValues" dxfId="89" priority="90"/>
  </conditionalFormatting>
  <conditionalFormatting sqref="A6559:A6576">
    <cfRule type="duplicateValues" dxfId="88" priority="89"/>
  </conditionalFormatting>
  <conditionalFormatting sqref="A6559:A6576">
    <cfRule type="duplicateValues" dxfId="87" priority="88"/>
  </conditionalFormatting>
  <conditionalFormatting sqref="A6559:A6576">
    <cfRule type="duplicateValues" dxfId="86" priority="87"/>
  </conditionalFormatting>
  <conditionalFormatting sqref="A6559:A6576">
    <cfRule type="duplicateValues" dxfId="85" priority="86"/>
  </conditionalFormatting>
  <conditionalFormatting sqref="A6559:A6576">
    <cfRule type="duplicateValues" dxfId="84" priority="85"/>
  </conditionalFormatting>
  <conditionalFormatting sqref="A6559:A6576">
    <cfRule type="duplicateValues" dxfId="83" priority="84"/>
  </conditionalFormatting>
  <conditionalFormatting sqref="A6559:A6576">
    <cfRule type="duplicateValues" dxfId="82" priority="83"/>
  </conditionalFormatting>
  <conditionalFormatting sqref="A6559:A6576">
    <cfRule type="duplicateValues" dxfId="81" priority="82"/>
  </conditionalFormatting>
  <conditionalFormatting sqref="A6559:A6576">
    <cfRule type="duplicateValues" dxfId="80" priority="81"/>
  </conditionalFormatting>
  <conditionalFormatting sqref="A6559:A6576">
    <cfRule type="duplicateValues" dxfId="79" priority="80"/>
  </conditionalFormatting>
  <conditionalFormatting sqref="A6559:A6576">
    <cfRule type="duplicateValues" dxfId="78" priority="79"/>
  </conditionalFormatting>
  <conditionalFormatting sqref="A6559:A6576">
    <cfRule type="duplicateValues" dxfId="77" priority="77"/>
    <cfRule type="duplicateValues" dxfId="76" priority="78"/>
  </conditionalFormatting>
  <conditionalFormatting sqref="A6559:A6576">
    <cfRule type="duplicateValues" dxfId="75" priority="76"/>
  </conditionalFormatting>
  <conditionalFormatting sqref="A6559:A6576">
    <cfRule type="duplicateValues" dxfId="74" priority="75"/>
  </conditionalFormatting>
  <conditionalFormatting sqref="A6559:A6576">
    <cfRule type="duplicateValues" dxfId="73" priority="74"/>
  </conditionalFormatting>
  <conditionalFormatting sqref="A6559:A6576">
    <cfRule type="duplicateValues" dxfId="72" priority="73"/>
  </conditionalFormatting>
  <conditionalFormatting sqref="A6559:A6576">
    <cfRule type="duplicateValues" dxfId="71" priority="72"/>
  </conditionalFormatting>
  <conditionalFormatting sqref="A6559:A6576">
    <cfRule type="duplicateValues" dxfId="70" priority="70"/>
    <cfRule type="duplicateValues" dxfId="69" priority="71"/>
  </conditionalFormatting>
  <conditionalFormatting sqref="A6559:A6576">
    <cfRule type="duplicateValues" dxfId="68" priority="69"/>
  </conditionalFormatting>
  <conditionalFormatting sqref="A6559:A6576">
    <cfRule type="duplicateValues" dxfId="67" priority="68"/>
  </conditionalFormatting>
  <conditionalFormatting sqref="A6559:A6576">
    <cfRule type="duplicateValues" dxfId="66" priority="67"/>
  </conditionalFormatting>
  <conditionalFormatting sqref="A6559:A6576">
    <cfRule type="duplicateValues" dxfId="65" priority="66"/>
  </conditionalFormatting>
  <conditionalFormatting sqref="A6559:A6576">
    <cfRule type="duplicateValues" dxfId="64" priority="65"/>
  </conditionalFormatting>
  <conditionalFormatting sqref="A6559:A6576">
    <cfRule type="duplicateValues" dxfId="63" priority="64"/>
  </conditionalFormatting>
  <conditionalFormatting sqref="C6577:C6589">
    <cfRule type="cellIs" dxfId="62" priority="63" operator="lessThan">
      <formula>$H$2-3650</formula>
    </cfRule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0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61" priority="62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2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60" priority="61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48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9" priority="60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52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8" priority="59"/>
  </conditionalFormatting>
  <conditionalFormatting sqref="K5702 A5912:A5913 A4641 A5452 A5414:A5415 A5370:A5376 A5281:A5282 A5266:A5268 A5288:A5306 A5325:A5337 K5704:K5706 A5422:A5427 K5708:K5736 A5387 A3652:A4497 A4500:A4533 A4536:A4598 K5694:K5700 K5685 K5682:K5683 K5688:K5691 A5228:A5259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7" priority="57"/>
    <cfRule type="duplicateValues" dxfId="56" priority="58"/>
  </conditionalFormatting>
  <conditionalFormatting sqref="K5702 A5912:A5913 A4641 A5452 A5414:A5415 A5370:A5376 A5281:A5282 A5288:A5306 A5325:A5337 K5704:K5706 A5422:A5427 K5708:K5736 A5387 A3652:A4497 A4500:A4533 A4536:A4598 K5694:K5700 K5685 K5682:K5683 K5688:K5691 A5228:A5268 A5219:A5226 A5047:A5139 A5015:A5045 A4912:A5013 A4663:A4689 A4691:A4732 A4734:A4768 A4770:A4812 A4815:A4880 A3218:A3650 A4888:A4910 A5417 A5174:A5191 A1469:A2172 A2174:A3216 A5193:A5217 A5729 A399:A1467 A5339:A5366 A5141:A5172 A4602:A4638 A4645:A4661 A5517:A5525 A5530:A5549 A5271:A5272 A5570:A5573 A5308:A5322 A5626:A5636 A5646:A5652 A5670:A5672 A5668 A4882:A4886 A5654:A5661 A5:A397 A5663 A5456:A5508 A5915:A5917 A5576:A5613 A1:A2 A5919:A5983 A6590:A1048576">
    <cfRule type="duplicateValues" dxfId="55" priority="56"/>
  </conditionalFormatting>
  <conditionalFormatting sqref="K5702 A5912:A5913 A4641 A5452 A5414:A5415 A5370:A5376 A5281:A5282 A5288:A5306 A5325:A5337 K5704:K5706 A5422:A5427 K5708:K5736 A5387 A3652:A4497 A4500:A4533 A4536:A4598 K5694:K5700 K5685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77 A5570:A5573 A5308:A5322 A5626:A5636 A5646:A5652 A5670:A5672 A5668 A4882:A4886 A5654:A5661 A5:A397 A5663 A5456:A5508 A5915:A5917 A5576:A5613 A1:A2 A5919:A5983 A6590:A1048576">
    <cfRule type="duplicateValues" dxfId="54" priority="55"/>
  </conditionalFormatting>
  <conditionalFormatting sqref="K5702 A5912:A5913 A4641 A5452 A5414:A5415 A5370:A5376 A5288:A5306 A5325:A5337 K5704:K5706 A5422:A5427 A3652:A4497 A4536:A4598 K5708:K5736 A4500:A4533 A5387 K5693:K5700 K5685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2 A5570:A5573 A5308:A5322 A5626:A5636 A5646:A5652 A5670:A5672 A5668 A4882:A4886 A5654:A5661 A5:A397 A5663 A5456:A5508 A5915:A5917 A5576:A5613 A1:A2 A5919:A5983 A6590:A1048576">
    <cfRule type="duplicateValues" dxfId="53" priority="54"/>
  </conditionalFormatting>
  <conditionalFormatting sqref="K5702 A5912:A5913 A4641 A5452 A5414:A5415 A5370:A5376 A5288:A5306 A5325:A5337 K5685 K5704:K5706 A5422:A5427 A3652:A4497 A4536:A4598 K5708:K5736 A4500:A4533 A5387 K5693:K5700 K5682:K5683 K5688:K5691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2" priority="53"/>
  </conditionalFormatting>
  <conditionalFormatting sqref="K5702 A5912:A5913 A4641 A5452 A5414:A5415 A5370:A5376 A5288:A5306 A5325:A5337 K5685 K5704:K5706 A5422:A5427 A3652:A4497 A4536:A4598 K5708:K5736 A4500:A4533 A5387 K5693:K5700 K5682:K5683 K5688:K5691 A5285:A528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1" priority="52"/>
  </conditionalFormatting>
  <conditionalFormatting sqref="K5702 A5912:A5913 A4641 A5452 A5414:A5415 A5370:A5376 A5325:A5337 K5704:K5706 A5422:A5427 K5693:K5700 A3652:A4497 A4536:A4598 K5708:K5736 A4500:A4533 A5387 K5685 K5682:K5683 K5688:K5691 A5285:A530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22 A5626:A5636 A5646:A5652 A5670:A5672 A5668 A4882:A4886 A5654:A5661 A5:A397 A5663 A5456:A5508 A5915:A5917 A5576:A5613 A1:A2 A5919:A5983 A6590:A1048576">
    <cfRule type="duplicateValues" dxfId="50" priority="51"/>
  </conditionalFormatting>
  <conditionalFormatting sqref="K5702 A5912:A5913 A4641 A5452 A5414:A5415 A5370:A5376 K5704:K5706 A5422:A5427 A3652:A4497 A4536:A4598 K5708:K5736 A4500:A4533 A5387 K5693:K5700 K5685 K5682:K5683 K5688:K5691 A5285:A5306 A5219:A5226 A5047:A5139 A5015:A5045 A4912:A5013 A4663:A4689 A4691:A4732 A4734:A4768 A4770:A4812 A4815:A4880 A3218:A3650 A4888:A4910 A5417 A5174:A5191 A1469:A2172 A2174:A3216 A5193:A5217 A5729 A399:A1467 A5339:A5366 A5141:A5172 A4602:A4638 A4645:A4661 A5517:A5525 A5530:A5549 A5228:A5283 A5570:A5573 A5308:A5337 A5626:A5636 A5646:A5652 A5670:A5672 A5668 A4882:A4886 A5654:A5661 A5:A397 A5663 A5456:A5508 A5915:A5917 A5576:A5613 A1:A2 A5919:A5983 A6590:A1048576">
    <cfRule type="duplicateValues" dxfId="49" priority="50"/>
  </conditionalFormatting>
  <conditionalFormatting sqref="K5702 A5912:A5913 A4641 A5452 A5414:A5415 K5704:K5706 A5422:A5427 A3652:A4497 A4536:A4598 K5708:K5736 A4500:A4533 A5387 K5693:K5700 K5685 K5682:K5683 K5688:K5691 A5285:A5306 A5219:A5226 A5047:A5139 A5015:A5045 A4912:A5013 A4663:A4689 A4691:A4732 A4734:A4768 A4770:A4812 A4815:A4880 A3218:A3650 A4888:A4910 A5417 A5174:A5191 A1469:A2172 A2174:A3216 A5193:A5217 A5729 A399:A1467 A5141:A5172 A4602:A4638 A4645:A4661 A5517:A5525 A5530:A5549 A5228:A5283 A5570:A5573 A5308:A5376 A5626:A5636 A5646:A5652 A5670:A5672 A5668 A4882:A4886 A5654:A5661 A5:A397 A5663 A5456:A5508 A5915:A5917 A5576:A5613 A1:A2 A5919:A5983 A6590:A1048576">
    <cfRule type="duplicateValues" dxfId="48" priority="49"/>
  </conditionalFormatting>
  <conditionalFormatting sqref="A5912:A5913 A5517:A5525 A5530:A5549 A5570:A5573 A5308:A5386 A5388:A5420 A5626:A5636 A5646:A5652 A5670:A5672 A5668 A4882:A5088 A5090:A5181 A5183:A5306 A5729 A5654:A5661 A5:A2172 A2174:A4307 A4309:A4450 A4452:A4497 A4502:A4533 A4500 A4536:A4637 A4645:A4768 A4770:A4812 A4815:A4880 A5663 A5428:A5508 A5915:A5917 A5576:A5613 A1:A2 A5919:A5983 A6590:A1048576">
    <cfRule type="duplicateValues" dxfId="47" priority="48"/>
  </conditionalFormatting>
  <conditionalFormatting sqref="A5912:A5913 A5530:A5549 A5570:A5573 A5308:A5386 A5388:A5420 A5626:A5636 A5646:A5652 A5670:A5672 A5668 A4882:A5088 A5090:A5181 A5183:A5306 A5729 A5654:A5661 A5:A2172 A2174:A4307 A4309:A4450 A4452:A4497 A4502:A4533 A4500 A4536:A4637 A4645:A4768 A4770:A4812 A4815:A4880 A5663 A5428:A5525 A5915:A5917 A5576:A5613 A1:A2 A5919:A5983 A6590:A1048576">
    <cfRule type="duplicateValues" dxfId="46" priority="47"/>
  </conditionalFormatting>
  <conditionalFormatting sqref="A5912:A5913 A5570:A5573 A5308:A5386 A5388:A5420 A5626:A5636 A5646:A5652 A5670:A5672 A5668 A4882:A5088 A5090:A5181 A5183:A5306 A5729 A5528:A5549 A5654:A5661 A5:A2172 A2174:A4307 A4309:A4450 A4452:A4497 A4502:A4533 A4500 A4536:A4637 A4645:A4768 A4770:A4812 A4815:A4880 A5663 A5428:A5526 A5915:A5917 A5576:A5613 A1:A2 A5919:A5983 A6590:A1048576">
    <cfRule type="duplicateValues" dxfId="45" priority="46"/>
  </conditionalFormatting>
  <conditionalFormatting sqref="A5912:A5913 A5570:A5573 A5308:A5386 A5388:A5420 A5626:A5636 A5646:A5652 A5670:A5672 A5668 A4882:A5088 A5090:A5181 A5183:A5306 A5729 A5528:A5553 A5654:A5661 A5:A2172 A2174:A4307 A4309:A4450 A4452:A4497 A4502:A4533 A4500 A4536:A4637 A4645:A4768 A4770:A4812 A4815:A4880 A5663 A5428:A5526 A5915:A5917 A5576:A5613 A1:A2 A5919:A5983 A6590:A1048576">
    <cfRule type="duplicateValues" dxfId="44" priority="45"/>
  </conditionalFormatting>
  <conditionalFormatting sqref="A5912:A5913 A5570:A5573 A5308:A5386 A5388:A5420 A5626:A5636 A5646:A5652 A5670:A5672 A5668 A4882:A5088 A5090:A5181 A5183:A5306 A5729 A5528:A5561 A5654:A5661 A5:A2172 A2174:A4307 A4309:A4450 A4452:A4497 A4502:A4533 A4500 A4536:A4637 A4645:A4768 A4770:A4812 A4815:A4880 A5663 A5428:A5526 A5915:A5917 A5576:A5613 A1:A2 A5919:A5983 A6590:A1048576">
    <cfRule type="duplicateValues" dxfId="43" priority="44"/>
  </conditionalFormatting>
  <conditionalFormatting sqref="A5912:A5913 A5570:A5573 A5308:A5386 A5388:A5420 A5626:A5636 A5646:A5652 A5670:A5672 A5668 A4882:A5088 A5090:A5181 A5183:A5306 A5729 A5528:A5565 A5654:A5661 A5:A2172 A2174:A4307 A4309:A4450 A4452:A4497 A4502:A4533 A4500 A4536:A4637 A4645:A4768 A4770:A4812 A4815:A4880 A5663 A5428:A5526 A5915:A5917 A5576:A5613 A1:A2 A5919:A5983 A6590:A1048576">
    <cfRule type="duplicateValues" dxfId="42" priority="43"/>
  </conditionalFormatting>
  <conditionalFormatting sqref="A5912:A5913 A5570:A5573 A5308:A5386 A5388:A5420 A5626:A5636 A5646:A5652 A5670:A5672 A5668 A4882:A5088 A5090:A5181 A5183:A5306 A5729 A5528:A5567 A5654:A5661 A5:A2172 A2174:A4307 A4309:A4450 A4452:A4497 A4502:A4533 A4500 A4536:A4637 A4645:A4768 A4770:A4812 A4815:A4880 A5663 A5428:A5526 A5915:A5917 A5576:A5613 A1:A2 A5919:A5983 A6590:A1048576">
    <cfRule type="duplicateValues" dxfId="41" priority="42"/>
  </conditionalFormatting>
  <conditionalFormatting sqref="A5912:A5913 A5626:A5636 A5308:A5386 A5388:A5420 A5646:A5652 A5670:A5672 A5668 A4882:A5088 A5090:A5181 A5183:A5306 A5729 A5528:A5573 A5654:A5661 A5:A2172 A2174:A4307 A4309:A4450 A4452:A4497 A4502:A4533 A4500 A4536:A4637 A4645:A4768 A4770:A4812 A4815:A4880 A5663 A5428:A5526 A5915:A5917 A5576:A5613 A1:A2 A5919:A5983 A6590:A1048576">
    <cfRule type="duplicateValues" dxfId="40" priority="41"/>
  </conditionalFormatting>
  <conditionalFormatting sqref="A5912:A5913 A5626:A5636 A5308:A5386 A5388:A5420 A5646:A5652 A5670:A5672 A5668 A4882:A5088 A5090:A5181 A5183:A5306 A5729 A5528:A5573 A5654:A5661 A5:A2172 A2174:A4307 A4309:A4450 A4452:A4497 A4502:A4533 A4500 A4536:A4637 A4645:A4768 A4770:A4812 A4815:A4880 A5663 A5428:A5526 A5915:A5917 A5576:A5617 A1:A2 A5919:A5983 A6590:A1048576">
    <cfRule type="duplicateValues" dxfId="39" priority="40"/>
  </conditionalFormatting>
  <conditionalFormatting sqref="A5912:A5913 A5646:A5652 A5308:A5386 A5388:A5420 A5670:A5672 A5668 A4882:A5088 A5090:A5181 A5183:A5306 A5729 A5528:A5573 A5654:A5661 A5:A2172 A2174:A4307 A4309:A4450 A4452:A4497 A4502:A4533 A4500 A4536:A4637 A4645:A4768 A4770:A4812 A4815:A4880 A5663 A5428:A5526 A5915:A5917 A5576:A5636 A1:A2 A5919:A5983 A6590:A1048576">
    <cfRule type="duplicateValues" dxfId="38" priority="39"/>
  </conditionalFormatting>
  <conditionalFormatting sqref="A5912:A5913 A5670:A5672 A5668 A4882:A5088 A5090:A5181 A5183:A5386 A5388:A5420 A5729 A5528:A5573 A5654:A5661 A5:A2172 A2174:A4307 A4309:A4450 A4452:A4497 A4502:A4533 A4500 A4536:A4637 A4645:A4768 A4770:A4812 A4815:A4880 A5663 A5428:A5526 A5915:A5917 A5576:A5652 A1:A2 A5919:A5983 A6590:A1048576">
    <cfRule type="duplicateValues" dxfId="37" priority="38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72 A5428:A5526 A5915:A5917 A5576:A5652 A1:A2 A5919:A5983 A6590:A1048576">
    <cfRule type="duplicateValues" dxfId="36" priority="37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76 A5428:A5526 A5915:A5917 A5576:A5652 A1:A2 A5919:A5983 A6590:A1048576">
    <cfRule type="duplicateValues" dxfId="35" priority="36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0 A5428:A5526 A5915:A5917 A5576:A5652 A1:A2 A5919:A5983 A6590:A1048576">
    <cfRule type="duplicateValues" dxfId="34" priority="35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3 A5428:A5526 A5915:A5917 A5576:A5652 A1:A2 A5919:A5983 A6590:A1048576">
    <cfRule type="duplicateValues" dxfId="33" priority="34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4 A5696:A5708 A5428:A5526 A5915:A5917 A5576:A5652 A1:A2 A5919:A5983 A6590:A1048576">
    <cfRule type="duplicateValues" dxfId="32" priority="33"/>
  </conditionalFormatting>
  <conditionalFormatting sqref="A5912:A5913 A4882:A5088 A5090:A5181 A5183:A5386 A5388:A5420 A5729 A5528:A5573 A5654:A5661 A5:A2172 A2174:A4307 A4309:A4450 A4452:A4497 A4502:A4533 A4500 A4536:A4637 A4645:A4768 A4770:A4812 A4815:A4880 A5663:A5668 A5670:A5694 A5696:A5714 A5428:A5526 A5915:A5917 A5576:A5652 A5721:A5726 A1:A2 A5919:A5983 A6590:A1048576">
    <cfRule type="duplicateValues" dxfId="31" priority="32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36 A1:A2 A5919:A5983 A6590:A1048576">
    <cfRule type="duplicateValues" dxfId="30" priority="31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54 A1:A2 A5919:A5983 A6590:A1048576">
    <cfRule type="duplicateValues" dxfId="29" priority="30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58 A1:A2 A5919:A5983 A6590:A1048576">
    <cfRule type="duplicateValues" dxfId="28" priority="29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62 A1:A2 A5919:A5983 A6590:A1048576">
    <cfRule type="duplicateValues" dxfId="27" priority="28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6" priority="27"/>
  </conditionalFormatting>
  <conditionalFormatting sqref="A5912:A5913 A5090:A5181 A5183:A5386 A5388:A5420 A5767:A5771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5" priority="26"/>
  </conditionalFormatting>
  <conditionalFormatting sqref="A5912:A5913 A5767:A5775 A5090:A5181 A5183:A5386 A5388:A5420 A5528:A5573 A5654:A5661 A5:A2172 A2174:A4307 A4309:A4450 A4452:A4497 A4502:A4533 A4500 A4536:A4637 A4645:A4768 A4770:A4812 A4815:A5088 A5663:A5668 A5670:A5694 A5696:A5714 A5428:A5526 A5915:A5917 A5576:A5652 A5721:A5763 A1:A2 A5919:A5983 A6590:A1048576">
    <cfRule type="duplicateValues" dxfId="24" priority="25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75 A1:A2 A5919:A5983 A6590:A1048576">
    <cfRule type="duplicateValues" dxfId="23" priority="24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79 A1:A2 A5919:A5983 A6590:A1048576">
    <cfRule type="duplicateValues" dxfId="22" priority="23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787 A1:A2 A5919:A5983 A6590:A1048576">
    <cfRule type="duplicateValues" dxfId="21" priority="22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428:A5526 A5915:A5917 A5576:A5652 A5721:A5812 A1:A2 A5919:A5983 A6590:A1048576">
    <cfRule type="duplicateValues" dxfId="20" priority="21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17 A5428:A5526 A5915:A5917 A5576:A5652 A5721:A5812 A1:A2 A5919:A5983 A6590:A1048576">
    <cfRule type="duplicateValues" dxfId="19" priority="20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2 A5428:A5526 A5915:A5917 A5576:A5652 A5721:A5812 A1:A2 A5919:A5983 A6590:A1048576">
    <cfRule type="duplicateValues" dxfId="18" priority="19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45:A5848 A5814:A5843 A5428:A5526 A5915:A5917 A5576:A5652 A5721:A5812 A1:A2 A5919:A5983 A6590:A1048576">
    <cfRule type="duplicateValues" dxfId="17" priority="17"/>
    <cfRule type="duplicateValues" dxfId="16" priority="18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3 A5428:A5526 A5915:A5917 A5845:A5892 A5576:A5652 A5721:A5812 A1:A2 A5919:A5983 A6590:A1048576">
    <cfRule type="duplicateValues" dxfId="15" priority="16"/>
  </conditionalFormatting>
  <conditionalFormatting sqref="A5912:A5913 A5090:A5181 A5183:A5386 A5388:A5420 A5528:A5573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4" priority="15"/>
  </conditionalFormatting>
  <conditionalFormatting sqref="A5912:A5913 A5090:A5181 A5183:A5420 A5528:A5573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3" priority="14"/>
  </conditionalFormatting>
  <conditionalFormatting sqref="A5912:A5913 A4486:A4487 A4492:A4493 A5915:A5917 A1 A5919:A5983 A6590:A1048576">
    <cfRule type="duplicateValues" dxfId="12" priority="13"/>
  </conditionalFormatting>
  <conditionalFormatting sqref="A5912:A5913 A5528:A5573 A5090:A5181 A5183:A5420 A5654:A5661 A5:A2172 A2174:A4307 A4309:A4450 A4452:A4497 A4502:A4533 A4500 A4536:A4637 A4645:A4768 A4770:A4812 A4815:A5088 A5663:A5668 A5670:A5694 A5696:A5714 A5814:A5843 A5428:A5526 A5915:A5917 A5845:A5893 A5576:A5652 A5721:A5812 A1:A2 A5919:A5983 A6590:A1048576">
    <cfRule type="duplicateValues" dxfId="11" priority="12"/>
  </conditionalFormatting>
  <conditionalFormatting sqref="K5682:K5739 A5912:A5913 A5452 A5421:A5427 A5414:A5415 A3652:A4598 A5397:A5399 A5405:A5412 A5285:A5306 A5401:A5402 A5219:A5226 A5047:A5139 A5015:A5045 A4912:A5013 A4663:A4689 A4691:A4732 A4734:A4768 A4770:A4812 A4815:A4880 A3218:A3650 A4888:A4910 A5417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10" priority="10"/>
    <cfRule type="duplicateValues" dxfId="9" priority="11"/>
  </conditionalFormatting>
  <conditionalFormatting sqref="K5682:K5739 A5912:A5913 A5452 A5421:A5427 A3652:A4598 A5397:A5399 A5405:A5415 A5285:A5306 A5401:A5402 A5219:A5226 A5047:A5139 A5015:A5045 A4912:A5013 A4663:A4689 A4691:A4732 A4734:A4768 A4770:A4812 A4815:A4880 A3218:A3650 A4888:A4910 A5417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8" priority="9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29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7" priority="8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35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6" priority="7"/>
  </conditionalFormatting>
  <conditionalFormatting sqref="K5682:K5739 A5912:A5913 A5452 A3652:A4598 A5397:A5399 A5405:A5415 A5285:A5306 A5401:A5402 A5219:A5226 A5047:A5139 A5015:A5045 A4912:A5013 A4663:A4689 A4691:A4732 A4734:A4768 A4770:A4812 A4815:A4880 A3218:A3650 A4888:A4910 A5417:A5448 A5174:A5191 A1469:A3216 A5193:A5217 A5729 A399:A1467 A5141:A5172 A5517:A5525 A5530:A5549 A5228:A5283 A5570:A5573 A5308:A5395 A5626:A5636 A5646:A5652 A5668:A5672 A4882:A4886 A5654:A5661 A5:A397 A4602:A4661 A5663 A5456:A5508 A5915:A5917 A5576:A5613 A1:A2 A5919:A5983 A6590:A1048576">
    <cfRule type="duplicateValues" dxfId="5" priority="6"/>
  </conditionalFormatting>
  <conditionalFormatting sqref="K5682:K5739 A5912:A5913 A5405:A5415 A5397:A5399 A3652:A4598 A5285:A5306 A5401:A5402 A5219:A5226 A5047:A5139 A5015:A5045 A4912:A5013 A4663:A4689 A4691:A4732 A4734:A4768 A4770:A4812 A4815:A4880 A3218:A3650 A4888:A4910 A5174:A5191 A1469:A3216 A5193:A5217 A5729 A399:A1467 A5141:A5172 A5417:A5452 A5517:A5525 A5530:A5549 A5228:A5283 A5570:A5573 A5308:A5395 A5626:A5636 A5646:A5652 A5668:A5672 A4882:A4886 A5654:A5661 A5:A397 A4602:A4661 A5663 A5456:A5508 A5915:A5917 A5576:A5613 A1:A2 A5919:A5983 A6590:A1048576">
    <cfRule type="duplicateValues" dxfId="4" priority="5"/>
  </conditionalFormatting>
  <conditionalFormatting sqref="A5915:A5917 A5576:A5714 A5721:A5913 A1:A5574 A5919:A5983 A6590:A1048576">
    <cfRule type="duplicateValues" dxfId="3" priority="4"/>
  </conditionalFormatting>
  <conditionalFormatting sqref="A6577:A6589">
    <cfRule type="duplicateValues" dxfId="2" priority="3"/>
  </conditionalFormatting>
  <conditionalFormatting sqref="A6577:A6589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17D5-F275-4350-B5D3-192697285848}">
  <dimension ref="B1:C6"/>
  <sheetViews>
    <sheetView workbookViewId="0">
      <selection activeCell="C2" sqref="C2:C6"/>
    </sheetView>
  </sheetViews>
  <sheetFormatPr defaultRowHeight="15" x14ac:dyDescent="0.25"/>
  <cols>
    <col min="2" max="2" width="4.42578125" bestFit="1" customWidth="1"/>
  </cols>
  <sheetData>
    <row r="1" spans="2:3" x14ac:dyDescent="0.25">
      <c r="B1" t="s">
        <v>90</v>
      </c>
      <c r="C1" t="s">
        <v>225</v>
      </c>
    </row>
    <row r="2" spans="2:3" x14ac:dyDescent="0.25">
      <c r="B2" t="s">
        <v>85</v>
      </c>
      <c r="C2">
        <v>11</v>
      </c>
    </row>
    <row r="3" spans="2:3" x14ac:dyDescent="0.25">
      <c r="B3" t="s">
        <v>226</v>
      </c>
      <c r="C3">
        <v>7</v>
      </c>
    </row>
    <row r="4" spans="2:3" x14ac:dyDescent="0.25">
      <c r="B4" t="s">
        <v>86</v>
      </c>
      <c r="C4">
        <v>4</v>
      </c>
    </row>
    <row r="5" spans="2:3" x14ac:dyDescent="0.25">
      <c r="B5" t="s">
        <v>227</v>
      </c>
      <c r="C5">
        <v>590</v>
      </c>
    </row>
    <row r="6" spans="2:3" x14ac:dyDescent="0.25">
      <c r="B6" t="s">
        <v>87</v>
      </c>
      <c r="C6">
        <v>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1FF54-79BE-446F-AE5C-89850F071642}">
  <dimension ref="A1:C3"/>
  <sheetViews>
    <sheetView workbookViewId="0">
      <selection activeCell="B4" sqref="B4"/>
    </sheetView>
  </sheetViews>
  <sheetFormatPr defaultRowHeight="15" x14ac:dyDescent="0.25"/>
  <sheetData>
    <row r="1" spans="1:3" x14ac:dyDescent="0.25">
      <c r="B1" t="s">
        <v>64</v>
      </c>
      <c r="C1">
        <v>13</v>
      </c>
    </row>
    <row r="2" spans="1:3" x14ac:dyDescent="0.25">
      <c r="B2" t="s">
        <v>62</v>
      </c>
      <c r="C2">
        <v>19</v>
      </c>
    </row>
    <row r="3" spans="1:3" x14ac:dyDescent="0.25">
      <c r="A3">
        <v>2014</v>
      </c>
      <c r="B3" t="s">
        <v>228</v>
      </c>
      <c r="C3">
        <v>1750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FCA94-52CD-464C-B317-14BA979DC4C0}">
  <dimension ref="A1:O692"/>
  <sheetViews>
    <sheetView workbookViewId="0">
      <selection activeCell="B1" sqref="B1"/>
    </sheetView>
  </sheetViews>
  <sheetFormatPr defaultRowHeight="15" x14ac:dyDescent="0.25"/>
  <cols>
    <col min="2" max="2" width="12.5703125" bestFit="1" customWidth="1"/>
    <col min="3" max="3" width="17" bestFit="1" customWidth="1"/>
    <col min="8" max="13" width="9.7109375" bestFit="1" customWidth="1"/>
  </cols>
  <sheetData>
    <row r="1" spans="1:15" ht="15.75" x14ac:dyDescent="0.25">
      <c r="A1" s="15" t="s">
        <v>229</v>
      </c>
      <c r="B1" s="41" t="s">
        <v>90</v>
      </c>
      <c r="C1" s="42" t="s">
        <v>188</v>
      </c>
      <c r="D1" s="43"/>
      <c r="E1" s="43"/>
      <c r="F1" s="43"/>
      <c r="G1" s="43"/>
      <c r="H1" s="45">
        <v>44699</v>
      </c>
      <c r="I1" s="45">
        <v>42874</v>
      </c>
      <c r="J1" s="45">
        <v>41779</v>
      </c>
      <c r="K1" s="45">
        <v>41414</v>
      </c>
      <c r="L1" s="45">
        <v>41049</v>
      </c>
      <c r="M1" s="45">
        <v>40684</v>
      </c>
      <c r="N1" s="43"/>
      <c r="O1" s="43"/>
    </row>
    <row r="2" spans="1:15" x14ac:dyDescent="0.25">
      <c r="A2" s="26">
        <v>7390</v>
      </c>
      <c r="B2" s="26" t="s">
        <v>226</v>
      </c>
      <c r="C2" s="46">
        <v>40064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1:15" x14ac:dyDescent="0.25">
      <c r="A3" s="26">
        <v>7329</v>
      </c>
      <c r="B3" s="26" t="s">
        <v>227</v>
      </c>
      <c r="C3" s="46">
        <v>40484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1:15" x14ac:dyDescent="0.25">
      <c r="A4" s="47">
        <v>6705</v>
      </c>
      <c r="B4" s="47" t="s">
        <v>227</v>
      </c>
      <c r="C4" s="46">
        <v>40623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</row>
    <row r="5" spans="1:15" x14ac:dyDescent="0.25">
      <c r="A5" s="47">
        <v>6714</v>
      </c>
      <c r="B5" s="47" t="s">
        <v>227</v>
      </c>
      <c r="C5" s="46">
        <v>40623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</row>
    <row r="6" spans="1:15" x14ac:dyDescent="0.25">
      <c r="A6" s="47">
        <v>6711</v>
      </c>
      <c r="B6" s="47" t="s">
        <v>227</v>
      </c>
      <c r="C6" s="46">
        <v>40623</v>
      </c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15" x14ac:dyDescent="0.25">
      <c r="A7" s="47">
        <v>7287</v>
      </c>
      <c r="B7" s="47" t="s">
        <v>227</v>
      </c>
      <c r="C7" s="46">
        <v>40624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</row>
    <row r="8" spans="1:15" x14ac:dyDescent="0.25">
      <c r="A8" s="47">
        <v>6704</v>
      </c>
      <c r="B8" s="47" t="s">
        <v>227</v>
      </c>
      <c r="C8" s="46">
        <v>40624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</row>
    <row r="9" spans="1:15" x14ac:dyDescent="0.25">
      <c r="A9" s="47">
        <v>6708</v>
      </c>
      <c r="B9" s="47" t="s">
        <v>227</v>
      </c>
      <c r="C9" s="46">
        <v>40624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</row>
    <row r="10" spans="1:15" x14ac:dyDescent="0.25">
      <c r="A10" s="47">
        <v>7296</v>
      </c>
      <c r="B10" s="47" t="s">
        <v>227</v>
      </c>
      <c r="C10" s="46">
        <v>40624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</row>
    <row r="11" spans="1:15" x14ac:dyDescent="0.25">
      <c r="A11" s="47">
        <v>7274</v>
      </c>
      <c r="B11" s="47" t="s">
        <v>227</v>
      </c>
      <c r="C11" s="46">
        <v>40624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  <row r="12" spans="1:15" x14ac:dyDescent="0.25">
      <c r="A12" s="47">
        <v>7303</v>
      </c>
      <c r="B12" s="47" t="s">
        <v>227</v>
      </c>
      <c r="C12" s="46">
        <v>40625</v>
      </c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</row>
    <row r="13" spans="1:15" x14ac:dyDescent="0.25">
      <c r="A13" s="47">
        <v>6709</v>
      </c>
      <c r="B13" s="47" t="s">
        <v>227</v>
      </c>
      <c r="C13" s="46">
        <v>40625</v>
      </c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</row>
    <row r="14" spans="1:15" x14ac:dyDescent="0.25">
      <c r="A14" s="47">
        <v>6672</v>
      </c>
      <c r="B14" s="47" t="s">
        <v>227</v>
      </c>
      <c r="C14" s="46">
        <v>40626</v>
      </c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</row>
    <row r="15" spans="1:15" x14ac:dyDescent="0.25">
      <c r="A15" s="47">
        <v>6707</v>
      </c>
      <c r="B15" s="47" t="s">
        <v>227</v>
      </c>
      <c r="C15" s="46">
        <v>40626</v>
      </c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</row>
    <row r="16" spans="1:15" x14ac:dyDescent="0.25">
      <c r="A16" s="47">
        <v>7221</v>
      </c>
      <c r="B16" s="47" t="s">
        <v>227</v>
      </c>
      <c r="C16" s="46">
        <v>40627</v>
      </c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</row>
    <row r="17" spans="1:15" x14ac:dyDescent="0.25">
      <c r="A17" s="47">
        <v>6680</v>
      </c>
      <c r="B17" s="47" t="s">
        <v>227</v>
      </c>
      <c r="C17" s="46">
        <v>40630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</row>
    <row r="18" spans="1:15" x14ac:dyDescent="0.25">
      <c r="A18" s="47">
        <v>7095</v>
      </c>
      <c r="B18" s="47" t="s">
        <v>227</v>
      </c>
      <c r="C18" s="46">
        <v>40631</v>
      </c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</row>
    <row r="19" spans="1:15" x14ac:dyDescent="0.25">
      <c r="A19" s="47">
        <v>7240</v>
      </c>
      <c r="B19" s="47" t="s">
        <v>227</v>
      </c>
      <c r="C19" s="46">
        <v>40639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</row>
    <row r="20" spans="1:15" x14ac:dyDescent="0.25">
      <c r="A20" s="47">
        <v>7257</v>
      </c>
      <c r="B20" s="47" t="s">
        <v>227</v>
      </c>
      <c r="C20" s="46">
        <v>40646</v>
      </c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</row>
    <row r="21" spans="1:15" x14ac:dyDescent="0.25">
      <c r="A21" s="47">
        <v>7253</v>
      </c>
      <c r="B21" s="47" t="s">
        <v>227</v>
      </c>
      <c r="C21" s="46">
        <v>40646</v>
      </c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</row>
    <row r="22" spans="1:15" x14ac:dyDescent="0.25">
      <c r="A22" s="47">
        <v>6675</v>
      </c>
      <c r="B22" s="47" t="s">
        <v>227</v>
      </c>
      <c r="C22" s="46">
        <v>40646</v>
      </c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</row>
    <row r="23" spans="1:15" x14ac:dyDescent="0.25">
      <c r="A23" s="47">
        <v>6706</v>
      </c>
      <c r="B23" s="47" t="s">
        <v>227</v>
      </c>
      <c r="C23" s="46">
        <v>40646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</row>
    <row r="24" spans="1:15" x14ac:dyDescent="0.25">
      <c r="A24" s="47">
        <v>6674</v>
      </c>
      <c r="B24" s="47" t="s">
        <v>227</v>
      </c>
      <c r="C24" s="46">
        <v>40646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</row>
    <row r="25" spans="1:15" x14ac:dyDescent="0.25">
      <c r="A25" s="47">
        <v>6673</v>
      </c>
      <c r="B25" s="47" t="s">
        <v>227</v>
      </c>
      <c r="C25" s="46">
        <v>40646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</row>
    <row r="26" spans="1:15" x14ac:dyDescent="0.25">
      <c r="A26" s="47">
        <v>6667</v>
      </c>
      <c r="B26" s="47" t="s">
        <v>227</v>
      </c>
      <c r="C26" s="46">
        <v>40646</v>
      </c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</row>
    <row r="27" spans="1:15" x14ac:dyDescent="0.25">
      <c r="A27" s="47">
        <v>6848</v>
      </c>
      <c r="B27" s="47" t="s">
        <v>87</v>
      </c>
      <c r="C27" s="46">
        <v>40646</v>
      </c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</row>
    <row r="28" spans="1:15" x14ac:dyDescent="0.25">
      <c r="A28" s="47">
        <v>6678</v>
      </c>
      <c r="B28" s="47" t="s">
        <v>227</v>
      </c>
      <c r="C28" s="46">
        <v>40646</v>
      </c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</row>
    <row r="29" spans="1:15" x14ac:dyDescent="0.25">
      <c r="A29" s="47">
        <v>6834</v>
      </c>
      <c r="B29" s="47" t="s">
        <v>227</v>
      </c>
      <c r="C29" s="46">
        <v>40646</v>
      </c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</row>
    <row r="30" spans="1:15" x14ac:dyDescent="0.25">
      <c r="A30" s="47">
        <v>6821</v>
      </c>
      <c r="B30" s="47" t="s">
        <v>227</v>
      </c>
      <c r="C30" s="46">
        <v>40751</v>
      </c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</row>
    <row r="31" spans="1:15" x14ac:dyDescent="0.25">
      <c r="A31" s="47">
        <v>6832</v>
      </c>
      <c r="B31" s="47" t="s">
        <v>227</v>
      </c>
      <c r="C31" s="46">
        <v>40751</v>
      </c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</row>
    <row r="32" spans="1:15" x14ac:dyDescent="0.25">
      <c r="A32" s="47">
        <v>6849</v>
      </c>
      <c r="B32" s="47" t="s">
        <v>227</v>
      </c>
      <c r="C32" s="46">
        <v>40757</v>
      </c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</row>
    <row r="33" spans="1:15" x14ac:dyDescent="0.25">
      <c r="A33" s="47">
        <v>6852</v>
      </c>
      <c r="B33" s="47" t="s">
        <v>227</v>
      </c>
      <c r="C33" s="46">
        <v>40807</v>
      </c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</row>
    <row r="34" spans="1:15" x14ac:dyDescent="0.25">
      <c r="A34" s="47">
        <v>6716</v>
      </c>
      <c r="B34" s="26" t="s">
        <v>227</v>
      </c>
      <c r="C34" s="46">
        <v>40926</v>
      </c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</row>
    <row r="35" spans="1:15" x14ac:dyDescent="0.25">
      <c r="A35" s="47">
        <v>6857</v>
      </c>
      <c r="B35" s="26" t="s">
        <v>227</v>
      </c>
      <c r="C35" s="46">
        <v>40996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</row>
    <row r="36" spans="1:15" x14ac:dyDescent="0.25">
      <c r="A36" s="47">
        <v>6715</v>
      </c>
      <c r="B36" s="26" t="s">
        <v>227</v>
      </c>
      <c r="C36" s="46">
        <v>41004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</row>
    <row r="37" spans="1:15" x14ac:dyDescent="0.25">
      <c r="A37" s="47">
        <v>7351</v>
      </c>
      <c r="B37" s="26" t="s">
        <v>227</v>
      </c>
      <c r="C37" s="46">
        <v>41008</v>
      </c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</row>
    <row r="38" spans="1:15" x14ac:dyDescent="0.25">
      <c r="A38" s="47">
        <v>7352</v>
      </c>
      <c r="B38" s="26" t="s">
        <v>227</v>
      </c>
      <c r="C38" s="46">
        <v>41015</v>
      </c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</row>
    <row r="39" spans="1:15" x14ac:dyDescent="0.25">
      <c r="A39" s="47">
        <v>6720</v>
      </c>
      <c r="B39" s="26" t="s">
        <v>227</v>
      </c>
      <c r="C39" s="46">
        <v>41019</v>
      </c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</row>
    <row r="40" spans="1:15" x14ac:dyDescent="0.25">
      <c r="A40" s="47">
        <v>7193</v>
      </c>
      <c r="B40" s="26" t="s">
        <v>227</v>
      </c>
      <c r="C40" s="46">
        <v>41065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</row>
    <row r="41" spans="1:15" x14ac:dyDescent="0.25">
      <c r="A41" s="47">
        <v>6728</v>
      </c>
      <c r="B41" s="26" t="s">
        <v>227</v>
      </c>
      <c r="C41" s="46">
        <v>41114</v>
      </c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</row>
    <row r="42" spans="1:15" x14ac:dyDescent="0.25">
      <c r="A42" s="47">
        <v>6731</v>
      </c>
      <c r="B42" s="26" t="s">
        <v>227</v>
      </c>
      <c r="C42" s="46">
        <v>41144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</row>
    <row r="43" spans="1:15" x14ac:dyDescent="0.25">
      <c r="A43" s="47">
        <v>6732</v>
      </c>
      <c r="B43" s="26" t="s">
        <v>227</v>
      </c>
      <c r="C43" s="46">
        <v>41164</v>
      </c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</row>
    <row r="44" spans="1:15" x14ac:dyDescent="0.25">
      <c r="A44" s="47">
        <v>6733</v>
      </c>
      <c r="B44" s="26" t="s">
        <v>227</v>
      </c>
      <c r="C44" s="46">
        <v>41164</v>
      </c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</row>
    <row r="45" spans="1:15" x14ac:dyDescent="0.25">
      <c r="A45" s="47">
        <v>6734</v>
      </c>
      <c r="B45" s="26" t="s">
        <v>227</v>
      </c>
      <c r="C45" s="46">
        <v>41164</v>
      </c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</row>
    <row r="46" spans="1:15" x14ac:dyDescent="0.25">
      <c r="A46" s="47">
        <v>6736</v>
      </c>
      <c r="B46" s="26" t="s">
        <v>227</v>
      </c>
      <c r="C46" s="46">
        <v>41164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</row>
    <row r="47" spans="1:15" x14ac:dyDescent="0.25">
      <c r="A47" s="47">
        <v>6738</v>
      </c>
      <c r="B47" s="26" t="s">
        <v>227</v>
      </c>
      <c r="C47" s="46">
        <v>41164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</row>
    <row r="48" spans="1:15" x14ac:dyDescent="0.25">
      <c r="A48" s="47">
        <v>6740</v>
      </c>
      <c r="B48" s="26" t="s">
        <v>227</v>
      </c>
      <c r="C48" s="46">
        <v>41164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</row>
    <row r="49" spans="1:15" x14ac:dyDescent="0.25">
      <c r="A49" s="47">
        <v>6741</v>
      </c>
      <c r="B49" s="26" t="s">
        <v>227</v>
      </c>
      <c r="C49" s="46">
        <v>41164</v>
      </c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</row>
    <row r="50" spans="1:15" x14ac:dyDescent="0.25">
      <c r="A50" s="47">
        <v>6743</v>
      </c>
      <c r="B50" s="26" t="s">
        <v>227</v>
      </c>
      <c r="C50" s="46">
        <v>41164</v>
      </c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</row>
    <row r="51" spans="1:15" x14ac:dyDescent="0.25">
      <c r="A51" s="47">
        <v>6744</v>
      </c>
      <c r="B51" s="26" t="s">
        <v>227</v>
      </c>
      <c r="C51" s="46">
        <v>41164</v>
      </c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</row>
    <row r="52" spans="1:15" x14ac:dyDescent="0.25">
      <c r="A52" s="47">
        <v>7353</v>
      </c>
      <c r="B52" s="26" t="s">
        <v>227</v>
      </c>
      <c r="C52" s="46">
        <v>41186</v>
      </c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</row>
    <row r="53" spans="1:15" x14ac:dyDescent="0.25">
      <c r="A53" s="47">
        <v>7354</v>
      </c>
      <c r="B53" s="26" t="s">
        <v>227</v>
      </c>
      <c r="C53" s="46">
        <v>41186</v>
      </c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</row>
    <row r="54" spans="1:15" x14ac:dyDescent="0.25">
      <c r="A54" s="47">
        <v>7355</v>
      </c>
      <c r="B54" s="26" t="s">
        <v>227</v>
      </c>
      <c r="C54" s="46">
        <v>41186</v>
      </c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</row>
    <row r="55" spans="1:15" x14ac:dyDescent="0.25">
      <c r="A55" s="47">
        <v>7356</v>
      </c>
      <c r="B55" s="26" t="s">
        <v>227</v>
      </c>
      <c r="C55" s="46">
        <v>41187</v>
      </c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</row>
    <row r="56" spans="1:15" x14ac:dyDescent="0.25">
      <c r="A56" s="47">
        <v>7361</v>
      </c>
      <c r="B56" s="26" t="s">
        <v>227</v>
      </c>
      <c r="C56" s="46">
        <v>41192</v>
      </c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</row>
    <row r="57" spans="1:15" x14ac:dyDescent="0.25">
      <c r="A57" s="47">
        <v>7362</v>
      </c>
      <c r="B57" s="26" t="s">
        <v>227</v>
      </c>
      <c r="C57" s="46">
        <v>41192</v>
      </c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</row>
    <row r="58" spans="1:15" x14ac:dyDescent="0.25">
      <c r="A58" s="47">
        <v>7365</v>
      </c>
      <c r="B58" s="26" t="s">
        <v>227</v>
      </c>
      <c r="C58" s="46">
        <v>41193</v>
      </c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</row>
    <row r="59" spans="1:15" x14ac:dyDescent="0.25">
      <c r="A59" s="47">
        <v>7367</v>
      </c>
      <c r="B59" s="26" t="s">
        <v>227</v>
      </c>
      <c r="C59" s="46">
        <v>41193</v>
      </c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</row>
    <row r="60" spans="1:15" x14ac:dyDescent="0.25">
      <c r="A60" s="47">
        <v>7370</v>
      </c>
      <c r="B60" s="26" t="s">
        <v>227</v>
      </c>
      <c r="C60" s="46">
        <v>41194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</row>
    <row r="61" spans="1:15" x14ac:dyDescent="0.25">
      <c r="A61" s="47">
        <v>7371</v>
      </c>
      <c r="B61" s="26" t="s">
        <v>227</v>
      </c>
      <c r="C61" s="46">
        <v>41194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</row>
    <row r="62" spans="1:15" x14ac:dyDescent="0.25">
      <c r="A62" s="47">
        <v>7372</v>
      </c>
      <c r="B62" s="26" t="s">
        <v>227</v>
      </c>
      <c r="C62" s="46">
        <v>41194</v>
      </c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</row>
    <row r="63" spans="1:15" x14ac:dyDescent="0.25">
      <c r="A63" s="47">
        <v>7373</v>
      </c>
      <c r="B63" s="26" t="s">
        <v>227</v>
      </c>
      <c r="C63" s="46">
        <v>41207</v>
      </c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</row>
    <row r="64" spans="1:15" x14ac:dyDescent="0.25">
      <c r="A64" s="47">
        <v>7374</v>
      </c>
      <c r="B64" s="26" t="s">
        <v>227</v>
      </c>
      <c r="C64" s="46">
        <v>41207</v>
      </c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</row>
    <row r="65" spans="1:15" x14ac:dyDescent="0.25">
      <c r="A65" s="47">
        <v>7375</v>
      </c>
      <c r="B65" s="26" t="s">
        <v>227</v>
      </c>
      <c r="C65" s="46">
        <v>41207</v>
      </c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</row>
    <row r="66" spans="1:15" x14ac:dyDescent="0.25">
      <c r="A66" s="47">
        <v>7376</v>
      </c>
      <c r="B66" s="26" t="s">
        <v>227</v>
      </c>
      <c r="C66" s="46">
        <v>41207</v>
      </c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</row>
    <row r="67" spans="1:15" x14ac:dyDescent="0.25">
      <c r="A67" s="47">
        <v>7366</v>
      </c>
      <c r="B67" s="26" t="s">
        <v>227</v>
      </c>
      <c r="C67" s="46">
        <v>41207</v>
      </c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</row>
    <row r="68" spans="1:15" x14ac:dyDescent="0.25">
      <c r="A68" s="47">
        <v>7360</v>
      </c>
      <c r="B68" s="26" t="s">
        <v>227</v>
      </c>
      <c r="C68" s="46">
        <v>41207</v>
      </c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</row>
    <row r="69" spans="1:15" x14ac:dyDescent="0.25">
      <c r="A69" s="47">
        <v>7378</v>
      </c>
      <c r="B69" s="26" t="s">
        <v>227</v>
      </c>
      <c r="C69" s="46">
        <v>41219</v>
      </c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</row>
    <row r="70" spans="1:15" x14ac:dyDescent="0.25">
      <c r="A70" s="47">
        <v>7379</v>
      </c>
      <c r="B70" s="26" t="s">
        <v>227</v>
      </c>
      <c r="C70" s="46">
        <v>41219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</row>
    <row r="71" spans="1:15" x14ac:dyDescent="0.25">
      <c r="A71" s="47">
        <v>7380</v>
      </c>
      <c r="B71" s="26" t="s">
        <v>227</v>
      </c>
      <c r="C71" s="46">
        <v>41219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</row>
    <row r="72" spans="1:15" x14ac:dyDescent="0.25">
      <c r="A72" s="47">
        <v>7383</v>
      </c>
      <c r="B72" s="26" t="s">
        <v>227</v>
      </c>
      <c r="C72" s="46">
        <v>41220</v>
      </c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</row>
    <row r="73" spans="1:15" x14ac:dyDescent="0.25">
      <c r="A73" s="47">
        <v>7385</v>
      </c>
      <c r="B73" s="26" t="s">
        <v>227</v>
      </c>
      <c r="C73" s="46">
        <v>41261</v>
      </c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</row>
    <row r="74" spans="1:15" x14ac:dyDescent="0.25">
      <c r="A74" s="47">
        <v>7387</v>
      </c>
      <c r="B74" s="47" t="s">
        <v>227</v>
      </c>
      <c r="C74" s="46">
        <v>41281</v>
      </c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</row>
    <row r="75" spans="1:15" x14ac:dyDescent="0.25">
      <c r="A75" s="47">
        <v>7388</v>
      </c>
      <c r="B75" s="47" t="s">
        <v>227</v>
      </c>
      <c r="C75" s="46">
        <v>41331</v>
      </c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</row>
    <row r="76" spans="1:15" x14ac:dyDescent="0.25">
      <c r="A76" s="47">
        <v>7389</v>
      </c>
      <c r="B76" s="47" t="s">
        <v>227</v>
      </c>
      <c r="C76" s="46">
        <v>41333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</row>
    <row r="77" spans="1:15" x14ac:dyDescent="0.25">
      <c r="A77" s="47">
        <v>7392</v>
      </c>
      <c r="B77" s="47" t="s">
        <v>227</v>
      </c>
      <c r="C77" s="46">
        <v>41381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</row>
    <row r="78" spans="1:15" x14ac:dyDescent="0.25">
      <c r="A78" s="47">
        <v>6801</v>
      </c>
      <c r="B78" s="47" t="s">
        <v>227</v>
      </c>
      <c r="C78" s="46">
        <v>41458</v>
      </c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</row>
    <row r="79" spans="1:15" x14ac:dyDescent="0.25">
      <c r="A79" s="47">
        <v>7252</v>
      </c>
      <c r="B79" s="47" t="s">
        <v>227</v>
      </c>
      <c r="C79" s="46">
        <v>41458</v>
      </c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</row>
    <row r="80" spans="1:15" x14ac:dyDescent="0.25">
      <c r="A80" s="47">
        <v>7396</v>
      </c>
      <c r="B80" s="47" t="s">
        <v>227</v>
      </c>
      <c r="C80" s="46">
        <v>41458</v>
      </c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</row>
    <row r="81" spans="1:15" x14ac:dyDescent="0.25">
      <c r="A81" s="47">
        <v>7395</v>
      </c>
      <c r="B81" s="47" t="s">
        <v>227</v>
      </c>
      <c r="C81" s="46">
        <v>41458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</row>
    <row r="82" spans="1:15" x14ac:dyDescent="0.25">
      <c r="A82" s="47">
        <v>7026</v>
      </c>
      <c r="B82" s="47" t="s">
        <v>227</v>
      </c>
      <c r="C82" s="46">
        <v>41463</v>
      </c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15" x14ac:dyDescent="0.25">
      <c r="A83" s="47">
        <v>6798</v>
      </c>
      <c r="B83" s="47" t="s">
        <v>227</v>
      </c>
      <c r="C83" s="46">
        <v>41463</v>
      </c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</row>
    <row r="84" spans="1:15" x14ac:dyDescent="0.25">
      <c r="A84" s="47">
        <v>7125</v>
      </c>
      <c r="B84" s="47" t="s">
        <v>227</v>
      </c>
      <c r="C84" s="46">
        <v>41463</v>
      </c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</row>
    <row r="85" spans="1:15" x14ac:dyDescent="0.25">
      <c r="A85" s="47">
        <v>7109</v>
      </c>
      <c r="B85" s="47" t="s">
        <v>227</v>
      </c>
      <c r="C85" s="46">
        <v>41463</v>
      </c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</row>
    <row r="86" spans="1:15" x14ac:dyDescent="0.25">
      <c r="A86" s="47">
        <v>7245</v>
      </c>
      <c r="B86" s="47" t="s">
        <v>227</v>
      </c>
      <c r="C86" s="46">
        <v>41463</v>
      </c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</row>
    <row r="87" spans="1:15" x14ac:dyDescent="0.25">
      <c r="A87" s="26">
        <v>6829</v>
      </c>
      <c r="B87" s="26" t="s">
        <v>85</v>
      </c>
      <c r="C87" s="46">
        <v>40625</v>
      </c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</row>
    <row r="88" spans="1:15" x14ac:dyDescent="0.25">
      <c r="A88" s="47">
        <v>7191</v>
      </c>
      <c r="B88" s="47" t="s">
        <v>227</v>
      </c>
      <c r="C88" s="46">
        <v>41463</v>
      </c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</row>
    <row r="89" spans="1:15" x14ac:dyDescent="0.25">
      <c r="A89" s="47">
        <v>6712</v>
      </c>
      <c r="B89" s="47" t="s">
        <v>227</v>
      </c>
      <c r="C89" s="46">
        <v>41472</v>
      </c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</row>
    <row r="90" spans="1:15" x14ac:dyDescent="0.25">
      <c r="A90" s="47" t="s">
        <v>230</v>
      </c>
      <c r="B90" s="47" t="s">
        <v>227</v>
      </c>
      <c r="C90" s="46">
        <v>41472</v>
      </c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</row>
    <row r="91" spans="1:15" x14ac:dyDescent="0.25">
      <c r="A91" s="47">
        <v>6739</v>
      </c>
      <c r="B91" s="47" t="s">
        <v>227</v>
      </c>
      <c r="C91" s="46">
        <v>41486</v>
      </c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</row>
    <row r="92" spans="1:15" x14ac:dyDescent="0.25">
      <c r="A92" s="47">
        <v>7074</v>
      </c>
      <c r="B92" s="47" t="s">
        <v>227</v>
      </c>
      <c r="C92" s="46">
        <v>41486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</row>
    <row r="93" spans="1:15" x14ac:dyDescent="0.25">
      <c r="A93" s="47">
        <v>6787</v>
      </c>
      <c r="B93" s="47" t="s">
        <v>227</v>
      </c>
      <c r="C93" s="46">
        <v>41486</v>
      </c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</row>
    <row r="94" spans="1:15" x14ac:dyDescent="0.25">
      <c r="A94" s="47">
        <v>6953</v>
      </c>
      <c r="B94" s="47" t="s">
        <v>227</v>
      </c>
      <c r="C94" s="46">
        <v>41486</v>
      </c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</row>
    <row r="95" spans="1:15" x14ac:dyDescent="0.25">
      <c r="A95" s="47">
        <v>7092</v>
      </c>
      <c r="B95" s="47" t="s">
        <v>227</v>
      </c>
      <c r="C95" s="46">
        <v>41491</v>
      </c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</row>
    <row r="96" spans="1:15" x14ac:dyDescent="0.25">
      <c r="A96" s="47">
        <v>7239</v>
      </c>
      <c r="B96" s="47" t="s">
        <v>227</v>
      </c>
      <c r="C96" s="46">
        <v>41491</v>
      </c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</row>
    <row r="97" spans="1:15" x14ac:dyDescent="0.25">
      <c r="A97" s="47">
        <v>6817</v>
      </c>
      <c r="B97" s="47" t="s">
        <v>227</v>
      </c>
      <c r="C97" s="46">
        <v>41491</v>
      </c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</row>
    <row r="98" spans="1:15" x14ac:dyDescent="0.25">
      <c r="A98" s="47">
        <v>7061</v>
      </c>
      <c r="B98" s="47" t="s">
        <v>227</v>
      </c>
      <c r="C98" s="46">
        <v>41491</v>
      </c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</row>
    <row r="99" spans="1:15" x14ac:dyDescent="0.25">
      <c r="A99" s="47">
        <v>6819</v>
      </c>
      <c r="B99" s="47" t="s">
        <v>227</v>
      </c>
      <c r="C99" s="46">
        <v>41491</v>
      </c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</row>
    <row r="100" spans="1:15" x14ac:dyDescent="0.25">
      <c r="A100" s="47">
        <v>7101</v>
      </c>
      <c r="B100" s="47" t="s">
        <v>227</v>
      </c>
      <c r="C100" s="46">
        <v>41555</v>
      </c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</row>
    <row r="101" spans="1:15" x14ac:dyDescent="0.25">
      <c r="A101" s="47">
        <v>7054</v>
      </c>
      <c r="B101" s="47" t="s">
        <v>227</v>
      </c>
      <c r="C101" s="46">
        <v>41555</v>
      </c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</row>
    <row r="102" spans="1:15" x14ac:dyDescent="0.25">
      <c r="A102" s="47">
        <v>7151</v>
      </c>
      <c r="B102" s="47" t="s">
        <v>227</v>
      </c>
      <c r="C102" s="46">
        <v>41555</v>
      </c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</row>
    <row r="103" spans="1:15" x14ac:dyDescent="0.25">
      <c r="A103" s="47">
        <v>6760</v>
      </c>
      <c r="B103" s="47" t="s">
        <v>227</v>
      </c>
      <c r="C103" s="46">
        <v>41555</v>
      </c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</row>
    <row r="104" spans="1:15" x14ac:dyDescent="0.25">
      <c r="A104" s="47">
        <v>6881</v>
      </c>
      <c r="B104" s="47" t="s">
        <v>227</v>
      </c>
      <c r="C104" s="46">
        <v>41555</v>
      </c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</row>
    <row r="105" spans="1:15" x14ac:dyDescent="0.25">
      <c r="A105" s="47">
        <v>7156</v>
      </c>
      <c r="B105" s="47" t="s">
        <v>227</v>
      </c>
      <c r="C105" s="46">
        <v>41555</v>
      </c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</row>
    <row r="106" spans="1:15" x14ac:dyDescent="0.25">
      <c r="A106" s="47">
        <v>7173</v>
      </c>
      <c r="B106" s="47" t="s">
        <v>227</v>
      </c>
      <c r="C106" s="46">
        <v>41556</v>
      </c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</row>
    <row r="107" spans="1:15" x14ac:dyDescent="0.25">
      <c r="A107" s="47">
        <v>7034</v>
      </c>
      <c r="B107" s="47" t="s">
        <v>227</v>
      </c>
      <c r="C107" s="46">
        <v>41556</v>
      </c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</row>
    <row r="108" spans="1:15" x14ac:dyDescent="0.25">
      <c r="A108" s="47">
        <v>6925</v>
      </c>
      <c r="B108" s="47" t="s">
        <v>227</v>
      </c>
      <c r="C108" s="46">
        <v>41557</v>
      </c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x14ac:dyDescent="0.25">
      <c r="A109" s="47">
        <v>7047</v>
      </c>
      <c r="B109" s="47" t="s">
        <v>227</v>
      </c>
      <c r="C109" s="46">
        <v>41557</v>
      </c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</row>
    <row r="110" spans="1:15" x14ac:dyDescent="0.25">
      <c r="A110" s="47">
        <v>6752</v>
      </c>
      <c r="B110" s="47" t="s">
        <v>227</v>
      </c>
      <c r="C110" s="46">
        <v>41557</v>
      </c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</row>
    <row r="111" spans="1:15" x14ac:dyDescent="0.25">
      <c r="A111" s="47">
        <v>6949</v>
      </c>
      <c r="B111" s="47" t="s">
        <v>227</v>
      </c>
      <c r="C111" s="46">
        <v>41557</v>
      </c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</row>
    <row r="112" spans="1:15" x14ac:dyDescent="0.25">
      <c r="A112" s="47">
        <v>7007</v>
      </c>
      <c r="B112" s="47" t="s">
        <v>227</v>
      </c>
      <c r="C112" s="46">
        <v>41583</v>
      </c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1:15" x14ac:dyDescent="0.25">
      <c r="A113" s="47">
        <v>7183</v>
      </c>
      <c r="B113" s="47" t="s">
        <v>227</v>
      </c>
      <c r="C113" s="46">
        <v>41627</v>
      </c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</row>
    <row r="114" spans="1:15" x14ac:dyDescent="0.25">
      <c r="A114" s="47">
        <v>7194</v>
      </c>
      <c r="B114" s="47" t="s">
        <v>227</v>
      </c>
      <c r="C114" s="46">
        <v>41767</v>
      </c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</row>
    <row r="115" spans="1:15" x14ac:dyDescent="0.25">
      <c r="A115" s="47">
        <v>7250</v>
      </c>
      <c r="B115" s="47" t="s">
        <v>227</v>
      </c>
      <c r="C115" s="46">
        <v>41828</v>
      </c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</row>
    <row r="116" spans="1:15" x14ac:dyDescent="0.25">
      <c r="A116" s="47">
        <v>7304</v>
      </c>
      <c r="B116" s="47" t="s">
        <v>227</v>
      </c>
      <c r="C116" s="46">
        <v>41879</v>
      </c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</row>
    <row r="117" spans="1:15" x14ac:dyDescent="0.25">
      <c r="A117" s="47">
        <v>6934</v>
      </c>
      <c r="B117" s="47" t="s">
        <v>227</v>
      </c>
      <c r="C117" s="46">
        <v>41885</v>
      </c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</row>
    <row r="118" spans="1:15" x14ac:dyDescent="0.25">
      <c r="A118" s="47">
        <v>6939</v>
      </c>
      <c r="B118" s="47" t="s">
        <v>227</v>
      </c>
      <c r="C118" s="46">
        <v>41887</v>
      </c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</row>
    <row r="119" spans="1:15" x14ac:dyDescent="0.25">
      <c r="A119" s="47">
        <v>7012</v>
      </c>
      <c r="B119" s="47" t="s">
        <v>227</v>
      </c>
      <c r="C119" s="46">
        <v>41913</v>
      </c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</row>
    <row r="120" spans="1:15" x14ac:dyDescent="0.25">
      <c r="A120" s="47">
        <v>7155</v>
      </c>
      <c r="B120" s="47" t="s">
        <v>227</v>
      </c>
      <c r="C120" s="46">
        <v>41913</v>
      </c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</row>
    <row r="121" spans="1:15" x14ac:dyDescent="0.25">
      <c r="A121" s="47">
        <v>7096</v>
      </c>
      <c r="B121" s="47" t="s">
        <v>227</v>
      </c>
      <c r="C121" s="46">
        <v>41913</v>
      </c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</row>
    <row r="122" spans="1:15" x14ac:dyDescent="0.25">
      <c r="A122" s="47">
        <v>7145</v>
      </c>
      <c r="B122" s="47" t="s">
        <v>227</v>
      </c>
      <c r="C122" s="46">
        <v>41913</v>
      </c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</row>
    <row r="123" spans="1:15" x14ac:dyDescent="0.25">
      <c r="A123" s="47">
        <v>7157</v>
      </c>
      <c r="B123" s="47" t="s">
        <v>227</v>
      </c>
      <c r="C123" s="46">
        <v>41914</v>
      </c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</row>
    <row r="124" spans="1:15" x14ac:dyDescent="0.25">
      <c r="A124" s="47">
        <v>7235</v>
      </c>
      <c r="B124" s="47" t="s">
        <v>227</v>
      </c>
      <c r="C124" s="46">
        <v>41914</v>
      </c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</row>
    <row r="125" spans="1:15" x14ac:dyDescent="0.25">
      <c r="A125" s="47">
        <v>6784</v>
      </c>
      <c r="B125" s="47" t="s">
        <v>227</v>
      </c>
      <c r="C125" s="46">
        <v>41918</v>
      </c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</row>
    <row r="126" spans="1:15" x14ac:dyDescent="0.25">
      <c r="A126" s="47">
        <v>6926</v>
      </c>
      <c r="B126" s="47" t="s">
        <v>227</v>
      </c>
      <c r="C126" s="46">
        <v>41918</v>
      </c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</row>
    <row r="127" spans="1:15" x14ac:dyDescent="0.25">
      <c r="A127" s="47">
        <v>7242</v>
      </c>
      <c r="B127" s="47" t="s">
        <v>227</v>
      </c>
      <c r="C127" s="46">
        <v>41918</v>
      </c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</row>
    <row r="128" spans="1:15" x14ac:dyDescent="0.25">
      <c r="A128" s="47">
        <v>6815</v>
      </c>
      <c r="B128" s="47" t="s">
        <v>227</v>
      </c>
      <c r="C128" s="46">
        <v>41918</v>
      </c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</row>
    <row r="129" spans="1:15" x14ac:dyDescent="0.25">
      <c r="A129" s="47">
        <v>7218</v>
      </c>
      <c r="B129" s="47" t="s">
        <v>227</v>
      </c>
      <c r="C129" s="46">
        <v>41918</v>
      </c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</row>
    <row r="130" spans="1:15" x14ac:dyDescent="0.25">
      <c r="A130" s="47">
        <v>7168</v>
      </c>
      <c r="B130" s="47" t="s">
        <v>227</v>
      </c>
      <c r="C130" s="46">
        <v>41918</v>
      </c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</row>
    <row r="131" spans="1:15" x14ac:dyDescent="0.25">
      <c r="A131" s="47">
        <v>7136</v>
      </c>
      <c r="B131" s="47" t="s">
        <v>227</v>
      </c>
      <c r="C131" s="46">
        <v>41919</v>
      </c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</row>
    <row r="132" spans="1:15" x14ac:dyDescent="0.25">
      <c r="A132" s="47">
        <v>6737</v>
      </c>
      <c r="B132" s="47" t="s">
        <v>227</v>
      </c>
      <c r="C132" s="46">
        <v>41919</v>
      </c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</row>
    <row r="133" spans="1:15" x14ac:dyDescent="0.25">
      <c r="A133" s="47">
        <v>7325</v>
      </c>
      <c r="B133" s="47" t="s">
        <v>227</v>
      </c>
      <c r="C133" s="46">
        <v>41919</v>
      </c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</row>
    <row r="134" spans="1:15" x14ac:dyDescent="0.25">
      <c r="A134" s="47">
        <v>6871</v>
      </c>
      <c r="B134" s="47" t="s">
        <v>227</v>
      </c>
      <c r="C134" s="46">
        <v>41919</v>
      </c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</row>
    <row r="135" spans="1:15" x14ac:dyDescent="0.25">
      <c r="A135" s="47">
        <v>6908</v>
      </c>
      <c r="B135" s="47" t="s">
        <v>227</v>
      </c>
      <c r="C135" s="46">
        <v>41919</v>
      </c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</row>
    <row r="136" spans="1:15" x14ac:dyDescent="0.25">
      <c r="A136" s="47">
        <v>7184</v>
      </c>
      <c r="B136" s="47" t="s">
        <v>227</v>
      </c>
      <c r="C136" s="46">
        <v>41941</v>
      </c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</row>
    <row r="137" spans="1:15" x14ac:dyDescent="0.25">
      <c r="A137" s="47">
        <v>7316</v>
      </c>
      <c r="B137" s="47" t="s">
        <v>227</v>
      </c>
      <c r="C137" s="46">
        <v>41941</v>
      </c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</row>
    <row r="138" spans="1:15" x14ac:dyDescent="0.25">
      <c r="A138" s="47">
        <v>6998</v>
      </c>
      <c r="B138" s="47" t="s">
        <v>227</v>
      </c>
      <c r="C138" s="46">
        <v>41941</v>
      </c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</row>
    <row r="139" spans="1:15" x14ac:dyDescent="0.25">
      <c r="A139" s="47">
        <v>7181</v>
      </c>
      <c r="B139" s="47" t="s">
        <v>227</v>
      </c>
      <c r="C139" s="46">
        <v>41946</v>
      </c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</row>
    <row r="140" spans="1:15" x14ac:dyDescent="0.25">
      <c r="A140" s="47">
        <v>7282</v>
      </c>
      <c r="B140" s="47" t="s">
        <v>227</v>
      </c>
      <c r="C140" s="46">
        <v>41946</v>
      </c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</row>
    <row r="141" spans="1:15" x14ac:dyDescent="0.25">
      <c r="A141" s="47">
        <v>7185</v>
      </c>
      <c r="B141" s="47" t="s">
        <v>227</v>
      </c>
      <c r="C141" s="46">
        <v>41946</v>
      </c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</row>
    <row r="142" spans="1:15" x14ac:dyDescent="0.25">
      <c r="A142" s="47">
        <v>6992</v>
      </c>
      <c r="B142" s="47" t="s">
        <v>227</v>
      </c>
      <c r="C142" s="46">
        <v>41946</v>
      </c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</row>
    <row r="143" spans="1:15" x14ac:dyDescent="0.25">
      <c r="A143" s="47">
        <v>7297</v>
      </c>
      <c r="B143" s="47" t="s">
        <v>227</v>
      </c>
      <c r="C143" s="46">
        <v>41946</v>
      </c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</row>
    <row r="144" spans="1:15" x14ac:dyDescent="0.25">
      <c r="A144" s="47">
        <v>7093</v>
      </c>
      <c r="B144" s="47" t="s">
        <v>227</v>
      </c>
      <c r="C144" s="46">
        <v>41946</v>
      </c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</row>
    <row r="145" spans="1:15" x14ac:dyDescent="0.25">
      <c r="A145" s="47">
        <v>6914</v>
      </c>
      <c r="B145" s="47" t="s">
        <v>227</v>
      </c>
      <c r="C145" s="46">
        <v>41947</v>
      </c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</row>
    <row r="146" spans="1:15" x14ac:dyDescent="0.25">
      <c r="A146" s="47">
        <v>6794</v>
      </c>
      <c r="B146" s="47" t="s">
        <v>227</v>
      </c>
      <c r="C146" s="46">
        <v>41947</v>
      </c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</row>
    <row r="147" spans="1:15" x14ac:dyDescent="0.25">
      <c r="A147" s="47">
        <v>6795</v>
      </c>
      <c r="B147" s="47" t="s">
        <v>227</v>
      </c>
      <c r="C147" s="46">
        <v>41947</v>
      </c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</row>
    <row r="148" spans="1:15" x14ac:dyDescent="0.25">
      <c r="A148" s="47">
        <v>7079</v>
      </c>
      <c r="B148" s="47" t="s">
        <v>227</v>
      </c>
      <c r="C148" s="46">
        <v>41947</v>
      </c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</row>
    <row r="149" spans="1:15" x14ac:dyDescent="0.25">
      <c r="A149" s="47">
        <v>6879</v>
      </c>
      <c r="B149" s="47" t="s">
        <v>227</v>
      </c>
      <c r="C149" s="46">
        <v>41947</v>
      </c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</row>
    <row r="150" spans="1:15" x14ac:dyDescent="0.25">
      <c r="A150" s="47">
        <v>6897</v>
      </c>
      <c r="B150" s="47" t="s">
        <v>227</v>
      </c>
      <c r="C150" s="46">
        <v>41948</v>
      </c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</row>
    <row r="151" spans="1:15" x14ac:dyDescent="0.25">
      <c r="A151" s="47">
        <v>6877</v>
      </c>
      <c r="B151" s="47" t="s">
        <v>227</v>
      </c>
      <c r="C151" s="46">
        <v>41948</v>
      </c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</row>
    <row r="152" spans="1:15" x14ac:dyDescent="0.25">
      <c r="A152" s="47">
        <v>7410</v>
      </c>
      <c r="B152" s="47" t="s">
        <v>227</v>
      </c>
      <c r="C152" s="46">
        <v>41949</v>
      </c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</row>
    <row r="153" spans="1:15" x14ac:dyDescent="0.25">
      <c r="A153" s="47">
        <v>7313</v>
      </c>
      <c r="B153" s="47" t="s">
        <v>227</v>
      </c>
      <c r="C153" s="46">
        <v>41981</v>
      </c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</row>
    <row r="154" spans="1:15" x14ac:dyDescent="0.25">
      <c r="A154" s="47">
        <v>7286</v>
      </c>
      <c r="B154" s="47" t="s">
        <v>227</v>
      </c>
      <c r="C154" s="46">
        <v>41985</v>
      </c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</row>
    <row r="155" spans="1:15" x14ac:dyDescent="0.25">
      <c r="A155" s="47">
        <v>7319</v>
      </c>
      <c r="B155" s="47" t="s">
        <v>227</v>
      </c>
      <c r="C155" s="46">
        <v>41988</v>
      </c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</row>
    <row r="156" spans="1:15" x14ac:dyDescent="0.25">
      <c r="A156" s="47">
        <v>6906</v>
      </c>
      <c r="B156" s="47" t="s">
        <v>227</v>
      </c>
      <c r="C156" s="46">
        <v>42024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</row>
    <row r="157" spans="1:15" x14ac:dyDescent="0.25">
      <c r="A157" s="47">
        <v>6921</v>
      </c>
      <c r="B157" s="47" t="s">
        <v>227</v>
      </c>
      <c r="C157" s="46">
        <v>42070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</row>
    <row r="158" spans="1:15" x14ac:dyDescent="0.25">
      <c r="A158" s="47">
        <v>7318</v>
      </c>
      <c r="B158" s="47" t="s">
        <v>227</v>
      </c>
      <c r="C158" s="46">
        <v>42117</v>
      </c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</row>
    <row r="159" spans="1:15" x14ac:dyDescent="0.25">
      <c r="A159" s="47">
        <v>6945</v>
      </c>
      <c r="B159" s="47" t="s">
        <v>227</v>
      </c>
      <c r="C159" s="46">
        <v>42131</v>
      </c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</row>
    <row r="160" spans="1:15" x14ac:dyDescent="0.25">
      <c r="A160" s="47">
        <v>6907</v>
      </c>
      <c r="B160" s="47" t="s">
        <v>227</v>
      </c>
      <c r="C160" s="46">
        <v>42136</v>
      </c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</row>
    <row r="161" spans="1:15" x14ac:dyDescent="0.25">
      <c r="A161" s="47">
        <v>7276</v>
      </c>
      <c r="B161" s="47" t="s">
        <v>227</v>
      </c>
      <c r="C161" s="46">
        <v>42136</v>
      </c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</row>
    <row r="162" spans="1:15" x14ac:dyDescent="0.25">
      <c r="A162" s="47">
        <v>7146</v>
      </c>
      <c r="B162" s="47" t="s">
        <v>227</v>
      </c>
      <c r="C162" s="46">
        <v>42137</v>
      </c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</row>
    <row r="163" spans="1:15" x14ac:dyDescent="0.25">
      <c r="A163" s="47">
        <v>6854</v>
      </c>
      <c r="B163" s="47" t="s">
        <v>227</v>
      </c>
      <c r="C163" s="46">
        <v>42156</v>
      </c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</row>
    <row r="164" spans="1:15" x14ac:dyDescent="0.25">
      <c r="A164" s="47">
        <v>7327</v>
      </c>
      <c r="B164" s="47" t="s">
        <v>227</v>
      </c>
      <c r="C164" s="46">
        <v>42156</v>
      </c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</row>
    <row r="165" spans="1:15" x14ac:dyDescent="0.25">
      <c r="A165" s="47">
        <v>7201</v>
      </c>
      <c r="B165" s="47" t="s">
        <v>227</v>
      </c>
      <c r="C165" s="46">
        <v>42156</v>
      </c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</row>
    <row r="166" spans="1:15" x14ac:dyDescent="0.25">
      <c r="A166" s="47">
        <v>6999</v>
      </c>
      <c r="B166" s="47" t="s">
        <v>227</v>
      </c>
      <c r="C166" s="46">
        <v>42156</v>
      </c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</row>
    <row r="167" spans="1:15" x14ac:dyDescent="0.25">
      <c r="A167" s="47">
        <v>6859</v>
      </c>
      <c r="B167" s="47" t="s">
        <v>227</v>
      </c>
      <c r="C167" s="46">
        <v>42156</v>
      </c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</row>
    <row r="168" spans="1:15" x14ac:dyDescent="0.25">
      <c r="A168" s="47">
        <v>6858</v>
      </c>
      <c r="B168" s="47" t="s">
        <v>227</v>
      </c>
      <c r="C168" s="46">
        <v>42195</v>
      </c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</row>
    <row r="169" spans="1:15" x14ac:dyDescent="0.25">
      <c r="A169" s="47">
        <v>6941</v>
      </c>
      <c r="B169" s="47" t="s">
        <v>227</v>
      </c>
      <c r="C169" s="46">
        <v>42212</v>
      </c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</row>
    <row r="170" spans="1:15" x14ac:dyDescent="0.25">
      <c r="A170" s="47">
        <v>7120</v>
      </c>
      <c r="B170" s="47" t="s">
        <v>227</v>
      </c>
      <c r="C170" s="46">
        <v>42230</v>
      </c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</row>
    <row r="171" spans="1:15" x14ac:dyDescent="0.25">
      <c r="A171" s="47">
        <v>6912</v>
      </c>
      <c r="B171" s="47" t="s">
        <v>227</v>
      </c>
      <c r="C171" s="46">
        <v>42242</v>
      </c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</row>
    <row r="172" spans="1:15" x14ac:dyDescent="0.25">
      <c r="A172" s="47">
        <v>6860</v>
      </c>
      <c r="B172" s="47" t="s">
        <v>227</v>
      </c>
      <c r="C172" s="46">
        <v>42261</v>
      </c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</row>
    <row r="173" spans="1:15" x14ac:dyDescent="0.25">
      <c r="A173" s="47">
        <v>7013</v>
      </c>
      <c r="B173" s="47" t="s">
        <v>227</v>
      </c>
      <c r="C173" s="46">
        <v>42262</v>
      </c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</row>
    <row r="174" spans="1:15" x14ac:dyDescent="0.25">
      <c r="A174" s="47">
        <v>7058</v>
      </c>
      <c r="B174" s="47" t="s">
        <v>227</v>
      </c>
      <c r="C174" s="46">
        <v>42262</v>
      </c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</row>
    <row r="175" spans="1:15" x14ac:dyDescent="0.25">
      <c r="A175" s="47">
        <v>6853</v>
      </c>
      <c r="B175" s="47" t="s">
        <v>227</v>
      </c>
      <c r="C175" s="46">
        <v>42262</v>
      </c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</row>
    <row r="176" spans="1:15" x14ac:dyDescent="0.25">
      <c r="A176" s="47">
        <v>7160</v>
      </c>
      <c r="B176" s="47" t="s">
        <v>227</v>
      </c>
      <c r="C176" s="46">
        <v>42262</v>
      </c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</row>
    <row r="177" spans="1:15" x14ac:dyDescent="0.25">
      <c r="A177" s="47">
        <v>7381</v>
      </c>
      <c r="B177" s="47" t="s">
        <v>227</v>
      </c>
      <c r="C177" s="46">
        <v>42262</v>
      </c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</row>
    <row r="178" spans="1:15" x14ac:dyDescent="0.25">
      <c r="A178" s="47">
        <v>6943</v>
      </c>
      <c r="B178" s="47" t="s">
        <v>227</v>
      </c>
      <c r="C178" s="46">
        <v>42263</v>
      </c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</row>
    <row r="179" spans="1:15" x14ac:dyDescent="0.25">
      <c r="A179" s="47">
        <v>6864</v>
      </c>
      <c r="B179" s="47" t="s">
        <v>227</v>
      </c>
      <c r="C179" s="46">
        <v>42263</v>
      </c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</row>
    <row r="180" spans="1:15" x14ac:dyDescent="0.25">
      <c r="A180" s="47">
        <v>6946</v>
      </c>
      <c r="B180" s="47" t="s">
        <v>227</v>
      </c>
      <c r="C180" s="46">
        <v>42263</v>
      </c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</row>
    <row r="181" spans="1:15" x14ac:dyDescent="0.25">
      <c r="A181" s="47">
        <v>6932</v>
      </c>
      <c r="B181" s="47" t="s">
        <v>227</v>
      </c>
      <c r="C181" s="46">
        <v>42263</v>
      </c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</row>
    <row r="182" spans="1:15" x14ac:dyDescent="0.25">
      <c r="A182" s="47">
        <v>6788</v>
      </c>
      <c r="B182" s="47" t="s">
        <v>227</v>
      </c>
      <c r="C182" s="46">
        <v>42263</v>
      </c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</row>
    <row r="183" spans="1:15" x14ac:dyDescent="0.25">
      <c r="A183" s="47">
        <v>7116</v>
      </c>
      <c r="B183" s="47" t="s">
        <v>227</v>
      </c>
      <c r="C183" s="46">
        <v>42265</v>
      </c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</row>
    <row r="184" spans="1:15" x14ac:dyDescent="0.25">
      <c r="A184" s="47">
        <v>7075</v>
      </c>
      <c r="B184" s="47" t="s">
        <v>227</v>
      </c>
      <c r="C184" s="46">
        <v>42265</v>
      </c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</row>
    <row r="185" spans="1:15" x14ac:dyDescent="0.25">
      <c r="A185" s="47">
        <v>7159</v>
      </c>
      <c r="B185" s="47" t="s">
        <v>227</v>
      </c>
      <c r="C185" s="46">
        <v>42265</v>
      </c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</row>
    <row r="186" spans="1:15" x14ac:dyDescent="0.25">
      <c r="A186" s="47">
        <v>7009</v>
      </c>
      <c r="B186" s="47" t="s">
        <v>227</v>
      </c>
      <c r="C186" s="46">
        <v>42265</v>
      </c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</row>
    <row r="187" spans="1:15" x14ac:dyDescent="0.25">
      <c r="A187" s="47">
        <v>6957</v>
      </c>
      <c r="B187" s="47" t="s">
        <v>227</v>
      </c>
      <c r="C187" s="46">
        <v>42275</v>
      </c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</row>
    <row r="188" spans="1:15" x14ac:dyDescent="0.25">
      <c r="A188" s="47">
        <v>7071</v>
      </c>
      <c r="B188" s="47" t="s">
        <v>227</v>
      </c>
      <c r="C188" s="46">
        <v>42275</v>
      </c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</row>
    <row r="189" spans="1:15" x14ac:dyDescent="0.25">
      <c r="A189" s="47">
        <v>7149</v>
      </c>
      <c r="B189" s="47" t="s">
        <v>227</v>
      </c>
      <c r="C189" s="46">
        <v>42275</v>
      </c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</row>
    <row r="190" spans="1:15" x14ac:dyDescent="0.25">
      <c r="A190" s="47">
        <v>6769</v>
      </c>
      <c r="B190" s="47" t="s">
        <v>227</v>
      </c>
      <c r="C190" s="46">
        <v>42275</v>
      </c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</row>
    <row r="191" spans="1:15" x14ac:dyDescent="0.25">
      <c r="A191" s="47">
        <v>7271</v>
      </c>
      <c r="B191" s="47" t="s">
        <v>227</v>
      </c>
      <c r="C191" s="46">
        <v>42275</v>
      </c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</row>
    <row r="192" spans="1:15" x14ac:dyDescent="0.25">
      <c r="A192" s="47">
        <v>6994</v>
      </c>
      <c r="B192" s="47" t="s">
        <v>227</v>
      </c>
      <c r="C192" s="46">
        <v>42275</v>
      </c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</row>
    <row r="193" spans="1:15" x14ac:dyDescent="0.25">
      <c r="A193" s="47">
        <v>7190</v>
      </c>
      <c r="B193" s="47" t="s">
        <v>227</v>
      </c>
      <c r="C193" s="46">
        <v>42275</v>
      </c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</row>
    <row r="194" spans="1:15" x14ac:dyDescent="0.25">
      <c r="A194" s="47">
        <v>7113</v>
      </c>
      <c r="B194" s="47" t="s">
        <v>227</v>
      </c>
      <c r="C194" s="46">
        <v>42275</v>
      </c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</row>
    <row r="195" spans="1:15" x14ac:dyDescent="0.25">
      <c r="A195" s="47">
        <v>6911</v>
      </c>
      <c r="B195" s="47" t="s">
        <v>227</v>
      </c>
      <c r="C195" s="46">
        <v>42275</v>
      </c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</row>
    <row r="196" spans="1:15" x14ac:dyDescent="0.25">
      <c r="A196" s="47">
        <v>7117</v>
      </c>
      <c r="B196" s="47" t="s">
        <v>227</v>
      </c>
      <c r="C196" s="46">
        <v>42275</v>
      </c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</row>
    <row r="197" spans="1:15" x14ac:dyDescent="0.25">
      <c r="A197" s="47">
        <v>7119</v>
      </c>
      <c r="B197" s="47" t="s">
        <v>227</v>
      </c>
      <c r="C197" s="46">
        <v>42275</v>
      </c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</row>
    <row r="198" spans="1:15" x14ac:dyDescent="0.25">
      <c r="A198" s="47">
        <v>7091</v>
      </c>
      <c r="B198" s="47" t="s">
        <v>227</v>
      </c>
      <c r="C198" s="46">
        <v>42275</v>
      </c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</row>
    <row r="199" spans="1:15" x14ac:dyDescent="0.25">
      <c r="A199" s="47">
        <v>7398</v>
      </c>
      <c r="B199" s="47" t="s">
        <v>85</v>
      </c>
      <c r="C199" s="46">
        <v>41913</v>
      </c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</row>
    <row r="200" spans="1:15" x14ac:dyDescent="0.25">
      <c r="A200" s="47">
        <v>7100</v>
      </c>
      <c r="B200" s="47" t="s">
        <v>227</v>
      </c>
      <c r="C200" s="46">
        <v>42275</v>
      </c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</row>
    <row r="201" spans="1:15" x14ac:dyDescent="0.25">
      <c r="A201" s="47">
        <v>7106</v>
      </c>
      <c r="B201" s="47" t="s">
        <v>227</v>
      </c>
      <c r="C201" s="46">
        <v>42275</v>
      </c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</row>
    <row r="202" spans="1:15" x14ac:dyDescent="0.25">
      <c r="A202" s="47">
        <v>7264</v>
      </c>
      <c r="B202" s="47" t="s">
        <v>227</v>
      </c>
      <c r="C202" s="46">
        <v>42279</v>
      </c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</row>
    <row r="203" spans="1:15" x14ac:dyDescent="0.25">
      <c r="A203" s="47">
        <v>6777</v>
      </c>
      <c r="B203" s="47" t="s">
        <v>227</v>
      </c>
      <c r="C203" s="46">
        <v>42279</v>
      </c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</row>
    <row r="204" spans="1:15" x14ac:dyDescent="0.25">
      <c r="A204" s="47">
        <v>7110</v>
      </c>
      <c r="B204" s="47" t="s">
        <v>227</v>
      </c>
      <c r="C204" s="46">
        <v>42279</v>
      </c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</row>
    <row r="205" spans="1:15" x14ac:dyDescent="0.25">
      <c r="A205" s="47">
        <v>6773</v>
      </c>
      <c r="B205" s="47" t="s">
        <v>227</v>
      </c>
      <c r="C205" s="46">
        <v>42279</v>
      </c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</row>
    <row r="206" spans="1:15" x14ac:dyDescent="0.25">
      <c r="A206" s="47">
        <v>6868</v>
      </c>
      <c r="B206" s="47" t="s">
        <v>227</v>
      </c>
      <c r="C206" s="46">
        <v>42342</v>
      </c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</row>
    <row r="207" spans="1:15" x14ac:dyDescent="0.25">
      <c r="A207" s="47">
        <v>6723</v>
      </c>
      <c r="B207" s="47" t="s">
        <v>227</v>
      </c>
      <c r="C207" s="46">
        <v>42347</v>
      </c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</row>
    <row r="208" spans="1:15" x14ac:dyDescent="0.25">
      <c r="A208" s="47">
        <v>6781</v>
      </c>
      <c r="B208" s="47" t="s">
        <v>227</v>
      </c>
      <c r="C208" s="46">
        <v>42356</v>
      </c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</row>
    <row r="209" spans="1:15" x14ac:dyDescent="0.25">
      <c r="A209" s="47">
        <v>6961</v>
      </c>
      <c r="B209" s="47" t="s">
        <v>227</v>
      </c>
      <c r="C209" s="46">
        <v>42397</v>
      </c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</row>
    <row r="210" spans="1:15" x14ac:dyDescent="0.25">
      <c r="A210" s="47">
        <v>7098</v>
      </c>
      <c r="B210" s="47" t="s">
        <v>227</v>
      </c>
      <c r="C210" s="46">
        <v>42410</v>
      </c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</row>
    <row r="211" spans="1:15" x14ac:dyDescent="0.25">
      <c r="A211" s="47">
        <v>6952</v>
      </c>
      <c r="B211" s="47" t="s">
        <v>227</v>
      </c>
      <c r="C211" s="46">
        <v>42451</v>
      </c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</row>
    <row r="212" spans="1:15" x14ac:dyDescent="0.25">
      <c r="A212" s="47">
        <v>7321</v>
      </c>
      <c r="B212" s="47" t="s">
        <v>227</v>
      </c>
      <c r="C212" s="46">
        <v>42465</v>
      </c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</row>
    <row r="213" spans="1:15" x14ac:dyDescent="0.25">
      <c r="A213" s="47">
        <v>6842</v>
      </c>
      <c r="B213" s="47" t="s">
        <v>227</v>
      </c>
      <c r="C213" s="46">
        <v>42489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</row>
    <row r="214" spans="1:15" x14ac:dyDescent="0.25">
      <c r="A214" s="47">
        <v>7332</v>
      </c>
      <c r="B214" s="47" t="s">
        <v>227</v>
      </c>
      <c r="C214" s="46">
        <v>42493</v>
      </c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</row>
    <row r="215" spans="1:15" x14ac:dyDescent="0.25">
      <c r="A215" s="47">
        <v>6910</v>
      </c>
      <c r="B215" s="47" t="s">
        <v>227</v>
      </c>
      <c r="C215" s="46">
        <v>42507</v>
      </c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</row>
    <row r="216" spans="1:15" x14ac:dyDescent="0.25">
      <c r="A216" s="47">
        <v>6948</v>
      </c>
      <c r="B216" s="47" t="s">
        <v>227</v>
      </c>
      <c r="C216" s="46">
        <v>42507</v>
      </c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</row>
    <row r="217" spans="1:15" x14ac:dyDescent="0.25">
      <c r="A217" s="26">
        <v>7402</v>
      </c>
      <c r="B217" s="26" t="s">
        <v>226</v>
      </c>
      <c r="C217" s="46">
        <v>41933</v>
      </c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</row>
    <row r="218" spans="1:15" x14ac:dyDescent="0.25">
      <c r="A218" s="26">
        <v>7399</v>
      </c>
      <c r="B218" s="26" t="s">
        <v>226</v>
      </c>
      <c r="C218" s="46">
        <v>41934</v>
      </c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</row>
    <row r="219" spans="1:15" x14ac:dyDescent="0.25">
      <c r="A219" s="47">
        <v>7005</v>
      </c>
      <c r="B219" s="47" t="s">
        <v>227</v>
      </c>
      <c r="C219" s="46">
        <v>42514</v>
      </c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</row>
    <row r="220" spans="1:15" x14ac:dyDescent="0.25">
      <c r="A220" s="47">
        <v>7057</v>
      </c>
      <c r="B220" s="47" t="s">
        <v>227</v>
      </c>
      <c r="C220" s="46">
        <v>42524</v>
      </c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</row>
    <row r="221" spans="1:15" x14ac:dyDescent="0.25">
      <c r="A221" s="47">
        <v>7437</v>
      </c>
      <c r="B221" s="47" t="s">
        <v>227</v>
      </c>
      <c r="C221" s="46">
        <v>42524</v>
      </c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</row>
    <row r="222" spans="1:15" x14ac:dyDescent="0.25">
      <c r="A222" s="47">
        <v>7436</v>
      </c>
      <c r="B222" s="47" t="s">
        <v>227</v>
      </c>
      <c r="C222" s="46">
        <v>42524</v>
      </c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</row>
    <row r="223" spans="1:15" x14ac:dyDescent="0.25">
      <c r="A223" s="47">
        <v>7439</v>
      </c>
      <c r="B223" s="47" t="s">
        <v>227</v>
      </c>
      <c r="C223" s="46">
        <v>42524</v>
      </c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</row>
    <row r="224" spans="1:15" x14ac:dyDescent="0.25">
      <c r="A224" s="47">
        <v>7440</v>
      </c>
      <c r="B224" s="47" t="s">
        <v>227</v>
      </c>
      <c r="C224" s="46">
        <v>42524</v>
      </c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</row>
    <row r="225" spans="1:15" x14ac:dyDescent="0.25">
      <c r="A225" s="47">
        <v>7438</v>
      </c>
      <c r="B225" s="47" t="s">
        <v>227</v>
      </c>
      <c r="C225" s="46">
        <v>42524</v>
      </c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</row>
    <row r="226" spans="1:15" x14ac:dyDescent="0.25">
      <c r="A226" s="47">
        <v>6959</v>
      </c>
      <c r="B226" s="47" t="s">
        <v>227</v>
      </c>
      <c r="C226" s="46">
        <v>42527</v>
      </c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</row>
    <row r="227" spans="1:15" x14ac:dyDescent="0.25">
      <c r="A227" s="47">
        <v>6758</v>
      </c>
      <c r="B227" s="47" t="s">
        <v>227</v>
      </c>
      <c r="C227" s="46">
        <v>42528</v>
      </c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</row>
    <row r="228" spans="1:15" x14ac:dyDescent="0.25">
      <c r="A228" s="47">
        <v>7000</v>
      </c>
      <c r="B228" s="47" t="s">
        <v>227</v>
      </c>
      <c r="C228" s="46">
        <v>42550</v>
      </c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</row>
    <row r="229" spans="1:15" x14ac:dyDescent="0.25">
      <c r="A229" s="47">
        <v>6749</v>
      </c>
      <c r="B229" s="47" t="s">
        <v>227</v>
      </c>
      <c r="C229" s="46">
        <v>42619</v>
      </c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</row>
    <row r="230" spans="1:15" x14ac:dyDescent="0.25">
      <c r="A230" s="47">
        <v>7260</v>
      </c>
      <c r="B230" s="47" t="s">
        <v>227</v>
      </c>
      <c r="C230" s="46">
        <v>42619</v>
      </c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</row>
    <row r="231" spans="1:15" x14ac:dyDescent="0.25">
      <c r="A231" s="47">
        <v>6909</v>
      </c>
      <c r="B231" s="47" t="s">
        <v>227</v>
      </c>
      <c r="C231" s="46">
        <v>42619</v>
      </c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</row>
    <row r="232" spans="1:15" x14ac:dyDescent="0.25">
      <c r="A232" s="47">
        <v>6783</v>
      </c>
      <c r="B232" s="47" t="s">
        <v>227</v>
      </c>
      <c r="C232" s="46">
        <v>42619</v>
      </c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</row>
    <row r="233" spans="1:15" x14ac:dyDescent="0.25">
      <c r="A233" s="47">
        <v>7060</v>
      </c>
      <c r="B233" s="47" t="s">
        <v>227</v>
      </c>
      <c r="C233" s="46">
        <v>42619</v>
      </c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</row>
    <row r="234" spans="1:15" x14ac:dyDescent="0.25">
      <c r="A234" s="47">
        <v>6779</v>
      </c>
      <c r="B234" s="47" t="s">
        <v>227</v>
      </c>
      <c r="C234" s="46">
        <v>42619</v>
      </c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</row>
    <row r="235" spans="1:15" x14ac:dyDescent="0.25">
      <c r="A235" s="47">
        <v>6750</v>
      </c>
      <c r="B235" s="47" t="s">
        <v>227</v>
      </c>
      <c r="C235" s="46">
        <v>42621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</row>
    <row r="236" spans="1:15" x14ac:dyDescent="0.25">
      <c r="A236" s="47">
        <v>6778</v>
      </c>
      <c r="B236" s="47" t="s">
        <v>227</v>
      </c>
      <c r="C236" s="46">
        <v>42621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</row>
    <row r="237" spans="1:15" x14ac:dyDescent="0.25">
      <c r="A237" s="47">
        <v>6782</v>
      </c>
      <c r="B237" s="47" t="s">
        <v>227</v>
      </c>
      <c r="C237" s="46">
        <v>42621</v>
      </c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</row>
    <row r="238" spans="1:15" x14ac:dyDescent="0.25">
      <c r="A238" s="47">
        <v>6964</v>
      </c>
      <c r="B238" s="47" t="s">
        <v>227</v>
      </c>
      <c r="C238" s="46">
        <v>42621</v>
      </c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</row>
    <row r="239" spans="1:15" x14ac:dyDescent="0.25">
      <c r="A239" s="47">
        <v>6751</v>
      </c>
      <c r="B239" s="47" t="s">
        <v>227</v>
      </c>
      <c r="C239" s="46">
        <v>42621</v>
      </c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</row>
    <row r="240" spans="1:15" x14ac:dyDescent="0.25">
      <c r="A240" s="47">
        <v>7298</v>
      </c>
      <c r="B240" s="47" t="s">
        <v>227</v>
      </c>
      <c r="C240" s="46">
        <v>42625</v>
      </c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</row>
    <row r="241" spans="1:15" x14ac:dyDescent="0.25">
      <c r="A241" s="47">
        <v>7164</v>
      </c>
      <c r="B241" s="47" t="s">
        <v>227</v>
      </c>
      <c r="C241" s="46">
        <v>42625</v>
      </c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</row>
    <row r="242" spans="1:15" x14ac:dyDescent="0.25">
      <c r="A242" s="47">
        <v>7236</v>
      </c>
      <c r="B242" s="47" t="s">
        <v>227</v>
      </c>
      <c r="C242" s="46">
        <v>42625</v>
      </c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</row>
    <row r="243" spans="1:15" x14ac:dyDescent="0.25">
      <c r="A243" s="47">
        <v>6753</v>
      </c>
      <c r="B243" s="47" t="s">
        <v>227</v>
      </c>
      <c r="C243" s="46">
        <v>42625</v>
      </c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</row>
    <row r="244" spans="1:15" x14ac:dyDescent="0.25">
      <c r="A244" s="47">
        <v>7163</v>
      </c>
      <c r="B244" s="47" t="s">
        <v>227</v>
      </c>
      <c r="C244" s="46">
        <v>42625</v>
      </c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</row>
    <row r="245" spans="1:15" x14ac:dyDescent="0.25">
      <c r="A245" s="47">
        <v>7273</v>
      </c>
      <c r="B245" s="47" t="s">
        <v>227</v>
      </c>
      <c r="C245" s="46">
        <v>42641</v>
      </c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</row>
    <row r="246" spans="1:15" x14ac:dyDescent="0.25">
      <c r="A246" s="47">
        <v>7377</v>
      </c>
      <c r="B246" s="47" t="s">
        <v>227</v>
      </c>
      <c r="C246" s="46">
        <v>42641</v>
      </c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</row>
    <row r="247" spans="1:15" x14ac:dyDescent="0.25">
      <c r="A247" s="47">
        <v>7050</v>
      </c>
      <c r="B247" s="47" t="s">
        <v>227</v>
      </c>
      <c r="C247" s="46">
        <v>42641</v>
      </c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</row>
    <row r="248" spans="1:15" x14ac:dyDescent="0.25">
      <c r="A248" s="47">
        <v>6947</v>
      </c>
      <c r="B248" s="47" t="s">
        <v>227</v>
      </c>
      <c r="C248" s="46">
        <v>42641</v>
      </c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</row>
    <row r="249" spans="1:15" x14ac:dyDescent="0.25">
      <c r="A249" s="47">
        <v>7068</v>
      </c>
      <c r="B249" s="47" t="s">
        <v>227</v>
      </c>
      <c r="C249" s="46">
        <v>42641</v>
      </c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</row>
    <row r="250" spans="1:15" x14ac:dyDescent="0.25">
      <c r="A250" s="47">
        <v>7144</v>
      </c>
      <c r="B250" s="47" t="s">
        <v>227</v>
      </c>
      <c r="C250" s="46">
        <v>42641</v>
      </c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</row>
    <row r="251" spans="1:15" x14ac:dyDescent="0.25">
      <c r="A251" s="47">
        <v>7189</v>
      </c>
      <c r="B251" s="47" t="s">
        <v>227</v>
      </c>
      <c r="C251" s="46">
        <v>42641</v>
      </c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</row>
    <row r="252" spans="1:15" x14ac:dyDescent="0.25">
      <c r="A252" s="47">
        <v>6780</v>
      </c>
      <c r="B252" s="47" t="s">
        <v>227</v>
      </c>
      <c r="C252" s="46">
        <v>42642</v>
      </c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</row>
    <row r="253" spans="1:15" x14ac:dyDescent="0.25">
      <c r="A253" s="47">
        <v>6755</v>
      </c>
      <c r="B253" s="47" t="s">
        <v>227</v>
      </c>
      <c r="C253" s="46">
        <v>42642</v>
      </c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</row>
    <row r="254" spans="1:15" x14ac:dyDescent="0.25">
      <c r="A254" s="47">
        <v>6759</v>
      </c>
      <c r="B254" s="47" t="s">
        <v>227</v>
      </c>
      <c r="C254" s="46">
        <v>42642</v>
      </c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</row>
    <row r="255" spans="1:15" x14ac:dyDescent="0.25">
      <c r="A255" s="47">
        <v>7046</v>
      </c>
      <c r="B255" s="47" t="s">
        <v>227</v>
      </c>
      <c r="C255" s="46">
        <v>42642</v>
      </c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</row>
    <row r="256" spans="1:15" x14ac:dyDescent="0.25">
      <c r="A256" s="47">
        <v>7051</v>
      </c>
      <c r="B256" s="47" t="s">
        <v>227</v>
      </c>
      <c r="C256" s="46">
        <v>42642</v>
      </c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</row>
    <row r="257" spans="1:15" x14ac:dyDescent="0.25">
      <c r="A257" s="47">
        <v>7246</v>
      </c>
      <c r="B257" s="47" t="s">
        <v>227</v>
      </c>
      <c r="C257" s="46">
        <v>42642</v>
      </c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</row>
    <row r="258" spans="1:15" x14ac:dyDescent="0.25">
      <c r="A258" s="47">
        <v>6995</v>
      </c>
      <c r="B258" s="47" t="s">
        <v>227</v>
      </c>
      <c r="C258" s="46">
        <v>42642</v>
      </c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</row>
    <row r="259" spans="1:15" x14ac:dyDescent="0.25">
      <c r="A259" s="47">
        <v>6785</v>
      </c>
      <c r="B259" s="47" t="s">
        <v>227</v>
      </c>
      <c r="C259" s="46">
        <v>42646</v>
      </c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</row>
    <row r="260" spans="1:15" x14ac:dyDescent="0.25">
      <c r="A260" s="47">
        <v>6917</v>
      </c>
      <c r="B260" s="47" t="s">
        <v>227</v>
      </c>
      <c r="C260" s="46">
        <v>42646</v>
      </c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</row>
    <row r="261" spans="1:15" x14ac:dyDescent="0.25">
      <c r="A261" s="47">
        <v>6657</v>
      </c>
      <c r="B261" s="47" t="s">
        <v>227</v>
      </c>
      <c r="C261" s="46">
        <v>42646</v>
      </c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</row>
    <row r="262" spans="1:15" x14ac:dyDescent="0.25">
      <c r="A262" s="47">
        <v>7269</v>
      </c>
      <c r="B262" s="47" t="s">
        <v>227</v>
      </c>
      <c r="C262" s="46">
        <v>42646</v>
      </c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</row>
    <row r="263" spans="1:15" x14ac:dyDescent="0.25">
      <c r="A263" s="47">
        <v>7294</v>
      </c>
      <c r="B263" s="47" t="s">
        <v>227</v>
      </c>
      <c r="C263" s="46">
        <v>42654</v>
      </c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</row>
    <row r="264" spans="1:15" x14ac:dyDescent="0.25">
      <c r="A264" s="47">
        <v>7268</v>
      </c>
      <c r="B264" s="47" t="s">
        <v>227</v>
      </c>
      <c r="C264" s="46">
        <v>42667</v>
      </c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</row>
    <row r="265" spans="1:15" x14ac:dyDescent="0.25">
      <c r="A265" s="47">
        <v>7066</v>
      </c>
      <c r="B265" s="47" t="s">
        <v>227</v>
      </c>
      <c r="C265" s="46">
        <v>42695</v>
      </c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</row>
    <row r="266" spans="1:15" x14ac:dyDescent="0.25">
      <c r="A266" s="47">
        <v>6975</v>
      </c>
      <c r="B266" s="47" t="s">
        <v>227</v>
      </c>
      <c r="C266" s="46">
        <v>42786</v>
      </c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</row>
    <row r="267" spans="1:15" x14ac:dyDescent="0.25">
      <c r="A267" s="47">
        <v>6668</v>
      </c>
      <c r="B267" s="47" t="s">
        <v>227</v>
      </c>
      <c r="C267" s="46">
        <v>42786</v>
      </c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</row>
    <row r="268" spans="1:15" x14ac:dyDescent="0.25">
      <c r="A268" s="47">
        <v>7311</v>
      </c>
      <c r="B268" s="47" t="s">
        <v>227</v>
      </c>
      <c r="C268" s="46">
        <v>42786</v>
      </c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</row>
    <row r="269" spans="1:15" x14ac:dyDescent="0.25">
      <c r="A269" s="47">
        <v>6776</v>
      </c>
      <c r="B269" s="47" t="s">
        <v>227</v>
      </c>
      <c r="C269" s="46">
        <v>42786</v>
      </c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</row>
    <row r="270" spans="1:15" x14ac:dyDescent="0.25">
      <c r="A270" s="47">
        <v>6774</v>
      </c>
      <c r="B270" s="47" t="s">
        <v>227</v>
      </c>
      <c r="C270" s="46">
        <v>42786</v>
      </c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</row>
    <row r="271" spans="1:15" x14ac:dyDescent="0.25">
      <c r="A271" s="47">
        <v>6814</v>
      </c>
      <c r="B271" s="47" t="s">
        <v>227</v>
      </c>
      <c r="C271" s="46">
        <v>42871</v>
      </c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</row>
    <row r="272" spans="1:15" x14ac:dyDescent="0.25">
      <c r="A272" s="47">
        <v>7089</v>
      </c>
      <c r="B272" s="47" t="s">
        <v>227</v>
      </c>
      <c r="C272" s="46">
        <v>42871</v>
      </c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</row>
    <row r="273" spans="1:15" x14ac:dyDescent="0.25">
      <c r="A273" s="47">
        <v>6844</v>
      </c>
      <c r="B273" s="47" t="s">
        <v>227</v>
      </c>
      <c r="C273" s="46">
        <v>42871</v>
      </c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</row>
    <row r="274" spans="1:15" x14ac:dyDescent="0.25">
      <c r="A274" s="47">
        <v>7195</v>
      </c>
      <c r="B274" s="47" t="s">
        <v>227</v>
      </c>
      <c r="C274" s="46">
        <v>42871</v>
      </c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</row>
    <row r="275" spans="1:15" x14ac:dyDescent="0.25">
      <c r="A275" s="47">
        <v>6767</v>
      </c>
      <c r="B275" s="47" t="s">
        <v>227</v>
      </c>
      <c r="C275" s="46">
        <v>42871</v>
      </c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</row>
    <row r="276" spans="1:15" x14ac:dyDescent="0.25">
      <c r="A276" s="47">
        <v>7206</v>
      </c>
      <c r="B276" s="47" t="s">
        <v>227</v>
      </c>
      <c r="C276" s="46">
        <v>42871</v>
      </c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</row>
    <row r="277" spans="1:15" x14ac:dyDescent="0.25">
      <c r="A277" s="47">
        <v>7086</v>
      </c>
      <c r="B277" s="47" t="s">
        <v>227</v>
      </c>
      <c r="C277" s="46">
        <v>42871</v>
      </c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</row>
    <row r="278" spans="1:15" x14ac:dyDescent="0.25">
      <c r="A278" s="47">
        <v>6719</v>
      </c>
      <c r="B278" s="47" t="s">
        <v>227</v>
      </c>
      <c r="C278" s="46">
        <v>42871</v>
      </c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</row>
    <row r="279" spans="1:15" x14ac:dyDescent="0.25">
      <c r="A279" s="47">
        <v>7030</v>
      </c>
      <c r="B279" s="47" t="s">
        <v>227</v>
      </c>
      <c r="C279" s="46">
        <v>42871</v>
      </c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</row>
    <row r="280" spans="1:15" x14ac:dyDescent="0.25">
      <c r="A280" s="47">
        <v>7220</v>
      </c>
      <c r="B280" s="47" t="s">
        <v>227</v>
      </c>
      <c r="C280" s="46">
        <v>42871</v>
      </c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</row>
    <row r="281" spans="1:15" x14ac:dyDescent="0.25">
      <c r="A281" s="47">
        <v>7001</v>
      </c>
      <c r="B281" s="47" t="s">
        <v>227</v>
      </c>
      <c r="C281" s="46">
        <v>42872</v>
      </c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</row>
    <row r="282" spans="1:15" x14ac:dyDescent="0.25">
      <c r="A282" s="47">
        <v>6730</v>
      </c>
      <c r="B282" s="47" t="s">
        <v>227</v>
      </c>
      <c r="C282" s="46">
        <v>42893</v>
      </c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</row>
    <row r="283" spans="1:15" x14ac:dyDescent="0.25">
      <c r="A283" s="47">
        <v>6936</v>
      </c>
      <c r="B283" s="47" t="s">
        <v>227</v>
      </c>
      <c r="C283" s="46">
        <v>42902</v>
      </c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</row>
    <row r="284" spans="1:15" x14ac:dyDescent="0.25">
      <c r="A284" s="47">
        <v>6889</v>
      </c>
      <c r="B284" s="47" t="s">
        <v>227</v>
      </c>
      <c r="C284" s="46">
        <v>42902</v>
      </c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</row>
    <row r="285" spans="1:15" x14ac:dyDescent="0.25">
      <c r="A285" s="47">
        <v>6695</v>
      </c>
      <c r="B285" s="47" t="s">
        <v>227</v>
      </c>
      <c r="C285" s="46">
        <v>42902</v>
      </c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</row>
    <row r="286" spans="1:15" x14ac:dyDescent="0.25">
      <c r="A286" s="47">
        <v>7080</v>
      </c>
      <c r="B286" s="47" t="s">
        <v>227</v>
      </c>
      <c r="C286" s="46">
        <v>42902</v>
      </c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</row>
    <row r="287" spans="1:15" x14ac:dyDescent="0.25">
      <c r="A287" s="47">
        <v>7090</v>
      </c>
      <c r="B287" s="47" t="s">
        <v>227</v>
      </c>
      <c r="C287" s="46">
        <v>42902</v>
      </c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</row>
    <row r="288" spans="1:15" x14ac:dyDescent="0.25">
      <c r="A288" s="26">
        <v>7341</v>
      </c>
      <c r="B288" s="26" t="s">
        <v>226</v>
      </c>
      <c r="C288" s="46">
        <v>42312</v>
      </c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</row>
    <row r="289" spans="1:15" x14ac:dyDescent="0.25">
      <c r="A289" s="47">
        <v>7222</v>
      </c>
      <c r="B289" s="47" t="s">
        <v>227</v>
      </c>
      <c r="C289" s="46">
        <v>42902</v>
      </c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</row>
    <row r="290" spans="1:15" x14ac:dyDescent="0.25">
      <c r="A290" s="47">
        <v>6761</v>
      </c>
      <c r="B290" s="47" t="s">
        <v>227</v>
      </c>
      <c r="C290" s="46">
        <v>42902</v>
      </c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</row>
    <row r="291" spans="1:15" x14ac:dyDescent="0.25">
      <c r="A291" s="47">
        <v>7179</v>
      </c>
      <c r="B291" s="47" t="s">
        <v>227</v>
      </c>
      <c r="C291" s="46">
        <v>42902</v>
      </c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</row>
    <row r="292" spans="1:15" x14ac:dyDescent="0.25">
      <c r="A292" s="47">
        <v>6822</v>
      </c>
      <c r="B292" s="47" t="s">
        <v>227</v>
      </c>
      <c r="C292" s="46">
        <v>42905</v>
      </c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</row>
    <row r="293" spans="1:15" x14ac:dyDescent="0.25">
      <c r="A293" s="47">
        <v>7224</v>
      </c>
      <c r="B293" s="47" t="s">
        <v>227</v>
      </c>
      <c r="C293" s="46">
        <v>42919</v>
      </c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</row>
    <row r="294" spans="1:15" x14ac:dyDescent="0.25">
      <c r="A294" s="47">
        <v>7115</v>
      </c>
      <c r="B294" s="47" t="s">
        <v>227</v>
      </c>
      <c r="C294" s="46">
        <v>42922</v>
      </c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</row>
    <row r="295" spans="1:15" x14ac:dyDescent="0.25">
      <c r="A295" s="47">
        <v>7108</v>
      </c>
      <c r="B295" s="47" t="s">
        <v>227</v>
      </c>
      <c r="C295" s="46">
        <v>42922</v>
      </c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</row>
    <row r="296" spans="1:15" x14ac:dyDescent="0.25">
      <c r="A296" s="47">
        <v>7244</v>
      </c>
      <c r="B296" s="47" t="s">
        <v>227</v>
      </c>
      <c r="C296" s="46">
        <v>42922</v>
      </c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</row>
    <row r="297" spans="1:15" x14ac:dyDescent="0.25">
      <c r="A297" s="47">
        <v>7229</v>
      </c>
      <c r="B297" s="47" t="s">
        <v>227</v>
      </c>
      <c r="C297" s="46">
        <v>42922</v>
      </c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</row>
    <row r="298" spans="1:15" x14ac:dyDescent="0.25">
      <c r="A298" s="47">
        <v>7251</v>
      </c>
      <c r="B298" s="47" t="s">
        <v>227</v>
      </c>
      <c r="C298" s="46">
        <v>42922</v>
      </c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</row>
    <row r="299" spans="1:15" x14ac:dyDescent="0.25">
      <c r="A299" s="47">
        <v>7394</v>
      </c>
      <c r="B299" s="47" t="s">
        <v>227</v>
      </c>
      <c r="C299" s="46">
        <v>42923</v>
      </c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</row>
    <row r="300" spans="1:15" x14ac:dyDescent="0.25">
      <c r="A300" s="47">
        <v>7004</v>
      </c>
      <c r="B300" s="47" t="s">
        <v>227</v>
      </c>
      <c r="C300" s="46">
        <v>42923</v>
      </c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</row>
    <row r="301" spans="1:15" x14ac:dyDescent="0.25">
      <c r="A301" s="47">
        <v>7291</v>
      </c>
      <c r="B301" s="47" t="s">
        <v>227</v>
      </c>
      <c r="C301" s="46">
        <v>42923</v>
      </c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</row>
    <row r="302" spans="1:15" x14ac:dyDescent="0.25">
      <c r="A302" s="47">
        <v>7104</v>
      </c>
      <c r="B302" s="47" t="s">
        <v>227</v>
      </c>
      <c r="C302" s="46">
        <v>42923</v>
      </c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</row>
    <row r="303" spans="1:15" x14ac:dyDescent="0.25">
      <c r="A303" s="47">
        <v>7019</v>
      </c>
      <c r="B303" s="47" t="s">
        <v>227</v>
      </c>
      <c r="C303" s="46">
        <v>42923</v>
      </c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</row>
    <row r="304" spans="1:15" x14ac:dyDescent="0.25">
      <c r="A304" s="47">
        <v>7147</v>
      </c>
      <c r="B304" s="47" t="s">
        <v>227</v>
      </c>
      <c r="C304" s="46">
        <v>42943</v>
      </c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</row>
    <row r="305" spans="1:15" x14ac:dyDescent="0.25">
      <c r="A305" s="47">
        <v>7171</v>
      </c>
      <c r="B305" s="47" t="s">
        <v>227</v>
      </c>
      <c r="C305" s="46">
        <v>42943</v>
      </c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</row>
    <row r="306" spans="1:15" x14ac:dyDescent="0.25">
      <c r="A306" s="47">
        <v>6985</v>
      </c>
      <c r="B306" s="47" t="s">
        <v>227</v>
      </c>
      <c r="C306" s="46">
        <v>42948</v>
      </c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</row>
    <row r="307" spans="1:15" x14ac:dyDescent="0.25">
      <c r="A307" s="47">
        <v>7214</v>
      </c>
      <c r="B307" s="47" t="s">
        <v>227</v>
      </c>
      <c r="C307" s="46">
        <v>42948</v>
      </c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</row>
    <row r="308" spans="1:15" x14ac:dyDescent="0.25">
      <c r="A308" s="47">
        <v>7180</v>
      </c>
      <c r="B308" s="47" t="s">
        <v>227</v>
      </c>
      <c r="C308" s="46">
        <v>42948</v>
      </c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</row>
    <row r="309" spans="1:15" x14ac:dyDescent="0.25">
      <c r="A309" s="47">
        <v>7406</v>
      </c>
      <c r="B309" s="47" t="s">
        <v>85</v>
      </c>
      <c r="C309" s="46">
        <v>42529</v>
      </c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</row>
    <row r="310" spans="1:15" x14ac:dyDescent="0.25">
      <c r="A310" s="47">
        <v>7208</v>
      </c>
      <c r="B310" s="47" t="s">
        <v>227</v>
      </c>
      <c r="C310" s="46">
        <v>42948</v>
      </c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</row>
    <row r="311" spans="1:15" x14ac:dyDescent="0.25">
      <c r="A311" s="47">
        <v>6863</v>
      </c>
      <c r="B311" s="47" t="s">
        <v>227</v>
      </c>
      <c r="C311" s="46">
        <v>42948</v>
      </c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</row>
    <row r="312" spans="1:15" x14ac:dyDescent="0.25">
      <c r="A312" s="47">
        <v>7029</v>
      </c>
      <c r="B312" s="47" t="s">
        <v>227</v>
      </c>
      <c r="C312" s="46">
        <v>42948</v>
      </c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</row>
    <row r="313" spans="1:15" x14ac:dyDescent="0.25">
      <c r="A313" s="47">
        <v>6655</v>
      </c>
      <c r="B313" s="47" t="s">
        <v>227</v>
      </c>
      <c r="C313" s="46">
        <v>42948</v>
      </c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</row>
    <row r="314" spans="1:15" x14ac:dyDescent="0.25">
      <c r="A314" s="47">
        <v>7215</v>
      </c>
      <c r="B314" s="47" t="s">
        <v>227</v>
      </c>
      <c r="C314" s="46">
        <v>42948</v>
      </c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</row>
    <row r="315" spans="1:15" x14ac:dyDescent="0.25">
      <c r="A315" s="47">
        <v>6996</v>
      </c>
      <c r="B315" s="47" t="s">
        <v>227</v>
      </c>
      <c r="C315" s="46">
        <v>42948</v>
      </c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</row>
    <row r="316" spans="1:15" x14ac:dyDescent="0.25">
      <c r="A316" s="47">
        <v>7386</v>
      </c>
      <c r="B316" s="47" t="s">
        <v>227</v>
      </c>
      <c r="C316" s="46">
        <v>42962</v>
      </c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</row>
    <row r="317" spans="1:15" x14ac:dyDescent="0.25">
      <c r="A317" s="47">
        <v>7134</v>
      </c>
      <c r="B317" s="47" t="s">
        <v>227</v>
      </c>
      <c r="C317" s="46">
        <v>42975</v>
      </c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</row>
    <row r="318" spans="1:15" x14ac:dyDescent="0.25">
      <c r="A318" s="47">
        <v>6986</v>
      </c>
      <c r="B318" s="47" t="s">
        <v>227</v>
      </c>
      <c r="C318" s="46">
        <v>42979</v>
      </c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</row>
    <row r="319" spans="1:15" x14ac:dyDescent="0.25">
      <c r="A319" s="47">
        <v>7112</v>
      </c>
      <c r="B319" s="47" t="s">
        <v>227</v>
      </c>
      <c r="C319" s="46">
        <v>43075</v>
      </c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</row>
    <row r="320" spans="1:15" x14ac:dyDescent="0.25">
      <c r="A320" s="26">
        <v>7211</v>
      </c>
      <c r="B320" s="47" t="s">
        <v>227</v>
      </c>
      <c r="C320" s="46">
        <v>43110</v>
      </c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</row>
    <row r="321" spans="1:15" x14ac:dyDescent="0.25">
      <c r="A321" s="47">
        <v>6861</v>
      </c>
      <c r="B321" s="47" t="s">
        <v>227</v>
      </c>
      <c r="C321" s="46">
        <v>43231</v>
      </c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</row>
    <row r="322" spans="1:15" x14ac:dyDescent="0.25">
      <c r="A322" s="26">
        <v>7441</v>
      </c>
      <c r="B322" s="47" t="s">
        <v>227</v>
      </c>
      <c r="C322" s="46">
        <v>43234</v>
      </c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</row>
    <row r="323" spans="1:15" x14ac:dyDescent="0.25">
      <c r="A323" s="47">
        <v>7442</v>
      </c>
      <c r="B323" s="47" t="s">
        <v>227</v>
      </c>
      <c r="C323" s="46">
        <v>43234</v>
      </c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</row>
    <row r="324" spans="1:15" x14ac:dyDescent="0.25">
      <c r="A324" s="47">
        <v>7443</v>
      </c>
      <c r="B324" s="47" t="s">
        <v>227</v>
      </c>
      <c r="C324" s="46">
        <v>43234</v>
      </c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</row>
    <row r="325" spans="1:15" x14ac:dyDescent="0.25">
      <c r="A325" s="47">
        <v>7445</v>
      </c>
      <c r="B325" s="47" t="s">
        <v>227</v>
      </c>
      <c r="C325" s="46">
        <v>43234</v>
      </c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</row>
    <row r="326" spans="1:15" x14ac:dyDescent="0.25">
      <c r="A326" s="47">
        <v>7447</v>
      </c>
      <c r="B326" s="47" t="s">
        <v>227</v>
      </c>
      <c r="C326" s="46">
        <v>43266</v>
      </c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</row>
    <row r="327" spans="1:15" x14ac:dyDescent="0.25">
      <c r="A327" s="47">
        <v>7449</v>
      </c>
      <c r="B327" s="47" t="s">
        <v>227</v>
      </c>
      <c r="C327" s="46">
        <v>43266</v>
      </c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</row>
    <row r="328" spans="1:15" x14ac:dyDescent="0.25">
      <c r="A328" s="47">
        <v>7450</v>
      </c>
      <c r="B328" s="47" t="s">
        <v>227</v>
      </c>
      <c r="C328" s="46">
        <v>43266</v>
      </c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</row>
    <row r="329" spans="1:15" x14ac:dyDescent="0.25">
      <c r="A329" s="47">
        <v>7451</v>
      </c>
      <c r="B329" s="47" t="s">
        <v>227</v>
      </c>
      <c r="C329" s="46">
        <v>43266</v>
      </c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</row>
    <row r="330" spans="1:15" x14ac:dyDescent="0.25">
      <c r="A330" s="47">
        <v>7309</v>
      </c>
      <c r="B330" s="47" t="s">
        <v>227</v>
      </c>
      <c r="C330" s="46">
        <v>43338</v>
      </c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</row>
    <row r="331" spans="1:15" x14ac:dyDescent="0.25">
      <c r="A331" s="47">
        <v>7032</v>
      </c>
      <c r="B331" s="47" t="s">
        <v>227</v>
      </c>
      <c r="C331" s="46">
        <v>43338</v>
      </c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</row>
    <row r="332" spans="1:15" x14ac:dyDescent="0.25">
      <c r="A332" s="47">
        <v>7049</v>
      </c>
      <c r="B332" s="47" t="s">
        <v>227</v>
      </c>
      <c r="C332" s="46">
        <v>43338</v>
      </c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</row>
    <row r="333" spans="1:15" x14ac:dyDescent="0.25">
      <c r="A333" s="47">
        <v>7448</v>
      </c>
      <c r="B333" s="47" t="s">
        <v>227</v>
      </c>
      <c r="C333" s="46">
        <v>43338</v>
      </c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</row>
    <row r="334" spans="1:15" x14ac:dyDescent="0.25">
      <c r="A334" s="47">
        <v>7307</v>
      </c>
      <c r="B334" s="47" t="s">
        <v>227</v>
      </c>
      <c r="C334" s="46">
        <v>43339</v>
      </c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</row>
    <row r="335" spans="1:15" x14ac:dyDescent="0.25">
      <c r="A335" s="47">
        <v>7097</v>
      </c>
      <c r="B335" s="47" t="s">
        <v>227</v>
      </c>
      <c r="C335" s="46">
        <v>43339</v>
      </c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</row>
    <row r="336" spans="1:15" x14ac:dyDescent="0.25">
      <c r="A336" s="47">
        <v>7082</v>
      </c>
      <c r="B336" s="47" t="s">
        <v>227</v>
      </c>
      <c r="C336" s="46">
        <v>43339</v>
      </c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</row>
    <row r="337" spans="1:15" x14ac:dyDescent="0.25">
      <c r="A337" s="47">
        <v>7300</v>
      </c>
      <c r="B337" s="47" t="s">
        <v>227</v>
      </c>
      <c r="C337" s="46">
        <v>43339</v>
      </c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</row>
    <row r="338" spans="1:15" x14ac:dyDescent="0.25">
      <c r="A338" s="47">
        <v>7062</v>
      </c>
      <c r="B338" s="47" t="s">
        <v>227</v>
      </c>
      <c r="C338" s="46">
        <v>43339</v>
      </c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</row>
    <row r="339" spans="1:15" x14ac:dyDescent="0.25">
      <c r="A339" s="47">
        <v>6870</v>
      </c>
      <c r="B339" s="47" t="s">
        <v>227</v>
      </c>
      <c r="C339" s="46">
        <v>43339</v>
      </c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</row>
    <row r="340" spans="1:15" x14ac:dyDescent="0.25">
      <c r="A340" s="47">
        <v>7023</v>
      </c>
      <c r="B340" s="47" t="s">
        <v>227</v>
      </c>
      <c r="C340" s="46">
        <v>43339</v>
      </c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</row>
    <row r="341" spans="1:15" x14ac:dyDescent="0.25">
      <c r="A341" s="47">
        <v>6828</v>
      </c>
      <c r="B341" s="47" t="s">
        <v>85</v>
      </c>
      <c r="C341" s="46">
        <v>42646</v>
      </c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</row>
    <row r="342" spans="1:15" x14ac:dyDescent="0.25">
      <c r="A342" s="47">
        <v>7044</v>
      </c>
      <c r="B342" s="47" t="s">
        <v>227</v>
      </c>
      <c r="C342" s="46">
        <v>43339</v>
      </c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</row>
    <row r="343" spans="1:15" x14ac:dyDescent="0.25">
      <c r="A343" s="47">
        <v>7022</v>
      </c>
      <c r="B343" s="47" t="s">
        <v>227</v>
      </c>
      <c r="C343" s="46">
        <v>43339</v>
      </c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</row>
    <row r="344" spans="1:15" x14ac:dyDescent="0.25">
      <c r="A344" s="47">
        <v>7037</v>
      </c>
      <c r="B344" s="47" t="s">
        <v>227</v>
      </c>
      <c r="C344" s="46">
        <v>43339</v>
      </c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</row>
    <row r="345" spans="1:15" x14ac:dyDescent="0.25">
      <c r="A345" s="47">
        <v>7040</v>
      </c>
      <c r="B345" s="47" t="s">
        <v>227</v>
      </c>
      <c r="C345" s="46">
        <v>43339</v>
      </c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</row>
    <row r="346" spans="1:15" x14ac:dyDescent="0.25">
      <c r="A346" s="26">
        <v>7346</v>
      </c>
      <c r="B346" s="26" t="s">
        <v>86</v>
      </c>
      <c r="C346" s="46">
        <v>42648</v>
      </c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</row>
    <row r="347" spans="1:15" x14ac:dyDescent="0.25">
      <c r="A347" s="26">
        <v>7343</v>
      </c>
      <c r="B347" s="26" t="s">
        <v>86</v>
      </c>
      <c r="C347" s="46">
        <v>42650</v>
      </c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</row>
    <row r="348" spans="1:15" x14ac:dyDescent="0.25">
      <c r="A348" s="47">
        <v>6933</v>
      </c>
      <c r="B348" s="47" t="s">
        <v>227</v>
      </c>
      <c r="C348" s="46">
        <v>43340</v>
      </c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</row>
    <row r="349" spans="1:15" x14ac:dyDescent="0.25">
      <c r="A349" s="47">
        <v>7020</v>
      </c>
      <c r="B349" s="47" t="s">
        <v>227</v>
      </c>
      <c r="C349" s="46">
        <v>43390</v>
      </c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</row>
    <row r="350" spans="1:15" x14ac:dyDescent="0.25">
      <c r="A350" s="47">
        <v>7021</v>
      </c>
      <c r="B350" s="47" t="s">
        <v>227</v>
      </c>
      <c r="C350" s="46">
        <v>43390</v>
      </c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</row>
    <row r="351" spans="1:15" x14ac:dyDescent="0.25">
      <c r="A351" s="26">
        <v>7409</v>
      </c>
      <c r="B351" s="26" t="s">
        <v>85</v>
      </c>
      <c r="C351" s="46">
        <v>42776</v>
      </c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</row>
    <row r="352" spans="1:15" x14ac:dyDescent="0.25">
      <c r="A352" s="26">
        <v>7408</v>
      </c>
      <c r="B352" s="26" t="s">
        <v>85</v>
      </c>
      <c r="C352" s="46">
        <v>42776</v>
      </c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</row>
    <row r="353" spans="1:15" x14ac:dyDescent="0.25">
      <c r="A353" s="26">
        <v>7407</v>
      </c>
      <c r="B353" s="26" t="s">
        <v>85</v>
      </c>
      <c r="C353" s="46">
        <v>42776</v>
      </c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</row>
    <row r="354" spans="1:15" x14ac:dyDescent="0.25">
      <c r="A354" s="47">
        <v>7033</v>
      </c>
      <c r="B354" s="47" t="s">
        <v>227</v>
      </c>
      <c r="C354" s="46">
        <v>43390</v>
      </c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</row>
    <row r="355" spans="1:15" x14ac:dyDescent="0.25">
      <c r="A355" s="47">
        <v>7036</v>
      </c>
      <c r="B355" s="47" t="s">
        <v>227</v>
      </c>
      <c r="C355" s="46">
        <v>43390</v>
      </c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</row>
    <row r="356" spans="1:15" x14ac:dyDescent="0.25">
      <c r="A356" s="47">
        <v>7017</v>
      </c>
      <c r="B356" s="47" t="s">
        <v>227</v>
      </c>
      <c r="C356" s="46">
        <v>43390</v>
      </c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</row>
    <row r="357" spans="1:15" x14ac:dyDescent="0.25">
      <c r="A357" s="47">
        <v>7025</v>
      </c>
      <c r="B357" s="47" t="s">
        <v>227</v>
      </c>
      <c r="C357" s="46">
        <v>43391</v>
      </c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</row>
    <row r="358" spans="1:15" x14ac:dyDescent="0.25">
      <c r="A358" s="47">
        <v>6905</v>
      </c>
      <c r="B358" s="47" t="s">
        <v>227</v>
      </c>
      <c r="C358" s="46">
        <v>43391</v>
      </c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</row>
    <row r="359" spans="1:15" x14ac:dyDescent="0.25">
      <c r="A359" s="47">
        <v>7002</v>
      </c>
      <c r="B359" s="47" t="s">
        <v>227</v>
      </c>
      <c r="C359" s="46">
        <v>43391</v>
      </c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</row>
    <row r="360" spans="1:15" x14ac:dyDescent="0.25">
      <c r="A360" s="47">
        <v>7016</v>
      </c>
      <c r="B360" s="47" t="s">
        <v>227</v>
      </c>
      <c r="C360" s="46">
        <v>43391</v>
      </c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</row>
    <row r="361" spans="1:15" x14ac:dyDescent="0.25">
      <c r="A361" s="47">
        <v>6937</v>
      </c>
      <c r="B361" s="47" t="s">
        <v>227</v>
      </c>
      <c r="C361" s="46">
        <v>43391</v>
      </c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</row>
    <row r="362" spans="1:15" x14ac:dyDescent="0.25">
      <c r="A362" s="47">
        <v>7024</v>
      </c>
      <c r="B362" s="47" t="s">
        <v>227</v>
      </c>
      <c r="C362" s="46">
        <v>43391</v>
      </c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</row>
    <row r="363" spans="1:15" x14ac:dyDescent="0.25">
      <c r="A363" s="47">
        <v>7111</v>
      </c>
      <c r="B363" s="47" t="s">
        <v>227</v>
      </c>
      <c r="C363" s="46">
        <v>43391</v>
      </c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</row>
    <row r="364" spans="1:15" x14ac:dyDescent="0.25">
      <c r="A364" s="47">
        <v>7069</v>
      </c>
      <c r="B364" s="47" t="s">
        <v>227</v>
      </c>
      <c r="C364" s="46">
        <v>43395</v>
      </c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</row>
    <row r="365" spans="1:15" x14ac:dyDescent="0.25">
      <c r="A365" s="47">
        <v>7072</v>
      </c>
      <c r="B365" s="47" t="s">
        <v>227</v>
      </c>
      <c r="C365" s="46">
        <v>43395</v>
      </c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</row>
    <row r="366" spans="1:15" x14ac:dyDescent="0.25">
      <c r="A366" s="47">
        <v>7073</v>
      </c>
      <c r="B366" s="47" t="s">
        <v>227</v>
      </c>
      <c r="C366" s="46">
        <v>43395</v>
      </c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</row>
    <row r="367" spans="1:15" x14ac:dyDescent="0.25">
      <c r="A367" s="47">
        <v>6876</v>
      </c>
      <c r="B367" s="47" t="s">
        <v>227</v>
      </c>
      <c r="C367" s="46">
        <v>43395</v>
      </c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</row>
    <row r="368" spans="1:15" x14ac:dyDescent="0.25">
      <c r="A368" s="47">
        <v>7154</v>
      </c>
      <c r="B368" s="47" t="s">
        <v>227</v>
      </c>
      <c r="C368" s="46">
        <v>43402</v>
      </c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</row>
    <row r="369" spans="1:15" x14ac:dyDescent="0.25">
      <c r="A369" s="47">
        <v>7278</v>
      </c>
      <c r="B369" s="47" t="s">
        <v>227</v>
      </c>
      <c r="C369" s="46">
        <v>43402</v>
      </c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</row>
    <row r="370" spans="1:15" x14ac:dyDescent="0.25">
      <c r="A370" s="47">
        <v>7288</v>
      </c>
      <c r="B370" s="47" t="s">
        <v>227</v>
      </c>
      <c r="C370" s="46">
        <v>43405</v>
      </c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</row>
    <row r="371" spans="1:15" x14ac:dyDescent="0.25">
      <c r="A371" s="47">
        <v>7142</v>
      </c>
      <c r="B371" s="47" t="s">
        <v>227</v>
      </c>
      <c r="C371" s="46">
        <v>43405</v>
      </c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</row>
    <row r="372" spans="1:15" x14ac:dyDescent="0.25">
      <c r="A372" s="47">
        <v>7003</v>
      </c>
      <c r="B372" s="47" t="s">
        <v>227</v>
      </c>
      <c r="C372" s="46">
        <v>43406</v>
      </c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</row>
    <row r="373" spans="1:15" x14ac:dyDescent="0.25">
      <c r="A373" s="47">
        <v>6855</v>
      </c>
      <c r="B373" s="47" t="s">
        <v>227</v>
      </c>
      <c r="C373" s="46">
        <v>43415</v>
      </c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</row>
    <row r="374" spans="1:15" x14ac:dyDescent="0.25">
      <c r="A374" s="47">
        <v>6729</v>
      </c>
      <c r="B374" s="47" t="s">
        <v>227</v>
      </c>
      <c r="C374" s="46">
        <v>43513</v>
      </c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</row>
    <row r="375" spans="1:15" x14ac:dyDescent="0.25">
      <c r="A375" s="47">
        <v>7078</v>
      </c>
      <c r="B375" s="47" t="s">
        <v>227</v>
      </c>
      <c r="C375" s="46">
        <v>43513</v>
      </c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</row>
    <row r="376" spans="1:15" x14ac:dyDescent="0.25">
      <c r="A376" s="47">
        <v>7065</v>
      </c>
      <c r="B376" s="47" t="s">
        <v>227</v>
      </c>
      <c r="C376" s="46">
        <v>43534</v>
      </c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</row>
    <row r="377" spans="1:15" x14ac:dyDescent="0.25">
      <c r="A377" s="47">
        <v>7226</v>
      </c>
      <c r="B377" s="47" t="s">
        <v>227</v>
      </c>
      <c r="C377" s="46">
        <v>43535</v>
      </c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</row>
    <row r="378" spans="1:15" x14ac:dyDescent="0.25">
      <c r="A378" s="47">
        <v>6771</v>
      </c>
      <c r="B378" s="47" t="s">
        <v>227</v>
      </c>
      <c r="C378" s="46">
        <v>43582</v>
      </c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</row>
    <row r="379" spans="1:15" x14ac:dyDescent="0.25">
      <c r="A379" s="47">
        <v>7350</v>
      </c>
      <c r="B379" s="47" t="s">
        <v>85</v>
      </c>
      <c r="C379" s="46">
        <v>42905</v>
      </c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</row>
    <row r="380" spans="1:15" x14ac:dyDescent="0.25">
      <c r="A380" s="47">
        <v>6831</v>
      </c>
      <c r="B380" s="47" t="s">
        <v>85</v>
      </c>
      <c r="C380" s="46">
        <v>42905</v>
      </c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</row>
    <row r="381" spans="1:15" x14ac:dyDescent="0.25">
      <c r="A381" s="47">
        <v>7292</v>
      </c>
      <c r="B381" s="47" t="s">
        <v>227</v>
      </c>
      <c r="C381" s="46">
        <v>43582</v>
      </c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</row>
    <row r="382" spans="1:15" x14ac:dyDescent="0.25">
      <c r="A382" s="47">
        <v>7167</v>
      </c>
      <c r="B382" s="47" t="s">
        <v>227</v>
      </c>
      <c r="C382" s="46">
        <v>43582</v>
      </c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</row>
    <row r="383" spans="1:15" x14ac:dyDescent="0.25">
      <c r="A383" s="47">
        <v>7261</v>
      </c>
      <c r="B383" s="47" t="s">
        <v>227</v>
      </c>
      <c r="C383" s="46">
        <v>43582</v>
      </c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</row>
    <row r="384" spans="1:15" x14ac:dyDescent="0.25">
      <c r="A384" s="47">
        <v>7310</v>
      </c>
      <c r="B384" s="47" t="s">
        <v>227</v>
      </c>
      <c r="C384" s="46">
        <v>43582</v>
      </c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</row>
    <row r="385" spans="1:15" x14ac:dyDescent="0.25">
      <c r="A385" s="47">
        <v>6768</v>
      </c>
      <c r="B385" s="47" t="s">
        <v>227</v>
      </c>
      <c r="C385" s="46">
        <v>43582</v>
      </c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</row>
    <row r="386" spans="1:15" x14ac:dyDescent="0.25">
      <c r="A386" s="47">
        <v>7204</v>
      </c>
      <c r="B386" s="47" t="s">
        <v>227</v>
      </c>
      <c r="C386" s="46">
        <v>43582</v>
      </c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</row>
    <row r="387" spans="1:15" x14ac:dyDescent="0.25">
      <c r="A387" s="47">
        <v>7369</v>
      </c>
      <c r="B387" s="47" t="s">
        <v>227</v>
      </c>
      <c r="C387" s="46">
        <v>43582</v>
      </c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</row>
    <row r="388" spans="1:15" x14ac:dyDescent="0.25">
      <c r="A388" s="47">
        <v>7077</v>
      </c>
      <c r="B388" s="47" t="s">
        <v>227</v>
      </c>
      <c r="C388" s="46">
        <v>43583</v>
      </c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</row>
    <row r="389" spans="1:15" x14ac:dyDescent="0.25">
      <c r="A389" s="47">
        <v>7267</v>
      </c>
      <c r="B389" s="47" t="s">
        <v>227</v>
      </c>
      <c r="C389" s="46">
        <v>43583</v>
      </c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</row>
    <row r="390" spans="1:15" x14ac:dyDescent="0.25">
      <c r="A390" s="47">
        <v>7135</v>
      </c>
      <c r="B390" s="47" t="s">
        <v>227</v>
      </c>
      <c r="C390" s="46">
        <v>43583</v>
      </c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</row>
    <row r="391" spans="1:15" x14ac:dyDescent="0.25">
      <c r="A391" s="47">
        <v>7241</v>
      </c>
      <c r="B391" s="47" t="s">
        <v>227</v>
      </c>
      <c r="C391" s="46">
        <v>43583</v>
      </c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</row>
    <row r="392" spans="1:15" x14ac:dyDescent="0.25">
      <c r="A392" s="47">
        <v>7272</v>
      </c>
      <c r="B392" s="47" t="s">
        <v>227</v>
      </c>
      <c r="C392" s="46">
        <v>43583</v>
      </c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</row>
    <row r="393" spans="1:15" x14ac:dyDescent="0.25">
      <c r="A393" s="47">
        <v>7306</v>
      </c>
      <c r="B393" s="47" t="s">
        <v>227</v>
      </c>
      <c r="C393" s="46">
        <v>43583</v>
      </c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</row>
    <row r="394" spans="1:15" x14ac:dyDescent="0.25">
      <c r="A394" s="47">
        <v>6883</v>
      </c>
      <c r="B394" s="47" t="s">
        <v>227</v>
      </c>
      <c r="C394" s="46">
        <v>43624</v>
      </c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</row>
    <row r="395" spans="1:15" x14ac:dyDescent="0.25">
      <c r="A395" s="47">
        <v>7010</v>
      </c>
      <c r="B395" s="47" t="s">
        <v>227</v>
      </c>
      <c r="C395" s="46">
        <v>43624</v>
      </c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</row>
    <row r="396" spans="1:15" x14ac:dyDescent="0.25">
      <c r="A396" s="47">
        <v>6923</v>
      </c>
      <c r="B396" s="47" t="s">
        <v>227</v>
      </c>
      <c r="C396" s="46">
        <v>43624</v>
      </c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</row>
    <row r="397" spans="1:15" x14ac:dyDescent="0.25">
      <c r="A397" s="47">
        <v>6725</v>
      </c>
      <c r="B397" s="47" t="s">
        <v>227</v>
      </c>
      <c r="C397" s="46">
        <v>43624</v>
      </c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</row>
    <row r="398" spans="1:15" x14ac:dyDescent="0.25">
      <c r="A398" s="47">
        <v>7302</v>
      </c>
      <c r="B398" s="47" t="s">
        <v>227</v>
      </c>
      <c r="C398" s="46">
        <v>43624</v>
      </c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</row>
    <row r="399" spans="1:15" x14ac:dyDescent="0.25">
      <c r="A399" s="47">
        <v>7308</v>
      </c>
      <c r="B399" s="47" t="s">
        <v>227</v>
      </c>
      <c r="C399" s="46">
        <v>43624</v>
      </c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</row>
    <row r="400" spans="1:15" x14ac:dyDescent="0.25">
      <c r="A400" s="47">
        <v>7305</v>
      </c>
      <c r="B400" s="47" t="s">
        <v>227</v>
      </c>
      <c r="C400" s="46">
        <v>43624</v>
      </c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</row>
    <row r="401" spans="1:15" x14ac:dyDescent="0.25">
      <c r="A401" s="47">
        <v>7331</v>
      </c>
      <c r="B401" s="47" t="s">
        <v>227</v>
      </c>
      <c r="C401" s="46">
        <v>43624</v>
      </c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</row>
    <row r="402" spans="1:15" x14ac:dyDescent="0.25">
      <c r="A402" s="47">
        <v>7015</v>
      </c>
      <c r="B402" s="47" t="s">
        <v>227</v>
      </c>
      <c r="C402" s="46">
        <v>43624</v>
      </c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</row>
    <row r="403" spans="1:15" x14ac:dyDescent="0.25">
      <c r="A403" s="47">
        <v>6856</v>
      </c>
      <c r="B403" s="47" t="s">
        <v>227</v>
      </c>
      <c r="C403" s="46">
        <v>43624</v>
      </c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</row>
    <row r="404" spans="1:15" x14ac:dyDescent="0.25">
      <c r="A404" s="47">
        <v>7011</v>
      </c>
      <c r="B404" s="47" t="s">
        <v>227</v>
      </c>
      <c r="C404" s="46">
        <v>43624</v>
      </c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</row>
    <row r="405" spans="1:15" x14ac:dyDescent="0.25">
      <c r="A405" s="47">
        <v>6977</v>
      </c>
      <c r="B405" s="47" t="s">
        <v>227</v>
      </c>
      <c r="C405" s="46">
        <v>43624</v>
      </c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</row>
    <row r="406" spans="1:15" x14ac:dyDescent="0.25">
      <c r="A406" s="47">
        <v>7018</v>
      </c>
      <c r="B406" s="47" t="s">
        <v>227</v>
      </c>
      <c r="C406" s="46">
        <v>43624</v>
      </c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</row>
    <row r="407" spans="1:15" x14ac:dyDescent="0.25">
      <c r="A407" s="47">
        <v>6976</v>
      </c>
      <c r="B407" s="47" t="s">
        <v>227</v>
      </c>
      <c r="C407" s="46">
        <v>43657</v>
      </c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</row>
    <row r="408" spans="1:15" x14ac:dyDescent="0.25">
      <c r="A408" s="47">
        <v>7323</v>
      </c>
      <c r="B408" s="47" t="s">
        <v>227</v>
      </c>
      <c r="C408" s="46">
        <v>43657</v>
      </c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</row>
    <row r="409" spans="1:15" x14ac:dyDescent="0.25">
      <c r="A409" s="26">
        <v>6827</v>
      </c>
      <c r="B409" s="26" t="s">
        <v>85</v>
      </c>
      <c r="C409" s="46">
        <v>43223</v>
      </c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</row>
    <row r="410" spans="1:15" x14ac:dyDescent="0.25">
      <c r="A410" s="47">
        <v>18048980</v>
      </c>
      <c r="B410" s="47" t="s">
        <v>227</v>
      </c>
      <c r="C410" s="46">
        <v>43700</v>
      </c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</row>
    <row r="411" spans="1:15" x14ac:dyDescent="0.25">
      <c r="A411" s="47">
        <v>6969</v>
      </c>
      <c r="B411" s="47" t="s">
        <v>227</v>
      </c>
      <c r="C411" s="46">
        <v>43737</v>
      </c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</row>
    <row r="412" spans="1:15" x14ac:dyDescent="0.25">
      <c r="A412" s="47">
        <v>6966</v>
      </c>
      <c r="B412" s="47" t="s">
        <v>227</v>
      </c>
      <c r="C412" s="46">
        <v>43737</v>
      </c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</row>
    <row r="413" spans="1:15" x14ac:dyDescent="0.25">
      <c r="A413" s="47">
        <v>7254</v>
      </c>
      <c r="B413" s="47" t="s">
        <v>227</v>
      </c>
      <c r="C413" s="46">
        <v>43737</v>
      </c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</row>
    <row r="414" spans="1:15" x14ac:dyDescent="0.25">
      <c r="A414" s="47">
        <v>6726</v>
      </c>
      <c r="B414" s="47" t="s">
        <v>227</v>
      </c>
      <c r="C414" s="46">
        <v>43737</v>
      </c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</row>
    <row r="415" spans="1:15" x14ac:dyDescent="0.25">
      <c r="A415" s="47">
        <v>7283</v>
      </c>
      <c r="B415" s="47" t="s">
        <v>227</v>
      </c>
      <c r="C415" s="46">
        <v>43737</v>
      </c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</row>
    <row r="416" spans="1:15" x14ac:dyDescent="0.25">
      <c r="A416" s="47">
        <v>7279</v>
      </c>
      <c r="B416" s="47" t="s">
        <v>227</v>
      </c>
      <c r="C416" s="46">
        <v>43737</v>
      </c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</row>
    <row r="417" spans="1:15" x14ac:dyDescent="0.25">
      <c r="A417" s="47">
        <v>7284</v>
      </c>
      <c r="B417" s="47" t="s">
        <v>227</v>
      </c>
      <c r="C417" s="46">
        <v>43737</v>
      </c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</row>
    <row r="418" spans="1:15" x14ac:dyDescent="0.25">
      <c r="A418" s="47">
        <v>7315</v>
      </c>
      <c r="B418" s="47" t="s">
        <v>227</v>
      </c>
      <c r="C418" s="46">
        <v>43737</v>
      </c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</row>
    <row r="419" spans="1:15" x14ac:dyDescent="0.25">
      <c r="A419" s="47">
        <v>7312</v>
      </c>
      <c r="B419" s="47" t="s">
        <v>227</v>
      </c>
      <c r="C419" s="46">
        <v>43737</v>
      </c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</row>
    <row r="420" spans="1:15" x14ac:dyDescent="0.25">
      <c r="A420" s="47">
        <v>6887</v>
      </c>
      <c r="B420" s="47" t="s">
        <v>227</v>
      </c>
      <c r="C420" s="46">
        <v>43737</v>
      </c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</row>
    <row r="421" spans="1:15" x14ac:dyDescent="0.25">
      <c r="A421" s="47">
        <v>7170</v>
      </c>
      <c r="B421" s="47" t="s">
        <v>227</v>
      </c>
      <c r="C421" s="46">
        <v>43771</v>
      </c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</row>
    <row r="422" spans="1:15" x14ac:dyDescent="0.25">
      <c r="A422" s="47">
        <v>7174</v>
      </c>
      <c r="B422" s="47" t="s">
        <v>227</v>
      </c>
      <c r="C422" s="46">
        <v>43771</v>
      </c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</row>
    <row r="423" spans="1:15" x14ac:dyDescent="0.25">
      <c r="A423" s="47">
        <v>7397</v>
      </c>
      <c r="B423" s="47" t="s">
        <v>227</v>
      </c>
      <c r="C423" s="46">
        <v>43771</v>
      </c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</row>
    <row r="424" spans="1:15" x14ac:dyDescent="0.25">
      <c r="A424" s="47">
        <v>7196</v>
      </c>
      <c r="B424" s="47" t="s">
        <v>227</v>
      </c>
      <c r="C424" s="46">
        <v>43771</v>
      </c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</row>
    <row r="425" spans="1:15" x14ac:dyDescent="0.25">
      <c r="A425" s="47">
        <v>7435</v>
      </c>
      <c r="B425" s="47" t="s">
        <v>227</v>
      </c>
      <c r="C425" s="46">
        <v>43771</v>
      </c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</row>
    <row r="426" spans="1:15" x14ac:dyDescent="0.25">
      <c r="A426" s="47">
        <v>6666</v>
      </c>
      <c r="B426" s="47" t="s">
        <v>227</v>
      </c>
      <c r="C426" s="46">
        <v>43771</v>
      </c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</row>
    <row r="427" spans="1:15" x14ac:dyDescent="0.25">
      <c r="A427" s="47">
        <v>7391</v>
      </c>
      <c r="B427" s="47" t="s">
        <v>227</v>
      </c>
      <c r="C427" s="46">
        <v>43771</v>
      </c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</row>
    <row r="428" spans="1:15" x14ac:dyDescent="0.25">
      <c r="A428" s="47">
        <v>7299</v>
      </c>
      <c r="B428" s="47" t="s">
        <v>227</v>
      </c>
      <c r="C428" s="46">
        <v>43792</v>
      </c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</row>
    <row r="429" spans="1:15" x14ac:dyDescent="0.25">
      <c r="A429" s="47">
        <v>6847</v>
      </c>
      <c r="B429" s="47" t="s">
        <v>227</v>
      </c>
      <c r="C429" s="46">
        <v>43792</v>
      </c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</row>
    <row r="430" spans="1:15" x14ac:dyDescent="0.25">
      <c r="A430" s="47">
        <v>7124</v>
      </c>
      <c r="B430" s="47" t="s">
        <v>227</v>
      </c>
      <c r="C430" s="46">
        <v>43792</v>
      </c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</row>
    <row r="431" spans="1:15" x14ac:dyDescent="0.25">
      <c r="A431" s="47">
        <v>7175</v>
      </c>
      <c r="B431" s="47" t="s">
        <v>87</v>
      </c>
      <c r="C431" s="46">
        <v>43792</v>
      </c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</row>
    <row r="432" spans="1:15" x14ac:dyDescent="0.25">
      <c r="A432" s="47">
        <v>6710</v>
      </c>
      <c r="B432" s="47" t="s">
        <v>227</v>
      </c>
      <c r="C432" s="46">
        <v>43792</v>
      </c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</row>
    <row r="433" spans="1:15" x14ac:dyDescent="0.25">
      <c r="A433" s="47">
        <v>7277</v>
      </c>
      <c r="B433" s="47" t="s">
        <v>227</v>
      </c>
      <c r="C433" s="46">
        <v>43792</v>
      </c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</row>
    <row r="434" spans="1:15" x14ac:dyDescent="0.25">
      <c r="A434" s="47">
        <v>7202</v>
      </c>
      <c r="B434" s="47" t="s">
        <v>227</v>
      </c>
      <c r="C434" s="46">
        <v>43792</v>
      </c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</row>
    <row r="435" spans="1:15" x14ac:dyDescent="0.25">
      <c r="A435" s="47">
        <v>7131</v>
      </c>
      <c r="B435" s="47" t="s">
        <v>227</v>
      </c>
      <c r="C435" s="46">
        <v>43792</v>
      </c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</row>
    <row r="436" spans="1:15" x14ac:dyDescent="0.25">
      <c r="A436" s="47">
        <v>7446</v>
      </c>
      <c r="B436" s="47" t="s">
        <v>227</v>
      </c>
      <c r="C436" s="46">
        <v>43820</v>
      </c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</row>
    <row r="437" spans="1:15" x14ac:dyDescent="0.25">
      <c r="A437" s="47">
        <v>6927</v>
      </c>
      <c r="B437" s="47" t="s">
        <v>87</v>
      </c>
      <c r="C437" s="46">
        <v>43885</v>
      </c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</row>
    <row r="438" spans="1:15" x14ac:dyDescent="0.25">
      <c r="A438" s="47">
        <v>7127</v>
      </c>
      <c r="B438" s="47" t="s">
        <v>87</v>
      </c>
      <c r="C438" s="46">
        <v>43885</v>
      </c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</row>
    <row r="439" spans="1:15" x14ac:dyDescent="0.25">
      <c r="A439" s="47">
        <v>7225</v>
      </c>
      <c r="B439" s="47" t="s">
        <v>87</v>
      </c>
      <c r="C439" s="46">
        <v>43885</v>
      </c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</row>
    <row r="440" spans="1:15" x14ac:dyDescent="0.25">
      <c r="A440" s="47">
        <v>20910635</v>
      </c>
      <c r="B440" s="47" t="s">
        <v>227</v>
      </c>
      <c r="C440" s="48">
        <v>44040</v>
      </c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</row>
    <row r="441" spans="1:15" x14ac:dyDescent="0.25">
      <c r="A441" s="47">
        <v>20910636</v>
      </c>
      <c r="B441" s="47" t="s">
        <v>227</v>
      </c>
      <c r="C441" s="48">
        <v>44040</v>
      </c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</row>
    <row r="442" spans="1:15" x14ac:dyDescent="0.25">
      <c r="A442" s="47">
        <v>20910637</v>
      </c>
      <c r="B442" s="47" t="s">
        <v>227</v>
      </c>
      <c r="C442" s="48">
        <v>44040</v>
      </c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</row>
    <row r="443" spans="1:15" x14ac:dyDescent="0.25">
      <c r="A443" s="47">
        <v>20910638</v>
      </c>
      <c r="B443" s="47" t="s">
        <v>227</v>
      </c>
      <c r="C443" s="48">
        <v>44040</v>
      </c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</row>
    <row r="444" spans="1:15" x14ac:dyDescent="0.25">
      <c r="A444" s="47">
        <v>20910639</v>
      </c>
      <c r="B444" s="47" t="s">
        <v>227</v>
      </c>
      <c r="C444" s="48">
        <v>44040</v>
      </c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</row>
    <row r="445" spans="1:15" x14ac:dyDescent="0.25">
      <c r="A445" s="47">
        <v>20910640</v>
      </c>
      <c r="B445" s="47" t="s">
        <v>227</v>
      </c>
      <c r="C445" s="48">
        <v>44040</v>
      </c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</row>
    <row r="446" spans="1:15" x14ac:dyDescent="0.25">
      <c r="A446" s="47">
        <v>20910641</v>
      </c>
      <c r="B446" s="47" t="s">
        <v>227</v>
      </c>
      <c r="C446" s="48">
        <v>44040</v>
      </c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</row>
    <row r="447" spans="1:15" x14ac:dyDescent="0.25">
      <c r="A447" s="47">
        <v>20910642</v>
      </c>
      <c r="B447" s="47" t="s">
        <v>227</v>
      </c>
      <c r="C447" s="48">
        <v>44040</v>
      </c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</row>
    <row r="448" spans="1:15" x14ac:dyDescent="0.25">
      <c r="A448" s="47">
        <v>20910643</v>
      </c>
      <c r="B448" s="47" t="s">
        <v>227</v>
      </c>
      <c r="C448" s="48">
        <v>44040</v>
      </c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</row>
    <row r="449" spans="1:15" x14ac:dyDescent="0.25">
      <c r="A449" s="47">
        <v>20910644</v>
      </c>
      <c r="B449" s="47" t="s">
        <v>227</v>
      </c>
      <c r="C449" s="48">
        <v>44040</v>
      </c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</row>
    <row r="450" spans="1:15" x14ac:dyDescent="0.25">
      <c r="A450" s="47">
        <v>20910645</v>
      </c>
      <c r="B450" s="47" t="s">
        <v>227</v>
      </c>
      <c r="C450" s="48">
        <v>44040</v>
      </c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</row>
    <row r="451" spans="1:15" x14ac:dyDescent="0.25">
      <c r="A451" s="47">
        <v>20910646</v>
      </c>
      <c r="B451" s="47" t="s">
        <v>227</v>
      </c>
      <c r="C451" s="48">
        <v>44040</v>
      </c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</row>
    <row r="452" spans="1:15" x14ac:dyDescent="0.25">
      <c r="A452" s="47">
        <v>20910647</v>
      </c>
      <c r="B452" s="47" t="s">
        <v>227</v>
      </c>
      <c r="C452" s="48">
        <v>44040</v>
      </c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</row>
    <row r="453" spans="1:15" x14ac:dyDescent="0.25">
      <c r="A453" s="47">
        <v>20910648</v>
      </c>
      <c r="B453" s="47" t="s">
        <v>227</v>
      </c>
      <c r="C453" s="48">
        <v>44040</v>
      </c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</row>
    <row r="454" spans="1:15" x14ac:dyDescent="0.25">
      <c r="A454" s="47">
        <v>20910649</v>
      </c>
      <c r="B454" s="47" t="s">
        <v>227</v>
      </c>
      <c r="C454" s="48">
        <v>44040</v>
      </c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</row>
    <row r="455" spans="1:15" x14ac:dyDescent="0.25">
      <c r="A455" s="47">
        <v>20910650</v>
      </c>
      <c r="B455" s="47" t="s">
        <v>227</v>
      </c>
      <c r="C455" s="48">
        <v>44040</v>
      </c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</row>
    <row r="456" spans="1:15" x14ac:dyDescent="0.25">
      <c r="A456" s="47">
        <v>20910651</v>
      </c>
      <c r="B456" s="47" t="s">
        <v>227</v>
      </c>
      <c r="C456" s="48">
        <v>44041</v>
      </c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</row>
    <row r="457" spans="1:15" x14ac:dyDescent="0.25">
      <c r="A457" s="47">
        <v>20910652</v>
      </c>
      <c r="B457" s="47" t="s">
        <v>227</v>
      </c>
      <c r="C457" s="48">
        <v>44041</v>
      </c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</row>
    <row r="458" spans="1:15" x14ac:dyDescent="0.25">
      <c r="A458" s="47">
        <v>20910653</v>
      </c>
      <c r="B458" s="47" t="s">
        <v>227</v>
      </c>
      <c r="C458" s="48">
        <v>44041</v>
      </c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</row>
    <row r="459" spans="1:15" x14ac:dyDescent="0.25">
      <c r="A459" s="47">
        <v>20910654</v>
      </c>
      <c r="B459" s="47" t="s">
        <v>227</v>
      </c>
      <c r="C459" s="48">
        <v>44041</v>
      </c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</row>
    <row r="460" spans="1:15" x14ac:dyDescent="0.25">
      <c r="A460" s="47">
        <v>50449744</v>
      </c>
      <c r="B460" s="47" t="s">
        <v>85</v>
      </c>
      <c r="C460" s="48">
        <v>43517</v>
      </c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</row>
    <row r="461" spans="1:15" x14ac:dyDescent="0.25">
      <c r="A461" s="47">
        <v>20910655</v>
      </c>
      <c r="B461" s="47" t="s">
        <v>227</v>
      </c>
      <c r="C461" s="48">
        <v>44043</v>
      </c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</row>
    <row r="462" spans="1:15" x14ac:dyDescent="0.25">
      <c r="A462" s="47">
        <v>20910656</v>
      </c>
      <c r="B462" s="47" t="s">
        <v>227</v>
      </c>
      <c r="C462" s="48">
        <v>44043</v>
      </c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</row>
    <row r="463" spans="1:15" x14ac:dyDescent="0.25">
      <c r="A463" s="47">
        <v>20910657</v>
      </c>
      <c r="B463" s="47" t="s">
        <v>227</v>
      </c>
      <c r="C463" s="48">
        <v>44043</v>
      </c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</row>
    <row r="464" spans="1:15" x14ac:dyDescent="0.25">
      <c r="A464" s="47">
        <v>20910658</v>
      </c>
      <c r="B464" s="47" t="s">
        <v>227</v>
      </c>
      <c r="C464" s="48">
        <v>44043</v>
      </c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</row>
    <row r="465" spans="1:15" x14ac:dyDescent="0.25">
      <c r="A465" s="47">
        <v>20910659</v>
      </c>
      <c r="B465" s="47" t="s">
        <v>227</v>
      </c>
      <c r="C465" s="48">
        <v>44043</v>
      </c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</row>
    <row r="466" spans="1:15" x14ac:dyDescent="0.25">
      <c r="A466" s="47">
        <v>20910660</v>
      </c>
      <c r="B466" s="47" t="s">
        <v>227</v>
      </c>
      <c r="C466" s="48">
        <v>44043</v>
      </c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</row>
    <row r="467" spans="1:15" x14ac:dyDescent="0.25">
      <c r="A467" s="47">
        <v>20910661</v>
      </c>
      <c r="B467" s="47" t="s">
        <v>227</v>
      </c>
      <c r="C467" s="48">
        <v>44043</v>
      </c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</row>
    <row r="468" spans="1:15" x14ac:dyDescent="0.25">
      <c r="A468" s="47">
        <v>20910662</v>
      </c>
      <c r="B468" s="47" t="s">
        <v>227</v>
      </c>
      <c r="C468" s="48">
        <v>44043</v>
      </c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</row>
    <row r="469" spans="1:15" x14ac:dyDescent="0.25">
      <c r="A469" s="47">
        <v>20910663</v>
      </c>
      <c r="B469" s="47" t="s">
        <v>227</v>
      </c>
      <c r="C469" s="48">
        <v>44043</v>
      </c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</row>
    <row r="470" spans="1:15" x14ac:dyDescent="0.25">
      <c r="A470" s="47">
        <v>20910664</v>
      </c>
      <c r="B470" s="47" t="s">
        <v>227</v>
      </c>
      <c r="C470" s="48">
        <v>44043</v>
      </c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</row>
    <row r="471" spans="1:15" x14ac:dyDescent="0.25">
      <c r="A471" s="47">
        <v>7083</v>
      </c>
      <c r="B471" s="47" t="s">
        <v>227</v>
      </c>
      <c r="C471" s="46">
        <v>44093</v>
      </c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</row>
    <row r="472" spans="1:15" x14ac:dyDescent="0.25">
      <c r="A472" s="47">
        <v>6845</v>
      </c>
      <c r="B472" s="47" t="s">
        <v>227</v>
      </c>
      <c r="C472" s="46">
        <v>44093</v>
      </c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</row>
    <row r="473" spans="1:15" x14ac:dyDescent="0.25">
      <c r="A473" s="47">
        <v>6763</v>
      </c>
      <c r="B473" s="47" t="s">
        <v>227</v>
      </c>
      <c r="C473" s="46">
        <v>44093</v>
      </c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</row>
    <row r="474" spans="1:15" x14ac:dyDescent="0.25">
      <c r="A474" s="47">
        <v>6809</v>
      </c>
      <c r="B474" s="47" t="s">
        <v>227</v>
      </c>
      <c r="C474" s="46">
        <v>44093</v>
      </c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</row>
    <row r="475" spans="1:15" x14ac:dyDescent="0.25">
      <c r="A475" s="47">
        <v>6807</v>
      </c>
      <c r="B475" s="47" t="s">
        <v>227</v>
      </c>
      <c r="C475" s="46">
        <v>44093</v>
      </c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</row>
    <row r="476" spans="1:15" x14ac:dyDescent="0.25">
      <c r="A476" s="47">
        <v>7243</v>
      </c>
      <c r="B476" s="47" t="s">
        <v>227</v>
      </c>
      <c r="C476" s="46">
        <v>44093</v>
      </c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</row>
    <row r="477" spans="1:15" x14ac:dyDescent="0.25">
      <c r="A477" s="47">
        <v>7231</v>
      </c>
      <c r="B477" s="47" t="s">
        <v>227</v>
      </c>
      <c r="C477" s="46">
        <v>44093</v>
      </c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</row>
    <row r="478" spans="1:15" x14ac:dyDescent="0.25">
      <c r="A478" s="47">
        <v>7059</v>
      </c>
      <c r="B478" s="47" t="s">
        <v>227</v>
      </c>
      <c r="C478" s="46">
        <v>44093</v>
      </c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</row>
    <row r="479" spans="1:15" x14ac:dyDescent="0.25">
      <c r="A479" s="47">
        <v>7132</v>
      </c>
      <c r="B479" s="47" t="s">
        <v>227</v>
      </c>
      <c r="C479" s="46">
        <v>44094</v>
      </c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</row>
    <row r="480" spans="1:15" x14ac:dyDescent="0.25">
      <c r="A480" s="47">
        <v>6840</v>
      </c>
      <c r="B480" s="47" t="s">
        <v>227</v>
      </c>
      <c r="C480" s="46">
        <v>44094</v>
      </c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</row>
    <row r="481" spans="1:15" x14ac:dyDescent="0.25">
      <c r="A481" s="47">
        <v>7336</v>
      </c>
      <c r="B481" s="47" t="s">
        <v>227</v>
      </c>
      <c r="C481" s="46">
        <v>44094</v>
      </c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</row>
    <row r="482" spans="1:15" x14ac:dyDescent="0.25">
      <c r="A482" s="47">
        <v>6804</v>
      </c>
      <c r="B482" s="47" t="s">
        <v>227</v>
      </c>
      <c r="C482" s="46">
        <v>44094</v>
      </c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</row>
    <row r="483" spans="1:15" x14ac:dyDescent="0.25">
      <c r="A483" s="47">
        <v>6812</v>
      </c>
      <c r="B483" s="47" t="s">
        <v>227</v>
      </c>
      <c r="C483" s="46">
        <v>44094</v>
      </c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</row>
    <row r="484" spans="1:15" x14ac:dyDescent="0.25">
      <c r="A484" s="47">
        <v>6802</v>
      </c>
      <c r="B484" s="47" t="s">
        <v>227</v>
      </c>
      <c r="C484" s="46">
        <v>44094</v>
      </c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</row>
    <row r="485" spans="1:15" x14ac:dyDescent="0.25">
      <c r="A485" s="47">
        <v>6799</v>
      </c>
      <c r="B485" s="47" t="s">
        <v>227</v>
      </c>
      <c r="C485" s="46">
        <v>44094</v>
      </c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</row>
    <row r="486" spans="1:15" x14ac:dyDescent="0.25">
      <c r="A486" s="47">
        <v>6797</v>
      </c>
      <c r="B486" s="47" t="s">
        <v>227</v>
      </c>
      <c r="C486" s="46">
        <v>44094</v>
      </c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</row>
    <row r="487" spans="1:15" x14ac:dyDescent="0.25">
      <c r="A487" s="47">
        <v>6803</v>
      </c>
      <c r="B487" s="47" t="s">
        <v>227</v>
      </c>
      <c r="C487" s="46">
        <v>44094</v>
      </c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</row>
    <row r="488" spans="1:15" x14ac:dyDescent="0.25">
      <c r="A488" s="47">
        <v>6900</v>
      </c>
      <c r="B488" s="47" t="s">
        <v>227</v>
      </c>
      <c r="C488" s="46">
        <v>44094</v>
      </c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</row>
    <row r="489" spans="1:15" x14ac:dyDescent="0.25">
      <c r="A489" s="47">
        <v>7404</v>
      </c>
      <c r="B489" s="47" t="s">
        <v>86</v>
      </c>
      <c r="C489" s="46">
        <v>43655</v>
      </c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</row>
    <row r="490" spans="1:15" x14ac:dyDescent="0.25">
      <c r="A490" s="47">
        <v>7340</v>
      </c>
      <c r="B490" s="47" t="s">
        <v>226</v>
      </c>
      <c r="C490" s="46">
        <v>43655</v>
      </c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</row>
    <row r="491" spans="1:15" x14ac:dyDescent="0.25">
      <c r="A491" s="47">
        <v>7337</v>
      </c>
      <c r="B491" s="47" t="s">
        <v>226</v>
      </c>
      <c r="C491" s="46">
        <v>43655</v>
      </c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</row>
    <row r="492" spans="1:15" x14ac:dyDescent="0.25">
      <c r="A492" s="26">
        <v>7403</v>
      </c>
      <c r="B492" s="26" t="s">
        <v>86</v>
      </c>
      <c r="C492" s="46">
        <v>43656</v>
      </c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</row>
    <row r="493" spans="1:15" x14ac:dyDescent="0.25">
      <c r="A493" s="26">
        <v>7400</v>
      </c>
      <c r="B493" s="26" t="s">
        <v>226</v>
      </c>
      <c r="C493" s="46">
        <v>43656</v>
      </c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</row>
    <row r="494" spans="1:15" x14ac:dyDescent="0.25">
      <c r="A494" s="47">
        <v>6896</v>
      </c>
      <c r="B494" s="47" t="s">
        <v>227</v>
      </c>
      <c r="C494" s="46">
        <v>44094</v>
      </c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</row>
    <row r="495" spans="1:15" x14ac:dyDescent="0.25">
      <c r="A495" s="47">
        <v>6902</v>
      </c>
      <c r="B495" s="47" t="s">
        <v>227</v>
      </c>
      <c r="C495" s="46">
        <v>44094</v>
      </c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</row>
    <row r="496" spans="1:15" x14ac:dyDescent="0.25">
      <c r="A496" s="47">
        <v>6898</v>
      </c>
      <c r="B496" s="47" t="s">
        <v>227</v>
      </c>
      <c r="C496" s="46">
        <v>44094</v>
      </c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</row>
    <row r="497" spans="1:15" x14ac:dyDescent="0.25">
      <c r="A497" s="47">
        <v>6894</v>
      </c>
      <c r="B497" s="47" t="s">
        <v>227</v>
      </c>
      <c r="C497" s="46">
        <v>44094</v>
      </c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</row>
    <row r="498" spans="1:15" x14ac:dyDescent="0.25">
      <c r="A498" s="47">
        <v>6899</v>
      </c>
      <c r="B498" s="47" t="s">
        <v>227</v>
      </c>
      <c r="C498" s="46">
        <v>44094</v>
      </c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</row>
    <row r="499" spans="1:15" x14ac:dyDescent="0.25">
      <c r="A499" s="47">
        <v>6846</v>
      </c>
      <c r="B499" s="47" t="s">
        <v>227</v>
      </c>
      <c r="C499" s="46">
        <v>44100</v>
      </c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</row>
    <row r="500" spans="1:15" x14ac:dyDescent="0.25">
      <c r="A500" s="47">
        <v>7129</v>
      </c>
      <c r="B500" s="47" t="s">
        <v>227</v>
      </c>
      <c r="C500" s="46">
        <v>44100</v>
      </c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</row>
    <row r="501" spans="1:15" x14ac:dyDescent="0.25">
      <c r="A501" s="47">
        <v>6960</v>
      </c>
      <c r="B501" s="47" t="s">
        <v>227</v>
      </c>
      <c r="C501" s="46">
        <v>44100</v>
      </c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</row>
    <row r="502" spans="1:15" x14ac:dyDescent="0.25">
      <c r="A502" s="47">
        <v>7055</v>
      </c>
      <c r="B502" s="47" t="s">
        <v>227</v>
      </c>
      <c r="C502" s="46">
        <v>44100</v>
      </c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</row>
    <row r="503" spans="1:15" x14ac:dyDescent="0.25">
      <c r="A503" s="47">
        <v>6800</v>
      </c>
      <c r="B503" s="47" t="s">
        <v>227</v>
      </c>
      <c r="C503" s="46">
        <v>44100</v>
      </c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</row>
    <row r="504" spans="1:15" x14ac:dyDescent="0.25">
      <c r="A504" s="47">
        <v>7217</v>
      </c>
      <c r="B504" s="47" t="s">
        <v>227</v>
      </c>
      <c r="C504" s="46">
        <v>44100</v>
      </c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</row>
    <row r="505" spans="1:15" x14ac:dyDescent="0.25">
      <c r="A505" s="47">
        <v>7255</v>
      </c>
      <c r="B505" s="47" t="s">
        <v>227</v>
      </c>
      <c r="C505" s="46">
        <v>44101</v>
      </c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</row>
    <row r="506" spans="1:15" x14ac:dyDescent="0.25">
      <c r="A506" s="47">
        <v>7290</v>
      </c>
      <c r="B506" s="47" t="s">
        <v>227</v>
      </c>
      <c r="C506" s="46">
        <v>44101</v>
      </c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</row>
    <row r="507" spans="1:15" x14ac:dyDescent="0.25">
      <c r="A507" s="47">
        <v>6772</v>
      </c>
      <c r="B507" s="47" t="s">
        <v>227</v>
      </c>
      <c r="C507" s="46">
        <v>44101</v>
      </c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</row>
    <row r="508" spans="1:15" x14ac:dyDescent="0.25">
      <c r="A508" s="47">
        <v>6839</v>
      </c>
      <c r="B508" s="47" t="s">
        <v>227</v>
      </c>
      <c r="C508" s="46">
        <v>44101</v>
      </c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</row>
    <row r="509" spans="1:15" x14ac:dyDescent="0.25">
      <c r="A509" s="47">
        <v>6703</v>
      </c>
      <c r="B509" s="47" t="s">
        <v>227</v>
      </c>
      <c r="C509" s="46">
        <v>44101</v>
      </c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</row>
    <row r="510" spans="1:15" x14ac:dyDescent="0.25">
      <c r="A510" s="47">
        <v>7247</v>
      </c>
      <c r="B510" s="47" t="s">
        <v>87</v>
      </c>
      <c r="C510" s="46">
        <v>44101</v>
      </c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</row>
    <row r="511" spans="1:15" x14ac:dyDescent="0.25">
      <c r="A511" s="47">
        <v>6810</v>
      </c>
      <c r="B511" s="47" t="s">
        <v>227</v>
      </c>
      <c r="C511" s="46">
        <v>44109</v>
      </c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</row>
    <row r="512" spans="1:15" x14ac:dyDescent="0.25">
      <c r="A512" s="47">
        <v>7067</v>
      </c>
      <c r="B512" s="47" t="s">
        <v>227</v>
      </c>
      <c r="C512" s="46">
        <v>44116</v>
      </c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</row>
    <row r="513" spans="1:15" x14ac:dyDescent="0.25">
      <c r="A513" s="47">
        <v>6984</v>
      </c>
      <c r="B513" s="47" t="s">
        <v>227</v>
      </c>
      <c r="C513" s="46">
        <v>44177</v>
      </c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</row>
    <row r="514" spans="1:15" x14ac:dyDescent="0.25">
      <c r="A514" s="26">
        <v>7289</v>
      </c>
      <c r="B514" s="26" t="s">
        <v>227</v>
      </c>
      <c r="C514" s="46">
        <v>44177</v>
      </c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</row>
    <row r="515" spans="1:15" x14ac:dyDescent="0.25">
      <c r="A515" s="26">
        <v>7263</v>
      </c>
      <c r="B515" s="26" t="s">
        <v>227</v>
      </c>
      <c r="C515" s="46">
        <v>44177</v>
      </c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</row>
    <row r="516" spans="1:15" x14ac:dyDescent="0.25">
      <c r="A516" s="26">
        <v>7103</v>
      </c>
      <c r="B516" s="26" t="s">
        <v>227</v>
      </c>
      <c r="C516" s="46">
        <v>44177</v>
      </c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</row>
    <row r="517" spans="1:15" x14ac:dyDescent="0.25">
      <c r="A517" s="47">
        <v>6862</v>
      </c>
      <c r="B517" s="47" t="s">
        <v>227</v>
      </c>
      <c r="C517" s="46">
        <v>44178</v>
      </c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</row>
    <row r="518" spans="1:15" x14ac:dyDescent="0.25">
      <c r="A518" s="26">
        <v>6983</v>
      </c>
      <c r="B518" s="26" t="s">
        <v>227</v>
      </c>
      <c r="C518" s="46">
        <v>44178</v>
      </c>
      <c r="D518" s="43"/>
      <c r="E518" s="43"/>
      <c r="F518" s="43"/>
      <c r="G518" s="115" t="s">
        <v>231</v>
      </c>
      <c r="H518" s="115"/>
      <c r="I518" s="43"/>
      <c r="J518" s="43"/>
      <c r="K518" s="43"/>
      <c r="L518" s="43"/>
      <c r="M518" s="43"/>
      <c r="N518" s="43"/>
      <c r="O518" s="43"/>
    </row>
    <row r="519" spans="1:15" x14ac:dyDescent="0.25">
      <c r="A519" s="26">
        <v>6988</v>
      </c>
      <c r="B519" s="26" t="s">
        <v>227</v>
      </c>
      <c r="C519" s="46">
        <v>44178</v>
      </c>
      <c r="D519" s="43"/>
      <c r="E519" s="43"/>
      <c r="F519" s="43"/>
      <c r="G519" s="49" t="s">
        <v>232</v>
      </c>
      <c r="H519" s="49">
        <v>248</v>
      </c>
      <c r="I519" s="43"/>
      <c r="J519" s="43"/>
      <c r="K519" s="43"/>
      <c r="L519" s="43"/>
      <c r="M519" s="43"/>
      <c r="N519" s="43"/>
      <c r="O519" s="43"/>
    </row>
    <row r="520" spans="1:15" x14ac:dyDescent="0.25">
      <c r="A520" s="26">
        <v>7230</v>
      </c>
      <c r="B520" s="26" t="s">
        <v>227</v>
      </c>
      <c r="C520" s="46">
        <v>44178</v>
      </c>
      <c r="D520" s="43"/>
      <c r="E520" s="43"/>
      <c r="F520" s="43"/>
      <c r="G520" s="49" t="s">
        <v>233</v>
      </c>
      <c r="H520" s="49">
        <v>335</v>
      </c>
      <c r="I520" s="43"/>
      <c r="J520" s="43"/>
      <c r="K520" s="43"/>
      <c r="L520" s="43"/>
      <c r="M520" s="43"/>
      <c r="N520" s="43"/>
      <c r="O520" s="43"/>
    </row>
    <row r="521" spans="1:15" x14ac:dyDescent="0.25">
      <c r="A521" s="26">
        <v>7141</v>
      </c>
      <c r="B521" s="26" t="s">
        <v>227</v>
      </c>
      <c r="C521" s="46">
        <v>44178</v>
      </c>
      <c r="D521" s="43"/>
      <c r="E521" s="43"/>
      <c r="F521" s="43"/>
      <c r="G521" s="49" t="s">
        <v>234</v>
      </c>
      <c r="H521" s="49">
        <v>175</v>
      </c>
      <c r="I521" s="43"/>
      <c r="J521" s="43"/>
      <c r="K521" s="43"/>
      <c r="L521" s="43"/>
      <c r="M521" s="43"/>
      <c r="N521" s="43"/>
      <c r="O521" s="43"/>
    </row>
    <row r="522" spans="1:15" x14ac:dyDescent="0.25">
      <c r="A522" s="47">
        <v>7126</v>
      </c>
      <c r="B522" s="47" t="s">
        <v>87</v>
      </c>
      <c r="C522" s="46">
        <v>44185</v>
      </c>
      <c r="D522" s="43"/>
      <c r="E522" s="43"/>
      <c r="F522" s="43"/>
      <c r="G522" s="49" t="s">
        <v>235</v>
      </c>
      <c r="H522" s="49">
        <v>36</v>
      </c>
      <c r="I522" s="43"/>
      <c r="J522" s="43"/>
      <c r="K522" s="43"/>
      <c r="L522" s="43"/>
      <c r="M522" s="43"/>
      <c r="N522" s="43"/>
      <c r="O522" s="43"/>
    </row>
    <row r="523" spans="1:15" x14ac:dyDescent="0.25">
      <c r="A523" s="47">
        <v>6790</v>
      </c>
      <c r="B523" s="47" t="s">
        <v>227</v>
      </c>
      <c r="C523" s="46">
        <v>44185</v>
      </c>
      <c r="D523" s="43"/>
      <c r="E523" s="43"/>
      <c r="F523" s="43"/>
      <c r="G523" s="49" t="s">
        <v>236</v>
      </c>
      <c r="H523" s="49">
        <v>38</v>
      </c>
      <c r="I523" s="43"/>
      <c r="J523" s="43"/>
      <c r="K523" s="43"/>
      <c r="L523" s="43"/>
      <c r="M523" s="43"/>
      <c r="N523" s="43"/>
      <c r="O523" s="43"/>
    </row>
    <row r="524" spans="1:15" x14ac:dyDescent="0.25">
      <c r="A524" s="47">
        <v>6885</v>
      </c>
      <c r="B524" s="47" t="s">
        <v>227</v>
      </c>
      <c r="C524" s="46">
        <v>44185</v>
      </c>
      <c r="D524" s="43"/>
      <c r="E524" s="43"/>
      <c r="F524" s="43"/>
      <c r="G524" s="49" t="s">
        <v>237</v>
      </c>
      <c r="H524" s="49">
        <v>39</v>
      </c>
      <c r="I524" s="43"/>
      <c r="J524" s="43"/>
      <c r="K524" s="43"/>
      <c r="L524" s="43"/>
      <c r="M524" s="43"/>
      <c r="N524" s="43"/>
      <c r="O524" s="43"/>
    </row>
    <row r="525" spans="1:15" x14ac:dyDescent="0.25">
      <c r="A525" s="47">
        <v>6954</v>
      </c>
      <c r="B525" s="47" t="s">
        <v>227</v>
      </c>
      <c r="C525" s="46">
        <v>44185</v>
      </c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</row>
    <row r="526" spans="1:15" x14ac:dyDescent="0.25">
      <c r="A526" s="47">
        <v>7259</v>
      </c>
      <c r="B526" s="47" t="s">
        <v>227</v>
      </c>
      <c r="C526" s="46">
        <v>44185</v>
      </c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</row>
    <row r="527" spans="1:15" x14ac:dyDescent="0.25">
      <c r="A527" s="47">
        <v>6980</v>
      </c>
      <c r="B527" s="47" t="s">
        <v>227</v>
      </c>
      <c r="C527" s="46">
        <v>44185</v>
      </c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</row>
    <row r="528" spans="1:15" x14ac:dyDescent="0.25">
      <c r="A528" s="47">
        <v>6916</v>
      </c>
      <c r="B528" s="47" t="s">
        <v>87</v>
      </c>
      <c r="C528" s="46">
        <v>44185</v>
      </c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</row>
    <row r="529" spans="1:15" x14ac:dyDescent="0.25">
      <c r="A529" s="47">
        <v>7063</v>
      </c>
      <c r="B529" s="47" t="s">
        <v>87</v>
      </c>
      <c r="C529" s="46">
        <v>44185</v>
      </c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</row>
    <row r="530" spans="1:15" x14ac:dyDescent="0.25">
      <c r="A530" s="47">
        <v>7052</v>
      </c>
      <c r="B530" s="47" t="s">
        <v>87</v>
      </c>
      <c r="C530" s="46">
        <v>44185</v>
      </c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</row>
    <row r="531" spans="1:15" x14ac:dyDescent="0.25">
      <c r="A531" s="26">
        <v>6924</v>
      </c>
      <c r="B531" s="47" t="s">
        <v>87</v>
      </c>
      <c r="C531" s="46">
        <v>44185</v>
      </c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</row>
    <row r="532" spans="1:15" x14ac:dyDescent="0.25">
      <c r="A532" s="26">
        <v>6978</v>
      </c>
      <c r="B532" s="26" t="s">
        <v>227</v>
      </c>
      <c r="C532" s="46">
        <v>44185</v>
      </c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</row>
    <row r="533" spans="1:15" x14ac:dyDescent="0.25">
      <c r="A533" s="26">
        <v>6918</v>
      </c>
      <c r="B533" s="26" t="s">
        <v>227</v>
      </c>
      <c r="C533" s="46">
        <v>44185</v>
      </c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</row>
    <row r="534" spans="1:15" x14ac:dyDescent="0.25">
      <c r="A534" s="26">
        <v>6919</v>
      </c>
      <c r="B534" s="26" t="s">
        <v>227</v>
      </c>
      <c r="C534" s="46">
        <v>44185</v>
      </c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</row>
    <row r="535" spans="1:15" x14ac:dyDescent="0.25">
      <c r="A535" s="26">
        <v>6922</v>
      </c>
      <c r="B535" s="26" t="s">
        <v>227</v>
      </c>
      <c r="C535" s="46">
        <v>44185</v>
      </c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</row>
    <row r="536" spans="1:15" x14ac:dyDescent="0.25">
      <c r="A536" s="26">
        <v>7121</v>
      </c>
      <c r="B536" s="26" t="s">
        <v>227</v>
      </c>
      <c r="C536" s="46">
        <v>44185</v>
      </c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</row>
    <row r="537" spans="1:15" x14ac:dyDescent="0.25">
      <c r="A537" s="26">
        <v>7042</v>
      </c>
      <c r="B537" s="26" t="s">
        <v>227</v>
      </c>
      <c r="C537" s="46">
        <v>44185</v>
      </c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</row>
    <row r="538" spans="1:15" x14ac:dyDescent="0.25">
      <c r="A538" s="26">
        <v>7182</v>
      </c>
      <c r="B538" s="26" t="s">
        <v>227</v>
      </c>
      <c r="C538" s="46">
        <v>44185</v>
      </c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</row>
    <row r="539" spans="1:15" x14ac:dyDescent="0.25">
      <c r="A539" s="26">
        <v>7256</v>
      </c>
      <c r="B539" s="26" t="s">
        <v>227</v>
      </c>
      <c r="C539" s="46">
        <v>44185</v>
      </c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</row>
    <row r="540" spans="1:15" x14ac:dyDescent="0.25">
      <c r="A540" s="26">
        <v>6993</v>
      </c>
      <c r="B540" s="26" t="s">
        <v>227</v>
      </c>
      <c r="C540" s="46">
        <v>44185</v>
      </c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</row>
    <row r="541" spans="1:15" x14ac:dyDescent="0.25">
      <c r="A541" s="26">
        <v>6793</v>
      </c>
      <c r="B541" s="26" t="s">
        <v>227</v>
      </c>
      <c r="C541" s="46">
        <v>44185</v>
      </c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</row>
    <row r="542" spans="1:15" x14ac:dyDescent="0.25">
      <c r="A542" s="26">
        <v>6789</v>
      </c>
      <c r="B542" s="26" t="s">
        <v>227</v>
      </c>
      <c r="C542" s="46">
        <v>44185</v>
      </c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</row>
    <row r="543" spans="1:15" x14ac:dyDescent="0.25">
      <c r="A543" s="47">
        <v>6962</v>
      </c>
      <c r="B543" s="47" t="s">
        <v>227</v>
      </c>
      <c r="C543" s="46">
        <v>44185</v>
      </c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</row>
    <row r="544" spans="1:15" x14ac:dyDescent="0.25">
      <c r="A544" s="47">
        <v>7216</v>
      </c>
      <c r="B544" s="47" t="s">
        <v>227</v>
      </c>
      <c r="C544" s="46">
        <v>44185</v>
      </c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</row>
    <row r="545" spans="1:15" x14ac:dyDescent="0.25">
      <c r="A545" s="47">
        <v>7335</v>
      </c>
      <c r="B545" s="47" t="s">
        <v>227</v>
      </c>
      <c r="C545" s="46">
        <v>44305</v>
      </c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</row>
    <row r="546" spans="1:15" x14ac:dyDescent="0.25">
      <c r="A546" s="47">
        <v>7280</v>
      </c>
      <c r="B546" s="47" t="s">
        <v>227</v>
      </c>
      <c r="C546" s="46">
        <v>44305</v>
      </c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</row>
    <row r="547" spans="1:15" x14ac:dyDescent="0.25">
      <c r="A547" s="47">
        <v>7281</v>
      </c>
      <c r="B547" s="47" t="s">
        <v>227</v>
      </c>
      <c r="C547" s="46">
        <v>44305</v>
      </c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</row>
    <row r="548" spans="1:15" x14ac:dyDescent="0.25">
      <c r="A548" s="26">
        <v>7219</v>
      </c>
      <c r="B548" s="26" t="s">
        <v>227</v>
      </c>
      <c r="C548" s="46">
        <v>44305</v>
      </c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</row>
    <row r="549" spans="1:15" x14ac:dyDescent="0.25">
      <c r="A549" s="26">
        <v>7188</v>
      </c>
      <c r="B549" s="26" t="s">
        <v>227</v>
      </c>
      <c r="C549" s="46">
        <v>44305</v>
      </c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</row>
    <row r="550" spans="1:15" x14ac:dyDescent="0.25">
      <c r="A550" s="26">
        <v>7177</v>
      </c>
      <c r="B550" s="26" t="s">
        <v>227</v>
      </c>
      <c r="C550" s="46">
        <v>44305</v>
      </c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</row>
    <row r="551" spans="1:15" x14ac:dyDescent="0.25">
      <c r="A551" s="26">
        <v>7102</v>
      </c>
      <c r="B551" s="26" t="s">
        <v>227</v>
      </c>
      <c r="C551" s="46">
        <v>44305</v>
      </c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</row>
    <row r="552" spans="1:15" x14ac:dyDescent="0.25">
      <c r="A552" s="26">
        <v>7035</v>
      </c>
      <c r="B552" s="26" t="s">
        <v>227</v>
      </c>
      <c r="C552" s="46">
        <v>44305</v>
      </c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</row>
    <row r="553" spans="1:15" x14ac:dyDescent="0.25">
      <c r="A553" s="47">
        <v>6997</v>
      </c>
      <c r="B553" s="47" t="s">
        <v>227</v>
      </c>
      <c r="C553" s="46">
        <v>44305</v>
      </c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</row>
    <row r="554" spans="1:15" x14ac:dyDescent="0.25">
      <c r="A554" s="26">
        <v>7118</v>
      </c>
      <c r="B554" s="26" t="s">
        <v>227</v>
      </c>
      <c r="C554" s="46">
        <v>44305</v>
      </c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</row>
    <row r="555" spans="1:15" x14ac:dyDescent="0.25">
      <c r="A555" s="26">
        <v>6938</v>
      </c>
      <c r="B555" s="26" t="s">
        <v>227</v>
      </c>
      <c r="C555" s="46">
        <v>44305</v>
      </c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</row>
    <row r="556" spans="1:15" x14ac:dyDescent="0.25">
      <c r="A556" s="47">
        <v>7452</v>
      </c>
      <c r="B556" s="47" t="s">
        <v>227</v>
      </c>
      <c r="C556" s="46">
        <v>44305</v>
      </c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</row>
    <row r="557" spans="1:15" x14ac:dyDescent="0.25">
      <c r="A557" s="26">
        <v>7140</v>
      </c>
      <c r="B557" s="26" t="s">
        <v>227</v>
      </c>
      <c r="C557" s="46">
        <v>44306</v>
      </c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</row>
    <row r="558" spans="1:15" x14ac:dyDescent="0.25">
      <c r="A558" s="26">
        <v>7228</v>
      </c>
      <c r="B558" s="26" t="s">
        <v>227</v>
      </c>
      <c r="C558" s="46">
        <v>44306</v>
      </c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</row>
    <row r="559" spans="1:15" x14ac:dyDescent="0.25">
      <c r="A559" s="26">
        <v>7099</v>
      </c>
      <c r="B559" s="26" t="s">
        <v>227</v>
      </c>
      <c r="C559" s="46">
        <v>44306</v>
      </c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</row>
    <row r="560" spans="1:15" x14ac:dyDescent="0.25">
      <c r="A560" s="26">
        <v>7031</v>
      </c>
      <c r="B560" s="26" t="s">
        <v>227</v>
      </c>
      <c r="C560" s="46">
        <v>44306</v>
      </c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</row>
    <row r="561" spans="1:15" x14ac:dyDescent="0.25">
      <c r="A561" s="26">
        <v>7114</v>
      </c>
      <c r="B561" s="26" t="s">
        <v>227</v>
      </c>
      <c r="C561" s="46">
        <v>44306</v>
      </c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</row>
    <row r="562" spans="1:15" x14ac:dyDescent="0.25">
      <c r="A562" s="26">
        <v>6930</v>
      </c>
      <c r="B562" s="26" t="s">
        <v>227</v>
      </c>
      <c r="C562" s="46">
        <v>44306</v>
      </c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</row>
    <row r="563" spans="1:15" x14ac:dyDescent="0.25">
      <c r="A563" s="47">
        <v>6682</v>
      </c>
      <c r="B563" s="47" t="s">
        <v>227</v>
      </c>
      <c r="C563" s="46">
        <v>44306</v>
      </c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</row>
    <row r="564" spans="1:15" x14ac:dyDescent="0.25">
      <c r="A564" s="26">
        <v>7152</v>
      </c>
      <c r="B564" s="26" t="s">
        <v>227</v>
      </c>
      <c r="C564" s="46">
        <v>44395</v>
      </c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</row>
    <row r="565" spans="1:15" x14ac:dyDescent="0.25">
      <c r="A565" s="26">
        <v>7148</v>
      </c>
      <c r="B565" s="26" t="s">
        <v>227</v>
      </c>
      <c r="C565" s="46">
        <v>44395</v>
      </c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</row>
    <row r="566" spans="1:15" x14ac:dyDescent="0.25">
      <c r="A566" s="26">
        <v>7094</v>
      </c>
      <c r="B566" s="26" t="s">
        <v>227</v>
      </c>
      <c r="C566" s="46">
        <v>44395</v>
      </c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</row>
    <row r="567" spans="1:15" x14ac:dyDescent="0.25">
      <c r="A567" s="26">
        <v>7210</v>
      </c>
      <c r="B567" s="26" t="s">
        <v>227</v>
      </c>
      <c r="C567" s="46">
        <v>44395</v>
      </c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</row>
    <row r="568" spans="1:15" x14ac:dyDescent="0.25">
      <c r="A568" s="26">
        <v>7205</v>
      </c>
      <c r="B568" s="26" t="s">
        <v>227</v>
      </c>
      <c r="C568" s="46">
        <v>44395</v>
      </c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</row>
    <row r="569" spans="1:15" x14ac:dyDescent="0.25">
      <c r="A569" s="26">
        <v>7213</v>
      </c>
      <c r="B569" s="26" t="s">
        <v>227</v>
      </c>
      <c r="C569" s="46">
        <v>44395</v>
      </c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</row>
    <row r="570" spans="1:15" x14ac:dyDescent="0.25">
      <c r="A570" s="26">
        <v>7234</v>
      </c>
      <c r="B570" s="26" t="s">
        <v>227</v>
      </c>
      <c r="C570" s="46">
        <v>44395</v>
      </c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</row>
    <row r="571" spans="1:15" x14ac:dyDescent="0.25">
      <c r="A571" s="26">
        <v>7233</v>
      </c>
      <c r="B571" s="26" t="s">
        <v>227</v>
      </c>
      <c r="C571" s="46">
        <v>44395</v>
      </c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</row>
    <row r="572" spans="1:15" x14ac:dyDescent="0.25">
      <c r="A572" s="26">
        <v>7043</v>
      </c>
      <c r="B572" s="26" t="s">
        <v>227</v>
      </c>
      <c r="C572" s="46">
        <v>44395</v>
      </c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</row>
    <row r="573" spans="1:15" x14ac:dyDescent="0.25">
      <c r="A573" s="26">
        <v>7212</v>
      </c>
      <c r="B573" s="26" t="s">
        <v>227</v>
      </c>
      <c r="C573" s="46">
        <v>44494</v>
      </c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</row>
    <row r="574" spans="1:15" x14ac:dyDescent="0.25">
      <c r="A574" s="26">
        <v>7176</v>
      </c>
      <c r="B574" s="26" t="s">
        <v>227</v>
      </c>
      <c r="C574" s="46">
        <v>44494</v>
      </c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</row>
    <row r="575" spans="1:15" x14ac:dyDescent="0.25">
      <c r="A575" s="26">
        <v>6991</v>
      </c>
      <c r="B575" s="26" t="s">
        <v>227</v>
      </c>
      <c r="C575" s="46">
        <v>44494</v>
      </c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</row>
    <row r="576" spans="1:15" x14ac:dyDescent="0.25">
      <c r="A576" s="26">
        <v>7223</v>
      </c>
      <c r="B576" s="26" t="s">
        <v>227</v>
      </c>
      <c r="C576" s="46">
        <v>44494</v>
      </c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</row>
    <row r="577" spans="1:15" x14ac:dyDescent="0.25">
      <c r="A577" s="26">
        <v>6880</v>
      </c>
      <c r="B577" s="26" t="s">
        <v>227</v>
      </c>
      <c r="C577" s="46">
        <v>44494</v>
      </c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</row>
    <row r="578" spans="1:15" x14ac:dyDescent="0.25">
      <c r="A578" s="26">
        <v>6944</v>
      </c>
      <c r="B578" s="26" t="s">
        <v>227</v>
      </c>
      <c r="C578" s="46">
        <v>44494</v>
      </c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</row>
    <row r="579" spans="1:15" x14ac:dyDescent="0.25">
      <c r="A579" s="26">
        <v>6950</v>
      </c>
      <c r="B579" s="26" t="s">
        <v>227</v>
      </c>
      <c r="C579" s="46">
        <v>44494</v>
      </c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</row>
    <row r="580" spans="1:15" x14ac:dyDescent="0.25">
      <c r="A580" s="26">
        <v>7084</v>
      </c>
      <c r="B580" s="26" t="s">
        <v>227</v>
      </c>
      <c r="C580" s="46">
        <v>44494</v>
      </c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</row>
    <row r="581" spans="1:15" x14ac:dyDescent="0.25">
      <c r="A581" s="26">
        <v>6874</v>
      </c>
      <c r="B581" s="26" t="s">
        <v>227</v>
      </c>
      <c r="C581" s="46">
        <v>44494</v>
      </c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</row>
    <row r="582" spans="1:15" x14ac:dyDescent="0.25">
      <c r="A582" s="47">
        <v>6970</v>
      </c>
      <c r="B582" s="47" t="s">
        <v>227</v>
      </c>
      <c r="C582" s="46">
        <v>44494</v>
      </c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</row>
    <row r="583" spans="1:15" x14ac:dyDescent="0.25">
      <c r="A583" s="26">
        <v>7133</v>
      </c>
      <c r="B583" s="26" t="s">
        <v>227</v>
      </c>
      <c r="C583" s="46">
        <v>44494</v>
      </c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</row>
    <row r="584" spans="1:15" x14ac:dyDescent="0.25">
      <c r="A584" s="26">
        <v>7143</v>
      </c>
      <c r="B584" s="26" t="s">
        <v>227</v>
      </c>
      <c r="C584" s="46">
        <v>44494</v>
      </c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</row>
    <row r="585" spans="1:15" x14ac:dyDescent="0.25">
      <c r="A585" s="26">
        <v>7207</v>
      </c>
      <c r="B585" s="26" t="s">
        <v>227</v>
      </c>
      <c r="C585" s="46">
        <v>44494</v>
      </c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</row>
    <row r="586" spans="1:15" x14ac:dyDescent="0.25">
      <c r="A586" s="26">
        <v>7192</v>
      </c>
      <c r="B586" s="26" t="s">
        <v>227</v>
      </c>
      <c r="C586" s="46">
        <v>44494</v>
      </c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</row>
    <row r="587" spans="1:15" x14ac:dyDescent="0.25">
      <c r="A587" s="26">
        <v>6872</v>
      </c>
      <c r="B587" s="26" t="s">
        <v>227</v>
      </c>
      <c r="C587" s="46">
        <v>44494</v>
      </c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</row>
    <row r="588" spans="1:15" x14ac:dyDescent="0.25">
      <c r="A588" s="26">
        <v>6940</v>
      </c>
      <c r="B588" s="26" t="s">
        <v>227</v>
      </c>
      <c r="C588" s="46">
        <v>44494</v>
      </c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</row>
    <row r="589" spans="1:15" x14ac:dyDescent="0.25">
      <c r="A589" s="26">
        <v>6875</v>
      </c>
      <c r="B589" s="26" t="s">
        <v>227</v>
      </c>
      <c r="C589" s="46">
        <v>44494</v>
      </c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</row>
    <row r="590" spans="1:15" x14ac:dyDescent="0.25">
      <c r="A590" s="47">
        <v>6765</v>
      </c>
      <c r="B590" s="47" t="s">
        <v>227</v>
      </c>
      <c r="C590" s="46">
        <v>44494</v>
      </c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</row>
    <row r="591" spans="1:15" x14ac:dyDescent="0.25">
      <c r="A591" s="47">
        <v>6691</v>
      </c>
      <c r="B591" s="47" t="s">
        <v>227</v>
      </c>
      <c r="C591" s="46">
        <v>44494</v>
      </c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</row>
    <row r="592" spans="1:15" x14ac:dyDescent="0.25">
      <c r="A592" s="26">
        <v>7107</v>
      </c>
      <c r="B592" s="26" t="s">
        <v>227</v>
      </c>
      <c r="C592" s="46">
        <v>44497</v>
      </c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</row>
    <row r="593" spans="1:15" x14ac:dyDescent="0.25">
      <c r="A593" s="26">
        <v>7411</v>
      </c>
      <c r="B593" s="26" t="s">
        <v>227</v>
      </c>
      <c r="C593" s="46">
        <v>44497</v>
      </c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</row>
    <row r="594" spans="1:15" x14ac:dyDescent="0.25">
      <c r="A594" s="26">
        <v>7176</v>
      </c>
      <c r="B594" s="26" t="s">
        <v>227</v>
      </c>
      <c r="C594" s="46">
        <v>44497</v>
      </c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</row>
    <row r="595" spans="1:15" x14ac:dyDescent="0.25">
      <c r="A595" s="47">
        <v>6697</v>
      </c>
      <c r="B595" s="47" t="s">
        <v>227</v>
      </c>
      <c r="C595" s="46">
        <v>44550</v>
      </c>
      <c r="D595" s="43"/>
      <c r="E595" s="43"/>
      <c r="F595" s="43"/>
      <c r="G595" s="43"/>
      <c r="H595" s="43"/>
      <c r="I595" s="43"/>
      <c r="J595" s="43"/>
      <c r="K595" s="43"/>
      <c r="L595" s="47">
        <v>7324</v>
      </c>
      <c r="M595" s="47" t="s">
        <v>227</v>
      </c>
      <c r="N595" s="50">
        <v>43339</v>
      </c>
      <c r="O595" s="43"/>
    </row>
    <row r="596" spans="1:15" x14ac:dyDescent="0.25">
      <c r="A596" s="47">
        <v>6681</v>
      </c>
      <c r="B596" s="47" t="s">
        <v>227</v>
      </c>
      <c r="C596" s="46">
        <v>44550</v>
      </c>
      <c r="D596" s="43"/>
      <c r="E596" s="43"/>
      <c r="F596" s="43"/>
      <c r="G596" s="43"/>
      <c r="H596" s="43"/>
      <c r="I596" s="43"/>
      <c r="J596" s="43"/>
      <c r="K596" s="43"/>
      <c r="L596" s="47">
        <v>7288</v>
      </c>
      <c r="M596" s="47" t="s">
        <v>227</v>
      </c>
      <c r="N596" s="50">
        <v>43405</v>
      </c>
      <c r="O596" s="43"/>
    </row>
    <row r="597" spans="1:15" x14ac:dyDescent="0.25">
      <c r="A597" s="47">
        <v>6689</v>
      </c>
      <c r="B597" s="47" t="s">
        <v>227</v>
      </c>
      <c r="C597" s="46">
        <v>44550</v>
      </c>
      <c r="D597" s="43"/>
      <c r="E597" s="43"/>
      <c r="F597" s="43"/>
      <c r="G597" s="43"/>
      <c r="H597" s="43"/>
      <c r="I597" s="43"/>
      <c r="J597" s="43"/>
      <c r="K597" s="43"/>
      <c r="L597" s="47">
        <v>7139</v>
      </c>
      <c r="M597" s="47" t="s">
        <v>227</v>
      </c>
      <c r="N597" s="50">
        <v>39316</v>
      </c>
      <c r="O597" s="43"/>
    </row>
    <row r="598" spans="1:15" x14ac:dyDescent="0.25">
      <c r="A598" s="47">
        <v>6702</v>
      </c>
      <c r="B598" s="47" t="s">
        <v>227</v>
      </c>
      <c r="C598" s="46">
        <v>44550</v>
      </c>
      <c r="D598" s="43"/>
      <c r="E598" s="43"/>
      <c r="F598" s="43"/>
      <c r="G598" s="43"/>
      <c r="H598" s="43"/>
      <c r="I598" s="43"/>
      <c r="J598" s="43"/>
      <c r="K598" s="43"/>
      <c r="L598" s="47">
        <v>6850</v>
      </c>
      <c r="M598" s="47" t="s">
        <v>227</v>
      </c>
      <c r="N598" s="50">
        <v>40770</v>
      </c>
      <c r="O598" s="43"/>
    </row>
    <row r="599" spans="1:15" x14ac:dyDescent="0.25">
      <c r="A599" s="47">
        <v>7128</v>
      </c>
      <c r="B599" s="47" t="s">
        <v>227</v>
      </c>
      <c r="C599" s="46">
        <v>44550</v>
      </c>
      <c r="D599" s="43"/>
      <c r="E599" s="43"/>
      <c r="F599" s="43"/>
      <c r="G599" s="43"/>
      <c r="H599" s="43"/>
      <c r="I599" s="43"/>
      <c r="J599" s="43"/>
      <c r="K599" s="43"/>
      <c r="L599" s="47">
        <v>6791</v>
      </c>
      <c r="M599" s="47" t="s">
        <v>227</v>
      </c>
      <c r="N599" s="50">
        <v>43405</v>
      </c>
      <c r="O599" s="43"/>
    </row>
    <row r="600" spans="1:15" x14ac:dyDescent="0.25">
      <c r="A600" s="47">
        <v>6696</v>
      </c>
      <c r="B600" s="47" t="s">
        <v>227</v>
      </c>
      <c r="C600" s="46">
        <v>44550</v>
      </c>
      <c r="D600" s="43"/>
      <c r="E600" s="43"/>
      <c r="F600" s="43"/>
      <c r="G600" s="43"/>
      <c r="H600" s="43"/>
      <c r="I600" s="43"/>
      <c r="J600" s="43"/>
      <c r="K600" s="43"/>
      <c r="L600" s="47">
        <v>6713</v>
      </c>
      <c r="M600" s="47" t="s">
        <v>227</v>
      </c>
      <c r="N600" s="50">
        <v>40624</v>
      </c>
      <c r="O600" s="43"/>
    </row>
    <row r="601" spans="1:15" x14ac:dyDescent="0.25">
      <c r="A601" s="47">
        <v>6699</v>
      </c>
      <c r="B601" s="47" t="s">
        <v>227</v>
      </c>
      <c r="C601" s="46">
        <v>44550</v>
      </c>
      <c r="D601" s="43"/>
      <c r="E601" s="43"/>
      <c r="F601" s="43"/>
      <c r="G601" s="43"/>
      <c r="H601" s="43"/>
      <c r="I601" s="43"/>
      <c r="J601" s="43"/>
      <c r="K601" s="43"/>
      <c r="L601" s="47">
        <v>6692</v>
      </c>
      <c r="M601" s="47" t="s">
        <v>227</v>
      </c>
      <c r="N601" s="50">
        <v>43406</v>
      </c>
      <c r="O601" s="43"/>
    </row>
    <row r="602" spans="1:15" x14ac:dyDescent="0.25">
      <c r="A602" s="47">
        <v>6973</v>
      </c>
      <c r="B602" s="47" t="s">
        <v>227</v>
      </c>
      <c r="C602" s="46">
        <v>44550</v>
      </c>
      <c r="D602" s="43"/>
      <c r="E602" s="43"/>
      <c r="F602" s="43"/>
      <c r="G602" s="43"/>
      <c r="H602" s="43"/>
      <c r="I602" s="43"/>
      <c r="J602" s="43"/>
      <c r="K602" s="43"/>
      <c r="L602" s="47">
        <v>6650</v>
      </c>
      <c r="M602" s="47" t="s">
        <v>227</v>
      </c>
      <c r="N602" s="50">
        <v>41941</v>
      </c>
      <c r="O602" s="43"/>
    </row>
    <row r="603" spans="1:15" x14ac:dyDescent="0.25">
      <c r="A603" s="47">
        <v>6683</v>
      </c>
      <c r="B603" s="47" t="s">
        <v>227</v>
      </c>
      <c r="C603" s="46">
        <v>44556</v>
      </c>
      <c r="D603" s="43"/>
      <c r="E603" s="43"/>
      <c r="F603" s="43"/>
      <c r="G603" s="43"/>
      <c r="H603" s="43"/>
      <c r="I603" s="43"/>
      <c r="J603" s="43"/>
      <c r="K603" s="43"/>
      <c r="L603" s="51">
        <v>14262031</v>
      </c>
      <c r="M603" s="47" t="s">
        <v>227</v>
      </c>
      <c r="N603" s="50">
        <v>43484</v>
      </c>
      <c r="O603" s="43"/>
    </row>
    <row r="604" spans="1:15" x14ac:dyDescent="0.25">
      <c r="A604" s="47">
        <v>6661</v>
      </c>
      <c r="B604" s="47" t="s">
        <v>227</v>
      </c>
      <c r="C604" s="46">
        <v>44556</v>
      </c>
      <c r="D604" s="43"/>
      <c r="E604" s="43"/>
      <c r="F604" s="43"/>
      <c r="G604" s="43"/>
      <c r="H604" s="43"/>
      <c r="I604" s="43"/>
      <c r="J604" s="43"/>
      <c r="K604" s="43"/>
      <c r="L604" s="51">
        <v>18048983</v>
      </c>
      <c r="M604" s="47" t="s">
        <v>227</v>
      </c>
      <c r="N604" s="50">
        <v>43484</v>
      </c>
      <c r="O604" s="43"/>
    </row>
    <row r="605" spans="1:15" x14ac:dyDescent="0.25">
      <c r="A605" s="47">
        <v>6662</v>
      </c>
      <c r="B605" s="47" t="s">
        <v>227</v>
      </c>
      <c r="C605" s="46">
        <v>44556</v>
      </c>
      <c r="D605" s="43"/>
      <c r="E605" s="43"/>
      <c r="F605" s="43"/>
      <c r="G605" s="43"/>
      <c r="H605" s="43"/>
      <c r="I605" s="43"/>
      <c r="J605" s="43"/>
      <c r="K605" s="43"/>
      <c r="L605" s="51">
        <v>18048986</v>
      </c>
      <c r="M605" s="47" t="s">
        <v>227</v>
      </c>
      <c r="N605" s="50">
        <v>43484</v>
      </c>
      <c r="O605" s="43"/>
    </row>
    <row r="606" spans="1:15" x14ac:dyDescent="0.25">
      <c r="A606" s="47">
        <v>6981</v>
      </c>
      <c r="B606" s="47" t="s">
        <v>227</v>
      </c>
      <c r="C606" s="46">
        <v>44556</v>
      </c>
      <c r="D606" s="43"/>
      <c r="E606" s="43"/>
      <c r="F606" s="43"/>
      <c r="G606" s="43"/>
      <c r="H606" s="43"/>
      <c r="I606" s="43"/>
      <c r="J606" s="43"/>
      <c r="K606" s="43"/>
      <c r="L606" s="51">
        <v>18048987</v>
      </c>
      <c r="M606" s="47" t="s">
        <v>227</v>
      </c>
      <c r="N606" s="50">
        <v>43484</v>
      </c>
      <c r="O606" s="43"/>
    </row>
    <row r="607" spans="1:15" x14ac:dyDescent="0.25">
      <c r="A607" s="47">
        <v>6663</v>
      </c>
      <c r="B607" s="47" t="s">
        <v>227</v>
      </c>
      <c r="C607" s="46">
        <v>44556</v>
      </c>
      <c r="D607" s="43"/>
      <c r="E607" s="43"/>
      <c r="F607" s="43"/>
      <c r="G607" s="43"/>
      <c r="H607" s="43"/>
      <c r="I607" s="43"/>
      <c r="J607" s="43"/>
      <c r="K607" s="43"/>
      <c r="L607" s="51">
        <v>18048981</v>
      </c>
      <c r="M607" s="47" t="s">
        <v>227</v>
      </c>
      <c r="N607" s="50">
        <v>43484</v>
      </c>
      <c r="O607" s="43"/>
    </row>
    <row r="608" spans="1:15" x14ac:dyDescent="0.25">
      <c r="A608" s="47">
        <v>6693</v>
      </c>
      <c r="B608" s="47" t="s">
        <v>227</v>
      </c>
      <c r="C608" s="46">
        <v>44556</v>
      </c>
      <c r="D608" s="43"/>
      <c r="E608" s="43"/>
      <c r="F608" s="43"/>
      <c r="G608" s="43"/>
      <c r="H608" s="43"/>
      <c r="I608" s="43"/>
      <c r="J608" s="43"/>
      <c r="K608" s="43"/>
      <c r="L608" s="51">
        <v>18048988</v>
      </c>
      <c r="M608" s="47" t="s">
        <v>227</v>
      </c>
      <c r="N608" s="50">
        <v>43484</v>
      </c>
      <c r="O608" s="43"/>
    </row>
    <row r="609" spans="1:15" x14ac:dyDescent="0.25">
      <c r="A609" s="47">
        <v>6660</v>
      </c>
      <c r="B609" s="47" t="s">
        <v>227</v>
      </c>
      <c r="C609" s="46">
        <v>44556</v>
      </c>
      <c r="D609" s="43"/>
      <c r="E609" s="43"/>
      <c r="F609" s="43"/>
      <c r="G609" s="43"/>
      <c r="H609" s="43"/>
      <c r="I609" s="43"/>
      <c r="J609" s="43"/>
      <c r="K609" s="43"/>
      <c r="L609" s="51">
        <v>14262033</v>
      </c>
      <c r="M609" s="47" t="s">
        <v>227</v>
      </c>
      <c r="N609" s="50">
        <v>43484</v>
      </c>
      <c r="O609" s="43"/>
    </row>
    <row r="610" spans="1:15" x14ac:dyDescent="0.25">
      <c r="A610" s="47">
        <v>6718</v>
      </c>
      <c r="B610" s="47" t="s">
        <v>227</v>
      </c>
      <c r="C610" s="46">
        <v>44556</v>
      </c>
      <c r="D610" s="43"/>
      <c r="E610" s="43"/>
      <c r="F610" s="43"/>
      <c r="G610" s="43"/>
      <c r="H610" s="43"/>
      <c r="I610" s="43"/>
      <c r="J610" s="43"/>
      <c r="K610" s="43"/>
      <c r="L610" s="51">
        <v>14262032</v>
      </c>
      <c r="M610" s="47" t="s">
        <v>227</v>
      </c>
      <c r="N610" s="50">
        <v>43484</v>
      </c>
      <c r="O610" s="43"/>
    </row>
    <row r="611" spans="1:15" x14ac:dyDescent="0.25">
      <c r="A611" s="47">
        <v>6686</v>
      </c>
      <c r="B611" s="47" t="s">
        <v>227</v>
      </c>
      <c r="C611" s="46">
        <v>44556</v>
      </c>
      <c r="D611" s="43"/>
      <c r="E611" s="43"/>
      <c r="F611" s="43"/>
      <c r="G611" s="43"/>
      <c r="H611" s="43"/>
      <c r="I611" s="43"/>
      <c r="J611" s="43"/>
      <c r="K611" s="43"/>
      <c r="L611" s="51">
        <v>18048985</v>
      </c>
      <c r="M611" s="47" t="s">
        <v>227</v>
      </c>
      <c r="N611" s="50">
        <v>43484</v>
      </c>
      <c r="O611" s="43"/>
    </row>
    <row r="612" spans="1:15" x14ac:dyDescent="0.25">
      <c r="A612" s="47">
        <v>6694</v>
      </c>
      <c r="B612" s="47" t="s">
        <v>227</v>
      </c>
      <c r="C612" s="46">
        <v>44556</v>
      </c>
      <c r="D612" s="43"/>
      <c r="E612" s="43"/>
      <c r="F612" s="43"/>
      <c r="G612" s="43"/>
      <c r="H612" s="43"/>
      <c r="I612" s="43"/>
      <c r="J612" s="43"/>
      <c r="K612" s="43"/>
      <c r="L612" s="51">
        <v>18048984</v>
      </c>
      <c r="M612" s="47" t="s">
        <v>227</v>
      </c>
      <c r="N612" s="50">
        <v>43484</v>
      </c>
      <c r="O612" s="43"/>
    </row>
    <row r="613" spans="1:15" x14ac:dyDescent="0.25">
      <c r="A613" s="47">
        <v>6700</v>
      </c>
      <c r="B613" s="47" t="s">
        <v>227</v>
      </c>
      <c r="C613" s="46">
        <v>44556</v>
      </c>
      <c r="D613" s="43"/>
      <c r="E613" s="43"/>
      <c r="F613" s="43"/>
      <c r="G613" s="43"/>
      <c r="H613" s="43"/>
      <c r="I613" s="43"/>
      <c r="J613" s="43"/>
      <c r="K613" s="43"/>
      <c r="L613" s="51">
        <v>7076</v>
      </c>
      <c r="M613" s="47" t="s">
        <v>227</v>
      </c>
      <c r="N613" s="50">
        <v>43506</v>
      </c>
      <c r="O613" s="43"/>
    </row>
    <row r="614" spans="1:15" x14ac:dyDescent="0.25">
      <c r="A614" s="47">
        <v>6701</v>
      </c>
      <c r="B614" s="47" t="s">
        <v>227</v>
      </c>
      <c r="C614" s="46">
        <v>44556</v>
      </c>
      <c r="D614" s="43"/>
      <c r="E614" s="43"/>
      <c r="F614" s="43"/>
      <c r="G614" s="43"/>
      <c r="H614" s="43"/>
      <c r="I614" s="43"/>
      <c r="J614" s="43"/>
      <c r="K614" s="43"/>
      <c r="L614" s="51">
        <v>6837</v>
      </c>
      <c r="M614" s="47" t="s">
        <v>227</v>
      </c>
      <c r="N614" s="50">
        <v>43513</v>
      </c>
      <c r="O614" s="43"/>
    </row>
    <row r="615" spans="1:15" x14ac:dyDescent="0.25">
      <c r="A615" s="47">
        <v>6671</v>
      </c>
      <c r="B615" s="47" t="s">
        <v>227</v>
      </c>
      <c r="C615" s="46">
        <v>44557</v>
      </c>
      <c r="D615" s="43"/>
      <c r="E615" s="43"/>
      <c r="F615" s="43"/>
      <c r="G615" s="43"/>
      <c r="H615" s="43"/>
      <c r="I615" s="43"/>
      <c r="J615" s="43"/>
      <c r="K615" s="43"/>
      <c r="L615" s="51">
        <v>6913</v>
      </c>
      <c r="M615" s="47" t="s">
        <v>227</v>
      </c>
      <c r="N615" s="50">
        <v>43513</v>
      </c>
      <c r="O615" s="43"/>
    </row>
    <row r="616" spans="1:15" x14ac:dyDescent="0.25">
      <c r="A616" s="47">
        <v>6690</v>
      </c>
      <c r="B616" s="47" t="s">
        <v>227</v>
      </c>
      <c r="C616" s="46">
        <v>44557</v>
      </c>
      <c r="D616" s="43"/>
      <c r="E616" s="43"/>
      <c r="F616" s="43"/>
      <c r="G616" s="43"/>
      <c r="H616" s="43"/>
      <c r="I616" s="43"/>
      <c r="J616" s="43"/>
      <c r="K616" s="43"/>
      <c r="L616" s="51">
        <v>7444</v>
      </c>
      <c r="M616" s="47" t="s">
        <v>227</v>
      </c>
      <c r="N616" s="50">
        <v>43534</v>
      </c>
      <c r="O616" s="43"/>
    </row>
    <row r="617" spans="1:15" x14ac:dyDescent="0.25">
      <c r="A617" s="47">
        <v>6698</v>
      </c>
      <c r="B617" s="47" t="s">
        <v>227</v>
      </c>
      <c r="C617" s="46">
        <v>44557</v>
      </c>
      <c r="D617" s="43"/>
      <c r="E617" s="43"/>
      <c r="F617" s="43"/>
      <c r="G617" s="43"/>
      <c r="H617" s="43"/>
      <c r="I617" s="43"/>
      <c r="J617" s="43"/>
      <c r="K617" s="43"/>
      <c r="L617" s="51">
        <v>7161</v>
      </c>
      <c r="M617" s="47" t="s">
        <v>227</v>
      </c>
      <c r="N617" s="50">
        <v>43547</v>
      </c>
      <c r="O617" s="43"/>
    </row>
    <row r="618" spans="1:15" x14ac:dyDescent="0.25">
      <c r="A618" s="47">
        <v>7153</v>
      </c>
      <c r="B618" s="47" t="s">
        <v>227</v>
      </c>
      <c r="C618" s="46">
        <v>44557</v>
      </c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</row>
    <row r="619" spans="1:15" x14ac:dyDescent="0.25">
      <c r="A619" s="47">
        <v>6679</v>
      </c>
      <c r="B619" s="47" t="s">
        <v>227</v>
      </c>
      <c r="C619" s="46">
        <v>44557</v>
      </c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</row>
    <row r="620" spans="1:15" x14ac:dyDescent="0.25">
      <c r="A620" s="47">
        <v>6656</v>
      </c>
      <c r="B620" s="47" t="s">
        <v>227</v>
      </c>
      <c r="C620" s="46">
        <v>44557</v>
      </c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</row>
    <row r="621" spans="1:15" x14ac:dyDescent="0.25">
      <c r="A621" s="47">
        <v>6721</v>
      </c>
      <c r="B621" s="26" t="s">
        <v>227</v>
      </c>
      <c r="C621" s="46">
        <v>44658</v>
      </c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</row>
    <row r="622" spans="1:15" x14ac:dyDescent="0.25">
      <c r="A622" s="47">
        <v>6742</v>
      </c>
      <c r="B622" s="26" t="s">
        <v>227</v>
      </c>
      <c r="C622" s="46">
        <v>44658</v>
      </c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</row>
    <row r="623" spans="1:15" x14ac:dyDescent="0.25">
      <c r="A623" s="47">
        <v>7363</v>
      </c>
      <c r="B623" s="26" t="s">
        <v>227</v>
      </c>
      <c r="C623" s="46">
        <v>44658</v>
      </c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</row>
    <row r="624" spans="1:15" x14ac:dyDescent="0.25">
      <c r="A624" s="47">
        <v>7364</v>
      </c>
      <c r="B624" s="26" t="s">
        <v>227</v>
      </c>
      <c r="C624" s="46">
        <v>44658</v>
      </c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</row>
    <row r="625" spans="1:15" x14ac:dyDescent="0.25">
      <c r="A625" s="49"/>
      <c r="B625" s="49"/>
      <c r="C625" s="49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</row>
    <row r="626" spans="1:15" x14ac:dyDescent="0.25">
      <c r="A626" s="49"/>
      <c r="B626" s="49"/>
      <c r="C626" s="49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</row>
    <row r="627" spans="1:15" x14ac:dyDescent="0.25">
      <c r="A627" s="49"/>
      <c r="B627" s="49"/>
      <c r="C627" s="49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</row>
    <row r="628" spans="1:15" x14ac:dyDescent="0.25">
      <c r="A628" s="49"/>
      <c r="B628" s="49"/>
      <c r="C628" s="49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</row>
    <row r="629" spans="1:15" x14ac:dyDescent="0.25">
      <c r="A629" s="49"/>
      <c r="B629" s="49"/>
      <c r="C629" s="49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</row>
    <row r="630" spans="1:15" x14ac:dyDescent="0.25">
      <c r="A630" s="49"/>
      <c r="B630" s="49"/>
      <c r="C630" s="49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</row>
    <row r="631" spans="1:15" x14ac:dyDescent="0.25">
      <c r="A631" s="49"/>
      <c r="B631" s="49"/>
      <c r="C631" s="49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</row>
    <row r="632" spans="1:15" x14ac:dyDescent="0.25">
      <c r="A632" s="49"/>
      <c r="B632" s="49"/>
      <c r="C632" s="49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</row>
    <row r="633" spans="1:15" x14ac:dyDescent="0.25">
      <c r="A633" s="49"/>
      <c r="B633" s="49"/>
      <c r="C633" s="49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</row>
    <row r="634" spans="1:15" x14ac:dyDescent="0.25">
      <c r="A634" s="49"/>
      <c r="B634" s="49"/>
      <c r="C634" s="49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</row>
    <row r="635" spans="1:15" x14ac:dyDescent="0.25">
      <c r="A635" s="49"/>
      <c r="B635" s="49"/>
      <c r="C635" s="49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</row>
    <row r="636" spans="1:15" x14ac:dyDescent="0.25">
      <c r="A636" s="49"/>
      <c r="B636" s="49"/>
      <c r="C636" s="49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</row>
    <row r="637" spans="1:15" x14ac:dyDescent="0.25">
      <c r="A637" s="49"/>
      <c r="B637" s="49"/>
      <c r="C637" s="49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</row>
    <row r="638" spans="1:15" x14ac:dyDescent="0.25">
      <c r="A638" s="49"/>
      <c r="B638" s="49"/>
      <c r="C638" s="49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</row>
    <row r="639" spans="1:15" x14ac:dyDescent="0.25">
      <c r="A639" s="49"/>
      <c r="B639" s="49"/>
      <c r="C639" s="49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</row>
    <row r="640" spans="1:15" x14ac:dyDescent="0.25">
      <c r="A640" s="49"/>
      <c r="B640" s="49"/>
      <c r="C640" s="49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</row>
    <row r="641" spans="1:15" x14ac:dyDescent="0.25">
      <c r="A641" s="49"/>
      <c r="B641" s="49"/>
      <c r="C641" s="49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</row>
    <row r="642" spans="1:15" x14ac:dyDescent="0.25">
      <c r="A642" s="49"/>
      <c r="B642" s="49"/>
      <c r="C642" s="49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</row>
    <row r="643" spans="1:15" x14ac:dyDescent="0.25">
      <c r="A643" s="49"/>
      <c r="B643" s="49"/>
      <c r="C643" s="49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</row>
    <row r="644" spans="1:15" x14ac:dyDescent="0.25">
      <c r="A644" s="49"/>
      <c r="B644" s="49"/>
      <c r="C644" s="49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</row>
    <row r="645" spans="1:15" x14ac:dyDescent="0.25">
      <c r="A645" s="49"/>
      <c r="B645" s="49"/>
      <c r="C645" s="49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</row>
    <row r="646" spans="1:15" x14ac:dyDescent="0.25">
      <c r="A646" s="49"/>
      <c r="B646" s="49"/>
      <c r="C646" s="49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</row>
    <row r="647" spans="1:15" x14ac:dyDescent="0.25">
      <c r="A647" s="49"/>
      <c r="B647" s="49"/>
      <c r="C647" s="49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</row>
    <row r="648" spans="1:15" x14ac:dyDescent="0.25">
      <c r="A648" s="47"/>
      <c r="B648" s="47"/>
      <c r="C648" s="49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</row>
    <row r="649" spans="1:15" x14ac:dyDescent="0.25">
      <c r="A649" s="47"/>
      <c r="B649" s="47"/>
      <c r="C649" s="49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</row>
    <row r="650" spans="1:15" x14ac:dyDescent="0.25">
      <c r="A650" s="47"/>
      <c r="B650" s="47"/>
      <c r="C650" s="49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</row>
    <row r="651" spans="1:15" x14ac:dyDescent="0.25">
      <c r="A651" s="47"/>
      <c r="B651" s="47"/>
      <c r="C651" s="49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</row>
    <row r="652" spans="1:15" x14ac:dyDescent="0.25">
      <c r="A652" s="47"/>
      <c r="B652" s="47"/>
      <c r="C652" s="49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</row>
    <row r="653" spans="1:15" x14ac:dyDescent="0.25">
      <c r="A653" s="47"/>
      <c r="B653" s="47"/>
      <c r="C653" s="49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</row>
    <row r="654" spans="1:15" x14ac:dyDescent="0.25">
      <c r="A654" s="47"/>
      <c r="B654" s="47"/>
      <c r="C654" s="49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</row>
    <row r="655" spans="1:15" x14ac:dyDescent="0.25">
      <c r="A655" s="47"/>
      <c r="B655" s="47"/>
      <c r="C655" s="49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</row>
    <row r="656" spans="1:15" x14ac:dyDescent="0.25">
      <c r="A656" s="47"/>
      <c r="B656" s="47"/>
      <c r="C656" s="49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</row>
    <row r="657" spans="1:15" x14ac:dyDescent="0.25">
      <c r="A657" s="47"/>
      <c r="B657" s="47"/>
      <c r="C657" s="49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</row>
    <row r="658" spans="1:15" x14ac:dyDescent="0.25">
      <c r="A658" s="47"/>
      <c r="B658" s="47"/>
      <c r="C658" s="49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</row>
    <row r="659" spans="1:15" x14ac:dyDescent="0.25">
      <c r="A659" s="47"/>
      <c r="B659" s="47"/>
      <c r="C659" s="49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</row>
    <row r="660" spans="1:15" x14ac:dyDescent="0.25">
      <c r="A660" s="47"/>
      <c r="B660" s="47"/>
      <c r="C660" s="49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</row>
    <row r="661" spans="1:15" x14ac:dyDescent="0.25">
      <c r="A661" s="47"/>
      <c r="B661" s="47"/>
      <c r="C661" s="49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</row>
    <row r="662" spans="1:15" x14ac:dyDescent="0.25">
      <c r="A662" s="47"/>
      <c r="B662" s="47"/>
      <c r="C662" s="49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</row>
    <row r="663" spans="1:15" x14ac:dyDescent="0.25">
      <c r="A663" s="47"/>
      <c r="B663" s="47"/>
      <c r="C663" s="49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</row>
    <row r="664" spans="1:15" x14ac:dyDescent="0.25">
      <c r="A664" s="47"/>
      <c r="B664" s="47"/>
      <c r="C664" s="49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</row>
    <row r="665" spans="1:15" x14ac:dyDescent="0.25">
      <c r="A665" s="47"/>
      <c r="B665" s="47"/>
      <c r="C665" s="49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</row>
    <row r="666" spans="1:15" x14ac:dyDescent="0.25">
      <c r="A666" s="47"/>
      <c r="B666" s="47"/>
      <c r="C666" s="49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</row>
    <row r="667" spans="1:15" x14ac:dyDescent="0.25">
      <c r="A667" s="47"/>
      <c r="B667" s="47"/>
      <c r="C667" s="49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</row>
    <row r="668" spans="1:15" x14ac:dyDescent="0.25">
      <c r="A668" s="47"/>
      <c r="B668" s="47"/>
      <c r="C668" s="49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</row>
    <row r="669" spans="1:15" x14ac:dyDescent="0.25">
      <c r="A669" s="47"/>
      <c r="B669" s="47"/>
      <c r="C669" s="49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</row>
    <row r="670" spans="1:15" x14ac:dyDescent="0.25">
      <c r="A670" s="47"/>
      <c r="B670" s="47"/>
      <c r="C670" s="49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</row>
    <row r="671" spans="1:15" x14ac:dyDescent="0.25">
      <c r="A671" s="47"/>
      <c r="B671" s="47"/>
      <c r="C671" s="49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</row>
    <row r="672" spans="1:15" x14ac:dyDescent="0.25">
      <c r="A672" s="47"/>
      <c r="B672" s="47"/>
      <c r="C672" s="49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</row>
    <row r="673" spans="1:15" x14ac:dyDescent="0.25">
      <c r="A673" s="47"/>
      <c r="B673" s="47"/>
      <c r="C673" s="49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</row>
    <row r="674" spans="1:15" x14ac:dyDescent="0.25">
      <c r="A674" s="47"/>
      <c r="B674" s="47"/>
      <c r="C674" s="49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</row>
    <row r="675" spans="1:15" x14ac:dyDescent="0.25">
      <c r="A675" s="47"/>
      <c r="B675" s="47"/>
      <c r="C675" s="49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</row>
    <row r="676" spans="1:15" x14ac:dyDescent="0.25">
      <c r="A676" s="47"/>
      <c r="B676" s="47"/>
      <c r="C676" s="49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</row>
    <row r="677" spans="1:15" x14ac:dyDescent="0.25">
      <c r="A677" s="47"/>
      <c r="B677" s="47"/>
      <c r="C677" s="49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</row>
    <row r="678" spans="1:15" x14ac:dyDescent="0.25">
      <c r="A678" s="47"/>
      <c r="B678" s="47"/>
      <c r="C678" s="49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</row>
    <row r="679" spans="1:15" x14ac:dyDescent="0.25">
      <c r="A679" s="47"/>
      <c r="B679" s="47"/>
      <c r="C679" s="49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</row>
    <row r="680" spans="1:15" x14ac:dyDescent="0.25">
      <c r="A680" s="47"/>
      <c r="B680" s="47"/>
      <c r="C680" s="49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</row>
    <row r="681" spans="1:15" x14ac:dyDescent="0.25">
      <c r="A681" s="47"/>
      <c r="B681" s="47"/>
      <c r="C681" s="49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</row>
    <row r="682" spans="1:15" x14ac:dyDescent="0.25">
      <c r="A682" s="47"/>
      <c r="B682" s="47"/>
      <c r="C682" s="49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</row>
    <row r="683" spans="1:15" x14ac:dyDescent="0.25">
      <c r="A683" s="47"/>
      <c r="B683" s="47"/>
      <c r="C683" s="49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</row>
    <row r="684" spans="1:15" x14ac:dyDescent="0.25">
      <c r="A684" s="47"/>
      <c r="B684" s="47"/>
      <c r="C684" s="49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</row>
    <row r="685" spans="1:15" x14ac:dyDescent="0.25">
      <c r="A685" s="47"/>
      <c r="B685" s="47"/>
      <c r="C685" s="49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</row>
    <row r="686" spans="1:15" x14ac:dyDescent="0.25">
      <c r="A686" s="47"/>
      <c r="B686" s="47"/>
      <c r="C686" s="49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</row>
    <row r="687" spans="1:15" x14ac:dyDescent="0.25">
      <c r="A687" s="47"/>
      <c r="B687" s="47"/>
      <c r="C687" s="49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</row>
    <row r="688" spans="1:15" x14ac:dyDescent="0.25">
      <c r="A688" s="47"/>
      <c r="B688" s="47"/>
      <c r="C688" s="49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</row>
    <row r="689" spans="1:15" x14ac:dyDescent="0.25">
      <c r="A689" s="47"/>
      <c r="B689" s="47"/>
      <c r="C689" s="49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</row>
    <row r="690" spans="1:15" x14ac:dyDescent="0.25">
      <c r="A690" s="47"/>
      <c r="B690" s="47"/>
      <c r="C690" s="49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</row>
    <row r="691" spans="1:15" x14ac:dyDescent="0.25">
      <c r="A691" s="47"/>
      <c r="B691" s="47"/>
      <c r="C691" s="49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</row>
    <row r="692" spans="1:15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</row>
  </sheetData>
  <mergeCells count="1">
    <mergeCell ref="G518:H51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E6C50716BFC40BF67FFB0DB8DCAB1" ma:contentTypeVersion="11" ma:contentTypeDescription="Create a new document." ma:contentTypeScope="" ma:versionID="1b9002d694ddee4997dae11220d103b5">
  <xsd:schema xmlns:xsd="http://www.w3.org/2001/XMLSchema" xmlns:xs="http://www.w3.org/2001/XMLSchema" xmlns:p="http://schemas.microsoft.com/office/2006/metadata/properties" xmlns:ns2="e61568b1-c106-4d70-abab-16fd7af8c238" xmlns:ns3="0343ffb1-f659-47b9-8c3f-42d21e4ec3a0" targetNamespace="http://schemas.microsoft.com/office/2006/metadata/properties" ma:root="true" ma:fieldsID="045163a031dcb388ff49906fb25efbbc" ns2:_="" ns3:_="">
    <xsd:import namespace="e61568b1-c106-4d70-abab-16fd7af8c238"/>
    <xsd:import namespace="0343ffb1-f659-47b9-8c3f-42d21e4ec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68b1-c106-4d70-abab-16fd7af8c2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897d326-6b4f-4e9a-8799-b3e387ea2c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3ffb1-f659-47b9-8c3f-42d21e4e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68b1-c106-4d70-abab-16fd7af8c23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961EBE1-5768-4228-BC2B-E7DB6B4B8E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5D366D-B59D-4FA7-A19D-1E1BE465E9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1568b1-c106-4d70-abab-16fd7af8c238"/>
    <ds:schemaRef ds:uri="0343ffb1-f659-47b9-8c3f-42d21e4e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BB9F9E2-09BC-4579-9629-67BBBE5D0E7A}">
  <ds:schemaRefs>
    <ds:schemaRef ds:uri="http://schemas.microsoft.com/office/2006/metadata/properties"/>
    <ds:schemaRef ds:uri="http://schemas.microsoft.com/office/infopath/2007/PartnerControls"/>
    <ds:schemaRef ds:uri="e61568b1-c106-4d70-abab-16fd7af8c23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AG DR 1-104</vt:lpstr>
      <vt:lpstr>AG DR 1-102</vt:lpstr>
      <vt:lpstr>Exh 41</vt:lpstr>
      <vt:lpstr>Quote and details</vt:lpstr>
      <vt:lpstr>Addresses</vt:lpstr>
      <vt:lpstr>All Middlesboro Meters</vt:lpstr>
      <vt:lpstr>Clinton</vt:lpstr>
      <vt:lpstr>Middlesboro</vt:lpstr>
      <vt:lpstr>Clinton Meters</vt:lpstr>
      <vt:lpstr>Middlesboro phase 1 meters</vt:lpstr>
      <vt:lpstr>Middlesboro Phase 2 meters</vt:lpstr>
      <vt:lpstr>Middlesboro Phase 3 Meters</vt:lpstr>
      <vt:lpstr>'AG DR 1-102'!Print_Area</vt:lpstr>
      <vt:lpstr>'AG DR 1-104'!Print_Area</vt:lpstr>
      <vt:lpstr>'Exh 41'!Print_Area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Kilbane</dc:creator>
  <cp:keywords/>
  <dc:description/>
  <cp:lastModifiedBy>Dante Destefano</cp:lastModifiedBy>
  <cp:revision/>
  <dcterms:created xsi:type="dcterms:W3CDTF">2022-05-11T13:07:22Z</dcterms:created>
  <dcterms:modified xsi:type="dcterms:W3CDTF">2022-09-27T03:15:47Z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0x010100180E6C50716BFC40BF67FFB0DB8DCAB1</vt:lpwstr>
  </property>
  <property fmtid="{D5CDD505-2E9C-101B-9397-08002B2CF9AE}" pid="3" name="MediaServiceImageTags">
    <vt:lpwstr/>
  </property>
</Properties>
</file>